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v\Downloads\data analytics projects\hr analytics\"/>
    </mc:Choice>
  </mc:AlternateContent>
  <xr:revisionPtr revIDLastSave="0" documentId="13_ncr:1_{EE24D50E-45AF-459A-BC80-4A30EB723F3B}" xr6:coauthVersionLast="47" xr6:coauthVersionMax="47" xr10:uidLastSave="{00000000-0000-0000-0000-000000000000}"/>
  <bookViews>
    <workbookView xWindow="-108" yWindow="-108" windowWidth="23256" windowHeight="12456" firstSheet="1" activeTab="4" xr2:uid="{EC7E0007-96CD-4BDC-AEF3-43B66F81AF85}"/>
  </bookViews>
  <sheets>
    <sheet name="employees_cleaned" sheetId="2" r:id="rId1"/>
    <sheet name="attrition_cleaned" sheetId="9" r:id="rId2"/>
    <sheet name="performance_pivot" sheetId="11" r:id="rId3"/>
    <sheet name="compensation_cleaned" sheetId="5" r:id="rId4"/>
    <sheet name="engagement_pivot" sheetId="10" r:id="rId5"/>
    <sheet name="data_notes" sheetId="1" r:id="rId6"/>
  </sheets>
  <definedNames>
    <definedName name="_xlnm._FilterDatabase" localSheetId="1" hidden="1">attrition_cleaned!$A$1:$E$3201</definedName>
    <definedName name="_xlnm._FilterDatabase" localSheetId="0" hidden="1">employees_cleaned!$A$1:$Y$3201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Y1708" i="2" s="1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2" i="2"/>
  <c r="Y2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2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2" i="2"/>
  <c r="M3" i="2"/>
  <c r="M4" i="2"/>
  <c r="M5" i="2"/>
  <c r="K2" i="2"/>
  <c r="K3" i="2"/>
  <c r="K4" i="2"/>
  <c r="R4" i="2" s="1"/>
  <c r="S4" i="2" s="1"/>
  <c r="K5" i="2"/>
  <c r="R5" i="2" s="1"/>
  <c r="S5" i="2" s="1"/>
  <c r="K7" i="2"/>
  <c r="K8" i="2"/>
  <c r="K9" i="2"/>
  <c r="K10" i="2"/>
  <c r="R10" i="2" s="1"/>
  <c r="S10" i="2" s="1"/>
  <c r="K11" i="2"/>
  <c r="R11" i="2" s="1"/>
  <c r="S11" i="2" s="1"/>
  <c r="K12" i="2"/>
  <c r="R12" i="2" s="1"/>
  <c r="S12" i="2" s="1"/>
  <c r="K13" i="2"/>
  <c r="R13" i="2" s="1"/>
  <c r="S13" i="2" s="1"/>
  <c r="K14" i="2"/>
  <c r="R14" i="2" s="1"/>
  <c r="S14" i="2" s="1"/>
  <c r="K15" i="2"/>
  <c r="K16" i="2"/>
  <c r="K17" i="2"/>
  <c r="K18" i="2"/>
  <c r="R18" i="2" s="1"/>
  <c r="S18" i="2" s="1"/>
  <c r="K19" i="2"/>
  <c r="R19" i="2" s="1"/>
  <c r="S19" i="2" s="1"/>
  <c r="K20" i="2"/>
  <c r="R20" i="2" s="1"/>
  <c r="S20" i="2" s="1"/>
  <c r="K21" i="2"/>
  <c r="R21" i="2" s="1"/>
  <c r="S21" i="2" s="1"/>
  <c r="K22" i="2"/>
  <c r="R22" i="2" s="1"/>
  <c r="S22" i="2" s="1"/>
  <c r="K23" i="2"/>
  <c r="K24" i="2"/>
  <c r="K25" i="2"/>
  <c r="K26" i="2"/>
  <c r="R26" i="2" s="1"/>
  <c r="S26" i="2" s="1"/>
  <c r="K27" i="2"/>
  <c r="R27" i="2" s="1"/>
  <c r="S27" i="2" s="1"/>
  <c r="K28" i="2"/>
  <c r="R28" i="2" s="1"/>
  <c r="S28" i="2" s="1"/>
  <c r="K29" i="2"/>
  <c r="R29" i="2" s="1"/>
  <c r="S29" i="2" s="1"/>
  <c r="K30" i="2"/>
  <c r="R30" i="2" s="1"/>
  <c r="S30" i="2" s="1"/>
  <c r="K31" i="2"/>
  <c r="K32" i="2"/>
  <c r="K33" i="2"/>
  <c r="K34" i="2"/>
  <c r="R34" i="2" s="1"/>
  <c r="S34" i="2" s="1"/>
  <c r="K35" i="2"/>
  <c r="R35" i="2" s="1"/>
  <c r="S35" i="2" s="1"/>
  <c r="K36" i="2"/>
  <c r="R36" i="2" s="1"/>
  <c r="S36" i="2" s="1"/>
  <c r="K37" i="2"/>
  <c r="R37" i="2" s="1"/>
  <c r="S37" i="2" s="1"/>
  <c r="K38" i="2"/>
  <c r="R38" i="2" s="1"/>
  <c r="S38" i="2" s="1"/>
  <c r="K39" i="2"/>
  <c r="K40" i="2"/>
  <c r="R40" i="2" s="1"/>
  <c r="S40" i="2" s="1"/>
  <c r="K41" i="2"/>
  <c r="K42" i="2"/>
  <c r="R42" i="2" s="1"/>
  <c r="S42" i="2" s="1"/>
  <c r="K43" i="2"/>
  <c r="R43" i="2" s="1"/>
  <c r="S43" i="2" s="1"/>
  <c r="K44" i="2"/>
  <c r="R44" i="2" s="1"/>
  <c r="S44" i="2" s="1"/>
  <c r="K45" i="2"/>
  <c r="R45" i="2" s="1"/>
  <c r="S45" i="2" s="1"/>
  <c r="K46" i="2"/>
  <c r="R46" i="2" s="1"/>
  <c r="S46" i="2" s="1"/>
  <c r="K47" i="2"/>
  <c r="K48" i="2"/>
  <c r="K49" i="2"/>
  <c r="K50" i="2"/>
  <c r="R50" i="2" s="1"/>
  <c r="S50" i="2" s="1"/>
  <c r="K51" i="2"/>
  <c r="R51" i="2" s="1"/>
  <c r="S51" i="2" s="1"/>
  <c r="K52" i="2"/>
  <c r="R52" i="2" s="1"/>
  <c r="S52" i="2" s="1"/>
  <c r="K53" i="2"/>
  <c r="R53" i="2" s="1"/>
  <c r="S53" i="2" s="1"/>
  <c r="K54" i="2"/>
  <c r="R54" i="2" s="1"/>
  <c r="S54" i="2" s="1"/>
  <c r="K55" i="2"/>
  <c r="K56" i="2"/>
  <c r="R56" i="2" s="1"/>
  <c r="S56" i="2" s="1"/>
  <c r="K57" i="2"/>
  <c r="K58" i="2"/>
  <c r="R58" i="2" s="1"/>
  <c r="S58" i="2" s="1"/>
  <c r="K59" i="2"/>
  <c r="R59" i="2" s="1"/>
  <c r="S59" i="2" s="1"/>
  <c r="K60" i="2"/>
  <c r="R60" i="2" s="1"/>
  <c r="S60" i="2" s="1"/>
  <c r="K61" i="2"/>
  <c r="R61" i="2" s="1"/>
  <c r="S61" i="2" s="1"/>
  <c r="K62" i="2"/>
  <c r="R62" i="2" s="1"/>
  <c r="S62" i="2" s="1"/>
  <c r="K63" i="2"/>
  <c r="K64" i="2"/>
  <c r="K65" i="2"/>
  <c r="K66" i="2"/>
  <c r="R66" i="2" s="1"/>
  <c r="S66" i="2" s="1"/>
  <c r="K67" i="2"/>
  <c r="R67" i="2" s="1"/>
  <c r="S67" i="2" s="1"/>
  <c r="K68" i="2"/>
  <c r="R68" i="2" s="1"/>
  <c r="S68" i="2" s="1"/>
  <c r="K69" i="2"/>
  <c r="R69" i="2" s="1"/>
  <c r="S69" i="2" s="1"/>
  <c r="K70" i="2"/>
  <c r="R70" i="2" s="1"/>
  <c r="S70" i="2" s="1"/>
  <c r="K71" i="2"/>
  <c r="K72" i="2"/>
  <c r="R72" i="2" s="1"/>
  <c r="S72" i="2" s="1"/>
  <c r="K73" i="2"/>
  <c r="K74" i="2"/>
  <c r="R74" i="2" s="1"/>
  <c r="S74" i="2" s="1"/>
  <c r="K75" i="2"/>
  <c r="R75" i="2" s="1"/>
  <c r="S75" i="2" s="1"/>
  <c r="K76" i="2"/>
  <c r="R76" i="2" s="1"/>
  <c r="S76" i="2" s="1"/>
  <c r="K77" i="2"/>
  <c r="R77" i="2" s="1"/>
  <c r="S77" i="2" s="1"/>
  <c r="K78" i="2"/>
  <c r="R78" i="2" s="1"/>
  <c r="S78" i="2" s="1"/>
  <c r="K79" i="2"/>
  <c r="K80" i="2"/>
  <c r="R80" i="2" s="1"/>
  <c r="S80" i="2" s="1"/>
  <c r="K81" i="2"/>
  <c r="K82" i="2"/>
  <c r="R82" i="2" s="1"/>
  <c r="S82" i="2" s="1"/>
  <c r="K83" i="2"/>
  <c r="R83" i="2" s="1"/>
  <c r="S83" i="2" s="1"/>
  <c r="K84" i="2"/>
  <c r="R84" i="2" s="1"/>
  <c r="S84" i="2" s="1"/>
  <c r="K85" i="2"/>
  <c r="R85" i="2" s="1"/>
  <c r="S85" i="2" s="1"/>
  <c r="K86" i="2"/>
  <c r="R86" i="2" s="1"/>
  <c r="S86" i="2" s="1"/>
  <c r="K87" i="2"/>
  <c r="K88" i="2"/>
  <c r="R88" i="2" s="1"/>
  <c r="K89" i="2"/>
  <c r="K90" i="2"/>
  <c r="R90" i="2" s="1"/>
  <c r="S90" i="2" s="1"/>
  <c r="K91" i="2"/>
  <c r="R91" i="2" s="1"/>
  <c r="S91" i="2" s="1"/>
  <c r="K92" i="2"/>
  <c r="R92" i="2" s="1"/>
  <c r="S92" i="2" s="1"/>
  <c r="K93" i="2"/>
  <c r="R93" i="2" s="1"/>
  <c r="S93" i="2" s="1"/>
  <c r="K94" i="2"/>
  <c r="R94" i="2" s="1"/>
  <c r="S94" i="2" s="1"/>
  <c r="K95" i="2"/>
  <c r="K96" i="2"/>
  <c r="R96" i="2" s="1"/>
  <c r="S96" i="2" s="1"/>
  <c r="K97" i="2"/>
  <c r="K98" i="2"/>
  <c r="R98" i="2" s="1"/>
  <c r="S98" i="2" s="1"/>
  <c r="K99" i="2"/>
  <c r="R99" i="2" s="1"/>
  <c r="S99" i="2" s="1"/>
  <c r="K100" i="2"/>
  <c r="R100" i="2" s="1"/>
  <c r="S100" i="2" s="1"/>
  <c r="K101" i="2"/>
  <c r="R101" i="2" s="1"/>
  <c r="S101" i="2" s="1"/>
  <c r="K102" i="2"/>
  <c r="R102" i="2" s="1"/>
  <c r="S102" i="2" s="1"/>
  <c r="K103" i="2"/>
  <c r="K104" i="2"/>
  <c r="R104" i="2" s="1"/>
  <c r="S104" i="2" s="1"/>
  <c r="K105" i="2"/>
  <c r="K106" i="2"/>
  <c r="R106" i="2" s="1"/>
  <c r="S106" i="2" s="1"/>
  <c r="K107" i="2"/>
  <c r="R107" i="2" s="1"/>
  <c r="S107" i="2" s="1"/>
  <c r="K108" i="2"/>
  <c r="R108" i="2" s="1"/>
  <c r="S108" i="2" s="1"/>
  <c r="K109" i="2"/>
  <c r="R109" i="2" s="1"/>
  <c r="S109" i="2" s="1"/>
  <c r="K110" i="2"/>
  <c r="R110" i="2" s="1"/>
  <c r="S110" i="2" s="1"/>
  <c r="K111" i="2"/>
  <c r="K112" i="2"/>
  <c r="K113" i="2"/>
  <c r="K114" i="2"/>
  <c r="R114" i="2" s="1"/>
  <c r="S114" i="2" s="1"/>
  <c r="K115" i="2"/>
  <c r="R115" i="2" s="1"/>
  <c r="S115" i="2" s="1"/>
  <c r="K116" i="2"/>
  <c r="R116" i="2" s="1"/>
  <c r="S116" i="2" s="1"/>
  <c r="K117" i="2"/>
  <c r="R117" i="2" s="1"/>
  <c r="S117" i="2" s="1"/>
  <c r="K118" i="2"/>
  <c r="R118" i="2" s="1"/>
  <c r="S118" i="2" s="1"/>
  <c r="K119" i="2"/>
  <c r="K120" i="2"/>
  <c r="K121" i="2"/>
  <c r="K122" i="2"/>
  <c r="R122" i="2" s="1"/>
  <c r="S122" i="2" s="1"/>
  <c r="K123" i="2"/>
  <c r="R123" i="2" s="1"/>
  <c r="S123" i="2" s="1"/>
  <c r="K124" i="2"/>
  <c r="R124" i="2" s="1"/>
  <c r="S124" i="2" s="1"/>
  <c r="K125" i="2"/>
  <c r="R125" i="2" s="1"/>
  <c r="S125" i="2" s="1"/>
  <c r="K126" i="2"/>
  <c r="R126" i="2" s="1"/>
  <c r="S126" i="2" s="1"/>
  <c r="K127" i="2"/>
  <c r="K128" i="2"/>
  <c r="K129" i="2"/>
  <c r="K130" i="2"/>
  <c r="R130" i="2" s="1"/>
  <c r="S130" i="2" s="1"/>
  <c r="K131" i="2"/>
  <c r="R131" i="2" s="1"/>
  <c r="S131" i="2" s="1"/>
  <c r="K132" i="2"/>
  <c r="R132" i="2" s="1"/>
  <c r="S132" i="2" s="1"/>
  <c r="K133" i="2"/>
  <c r="R133" i="2" s="1"/>
  <c r="S133" i="2" s="1"/>
  <c r="K134" i="2"/>
  <c r="R134" i="2" s="1"/>
  <c r="S134" i="2" s="1"/>
  <c r="K135" i="2"/>
  <c r="K136" i="2"/>
  <c r="R136" i="2" s="1"/>
  <c r="S136" i="2" s="1"/>
  <c r="K137" i="2"/>
  <c r="K138" i="2"/>
  <c r="R138" i="2" s="1"/>
  <c r="S138" i="2" s="1"/>
  <c r="K139" i="2"/>
  <c r="R139" i="2" s="1"/>
  <c r="S139" i="2" s="1"/>
  <c r="K140" i="2"/>
  <c r="R140" i="2" s="1"/>
  <c r="S140" i="2" s="1"/>
  <c r="K141" i="2"/>
  <c r="R141" i="2" s="1"/>
  <c r="S141" i="2" s="1"/>
  <c r="K142" i="2"/>
  <c r="R142" i="2" s="1"/>
  <c r="S142" i="2" s="1"/>
  <c r="K143" i="2"/>
  <c r="K144" i="2"/>
  <c r="R144" i="2" s="1"/>
  <c r="S144" i="2" s="1"/>
  <c r="K145" i="2"/>
  <c r="K146" i="2"/>
  <c r="R146" i="2" s="1"/>
  <c r="S146" i="2" s="1"/>
  <c r="K147" i="2"/>
  <c r="R147" i="2" s="1"/>
  <c r="S147" i="2" s="1"/>
  <c r="K148" i="2"/>
  <c r="R148" i="2" s="1"/>
  <c r="S148" i="2" s="1"/>
  <c r="K149" i="2"/>
  <c r="R149" i="2" s="1"/>
  <c r="S149" i="2" s="1"/>
  <c r="K150" i="2"/>
  <c r="R150" i="2" s="1"/>
  <c r="S150" i="2" s="1"/>
  <c r="K151" i="2"/>
  <c r="K152" i="2"/>
  <c r="R152" i="2" s="1"/>
  <c r="S152" i="2" s="1"/>
  <c r="K153" i="2"/>
  <c r="K154" i="2"/>
  <c r="R154" i="2" s="1"/>
  <c r="S154" i="2" s="1"/>
  <c r="K155" i="2"/>
  <c r="R155" i="2" s="1"/>
  <c r="S155" i="2" s="1"/>
  <c r="K156" i="2"/>
  <c r="K157" i="2"/>
  <c r="R157" i="2" s="1"/>
  <c r="S157" i="2" s="1"/>
  <c r="K158" i="2"/>
  <c r="R158" i="2" s="1"/>
  <c r="S158" i="2" s="1"/>
  <c r="K159" i="2"/>
  <c r="K160" i="2"/>
  <c r="K161" i="2"/>
  <c r="K162" i="2"/>
  <c r="R162" i="2" s="1"/>
  <c r="S162" i="2" s="1"/>
  <c r="K163" i="2"/>
  <c r="R163" i="2" s="1"/>
  <c r="S163" i="2" s="1"/>
  <c r="K164" i="2"/>
  <c r="R164" i="2" s="1"/>
  <c r="S164" i="2" s="1"/>
  <c r="K165" i="2"/>
  <c r="R165" i="2" s="1"/>
  <c r="S165" i="2" s="1"/>
  <c r="K166" i="2"/>
  <c r="R166" i="2" s="1"/>
  <c r="S166" i="2" s="1"/>
  <c r="K167" i="2"/>
  <c r="K168" i="2"/>
  <c r="R168" i="2" s="1"/>
  <c r="S168" i="2" s="1"/>
  <c r="K169" i="2"/>
  <c r="K170" i="2"/>
  <c r="R170" i="2" s="1"/>
  <c r="S170" i="2" s="1"/>
  <c r="K171" i="2"/>
  <c r="R171" i="2" s="1"/>
  <c r="K172" i="2"/>
  <c r="R172" i="2" s="1"/>
  <c r="S172" i="2" s="1"/>
  <c r="K173" i="2"/>
  <c r="R173" i="2" s="1"/>
  <c r="S173" i="2" s="1"/>
  <c r="K174" i="2"/>
  <c r="K175" i="2"/>
  <c r="K176" i="2"/>
  <c r="K177" i="2"/>
  <c r="K178" i="2"/>
  <c r="R178" i="2" s="1"/>
  <c r="S178" i="2" s="1"/>
  <c r="K179" i="2"/>
  <c r="R179" i="2" s="1"/>
  <c r="S179" i="2" s="1"/>
  <c r="K180" i="2"/>
  <c r="R180" i="2" s="1"/>
  <c r="S180" i="2" s="1"/>
  <c r="K181" i="2"/>
  <c r="R181" i="2" s="1"/>
  <c r="S181" i="2" s="1"/>
  <c r="K182" i="2"/>
  <c r="R182" i="2" s="1"/>
  <c r="S182" i="2" s="1"/>
  <c r="K183" i="2"/>
  <c r="K184" i="2"/>
  <c r="R184" i="2" s="1"/>
  <c r="S184" i="2" s="1"/>
  <c r="K185" i="2"/>
  <c r="K186" i="2"/>
  <c r="R186" i="2" s="1"/>
  <c r="S186" i="2" s="1"/>
  <c r="K187" i="2"/>
  <c r="R187" i="2" s="1"/>
  <c r="S187" i="2" s="1"/>
  <c r="K188" i="2"/>
  <c r="R188" i="2" s="1"/>
  <c r="S188" i="2" s="1"/>
  <c r="K189" i="2"/>
  <c r="R189" i="2" s="1"/>
  <c r="S189" i="2" s="1"/>
  <c r="K190" i="2"/>
  <c r="K191" i="2"/>
  <c r="K192" i="2"/>
  <c r="K193" i="2"/>
  <c r="K194" i="2"/>
  <c r="R194" i="2" s="1"/>
  <c r="S194" i="2" s="1"/>
  <c r="K195" i="2"/>
  <c r="R195" i="2" s="1"/>
  <c r="S195" i="2" s="1"/>
  <c r="K196" i="2"/>
  <c r="R196" i="2" s="1"/>
  <c r="S196" i="2" s="1"/>
  <c r="K197" i="2"/>
  <c r="R197" i="2" s="1"/>
  <c r="S197" i="2" s="1"/>
  <c r="K198" i="2"/>
  <c r="R198" i="2" s="1"/>
  <c r="S198" i="2" s="1"/>
  <c r="K199" i="2"/>
  <c r="K200" i="2"/>
  <c r="R200" i="2" s="1"/>
  <c r="S200" i="2" s="1"/>
  <c r="K201" i="2"/>
  <c r="K202" i="2"/>
  <c r="R202" i="2" s="1"/>
  <c r="S202" i="2" s="1"/>
  <c r="K203" i="2"/>
  <c r="R203" i="2" s="1"/>
  <c r="S203" i="2" s="1"/>
  <c r="K204" i="2"/>
  <c r="R204" i="2" s="1"/>
  <c r="S204" i="2" s="1"/>
  <c r="K205" i="2"/>
  <c r="R205" i="2" s="1"/>
  <c r="S205" i="2" s="1"/>
  <c r="K206" i="2"/>
  <c r="R206" i="2" s="1"/>
  <c r="S206" i="2" s="1"/>
  <c r="K207" i="2"/>
  <c r="K208" i="2"/>
  <c r="R208" i="2" s="1"/>
  <c r="S208" i="2" s="1"/>
  <c r="K209" i="2"/>
  <c r="K210" i="2"/>
  <c r="R210" i="2" s="1"/>
  <c r="S210" i="2" s="1"/>
  <c r="K211" i="2"/>
  <c r="R211" i="2" s="1"/>
  <c r="S211" i="2" s="1"/>
  <c r="K212" i="2"/>
  <c r="R212" i="2" s="1"/>
  <c r="S212" i="2" s="1"/>
  <c r="K213" i="2"/>
  <c r="R213" i="2" s="1"/>
  <c r="S213" i="2" s="1"/>
  <c r="K214" i="2"/>
  <c r="R214" i="2" s="1"/>
  <c r="S214" i="2" s="1"/>
  <c r="K215" i="2"/>
  <c r="K216" i="2"/>
  <c r="K217" i="2"/>
  <c r="K218" i="2"/>
  <c r="R218" i="2" s="1"/>
  <c r="S218" i="2" s="1"/>
  <c r="K219" i="2"/>
  <c r="R219" i="2" s="1"/>
  <c r="S219" i="2" s="1"/>
  <c r="K220" i="2"/>
  <c r="K221" i="2"/>
  <c r="R221" i="2" s="1"/>
  <c r="S221" i="2" s="1"/>
  <c r="K222" i="2"/>
  <c r="R222" i="2" s="1"/>
  <c r="S222" i="2" s="1"/>
  <c r="K223" i="2"/>
  <c r="K224" i="2"/>
  <c r="K225" i="2"/>
  <c r="K226" i="2"/>
  <c r="R226" i="2" s="1"/>
  <c r="S226" i="2" s="1"/>
  <c r="K227" i="2"/>
  <c r="R227" i="2" s="1"/>
  <c r="K228" i="2"/>
  <c r="K229" i="2"/>
  <c r="R229" i="2" s="1"/>
  <c r="S229" i="2" s="1"/>
  <c r="K230" i="2"/>
  <c r="K231" i="2"/>
  <c r="K232" i="2"/>
  <c r="R232" i="2" s="1"/>
  <c r="S232" i="2" s="1"/>
  <c r="K233" i="2"/>
  <c r="K234" i="2"/>
  <c r="R234" i="2" s="1"/>
  <c r="S234" i="2" s="1"/>
  <c r="K235" i="2"/>
  <c r="R235" i="2" s="1"/>
  <c r="S235" i="2" s="1"/>
  <c r="K236" i="2"/>
  <c r="R236" i="2" s="1"/>
  <c r="S236" i="2" s="1"/>
  <c r="K237" i="2"/>
  <c r="R237" i="2" s="1"/>
  <c r="S237" i="2" s="1"/>
  <c r="K238" i="2"/>
  <c r="R238" i="2" s="1"/>
  <c r="S238" i="2" s="1"/>
  <c r="K239" i="2"/>
  <c r="K240" i="2"/>
  <c r="K241" i="2"/>
  <c r="K242" i="2"/>
  <c r="R242" i="2" s="1"/>
  <c r="S242" i="2" s="1"/>
  <c r="K243" i="2"/>
  <c r="R243" i="2" s="1"/>
  <c r="S243" i="2" s="1"/>
  <c r="K244" i="2"/>
  <c r="R244" i="2" s="1"/>
  <c r="S244" i="2" s="1"/>
  <c r="K245" i="2"/>
  <c r="R245" i="2" s="1"/>
  <c r="S245" i="2" s="1"/>
  <c r="K246" i="2"/>
  <c r="R246" i="2" s="1"/>
  <c r="S246" i="2" s="1"/>
  <c r="K247" i="2"/>
  <c r="K248" i="2"/>
  <c r="K249" i="2"/>
  <c r="K250" i="2"/>
  <c r="R250" i="2" s="1"/>
  <c r="S250" i="2" s="1"/>
  <c r="K251" i="2"/>
  <c r="R251" i="2" s="1"/>
  <c r="S251" i="2" s="1"/>
  <c r="K252" i="2"/>
  <c r="R252" i="2" s="1"/>
  <c r="S252" i="2" s="1"/>
  <c r="K253" i="2"/>
  <c r="R253" i="2" s="1"/>
  <c r="S253" i="2" s="1"/>
  <c r="K254" i="2"/>
  <c r="R254" i="2" s="1"/>
  <c r="S254" i="2" s="1"/>
  <c r="K255" i="2"/>
  <c r="K256" i="2"/>
  <c r="K257" i="2"/>
  <c r="K258" i="2"/>
  <c r="R258" i="2" s="1"/>
  <c r="S258" i="2" s="1"/>
  <c r="K259" i="2"/>
  <c r="R259" i="2" s="1"/>
  <c r="S259" i="2" s="1"/>
  <c r="K260" i="2"/>
  <c r="R260" i="2" s="1"/>
  <c r="S260" i="2" s="1"/>
  <c r="K261" i="2"/>
  <c r="R261" i="2" s="1"/>
  <c r="S261" i="2" s="1"/>
  <c r="K262" i="2"/>
  <c r="R262" i="2" s="1"/>
  <c r="S262" i="2" s="1"/>
  <c r="K263" i="2"/>
  <c r="K264" i="2"/>
  <c r="R264" i="2" s="1"/>
  <c r="S264" i="2" s="1"/>
  <c r="K265" i="2"/>
  <c r="K266" i="2"/>
  <c r="R266" i="2" s="1"/>
  <c r="S266" i="2" s="1"/>
  <c r="K267" i="2"/>
  <c r="R267" i="2" s="1"/>
  <c r="K268" i="2"/>
  <c r="R268" i="2" s="1"/>
  <c r="S268" i="2" s="1"/>
  <c r="K269" i="2"/>
  <c r="R269" i="2" s="1"/>
  <c r="S269" i="2" s="1"/>
  <c r="K270" i="2"/>
  <c r="R270" i="2" s="1"/>
  <c r="S270" i="2" s="1"/>
  <c r="K271" i="2"/>
  <c r="K272" i="2"/>
  <c r="R272" i="2" s="1"/>
  <c r="S272" i="2" s="1"/>
  <c r="K273" i="2"/>
  <c r="K274" i="2"/>
  <c r="R274" i="2" s="1"/>
  <c r="S274" i="2" s="1"/>
  <c r="K275" i="2"/>
  <c r="R275" i="2" s="1"/>
  <c r="K276" i="2"/>
  <c r="K277" i="2"/>
  <c r="R277" i="2" s="1"/>
  <c r="S277" i="2" s="1"/>
  <c r="K278" i="2"/>
  <c r="R278" i="2" s="1"/>
  <c r="S278" i="2" s="1"/>
  <c r="K279" i="2"/>
  <c r="K280" i="2"/>
  <c r="R280" i="2" s="1"/>
  <c r="S280" i="2" s="1"/>
  <c r="K281" i="2"/>
  <c r="K282" i="2"/>
  <c r="R282" i="2" s="1"/>
  <c r="S282" i="2" s="1"/>
  <c r="K283" i="2"/>
  <c r="R283" i="2" s="1"/>
  <c r="S283" i="2" s="1"/>
  <c r="K284" i="2"/>
  <c r="R284" i="2" s="1"/>
  <c r="S284" i="2" s="1"/>
  <c r="K285" i="2"/>
  <c r="R285" i="2" s="1"/>
  <c r="S285" i="2" s="1"/>
  <c r="K286" i="2"/>
  <c r="R286" i="2" s="1"/>
  <c r="S286" i="2" s="1"/>
  <c r="K287" i="2"/>
  <c r="K288" i="2"/>
  <c r="K289" i="2"/>
  <c r="K290" i="2"/>
  <c r="R290" i="2" s="1"/>
  <c r="S290" i="2" s="1"/>
  <c r="K291" i="2"/>
  <c r="R291" i="2" s="1"/>
  <c r="S291" i="2" s="1"/>
  <c r="K292" i="2"/>
  <c r="R292" i="2" s="1"/>
  <c r="S292" i="2" s="1"/>
  <c r="K293" i="2"/>
  <c r="R293" i="2" s="1"/>
  <c r="S293" i="2" s="1"/>
  <c r="K294" i="2"/>
  <c r="R294" i="2" s="1"/>
  <c r="S294" i="2" s="1"/>
  <c r="K295" i="2"/>
  <c r="K296" i="2"/>
  <c r="R296" i="2" s="1"/>
  <c r="S296" i="2" s="1"/>
  <c r="K297" i="2"/>
  <c r="K298" i="2"/>
  <c r="R298" i="2" s="1"/>
  <c r="S298" i="2" s="1"/>
  <c r="K299" i="2"/>
  <c r="R299" i="2" s="1"/>
  <c r="S299" i="2" s="1"/>
  <c r="K300" i="2"/>
  <c r="R300" i="2" s="1"/>
  <c r="S300" i="2" s="1"/>
  <c r="K301" i="2"/>
  <c r="R301" i="2" s="1"/>
  <c r="S301" i="2" s="1"/>
  <c r="K302" i="2"/>
  <c r="R302" i="2" s="1"/>
  <c r="S302" i="2" s="1"/>
  <c r="K303" i="2"/>
  <c r="K304" i="2"/>
  <c r="R304" i="2" s="1"/>
  <c r="S304" i="2" s="1"/>
  <c r="K305" i="2"/>
  <c r="K306" i="2"/>
  <c r="R306" i="2" s="1"/>
  <c r="S306" i="2" s="1"/>
  <c r="K307" i="2"/>
  <c r="R307" i="2" s="1"/>
  <c r="S307" i="2" s="1"/>
  <c r="K308" i="2"/>
  <c r="R308" i="2" s="1"/>
  <c r="S308" i="2" s="1"/>
  <c r="K309" i="2"/>
  <c r="R309" i="2" s="1"/>
  <c r="S309" i="2" s="1"/>
  <c r="K310" i="2"/>
  <c r="R310" i="2" s="1"/>
  <c r="S310" i="2" s="1"/>
  <c r="K311" i="2"/>
  <c r="K312" i="2"/>
  <c r="K313" i="2"/>
  <c r="K314" i="2"/>
  <c r="R314" i="2" s="1"/>
  <c r="S314" i="2" s="1"/>
  <c r="K315" i="2"/>
  <c r="R315" i="2" s="1"/>
  <c r="S315" i="2" s="1"/>
  <c r="K316" i="2"/>
  <c r="R316" i="2" s="1"/>
  <c r="S316" i="2" s="1"/>
  <c r="K317" i="2"/>
  <c r="R317" i="2" s="1"/>
  <c r="S317" i="2" s="1"/>
  <c r="K318" i="2"/>
  <c r="R318" i="2" s="1"/>
  <c r="S318" i="2" s="1"/>
  <c r="K319" i="2"/>
  <c r="K320" i="2"/>
  <c r="K321" i="2"/>
  <c r="K322" i="2"/>
  <c r="R322" i="2" s="1"/>
  <c r="S322" i="2" s="1"/>
  <c r="K323" i="2"/>
  <c r="R323" i="2" s="1"/>
  <c r="S323" i="2" s="1"/>
  <c r="K324" i="2"/>
  <c r="R324" i="2" s="1"/>
  <c r="S324" i="2" s="1"/>
  <c r="K325" i="2"/>
  <c r="R325" i="2" s="1"/>
  <c r="S325" i="2" s="1"/>
  <c r="K326" i="2"/>
  <c r="R326" i="2" s="1"/>
  <c r="S326" i="2" s="1"/>
  <c r="K327" i="2"/>
  <c r="K328" i="2"/>
  <c r="K329" i="2"/>
  <c r="K330" i="2"/>
  <c r="R330" i="2" s="1"/>
  <c r="S330" i="2" s="1"/>
  <c r="K331" i="2"/>
  <c r="R331" i="2" s="1"/>
  <c r="S331" i="2" s="1"/>
  <c r="K332" i="2"/>
  <c r="R332" i="2" s="1"/>
  <c r="S332" i="2" s="1"/>
  <c r="K333" i="2"/>
  <c r="R333" i="2" s="1"/>
  <c r="S333" i="2" s="1"/>
  <c r="K334" i="2"/>
  <c r="R334" i="2" s="1"/>
  <c r="S334" i="2" s="1"/>
  <c r="K335" i="2"/>
  <c r="K336" i="2"/>
  <c r="R336" i="2" s="1"/>
  <c r="S336" i="2" s="1"/>
  <c r="K337" i="2"/>
  <c r="K338" i="2"/>
  <c r="R338" i="2" s="1"/>
  <c r="S338" i="2" s="1"/>
  <c r="K339" i="2"/>
  <c r="R339" i="2" s="1"/>
  <c r="S339" i="2" s="1"/>
  <c r="K340" i="2"/>
  <c r="R340" i="2" s="1"/>
  <c r="S340" i="2" s="1"/>
  <c r="K341" i="2"/>
  <c r="R341" i="2" s="1"/>
  <c r="S341" i="2" s="1"/>
  <c r="K342" i="2"/>
  <c r="R342" i="2" s="1"/>
  <c r="S342" i="2" s="1"/>
  <c r="K343" i="2"/>
  <c r="K344" i="2"/>
  <c r="K345" i="2"/>
  <c r="K346" i="2"/>
  <c r="R346" i="2" s="1"/>
  <c r="S346" i="2" s="1"/>
  <c r="K347" i="2"/>
  <c r="R347" i="2" s="1"/>
  <c r="S347" i="2" s="1"/>
  <c r="K348" i="2"/>
  <c r="K349" i="2"/>
  <c r="K350" i="2"/>
  <c r="R350" i="2" s="1"/>
  <c r="S350" i="2" s="1"/>
  <c r="K351" i="2"/>
  <c r="K352" i="2"/>
  <c r="R352" i="2" s="1"/>
  <c r="S352" i="2" s="1"/>
  <c r="K353" i="2"/>
  <c r="K354" i="2"/>
  <c r="R354" i="2" s="1"/>
  <c r="S354" i="2" s="1"/>
  <c r="K355" i="2"/>
  <c r="R355" i="2" s="1"/>
  <c r="S355" i="2" s="1"/>
  <c r="K356" i="2"/>
  <c r="R356" i="2" s="1"/>
  <c r="S356" i="2" s="1"/>
  <c r="K357" i="2"/>
  <c r="R357" i="2" s="1"/>
  <c r="S357" i="2" s="1"/>
  <c r="K358" i="2"/>
  <c r="K359" i="2"/>
  <c r="K360" i="2"/>
  <c r="R360" i="2" s="1"/>
  <c r="S360" i="2" s="1"/>
  <c r="K361" i="2"/>
  <c r="K362" i="2"/>
  <c r="R362" i="2" s="1"/>
  <c r="S362" i="2" s="1"/>
  <c r="K363" i="2"/>
  <c r="R363" i="2" s="1"/>
  <c r="S363" i="2" s="1"/>
  <c r="K364" i="2"/>
  <c r="R364" i="2" s="1"/>
  <c r="S364" i="2" s="1"/>
  <c r="K365" i="2"/>
  <c r="R365" i="2" s="1"/>
  <c r="S365" i="2" s="1"/>
  <c r="K366" i="2"/>
  <c r="R366" i="2" s="1"/>
  <c r="S366" i="2" s="1"/>
  <c r="K367" i="2"/>
  <c r="K368" i="2"/>
  <c r="R368" i="2" s="1"/>
  <c r="S368" i="2" s="1"/>
  <c r="K369" i="2"/>
  <c r="K370" i="2"/>
  <c r="R370" i="2" s="1"/>
  <c r="S370" i="2" s="1"/>
  <c r="K371" i="2"/>
  <c r="R371" i="2" s="1"/>
  <c r="K372" i="2"/>
  <c r="R372" i="2" s="1"/>
  <c r="S372" i="2" s="1"/>
  <c r="K373" i="2"/>
  <c r="R373" i="2" s="1"/>
  <c r="S373" i="2" s="1"/>
  <c r="K374" i="2"/>
  <c r="R374" i="2" s="1"/>
  <c r="S374" i="2" s="1"/>
  <c r="K375" i="2"/>
  <c r="K376" i="2"/>
  <c r="R376" i="2" s="1"/>
  <c r="S376" i="2" s="1"/>
  <c r="K377" i="2"/>
  <c r="K378" i="2"/>
  <c r="R378" i="2" s="1"/>
  <c r="S378" i="2" s="1"/>
  <c r="K379" i="2"/>
  <c r="R379" i="2" s="1"/>
  <c r="S379" i="2" s="1"/>
  <c r="K380" i="2"/>
  <c r="R380" i="2" s="1"/>
  <c r="S380" i="2" s="1"/>
  <c r="K381" i="2"/>
  <c r="R381" i="2" s="1"/>
  <c r="S381" i="2" s="1"/>
  <c r="K382" i="2"/>
  <c r="R382" i="2" s="1"/>
  <c r="S382" i="2" s="1"/>
  <c r="K383" i="2"/>
  <c r="K384" i="2"/>
  <c r="R384" i="2" s="1"/>
  <c r="S384" i="2" s="1"/>
  <c r="K385" i="2"/>
  <c r="K386" i="2"/>
  <c r="R386" i="2" s="1"/>
  <c r="S386" i="2" s="1"/>
  <c r="K387" i="2"/>
  <c r="R387" i="2" s="1"/>
  <c r="S387" i="2" s="1"/>
  <c r="K388" i="2"/>
  <c r="R388" i="2" s="1"/>
  <c r="S388" i="2" s="1"/>
  <c r="K389" i="2"/>
  <c r="R389" i="2" s="1"/>
  <c r="S389" i="2" s="1"/>
  <c r="K390" i="2"/>
  <c r="R390" i="2" s="1"/>
  <c r="S390" i="2" s="1"/>
  <c r="K391" i="2"/>
  <c r="K392" i="2"/>
  <c r="R392" i="2" s="1"/>
  <c r="S392" i="2" s="1"/>
  <c r="K393" i="2"/>
  <c r="K394" i="2"/>
  <c r="R394" i="2" s="1"/>
  <c r="S394" i="2" s="1"/>
  <c r="K395" i="2"/>
  <c r="R395" i="2" s="1"/>
  <c r="S395" i="2" s="1"/>
  <c r="K396" i="2"/>
  <c r="R396" i="2" s="1"/>
  <c r="S396" i="2" s="1"/>
  <c r="K397" i="2"/>
  <c r="R397" i="2" s="1"/>
  <c r="S397" i="2" s="1"/>
  <c r="K398" i="2"/>
  <c r="R398" i="2" s="1"/>
  <c r="S398" i="2" s="1"/>
  <c r="K399" i="2"/>
  <c r="K400" i="2"/>
  <c r="R400" i="2" s="1"/>
  <c r="S400" i="2" s="1"/>
  <c r="K401" i="2"/>
  <c r="K402" i="2"/>
  <c r="R402" i="2" s="1"/>
  <c r="S402" i="2" s="1"/>
  <c r="K403" i="2"/>
  <c r="R403" i="2" s="1"/>
  <c r="K404" i="2"/>
  <c r="K405" i="2"/>
  <c r="R405" i="2" s="1"/>
  <c r="S405" i="2" s="1"/>
  <c r="K406" i="2"/>
  <c r="R406" i="2" s="1"/>
  <c r="S406" i="2" s="1"/>
  <c r="K407" i="2"/>
  <c r="K408" i="2"/>
  <c r="R408" i="2" s="1"/>
  <c r="S408" i="2" s="1"/>
  <c r="K409" i="2"/>
  <c r="K410" i="2"/>
  <c r="R410" i="2" s="1"/>
  <c r="S410" i="2" s="1"/>
  <c r="K411" i="2"/>
  <c r="R411" i="2" s="1"/>
  <c r="S411" i="2" s="1"/>
  <c r="K412" i="2"/>
  <c r="R412" i="2" s="1"/>
  <c r="S412" i="2" s="1"/>
  <c r="K413" i="2"/>
  <c r="R413" i="2" s="1"/>
  <c r="S413" i="2" s="1"/>
  <c r="K414" i="2"/>
  <c r="R414" i="2" s="1"/>
  <c r="S414" i="2" s="1"/>
  <c r="K415" i="2"/>
  <c r="K416" i="2"/>
  <c r="R416" i="2" s="1"/>
  <c r="S416" i="2" s="1"/>
  <c r="K417" i="2"/>
  <c r="K418" i="2"/>
  <c r="R418" i="2" s="1"/>
  <c r="S418" i="2" s="1"/>
  <c r="K419" i="2"/>
  <c r="R419" i="2" s="1"/>
  <c r="S419" i="2" s="1"/>
  <c r="K420" i="2"/>
  <c r="R420" i="2" s="1"/>
  <c r="S420" i="2" s="1"/>
  <c r="K421" i="2"/>
  <c r="R421" i="2" s="1"/>
  <c r="S421" i="2" s="1"/>
  <c r="K422" i="2"/>
  <c r="R422" i="2" s="1"/>
  <c r="S422" i="2" s="1"/>
  <c r="K423" i="2"/>
  <c r="K424" i="2"/>
  <c r="K425" i="2"/>
  <c r="K426" i="2"/>
  <c r="R426" i="2" s="1"/>
  <c r="S426" i="2" s="1"/>
  <c r="K427" i="2"/>
  <c r="R427" i="2" s="1"/>
  <c r="K428" i="2"/>
  <c r="R428" i="2" s="1"/>
  <c r="S428" i="2" s="1"/>
  <c r="K429" i="2"/>
  <c r="R429" i="2" s="1"/>
  <c r="S429" i="2" s="1"/>
  <c r="K430" i="2"/>
  <c r="R430" i="2" s="1"/>
  <c r="S430" i="2" s="1"/>
  <c r="K431" i="2"/>
  <c r="K432" i="2"/>
  <c r="R432" i="2" s="1"/>
  <c r="S432" i="2" s="1"/>
  <c r="K433" i="2"/>
  <c r="K434" i="2"/>
  <c r="R434" i="2" s="1"/>
  <c r="S434" i="2" s="1"/>
  <c r="K435" i="2"/>
  <c r="R435" i="2" s="1"/>
  <c r="S435" i="2" s="1"/>
  <c r="K436" i="2"/>
  <c r="R436" i="2" s="1"/>
  <c r="S436" i="2" s="1"/>
  <c r="K437" i="2"/>
  <c r="R437" i="2" s="1"/>
  <c r="S437" i="2" s="1"/>
  <c r="K438" i="2"/>
  <c r="R438" i="2" s="1"/>
  <c r="S438" i="2" s="1"/>
  <c r="K439" i="2"/>
  <c r="K440" i="2"/>
  <c r="R440" i="2" s="1"/>
  <c r="S440" i="2" s="1"/>
  <c r="K441" i="2"/>
  <c r="K442" i="2"/>
  <c r="R442" i="2" s="1"/>
  <c r="S442" i="2" s="1"/>
  <c r="K443" i="2"/>
  <c r="R443" i="2" s="1"/>
  <c r="S443" i="2" s="1"/>
  <c r="K444" i="2"/>
  <c r="R444" i="2" s="1"/>
  <c r="S444" i="2" s="1"/>
  <c r="K445" i="2"/>
  <c r="R445" i="2" s="1"/>
  <c r="S445" i="2" s="1"/>
  <c r="K446" i="2"/>
  <c r="R446" i="2" s="1"/>
  <c r="S446" i="2" s="1"/>
  <c r="K447" i="2"/>
  <c r="K448" i="2"/>
  <c r="R448" i="2" s="1"/>
  <c r="K449" i="2"/>
  <c r="K450" i="2"/>
  <c r="R450" i="2" s="1"/>
  <c r="S450" i="2" s="1"/>
  <c r="K451" i="2"/>
  <c r="R451" i="2" s="1"/>
  <c r="S451" i="2" s="1"/>
  <c r="K452" i="2"/>
  <c r="R452" i="2" s="1"/>
  <c r="S452" i="2" s="1"/>
  <c r="K453" i="2"/>
  <c r="R453" i="2" s="1"/>
  <c r="S453" i="2" s="1"/>
  <c r="K454" i="2"/>
  <c r="R454" i="2" s="1"/>
  <c r="S454" i="2" s="1"/>
  <c r="K455" i="2"/>
  <c r="K456" i="2"/>
  <c r="R456" i="2" s="1"/>
  <c r="S456" i="2" s="1"/>
  <c r="K457" i="2"/>
  <c r="K458" i="2"/>
  <c r="R458" i="2" s="1"/>
  <c r="S458" i="2" s="1"/>
  <c r="K459" i="2"/>
  <c r="R459" i="2" s="1"/>
  <c r="S459" i="2" s="1"/>
  <c r="K460" i="2"/>
  <c r="R460" i="2" s="1"/>
  <c r="S460" i="2" s="1"/>
  <c r="K461" i="2"/>
  <c r="R461" i="2" s="1"/>
  <c r="S461" i="2" s="1"/>
  <c r="K462" i="2"/>
  <c r="R462" i="2" s="1"/>
  <c r="S462" i="2" s="1"/>
  <c r="K463" i="2"/>
  <c r="K464" i="2"/>
  <c r="R464" i="2" s="1"/>
  <c r="S464" i="2" s="1"/>
  <c r="K465" i="2"/>
  <c r="K466" i="2"/>
  <c r="R466" i="2" s="1"/>
  <c r="S466" i="2" s="1"/>
  <c r="K467" i="2"/>
  <c r="R467" i="2" s="1"/>
  <c r="S467" i="2" s="1"/>
  <c r="K468" i="2"/>
  <c r="K469" i="2"/>
  <c r="K470" i="2"/>
  <c r="R470" i="2" s="1"/>
  <c r="S470" i="2" s="1"/>
  <c r="K471" i="2"/>
  <c r="K472" i="2"/>
  <c r="R472" i="2" s="1"/>
  <c r="S472" i="2" s="1"/>
  <c r="K473" i="2"/>
  <c r="K474" i="2"/>
  <c r="R474" i="2" s="1"/>
  <c r="S474" i="2" s="1"/>
  <c r="K475" i="2"/>
  <c r="R475" i="2" s="1"/>
  <c r="S475" i="2" s="1"/>
  <c r="K476" i="2"/>
  <c r="R476" i="2" s="1"/>
  <c r="S476" i="2" s="1"/>
  <c r="K477" i="2"/>
  <c r="R477" i="2" s="1"/>
  <c r="S477" i="2" s="1"/>
  <c r="K478" i="2"/>
  <c r="R478" i="2" s="1"/>
  <c r="S478" i="2" s="1"/>
  <c r="K479" i="2"/>
  <c r="K480" i="2"/>
  <c r="K481" i="2"/>
  <c r="K482" i="2"/>
  <c r="R482" i="2" s="1"/>
  <c r="S482" i="2" s="1"/>
  <c r="K483" i="2"/>
  <c r="R483" i="2" s="1"/>
  <c r="S483" i="2" s="1"/>
  <c r="K484" i="2"/>
  <c r="R484" i="2" s="1"/>
  <c r="S484" i="2" s="1"/>
  <c r="K485" i="2"/>
  <c r="R485" i="2" s="1"/>
  <c r="S485" i="2" s="1"/>
  <c r="K486" i="2"/>
  <c r="R486" i="2" s="1"/>
  <c r="S486" i="2" s="1"/>
  <c r="K487" i="2"/>
  <c r="K488" i="2"/>
  <c r="K489" i="2"/>
  <c r="K490" i="2"/>
  <c r="R490" i="2" s="1"/>
  <c r="S490" i="2" s="1"/>
  <c r="K491" i="2"/>
  <c r="R491" i="2" s="1"/>
  <c r="S491" i="2" s="1"/>
  <c r="K492" i="2"/>
  <c r="R492" i="2" s="1"/>
  <c r="S492" i="2" s="1"/>
  <c r="K493" i="2"/>
  <c r="R493" i="2" s="1"/>
  <c r="S493" i="2" s="1"/>
  <c r="K494" i="2"/>
  <c r="R494" i="2" s="1"/>
  <c r="S494" i="2" s="1"/>
  <c r="K495" i="2"/>
  <c r="K496" i="2"/>
  <c r="R496" i="2" s="1"/>
  <c r="S496" i="2" s="1"/>
  <c r="K497" i="2"/>
  <c r="K498" i="2"/>
  <c r="R498" i="2" s="1"/>
  <c r="S498" i="2" s="1"/>
  <c r="K499" i="2"/>
  <c r="R499" i="2" s="1"/>
  <c r="S499" i="2" s="1"/>
  <c r="K500" i="2"/>
  <c r="R500" i="2" s="1"/>
  <c r="S500" i="2" s="1"/>
  <c r="K501" i="2"/>
  <c r="R501" i="2" s="1"/>
  <c r="S501" i="2" s="1"/>
  <c r="K502" i="2"/>
  <c r="R502" i="2" s="1"/>
  <c r="S502" i="2" s="1"/>
  <c r="K503" i="2"/>
  <c r="K504" i="2"/>
  <c r="R504" i="2" s="1"/>
  <c r="S504" i="2" s="1"/>
  <c r="K505" i="2"/>
  <c r="K506" i="2"/>
  <c r="R506" i="2" s="1"/>
  <c r="S506" i="2" s="1"/>
  <c r="K507" i="2"/>
  <c r="R507" i="2" s="1"/>
  <c r="S507" i="2" s="1"/>
  <c r="K508" i="2"/>
  <c r="R508" i="2" s="1"/>
  <c r="S508" i="2" s="1"/>
  <c r="K509" i="2"/>
  <c r="R509" i="2" s="1"/>
  <c r="S509" i="2" s="1"/>
  <c r="K510" i="2"/>
  <c r="R510" i="2" s="1"/>
  <c r="S510" i="2" s="1"/>
  <c r="K511" i="2"/>
  <c r="K512" i="2"/>
  <c r="R512" i="2" s="1"/>
  <c r="S512" i="2" s="1"/>
  <c r="K513" i="2"/>
  <c r="K514" i="2"/>
  <c r="R514" i="2" s="1"/>
  <c r="S514" i="2" s="1"/>
  <c r="K515" i="2"/>
  <c r="R515" i="2" s="1"/>
  <c r="S515" i="2" s="1"/>
  <c r="K516" i="2"/>
  <c r="R516" i="2" s="1"/>
  <c r="S516" i="2" s="1"/>
  <c r="K517" i="2"/>
  <c r="R517" i="2" s="1"/>
  <c r="S517" i="2" s="1"/>
  <c r="K518" i="2"/>
  <c r="R518" i="2" s="1"/>
  <c r="S518" i="2" s="1"/>
  <c r="K519" i="2"/>
  <c r="K520" i="2"/>
  <c r="R520" i="2" s="1"/>
  <c r="S520" i="2" s="1"/>
  <c r="K521" i="2"/>
  <c r="K522" i="2"/>
  <c r="R522" i="2" s="1"/>
  <c r="S522" i="2" s="1"/>
  <c r="K523" i="2"/>
  <c r="R523" i="2" s="1"/>
  <c r="S523" i="2" s="1"/>
  <c r="K524" i="2"/>
  <c r="R524" i="2" s="1"/>
  <c r="S524" i="2" s="1"/>
  <c r="K525" i="2"/>
  <c r="R525" i="2" s="1"/>
  <c r="S525" i="2" s="1"/>
  <c r="K526" i="2"/>
  <c r="R526" i="2" s="1"/>
  <c r="S526" i="2" s="1"/>
  <c r="K527" i="2"/>
  <c r="K528" i="2"/>
  <c r="R528" i="2" s="1"/>
  <c r="S528" i="2" s="1"/>
  <c r="K529" i="2"/>
  <c r="K530" i="2"/>
  <c r="R530" i="2" s="1"/>
  <c r="S530" i="2" s="1"/>
  <c r="K531" i="2"/>
  <c r="R531" i="2" s="1"/>
  <c r="S531" i="2" s="1"/>
  <c r="K532" i="2"/>
  <c r="R532" i="2" s="1"/>
  <c r="S532" i="2" s="1"/>
  <c r="K533" i="2"/>
  <c r="R533" i="2" s="1"/>
  <c r="S533" i="2" s="1"/>
  <c r="K534" i="2"/>
  <c r="R534" i="2" s="1"/>
  <c r="S534" i="2" s="1"/>
  <c r="K535" i="2"/>
  <c r="K536" i="2"/>
  <c r="R536" i="2" s="1"/>
  <c r="S536" i="2" s="1"/>
  <c r="K537" i="2"/>
  <c r="K538" i="2"/>
  <c r="R538" i="2" s="1"/>
  <c r="S538" i="2" s="1"/>
  <c r="K539" i="2"/>
  <c r="R539" i="2" s="1"/>
  <c r="S539" i="2" s="1"/>
  <c r="K540" i="2"/>
  <c r="R540" i="2" s="1"/>
  <c r="S540" i="2" s="1"/>
  <c r="K541" i="2"/>
  <c r="R541" i="2" s="1"/>
  <c r="S541" i="2" s="1"/>
  <c r="K542" i="2"/>
  <c r="R542" i="2" s="1"/>
  <c r="S542" i="2" s="1"/>
  <c r="K543" i="2"/>
  <c r="K544" i="2"/>
  <c r="K545" i="2"/>
  <c r="K546" i="2"/>
  <c r="R546" i="2" s="1"/>
  <c r="S546" i="2" s="1"/>
  <c r="K547" i="2"/>
  <c r="R547" i="2" s="1"/>
  <c r="S547" i="2" s="1"/>
  <c r="K548" i="2"/>
  <c r="R548" i="2" s="1"/>
  <c r="S548" i="2" s="1"/>
  <c r="K549" i="2"/>
  <c r="R549" i="2" s="1"/>
  <c r="S549" i="2" s="1"/>
  <c r="K550" i="2"/>
  <c r="R550" i="2" s="1"/>
  <c r="S550" i="2" s="1"/>
  <c r="K551" i="2"/>
  <c r="K552" i="2"/>
  <c r="K553" i="2"/>
  <c r="K554" i="2"/>
  <c r="R554" i="2" s="1"/>
  <c r="S554" i="2" s="1"/>
  <c r="K555" i="2"/>
  <c r="R555" i="2" s="1"/>
  <c r="K556" i="2"/>
  <c r="R556" i="2" s="1"/>
  <c r="S556" i="2" s="1"/>
  <c r="K557" i="2"/>
  <c r="R557" i="2" s="1"/>
  <c r="S557" i="2" s="1"/>
  <c r="K558" i="2"/>
  <c r="R558" i="2" s="1"/>
  <c r="S558" i="2" s="1"/>
  <c r="K559" i="2"/>
  <c r="K560" i="2"/>
  <c r="K561" i="2"/>
  <c r="K562" i="2"/>
  <c r="R562" i="2" s="1"/>
  <c r="S562" i="2" s="1"/>
  <c r="K563" i="2"/>
  <c r="R563" i="2" s="1"/>
  <c r="S563" i="2" s="1"/>
  <c r="K564" i="2"/>
  <c r="R564" i="2" s="1"/>
  <c r="S564" i="2" s="1"/>
  <c r="K565" i="2"/>
  <c r="R565" i="2" s="1"/>
  <c r="S565" i="2" s="1"/>
  <c r="K566" i="2"/>
  <c r="R566" i="2" s="1"/>
  <c r="S566" i="2" s="1"/>
  <c r="K567" i="2"/>
  <c r="K568" i="2"/>
  <c r="K569" i="2"/>
  <c r="K570" i="2"/>
  <c r="R570" i="2" s="1"/>
  <c r="S570" i="2" s="1"/>
  <c r="K571" i="2"/>
  <c r="R571" i="2" s="1"/>
  <c r="S571" i="2" s="1"/>
  <c r="K572" i="2"/>
  <c r="R572" i="2" s="1"/>
  <c r="S572" i="2" s="1"/>
  <c r="K573" i="2"/>
  <c r="R573" i="2" s="1"/>
  <c r="S573" i="2" s="1"/>
  <c r="K574" i="2"/>
  <c r="R574" i="2" s="1"/>
  <c r="S574" i="2" s="1"/>
  <c r="K575" i="2"/>
  <c r="K576" i="2"/>
  <c r="R576" i="2" s="1"/>
  <c r="S576" i="2" s="1"/>
  <c r="K577" i="2"/>
  <c r="K578" i="2"/>
  <c r="R578" i="2" s="1"/>
  <c r="S578" i="2" s="1"/>
  <c r="K579" i="2"/>
  <c r="R579" i="2" s="1"/>
  <c r="S579" i="2" s="1"/>
  <c r="K580" i="2"/>
  <c r="R580" i="2" s="1"/>
  <c r="S580" i="2" s="1"/>
  <c r="K581" i="2"/>
  <c r="R581" i="2" s="1"/>
  <c r="S581" i="2" s="1"/>
  <c r="K582" i="2"/>
  <c r="R582" i="2" s="1"/>
  <c r="S582" i="2" s="1"/>
  <c r="K583" i="2"/>
  <c r="K584" i="2"/>
  <c r="R584" i="2" s="1"/>
  <c r="S584" i="2" s="1"/>
  <c r="K585" i="2"/>
  <c r="K586" i="2"/>
  <c r="R586" i="2" s="1"/>
  <c r="S586" i="2" s="1"/>
  <c r="K587" i="2"/>
  <c r="R587" i="2" s="1"/>
  <c r="S587" i="2" s="1"/>
  <c r="K588" i="2"/>
  <c r="R588" i="2" s="1"/>
  <c r="S588" i="2" s="1"/>
  <c r="K589" i="2"/>
  <c r="R589" i="2" s="1"/>
  <c r="S589" i="2" s="1"/>
  <c r="K590" i="2"/>
  <c r="R590" i="2" s="1"/>
  <c r="S590" i="2" s="1"/>
  <c r="K591" i="2"/>
  <c r="K592" i="2"/>
  <c r="K593" i="2"/>
  <c r="K594" i="2"/>
  <c r="R594" i="2" s="1"/>
  <c r="S594" i="2" s="1"/>
  <c r="K595" i="2"/>
  <c r="R595" i="2" s="1"/>
  <c r="S595" i="2" s="1"/>
  <c r="K596" i="2"/>
  <c r="R596" i="2" s="1"/>
  <c r="S596" i="2" s="1"/>
  <c r="K597" i="2"/>
  <c r="R597" i="2" s="1"/>
  <c r="S597" i="2" s="1"/>
  <c r="K598" i="2"/>
  <c r="R598" i="2" s="1"/>
  <c r="S598" i="2" s="1"/>
  <c r="K599" i="2"/>
  <c r="K600" i="2"/>
  <c r="R600" i="2" s="1"/>
  <c r="S600" i="2" s="1"/>
  <c r="K601" i="2"/>
  <c r="K602" i="2"/>
  <c r="R602" i="2" s="1"/>
  <c r="S602" i="2" s="1"/>
  <c r="K603" i="2"/>
  <c r="R603" i="2" s="1"/>
  <c r="S603" i="2" s="1"/>
  <c r="K604" i="2"/>
  <c r="R604" i="2" s="1"/>
  <c r="S604" i="2" s="1"/>
  <c r="K605" i="2"/>
  <c r="R605" i="2" s="1"/>
  <c r="S605" i="2" s="1"/>
  <c r="K606" i="2"/>
  <c r="R606" i="2" s="1"/>
  <c r="S606" i="2" s="1"/>
  <c r="K607" i="2"/>
  <c r="K608" i="2"/>
  <c r="K609" i="2"/>
  <c r="K610" i="2"/>
  <c r="R610" i="2" s="1"/>
  <c r="S610" i="2" s="1"/>
  <c r="K611" i="2"/>
  <c r="R611" i="2" s="1"/>
  <c r="S611" i="2" s="1"/>
  <c r="K612" i="2"/>
  <c r="R612" i="2" s="1"/>
  <c r="S612" i="2" s="1"/>
  <c r="K613" i="2"/>
  <c r="R613" i="2" s="1"/>
  <c r="S613" i="2" s="1"/>
  <c r="K614" i="2"/>
  <c r="R614" i="2" s="1"/>
  <c r="S614" i="2" s="1"/>
  <c r="K615" i="2"/>
  <c r="K616" i="2"/>
  <c r="R616" i="2" s="1"/>
  <c r="S616" i="2" s="1"/>
  <c r="K617" i="2"/>
  <c r="K618" i="2"/>
  <c r="R618" i="2" s="1"/>
  <c r="S618" i="2" s="1"/>
  <c r="K619" i="2"/>
  <c r="R619" i="2" s="1"/>
  <c r="S619" i="2" s="1"/>
  <c r="K620" i="2"/>
  <c r="R620" i="2" s="1"/>
  <c r="S620" i="2" s="1"/>
  <c r="K621" i="2"/>
  <c r="R621" i="2" s="1"/>
  <c r="S621" i="2" s="1"/>
  <c r="K622" i="2"/>
  <c r="R622" i="2" s="1"/>
  <c r="S622" i="2" s="1"/>
  <c r="K623" i="2"/>
  <c r="K624" i="2"/>
  <c r="R624" i="2" s="1"/>
  <c r="S624" i="2" s="1"/>
  <c r="K625" i="2"/>
  <c r="K626" i="2"/>
  <c r="R626" i="2" s="1"/>
  <c r="S626" i="2" s="1"/>
  <c r="K627" i="2"/>
  <c r="R627" i="2" s="1"/>
  <c r="S627" i="2" s="1"/>
  <c r="K628" i="2"/>
  <c r="R628" i="2" s="1"/>
  <c r="S628" i="2" s="1"/>
  <c r="K629" i="2"/>
  <c r="R629" i="2" s="1"/>
  <c r="S629" i="2" s="1"/>
  <c r="K630" i="2"/>
  <c r="R630" i="2" s="1"/>
  <c r="S630" i="2" s="1"/>
  <c r="K631" i="2"/>
  <c r="K632" i="2"/>
  <c r="K633" i="2"/>
  <c r="K634" i="2"/>
  <c r="R634" i="2" s="1"/>
  <c r="S634" i="2" s="1"/>
  <c r="K635" i="2"/>
  <c r="R635" i="2" s="1"/>
  <c r="S635" i="2" s="1"/>
  <c r="K636" i="2"/>
  <c r="R636" i="2" s="1"/>
  <c r="S636" i="2" s="1"/>
  <c r="K637" i="2"/>
  <c r="R637" i="2" s="1"/>
  <c r="S637" i="2" s="1"/>
  <c r="K638" i="2"/>
  <c r="R638" i="2" s="1"/>
  <c r="S638" i="2" s="1"/>
  <c r="K639" i="2"/>
  <c r="K640" i="2"/>
  <c r="K641" i="2"/>
  <c r="K642" i="2"/>
  <c r="R642" i="2" s="1"/>
  <c r="S642" i="2" s="1"/>
  <c r="K643" i="2"/>
  <c r="R643" i="2" s="1"/>
  <c r="S643" i="2" s="1"/>
  <c r="K644" i="2"/>
  <c r="R644" i="2" s="1"/>
  <c r="S644" i="2" s="1"/>
  <c r="K645" i="2"/>
  <c r="R645" i="2" s="1"/>
  <c r="S645" i="2" s="1"/>
  <c r="K646" i="2"/>
  <c r="R646" i="2" s="1"/>
  <c r="S646" i="2" s="1"/>
  <c r="K647" i="2"/>
  <c r="K648" i="2"/>
  <c r="R648" i="2" s="1"/>
  <c r="S648" i="2" s="1"/>
  <c r="K649" i="2"/>
  <c r="K650" i="2"/>
  <c r="R650" i="2" s="1"/>
  <c r="S650" i="2" s="1"/>
  <c r="K651" i="2"/>
  <c r="R651" i="2" s="1"/>
  <c r="S651" i="2" s="1"/>
  <c r="K652" i="2"/>
  <c r="R652" i="2" s="1"/>
  <c r="S652" i="2" s="1"/>
  <c r="K653" i="2"/>
  <c r="R653" i="2" s="1"/>
  <c r="S653" i="2" s="1"/>
  <c r="K654" i="2"/>
  <c r="R654" i="2" s="1"/>
  <c r="S654" i="2" s="1"/>
  <c r="K655" i="2"/>
  <c r="K656" i="2"/>
  <c r="R656" i="2" s="1"/>
  <c r="S656" i="2" s="1"/>
  <c r="K657" i="2"/>
  <c r="K658" i="2"/>
  <c r="R658" i="2" s="1"/>
  <c r="S658" i="2" s="1"/>
  <c r="K659" i="2"/>
  <c r="R659" i="2" s="1"/>
  <c r="K660" i="2"/>
  <c r="R660" i="2" s="1"/>
  <c r="S660" i="2" s="1"/>
  <c r="K661" i="2"/>
  <c r="R661" i="2" s="1"/>
  <c r="S661" i="2" s="1"/>
  <c r="K662" i="2"/>
  <c r="R662" i="2" s="1"/>
  <c r="S662" i="2" s="1"/>
  <c r="K663" i="2"/>
  <c r="K664" i="2"/>
  <c r="K665" i="2"/>
  <c r="K666" i="2"/>
  <c r="R666" i="2" s="1"/>
  <c r="S666" i="2" s="1"/>
  <c r="K667" i="2"/>
  <c r="R667" i="2" s="1"/>
  <c r="S667" i="2" s="1"/>
  <c r="K668" i="2"/>
  <c r="K669" i="2"/>
  <c r="R669" i="2" s="1"/>
  <c r="S669" i="2" s="1"/>
  <c r="K670" i="2"/>
  <c r="R670" i="2" s="1"/>
  <c r="S670" i="2" s="1"/>
  <c r="K671" i="2"/>
  <c r="K672" i="2"/>
  <c r="R672" i="2" s="1"/>
  <c r="S672" i="2" s="1"/>
  <c r="K673" i="2"/>
  <c r="K674" i="2"/>
  <c r="R674" i="2" s="1"/>
  <c r="S674" i="2" s="1"/>
  <c r="K675" i="2"/>
  <c r="R675" i="2" s="1"/>
  <c r="S675" i="2" s="1"/>
  <c r="K676" i="2"/>
  <c r="R676" i="2" s="1"/>
  <c r="S676" i="2" s="1"/>
  <c r="K677" i="2"/>
  <c r="R677" i="2" s="1"/>
  <c r="S677" i="2" s="1"/>
  <c r="K678" i="2"/>
  <c r="R678" i="2" s="1"/>
  <c r="S678" i="2" s="1"/>
  <c r="K679" i="2"/>
  <c r="K680" i="2"/>
  <c r="K681" i="2"/>
  <c r="K682" i="2"/>
  <c r="R682" i="2" s="1"/>
  <c r="S682" i="2" s="1"/>
  <c r="K683" i="2"/>
  <c r="R683" i="2" s="1"/>
  <c r="S683" i="2" s="1"/>
  <c r="K684" i="2"/>
  <c r="R684" i="2" s="1"/>
  <c r="S684" i="2" s="1"/>
  <c r="K685" i="2"/>
  <c r="R685" i="2" s="1"/>
  <c r="S685" i="2" s="1"/>
  <c r="K686" i="2"/>
  <c r="K687" i="2"/>
  <c r="K688" i="2"/>
  <c r="K689" i="2"/>
  <c r="K690" i="2"/>
  <c r="R690" i="2" s="1"/>
  <c r="S690" i="2" s="1"/>
  <c r="K691" i="2"/>
  <c r="R691" i="2" s="1"/>
  <c r="S691" i="2" s="1"/>
  <c r="K692" i="2"/>
  <c r="R692" i="2" s="1"/>
  <c r="S692" i="2" s="1"/>
  <c r="K693" i="2"/>
  <c r="R693" i="2" s="1"/>
  <c r="S693" i="2" s="1"/>
  <c r="K694" i="2"/>
  <c r="R694" i="2" s="1"/>
  <c r="S694" i="2" s="1"/>
  <c r="K695" i="2"/>
  <c r="K696" i="2"/>
  <c r="K697" i="2"/>
  <c r="K698" i="2"/>
  <c r="R698" i="2" s="1"/>
  <c r="S698" i="2" s="1"/>
  <c r="K699" i="2"/>
  <c r="R699" i="2" s="1"/>
  <c r="S699" i="2" s="1"/>
  <c r="K700" i="2"/>
  <c r="R700" i="2" s="1"/>
  <c r="S700" i="2" s="1"/>
  <c r="K701" i="2"/>
  <c r="R701" i="2" s="1"/>
  <c r="S701" i="2" s="1"/>
  <c r="K702" i="2"/>
  <c r="K703" i="2"/>
  <c r="K704" i="2"/>
  <c r="K705" i="2"/>
  <c r="K706" i="2"/>
  <c r="R706" i="2" s="1"/>
  <c r="S706" i="2" s="1"/>
  <c r="K707" i="2"/>
  <c r="R707" i="2" s="1"/>
  <c r="S707" i="2" s="1"/>
  <c r="K708" i="2"/>
  <c r="R708" i="2" s="1"/>
  <c r="S708" i="2" s="1"/>
  <c r="K709" i="2"/>
  <c r="R709" i="2" s="1"/>
  <c r="S709" i="2" s="1"/>
  <c r="K710" i="2"/>
  <c r="R710" i="2" s="1"/>
  <c r="S710" i="2" s="1"/>
  <c r="K711" i="2"/>
  <c r="K712" i="2"/>
  <c r="K713" i="2"/>
  <c r="K714" i="2"/>
  <c r="R714" i="2" s="1"/>
  <c r="S714" i="2" s="1"/>
  <c r="K715" i="2"/>
  <c r="R715" i="2" s="1"/>
  <c r="S715" i="2" s="1"/>
  <c r="K716" i="2"/>
  <c r="R716" i="2" s="1"/>
  <c r="S716" i="2" s="1"/>
  <c r="K717" i="2"/>
  <c r="R717" i="2" s="1"/>
  <c r="S717" i="2" s="1"/>
  <c r="K718" i="2"/>
  <c r="R718" i="2" s="1"/>
  <c r="S718" i="2" s="1"/>
  <c r="K719" i="2"/>
  <c r="K720" i="2"/>
  <c r="R720" i="2" s="1"/>
  <c r="S720" i="2" s="1"/>
  <c r="K721" i="2"/>
  <c r="K722" i="2"/>
  <c r="R722" i="2" s="1"/>
  <c r="S722" i="2" s="1"/>
  <c r="K723" i="2"/>
  <c r="R723" i="2" s="1"/>
  <c r="S723" i="2" s="1"/>
  <c r="K724" i="2"/>
  <c r="R724" i="2" s="1"/>
  <c r="S724" i="2" s="1"/>
  <c r="K725" i="2"/>
  <c r="R725" i="2" s="1"/>
  <c r="S725" i="2" s="1"/>
  <c r="K726" i="2"/>
  <c r="R726" i="2" s="1"/>
  <c r="S726" i="2" s="1"/>
  <c r="K727" i="2"/>
  <c r="K728" i="2"/>
  <c r="K729" i="2"/>
  <c r="K730" i="2"/>
  <c r="R730" i="2" s="1"/>
  <c r="S730" i="2" s="1"/>
  <c r="K731" i="2"/>
  <c r="R731" i="2" s="1"/>
  <c r="S731" i="2" s="1"/>
  <c r="K732" i="2"/>
  <c r="K733" i="2"/>
  <c r="R733" i="2" s="1"/>
  <c r="S733" i="2" s="1"/>
  <c r="K734" i="2"/>
  <c r="R734" i="2" s="1"/>
  <c r="S734" i="2" s="1"/>
  <c r="K735" i="2"/>
  <c r="K736" i="2"/>
  <c r="R736" i="2" s="1"/>
  <c r="S736" i="2" s="1"/>
  <c r="K737" i="2"/>
  <c r="K738" i="2"/>
  <c r="R738" i="2" s="1"/>
  <c r="S738" i="2" s="1"/>
  <c r="K739" i="2"/>
  <c r="R739" i="2" s="1"/>
  <c r="S739" i="2" s="1"/>
  <c r="K740" i="2"/>
  <c r="K741" i="2"/>
  <c r="R741" i="2" s="1"/>
  <c r="S741" i="2" s="1"/>
  <c r="K742" i="2"/>
  <c r="K743" i="2"/>
  <c r="K744" i="2"/>
  <c r="R744" i="2" s="1"/>
  <c r="S744" i="2" s="1"/>
  <c r="K745" i="2"/>
  <c r="K746" i="2"/>
  <c r="R746" i="2" s="1"/>
  <c r="S746" i="2" s="1"/>
  <c r="K747" i="2"/>
  <c r="R747" i="2" s="1"/>
  <c r="S747" i="2" s="1"/>
  <c r="K748" i="2"/>
  <c r="R748" i="2" s="1"/>
  <c r="S748" i="2" s="1"/>
  <c r="K749" i="2"/>
  <c r="R749" i="2" s="1"/>
  <c r="S749" i="2" s="1"/>
  <c r="K750" i="2"/>
  <c r="R750" i="2" s="1"/>
  <c r="K751" i="2"/>
  <c r="K752" i="2"/>
  <c r="K753" i="2"/>
  <c r="K754" i="2"/>
  <c r="R754" i="2" s="1"/>
  <c r="S754" i="2" s="1"/>
  <c r="K755" i="2"/>
  <c r="R755" i="2" s="1"/>
  <c r="S755" i="2" s="1"/>
  <c r="K756" i="2"/>
  <c r="R756" i="2" s="1"/>
  <c r="S756" i="2" s="1"/>
  <c r="K757" i="2"/>
  <c r="R757" i="2" s="1"/>
  <c r="S757" i="2" s="1"/>
  <c r="K758" i="2"/>
  <c r="R758" i="2" s="1"/>
  <c r="S758" i="2" s="1"/>
  <c r="K759" i="2"/>
  <c r="K760" i="2"/>
  <c r="R760" i="2" s="1"/>
  <c r="S760" i="2" s="1"/>
  <c r="K761" i="2"/>
  <c r="K762" i="2"/>
  <c r="R762" i="2" s="1"/>
  <c r="S762" i="2" s="1"/>
  <c r="K763" i="2"/>
  <c r="R763" i="2" s="1"/>
  <c r="S763" i="2" s="1"/>
  <c r="K764" i="2"/>
  <c r="R764" i="2" s="1"/>
  <c r="S764" i="2" s="1"/>
  <c r="K765" i="2"/>
  <c r="R765" i="2" s="1"/>
  <c r="S765" i="2" s="1"/>
  <c r="K766" i="2"/>
  <c r="R766" i="2" s="1"/>
  <c r="S766" i="2" s="1"/>
  <c r="K767" i="2"/>
  <c r="K768" i="2"/>
  <c r="R768" i="2" s="1"/>
  <c r="S768" i="2" s="1"/>
  <c r="K769" i="2"/>
  <c r="K770" i="2"/>
  <c r="R770" i="2" s="1"/>
  <c r="S770" i="2" s="1"/>
  <c r="K771" i="2"/>
  <c r="R771" i="2" s="1"/>
  <c r="S771" i="2" s="1"/>
  <c r="K772" i="2"/>
  <c r="R772" i="2" s="1"/>
  <c r="K773" i="2"/>
  <c r="R773" i="2" s="1"/>
  <c r="S773" i="2" s="1"/>
  <c r="K774" i="2"/>
  <c r="R774" i="2" s="1"/>
  <c r="S774" i="2" s="1"/>
  <c r="K775" i="2"/>
  <c r="K776" i="2"/>
  <c r="K777" i="2"/>
  <c r="K778" i="2"/>
  <c r="R778" i="2" s="1"/>
  <c r="S778" i="2" s="1"/>
  <c r="K779" i="2"/>
  <c r="R779" i="2" s="1"/>
  <c r="S779" i="2" s="1"/>
  <c r="K780" i="2"/>
  <c r="R780" i="2" s="1"/>
  <c r="S780" i="2" s="1"/>
  <c r="K781" i="2"/>
  <c r="R781" i="2" s="1"/>
  <c r="S781" i="2" s="1"/>
  <c r="K782" i="2"/>
  <c r="R782" i="2" s="1"/>
  <c r="S782" i="2" s="1"/>
  <c r="K783" i="2"/>
  <c r="K784" i="2"/>
  <c r="R784" i="2" s="1"/>
  <c r="S784" i="2" s="1"/>
  <c r="K785" i="2"/>
  <c r="K786" i="2"/>
  <c r="R786" i="2" s="1"/>
  <c r="S786" i="2" s="1"/>
  <c r="K787" i="2"/>
  <c r="R787" i="2" s="1"/>
  <c r="S787" i="2" s="1"/>
  <c r="K788" i="2"/>
  <c r="K789" i="2"/>
  <c r="R789" i="2" s="1"/>
  <c r="S789" i="2" s="1"/>
  <c r="K790" i="2"/>
  <c r="R790" i="2" s="1"/>
  <c r="S790" i="2" s="1"/>
  <c r="K791" i="2"/>
  <c r="K792" i="2"/>
  <c r="R792" i="2" s="1"/>
  <c r="S792" i="2" s="1"/>
  <c r="K793" i="2"/>
  <c r="K794" i="2"/>
  <c r="R794" i="2" s="1"/>
  <c r="S794" i="2" s="1"/>
  <c r="K795" i="2"/>
  <c r="R795" i="2" s="1"/>
  <c r="S795" i="2" s="1"/>
  <c r="K796" i="2"/>
  <c r="R796" i="2" s="1"/>
  <c r="S796" i="2" s="1"/>
  <c r="K797" i="2"/>
  <c r="R797" i="2" s="1"/>
  <c r="S797" i="2" s="1"/>
  <c r="K798" i="2"/>
  <c r="R798" i="2" s="1"/>
  <c r="S798" i="2" s="1"/>
  <c r="K799" i="2"/>
  <c r="K800" i="2"/>
  <c r="K801" i="2"/>
  <c r="K802" i="2"/>
  <c r="R802" i="2" s="1"/>
  <c r="S802" i="2" s="1"/>
  <c r="K803" i="2"/>
  <c r="R803" i="2" s="1"/>
  <c r="S803" i="2" s="1"/>
  <c r="K804" i="2"/>
  <c r="R804" i="2" s="1"/>
  <c r="S804" i="2" s="1"/>
  <c r="K805" i="2"/>
  <c r="R805" i="2" s="1"/>
  <c r="S805" i="2" s="1"/>
  <c r="K806" i="2"/>
  <c r="R806" i="2" s="1"/>
  <c r="S806" i="2" s="1"/>
  <c r="K807" i="2"/>
  <c r="K808" i="2"/>
  <c r="R808" i="2" s="1"/>
  <c r="S808" i="2" s="1"/>
  <c r="K809" i="2"/>
  <c r="K810" i="2"/>
  <c r="R810" i="2" s="1"/>
  <c r="S810" i="2" s="1"/>
  <c r="K811" i="2"/>
  <c r="R811" i="2" s="1"/>
  <c r="S811" i="2" s="1"/>
  <c r="K812" i="2"/>
  <c r="R812" i="2" s="1"/>
  <c r="S812" i="2" s="1"/>
  <c r="K813" i="2"/>
  <c r="R813" i="2" s="1"/>
  <c r="S813" i="2" s="1"/>
  <c r="K814" i="2"/>
  <c r="R814" i="2" s="1"/>
  <c r="S814" i="2" s="1"/>
  <c r="K815" i="2"/>
  <c r="K816" i="2"/>
  <c r="R816" i="2" s="1"/>
  <c r="S816" i="2" s="1"/>
  <c r="K817" i="2"/>
  <c r="K818" i="2"/>
  <c r="R818" i="2" s="1"/>
  <c r="S818" i="2" s="1"/>
  <c r="K819" i="2"/>
  <c r="R819" i="2" s="1"/>
  <c r="S819" i="2" s="1"/>
  <c r="K820" i="2"/>
  <c r="R820" i="2" s="1"/>
  <c r="S820" i="2" s="1"/>
  <c r="K821" i="2"/>
  <c r="R821" i="2" s="1"/>
  <c r="S821" i="2" s="1"/>
  <c r="K822" i="2"/>
  <c r="R822" i="2" s="1"/>
  <c r="S822" i="2" s="1"/>
  <c r="K823" i="2"/>
  <c r="K824" i="2"/>
  <c r="K825" i="2"/>
  <c r="K826" i="2"/>
  <c r="R826" i="2" s="1"/>
  <c r="S826" i="2" s="1"/>
  <c r="K827" i="2"/>
  <c r="R827" i="2" s="1"/>
  <c r="S827" i="2" s="1"/>
  <c r="K828" i="2"/>
  <c r="R828" i="2" s="1"/>
  <c r="S828" i="2" s="1"/>
  <c r="K829" i="2"/>
  <c r="R829" i="2" s="1"/>
  <c r="S829" i="2" s="1"/>
  <c r="K830" i="2"/>
  <c r="R830" i="2" s="1"/>
  <c r="S830" i="2" s="1"/>
  <c r="K831" i="2"/>
  <c r="K832" i="2"/>
  <c r="R832" i="2" s="1"/>
  <c r="S832" i="2" s="1"/>
  <c r="K833" i="2"/>
  <c r="K834" i="2"/>
  <c r="R834" i="2" s="1"/>
  <c r="S834" i="2" s="1"/>
  <c r="K835" i="2"/>
  <c r="R835" i="2" s="1"/>
  <c r="K836" i="2"/>
  <c r="R836" i="2" s="1"/>
  <c r="S836" i="2" s="1"/>
  <c r="K837" i="2"/>
  <c r="R837" i="2" s="1"/>
  <c r="S837" i="2" s="1"/>
  <c r="K838" i="2"/>
  <c r="R838" i="2" s="1"/>
  <c r="S838" i="2" s="1"/>
  <c r="K839" i="2"/>
  <c r="K840" i="2"/>
  <c r="R840" i="2" s="1"/>
  <c r="S840" i="2" s="1"/>
  <c r="K841" i="2"/>
  <c r="K842" i="2"/>
  <c r="R842" i="2" s="1"/>
  <c r="S842" i="2" s="1"/>
  <c r="K843" i="2"/>
  <c r="R843" i="2" s="1"/>
  <c r="S843" i="2" s="1"/>
  <c r="K844" i="2"/>
  <c r="R844" i="2" s="1"/>
  <c r="S844" i="2" s="1"/>
  <c r="K845" i="2"/>
  <c r="R845" i="2" s="1"/>
  <c r="S845" i="2" s="1"/>
  <c r="K846" i="2"/>
  <c r="R846" i="2" s="1"/>
  <c r="S846" i="2" s="1"/>
  <c r="K847" i="2"/>
  <c r="K848" i="2"/>
  <c r="K849" i="2"/>
  <c r="K850" i="2"/>
  <c r="R850" i="2" s="1"/>
  <c r="S850" i="2" s="1"/>
  <c r="K851" i="2"/>
  <c r="R851" i="2" s="1"/>
  <c r="S851" i="2" s="1"/>
  <c r="K852" i="2"/>
  <c r="R852" i="2" s="1"/>
  <c r="S852" i="2" s="1"/>
  <c r="K853" i="2"/>
  <c r="R853" i="2" s="1"/>
  <c r="S853" i="2" s="1"/>
  <c r="K854" i="2"/>
  <c r="R854" i="2" s="1"/>
  <c r="S854" i="2" s="1"/>
  <c r="K855" i="2"/>
  <c r="K856" i="2"/>
  <c r="R856" i="2" s="1"/>
  <c r="S856" i="2" s="1"/>
  <c r="K857" i="2"/>
  <c r="K858" i="2"/>
  <c r="R858" i="2" s="1"/>
  <c r="S858" i="2" s="1"/>
  <c r="K859" i="2"/>
  <c r="R859" i="2" s="1"/>
  <c r="S859" i="2" s="1"/>
  <c r="K860" i="2"/>
  <c r="K861" i="2"/>
  <c r="R861" i="2" s="1"/>
  <c r="S861" i="2" s="1"/>
  <c r="K862" i="2"/>
  <c r="R862" i="2" s="1"/>
  <c r="S862" i="2" s="1"/>
  <c r="K863" i="2"/>
  <c r="K864" i="2"/>
  <c r="K865" i="2"/>
  <c r="K866" i="2"/>
  <c r="R866" i="2" s="1"/>
  <c r="S866" i="2" s="1"/>
  <c r="K867" i="2"/>
  <c r="R867" i="2" s="1"/>
  <c r="S867" i="2" s="1"/>
  <c r="K868" i="2"/>
  <c r="R868" i="2" s="1"/>
  <c r="S868" i="2" s="1"/>
  <c r="K869" i="2"/>
  <c r="R869" i="2" s="1"/>
  <c r="S869" i="2" s="1"/>
  <c r="K870" i="2"/>
  <c r="K871" i="2"/>
  <c r="K872" i="2"/>
  <c r="R872" i="2" s="1"/>
  <c r="S872" i="2" s="1"/>
  <c r="K873" i="2"/>
  <c r="K874" i="2"/>
  <c r="R874" i="2" s="1"/>
  <c r="S874" i="2" s="1"/>
  <c r="K875" i="2"/>
  <c r="R875" i="2" s="1"/>
  <c r="S875" i="2" s="1"/>
  <c r="K876" i="2"/>
  <c r="R876" i="2" s="1"/>
  <c r="S876" i="2" s="1"/>
  <c r="K877" i="2"/>
  <c r="R877" i="2" s="1"/>
  <c r="S877" i="2" s="1"/>
  <c r="K878" i="2"/>
  <c r="R878" i="2" s="1"/>
  <c r="S878" i="2" s="1"/>
  <c r="K879" i="2"/>
  <c r="K880" i="2"/>
  <c r="R880" i="2" s="1"/>
  <c r="S880" i="2" s="1"/>
  <c r="K881" i="2"/>
  <c r="K882" i="2"/>
  <c r="R882" i="2" s="1"/>
  <c r="S882" i="2" s="1"/>
  <c r="K883" i="2"/>
  <c r="R883" i="2" s="1"/>
  <c r="K884" i="2"/>
  <c r="R884" i="2" s="1"/>
  <c r="S884" i="2" s="1"/>
  <c r="K885" i="2"/>
  <c r="R885" i="2" s="1"/>
  <c r="S885" i="2" s="1"/>
  <c r="K886" i="2"/>
  <c r="R886" i="2" s="1"/>
  <c r="S886" i="2" s="1"/>
  <c r="K887" i="2"/>
  <c r="K888" i="2"/>
  <c r="R888" i="2" s="1"/>
  <c r="S888" i="2" s="1"/>
  <c r="K889" i="2"/>
  <c r="K890" i="2"/>
  <c r="R890" i="2" s="1"/>
  <c r="S890" i="2" s="1"/>
  <c r="K891" i="2"/>
  <c r="R891" i="2" s="1"/>
  <c r="K892" i="2"/>
  <c r="R892" i="2" s="1"/>
  <c r="S892" i="2" s="1"/>
  <c r="K893" i="2"/>
  <c r="R893" i="2" s="1"/>
  <c r="S893" i="2" s="1"/>
  <c r="K894" i="2"/>
  <c r="R894" i="2" s="1"/>
  <c r="S894" i="2" s="1"/>
  <c r="K895" i="2"/>
  <c r="K896" i="2"/>
  <c r="K897" i="2"/>
  <c r="K898" i="2"/>
  <c r="R898" i="2" s="1"/>
  <c r="S898" i="2" s="1"/>
  <c r="K899" i="2"/>
  <c r="R899" i="2" s="1"/>
  <c r="S899" i="2" s="1"/>
  <c r="K900" i="2"/>
  <c r="R900" i="2" s="1"/>
  <c r="S900" i="2" s="1"/>
  <c r="K901" i="2"/>
  <c r="R901" i="2" s="1"/>
  <c r="S901" i="2" s="1"/>
  <c r="K902" i="2"/>
  <c r="R902" i="2" s="1"/>
  <c r="S902" i="2" s="1"/>
  <c r="K903" i="2"/>
  <c r="K904" i="2"/>
  <c r="R904" i="2" s="1"/>
  <c r="S904" i="2" s="1"/>
  <c r="K905" i="2"/>
  <c r="K906" i="2"/>
  <c r="R906" i="2" s="1"/>
  <c r="S906" i="2" s="1"/>
  <c r="K907" i="2"/>
  <c r="R907" i="2" s="1"/>
  <c r="S907" i="2" s="1"/>
  <c r="K908" i="2"/>
  <c r="R908" i="2" s="1"/>
  <c r="S908" i="2" s="1"/>
  <c r="K909" i="2"/>
  <c r="R909" i="2" s="1"/>
  <c r="S909" i="2" s="1"/>
  <c r="K910" i="2"/>
  <c r="R910" i="2" s="1"/>
  <c r="S910" i="2" s="1"/>
  <c r="K911" i="2"/>
  <c r="K912" i="2"/>
  <c r="R912" i="2" s="1"/>
  <c r="S912" i="2" s="1"/>
  <c r="K913" i="2"/>
  <c r="K914" i="2"/>
  <c r="R914" i="2" s="1"/>
  <c r="S914" i="2" s="1"/>
  <c r="K915" i="2"/>
  <c r="R915" i="2" s="1"/>
  <c r="S915" i="2" s="1"/>
  <c r="K916" i="2"/>
  <c r="K917" i="2"/>
  <c r="R917" i="2" s="1"/>
  <c r="S917" i="2" s="1"/>
  <c r="K918" i="2"/>
  <c r="R918" i="2" s="1"/>
  <c r="S918" i="2" s="1"/>
  <c r="K919" i="2"/>
  <c r="K920" i="2"/>
  <c r="R920" i="2" s="1"/>
  <c r="S920" i="2" s="1"/>
  <c r="K921" i="2"/>
  <c r="K922" i="2"/>
  <c r="R922" i="2" s="1"/>
  <c r="S922" i="2" s="1"/>
  <c r="K923" i="2"/>
  <c r="R923" i="2" s="1"/>
  <c r="S923" i="2" s="1"/>
  <c r="K924" i="2"/>
  <c r="R924" i="2" s="1"/>
  <c r="S924" i="2" s="1"/>
  <c r="K925" i="2"/>
  <c r="R925" i="2" s="1"/>
  <c r="S925" i="2" s="1"/>
  <c r="K926" i="2"/>
  <c r="R926" i="2" s="1"/>
  <c r="S926" i="2" s="1"/>
  <c r="K927" i="2"/>
  <c r="K928" i="2"/>
  <c r="R928" i="2" s="1"/>
  <c r="S928" i="2" s="1"/>
  <c r="K929" i="2"/>
  <c r="K930" i="2"/>
  <c r="R930" i="2" s="1"/>
  <c r="S930" i="2" s="1"/>
  <c r="K931" i="2"/>
  <c r="R931" i="2" s="1"/>
  <c r="S931" i="2" s="1"/>
  <c r="K932" i="2"/>
  <c r="R932" i="2" s="1"/>
  <c r="S932" i="2" s="1"/>
  <c r="K933" i="2"/>
  <c r="R933" i="2" s="1"/>
  <c r="S933" i="2" s="1"/>
  <c r="K934" i="2"/>
  <c r="R934" i="2" s="1"/>
  <c r="S934" i="2" s="1"/>
  <c r="K935" i="2"/>
  <c r="K936" i="2"/>
  <c r="R936" i="2" s="1"/>
  <c r="S936" i="2" s="1"/>
  <c r="K937" i="2"/>
  <c r="K938" i="2"/>
  <c r="R938" i="2" s="1"/>
  <c r="S938" i="2" s="1"/>
  <c r="K939" i="2"/>
  <c r="R939" i="2" s="1"/>
  <c r="S939" i="2" s="1"/>
  <c r="K940" i="2"/>
  <c r="R940" i="2" s="1"/>
  <c r="K941" i="2"/>
  <c r="R941" i="2" s="1"/>
  <c r="S941" i="2" s="1"/>
  <c r="K942" i="2"/>
  <c r="R942" i="2" s="1"/>
  <c r="S942" i="2" s="1"/>
  <c r="K943" i="2"/>
  <c r="K944" i="2"/>
  <c r="R944" i="2" s="1"/>
  <c r="S944" i="2" s="1"/>
  <c r="K945" i="2"/>
  <c r="K946" i="2"/>
  <c r="R946" i="2" s="1"/>
  <c r="S946" i="2" s="1"/>
  <c r="K947" i="2"/>
  <c r="R947" i="2" s="1"/>
  <c r="S947" i="2" s="1"/>
  <c r="K948" i="2"/>
  <c r="R948" i="2" s="1"/>
  <c r="S948" i="2" s="1"/>
  <c r="K949" i="2"/>
  <c r="R949" i="2" s="1"/>
  <c r="S949" i="2" s="1"/>
  <c r="K950" i="2"/>
  <c r="R950" i="2" s="1"/>
  <c r="S950" i="2" s="1"/>
  <c r="K951" i="2"/>
  <c r="K952" i="2"/>
  <c r="R952" i="2" s="1"/>
  <c r="S952" i="2" s="1"/>
  <c r="K953" i="2"/>
  <c r="K954" i="2"/>
  <c r="R954" i="2" s="1"/>
  <c r="S954" i="2" s="1"/>
  <c r="K955" i="2"/>
  <c r="R955" i="2" s="1"/>
  <c r="S955" i="2" s="1"/>
  <c r="K956" i="2"/>
  <c r="R956" i="2" s="1"/>
  <c r="S956" i="2" s="1"/>
  <c r="K957" i="2"/>
  <c r="R957" i="2" s="1"/>
  <c r="S957" i="2" s="1"/>
  <c r="K958" i="2"/>
  <c r="R958" i="2" s="1"/>
  <c r="S958" i="2" s="1"/>
  <c r="K959" i="2"/>
  <c r="K960" i="2"/>
  <c r="K961" i="2"/>
  <c r="K962" i="2"/>
  <c r="R962" i="2" s="1"/>
  <c r="S962" i="2" s="1"/>
  <c r="K963" i="2"/>
  <c r="R963" i="2" s="1"/>
  <c r="S963" i="2" s="1"/>
  <c r="K964" i="2"/>
  <c r="R964" i="2" s="1"/>
  <c r="S964" i="2" s="1"/>
  <c r="K965" i="2"/>
  <c r="R965" i="2" s="1"/>
  <c r="S965" i="2" s="1"/>
  <c r="K966" i="2"/>
  <c r="R966" i="2" s="1"/>
  <c r="S966" i="2" s="1"/>
  <c r="K967" i="2"/>
  <c r="K968" i="2"/>
  <c r="R968" i="2" s="1"/>
  <c r="S968" i="2" s="1"/>
  <c r="K969" i="2"/>
  <c r="K970" i="2"/>
  <c r="R970" i="2" s="1"/>
  <c r="S970" i="2" s="1"/>
  <c r="K971" i="2"/>
  <c r="R971" i="2" s="1"/>
  <c r="S971" i="2" s="1"/>
  <c r="K972" i="2"/>
  <c r="R972" i="2" s="1"/>
  <c r="S972" i="2" s="1"/>
  <c r="K973" i="2"/>
  <c r="R973" i="2" s="1"/>
  <c r="S973" i="2" s="1"/>
  <c r="K974" i="2"/>
  <c r="R974" i="2" s="1"/>
  <c r="S974" i="2" s="1"/>
  <c r="K975" i="2"/>
  <c r="K976" i="2"/>
  <c r="R976" i="2" s="1"/>
  <c r="S976" i="2" s="1"/>
  <c r="K977" i="2"/>
  <c r="K978" i="2"/>
  <c r="R978" i="2" s="1"/>
  <c r="S978" i="2" s="1"/>
  <c r="K979" i="2"/>
  <c r="R979" i="2" s="1"/>
  <c r="K980" i="2"/>
  <c r="K981" i="2"/>
  <c r="R981" i="2" s="1"/>
  <c r="S981" i="2" s="1"/>
  <c r="K982" i="2"/>
  <c r="R982" i="2" s="1"/>
  <c r="S982" i="2" s="1"/>
  <c r="K983" i="2"/>
  <c r="K984" i="2"/>
  <c r="R984" i="2" s="1"/>
  <c r="S984" i="2" s="1"/>
  <c r="K985" i="2"/>
  <c r="K986" i="2"/>
  <c r="R986" i="2" s="1"/>
  <c r="S986" i="2" s="1"/>
  <c r="K987" i="2"/>
  <c r="R987" i="2" s="1"/>
  <c r="S987" i="2" s="1"/>
  <c r="K988" i="2"/>
  <c r="R988" i="2" s="1"/>
  <c r="S988" i="2" s="1"/>
  <c r="K989" i="2"/>
  <c r="R989" i="2" s="1"/>
  <c r="S989" i="2" s="1"/>
  <c r="K990" i="2"/>
  <c r="R990" i="2" s="1"/>
  <c r="S990" i="2" s="1"/>
  <c r="K991" i="2"/>
  <c r="K992" i="2"/>
  <c r="R992" i="2" s="1"/>
  <c r="S992" i="2" s="1"/>
  <c r="K993" i="2"/>
  <c r="K994" i="2"/>
  <c r="R994" i="2" s="1"/>
  <c r="S994" i="2" s="1"/>
  <c r="K995" i="2"/>
  <c r="R995" i="2" s="1"/>
  <c r="S995" i="2" s="1"/>
  <c r="K996" i="2"/>
  <c r="R996" i="2" s="1"/>
  <c r="S996" i="2" s="1"/>
  <c r="K997" i="2"/>
  <c r="R997" i="2" s="1"/>
  <c r="S997" i="2" s="1"/>
  <c r="K998" i="2"/>
  <c r="R998" i="2" s="1"/>
  <c r="S998" i="2" s="1"/>
  <c r="K999" i="2"/>
  <c r="K1000" i="2"/>
  <c r="R1000" i="2" s="1"/>
  <c r="S1000" i="2" s="1"/>
  <c r="K1001" i="2"/>
  <c r="K1002" i="2"/>
  <c r="R1002" i="2" s="1"/>
  <c r="S1002" i="2" s="1"/>
  <c r="K1003" i="2"/>
  <c r="R1003" i="2" s="1"/>
  <c r="S1003" i="2" s="1"/>
  <c r="K1004" i="2"/>
  <c r="R1004" i="2" s="1"/>
  <c r="S1004" i="2" s="1"/>
  <c r="K1005" i="2"/>
  <c r="R1005" i="2" s="1"/>
  <c r="S1005" i="2" s="1"/>
  <c r="K1006" i="2"/>
  <c r="R1006" i="2" s="1"/>
  <c r="S1006" i="2" s="1"/>
  <c r="K1007" i="2"/>
  <c r="K1008" i="2"/>
  <c r="R1008" i="2" s="1"/>
  <c r="S1008" i="2" s="1"/>
  <c r="K1009" i="2"/>
  <c r="K1010" i="2"/>
  <c r="R1010" i="2" s="1"/>
  <c r="S1010" i="2" s="1"/>
  <c r="K1011" i="2"/>
  <c r="R1011" i="2" s="1"/>
  <c r="S1011" i="2" s="1"/>
  <c r="K1012" i="2"/>
  <c r="R1012" i="2" s="1"/>
  <c r="S1012" i="2" s="1"/>
  <c r="K1013" i="2"/>
  <c r="R1013" i="2" s="1"/>
  <c r="S1013" i="2" s="1"/>
  <c r="K1014" i="2"/>
  <c r="R1014" i="2" s="1"/>
  <c r="S1014" i="2" s="1"/>
  <c r="K1015" i="2"/>
  <c r="K1016" i="2"/>
  <c r="K1017" i="2"/>
  <c r="K1018" i="2"/>
  <c r="R1018" i="2" s="1"/>
  <c r="S1018" i="2" s="1"/>
  <c r="K1019" i="2"/>
  <c r="R1019" i="2" s="1"/>
  <c r="S1019" i="2" s="1"/>
  <c r="K1020" i="2"/>
  <c r="R1020" i="2" s="1"/>
  <c r="S1020" i="2" s="1"/>
  <c r="K1021" i="2"/>
  <c r="R1021" i="2" s="1"/>
  <c r="S1021" i="2" s="1"/>
  <c r="K1022" i="2"/>
  <c r="R1022" i="2" s="1"/>
  <c r="S1022" i="2" s="1"/>
  <c r="K1023" i="2"/>
  <c r="K1024" i="2"/>
  <c r="R1024" i="2" s="1"/>
  <c r="S1024" i="2" s="1"/>
  <c r="K1025" i="2"/>
  <c r="K1026" i="2"/>
  <c r="R1026" i="2" s="1"/>
  <c r="S1026" i="2" s="1"/>
  <c r="K1027" i="2"/>
  <c r="R1027" i="2" s="1"/>
  <c r="K1028" i="2"/>
  <c r="R1028" i="2" s="1"/>
  <c r="S1028" i="2" s="1"/>
  <c r="K1029" i="2"/>
  <c r="R1029" i="2" s="1"/>
  <c r="S1029" i="2" s="1"/>
  <c r="K1030" i="2"/>
  <c r="R1030" i="2" s="1"/>
  <c r="S1030" i="2" s="1"/>
  <c r="K1031" i="2"/>
  <c r="K1032" i="2"/>
  <c r="R1032" i="2" s="1"/>
  <c r="S1032" i="2" s="1"/>
  <c r="K1033" i="2"/>
  <c r="K1034" i="2"/>
  <c r="R1034" i="2" s="1"/>
  <c r="S1034" i="2" s="1"/>
  <c r="K1035" i="2"/>
  <c r="R1035" i="2" s="1"/>
  <c r="S1035" i="2" s="1"/>
  <c r="K1036" i="2"/>
  <c r="R1036" i="2" s="1"/>
  <c r="S1036" i="2" s="1"/>
  <c r="K1037" i="2"/>
  <c r="R1037" i="2" s="1"/>
  <c r="S1037" i="2" s="1"/>
  <c r="K1038" i="2"/>
  <c r="R1038" i="2" s="1"/>
  <c r="S1038" i="2" s="1"/>
  <c r="K1039" i="2"/>
  <c r="K1040" i="2"/>
  <c r="R1040" i="2" s="1"/>
  <c r="S1040" i="2" s="1"/>
  <c r="K1041" i="2"/>
  <c r="K1042" i="2"/>
  <c r="R1042" i="2" s="1"/>
  <c r="S1042" i="2" s="1"/>
  <c r="K1043" i="2"/>
  <c r="R1043" i="2" s="1"/>
  <c r="S1043" i="2" s="1"/>
  <c r="K1044" i="2"/>
  <c r="R1044" i="2" s="1"/>
  <c r="S1044" i="2" s="1"/>
  <c r="K1045" i="2"/>
  <c r="R1045" i="2" s="1"/>
  <c r="S1045" i="2" s="1"/>
  <c r="K1046" i="2"/>
  <c r="R1046" i="2" s="1"/>
  <c r="S1046" i="2" s="1"/>
  <c r="K1047" i="2"/>
  <c r="K1048" i="2"/>
  <c r="R1048" i="2" s="1"/>
  <c r="S1048" i="2" s="1"/>
  <c r="K1049" i="2"/>
  <c r="K1050" i="2"/>
  <c r="R1050" i="2" s="1"/>
  <c r="S1050" i="2" s="1"/>
  <c r="K1051" i="2"/>
  <c r="R1051" i="2" s="1"/>
  <c r="S1051" i="2" s="1"/>
  <c r="K1052" i="2"/>
  <c r="R1052" i="2" s="1"/>
  <c r="S1052" i="2" s="1"/>
  <c r="K1053" i="2"/>
  <c r="R1053" i="2" s="1"/>
  <c r="S1053" i="2" s="1"/>
  <c r="K1054" i="2"/>
  <c r="R1054" i="2" s="1"/>
  <c r="S1054" i="2" s="1"/>
  <c r="K1055" i="2"/>
  <c r="K1056" i="2"/>
  <c r="R1056" i="2" s="1"/>
  <c r="S1056" i="2" s="1"/>
  <c r="K1057" i="2"/>
  <c r="K1058" i="2"/>
  <c r="R1058" i="2" s="1"/>
  <c r="S1058" i="2" s="1"/>
  <c r="K1059" i="2"/>
  <c r="R1059" i="2" s="1"/>
  <c r="S1059" i="2" s="1"/>
  <c r="K1060" i="2"/>
  <c r="R1060" i="2" s="1"/>
  <c r="S1060" i="2" s="1"/>
  <c r="K1061" i="2"/>
  <c r="R1061" i="2" s="1"/>
  <c r="S1061" i="2" s="1"/>
  <c r="K1062" i="2"/>
  <c r="R1062" i="2" s="1"/>
  <c r="S1062" i="2" s="1"/>
  <c r="K1063" i="2"/>
  <c r="K1064" i="2"/>
  <c r="K1065" i="2"/>
  <c r="K1066" i="2"/>
  <c r="R1066" i="2" s="1"/>
  <c r="S1066" i="2" s="1"/>
  <c r="K1067" i="2"/>
  <c r="R1067" i="2" s="1"/>
  <c r="S1067" i="2" s="1"/>
  <c r="K1068" i="2"/>
  <c r="R1068" i="2" s="1"/>
  <c r="S1068" i="2" s="1"/>
  <c r="K1069" i="2"/>
  <c r="R1069" i="2" s="1"/>
  <c r="S1069" i="2" s="1"/>
  <c r="K1070" i="2"/>
  <c r="R1070" i="2" s="1"/>
  <c r="S1070" i="2" s="1"/>
  <c r="K1071" i="2"/>
  <c r="K1072" i="2"/>
  <c r="R1072" i="2" s="1"/>
  <c r="S1072" i="2" s="1"/>
  <c r="K1073" i="2"/>
  <c r="K1074" i="2"/>
  <c r="R1074" i="2" s="1"/>
  <c r="S1074" i="2" s="1"/>
  <c r="K1075" i="2"/>
  <c r="R1075" i="2" s="1"/>
  <c r="S1075" i="2" s="1"/>
  <c r="K1076" i="2"/>
  <c r="R1076" i="2" s="1"/>
  <c r="S1076" i="2" s="1"/>
  <c r="K1077" i="2"/>
  <c r="R1077" i="2" s="1"/>
  <c r="S1077" i="2" s="1"/>
  <c r="K1078" i="2"/>
  <c r="R1078" i="2" s="1"/>
  <c r="S1078" i="2" s="1"/>
  <c r="K1079" i="2"/>
  <c r="K1080" i="2"/>
  <c r="R1080" i="2" s="1"/>
  <c r="S1080" i="2" s="1"/>
  <c r="K1081" i="2"/>
  <c r="K1082" i="2"/>
  <c r="R1082" i="2" s="1"/>
  <c r="S1082" i="2" s="1"/>
  <c r="K1083" i="2"/>
  <c r="R1083" i="2" s="1"/>
  <c r="K1084" i="2"/>
  <c r="R1084" i="2" s="1"/>
  <c r="K1085" i="2"/>
  <c r="R1085" i="2" s="1"/>
  <c r="S1085" i="2" s="1"/>
  <c r="K1086" i="2"/>
  <c r="R1086" i="2" s="1"/>
  <c r="S1086" i="2" s="1"/>
  <c r="K1087" i="2"/>
  <c r="K1088" i="2"/>
  <c r="R1088" i="2" s="1"/>
  <c r="S1088" i="2" s="1"/>
  <c r="K1089" i="2"/>
  <c r="K1090" i="2"/>
  <c r="R1090" i="2" s="1"/>
  <c r="S1090" i="2" s="1"/>
  <c r="K1091" i="2"/>
  <c r="R1091" i="2" s="1"/>
  <c r="S1091" i="2" s="1"/>
  <c r="K1092" i="2"/>
  <c r="R1092" i="2" s="1"/>
  <c r="K1093" i="2"/>
  <c r="R1093" i="2" s="1"/>
  <c r="S1093" i="2" s="1"/>
  <c r="K1094" i="2"/>
  <c r="R1094" i="2" s="1"/>
  <c r="S1094" i="2" s="1"/>
  <c r="K1095" i="2"/>
  <c r="K1096" i="2"/>
  <c r="R1096" i="2" s="1"/>
  <c r="S1096" i="2" s="1"/>
  <c r="K1097" i="2"/>
  <c r="K1098" i="2"/>
  <c r="R1098" i="2" s="1"/>
  <c r="S1098" i="2" s="1"/>
  <c r="K1099" i="2"/>
  <c r="R1099" i="2" s="1"/>
  <c r="S1099" i="2" s="1"/>
  <c r="K1100" i="2"/>
  <c r="R1100" i="2" s="1"/>
  <c r="S1100" i="2" s="1"/>
  <c r="K1101" i="2"/>
  <c r="R1101" i="2" s="1"/>
  <c r="S1101" i="2" s="1"/>
  <c r="K1102" i="2"/>
  <c r="R1102" i="2" s="1"/>
  <c r="S1102" i="2" s="1"/>
  <c r="K1103" i="2"/>
  <c r="K1104" i="2"/>
  <c r="K1105" i="2"/>
  <c r="K1106" i="2"/>
  <c r="R1106" i="2" s="1"/>
  <c r="S1106" i="2" s="1"/>
  <c r="K1107" i="2"/>
  <c r="R1107" i="2" s="1"/>
  <c r="S1107" i="2" s="1"/>
  <c r="K1108" i="2"/>
  <c r="R1108" i="2" s="1"/>
  <c r="S1108" i="2" s="1"/>
  <c r="K1109" i="2"/>
  <c r="R1109" i="2" s="1"/>
  <c r="S1109" i="2" s="1"/>
  <c r="K1110" i="2"/>
  <c r="R1110" i="2" s="1"/>
  <c r="S1110" i="2" s="1"/>
  <c r="K1111" i="2"/>
  <c r="K1112" i="2"/>
  <c r="R1112" i="2" s="1"/>
  <c r="S1112" i="2" s="1"/>
  <c r="K1113" i="2"/>
  <c r="K1114" i="2"/>
  <c r="R1114" i="2" s="1"/>
  <c r="S1114" i="2" s="1"/>
  <c r="K1115" i="2"/>
  <c r="R1115" i="2" s="1"/>
  <c r="S1115" i="2" s="1"/>
  <c r="K1116" i="2"/>
  <c r="R1116" i="2" s="1"/>
  <c r="K1117" i="2"/>
  <c r="R1117" i="2" s="1"/>
  <c r="S1117" i="2" s="1"/>
  <c r="K1118" i="2"/>
  <c r="R1118" i="2" s="1"/>
  <c r="S1118" i="2" s="1"/>
  <c r="K1119" i="2"/>
  <c r="K1120" i="2"/>
  <c r="R1120" i="2" s="1"/>
  <c r="S1120" i="2" s="1"/>
  <c r="K1121" i="2"/>
  <c r="K1122" i="2"/>
  <c r="R1122" i="2" s="1"/>
  <c r="S1122" i="2" s="1"/>
  <c r="K1123" i="2"/>
  <c r="R1123" i="2" s="1"/>
  <c r="S1123" i="2" s="1"/>
  <c r="K1124" i="2"/>
  <c r="R1124" i="2" s="1"/>
  <c r="S1124" i="2" s="1"/>
  <c r="K1125" i="2"/>
  <c r="R1125" i="2" s="1"/>
  <c r="S1125" i="2" s="1"/>
  <c r="K1126" i="2"/>
  <c r="R1126" i="2" s="1"/>
  <c r="S1126" i="2" s="1"/>
  <c r="K1127" i="2"/>
  <c r="K1128" i="2"/>
  <c r="R1128" i="2" s="1"/>
  <c r="S1128" i="2" s="1"/>
  <c r="K1129" i="2"/>
  <c r="K1130" i="2"/>
  <c r="R1130" i="2" s="1"/>
  <c r="S1130" i="2" s="1"/>
  <c r="K1131" i="2"/>
  <c r="R1131" i="2" s="1"/>
  <c r="S1131" i="2" s="1"/>
  <c r="K1132" i="2"/>
  <c r="R1132" i="2" s="1"/>
  <c r="S1132" i="2" s="1"/>
  <c r="K1133" i="2"/>
  <c r="R1133" i="2" s="1"/>
  <c r="S1133" i="2" s="1"/>
  <c r="K1134" i="2"/>
  <c r="R1134" i="2" s="1"/>
  <c r="S1134" i="2" s="1"/>
  <c r="K1135" i="2"/>
  <c r="K1136" i="2"/>
  <c r="R1136" i="2" s="1"/>
  <c r="S1136" i="2" s="1"/>
  <c r="K1137" i="2"/>
  <c r="K1138" i="2"/>
  <c r="R1138" i="2" s="1"/>
  <c r="S1138" i="2" s="1"/>
  <c r="K1139" i="2"/>
  <c r="R1139" i="2" s="1"/>
  <c r="S1139" i="2" s="1"/>
  <c r="K1140" i="2"/>
  <c r="R1140" i="2" s="1"/>
  <c r="S1140" i="2" s="1"/>
  <c r="K1141" i="2"/>
  <c r="R1141" i="2" s="1"/>
  <c r="S1141" i="2" s="1"/>
  <c r="K1142" i="2"/>
  <c r="R1142" i="2" s="1"/>
  <c r="S1142" i="2" s="1"/>
  <c r="K1143" i="2"/>
  <c r="K1144" i="2"/>
  <c r="K1145" i="2"/>
  <c r="K1146" i="2"/>
  <c r="R1146" i="2" s="1"/>
  <c r="S1146" i="2" s="1"/>
  <c r="K1147" i="2"/>
  <c r="R1147" i="2" s="1"/>
  <c r="S1147" i="2" s="1"/>
  <c r="K1148" i="2"/>
  <c r="R1148" i="2" s="1"/>
  <c r="S1148" i="2" s="1"/>
  <c r="K1149" i="2"/>
  <c r="R1149" i="2" s="1"/>
  <c r="S1149" i="2" s="1"/>
  <c r="K1150" i="2"/>
  <c r="R1150" i="2" s="1"/>
  <c r="S1150" i="2" s="1"/>
  <c r="K1151" i="2"/>
  <c r="K1152" i="2"/>
  <c r="R1152" i="2" s="1"/>
  <c r="S1152" i="2" s="1"/>
  <c r="K1153" i="2"/>
  <c r="K1154" i="2"/>
  <c r="R1154" i="2" s="1"/>
  <c r="S1154" i="2" s="1"/>
  <c r="K1155" i="2"/>
  <c r="R1155" i="2" s="1"/>
  <c r="S1155" i="2" s="1"/>
  <c r="K1156" i="2"/>
  <c r="R1156" i="2" s="1"/>
  <c r="S1156" i="2" s="1"/>
  <c r="K1157" i="2"/>
  <c r="R1157" i="2" s="1"/>
  <c r="S1157" i="2" s="1"/>
  <c r="K1158" i="2"/>
  <c r="R1158" i="2" s="1"/>
  <c r="S1158" i="2" s="1"/>
  <c r="K1159" i="2"/>
  <c r="K1160" i="2"/>
  <c r="R1160" i="2" s="1"/>
  <c r="S1160" i="2" s="1"/>
  <c r="K1161" i="2"/>
  <c r="K1162" i="2"/>
  <c r="R1162" i="2" s="1"/>
  <c r="S1162" i="2" s="1"/>
  <c r="K1163" i="2"/>
  <c r="R1163" i="2" s="1"/>
  <c r="K1164" i="2"/>
  <c r="R1164" i="2" s="1"/>
  <c r="S1164" i="2" s="1"/>
  <c r="K1165" i="2"/>
  <c r="R1165" i="2" s="1"/>
  <c r="S1165" i="2" s="1"/>
  <c r="K1166" i="2"/>
  <c r="R1166" i="2" s="1"/>
  <c r="K1167" i="2"/>
  <c r="K1168" i="2"/>
  <c r="K1169" i="2"/>
  <c r="K1170" i="2"/>
  <c r="R1170" i="2" s="1"/>
  <c r="S1170" i="2" s="1"/>
  <c r="K1171" i="2"/>
  <c r="R1171" i="2" s="1"/>
  <c r="S1171" i="2" s="1"/>
  <c r="K1172" i="2"/>
  <c r="R1172" i="2" s="1"/>
  <c r="S1172" i="2" s="1"/>
  <c r="K1173" i="2"/>
  <c r="R1173" i="2" s="1"/>
  <c r="S1173" i="2" s="1"/>
  <c r="K1174" i="2"/>
  <c r="R1174" i="2" s="1"/>
  <c r="S1174" i="2" s="1"/>
  <c r="K1175" i="2"/>
  <c r="K1176" i="2"/>
  <c r="R1176" i="2" s="1"/>
  <c r="S1176" i="2" s="1"/>
  <c r="K1177" i="2"/>
  <c r="K1178" i="2"/>
  <c r="R1178" i="2" s="1"/>
  <c r="S1178" i="2" s="1"/>
  <c r="K1179" i="2"/>
  <c r="R1179" i="2" s="1"/>
  <c r="S1179" i="2" s="1"/>
  <c r="K1180" i="2"/>
  <c r="K1181" i="2"/>
  <c r="R1181" i="2" s="1"/>
  <c r="K1182" i="2"/>
  <c r="R1182" i="2" s="1"/>
  <c r="S1182" i="2" s="1"/>
  <c r="K1183" i="2"/>
  <c r="K1184" i="2"/>
  <c r="K1185" i="2"/>
  <c r="K1186" i="2"/>
  <c r="R1186" i="2" s="1"/>
  <c r="S1186" i="2" s="1"/>
  <c r="K1187" i="2"/>
  <c r="R1187" i="2" s="1"/>
  <c r="S1187" i="2" s="1"/>
  <c r="K1188" i="2"/>
  <c r="R1188" i="2" s="1"/>
  <c r="S1188" i="2" s="1"/>
  <c r="K1189" i="2"/>
  <c r="R1189" i="2" s="1"/>
  <c r="S1189" i="2" s="1"/>
  <c r="K1190" i="2"/>
  <c r="R1190" i="2" s="1"/>
  <c r="S1190" i="2" s="1"/>
  <c r="K1191" i="2"/>
  <c r="K1192" i="2"/>
  <c r="R1192" i="2" s="1"/>
  <c r="S1192" i="2" s="1"/>
  <c r="K1193" i="2"/>
  <c r="K1194" i="2"/>
  <c r="R1194" i="2" s="1"/>
  <c r="S1194" i="2" s="1"/>
  <c r="K1195" i="2"/>
  <c r="R1195" i="2" s="1"/>
  <c r="S1195" i="2" s="1"/>
  <c r="K1196" i="2"/>
  <c r="R1196" i="2" s="1"/>
  <c r="S1196" i="2" s="1"/>
  <c r="K1197" i="2"/>
  <c r="R1197" i="2" s="1"/>
  <c r="S1197" i="2" s="1"/>
  <c r="K1198" i="2"/>
  <c r="K1199" i="2"/>
  <c r="K1200" i="2"/>
  <c r="R1200" i="2" s="1"/>
  <c r="S1200" i="2" s="1"/>
  <c r="K1201" i="2"/>
  <c r="K1202" i="2"/>
  <c r="R1202" i="2" s="1"/>
  <c r="S1202" i="2" s="1"/>
  <c r="K1203" i="2"/>
  <c r="R1203" i="2" s="1"/>
  <c r="S1203" i="2" s="1"/>
  <c r="K1204" i="2"/>
  <c r="R1204" i="2" s="1"/>
  <c r="S1204" i="2" s="1"/>
  <c r="K1205" i="2"/>
  <c r="R1205" i="2" s="1"/>
  <c r="S1205" i="2" s="1"/>
  <c r="K1206" i="2"/>
  <c r="R1206" i="2" s="1"/>
  <c r="S1206" i="2" s="1"/>
  <c r="K1207" i="2"/>
  <c r="K1208" i="2"/>
  <c r="K1209" i="2"/>
  <c r="K1210" i="2"/>
  <c r="R1210" i="2" s="1"/>
  <c r="S1210" i="2" s="1"/>
  <c r="K1211" i="2"/>
  <c r="R1211" i="2" s="1"/>
  <c r="S1211" i="2" s="1"/>
  <c r="K1212" i="2"/>
  <c r="R1212" i="2" s="1"/>
  <c r="S1212" i="2" s="1"/>
  <c r="K1213" i="2"/>
  <c r="R1213" i="2" s="1"/>
  <c r="S1213" i="2" s="1"/>
  <c r="K1214" i="2"/>
  <c r="K1215" i="2"/>
  <c r="K1216" i="2"/>
  <c r="R1216" i="2" s="1"/>
  <c r="S1216" i="2" s="1"/>
  <c r="K1217" i="2"/>
  <c r="K1218" i="2"/>
  <c r="R1218" i="2" s="1"/>
  <c r="S1218" i="2" s="1"/>
  <c r="K1219" i="2"/>
  <c r="R1219" i="2" s="1"/>
  <c r="S1219" i="2" s="1"/>
  <c r="K1220" i="2"/>
  <c r="R1220" i="2" s="1"/>
  <c r="S1220" i="2" s="1"/>
  <c r="K1221" i="2"/>
  <c r="R1221" i="2" s="1"/>
  <c r="S1221" i="2" s="1"/>
  <c r="K1222" i="2"/>
  <c r="R1222" i="2" s="1"/>
  <c r="S1222" i="2" s="1"/>
  <c r="K1223" i="2"/>
  <c r="K1224" i="2"/>
  <c r="R1224" i="2" s="1"/>
  <c r="S1224" i="2" s="1"/>
  <c r="K1225" i="2"/>
  <c r="K1226" i="2"/>
  <c r="R1226" i="2" s="1"/>
  <c r="S1226" i="2" s="1"/>
  <c r="K1227" i="2"/>
  <c r="R1227" i="2" s="1"/>
  <c r="S1227" i="2" s="1"/>
  <c r="K1228" i="2"/>
  <c r="R1228" i="2" s="1"/>
  <c r="S1228" i="2" s="1"/>
  <c r="K1229" i="2"/>
  <c r="R1229" i="2" s="1"/>
  <c r="S1229" i="2" s="1"/>
  <c r="K1230" i="2"/>
  <c r="R1230" i="2" s="1"/>
  <c r="S1230" i="2" s="1"/>
  <c r="K1231" i="2"/>
  <c r="K1232" i="2"/>
  <c r="R1232" i="2" s="1"/>
  <c r="S1232" i="2" s="1"/>
  <c r="K1233" i="2"/>
  <c r="K1234" i="2"/>
  <c r="R1234" i="2" s="1"/>
  <c r="S1234" i="2" s="1"/>
  <c r="K1235" i="2"/>
  <c r="R1235" i="2" s="1"/>
  <c r="S1235" i="2" s="1"/>
  <c r="K1236" i="2"/>
  <c r="R1236" i="2" s="1"/>
  <c r="S1236" i="2" s="1"/>
  <c r="K1237" i="2"/>
  <c r="R1237" i="2" s="1"/>
  <c r="S1237" i="2" s="1"/>
  <c r="K1238" i="2"/>
  <c r="R1238" i="2" s="1"/>
  <c r="S1238" i="2" s="1"/>
  <c r="K1239" i="2"/>
  <c r="K1240" i="2"/>
  <c r="R1240" i="2" s="1"/>
  <c r="S1240" i="2" s="1"/>
  <c r="K1241" i="2"/>
  <c r="K1242" i="2"/>
  <c r="R1242" i="2" s="1"/>
  <c r="S1242" i="2" s="1"/>
  <c r="K1243" i="2"/>
  <c r="R1243" i="2" s="1"/>
  <c r="S1243" i="2" s="1"/>
  <c r="K1244" i="2"/>
  <c r="K1245" i="2"/>
  <c r="K1246" i="2"/>
  <c r="R1246" i="2" s="1"/>
  <c r="S1246" i="2" s="1"/>
  <c r="K1247" i="2"/>
  <c r="K1248" i="2"/>
  <c r="K1249" i="2"/>
  <c r="K1250" i="2"/>
  <c r="R1250" i="2" s="1"/>
  <c r="S1250" i="2" s="1"/>
  <c r="K1251" i="2"/>
  <c r="R1251" i="2" s="1"/>
  <c r="S1251" i="2" s="1"/>
  <c r="K1252" i="2"/>
  <c r="K1253" i="2"/>
  <c r="K1254" i="2"/>
  <c r="K1255" i="2"/>
  <c r="K1256" i="2"/>
  <c r="R1256" i="2" s="1"/>
  <c r="S1256" i="2" s="1"/>
  <c r="K1257" i="2"/>
  <c r="K1258" i="2"/>
  <c r="R1258" i="2" s="1"/>
  <c r="S1258" i="2" s="1"/>
  <c r="K1259" i="2"/>
  <c r="R1259" i="2" s="1"/>
  <c r="S1259" i="2" s="1"/>
  <c r="K1260" i="2"/>
  <c r="R1260" i="2" s="1"/>
  <c r="K1261" i="2"/>
  <c r="R1261" i="2" s="1"/>
  <c r="S1261" i="2" s="1"/>
  <c r="K1262" i="2"/>
  <c r="R1262" i="2" s="1"/>
  <c r="K1263" i="2"/>
  <c r="K1264" i="2"/>
  <c r="R1264" i="2" s="1"/>
  <c r="S1264" i="2" s="1"/>
  <c r="K1265" i="2"/>
  <c r="R1265" i="2" s="1"/>
  <c r="S1265" i="2" s="1"/>
  <c r="K1266" i="2"/>
  <c r="R1266" i="2" s="1"/>
  <c r="S1266" i="2" s="1"/>
  <c r="K1267" i="2"/>
  <c r="R1267" i="2" s="1"/>
  <c r="S1267" i="2" s="1"/>
  <c r="K1268" i="2"/>
  <c r="R1268" i="2" s="1"/>
  <c r="S1268" i="2" s="1"/>
  <c r="K1269" i="2"/>
  <c r="R1269" i="2" s="1"/>
  <c r="S1269" i="2" s="1"/>
  <c r="K1270" i="2"/>
  <c r="R1270" i="2" s="1"/>
  <c r="S1270" i="2" s="1"/>
  <c r="K1271" i="2"/>
  <c r="K1272" i="2"/>
  <c r="R1272" i="2" s="1"/>
  <c r="S1272" i="2" s="1"/>
  <c r="K1273" i="2"/>
  <c r="K1274" i="2"/>
  <c r="R1274" i="2" s="1"/>
  <c r="S1274" i="2" s="1"/>
  <c r="K1275" i="2"/>
  <c r="R1275" i="2" s="1"/>
  <c r="S1275" i="2" s="1"/>
  <c r="K1276" i="2"/>
  <c r="R1276" i="2" s="1"/>
  <c r="S1276" i="2" s="1"/>
  <c r="K1277" i="2"/>
  <c r="R1277" i="2" s="1"/>
  <c r="S1277" i="2" s="1"/>
  <c r="K1278" i="2"/>
  <c r="R1278" i="2" s="1"/>
  <c r="S1278" i="2" s="1"/>
  <c r="K1279" i="2"/>
  <c r="K1280" i="2"/>
  <c r="K1281" i="2"/>
  <c r="K1282" i="2"/>
  <c r="R1282" i="2" s="1"/>
  <c r="S1282" i="2" s="1"/>
  <c r="K1283" i="2"/>
  <c r="R1283" i="2" s="1"/>
  <c r="S1283" i="2" s="1"/>
  <c r="K1284" i="2"/>
  <c r="R1284" i="2" s="1"/>
  <c r="S1284" i="2" s="1"/>
  <c r="K1285" i="2"/>
  <c r="R1285" i="2" s="1"/>
  <c r="S1285" i="2" s="1"/>
  <c r="K1286" i="2"/>
  <c r="R1286" i="2" s="1"/>
  <c r="S1286" i="2" s="1"/>
  <c r="K1287" i="2"/>
  <c r="K1288" i="2"/>
  <c r="R1288" i="2" s="1"/>
  <c r="S1288" i="2" s="1"/>
  <c r="K1289" i="2"/>
  <c r="K1290" i="2"/>
  <c r="R1290" i="2" s="1"/>
  <c r="S1290" i="2" s="1"/>
  <c r="K1291" i="2"/>
  <c r="R1291" i="2" s="1"/>
  <c r="S1291" i="2" s="1"/>
  <c r="K1292" i="2"/>
  <c r="R1292" i="2" s="1"/>
  <c r="S1292" i="2" s="1"/>
  <c r="K1293" i="2"/>
  <c r="R1293" i="2" s="1"/>
  <c r="S1293" i="2" s="1"/>
  <c r="K1294" i="2"/>
  <c r="R1294" i="2" s="1"/>
  <c r="S1294" i="2" s="1"/>
  <c r="K1295" i="2"/>
  <c r="K1296" i="2"/>
  <c r="R1296" i="2" s="1"/>
  <c r="S1296" i="2" s="1"/>
  <c r="K1297" i="2"/>
  <c r="K1298" i="2"/>
  <c r="R1298" i="2" s="1"/>
  <c r="S1298" i="2" s="1"/>
  <c r="K1299" i="2"/>
  <c r="R1299" i="2" s="1"/>
  <c r="S1299" i="2" s="1"/>
  <c r="K1300" i="2"/>
  <c r="K1301" i="2"/>
  <c r="R1301" i="2" s="1"/>
  <c r="S1301" i="2" s="1"/>
  <c r="K1302" i="2"/>
  <c r="R1302" i="2" s="1"/>
  <c r="S1302" i="2" s="1"/>
  <c r="K1303" i="2"/>
  <c r="K1304" i="2"/>
  <c r="R1304" i="2" s="1"/>
  <c r="S1304" i="2" s="1"/>
  <c r="K1305" i="2"/>
  <c r="K1306" i="2"/>
  <c r="R1306" i="2" s="1"/>
  <c r="S1306" i="2" s="1"/>
  <c r="K1307" i="2"/>
  <c r="R1307" i="2" s="1"/>
  <c r="K1308" i="2"/>
  <c r="R1308" i="2" s="1"/>
  <c r="S1308" i="2" s="1"/>
  <c r="K1309" i="2"/>
  <c r="R1309" i="2" s="1"/>
  <c r="S1309" i="2" s="1"/>
  <c r="K1310" i="2"/>
  <c r="R1310" i="2" s="1"/>
  <c r="S1310" i="2" s="1"/>
  <c r="K1311" i="2"/>
  <c r="K1312" i="2"/>
  <c r="R1312" i="2" s="1"/>
  <c r="S1312" i="2" s="1"/>
  <c r="K1313" i="2"/>
  <c r="K1314" i="2"/>
  <c r="R1314" i="2" s="1"/>
  <c r="S1314" i="2" s="1"/>
  <c r="K1315" i="2"/>
  <c r="R1315" i="2" s="1"/>
  <c r="S1315" i="2" s="1"/>
  <c r="K1316" i="2"/>
  <c r="R1316" i="2" s="1"/>
  <c r="S1316" i="2" s="1"/>
  <c r="K1317" i="2"/>
  <c r="R1317" i="2" s="1"/>
  <c r="S1317" i="2" s="1"/>
  <c r="K1318" i="2"/>
  <c r="R1318" i="2" s="1"/>
  <c r="S1318" i="2" s="1"/>
  <c r="K1319" i="2"/>
  <c r="K1320" i="2"/>
  <c r="R1320" i="2" s="1"/>
  <c r="S1320" i="2" s="1"/>
  <c r="K1321" i="2"/>
  <c r="K1322" i="2"/>
  <c r="R1322" i="2" s="1"/>
  <c r="S1322" i="2" s="1"/>
  <c r="K1323" i="2"/>
  <c r="R1323" i="2" s="1"/>
  <c r="S1323" i="2" s="1"/>
  <c r="K1324" i="2"/>
  <c r="R1324" i="2" s="1"/>
  <c r="S1324" i="2" s="1"/>
  <c r="K1325" i="2"/>
  <c r="R1325" i="2" s="1"/>
  <c r="S1325" i="2" s="1"/>
  <c r="K1326" i="2"/>
  <c r="R1326" i="2" s="1"/>
  <c r="S1326" i="2" s="1"/>
  <c r="K1327" i="2"/>
  <c r="K1328" i="2"/>
  <c r="R1328" i="2" s="1"/>
  <c r="S1328" i="2" s="1"/>
  <c r="K1329" i="2"/>
  <c r="K1330" i="2"/>
  <c r="R1330" i="2" s="1"/>
  <c r="S1330" i="2" s="1"/>
  <c r="K1331" i="2"/>
  <c r="R1331" i="2" s="1"/>
  <c r="S1331" i="2" s="1"/>
  <c r="K1332" i="2"/>
  <c r="R1332" i="2" s="1"/>
  <c r="S1332" i="2" s="1"/>
  <c r="K1333" i="2"/>
  <c r="R1333" i="2" s="1"/>
  <c r="S1333" i="2" s="1"/>
  <c r="K1334" i="2"/>
  <c r="R1334" i="2" s="1"/>
  <c r="S1334" i="2" s="1"/>
  <c r="K1335" i="2"/>
  <c r="K1336" i="2"/>
  <c r="R1336" i="2" s="1"/>
  <c r="S1336" i="2" s="1"/>
  <c r="K1337" i="2"/>
  <c r="R1337" i="2" s="1"/>
  <c r="S1337" i="2" s="1"/>
  <c r="K1338" i="2"/>
  <c r="R1338" i="2" s="1"/>
  <c r="S1338" i="2" s="1"/>
  <c r="K1339" i="2"/>
  <c r="R1339" i="2" s="1"/>
  <c r="S1339" i="2" s="1"/>
  <c r="K1340" i="2"/>
  <c r="R1340" i="2" s="1"/>
  <c r="S1340" i="2" s="1"/>
  <c r="K1341" i="2"/>
  <c r="R1341" i="2" s="1"/>
  <c r="S1341" i="2" s="1"/>
  <c r="K1342" i="2"/>
  <c r="R1342" i="2" s="1"/>
  <c r="S1342" i="2" s="1"/>
  <c r="K1343" i="2"/>
  <c r="K1344" i="2"/>
  <c r="R1344" i="2" s="1"/>
  <c r="S1344" i="2" s="1"/>
  <c r="K1345" i="2"/>
  <c r="K1346" i="2"/>
  <c r="R1346" i="2" s="1"/>
  <c r="S1346" i="2" s="1"/>
  <c r="K1347" i="2"/>
  <c r="R1347" i="2" s="1"/>
  <c r="S1347" i="2" s="1"/>
  <c r="K1348" i="2"/>
  <c r="R1348" i="2" s="1"/>
  <c r="S1348" i="2" s="1"/>
  <c r="K1349" i="2"/>
  <c r="R1349" i="2" s="1"/>
  <c r="S1349" i="2" s="1"/>
  <c r="K1350" i="2"/>
  <c r="R1350" i="2" s="1"/>
  <c r="S1350" i="2" s="1"/>
  <c r="K1351" i="2"/>
  <c r="K1352" i="2"/>
  <c r="K1353" i="2"/>
  <c r="K1354" i="2"/>
  <c r="R1354" i="2" s="1"/>
  <c r="S1354" i="2" s="1"/>
  <c r="K1355" i="2"/>
  <c r="R1355" i="2" s="1"/>
  <c r="K1356" i="2"/>
  <c r="R1356" i="2" s="1"/>
  <c r="S1356" i="2" s="1"/>
  <c r="K1357" i="2"/>
  <c r="R1357" i="2" s="1"/>
  <c r="S1357" i="2" s="1"/>
  <c r="K1358" i="2"/>
  <c r="R1358" i="2" s="1"/>
  <c r="S1358" i="2" s="1"/>
  <c r="K1359" i="2"/>
  <c r="K1360" i="2"/>
  <c r="R1360" i="2" s="1"/>
  <c r="S1360" i="2" s="1"/>
  <c r="K1361" i="2"/>
  <c r="K1362" i="2"/>
  <c r="R1362" i="2" s="1"/>
  <c r="S1362" i="2" s="1"/>
  <c r="K1363" i="2"/>
  <c r="R1363" i="2" s="1"/>
  <c r="S1363" i="2" s="1"/>
  <c r="K1364" i="2"/>
  <c r="R1364" i="2" s="1"/>
  <c r="S1364" i="2" s="1"/>
  <c r="K1365" i="2"/>
  <c r="R1365" i="2" s="1"/>
  <c r="S1365" i="2" s="1"/>
  <c r="K1366" i="2"/>
  <c r="R1366" i="2" s="1"/>
  <c r="S1366" i="2" s="1"/>
  <c r="K1367" i="2"/>
  <c r="K1368" i="2"/>
  <c r="R1368" i="2" s="1"/>
  <c r="S1368" i="2" s="1"/>
  <c r="K1369" i="2"/>
  <c r="K1370" i="2"/>
  <c r="R1370" i="2" s="1"/>
  <c r="S1370" i="2" s="1"/>
  <c r="K1371" i="2"/>
  <c r="R1371" i="2" s="1"/>
  <c r="S1371" i="2" s="1"/>
  <c r="K1372" i="2"/>
  <c r="K1373" i="2"/>
  <c r="R1373" i="2" s="1"/>
  <c r="S1373" i="2" s="1"/>
  <c r="K1374" i="2"/>
  <c r="R1374" i="2" s="1"/>
  <c r="S1374" i="2" s="1"/>
  <c r="K1375" i="2"/>
  <c r="K1376" i="2"/>
  <c r="R1376" i="2" s="1"/>
  <c r="S1376" i="2" s="1"/>
  <c r="K1377" i="2"/>
  <c r="K1378" i="2"/>
  <c r="R1378" i="2" s="1"/>
  <c r="S1378" i="2" s="1"/>
  <c r="K1379" i="2"/>
  <c r="R1379" i="2" s="1"/>
  <c r="S1379" i="2" s="1"/>
  <c r="K1380" i="2"/>
  <c r="R1380" i="2" s="1"/>
  <c r="S1380" i="2" s="1"/>
  <c r="K1381" i="2"/>
  <c r="R1381" i="2" s="1"/>
  <c r="S1381" i="2" s="1"/>
  <c r="K1382" i="2"/>
  <c r="K1383" i="2"/>
  <c r="K1384" i="2"/>
  <c r="K1385" i="2"/>
  <c r="R1385" i="2" s="1"/>
  <c r="S1385" i="2" s="1"/>
  <c r="K1386" i="2"/>
  <c r="R1386" i="2" s="1"/>
  <c r="S1386" i="2" s="1"/>
  <c r="K1387" i="2"/>
  <c r="R1387" i="2" s="1"/>
  <c r="S1387" i="2" s="1"/>
  <c r="K1388" i="2"/>
  <c r="R1388" i="2" s="1"/>
  <c r="S1388" i="2" s="1"/>
  <c r="K1389" i="2"/>
  <c r="R1389" i="2" s="1"/>
  <c r="S1389" i="2" s="1"/>
  <c r="K1390" i="2"/>
  <c r="R1390" i="2" s="1"/>
  <c r="S1390" i="2" s="1"/>
  <c r="K1391" i="2"/>
  <c r="K1392" i="2"/>
  <c r="R1392" i="2" s="1"/>
  <c r="S1392" i="2" s="1"/>
  <c r="K1393" i="2"/>
  <c r="K1394" i="2"/>
  <c r="R1394" i="2" s="1"/>
  <c r="S1394" i="2" s="1"/>
  <c r="K1395" i="2"/>
  <c r="R1395" i="2" s="1"/>
  <c r="S1395" i="2" s="1"/>
  <c r="K1396" i="2"/>
  <c r="R1396" i="2" s="1"/>
  <c r="S1396" i="2" s="1"/>
  <c r="K1397" i="2"/>
  <c r="R1397" i="2" s="1"/>
  <c r="S1397" i="2" s="1"/>
  <c r="K1398" i="2"/>
  <c r="R1398" i="2" s="1"/>
  <c r="S1398" i="2" s="1"/>
  <c r="K1399" i="2"/>
  <c r="K1400" i="2"/>
  <c r="R1400" i="2" s="1"/>
  <c r="S1400" i="2" s="1"/>
  <c r="K1401" i="2"/>
  <c r="K1402" i="2"/>
  <c r="R1402" i="2" s="1"/>
  <c r="S1402" i="2" s="1"/>
  <c r="K1403" i="2"/>
  <c r="R1403" i="2" s="1"/>
  <c r="S1403" i="2" s="1"/>
  <c r="K1404" i="2"/>
  <c r="R1404" i="2" s="1"/>
  <c r="S1404" i="2" s="1"/>
  <c r="K1405" i="2"/>
  <c r="R1405" i="2" s="1"/>
  <c r="S1405" i="2" s="1"/>
  <c r="K1406" i="2"/>
  <c r="R1406" i="2" s="1"/>
  <c r="S1406" i="2" s="1"/>
  <c r="K1407" i="2"/>
  <c r="K1408" i="2"/>
  <c r="R1408" i="2" s="1"/>
  <c r="S1408" i="2" s="1"/>
  <c r="K1409" i="2"/>
  <c r="K1410" i="2"/>
  <c r="R1410" i="2" s="1"/>
  <c r="S1410" i="2" s="1"/>
  <c r="K1411" i="2"/>
  <c r="R1411" i="2" s="1"/>
  <c r="S1411" i="2" s="1"/>
  <c r="K1412" i="2"/>
  <c r="R1412" i="2" s="1"/>
  <c r="S1412" i="2" s="1"/>
  <c r="K1413" i="2"/>
  <c r="R1413" i="2" s="1"/>
  <c r="S1413" i="2" s="1"/>
  <c r="K1414" i="2"/>
  <c r="R1414" i="2" s="1"/>
  <c r="S1414" i="2" s="1"/>
  <c r="K1415" i="2"/>
  <c r="K1416" i="2"/>
  <c r="R1416" i="2" s="1"/>
  <c r="S1416" i="2" s="1"/>
  <c r="K1417" i="2"/>
  <c r="R1417" i="2" s="1"/>
  <c r="S1417" i="2" s="1"/>
  <c r="K1418" i="2"/>
  <c r="R1418" i="2" s="1"/>
  <c r="S1418" i="2" s="1"/>
  <c r="K1419" i="2"/>
  <c r="R1419" i="2" s="1"/>
  <c r="S1419" i="2" s="1"/>
  <c r="K1420" i="2"/>
  <c r="R1420" i="2" s="1"/>
  <c r="S1420" i="2" s="1"/>
  <c r="K1421" i="2"/>
  <c r="R1421" i="2" s="1"/>
  <c r="S1421" i="2" s="1"/>
  <c r="K1422" i="2"/>
  <c r="R1422" i="2" s="1"/>
  <c r="S1422" i="2" s="1"/>
  <c r="K1423" i="2"/>
  <c r="K1424" i="2"/>
  <c r="R1424" i="2" s="1"/>
  <c r="S1424" i="2" s="1"/>
  <c r="K1425" i="2"/>
  <c r="K1426" i="2"/>
  <c r="R1426" i="2" s="1"/>
  <c r="S1426" i="2" s="1"/>
  <c r="K1427" i="2"/>
  <c r="R1427" i="2" s="1"/>
  <c r="S1427" i="2" s="1"/>
  <c r="K1428" i="2"/>
  <c r="K1429" i="2"/>
  <c r="K1430" i="2"/>
  <c r="R1430" i="2" s="1"/>
  <c r="S1430" i="2" s="1"/>
  <c r="K1431" i="2"/>
  <c r="K1432" i="2"/>
  <c r="R1432" i="2" s="1"/>
  <c r="S1432" i="2" s="1"/>
  <c r="K1433" i="2"/>
  <c r="K1434" i="2"/>
  <c r="R1434" i="2" s="1"/>
  <c r="S1434" i="2" s="1"/>
  <c r="K1435" i="2"/>
  <c r="R1435" i="2" s="1"/>
  <c r="S1435" i="2" s="1"/>
  <c r="K1436" i="2"/>
  <c r="R1436" i="2" s="1"/>
  <c r="S1436" i="2" s="1"/>
  <c r="K1437" i="2"/>
  <c r="R1437" i="2" s="1"/>
  <c r="S1437" i="2" s="1"/>
  <c r="K1438" i="2"/>
  <c r="R1438" i="2" s="1"/>
  <c r="S1438" i="2" s="1"/>
  <c r="K1439" i="2"/>
  <c r="K1440" i="2"/>
  <c r="R1440" i="2" s="1"/>
  <c r="S1440" i="2" s="1"/>
  <c r="K1441" i="2"/>
  <c r="K1442" i="2"/>
  <c r="R1442" i="2" s="1"/>
  <c r="S1442" i="2" s="1"/>
  <c r="K1443" i="2"/>
  <c r="R1443" i="2" s="1"/>
  <c r="S1443" i="2" s="1"/>
  <c r="K1444" i="2"/>
  <c r="R1444" i="2" s="1"/>
  <c r="S1444" i="2" s="1"/>
  <c r="K1445" i="2"/>
  <c r="R1445" i="2" s="1"/>
  <c r="S1445" i="2" s="1"/>
  <c r="K1446" i="2"/>
  <c r="R1446" i="2" s="1"/>
  <c r="S1446" i="2" s="1"/>
  <c r="K1447" i="2"/>
  <c r="K1448" i="2"/>
  <c r="R1448" i="2" s="1"/>
  <c r="S1448" i="2" s="1"/>
  <c r="K1449" i="2"/>
  <c r="K1450" i="2"/>
  <c r="R1450" i="2" s="1"/>
  <c r="S1450" i="2" s="1"/>
  <c r="K1451" i="2"/>
  <c r="R1451" i="2" s="1"/>
  <c r="S1451" i="2" s="1"/>
  <c r="K1452" i="2"/>
  <c r="R1452" i="2" s="1"/>
  <c r="S1452" i="2" s="1"/>
  <c r="K1453" i="2"/>
  <c r="R1453" i="2" s="1"/>
  <c r="S1453" i="2" s="1"/>
  <c r="K1454" i="2"/>
  <c r="R1454" i="2" s="1"/>
  <c r="S1454" i="2" s="1"/>
  <c r="K1455" i="2"/>
  <c r="K1456" i="2"/>
  <c r="K1457" i="2"/>
  <c r="R1457" i="2" s="1"/>
  <c r="S1457" i="2" s="1"/>
  <c r="K1458" i="2"/>
  <c r="R1458" i="2" s="1"/>
  <c r="S1458" i="2" s="1"/>
  <c r="K1459" i="2"/>
  <c r="R1459" i="2" s="1"/>
  <c r="S1459" i="2" s="1"/>
  <c r="K1460" i="2"/>
  <c r="R1460" i="2" s="1"/>
  <c r="S1460" i="2" s="1"/>
  <c r="K1461" i="2"/>
  <c r="R1461" i="2" s="1"/>
  <c r="S1461" i="2" s="1"/>
  <c r="K1462" i="2"/>
  <c r="R1462" i="2" s="1"/>
  <c r="S1462" i="2" s="1"/>
  <c r="K1463" i="2"/>
  <c r="K1464" i="2"/>
  <c r="R1464" i="2" s="1"/>
  <c r="S1464" i="2" s="1"/>
  <c r="K1465" i="2"/>
  <c r="R1465" i="2" s="1"/>
  <c r="S1465" i="2" s="1"/>
  <c r="K1466" i="2"/>
  <c r="R1466" i="2" s="1"/>
  <c r="S1466" i="2" s="1"/>
  <c r="K1467" i="2"/>
  <c r="R1467" i="2" s="1"/>
  <c r="S1467" i="2" s="1"/>
  <c r="K1468" i="2"/>
  <c r="R1468" i="2" s="1"/>
  <c r="S1468" i="2" s="1"/>
  <c r="K1469" i="2"/>
  <c r="R1469" i="2" s="1"/>
  <c r="S1469" i="2" s="1"/>
  <c r="K1470" i="2"/>
  <c r="R1470" i="2" s="1"/>
  <c r="S1470" i="2" s="1"/>
  <c r="K1471" i="2"/>
  <c r="K1472" i="2"/>
  <c r="R1472" i="2" s="1"/>
  <c r="S1472" i="2" s="1"/>
  <c r="K1473" i="2"/>
  <c r="K1474" i="2"/>
  <c r="R1474" i="2" s="1"/>
  <c r="S1474" i="2" s="1"/>
  <c r="K1475" i="2"/>
  <c r="R1475" i="2" s="1"/>
  <c r="S1475" i="2" s="1"/>
  <c r="K1476" i="2"/>
  <c r="K1477" i="2"/>
  <c r="R1477" i="2" s="1"/>
  <c r="S1477" i="2" s="1"/>
  <c r="K1478" i="2"/>
  <c r="R1478" i="2" s="1"/>
  <c r="S1478" i="2" s="1"/>
  <c r="K1479" i="2"/>
  <c r="K1480" i="2"/>
  <c r="R1480" i="2" s="1"/>
  <c r="S1480" i="2" s="1"/>
  <c r="K1481" i="2"/>
  <c r="K1482" i="2"/>
  <c r="R1482" i="2" s="1"/>
  <c r="S1482" i="2" s="1"/>
  <c r="K1483" i="2"/>
  <c r="R1483" i="2" s="1"/>
  <c r="S1483" i="2" s="1"/>
  <c r="K1484" i="2"/>
  <c r="R1484" i="2" s="1"/>
  <c r="S1484" i="2" s="1"/>
  <c r="K1485" i="2"/>
  <c r="R1485" i="2" s="1"/>
  <c r="S1485" i="2" s="1"/>
  <c r="K1486" i="2"/>
  <c r="R1486" i="2" s="1"/>
  <c r="S1486" i="2" s="1"/>
  <c r="K1487" i="2"/>
  <c r="K1488" i="2"/>
  <c r="R1488" i="2" s="1"/>
  <c r="S1488" i="2" s="1"/>
  <c r="K1489" i="2"/>
  <c r="K1490" i="2"/>
  <c r="R1490" i="2" s="1"/>
  <c r="S1490" i="2" s="1"/>
  <c r="K1491" i="2"/>
  <c r="R1491" i="2" s="1"/>
  <c r="S1491" i="2" s="1"/>
  <c r="K1492" i="2"/>
  <c r="R1492" i="2" s="1"/>
  <c r="S1492" i="2" s="1"/>
  <c r="K1493" i="2"/>
  <c r="R1493" i="2" s="1"/>
  <c r="S1493" i="2" s="1"/>
  <c r="K1494" i="2"/>
  <c r="R1494" i="2" s="1"/>
  <c r="S1494" i="2" s="1"/>
  <c r="K1495" i="2"/>
  <c r="K1496" i="2"/>
  <c r="K1497" i="2"/>
  <c r="R1497" i="2" s="1"/>
  <c r="S1497" i="2" s="1"/>
  <c r="K1498" i="2"/>
  <c r="R1498" i="2" s="1"/>
  <c r="S1498" i="2" s="1"/>
  <c r="K1499" i="2"/>
  <c r="R1499" i="2" s="1"/>
  <c r="S1499" i="2" s="1"/>
  <c r="K1500" i="2"/>
  <c r="R1500" i="2" s="1"/>
  <c r="S1500" i="2" s="1"/>
  <c r="K1501" i="2"/>
  <c r="R1501" i="2" s="1"/>
  <c r="S1501" i="2" s="1"/>
  <c r="K1502" i="2"/>
  <c r="R1502" i="2" s="1"/>
  <c r="S1502" i="2" s="1"/>
  <c r="K1503" i="2"/>
  <c r="K1504" i="2"/>
  <c r="K1505" i="2"/>
  <c r="K1506" i="2"/>
  <c r="R1506" i="2" s="1"/>
  <c r="S1506" i="2" s="1"/>
  <c r="K1507" i="2"/>
  <c r="R1507" i="2" s="1"/>
  <c r="S1507" i="2" s="1"/>
  <c r="K1508" i="2"/>
  <c r="K1509" i="2"/>
  <c r="R1509" i="2" s="1"/>
  <c r="S1509" i="2" s="1"/>
  <c r="K1510" i="2"/>
  <c r="R1510" i="2" s="1"/>
  <c r="S1510" i="2" s="1"/>
  <c r="K1511" i="2"/>
  <c r="K1512" i="2"/>
  <c r="R1512" i="2" s="1"/>
  <c r="S1512" i="2" s="1"/>
  <c r="K1513" i="2"/>
  <c r="R1513" i="2" s="1"/>
  <c r="S1513" i="2" s="1"/>
  <c r="K1514" i="2"/>
  <c r="R1514" i="2" s="1"/>
  <c r="S1514" i="2" s="1"/>
  <c r="K1515" i="2"/>
  <c r="R1515" i="2" s="1"/>
  <c r="S1515" i="2" s="1"/>
  <c r="K1516" i="2"/>
  <c r="R1516" i="2" s="1"/>
  <c r="S1516" i="2" s="1"/>
  <c r="K1517" i="2"/>
  <c r="R1517" i="2" s="1"/>
  <c r="S1517" i="2" s="1"/>
  <c r="K1518" i="2"/>
  <c r="R1518" i="2" s="1"/>
  <c r="S1518" i="2" s="1"/>
  <c r="K1519" i="2"/>
  <c r="K1520" i="2"/>
  <c r="K1521" i="2"/>
  <c r="K1522" i="2"/>
  <c r="R1522" i="2" s="1"/>
  <c r="S1522" i="2" s="1"/>
  <c r="K1523" i="2"/>
  <c r="R1523" i="2" s="1"/>
  <c r="S1523" i="2" s="1"/>
  <c r="K1524" i="2"/>
  <c r="R1524" i="2" s="1"/>
  <c r="S1524" i="2" s="1"/>
  <c r="K1525" i="2"/>
  <c r="R1525" i="2" s="1"/>
  <c r="S1525" i="2" s="1"/>
  <c r="K1526" i="2"/>
  <c r="R1526" i="2" s="1"/>
  <c r="S1526" i="2" s="1"/>
  <c r="K1527" i="2"/>
  <c r="K1528" i="2"/>
  <c r="R1528" i="2" s="1"/>
  <c r="S1528" i="2" s="1"/>
  <c r="K1529" i="2"/>
  <c r="K1530" i="2"/>
  <c r="R1530" i="2" s="1"/>
  <c r="S1530" i="2" s="1"/>
  <c r="K1531" i="2"/>
  <c r="R1531" i="2" s="1"/>
  <c r="S1531" i="2" s="1"/>
  <c r="K1532" i="2"/>
  <c r="R1532" i="2" s="1"/>
  <c r="S1532" i="2" s="1"/>
  <c r="K1533" i="2"/>
  <c r="R1533" i="2" s="1"/>
  <c r="S1533" i="2" s="1"/>
  <c r="K1534" i="2"/>
  <c r="R1534" i="2" s="1"/>
  <c r="S1534" i="2" s="1"/>
  <c r="K1535" i="2"/>
  <c r="K1536" i="2"/>
  <c r="R1536" i="2" s="1"/>
  <c r="S1536" i="2" s="1"/>
  <c r="K1537" i="2"/>
  <c r="K1538" i="2"/>
  <c r="R1538" i="2" s="1"/>
  <c r="S1538" i="2" s="1"/>
  <c r="K1539" i="2"/>
  <c r="R1539" i="2" s="1"/>
  <c r="S1539" i="2" s="1"/>
  <c r="K1540" i="2"/>
  <c r="R1540" i="2" s="1"/>
  <c r="S1540" i="2" s="1"/>
  <c r="K1541" i="2"/>
  <c r="R1541" i="2" s="1"/>
  <c r="S1541" i="2" s="1"/>
  <c r="K1542" i="2"/>
  <c r="R1542" i="2" s="1"/>
  <c r="S1542" i="2" s="1"/>
  <c r="K1543" i="2"/>
  <c r="K1544" i="2"/>
  <c r="K1545" i="2"/>
  <c r="R1545" i="2" s="1"/>
  <c r="S1545" i="2" s="1"/>
  <c r="K1546" i="2"/>
  <c r="R1546" i="2" s="1"/>
  <c r="S1546" i="2" s="1"/>
  <c r="K1547" i="2"/>
  <c r="R1547" i="2" s="1"/>
  <c r="S1547" i="2" s="1"/>
  <c r="K1548" i="2"/>
  <c r="R1548" i="2" s="1"/>
  <c r="S1548" i="2" s="1"/>
  <c r="K1549" i="2"/>
  <c r="R1549" i="2" s="1"/>
  <c r="S1549" i="2" s="1"/>
  <c r="K1550" i="2"/>
  <c r="R1550" i="2" s="1"/>
  <c r="S1550" i="2" s="1"/>
  <c r="K1551" i="2"/>
  <c r="K1552" i="2"/>
  <c r="R1552" i="2" s="1"/>
  <c r="S1552" i="2" s="1"/>
  <c r="K1553" i="2"/>
  <c r="K1554" i="2"/>
  <c r="R1554" i="2" s="1"/>
  <c r="S1554" i="2" s="1"/>
  <c r="K1555" i="2"/>
  <c r="R1555" i="2" s="1"/>
  <c r="S1555" i="2" s="1"/>
  <c r="K1556" i="2"/>
  <c r="R1556" i="2" s="1"/>
  <c r="S1556" i="2" s="1"/>
  <c r="K1557" i="2"/>
  <c r="R1557" i="2" s="1"/>
  <c r="S1557" i="2" s="1"/>
  <c r="K1558" i="2"/>
  <c r="R1558" i="2" s="1"/>
  <c r="S1558" i="2" s="1"/>
  <c r="K1559" i="2"/>
  <c r="K1560" i="2"/>
  <c r="R1560" i="2" s="1"/>
  <c r="S1560" i="2" s="1"/>
  <c r="K1561" i="2"/>
  <c r="K1562" i="2"/>
  <c r="R1562" i="2" s="1"/>
  <c r="S1562" i="2" s="1"/>
  <c r="K1563" i="2"/>
  <c r="R1563" i="2" s="1"/>
  <c r="S1563" i="2" s="1"/>
  <c r="K1564" i="2"/>
  <c r="R1564" i="2" s="1"/>
  <c r="S1564" i="2" s="1"/>
  <c r="K1565" i="2"/>
  <c r="R1565" i="2" s="1"/>
  <c r="S1565" i="2" s="1"/>
  <c r="K1566" i="2"/>
  <c r="K1567" i="2"/>
  <c r="K1568" i="2"/>
  <c r="K1569" i="2"/>
  <c r="R1569" i="2" s="1"/>
  <c r="S1569" i="2" s="1"/>
  <c r="K1570" i="2"/>
  <c r="R1570" i="2" s="1"/>
  <c r="S1570" i="2" s="1"/>
  <c r="K1571" i="2"/>
  <c r="R1571" i="2" s="1"/>
  <c r="S1571" i="2" s="1"/>
  <c r="K1572" i="2"/>
  <c r="R1572" i="2" s="1"/>
  <c r="S1572" i="2" s="1"/>
  <c r="K1573" i="2"/>
  <c r="R1573" i="2" s="1"/>
  <c r="S1573" i="2" s="1"/>
  <c r="K1574" i="2"/>
  <c r="R1574" i="2" s="1"/>
  <c r="S1574" i="2" s="1"/>
  <c r="K1575" i="2"/>
  <c r="K1576" i="2"/>
  <c r="R1576" i="2" s="1"/>
  <c r="S1576" i="2" s="1"/>
  <c r="K1577" i="2"/>
  <c r="K1578" i="2"/>
  <c r="R1578" i="2" s="1"/>
  <c r="S1578" i="2" s="1"/>
  <c r="K1579" i="2"/>
  <c r="R1579" i="2" s="1"/>
  <c r="S1579" i="2" s="1"/>
  <c r="K1580" i="2"/>
  <c r="R1580" i="2" s="1"/>
  <c r="S1580" i="2" s="1"/>
  <c r="K1581" i="2"/>
  <c r="R1581" i="2" s="1"/>
  <c r="S1581" i="2" s="1"/>
  <c r="K1582" i="2"/>
  <c r="R1582" i="2" s="1"/>
  <c r="S1582" i="2" s="1"/>
  <c r="K1583" i="2"/>
  <c r="K1584" i="2"/>
  <c r="R1584" i="2" s="1"/>
  <c r="S1584" i="2" s="1"/>
  <c r="K1585" i="2"/>
  <c r="R1585" i="2" s="1"/>
  <c r="S1585" i="2" s="1"/>
  <c r="K1586" i="2"/>
  <c r="R1586" i="2" s="1"/>
  <c r="S1586" i="2" s="1"/>
  <c r="K1587" i="2"/>
  <c r="R1587" i="2" s="1"/>
  <c r="S1587" i="2" s="1"/>
  <c r="K1588" i="2"/>
  <c r="R1588" i="2" s="1"/>
  <c r="S1588" i="2" s="1"/>
  <c r="K1589" i="2"/>
  <c r="R1589" i="2" s="1"/>
  <c r="S1589" i="2" s="1"/>
  <c r="K1590" i="2"/>
  <c r="R1590" i="2" s="1"/>
  <c r="S1590" i="2" s="1"/>
  <c r="K1591" i="2"/>
  <c r="K1592" i="2"/>
  <c r="K1593" i="2"/>
  <c r="R1593" i="2" s="1"/>
  <c r="S1593" i="2" s="1"/>
  <c r="K1594" i="2"/>
  <c r="R1594" i="2" s="1"/>
  <c r="S1594" i="2" s="1"/>
  <c r="K1595" i="2"/>
  <c r="R1595" i="2" s="1"/>
  <c r="S1595" i="2" s="1"/>
  <c r="K1596" i="2"/>
  <c r="R1596" i="2" s="1"/>
  <c r="S1596" i="2" s="1"/>
  <c r="K1597" i="2"/>
  <c r="K1598" i="2"/>
  <c r="R1598" i="2" s="1"/>
  <c r="S1598" i="2" s="1"/>
  <c r="K1599" i="2"/>
  <c r="K1600" i="2"/>
  <c r="R1600" i="2" s="1"/>
  <c r="S1600" i="2" s="1"/>
  <c r="K1601" i="2"/>
  <c r="R1601" i="2" s="1"/>
  <c r="S1601" i="2" s="1"/>
  <c r="K1602" i="2"/>
  <c r="R1602" i="2" s="1"/>
  <c r="S1602" i="2" s="1"/>
  <c r="K1603" i="2"/>
  <c r="R1603" i="2" s="1"/>
  <c r="S1603" i="2" s="1"/>
  <c r="K1604" i="2"/>
  <c r="R1604" i="2" s="1"/>
  <c r="K1605" i="2"/>
  <c r="R1605" i="2" s="1"/>
  <c r="S1605" i="2" s="1"/>
  <c r="K1606" i="2"/>
  <c r="R1606" i="2" s="1"/>
  <c r="S1606" i="2" s="1"/>
  <c r="K1607" i="2"/>
  <c r="K1608" i="2"/>
  <c r="R1608" i="2" s="1"/>
  <c r="S1608" i="2" s="1"/>
  <c r="K1609" i="2"/>
  <c r="R1609" i="2" s="1"/>
  <c r="S1609" i="2" s="1"/>
  <c r="K1610" i="2"/>
  <c r="R1610" i="2" s="1"/>
  <c r="S1610" i="2" s="1"/>
  <c r="K1611" i="2"/>
  <c r="R1611" i="2" s="1"/>
  <c r="S1611" i="2" s="1"/>
  <c r="K1612" i="2"/>
  <c r="R1612" i="2" s="1"/>
  <c r="S1612" i="2" s="1"/>
  <c r="K1613" i="2"/>
  <c r="K1614" i="2"/>
  <c r="R1614" i="2" s="1"/>
  <c r="S1614" i="2" s="1"/>
  <c r="K1615" i="2"/>
  <c r="K1616" i="2"/>
  <c r="K1617" i="2"/>
  <c r="R1617" i="2" s="1"/>
  <c r="S1617" i="2" s="1"/>
  <c r="K1618" i="2"/>
  <c r="R1618" i="2" s="1"/>
  <c r="S1618" i="2" s="1"/>
  <c r="K1619" i="2"/>
  <c r="R1619" i="2" s="1"/>
  <c r="S1619" i="2" s="1"/>
  <c r="K1620" i="2"/>
  <c r="R1620" i="2" s="1"/>
  <c r="S1620" i="2" s="1"/>
  <c r="K1621" i="2"/>
  <c r="R1621" i="2" s="1"/>
  <c r="S1621" i="2" s="1"/>
  <c r="K1622" i="2"/>
  <c r="R1622" i="2" s="1"/>
  <c r="S1622" i="2" s="1"/>
  <c r="K1623" i="2"/>
  <c r="K1624" i="2"/>
  <c r="K1625" i="2"/>
  <c r="K1626" i="2"/>
  <c r="R1626" i="2" s="1"/>
  <c r="S1626" i="2" s="1"/>
  <c r="K1627" i="2"/>
  <c r="R1627" i="2" s="1"/>
  <c r="S1627" i="2" s="1"/>
  <c r="K1628" i="2"/>
  <c r="R1628" i="2" s="1"/>
  <c r="S1628" i="2" s="1"/>
  <c r="K1629" i="2"/>
  <c r="R1629" i="2" s="1"/>
  <c r="S1629" i="2" s="1"/>
  <c r="K1630" i="2"/>
  <c r="R1630" i="2" s="1"/>
  <c r="S1630" i="2" s="1"/>
  <c r="K1631" i="2"/>
  <c r="K1632" i="2"/>
  <c r="R1632" i="2" s="1"/>
  <c r="S1632" i="2" s="1"/>
  <c r="K1633" i="2"/>
  <c r="K1634" i="2"/>
  <c r="R1634" i="2" s="1"/>
  <c r="S1634" i="2" s="1"/>
  <c r="K1635" i="2"/>
  <c r="R1635" i="2" s="1"/>
  <c r="S1635" i="2" s="1"/>
  <c r="K1636" i="2"/>
  <c r="R1636" i="2" s="1"/>
  <c r="S1636" i="2" s="1"/>
  <c r="K1637" i="2"/>
  <c r="R1637" i="2" s="1"/>
  <c r="S1637" i="2" s="1"/>
  <c r="K1638" i="2"/>
  <c r="R1638" i="2" s="1"/>
  <c r="S1638" i="2" s="1"/>
  <c r="K1639" i="2"/>
  <c r="K1640" i="2"/>
  <c r="R1640" i="2" s="1"/>
  <c r="S1640" i="2" s="1"/>
  <c r="K1641" i="2"/>
  <c r="K1642" i="2"/>
  <c r="R1642" i="2" s="1"/>
  <c r="S1642" i="2" s="1"/>
  <c r="K1643" i="2"/>
  <c r="R1643" i="2" s="1"/>
  <c r="S1643" i="2" s="1"/>
  <c r="K1644" i="2"/>
  <c r="R1644" i="2" s="1"/>
  <c r="S1644" i="2" s="1"/>
  <c r="K1645" i="2"/>
  <c r="R1645" i="2" s="1"/>
  <c r="S1645" i="2" s="1"/>
  <c r="K1646" i="2"/>
  <c r="R1646" i="2" s="1"/>
  <c r="S1646" i="2" s="1"/>
  <c r="K1647" i="2"/>
  <c r="K1648" i="2"/>
  <c r="R1648" i="2" s="1"/>
  <c r="S1648" i="2" s="1"/>
  <c r="K1649" i="2"/>
  <c r="K1650" i="2"/>
  <c r="R1650" i="2" s="1"/>
  <c r="S1650" i="2" s="1"/>
  <c r="K1651" i="2"/>
  <c r="R1651" i="2" s="1"/>
  <c r="S1651" i="2" s="1"/>
  <c r="K1652" i="2"/>
  <c r="R1652" i="2" s="1"/>
  <c r="S1652" i="2" s="1"/>
  <c r="K1653" i="2"/>
  <c r="R1653" i="2" s="1"/>
  <c r="S1653" i="2" s="1"/>
  <c r="K1654" i="2"/>
  <c r="R1654" i="2" s="1"/>
  <c r="S1654" i="2" s="1"/>
  <c r="K1655" i="2"/>
  <c r="K1656" i="2"/>
  <c r="R1656" i="2" s="1"/>
  <c r="S1656" i="2" s="1"/>
  <c r="K1657" i="2"/>
  <c r="R1657" i="2" s="1"/>
  <c r="S1657" i="2" s="1"/>
  <c r="K1658" i="2"/>
  <c r="R1658" i="2" s="1"/>
  <c r="S1658" i="2" s="1"/>
  <c r="K1659" i="2"/>
  <c r="R1659" i="2" s="1"/>
  <c r="S1659" i="2" s="1"/>
  <c r="K1660" i="2"/>
  <c r="R1660" i="2" s="1"/>
  <c r="S1660" i="2" s="1"/>
  <c r="K1661" i="2"/>
  <c r="R1661" i="2" s="1"/>
  <c r="S1661" i="2" s="1"/>
  <c r="K1662" i="2"/>
  <c r="R1662" i="2" s="1"/>
  <c r="S1662" i="2" s="1"/>
  <c r="K1663" i="2"/>
  <c r="K1664" i="2"/>
  <c r="R1664" i="2" s="1"/>
  <c r="S1664" i="2" s="1"/>
  <c r="K1665" i="2"/>
  <c r="K1666" i="2"/>
  <c r="R1666" i="2" s="1"/>
  <c r="S1666" i="2" s="1"/>
  <c r="K1667" i="2"/>
  <c r="R1667" i="2" s="1"/>
  <c r="S1667" i="2" s="1"/>
  <c r="K1668" i="2"/>
  <c r="R1668" i="2" s="1"/>
  <c r="K1669" i="2"/>
  <c r="R1669" i="2" s="1"/>
  <c r="S1669" i="2" s="1"/>
  <c r="K1670" i="2"/>
  <c r="R1670" i="2" s="1"/>
  <c r="S1670" i="2" s="1"/>
  <c r="K1671" i="2"/>
  <c r="K1672" i="2"/>
  <c r="R1672" i="2" s="1"/>
  <c r="S1672" i="2" s="1"/>
  <c r="K1673" i="2"/>
  <c r="R1673" i="2" s="1"/>
  <c r="S1673" i="2" s="1"/>
  <c r="K1674" i="2"/>
  <c r="R1674" i="2" s="1"/>
  <c r="S1674" i="2" s="1"/>
  <c r="K1675" i="2"/>
  <c r="R1675" i="2" s="1"/>
  <c r="S1675" i="2" s="1"/>
  <c r="K1676" i="2"/>
  <c r="R1676" i="2" s="1"/>
  <c r="S1676" i="2" s="1"/>
  <c r="K1677" i="2"/>
  <c r="R1677" i="2" s="1"/>
  <c r="S1677" i="2" s="1"/>
  <c r="K1678" i="2"/>
  <c r="R1678" i="2" s="1"/>
  <c r="S1678" i="2" s="1"/>
  <c r="K1679" i="2"/>
  <c r="K1680" i="2"/>
  <c r="R1680" i="2" s="1"/>
  <c r="S1680" i="2" s="1"/>
  <c r="K1681" i="2"/>
  <c r="R1681" i="2" s="1"/>
  <c r="S1681" i="2" s="1"/>
  <c r="K1682" i="2"/>
  <c r="R1682" i="2" s="1"/>
  <c r="S1682" i="2" s="1"/>
  <c r="K1683" i="2"/>
  <c r="R1683" i="2" s="1"/>
  <c r="S1683" i="2" s="1"/>
  <c r="K1684" i="2"/>
  <c r="R1684" i="2" s="1"/>
  <c r="S1684" i="2" s="1"/>
  <c r="K1685" i="2"/>
  <c r="R1685" i="2" s="1"/>
  <c r="S1685" i="2" s="1"/>
  <c r="K1686" i="2"/>
  <c r="R1686" i="2" s="1"/>
  <c r="S1686" i="2" s="1"/>
  <c r="K1687" i="2"/>
  <c r="K1688" i="2"/>
  <c r="R1688" i="2" s="1"/>
  <c r="S1688" i="2" s="1"/>
  <c r="K1689" i="2"/>
  <c r="R1689" i="2" s="1"/>
  <c r="S1689" i="2" s="1"/>
  <c r="K1690" i="2"/>
  <c r="R1690" i="2" s="1"/>
  <c r="S1690" i="2" s="1"/>
  <c r="K1691" i="2"/>
  <c r="R1691" i="2" s="1"/>
  <c r="S1691" i="2" s="1"/>
  <c r="K1692" i="2"/>
  <c r="K1693" i="2"/>
  <c r="R1693" i="2" s="1"/>
  <c r="S1693" i="2" s="1"/>
  <c r="K1694" i="2"/>
  <c r="R1694" i="2" s="1"/>
  <c r="S1694" i="2" s="1"/>
  <c r="K1695" i="2"/>
  <c r="K1696" i="2"/>
  <c r="R1696" i="2" s="1"/>
  <c r="S1696" i="2" s="1"/>
  <c r="K1697" i="2"/>
  <c r="K1698" i="2"/>
  <c r="R1698" i="2" s="1"/>
  <c r="S1698" i="2" s="1"/>
  <c r="K1699" i="2"/>
  <c r="R1699" i="2" s="1"/>
  <c r="S1699" i="2" s="1"/>
  <c r="K1700" i="2"/>
  <c r="R1700" i="2" s="1"/>
  <c r="S1700" i="2" s="1"/>
  <c r="K1701" i="2"/>
  <c r="R1701" i="2" s="1"/>
  <c r="S1701" i="2" s="1"/>
  <c r="K1702" i="2"/>
  <c r="R1702" i="2" s="1"/>
  <c r="S1702" i="2" s="1"/>
  <c r="K1703" i="2"/>
  <c r="K1704" i="2"/>
  <c r="R1704" i="2" s="1"/>
  <c r="S1704" i="2" s="1"/>
  <c r="K1705" i="2"/>
  <c r="R1705" i="2" s="1"/>
  <c r="K1706" i="2"/>
  <c r="R1706" i="2" s="1"/>
  <c r="S1706" i="2" s="1"/>
  <c r="K1707" i="2"/>
  <c r="R1707" i="2" s="1"/>
  <c r="S1707" i="2" s="1"/>
  <c r="K1708" i="2"/>
  <c r="R1708" i="2" s="1"/>
  <c r="S1708" i="2" s="1"/>
  <c r="K1709" i="2"/>
  <c r="R1709" i="2" s="1"/>
  <c r="S1709" i="2" s="1"/>
  <c r="K1710" i="2"/>
  <c r="R1710" i="2" s="1"/>
  <c r="S1710" i="2" s="1"/>
  <c r="K1711" i="2"/>
  <c r="K1712" i="2"/>
  <c r="R1712" i="2" s="1"/>
  <c r="S1712" i="2" s="1"/>
  <c r="K1713" i="2"/>
  <c r="K1714" i="2"/>
  <c r="R1714" i="2" s="1"/>
  <c r="S1714" i="2" s="1"/>
  <c r="K1715" i="2"/>
  <c r="R1715" i="2" s="1"/>
  <c r="S1715" i="2" s="1"/>
  <c r="K1716" i="2"/>
  <c r="R1716" i="2" s="1"/>
  <c r="S1716" i="2" s="1"/>
  <c r="K1717" i="2"/>
  <c r="R1717" i="2" s="1"/>
  <c r="S1717" i="2" s="1"/>
  <c r="K1718" i="2"/>
  <c r="R1718" i="2" s="1"/>
  <c r="S1718" i="2" s="1"/>
  <c r="K1719" i="2"/>
  <c r="K1720" i="2"/>
  <c r="R1720" i="2" s="1"/>
  <c r="S1720" i="2" s="1"/>
  <c r="K1721" i="2"/>
  <c r="K1722" i="2"/>
  <c r="R1722" i="2" s="1"/>
  <c r="S1722" i="2" s="1"/>
  <c r="K1723" i="2"/>
  <c r="R1723" i="2" s="1"/>
  <c r="S1723" i="2" s="1"/>
  <c r="K1724" i="2"/>
  <c r="R1724" i="2" s="1"/>
  <c r="S1724" i="2" s="1"/>
  <c r="K1725" i="2"/>
  <c r="R1725" i="2" s="1"/>
  <c r="S1725" i="2" s="1"/>
  <c r="K1726" i="2"/>
  <c r="R1726" i="2" s="1"/>
  <c r="K1727" i="2"/>
  <c r="K1728" i="2"/>
  <c r="R1728" i="2" s="1"/>
  <c r="S1728" i="2" s="1"/>
  <c r="K1729" i="2"/>
  <c r="K1730" i="2"/>
  <c r="R1730" i="2" s="1"/>
  <c r="S1730" i="2" s="1"/>
  <c r="K1731" i="2"/>
  <c r="R1731" i="2" s="1"/>
  <c r="S1731" i="2" s="1"/>
  <c r="K1732" i="2"/>
  <c r="R1732" i="2" s="1"/>
  <c r="S1732" i="2" s="1"/>
  <c r="K1733" i="2"/>
  <c r="R1733" i="2" s="1"/>
  <c r="S1733" i="2" s="1"/>
  <c r="K1734" i="2"/>
  <c r="R1734" i="2" s="1"/>
  <c r="S1734" i="2" s="1"/>
  <c r="K1735" i="2"/>
  <c r="K1736" i="2"/>
  <c r="R1736" i="2" s="1"/>
  <c r="S1736" i="2" s="1"/>
  <c r="K1737" i="2"/>
  <c r="K1738" i="2"/>
  <c r="R1738" i="2" s="1"/>
  <c r="S1738" i="2" s="1"/>
  <c r="K1739" i="2"/>
  <c r="R1739" i="2" s="1"/>
  <c r="S1739" i="2" s="1"/>
  <c r="K1740" i="2"/>
  <c r="R1740" i="2" s="1"/>
  <c r="S1740" i="2" s="1"/>
  <c r="K1741" i="2"/>
  <c r="K1742" i="2"/>
  <c r="R1742" i="2" s="1"/>
  <c r="S1742" i="2" s="1"/>
  <c r="K1743" i="2"/>
  <c r="K1744" i="2"/>
  <c r="R1744" i="2" s="1"/>
  <c r="S1744" i="2" s="1"/>
  <c r="K1745" i="2"/>
  <c r="R1745" i="2" s="1"/>
  <c r="S1745" i="2" s="1"/>
  <c r="K1746" i="2"/>
  <c r="R1746" i="2" s="1"/>
  <c r="S1746" i="2" s="1"/>
  <c r="K1747" i="2"/>
  <c r="R1747" i="2" s="1"/>
  <c r="S1747" i="2" s="1"/>
  <c r="K1748" i="2"/>
  <c r="R1748" i="2" s="1"/>
  <c r="S1748" i="2" s="1"/>
  <c r="K1749" i="2"/>
  <c r="R1749" i="2" s="1"/>
  <c r="S1749" i="2" s="1"/>
  <c r="K1750" i="2"/>
  <c r="R1750" i="2" s="1"/>
  <c r="S1750" i="2" s="1"/>
  <c r="K1751" i="2"/>
  <c r="K1752" i="2"/>
  <c r="K1753" i="2"/>
  <c r="R1753" i="2" s="1"/>
  <c r="S1753" i="2" s="1"/>
  <c r="K1754" i="2"/>
  <c r="R1754" i="2" s="1"/>
  <c r="S1754" i="2" s="1"/>
  <c r="K1755" i="2"/>
  <c r="R1755" i="2" s="1"/>
  <c r="S1755" i="2" s="1"/>
  <c r="K1756" i="2"/>
  <c r="R1756" i="2" s="1"/>
  <c r="S1756" i="2" s="1"/>
  <c r="K1757" i="2"/>
  <c r="R1757" i="2" s="1"/>
  <c r="S1757" i="2" s="1"/>
  <c r="K1758" i="2"/>
  <c r="R1758" i="2" s="1"/>
  <c r="S1758" i="2" s="1"/>
  <c r="K1759" i="2"/>
  <c r="K1760" i="2"/>
  <c r="R1760" i="2" s="1"/>
  <c r="S1760" i="2" s="1"/>
  <c r="K1761" i="2"/>
  <c r="K1762" i="2"/>
  <c r="R1762" i="2" s="1"/>
  <c r="S1762" i="2" s="1"/>
  <c r="K1763" i="2"/>
  <c r="R1763" i="2" s="1"/>
  <c r="S1763" i="2" s="1"/>
  <c r="K1764" i="2"/>
  <c r="R1764" i="2" s="1"/>
  <c r="S1764" i="2" s="1"/>
  <c r="K1765" i="2"/>
  <c r="R1765" i="2" s="1"/>
  <c r="S1765" i="2" s="1"/>
  <c r="K1766" i="2"/>
  <c r="R1766" i="2" s="1"/>
  <c r="S1766" i="2" s="1"/>
  <c r="K1767" i="2"/>
  <c r="K1768" i="2"/>
  <c r="R1768" i="2" s="1"/>
  <c r="S1768" i="2" s="1"/>
  <c r="K1769" i="2"/>
  <c r="K1770" i="2"/>
  <c r="R1770" i="2" s="1"/>
  <c r="S1770" i="2" s="1"/>
  <c r="K1771" i="2"/>
  <c r="R1771" i="2" s="1"/>
  <c r="S1771" i="2" s="1"/>
  <c r="K1772" i="2"/>
  <c r="K1773" i="2"/>
  <c r="R1773" i="2" s="1"/>
  <c r="S1773" i="2" s="1"/>
  <c r="K1774" i="2"/>
  <c r="R1774" i="2" s="1"/>
  <c r="S1774" i="2" s="1"/>
  <c r="K1775" i="2"/>
  <c r="K1776" i="2"/>
  <c r="R1776" i="2" s="1"/>
  <c r="S1776" i="2" s="1"/>
  <c r="K1777" i="2"/>
  <c r="R1777" i="2" s="1"/>
  <c r="S1777" i="2" s="1"/>
  <c r="K1778" i="2"/>
  <c r="R1778" i="2" s="1"/>
  <c r="S1778" i="2" s="1"/>
  <c r="K1779" i="2"/>
  <c r="R1779" i="2" s="1"/>
  <c r="S1779" i="2" s="1"/>
  <c r="K1780" i="2"/>
  <c r="R1780" i="2" s="1"/>
  <c r="S1780" i="2" s="1"/>
  <c r="K1781" i="2"/>
  <c r="R1781" i="2" s="1"/>
  <c r="S1781" i="2" s="1"/>
  <c r="K1782" i="2"/>
  <c r="R1782" i="2" s="1"/>
  <c r="S1782" i="2" s="1"/>
  <c r="K1783" i="2"/>
  <c r="K1784" i="2"/>
  <c r="R1784" i="2" s="1"/>
  <c r="S1784" i="2" s="1"/>
  <c r="K1785" i="2"/>
  <c r="R1785" i="2" s="1"/>
  <c r="S1785" i="2" s="1"/>
  <c r="K1786" i="2"/>
  <c r="R1786" i="2" s="1"/>
  <c r="S1786" i="2" s="1"/>
  <c r="K1787" i="2"/>
  <c r="R1787" i="2" s="1"/>
  <c r="S1787" i="2" s="1"/>
  <c r="K1788" i="2"/>
  <c r="R1788" i="2" s="1"/>
  <c r="S1788" i="2" s="1"/>
  <c r="K1789" i="2"/>
  <c r="R1789" i="2" s="1"/>
  <c r="S1789" i="2" s="1"/>
  <c r="K1790" i="2"/>
  <c r="R1790" i="2" s="1"/>
  <c r="S1790" i="2" s="1"/>
  <c r="K1791" i="2"/>
  <c r="K1792" i="2"/>
  <c r="R1792" i="2" s="1"/>
  <c r="S1792" i="2" s="1"/>
  <c r="K1793" i="2"/>
  <c r="K1794" i="2"/>
  <c r="R1794" i="2" s="1"/>
  <c r="S1794" i="2" s="1"/>
  <c r="K1795" i="2"/>
  <c r="R1795" i="2" s="1"/>
  <c r="S1795" i="2" s="1"/>
  <c r="K1796" i="2"/>
  <c r="R1796" i="2" s="1"/>
  <c r="S1796" i="2" s="1"/>
  <c r="K1797" i="2"/>
  <c r="R1797" i="2" s="1"/>
  <c r="S1797" i="2" s="1"/>
  <c r="K1798" i="2"/>
  <c r="R1798" i="2" s="1"/>
  <c r="S1798" i="2" s="1"/>
  <c r="K1799" i="2"/>
  <c r="K1800" i="2"/>
  <c r="R1800" i="2" s="1"/>
  <c r="S1800" i="2" s="1"/>
  <c r="K1801" i="2"/>
  <c r="R1801" i="2" s="1"/>
  <c r="S1801" i="2" s="1"/>
  <c r="K1802" i="2"/>
  <c r="R1802" i="2" s="1"/>
  <c r="S1802" i="2" s="1"/>
  <c r="K1803" i="2"/>
  <c r="R1803" i="2" s="1"/>
  <c r="S1803" i="2" s="1"/>
  <c r="K1804" i="2"/>
  <c r="R1804" i="2" s="1"/>
  <c r="S1804" i="2" s="1"/>
  <c r="K1805" i="2"/>
  <c r="R1805" i="2" s="1"/>
  <c r="S1805" i="2" s="1"/>
  <c r="K1806" i="2"/>
  <c r="R1806" i="2" s="1"/>
  <c r="S1806" i="2" s="1"/>
  <c r="K1807" i="2"/>
  <c r="K1808" i="2"/>
  <c r="R1808" i="2" s="1"/>
  <c r="S1808" i="2" s="1"/>
  <c r="K1809" i="2"/>
  <c r="R1809" i="2" s="1"/>
  <c r="S1809" i="2" s="1"/>
  <c r="K1810" i="2"/>
  <c r="R1810" i="2" s="1"/>
  <c r="S1810" i="2" s="1"/>
  <c r="K1811" i="2"/>
  <c r="R1811" i="2" s="1"/>
  <c r="S1811" i="2" s="1"/>
  <c r="K1812" i="2"/>
  <c r="R1812" i="2" s="1"/>
  <c r="S1812" i="2" s="1"/>
  <c r="K1813" i="2"/>
  <c r="R1813" i="2" s="1"/>
  <c r="S1813" i="2" s="1"/>
  <c r="K1814" i="2"/>
  <c r="R1814" i="2" s="1"/>
  <c r="S1814" i="2" s="1"/>
  <c r="K1815" i="2"/>
  <c r="K1816" i="2"/>
  <c r="R1816" i="2" s="1"/>
  <c r="S1816" i="2" s="1"/>
  <c r="K1817" i="2"/>
  <c r="R1817" i="2" s="1"/>
  <c r="S1817" i="2" s="1"/>
  <c r="K1818" i="2"/>
  <c r="R1818" i="2" s="1"/>
  <c r="S1818" i="2" s="1"/>
  <c r="K1819" i="2"/>
  <c r="R1819" i="2" s="1"/>
  <c r="S1819" i="2" s="1"/>
  <c r="K1820" i="2"/>
  <c r="R1820" i="2" s="1"/>
  <c r="S1820" i="2" s="1"/>
  <c r="K1821" i="2"/>
  <c r="R1821" i="2" s="1"/>
  <c r="S1821" i="2" s="1"/>
  <c r="K1822" i="2"/>
  <c r="R1822" i="2" s="1"/>
  <c r="S1822" i="2" s="1"/>
  <c r="K1823" i="2"/>
  <c r="K1824" i="2"/>
  <c r="R1824" i="2" s="1"/>
  <c r="S1824" i="2" s="1"/>
  <c r="K1825" i="2"/>
  <c r="R1825" i="2" s="1"/>
  <c r="S1825" i="2" s="1"/>
  <c r="K1826" i="2"/>
  <c r="R1826" i="2" s="1"/>
  <c r="S1826" i="2" s="1"/>
  <c r="K1827" i="2"/>
  <c r="R1827" i="2" s="1"/>
  <c r="S1827" i="2" s="1"/>
  <c r="K1828" i="2"/>
  <c r="R1828" i="2" s="1"/>
  <c r="S1828" i="2" s="1"/>
  <c r="K1829" i="2"/>
  <c r="R1829" i="2" s="1"/>
  <c r="S1829" i="2" s="1"/>
  <c r="K1830" i="2"/>
  <c r="R1830" i="2" s="1"/>
  <c r="S1830" i="2" s="1"/>
  <c r="K1831" i="2"/>
  <c r="K1832" i="2"/>
  <c r="K1833" i="2"/>
  <c r="K1834" i="2"/>
  <c r="R1834" i="2" s="1"/>
  <c r="S1834" i="2" s="1"/>
  <c r="K1835" i="2"/>
  <c r="R1835" i="2" s="1"/>
  <c r="S1835" i="2" s="1"/>
  <c r="K1836" i="2"/>
  <c r="R1836" i="2" s="1"/>
  <c r="S1836" i="2" s="1"/>
  <c r="K1837" i="2"/>
  <c r="R1837" i="2" s="1"/>
  <c r="S1837" i="2" s="1"/>
  <c r="K1838" i="2"/>
  <c r="R1838" i="2" s="1"/>
  <c r="S1838" i="2" s="1"/>
  <c r="K1839" i="2"/>
  <c r="K1840" i="2"/>
  <c r="R1840" i="2" s="1"/>
  <c r="S1840" i="2" s="1"/>
  <c r="K1841" i="2"/>
  <c r="R1841" i="2" s="1"/>
  <c r="S1841" i="2" s="1"/>
  <c r="K1842" i="2"/>
  <c r="R1842" i="2" s="1"/>
  <c r="S1842" i="2" s="1"/>
  <c r="K1843" i="2"/>
  <c r="R1843" i="2" s="1"/>
  <c r="S1843" i="2" s="1"/>
  <c r="K1844" i="2"/>
  <c r="R1844" i="2" s="1"/>
  <c r="S1844" i="2" s="1"/>
  <c r="K1845" i="2"/>
  <c r="R1845" i="2" s="1"/>
  <c r="S1845" i="2" s="1"/>
  <c r="K1846" i="2"/>
  <c r="R1846" i="2" s="1"/>
  <c r="S1846" i="2" s="1"/>
  <c r="K1847" i="2"/>
  <c r="K1848" i="2"/>
  <c r="R1848" i="2" s="1"/>
  <c r="S1848" i="2" s="1"/>
  <c r="K1849" i="2"/>
  <c r="K1850" i="2"/>
  <c r="R1850" i="2" s="1"/>
  <c r="S1850" i="2" s="1"/>
  <c r="K1851" i="2"/>
  <c r="R1851" i="2" s="1"/>
  <c r="S1851" i="2" s="1"/>
  <c r="K1852" i="2"/>
  <c r="R1852" i="2" s="1"/>
  <c r="S1852" i="2" s="1"/>
  <c r="K1853" i="2"/>
  <c r="R1853" i="2" s="1"/>
  <c r="S1853" i="2" s="1"/>
  <c r="K1854" i="2"/>
  <c r="R1854" i="2" s="1"/>
  <c r="S1854" i="2" s="1"/>
  <c r="K1855" i="2"/>
  <c r="K1856" i="2"/>
  <c r="R1856" i="2" s="1"/>
  <c r="S1856" i="2" s="1"/>
  <c r="K1857" i="2"/>
  <c r="R1857" i="2" s="1"/>
  <c r="S1857" i="2" s="1"/>
  <c r="K1858" i="2"/>
  <c r="R1858" i="2" s="1"/>
  <c r="S1858" i="2" s="1"/>
  <c r="K1859" i="2"/>
  <c r="R1859" i="2" s="1"/>
  <c r="S1859" i="2" s="1"/>
  <c r="K1860" i="2"/>
  <c r="K1861" i="2"/>
  <c r="R1861" i="2" s="1"/>
  <c r="S1861" i="2" s="1"/>
  <c r="K1862" i="2"/>
  <c r="K1863" i="2"/>
  <c r="K1864" i="2"/>
  <c r="R1864" i="2" s="1"/>
  <c r="S1864" i="2" s="1"/>
  <c r="K1865" i="2"/>
  <c r="K1866" i="2"/>
  <c r="R1866" i="2" s="1"/>
  <c r="S1866" i="2" s="1"/>
  <c r="K1867" i="2"/>
  <c r="R1867" i="2" s="1"/>
  <c r="S1867" i="2" s="1"/>
  <c r="K1868" i="2"/>
  <c r="R1868" i="2" s="1"/>
  <c r="S1868" i="2" s="1"/>
  <c r="K1869" i="2"/>
  <c r="R1869" i="2" s="1"/>
  <c r="S1869" i="2" s="1"/>
  <c r="K1870" i="2"/>
  <c r="R1870" i="2" s="1"/>
  <c r="S1870" i="2" s="1"/>
  <c r="K1871" i="2"/>
  <c r="K1872" i="2"/>
  <c r="R1872" i="2" s="1"/>
  <c r="S1872" i="2" s="1"/>
  <c r="K1873" i="2"/>
  <c r="R1873" i="2" s="1"/>
  <c r="S1873" i="2" s="1"/>
  <c r="K1874" i="2"/>
  <c r="R1874" i="2" s="1"/>
  <c r="S1874" i="2" s="1"/>
  <c r="K1875" i="2"/>
  <c r="R1875" i="2" s="1"/>
  <c r="S1875" i="2" s="1"/>
  <c r="K1876" i="2"/>
  <c r="R1876" i="2" s="1"/>
  <c r="S1876" i="2" s="1"/>
  <c r="K1877" i="2"/>
  <c r="R1877" i="2" s="1"/>
  <c r="S1877" i="2" s="1"/>
  <c r="K1878" i="2"/>
  <c r="R1878" i="2" s="1"/>
  <c r="S1878" i="2" s="1"/>
  <c r="K1879" i="2"/>
  <c r="K1880" i="2"/>
  <c r="R1880" i="2" s="1"/>
  <c r="S1880" i="2" s="1"/>
  <c r="K1881" i="2"/>
  <c r="K1882" i="2"/>
  <c r="R1882" i="2" s="1"/>
  <c r="S1882" i="2" s="1"/>
  <c r="K1883" i="2"/>
  <c r="R1883" i="2" s="1"/>
  <c r="S1883" i="2" s="1"/>
  <c r="K1884" i="2"/>
  <c r="R1884" i="2" s="1"/>
  <c r="S1884" i="2" s="1"/>
  <c r="K1885" i="2"/>
  <c r="R1885" i="2" s="1"/>
  <c r="S1885" i="2" s="1"/>
  <c r="K1886" i="2"/>
  <c r="R1886" i="2" s="1"/>
  <c r="S1886" i="2" s="1"/>
  <c r="K1887" i="2"/>
  <c r="K1888" i="2"/>
  <c r="R1888" i="2" s="1"/>
  <c r="S1888" i="2" s="1"/>
  <c r="K1889" i="2"/>
  <c r="K1890" i="2"/>
  <c r="R1890" i="2" s="1"/>
  <c r="S1890" i="2" s="1"/>
  <c r="K1891" i="2"/>
  <c r="R1891" i="2" s="1"/>
  <c r="S1891" i="2" s="1"/>
  <c r="K1892" i="2"/>
  <c r="K1893" i="2"/>
  <c r="R1893" i="2" s="1"/>
  <c r="S1893" i="2" s="1"/>
  <c r="K1894" i="2"/>
  <c r="R1894" i="2" s="1"/>
  <c r="S1894" i="2" s="1"/>
  <c r="K1895" i="2"/>
  <c r="K1896" i="2"/>
  <c r="K1897" i="2"/>
  <c r="K1898" i="2"/>
  <c r="R1898" i="2" s="1"/>
  <c r="S1898" i="2" s="1"/>
  <c r="K1899" i="2"/>
  <c r="R1899" i="2" s="1"/>
  <c r="S1899" i="2" s="1"/>
  <c r="K1900" i="2"/>
  <c r="R1900" i="2" s="1"/>
  <c r="S1900" i="2" s="1"/>
  <c r="K1901" i="2"/>
  <c r="R1901" i="2" s="1"/>
  <c r="S1901" i="2" s="1"/>
  <c r="K1902" i="2"/>
  <c r="R1902" i="2" s="1"/>
  <c r="S1902" i="2" s="1"/>
  <c r="K1903" i="2"/>
  <c r="K1904" i="2"/>
  <c r="R1904" i="2" s="1"/>
  <c r="S1904" i="2" s="1"/>
  <c r="K1905" i="2"/>
  <c r="K1906" i="2"/>
  <c r="R1906" i="2" s="1"/>
  <c r="S1906" i="2" s="1"/>
  <c r="K1907" i="2"/>
  <c r="R1907" i="2" s="1"/>
  <c r="S1907" i="2" s="1"/>
  <c r="K1908" i="2"/>
  <c r="K1909" i="2"/>
  <c r="R1909" i="2" s="1"/>
  <c r="S1909" i="2" s="1"/>
  <c r="K1910" i="2"/>
  <c r="R1910" i="2" s="1"/>
  <c r="S1910" i="2" s="1"/>
  <c r="K1911" i="2"/>
  <c r="K1912" i="2"/>
  <c r="R1912" i="2" s="1"/>
  <c r="S1912" i="2" s="1"/>
  <c r="K1913" i="2"/>
  <c r="K1914" i="2"/>
  <c r="R1914" i="2" s="1"/>
  <c r="S1914" i="2" s="1"/>
  <c r="K1915" i="2"/>
  <c r="R1915" i="2" s="1"/>
  <c r="S1915" i="2" s="1"/>
  <c r="K1916" i="2"/>
  <c r="R1916" i="2" s="1"/>
  <c r="S1916" i="2" s="1"/>
  <c r="K1917" i="2"/>
  <c r="R1917" i="2" s="1"/>
  <c r="S1917" i="2" s="1"/>
  <c r="K1918" i="2"/>
  <c r="R1918" i="2" s="1"/>
  <c r="S1918" i="2" s="1"/>
  <c r="K1919" i="2"/>
  <c r="K1920" i="2"/>
  <c r="K1921" i="2"/>
  <c r="R1921" i="2" s="1"/>
  <c r="S1921" i="2" s="1"/>
  <c r="K1922" i="2"/>
  <c r="R1922" i="2" s="1"/>
  <c r="S1922" i="2" s="1"/>
  <c r="K1923" i="2"/>
  <c r="R1923" i="2" s="1"/>
  <c r="S1923" i="2" s="1"/>
  <c r="K1924" i="2"/>
  <c r="R1924" i="2" s="1"/>
  <c r="S1924" i="2" s="1"/>
  <c r="K1925" i="2"/>
  <c r="R1925" i="2" s="1"/>
  <c r="S1925" i="2" s="1"/>
  <c r="K1926" i="2"/>
  <c r="R1926" i="2" s="1"/>
  <c r="S1926" i="2" s="1"/>
  <c r="K1927" i="2"/>
  <c r="K1928" i="2"/>
  <c r="R1928" i="2" s="1"/>
  <c r="S1928" i="2" s="1"/>
  <c r="K1929" i="2"/>
  <c r="R1929" i="2" s="1"/>
  <c r="S1929" i="2" s="1"/>
  <c r="K1930" i="2"/>
  <c r="R1930" i="2" s="1"/>
  <c r="S1930" i="2" s="1"/>
  <c r="K1931" i="2"/>
  <c r="R1931" i="2" s="1"/>
  <c r="S1931" i="2" s="1"/>
  <c r="K1932" i="2"/>
  <c r="R1932" i="2" s="1"/>
  <c r="S1932" i="2" s="1"/>
  <c r="K1933" i="2"/>
  <c r="R1933" i="2" s="1"/>
  <c r="S1933" i="2" s="1"/>
  <c r="K1934" i="2"/>
  <c r="R1934" i="2" s="1"/>
  <c r="S1934" i="2" s="1"/>
  <c r="K1935" i="2"/>
  <c r="K1936" i="2"/>
  <c r="R1936" i="2" s="1"/>
  <c r="S1936" i="2" s="1"/>
  <c r="K1937" i="2"/>
  <c r="R1937" i="2" s="1"/>
  <c r="S1937" i="2" s="1"/>
  <c r="K1938" i="2"/>
  <c r="R1938" i="2" s="1"/>
  <c r="S1938" i="2" s="1"/>
  <c r="K1939" i="2"/>
  <c r="R1939" i="2" s="1"/>
  <c r="S1939" i="2" s="1"/>
  <c r="K1940" i="2"/>
  <c r="R1940" i="2" s="1"/>
  <c r="S1940" i="2" s="1"/>
  <c r="K1941" i="2"/>
  <c r="R1941" i="2" s="1"/>
  <c r="S1941" i="2" s="1"/>
  <c r="K1942" i="2"/>
  <c r="K1943" i="2"/>
  <c r="K1944" i="2"/>
  <c r="R1944" i="2" s="1"/>
  <c r="S1944" i="2" s="1"/>
  <c r="K1945" i="2"/>
  <c r="R1945" i="2" s="1"/>
  <c r="K1946" i="2"/>
  <c r="R1946" i="2" s="1"/>
  <c r="S1946" i="2" s="1"/>
  <c r="K1947" i="2"/>
  <c r="R1947" i="2" s="1"/>
  <c r="S1947" i="2" s="1"/>
  <c r="K1948" i="2"/>
  <c r="R1948" i="2" s="1"/>
  <c r="S1948" i="2" s="1"/>
  <c r="K1949" i="2"/>
  <c r="R1949" i="2" s="1"/>
  <c r="S1949" i="2" s="1"/>
  <c r="K1950" i="2"/>
  <c r="R1950" i="2" s="1"/>
  <c r="S1950" i="2" s="1"/>
  <c r="K1951" i="2"/>
  <c r="K1952" i="2"/>
  <c r="R1952" i="2" s="1"/>
  <c r="S1952" i="2" s="1"/>
  <c r="K1953" i="2"/>
  <c r="R1953" i="2" s="1"/>
  <c r="S1953" i="2" s="1"/>
  <c r="K1954" i="2"/>
  <c r="R1954" i="2" s="1"/>
  <c r="S1954" i="2" s="1"/>
  <c r="K1955" i="2"/>
  <c r="R1955" i="2" s="1"/>
  <c r="S1955" i="2" s="1"/>
  <c r="K1956" i="2"/>
  <c r="R1956" i="2" s="1"/>
  <c r="S1956" i="2" s="1"/>
  <c r="K1957" i="2"/>
  <c r="K1958" i="2"/>
  <c r="R1958" i="2" s="1"/>
  <c r="S1958" i="2" s="1"/>
  <c r="K1959" i="2"/>
  <c r="K1960" i="2"/>
  <c r="R1960" i="2" s="1"/>
  <c r="S1960" i="2" s="1"/>
  <c r="K1961" i="2"/>
  <c r="K1962" i="2"/>
  <c r="R1962" i="2" s="1"/>
  <c r="S1962" i="2" s="1"/>
  <c r="K1963" i="2"/>
  <c r="R1963" i="2" s="1"/>
  <c r="S1963" i="2" s="1"/>
  <c r="K1964" i="2"/>
  <c r="R1964" i="2" s="1"/>
  <c r="S1964" i="2" s="1"/>
  <c r="K1965" i="2"/>
  <c r="R1965" i="2" s="1"/>
  <c r="S1965" i="2" s="1"/>
  <c r="K1966" i="2"/>
  <c r="R1966" i="2" s="1"/>
  <c r="S1966" i="2" s="1"/>
  <c r="K1967" i="2"/>
  <c r="K1968" i="2"/>
  <c r="R1968" i="2" s="1"/>
  <c r="S1968" i="2" s="1"/>
  <c r="K1969" i="2"/>
  <c r="K1970" i="2"/>
  <c r="R1970" i="2" s="1"/>
  <c r="S1970" i="2" s="1"/>
  <c r="K1971" i="2"/>
  <c r="R1971" i="2" s="1"/>
  <c r="S1971" i="2" s="1"/>
  <c r="K1972" i="2"/>
  <c r="R1972" i="2" s="1"/>
  <c r="S1972" i="2" s="1"/>
  <c r="K1973" i="2"/>
  <c r="R1973" i="2" s="1"/>
  <c r="S1973" i="2" s="1"/>
  <c r="K1974" i="2"/>
  <c r="R1974" i="2" s="1"/>
  <c r="S1974" i="2" s="1"/>
  <c r="K1975" i="2"/>
  <c r="K1976" i="2"/>
  <c r="R1976" i="2" s="1"/>
  <c r="S1976" i="2" s="1"/>
  <c r="K1977" i="2"/>
  <c r="R1977" i="2" s="1"/>
  <c r="S1977" i="2" s="1"/>
  <c r="K1978" i="2"/>
  <c r="R1978" i="2" s="1"/>
  <c r="S1978" i="2" s="1"/>
  <c r="K1979" i="2"/>
  <c r="R1979" i="2" s="1"/>
  <c r="S1979" i="2" s="1"/>
  <c r="K1980" i="2"/>
  <c r="R1980" i="2" s="1"/>
  <c r="S1980" i="2" s="1"/>
  <c r="K1981" i="2"/>
  <c r="R1981" i="2" s="1"/>
  <c r="S1981" i="2" s="1"/>
  <c r="K1982" i="2"/>
  <c r="R1982" i="2" s="1"/>
  <c r="S1982" i="2" s="1"/>
  <c r="K1983" i="2"/>
  <c r="K1984" i="2"/>
  <c r="R1984" i="2" s="1"/>
  <c r="S1984" i="2" s="1"/>
  <c r="K1985" i="2"/>
  <c r="R1985" i="2" s="1"/>
  <c r="S1985" i="2" s="1"/>
  <c r="K1986" i="2"/>
  <c r="R1986" i="2" s="1"/>
  <c r="S1986" i="2" s="1"/>
  <c r="K1987" i="2"/>
  <c r="R1987" i="2" s="1"/>
  <c r="S1987" i="2" s="1"/>
  <c r="K1988" i="2"/>
  <c r="R1988" i="2" s="1"/>
  <c r="S1988" i="2" s="1"/>
  <c r="K1989" i="2"/>
  <c r="R1989" i="2" s="1"/>
  <c r="S1989" i="2" s="1"/>
  <c r="K1990" i="2"/>
  <c r="R1990" i="2" s="1"/>
  <c r="S1990" i="2" s="1"/>
  <c r="K1991" i="2"/>
  <c r="K1992" i="2"/>
  <c r="R1992" i="2" s="1"/>
  <c r="S1992" i="2" s="1"/>
  <c r="K1993" i="2"/>
  <c r="R1993" i="2" s="1"/>
  <c r="S1993" i="2" s="1"/>
  <c r="K1994" i="2"/>
  <c r="R1994" i="2" s="1"/>
  <c r="S1994" i="2" s="1"/>
  <c r="K1995" i="2"/>
  <c r="R1995" i="2" s="1"/>
  <c r="S1995" i="2" s="1"/>
  <c r="K1996" i="2"/>
  <c r="R1996" i="2" s="1"/>
  <c r="S1996" i="2" s="1"/>
  <c r="K1997" i="2"/>
  <c r="R1997" i="2" s="1"/>
  <c r="S1997" i="2" s="1"/>
  <c r="K1998" i="2"/>
  <c r="R1998" i="2" s="1"/>
  <c r="S1998" i="2" s="1"/>
  <c r="K1999" i="2"/>
  <c r="K2000" i="2"/>
  <c r="K2001" i="2"/>
  <c r="K2002" i="2"/>
  <c r="R2002" i="2" s="1"/>
  <c r="S2002" i="2" s="1"/>
  <c r="K2003" i="2"/>
  <c r="R2003" i="2" s="1"/>
  <c r="S2003" i="2" s="1"/>
  <c r="K2004" i="2"/>
  <c r="R2004" i="2" s="1"/>
  <c r="S2004" i="2" s="1"/>
  <c r="K2005" i="2"/>
  <c r="R2005" i="2" s="1"/>
  <c r="S2005" i="2" s="1"/>
  <c r="K2006" i="2"/>
  <c r="R2006" i="2" s="1"/>
  <c r="S2006" i="2" s="1"/>
  <c r="K2007" i="2"/>
  <c r="K2008" i="2"/>
  <c r="R2008" i="2" s="1"/>
  <c r="S2008" i="2" s="1"/>
  <c r="K2009" i="2"/>
  <c r="R2009" i="2" s="1"/>
  <c r="S2009" i="2" s="1"/>
  <c r="K2010" i="2"/>
  <c r="R2010" i="2" s="1"/>
  <c r="S2010" i="2" s="1"/>
  <c r="K2011" i="2"/>
  <c r="R2011" i="2" s="1"/>
  <c r="S2011" i="2" s="1"/>
  <c r="K2012" i="2"/>
  <c r="R2012" i="2" s="1"/>
  <c r="S2012" i="2" s="1"/>
  <c r="K2013" i="2"/>
  <c r="R2013" i="2" s="1"/>
  <c r="S2013" i="2" s="1"/>
  <c r="K2014" i="2"/>
  <c r="R2014" i="2" s="1"/>
  <c r="S2014" i="2" s="1"/>
  <c r="K2015" i="2"/>
  <c r="K2016" i="2"/>
  <c r="R2016" i="2" s="1"/>
  <c r="S2016" i="2" s="1"/>
  <c r="K2017" i="2"/>
  <c r="R2017" i="2" s="1"/>
  <c r="S2017" i="2" s="1"/>
  <c r="K2018" i="2"/>
  <c r="R2018" i="2" s="1"/>
  <c r="S2018" i="2" s="1"/>
  <c r="K2019" i="2"/>
  <c r="R2019" i="2" s="1"/>
  <c r="S2019" i="2" s="1"/>
  <c r="K2020" i="2"/>
  <c r="R2020" i="2" s="1"/>
  <c r="S2020" i="2" s="1"/>
  <c r="K2021" i="2"/>
  <c r="R2021" i="2" s="1"/>
  <c r="S2021" i="2" s="1"/>
  <c r="K2022" i="2"/>
  <c r="R2022" i="2" s="1"/>
  <c r="S2022" i="2" s="1"/>
  <c r="K2023" i="2"/>
  <c r="K2024" i="2"/>
  <c r="R2024" i="2" s="1"/>
  <c r="S2024" i="2" s="1"/>
  <c r="K2025" i="2"/>
  <c r="R2025" i="2" s="1"/>
  <c r="S2025" i="2" s="1"/>
  <c r="K2026" i="2"/>
  <c r="R2026" i="2" s="1"/>
  <c r="S2026" i="2" s="1"/>
  <c r="K2027" i="2"/>
  <c r="R2027" i="2" s="1"/>
  <c r="S2027" i="2" s="1"/>
  <c r="K2028" i="2"/>
  <c r="R2028" i="2" s="1"/>
  <c r="S2028" i="2" s="1"/>
  <c r="K2029" i="2"/>
  <c r="R2029" i="2" s="1"/>
  <c r="S2029" i="2" s="1"/>
  <c r="K2030" i="2"/>
  <c r="R2030" i="2" s="1"/>
  <c r="S2030" i="2" s="1"/>
  <c r="K2031" i="2"/>
  <c r="K2032" i="2"/>
  <c r="R2032" i="2" s="1"/>
  <c r="S2032" i="2" s="1"/>
  <c r="K2033" i="2"/>
  <c r="R2033" i="2" s="1"/>
  <c r="S2033" i="2" s="1"/>
  <c r="K2034" i="2"/>
  <c r="R2034" i="2" s="1"/>
  <c r="S2034" i="2" s="1"/>
  <c r="K2035" i="2"/>
  <c r="R2035" i="2" s="1"/>
  <c r="S2035" i="2" s="1"/>
  <c r="K2036" i="2"/>
  <c r="K2037" i="2"/>
  <c r="R2037" i="2" s="1"/>
  <c r="S2037" i="2" s="1"/>
  <c r="K2038" i="2"/>
  <c r="R2038" i="2" s="1"/>
  <c r="S2038" i="2" s="1"/>
  <c r="K2039" i="2"/>
  <c r="K2040" i="2"/>
  <c r="R2040" i="2" s="1"/>
  <c r="S2040" i="2" s="1"/>
  <c r="K2041" i="2"/>
  <c r="R2041" i="2" s="1"/>
  <c r="S2041" i="2" s="1"/>
  <c r="K2042" i="2"/>
  <c r="R2042" i="2" s="1"/>
  <c r="S2042" i="2" s="1"/>
  <c r="K2043" i="2"/>
  <c r="R2043" i="2" s="1"/>
  <c r="S2043" i="2" s="1"/>
  <c r="K2044" i="2"/>
  <c r="R2044" i="2" s="1"/>
  <c r="S2044" i="2" s="1"/>
  <c r="K2045" i="2"/>
  <c r="R2045" i="2" s="1"/>
  <c r="S2045" i="2" s="1"/>
  <c r="K2046" i="2"/>
  <c r="R2046" i="2" s="1"/>
  <c r="S2046" i="2" s="1"/>
  <c r="K2047" i="2"/>
  <c r="K2048" i="2"/>
  <c r="R2048" i="2" s="1"/>
  <c r="S2048" i="2" s="1"/>
  <c r="K2049" i="2"/>
  <c r="R2049" i="2" s="1"/>
  <c r="S2049" i="2" s="1"/>
  <c r="K2050" i="2"/>
  <c r="R2050" i="2" s="1"/>
  <c r="S2050" i="2" s="1"/>
  <c r="K2051" i="2"/>
  <c r="R2051" i="2" s="1"/>
  <c r="S2051" i="2" s="1"/>
  <c r="K2052" i="2"/>
  <c r="R2052" i="2" s="1"/>
  <c r="S2052" i="2" s="1"/>
  <c r="K2053" i="2"/>
  <c r="R2053" i="2" s="1"/>
  <c r="S2053" i="2" s="1"/>
  <c r="K2054" i="2"/>
  <c r="R2054" i="2" s="1"/>
  <c r="S2054" i="2" s="1"/>
  <c r="K2055" i="2"/>
  <c r="K2056" i="2"/>
  <c r="R2056" i="2" s="1"/>
  <c r="S2056" i="2" s="1"/>
  <c r="K2057" i="2"/>
  <c r="K2058" i="2"/>
  <c r="R2058" i="2" s="1"/>
  <c r="S2058" i="2" s="1"/>
  <c r="K2059" i="2"/>
  <c r="R2059" i="2" s="1"/>
  <c r="S2059" i="2" s="1"/>
  <c r="K2060" i="2"/>
  <c r="R2060" i="2" s="1"/>
  <c r="S2060" i="2" s="1"/>
  <c r="K2061" i="2"/>
  <c r="R2061" i="2" s="1"/>
  <c r="S2061" i="2" s="1"/>
  <c r="K2062" i="2"/>
  <c r="R2062" i="2" s="1"/>
  <c r="S2062" i="2" s="1"/>
  <c r="K2063" i="2"/>
  <c r="K2064" i="2"/>
  <c r="R2064" i="2" s="1"/>
  <c r="S2064" i="2" s="1"/>
  <c r="K2065" i="2"/>
  <c r="R2065" i="2" s="1"/>
  <c r="S2065" i="2" s="1"/>
  <c r="K2066" i="2"/>
  <c r="R2066" i="2" s="1"/>
  <c r="S2066" i="2" s="1"/>
  <c r="K2067" i="2"/>
  <c r="R2067" i="2" s="1"/>
  <c r="S2067" i="2" s="1"/>
  <c r="K2068" i="2"/>
  <c r="R2068" i="2" s="1"/>
  <c r="S2068" i="2" s="1"/>
  <c r="K2069" i="2"/>
  <c r="R2069" i="2" s="1"/>
  <c r="S2069" i="2" s="1"/>
  <c r="K2070" i="2"/>
  <c r="R2070" i="2" s="1"/>
  <c r="S2070" i="2" s="1"/>
  <c r="K2071" i="2"/>
  <c r="K2072" i="2"/>
  <c r="R2072" i="2" s="1"/>
  <c r="S2072" i="2" s="1"/>
  <c r="K2073" i="2"/>
  <c r="R2073" i="2" s="1"/>
  <c r="S2073" i="2" s="1"/>
  <c r="K2074" i="2"/>
  <c r="R2074" i="2" s="1"/>
  <c r="S2074" i="2" s="1"/>
  <c r="K2075" i="2"/>
  <c r="R2075" i="2" s="1"/>
  <c r="S2075" i="2" s="1"/>
  <c r="K2076" i="2"/>
  <c r="K2077" i="2"/>
  <c r="R2077" i="2" s="1"/>
  <c r="S2077" i="2" s="1"/>
  <c r="K2078" i="2"/>
  <c r="R2078" i="2" s="1"/>
  <c r="S2078" i="2" s="1"/>
  <c r="K2079" i="2"/>
  <c r="K2080" i="2"/>
  <c r="R2080" i="2" s="1"/>
  <c r="S2080" i="2" s="1"/>
  <c r="K2081" i="2"/>
  <c r="R2081" i="2" s="1"/>
  <c r="S2081" i="2" s="1"/>
  <c r="K2082" i="2"/>
  <c r="R2082" i="2" s="1"/>
  <c r="S2082" i="2" s="1"/>
  <c r="K2083" i="2"/>
  <c r="R2083" i="2" s="1"/>
  <c r="S2083" i="2" s="1"/>
  <c r="K2084" i="2"/>
  <c r="R2084" i="2" s="1"/>
  <c r="S2084" i="2" s="1"/>
  <c r="K2085" i="2"/>
  <c r="R2085" i="2" s="1"/>
  <c r="S2085" i="2" s="1"/>
  <c r="K2086" i="2"/>
  <c r="R2086" i="2" s="1"/>
  <c r="S2086" i="2" s="1"/>
  <c r="K2087" i="2"/>
  <c r="K2088" i="2"/>
  <c r="R2088" i="2" s="1"/>
  <c r="S2088" i="2" s="1"/>
  <c r="K2089" i="2"/>
  <c r="R2089" i="2" s="1"/>
  <c r="S2089" i="2" s="1"/>
  <c r="K2090" i="2"/>
  <c r="R2090" i="2" s="1"/>
  <c r="S2090" i="2" s="1"/>
  <c r="K2091" i="2"/>
  <c r="R2091" i="2" s="1"/>
  <c r="S2091" i="2" s="1"/>
  <c r="K2092" i="2"/>
  <c r="R2092" i="2" s="1"/>
  <c r="S2092" i="2" s="1"/>
  <c r="K2093" i="2"/>
  <c r="R2093" i="2" s="1"/>
  <c r="S2093" i="2" s="1"/>
  <c r="K2094" i="2"/>
  <c r="R2094" i="2" s="1"/>
  <c r="K2095" i="2"/>
  <c r="K2096" i="2"/>
  <c r="R2096" i="2" s="1"/>
  <c r="S2096" i="2" s="1"/>
  <c r="K2097" i="2"/>
  <c r="R2097" i="2" s="1"/>
  <c r="S2097" i="2" s="1"/>
  <c r="K2098" i="2"/>
  <c r="R2098" i="2" s="1"/>
  <c r="S2098" i="2" s="1"/>
  <c r="K2099" i="2"/>
  <c r="R2099" i="2" s="1"/>
  <c r="S2099" i="2" s="1"/>
  <c r="K2100" i="2"/>
  <c r="R2100" i="2" s="1"/>
  <c r="S2100" i="2" s="1"/>
  <c r="K2101" i="2"/>
  <c r="R2101" i="2" s="1"/>
  <c r="S2101" i="2" s="1"/>
  <c r="K2102" i="2"/>
  <c r="R2102" i="2" s="1"/>
  <c r="S2102" i="2" s="1"/>
  <c r="K2103" i="2"/>
  <c r="K2104" i="2"/>
  <c r="R2104" i="2" s="1"/>
  <c r="S2104" i="2" s="1"/>
  <c r="K2105" i="2"/>
  <c r="K2106" i="2"/>
  <c r="R2106" i="2" s="1"/>
  <c r="S2106" i="2" s="1"/>
  <c r="K2107" i="2"/>
  <c r="R2107" i="2" s="1"/>
  <c r="S2107" i="2" s="1"/>
  <c r="K2108" i="2"/>
  <c r="R2108" i="2" s="1"/>
  <c r="S2108" i="2" s="1"/>
  <c r="K2109" i="2"/>
  <c r="R2109" i="2" s="1"/>
  <c r="S2109" i="2" s="1"/>
  <c r="K2110" i="2"/>
  <c r="R2110" i="2" s="1"/>
  <c r="S2110" i="2" s="1"/>
  <c r="K2111" i="2"/>
  <c r="K2112" i="2"/>
  <c r="R2112" i="2" s="1"/>
  <c r="S2112" i="2" s="1"/>
  <c r="K2113" i="2"/>
  <c r="R2113" i="2" s="1"/>
  <c r="S2113" i="2" s="1"/>
  <c r="K2114" i="2"/>
  <c r="R2114" i="2" s="1"/>
  <c r="S2114" i="2" s="1"/>
  <c r="K2115" i="2"/>
  <c r="R2115" i="2" s="1"/>
  <c r="S2115" i="2" s="1"/>
  <c r="K2116" i="2"/>
  <c r="R2116" i="2" s="1"/>
  <c r="S2116" i="2" s="1"/>
  <c r="K2117" i="2"/>
  <c r="R2117" i="2" s="1"/>
  <c r="S2117" i="2" s="1"/>
  <c r="K2118" i="2"/>
  <c r="R2118" i="2" s="1"/>
  <c r="S2118" i="2" s="1"/>
  <c r="K2119" i="2"/>
  <c r="K2120" i="2"/>
  <c r="R2120" i="2" s="1"/>
  <c r="S2120" i="2" s="1"/>
  <c r="K2121" i="2"/>
  <c r="R2121" i="2" s="1"/>
  <c r="S2121" i="2" s="1"/>
  <c r="K2122" i="2"/>
  <c r="R2122" i="2" s="1"/>
  <c r="S2122" i="2" s="1"/>
  <c r="K2123" i="2"/>
  <c r="R2123" i="2" s="1"/>
  <c r="S2123" i="2" s="1"/>
  <c r="K2124" i="2"/>
  <c r="R2124" i="2" s="1"/>
  <c r="S2124" i="2" s="1"/>
  <c r="K2125" i="2"/>
  <c r="R2125" i="2" s="1"/>
  <c r="S2125" i="2" s="1"/>
  <c r="K2126" i="2"/>
  <c r="R2126" i="2" s="1"/>
  <c r="S2126" i="2" s="1"/>
  <c r="K2127" i="2"/>
  <c r="K2128" i="2"/>
  <c r="R2128" i="2" s="1"/>
  <c r="S2128" i="2" s="1"/>
  <c r="K2129" i="2"/>
  <c r="K2130" i="2"/>
  <c r="R2130" i="2" s="1"/>
  <c r="S2130" i="2" s="1"/>
  <c r="K2131" i="2"/>
  <c r="R2131" i="2" s="1"/>
  <c r="S2131" i="2" s="1"/>
  <c r="K2132" i="2"/>
  <c r="R2132" i="2" s="1"/>
  <c r="S2132" i="2" s="1"/>
  <c r="K2133" i="2"/>
  <c r="R2133" i="2" s="1"/>
  <c r="S2133" i="2" s="1"/>
  <c r="K2134" i="2"/>
  <c r="R2134" i="2" s="1"/>
  <c r="S2134" i="2" s="1"/>
  <c r="K2135" i="2"/>
  <c r="K2136" i="2"/>
  <c r="R2136" i="2" s="1"/>
  <c r="S2136" i="2" s="1"/>
  <c r="K2137" i="2"/>
  <c r="R2137" i="2" s="1"/>
  <c r="S2137" i="2" s="1"/>
  <c r="K2138" i="2"/>
  <c r="R2138" i="2" s="1"/>
  <c r="S2138" i="2" s="1"/>
  <c r="K2139" i="2"/>
  <c r="R2139" i="2" s="1"/>
  <c r="S2139" i="2" s="1"/>
  <c r="K2140" i="2"/>
  <c r="R2140" i="2" s="1"/>
  <c r="S2140" i="2" s="1"/>
  <c r="K2141" i="2"/>
  <c r="R2141" i="2" s="1"/>
  <c r="S2141" i="2" s="1"/>
  <c r="K2142" i="2"/>
  <c r="R2142" i="2" s="1"/>
  <c r="S2142" i="2" s="1"/>
  <c r="K2143" i="2"/>
  <c r="K2144" i="2"/>
  <c r="R2144" i="2" s="1"/>
  <c r="S2144" i="2" s="1"/>
  <c r="K2145" i="2"/>
  <c r="K2146" i="2"/>
  <c r="R2146" i="2" s="1"/>
  <c r="S2146" i="2" s="1"/>
  <c r="K2147" i="2"/>
  <c r="R2147" i="2" s="1"/>
  <c r="S2147" i="2" s="1"/>
  <c r="K2148" i="2"/>
  <c r="R2148" i="2" s="1"/>
  <c r="S2148" i="2" s="1"/>
  <c r="K2149" i="2"/>
  <c r="R2149" i="2" s="1"/>
  <c r="S2149" i="2" s="1"/>
  <c r="K2150" i="2"/>
  <c r="R2150" i="2" s="1"/>
  <c r="S2150" i="2" s="1"/>
  <c r="K2151" i="2"/>
  <c r="K2152" i="2"/>
  <c r="K2153" i="2"/>
  <c r="R2153" i="2" s="1"/>
  <c r="S2153" i="2" s="1"/>
  <c r="K2154" i="2"/>
  <c r="R2154" i="2" s="1"/>
  <c r="S2154" i="2" s="1"/>
  <c r="K2155" i="2"/>
  <c r="R2155" i="2" s="1"/>
  <c r="S2155" i="2" s="1"/>
  <c r="K2156" i="2"/>
  <c r="R2156" i="2" s="1"/>
  <c r="S2156" i="2" s="1"/>
  <c r="K2157" i="2"/>
  <c r="R2157" i="2" s="1"/>
  <c r="S2157" i="2" s="1"/>
  <c r="K2158" i="2"/>
  <c r="K2159" i="2"/>
  <c r="K2160" i="2"/>
  <c r="R2160" i="2" s="1"/>
  <c r="S2160" i="2" s="1"/>
  <c r="K2161" i="2"/>
  <c r="K2162" i="2"/>
  <c r="R2162" i="2" s="1"/>
  <c r="S2162" i="2" s="1"/>
  <c r="K2163" i="2"/>
  <c r="R2163" i="2" s="1"/>
  <c r="S2163" i="2" s="1"/>
  <c r="K2164" i="2"/>
  <c r="R2164" i="2" s="1"/>
  <c r="S2164" i="2" s="1"/>
  <c r="K2165" i="2"/>
  <c r="R2165" i="2" s="1"/>
  <c r="S2165" i="2" s="1"/>
  <c r="K2166" i="2"/>
  <c r="R2166" i="2" s="1"/>
  <c r="S2166" i="2" s="1"/>
  <c r="K2167" i="2"/>
  <c r="K2168" i="2"/>
  <c r="R2168" i="2" s="1"/>
  <c r="S2168" i="2" s="1"/>
  <c r="K2169" i="2"/>
  <c r="R2169" i="2" s="1"/>
  <c r="S2169" i="2" s="1"/>
  <c r="K2170" i="2"/>
  <c r="R2170" i="2" s="1"/>
  <c r="S2170" i="2" s="1"/>
  <c r="K2171" i="2"/>
  <c r="R2171" i="2" s="1"/>
  <c r="S2171" i="2" s="1"/>
  <c r="K2172" i="2"/>
  <c r="R2172" i="2" s="1"/>
  <c r="S2172" i="2" s="1"/>
  <c r="K2173" i="2"/>
  <c r="R2173" i="2" s="1"/>
  <c r="S2173" i="2" s="1"/>
  <c r="K2174" i="2"/>
  <c r="R2174" i="2" s="1"/>
  <c r="S2174" i="2" s="1"/>
  <c r="K2175" i="2"/>
  <c r="K2176" i="2"/>
  <c r="K2177" i="2"/>
  <c r="R2177" i="2" s="1"/>
  <c r="S2177" i="2" s="1"/>
  <c r="K2178" i="2"/>
  <c r="R2178" i="2" s="1"/>
  <c r="S2178" i="2" s="1"/>
  <c r="K2179" i="2"/>
  <c r="R2179" i="2" s="1"/>
  <c r="S2179" i="2" s="1"/>
  <c r="K2180" i="2"/>
  <c r="R2180" i="2" s="1"/>
  <c r="S2180" i="2" s="1"/>
  <c r="K2181" i="2"/>
  <c r="R2181" i="2" s="1"/>
  <c r="S2181" i="2" s="1"/>
  <c r="K2182" i="2"/>
  <c r="R2182" i="2" s="1"/>
  <c r="S2182" i="2" s="1"/>
  <c r="K2183" i="2"/>
  <c r="K2184" i="2"/>
  <c r="R2184" i="2" s="1"/>
  <c r="S2184" i="2" s="1"/>
  <c r="K2185" i="2"/>
  <c r="R2185" i="2" s="1"/>
  <c r="S2185" i="2" s="1"/>
  <c r="K2186" i="2"/>
  <c r="R2186" i="2" s="1"/>
  <c r="S2186" i="2" s="1"/>
  <c r="K2187" i="2"/>
  <c r="R2187" i="2" s="1"/>
  <c r="S2187" i="2" s="1"/>
  <c r="K2188" i="2"/>
  <c r="K2189" i="2"/>
  <c r="R2189" i="2" s="1"/>
  <c r="S2189" i="2" s="1"/>
  <c r="K2190" i="2"/>
  <c r="R2190" i="2" s="1"/>
  <c r="S2190" i="2" s="1"/>
  <c r="K2191" i="2"/>
  <c r="K2192" i="2"/>
  <c r="R2192" i="2" s="1"/>
  <c r="S2192" i="2" s="1"/>
  <c r="K2193" i="2"/>
  <c r="R2193" i="2" s="1"/>
  <c r="S2193" i="2" s="1"/>
  <c r="K2194" i="2"/>
  <c r="R2194" i="2" s="1"/>
  <c r="S2194" i="2" s="1"/>
  <c r="K2195" i="2"/>
  <c r="R2195" i="2" s="1"/>
  <c r="S2195" i="2" s="1"/>
  <c r="K2196" i="2"/>
  <c r="K2197" i="2"/>
  <c r="R2197" i="2" s="1"/>
  <c r="S2197" i="2" s="1"/>
  <c r="K2198" i="2"/>
  <c r="K2199" i="2"/>
  <c r="K2200" i="2"/>
  <c r="R2200" i="2" s="1"/>
  <c r="S2200" i="2" s="1"/>
  <c r="K2201" i="2"/>
  <c r="R2201" i="2" s="1"/>
  <c r="S2201" i="2" s="1"/>
  <c r="K2202" i="2"/>
  <c r="R2202" i="2" s="1"/>
  <c r="S2202" i="2" s="1"/>
  <c r="K2203" i="2"/>
  <c r="R2203" i="2" s="1"/>
  <c r="S2203" i="2" s="1"/>
  <c r="K2204" i="2"/>
  <c r="R2204" i="2" s="1"/>
  <c r="S2204" i="2" s="1"/>
  <c r="K2205" i="2"/>
  <c r="R2205" i="2" s="1"/>
  <c r="S2205" i="2" s="1"/>
  <c r="K2206" i="2"/>
  <c r="R2206" i="2" s="1"/>
  <c r="S2206" i="2" s="1"/>
  <c r="K2207" i="2"/>
  <c r="K2208" i="2"/>
  <c r="R2208" i="2" s="1"/>
  <c r="S2208" i="2" s="1"/>
  <c r="K2209" i="2"/>
  <c r="R2209" i="2" s="1"/>
  <c r="S2209" i="2" s="1"/>
  <c r="K2210" i="2"/>
  <c r="R2210" i="2" s="1"/>
  <c r="S2210" i="2" s="1"/>
  <c r="K2211" i="2"/>
  <c r="R2211" i="2" s="1"/>
  <c r="S2211" i="2" s="1"/>
  <c r="K2212" i="2"/>
  <c r="R2212" i="2" s="1"/>
  <c r="S2212" i="2" s="1"/>
  <c r="K2213" i="2"/>
  <c r="R2213" i="2" s="1"/>
  <c r="S2213" i="2" s="1"/>
  <c r="K2214" i="2"/>
  <c r="R2214" i="2" s="1"/>
  <c r="S2214" i="2" s="1"/>
  <c r="K2215" i="2"/>
  <c r="K2216" i="2"/>
  <c r="K2217" i="2"/>
  <c r="R2217" i="2" s="1"/>
  <c r="K2218" i="2"/>
  <c r="R2218" i="2" s="1"/>
  <c r="S2218" i="2" s="1"/>
  <c r="K2219" i="2"/>
  <c r="R2219" i="2" s="1"/>
  <c r="S2219" i="2" s="1"/>
  <c r="K2220" i="2"/>
  <c r="R2220" i="2" s="1"/>
  <c r="S2220" i="2" s="1"/>
  <c r="K2221" i="2"/>
  <c r="R2221" i="2" s="1"/>
  <c r="S2221" i="2" s="1"/>
  <c r="K2222" i="2"/>
  <c r="R2222" i="2" s="1"/>
  <c r="S2222" i="2" s="1"/>
  <c r="K2223" i="2"/>
  <c r="K2224" i="2"/>
  <c r="R2224" i="2" s="1"/>
  <c r="S2224" i="2" s="1"/>
  <c r="K2225" i="2"/>
  <c r="R2225" i="2" s="1"/>
  <c r="S2225" i="2" s="1"/>
  <c r="K2226" i="2"/>
  <c r="R2226" i="2" s="1"/>
  <c r="S2226" i="2" s="1"/>
  <c r="K2227" i="2"/>
  <c r="R2227" i="2" s="1"/>
  <c r="S2227" i="2" s="1"/>
  <c r="K2228" i="2"/>
  <c r="K2229" i="2"/>
  <c r="R2229" i="2" s="1"/>
  <c r="S2229" i="2" s="1"/>
  <c r="K2230" i="2"/>
  <c r="R2230" i="2" s="1"/>
  <c r="S2230" i="2" s="1"/>
  <c r="K2231" i="2"/>
  <c r="K2232" i="2"/>
  <c r="R2232" i="2" s="1"/>
  <c r="S2232" i="2" s="1"/>
  <c r="K2233" i="2"/>
  <c r="K2234" i="2"/>
  <c r="R2234" i="2" s="1"/>
  <c r="S2234" i="2" s="1"/>
  <c r="K2235" i="2"/>
  <c r="R2235" i="2" s="1"/>
  <c r="S2235" i="2" s="1"/>
  <c r="K2236" i="2"/>
  <c r="R2236" i="2" s="1"/>
  <c r="S2236" i="2" s="1"/>
  <c r="K2237" i="2"/>
  <c r="R2237" i="2" s="1"/>
  <c r="S2237" i="2" s="1"/>
  <c r="K2238" i="2"/>
  <c r="R2238" i="2" s="1"/>
  <c r="S2238" i="2" s="1"/>
  <c r="K2239" i="2"/>
  <c r="K2240" i="2"/>
  <c r="R2240" i="2" s="1"/>
  <c r="S2240" i="2" s="1"/>
  <c r="K2241" i="2"/>
  <c r="R2241" i="2" s="1"/>
  <c r="S2241" i="2" s="1"/>
  <c r="K2242" i="2"/>
  <c r="R2242" i="2" s="1"/>
  <c r="S2242" i="2" s="1"/>
  <c r="K2243" i="2"/>
  <c r="R2243" i="2" s="1"/>
  <c r="S2243" i="2" s="1"/>
  <c r="K2244" i="2"/>
  <c r="R2244" i="2" s="1"/>
  <c r="S2244" i="2" s="1"/>
  <c r="K2245" i="2"/>
  <c r="R2245" i="2" s="1"/>
  <c r="S2245" i="2" s="1"/>
  <c r="K2246" i="2"/>
  <c r="R2246" i="2" s="1"/>
  <c r="S2246" i="2" s="1"/>
  <c r="K2247" i="2"/>
  <c r="K2248" i="2"/>
  <c r="R2248" i="2" s="1"/>
  <c r="S2248" i="2" s="1"/>
  <c r="K2249" i="2"/>
  <c r="R2249" i="2" s="1"/>
  <c r="S2249" i="2" s="1"/>
  <c r="K2250" i="2"/>
  <c r="R2250" i="2" s="1"/>
  <c r="S2250" i="2" s="1"/>
  <c r="K2251" i="2"/>
  <c r="R2251" i="2" s="1"/>
  <c r="S2251" i="2" s="1"/>
  <c r="K2252" i="2"/>
  <c r="R2252" i="2" s="1"/>
  <c r="S2252" i="2" s="1"/>
  <c r="K2253" i="2"/>
  <c r="R2253" i="2" s="1"/>
  <c r="S2253" i="2" s="1"/>
  <c r="K2254" i="2"/>
  <c r="R2254" i="2" s="1"/>
  <c r="S2254" i="2" s="1"/>
  <c r="K2255" i="2"/>
  <c r="K2256" i="2"/>
  <c r="R2256" i="2" s="1"/>
  <c r="S2256" i="2" s="1"/>
  <c r="K2257" i="2"/>
  <c r="R2257" i="2" s="1"/>
  <c r="S2257" i="2" s="1"/>
  <c r="K2258" i="2"/>
  <c r="R2258" i="2" s="1"/>
  <c r="S2258" i="2" s="1"/>
  <c r="K2259" i="2"/>
  <c r="R2259" i="2" s="1"/>
  <c r="S2259" i="2" s="1"/>
  <c r="K2260" i="2"/>
  <c r="R2260" i="2" s="1"/>
  <c r="S2260" i="2" s="1"/>
  <c r="K2261" i="2"/>
  <c r="R2261" i="2" s="1"/>
  <c r="S2261" i="2" s="1"/>
  <c r="K2262" i="2"/>
  <c r="R2262" i="2" s="1"/>
  <c r="S2262" i="2" s="1"/>
  <c r="K2263" i="2"/>
  <c r="K2264" i="2"/>
  <c r="K2265" i="2"/>
  <c r="K2266" i="2"/>
  <c r="R2266" i="2" s="1"/>
  <c r="S2266" i="2" s="1"/>
  <c r="K2267" i="2"/>
  <c r="R2267" i="2" s="1"/>
  <c r="S2267" i="2" s="1"/>
  <c r="K2268" i="2"/>
  <c r="R2268" i="2" s="1"/>
  <c r="S2268" i="2" s="1"/>
  <c r="K2269" i="2"/>
  <c r="R2269" i="2" s="1"/>
  <c r="S2269" i="2" s="1"/>
  <c r="K2270" i="2"/>
  <c r="R2270" i="2" s="1"/>
  <c r="S2270" i="2" s="1"/>
  <c r="K2271" i="2"/>
  <c r="K2272" i="2"/>
  <c r="R2272" i="2" s="1"/>
  <c r="S2272" i="2" s="1"/>
  <c r="K2273" i="2"/>
  <c r="K2274" i="2"/>
  <c r="R2274" i="2" s="1"/>
  <c r="S2274" i="2" s="1"/>
  <c r="K2275" i="2"/>
  <c r="R2275" i="2" s="1"/>
  <c r="S2275" i="2" s="1"/>
  <c r="K2276" i="2"/>
  <c r="R2276" i="2" s="1"/>
  <c r="S2276" i="2" s="1"/>
  <c r="K2277" i="2"/>
  <c r="R2277" i="2" s="1"/>
  <c r="S2277" i="2" s="1"/>
  <c r="K2278" i="2"/>
  <c r="R2278" i="2" s="1"/>
  <c r="S2278" i="2" s="1"/>
  <c r="K2279" i="2"/>
  <c r="K2280" i="2"/>
  <c r="R2280" i="2" s="1"/>
  <c r="S2280" i="2" s="1"/>
  <c r="K2281" i="2"/>
  <c r="R2281" i="2" s="1"/>
  <c r="S2281" i="2" s="1"/>
  <c r="K2282" i="2"/>
  <c r="R2282" i="2" s="1"/>
  <c r="S2282" i="2" s="1"/>
  <c r="K2283" i="2"/>
  <c r="R2283" i="2" s="1"/>
  <c r="S2283" i="2" s="1"/>
  <c r="K2284" i="2"/>
  <c r="R2284" i="2" s="1"/>
  <c r="S2284" i="2" s="1"/>
  <c r="K2285" i="2"/>
  <c r="R2285" i="2" s="1"/>
  <c r="S2285" i="2" s="1"/>
  <c r="K2286" i="2"/>
  <c r="R2286" i="2" s="1"/>
  <c r="S2286" i="2" s="1"/>
  <c r="K2287" i="2"/>
  <c r="K2288" i="2"/>
  <c r="R2288" i="2" s="1"/>
  <c r="S2288" i="2" s="1"/>
  <c r="K2289" i="2"/>
  <c r="K2290" i="2"/>
  <c r="R2290" i="2" s="1"/>
  <c r="S2290" i="2" s="1"/>
  <c r="K2291" i="2"/>
  <c r="R2291" i="2" s="1"/>
  <c r="S2291" i="2" s="1"/>
  <c r="K2292" i="2"/>
  <c r="R2292" i="2" s="1"/>
  <c r="S2292" i="2" s="1"/>
  <c r="K2293" i="2"/>
  <c r="R2293" i="2" s="1"/>
  <c r="S2293" i="2" s="1"/>
  <c r="K2294" i="2"/>
  <c r="R2294" i="2" s="1"/>
  <c r="S2294" i="2" s="1"/>
  <c r="K2295" i="2"/>
  <c r="K2296" i="2"/>
  <c r="R2296" i="2" s="1"/>
  <c r="S2296" i="2" s="1"/>
  <c r="K2297" i="2"/>
  <c r="R2297" i="2" s="1"/>
  <c r="S2297" i="2" s="1"/>
  <c r="K2298" i="2"/>
  <c r="R2298" i="2" s="1"/>
  <c r="S2298" i="2" s="1"/>
  <c r="K2299" i="2"/>
  <c r="R2299" i="2" s="1"/>
  <c r="S2299" i="2" s="1"/>
  <c r="K2300" i="2"/>
  <c r="R2300" i="2" s="1"/>
  <c r="S2300" i="2" s="1"/>
  <c r="K2301" i="2"/>
  <c r="R2301" i="2" s="1"/>
  <c r="S2301" i="2" s="1"/>
  <c r="K2302" i="2"/>
  <c r="R2302" i="2" s="1"/>
  <c r="S2302" i="2" s="1"/>
  <c r="K2303" i="2"/>
  <c r="K2304" i="2"/>
  <c r="R2304" i="2" s="1"/>
  <c r="S2304" i="2" s="1"/>
  <c r="K2305" i="2"/>
  <c r="R2305" i="2" s="1"/>
  <c r="S2305" i="2" s="1"/>
  <c r="K2306" i="2"/>
  <c r="R2306" i="2" s="1"/>
  <c r="S2306" i="2" s="1"/>
  <c r="K2307" i="2"/>
  <c r="R2307" i="2" s="1"/>
  <c r="S2307" i="2" s="1"/>
  <c r="K2308" i="2"/>
  <c r="R2308" i="2" s="1"/>
  <c r="S2308" i="2" s="1"/>
  <c r="K2309" i="2"/>
  <c r="R2309" i="2" s="1"/>
  <c r="S2309" i="2" s="1"/>
  <c r="K2310" i="2"/>
  <c r="R2310" i="2" s="1"/>
  <c r="S2310" i="2" s="1"/>
  <c r="K2311" i="2"/>
  <c r="K2312" i="2"/>
  <c r="R2312" i="2" s="1"/>
  <c r="S2312" i="2" s="1"/>
  <c r="K2313" i="2"/>
  <c r="R2313" i="2" s="1"/>
  <c r="S2313" i="2" s="1"/>
  <c r="K2314" i="2"/>
  <c r="R2314" i="2" s="1"/>
  <c r="S2314" i="2" s="1"/>
  <c r="K2315" i="2"/>
  <c r="R2315" i="2" s="1"/>
  <c r="S2315" i="2" s="1"/>
  <c r="K2316" i="2"/>
  <c r="K2317" i="2"/>
  <c r="R2317" i="2" s="1"/>
  <c r="S2317" i="2" s="1"/>
  <c r="K2318" i="2"/>
  <c r="R2318" i="2" s="1"/>
  <c r="S2318" i="2" s="1"/>
  <c r="K2319" i="2"/>
  <c r="K2320" i="2"/>
  <c r="R2320" i="2" s="1"/>
  <c r="S2320" i="2" s="1"/>
  <c r="K2321" i="2"/>
  <c r="K2322" i="2"/>
  <c r="R2322" i="2" s="1"/>
  <c r="S2322" i="2" s="1"/>
  <c r="K2323" i="2"/>
  <c r="R2323" i="2" s="1"/>
  <c r="S2323" i="2" s="1"/>
  <c r="K2324" i="2"/>
  <c r="R2324" i="2" s="1"/>
  <c r="S2324" i="2" s="1"/>
  <c r="K2325" i="2"/>
  <c r="R2325" i="2" s="1"/>
  <c r="S2325" i="2" s="1"/>
  <c r="K2326" i="2"/>
  <c r="K2327" i="2"/>
  <c r="K2328" i="2"/>
  <c r="K2329" i="2"/>
  <c r="R2329" i="2" s="1"/>
  <c r="S2329" i="2" s="1"/>
  <c r="K2330" i="2"/>
  <c r="R2330" i="2" s="1"/>
  <c r="S2330" i="2" s="1"/>
  <c r="K2331" i="2"/>
  <c r="R2331" i="2" s="1"/>
  <c r="S2331" i="2" s="1"/>
  <c r="K2332" i="2"/>
  <c r="R2332" i="2" s="1"/>
  <c r="S2332" i="2" s="1"/>
  <c r="K2333" i="2"/>
  <c r="R2333" i="2" s="1"/>
  <c r="S2333" i="2" s="1"/>
  <c r="K2334" i="2"/>
  <c r="R2334" i="2" s="1"/>
  <c r="S2334" i="2" s="1"/>
  <c r="K2335" i="2"/>
  <c r="K2336" i="2"/>
  <c r="R2336" i="2" s="1"/>
  <c r="S2336" i="2" s="1"/>
  <c r="K2337" i="2"/>
  <c r="R2337" i="2" s="1"/>
  <c r="S2337" i="2" s="1"/>
  <c r="K2338" i="2"/>
  <c r="R2338" i="2" s="1"/>
  <c r="S2338" i="2" s="1"/>
  <c r="K2339" i="2"/>
  <c r="R2339" i="2" s="1"/>
  <c r="S2339" i="2" s="1"/>
  <c r="K2340" i="2"/>
  <c r="R2340" i="2" s="1"/>
  <c r="S2340" i="2" s="1"/>
  <c r="K2341" i="2"/>
  <c r="R2341" i="2" s="1"/>
  <c r="S2341" i="2" s="1"/>
  <c r="K2342" i="2"/>
  <c r="R2342" i="2" s="1"/>
  <c r="S2342" i="2" s="1"/>
  <c r="K2343" i="2"/>
  <c r="K2344" i="2"/>
  <c r="R2344" i="2" s="1"/>
  <c r="S2344" i="2" s="1"/>
  <c r="K2345" i="2"/>
  <c r="R2345" i="2" s="1"/>
  <c r="S2345" i="2" s="1"/>
  <c r="K2346" i="2"/>
  <c r="R2346" i="2" s="1"/>
  <c r="S2346" i="2" s="1"/>
  <c r="K2347" i="2"/>
  <c r="R2347" i="2" s="1"/>
  <c r="S2347" i="2" s="1"/>
  <c r="K2348" i="2"/>
  <c r="R2348" i="2" s="1"/>
  <c r="S2348" i="2" s="1"/>
  <c r="K2349" i="2"/>
  <c r="R2349" i="2" s="1"/>
  <c r="S2349" i="2" s="1"/>
  <c r="K2350" i="2"/>
  <c r="R2350" i="2" s="1"/>
  <c r="S2350" i="2" s="1"/>
  <c r="K2351" i="2"/>
  <c r="K2352" i="2"/>
  <c r="K2353" i="2"/>
  <c r="K2354" i="2"/>
  <c r="R2354" i="2" s="1"/>
  <c r="S2354" i="2" s="1"/>
  <c r="K2355" i="2"/>
  <c r="R2355" i="2" s="1"/>
  <c r="S2355" i="2" s="1"/>
  <c r="K2356" i="2"/>
  <c r="R2356" i="2" s="1"/>
  <c r="S2356" i="2" s="1"/>
  <c r="K2357" i="2"/>
  <c r="R2357" i="2" s="1"/>
  <c r="S2357" i="2" s="1"/>
  <c r="K2358" i="2"/>
  <c r="R2358" i="2" s="1"/>
  <c r="S2358" i="2" s="1"/>
  <c r="K2359" i="2"/>
  <c r="K2360" i="2"/>
  <c r="R2360" i="2" s="1"/>
  <c r="S2360" i="2" s="1"/>
  <c r="K2361" i="2"/>
  <c r="R2361" i="2" s="1"/>
  <c r="S2361" i="2" s="1"/>
  <c r="K2362" i="2"/>
  <c r="R2362" i="2" s="1"/>
  <c r="S2362" i="2" s="1"/>
  <c r="K2363" i="2"/>
  <c r="R2363" i="2" s="1"/>
  <c r="S2363" i="2" s="1"/>
  <c r="K2364" i="2"/>
  <c r="R2364" i="2" s="1"/>
  <c r="S2364" i="2" s="1"/>
  <c r="K2365" i="2"/>
  <c r="R2365" i="2" s="1"/>
  <c r="S2365" i="2" s="1"/>
  <c r="K2366" i="2"/>
  <c r="R2366" i="2" s="1"/>
  <c r="S2366" i="2" s="1"/>
  <c r="K2367" i="2"/>
  <c r="K2368" i="2"/>
  <c r="R2368" i="2" s="1"/>
  <c r="S2368" i="2" s="1"/>
  <c r="K2369" i="2"/>
  <c r="R2369" i="2" s="1"/>
  <c r="S2369" i="2" s="1"/>
  <c r="K2370" i="2"/>
  <c r="R2370" i="2" s="1"/>
  <c r="S2370" i="2" s="1"/>
  <c r="K2371" i="2"/>
  <c r="R2371" i="2" s="1"/>
  <c r="S2371" i="2" s="1"/>
  <c r="K2372" i="2"/>
  <c r="R2372" i="2" s="1"/>
  <c r="S2372" i="2" s="1"/>
  <c r="K2373" i="2"/>
  <c r="R2373" i="2" s="1"/>
  <c r="S2373" i="2" s="1"/>
  <c r="K2374" i="2"/>
  <c r="R2374" i="2" s="1"/>
  <c r="S2374" i="2" s="1"/>
  <c r="K2375" i="2"/>
  <c r="K2376" i="2"/>
  <c r="K2377" i="2"/>
  <c r="K2378" i="2"/>
  <c r="R2378" i="2" s="1"/>
  <c r="S2378" i="2" s="1"/>
  <c r="K2379" i="2"/>
  <c r="R2379" i="2" s="1"/>
  <c r="S2379" i="2" s="1"/>
  <c r="K2380" i="2"/>
  <c r="R2380" i="2" s="1"/>
  <c r="S2380" i="2" s="1"/>
  <c r="K2381" i="2"/>
  <c r="R2381" i="2" s="1"/>
  <c r="S2381" i="2" s="1"/>
  <c r="K2382" i="2"/>
  <c r="R2382" i="2" s="1"/>
  <c r="S2382" i="2" s="1"/>
  <c r="K2383" i="2"/>
  <c r="K2384" i="2"/>
  <c r="R2384" i="2" s="1"/>
  <c r="S2384" i="2" s="1"/>
  <c r="K2385" i="2"/>
  <c r="K2386" i="2"/>
  <c r="R2386" i="2" s="1"/>
  <c r="S2386" i="2" s="1"/>
  <c r="K2387" i="2"/>
  <c r="R2387" i="2" s="1"/>
  <c r="S2387" i="2" s="1"/>
  <c r="K2388" i="2"/>
  <c r="R2388" i="2" s="1"/>
  <c r="S2388" i="2" s="1"/>
  <c r="K2389" i="2"/>
  <c r="R2389" i="2" s="1"/>
  <c r="S2389" i="2" s="1"/>
  <c r="K2390" i="2"/>
  <c r="K2391" i="2"/>
  <c r="K2392" i="2"/>
  <c r="K2393" i="2"/>
  <c r="R2393" i="2" s="1"/>
  <c r="K2394" i="2"/>
  <c r="R2394" i="2" s="1"/>
  <c r="S2394" i="2" s="1"/>
  <c r="K2395" i="2"/>
  <c r="R2395" i="2" s="1"/>
  <c r="S2395" i="2" s="1"/>
  <c r="K2396" i="2"/>
  <c r="R2396" i="2" s="1"/>
  <c r="S2396" i="2" s="1"/>
  <c r="K2397" i="2"/>
  <c r="R2397" i="2" s="1"/>
  <c r="S2397" i="2" s="1"/>
  <c r="K2398" i="2"/>
  <c r="R2398" i="2" s="1"/>
  <c r="S2398" i="2" s="1"/>
  <c r="K2399" i="2"/>
  <c r="K2400" i="2"/>
  <c r="R2400" i="2" s="1"/>
  <c r="S2400" i="2" s="1"/>
  <c r="K2401" i="2"/>
  <c r="R2401" i="2" s="1"/>
  <c r="S2401" i="2" s="1"/>
  <c r="K2402" i="2"/>
  <c r="R2402" i="2" s="1"/>
  <c r="S2402" i="2" s="1"/>
  <c r="K2403" i="2"/>
  <c r="R2403" i="2" s="1"/>
  <c r="S2403" i="2" s="1"/>
  <c r="K2404" i="2"/>
  <c r="R2404" i="2" s="1"/>
  <c r="S2404" i="2" s="1"/>
  <c r="K2405" i="2"/>
  <c r="R2405" i="2" s="1"/>
  <c r="S2405" i="2" s="1"/>
  <c r="K2406" i="2"/>
  <c r="R2406" i="2" s="1"/>
  <c r="S2406" i="2" s="1"/>
  <c r="K2407" i="2"/>
  <c r="K2408" i="2"/>
  <c r="R2408" i="2" s="1"/>
  <c r="S2408" i="2" s="1"/>
  <c r="K2409" i="2"/>
  <c r="R2409" i="2" s="1"/>
  <c r="S2409" i="2" s="1"/>
  <c r="K2410" i="2"/>
  <c r="R2410" i="2" s="1"/>
  <c r="S2410" i="2" s="1"/>
  <c r="K2411" i="2"/>
  <c r="R2411" i="2" s="1"/>
  <c r="S2411" i="2" s="1"/>
  <c r="K2412" i="2"/>
  <c r="R2412" i="2" s="1"/>
  <c r="K2413" i="2"/>
  <c r="R2413" i="2" s="1"/>
  <c r="S2413" i="2" s="1"/>
  <c r="K2414" i="2"/>
  <c r="R2414" i="2" s="1"/>
  <c r="S2414" i="2" s="1"/>
  <c r="K2415" i="2"/>
  <c r="K2416" i="2"/>
  <c r="R2416" i="2" s="1"/>
  <c r="S2416" i="2" s="1"/>
  <c r="K2417" i="2"/>
  <c r="K2418" i="2"/>
  <c r="R2418" i="2" s="1"/>
  <c r="S2418" i="2" s="1"/>
  <c r="K2419" i="2"/>
  <c r="R2419" i="2" s="1"/>
  <c r="S2419" i="2" s="1"/>
  <c r="K2420" i="2"/>
  <c r="R2420" i="2" s="1"/>
  <c r="S2420" i="2" s="1"/>
  <c r="K2421" i="2"/>
  <c r="R2421" i="2" s="1"/>
  <c r="S2421" i="2" s="1"/>
  <c r="K2422" i="2"/>
  <c r="R2422" i="2" s="1"/>
  <c r="S2422" i="2" s="1"/>
  <c r="K2423" i="2"/>
  <c r="K2424" i="2"/>
  <c r="K2425" i="2"/>
  <c r="R2425" i="2" s="1"/>
  <c r="S2425" i="2" s="1"/>
  <c r="K2426" i="2"/>
  <c r="R2426" i="2" s="1"/>
  <c r="S2426" i="2" s="1"/>
  <c r="K2427" i="2"/>
  <c r="R2427" i="2" s="1"/>
  <c r="S2427" i="2" s="1"/>
  <c r="K2428" i="2"/>
  <c r="R2428" i="2" s="1"/>
  <c r="S2428" i="2" s="1"/>
  <c r="K2429" i="2"/>
  <c r="R2429" i="2" s="1"/>
  <c r="S2429" i="2" s="1"/>
  <c r="K2430" i="2"/>
  <c r="R2430" i="2" s="1"/>
  <c r="S2430" i="2" s="1"/>
  <c r="K2431" i="2"/>
  <c r="K2432" i="2"/>
  <c r="R2432" i="2" s="1"/>
  <c r="S2432" i="2" s="1"/>
  <c r="K2433" i="2"/>
  <c r="R2433" i="2" s="1"/>
  <c r="S2433" i="2" s="1"/>
  <c r="K2434" i="2"/>
  <c r="R2434" i="2" s="1"/>
  <c r="S2434" i="2" s="1"/>
  <c r="K2435" i="2"/>
  <c r="R2435" i="2" s="1"/>
  <c r="S2435" i="2" s="1"/>
  <c r="K2436" i="2"/>
  <c r="K2437" i="2"/>
  <c r="K2438" i="2"/>
  <c r="R2438" i="2" s="1"/>
  <c r="S2438" i="2" s="1"/>
  <c r="K2439" i="2"/>
  <c r="K2440" i="2"/>
  <c r="R2440" i="2" s="1"/>
  <c r="S2440" i="2" s="1"/>
  <c r="K2441" i="2"/>
  <c r="K2442" i="2"/>
  <c r="R2442" i="2" s="1"/>
  <c r="S2442" i="2" s="1"/>
  <c r="K2443" i="2"/>
  <c r="R2443" i="2" s="1"/>
  <c r="S2443" i="2" s="1"/>
  <c r="K2444" i="2"/>
  <c r="R2444" i="2" s="1"/>
  <c r="S2444" i="2" s="1"/>
  <c r="K2445" i="2"/>
  <c r="R2445" i="2" s="1"/>
  <c r="S2445" i="2" s="1"/>
  <c r="K2446" i="2"/>
  <c r="R2446" i="2" s="1"/>
  <c r="S2446" i="2" s="1"/>
  <c r="K2447" i="2"/>
  <c r="K2448" i="2"/>
  <c r="R2448" i="2" s="1"/>
  <c r="S2448" i="2" s="1"/>
  <c r="K2449" i="2"/>
  <c r="R2449" i="2" s="1"/>
  <c r="S2449" i="2" s="1"/>
  <c r="K2450" i="2"/>
  <c r="R2450" i="2" s="1"/>
  <c r="S2450" i="2" s="1"/>
  <c r="K2451" i="2"/>
  <c r="R2451" i="2" s="1"/>
  <c r="S2451" i="2" s="1"/>
  <c r="K2452" i="2"/>
  <c r="R2452" i="2" s="1"/>
  <c r="S2452" i="2" s="1"/>
  <c r="K2453" i="2"/>
  <c r="R2453" i="2" s="1"/>
  <c r="S2453" i="2" s="1"/>
  <c r="K2454" i="2"/>
  <c r="R2454" i="2" s="1"/>
  <c r="S2454" i="2" s="1"/>
  <c r="K2455" i="2"/>
  <c r="K2456" i="2"/>
  <c r="R2456" i="2" s="1"/>
  <c r="S2456" i="2" s="1"/>
  <c r="K2457" i="2"/>
  <c r="R2457" i="2" s="1"/>
  <c r="S2457" i="2" s="1"/>
  <c r="K2458" i="2"/>
  <c r="R2458" i="2" s="1"/>
  <c r="S2458" i="2" s="1"/>
  <c r="K2459" i="2"/>
  <c r="R2459" i="2" s="1"/>
  <c r="S2459" i="2" s="1"/>
  <c r="K2460" i="2"/>
  <c r="R2460" i="2" s="1"/>
  <c r="S2460" i="2" s="1"/>
  <c r="K2461" i="2"/>
  <c r="R2461" i="2" s="1"/>
  <c r="S2461" i="2" s="1"/>
  <c r="K2462" i="2"/>
  <c r="R2462" i="2" s="1"/>
  <c r="S2462" i="2" s="1"/>
  <c r="K2463" i="2"/>
  <c r="K2464" i="2"/>
  <c r="R2464" i="2" s="1"/>
  <c r="S2464" i="2" s="1"/>
  <c r="K2465" i="2"/>
  <c r="R2465" i="2" s="1"/>
  <c r="S2465" i="2" s="1"/>
  <c r="K2466" i="2"/>
  <c r="R2466" i="2" s="1"/>
  <c r="S2466" i="2" s="1"/>
  <c r="K2467" i="2"/>
  <c r="R2467" i="2" s="1"/>
  <c r="S2467" i="2" s="1"/>
  <c r="K2468" i="2"/>
  <c r="R2468" i="2" s="1"/>
  <c r="S2468" i="2" s="1"/>
  <c r="K2469" i="2"/>
  <c r="R2469" i="2" s="1"/>
  <c r="S2469" i="2" s="1"/>
  <c r="K2470" i="2"/>
  <c r="R2470" i="2" s="1"/>
  <c r="S2470" i="2" s="1"/>
  <c r="K2471" i="2"/>
  <c r="K2472" i="2"/>
  <c r="R2472" i="2" s="1"/>
  <c r="S2472" i="2" s="1"/>
  <c r="K2473" i="2"/>
  <c r="R2473" i="2" s="1"/>
  <c r="S2473" i="2" s="1"/>
  <c r="K2474" i="2"/>
  <c r="R2474" i="2" s="1"/>
  <c r="S2474" i="2" s="1"/>
  <c r="K2475" i="2"/>
  <c r="R2475" i="2" s="1"/>
  <c r="S2475" i="2" s="1"/>
  <c r="K2476" i="2"/>
  <c r="R2476" i="2" s="1"/>
  <c r="K2477" i="2"/>
  <c r="R2477" i="2" s="1"/>
  <c r="S2477" i="2" s="1"/>
  <c r="K2478" i="2"/>
  <c r="R2478" i="2" s="1"/>
  <c r="S2478" i="2" s="1"/>
  <c r="K2479" i="2"/>
  <c r="K2480" i="2"/>
  <c r="K2481" i="2"/>
  <c r="R2481" i="2" s="1"/>
  <c r="S2481" i="2" s="1"/>
  <c r="K2482" i="2"/>
  <c r="R2482" i="2" s="1"/>
  <c r="S2482" i="2" s="1"/>
  <c r="K2483" i="2"/>
  <c r="R2483" i="2" s="1"/>
  <c r="S2483" i="2" s="1"/>
  <c r="K2484" i="2"/>
  <c r="R2484" i="2" s="1"/>
  <c r="S2484" i="2" s="1"/>
  <c r="K2485" i="2"/>
  <c r="R2485" i="2" s="1"/>
  <c r="S2485" i="2" s="1"/>
  <c r="K2486" i="2"/>
  <c r="R2486" i="2" s="1"/>
  <c r="S2486" i="2" s="1"/>
  <c r="K2487" i="2"/>
  <c r="K2488" i="2"/>
  <c r="R2488" i="2" s="1"/>
  <c r="S2488" i="2" s="1"/>
  <c r="K2489" i="2"/>
  <c r="R2489" i="2" s="1"/>
  <c r="S2489" i="2" s="1"/>
  <c r="K2490" i="2"/>
  <c r="R2490" i="2" s="1"/>
  <c r="S2490" i="2" s="1"/>
  <c r="K2491" i="2"/>
  <c r="R2491" i="2" s="1"/>
  <c r="S2491" i="2" s="1"/>
  <c r="K2492" i="2"/>
  <c r="R2492" i="2" s="1"/>
  <c r="S2492" i="2" s="1"/>
  <c r="K2493" i="2"/>
  <c r="R2493" i="2" s="1"/>
  <c r="S2493" i="2" s="1"/>
  <c r="K2494" i="2"/>
  <c r="R2494" i="2" s="1"/>
  <c r="S2494" i="2" s="1"/>
  <c r="K2495" i="2"/>
  <c r="K2496" i="2"/>
  <c r="R2496" i="2" s="1"/>
  <c r="S2496" i="2" s="1"/>
  <c r="K2497" i="2"/>
  <c r="R2497" i="2" s="1"/>
  <c r="S2497" i="2" s="1"/>
  <c r="K2498" i="2"/>
  <c r="R2498" i="2" s="1"/>
  <c r="S2498" i="2" s="1"/>
  <c r="K2499" i="2"/>
  <c r="R2499" i="2" s="1"/>
  <c r="S2499" i="2" s="1"/>
  <c r="K2500" i="2"/>
  <c r="R2500" i="2" s="1"/>
  <c r="S2500" i="2" s="1"/>
  <c r="K2501" i="2"/>
  <c r="R2501" i="2" s="1"/>
  <c r="S2501" i="2" s="1"/>
  <c r="K2502" i="2"/>
  <c r="R2502" i="2" s="1"/>
  <c r="S2502" i="2" s="1"/>
  <c r="K2503" i="2"/>
  <c r="K2504" i="2"/>
  <c r="R2504" i="2" s="1"/>
  <c r="S2504" i="2" s="1"/>
  <c r="K2505" i="2"/>
  <c r="R2505" i="2" s="1"/>
  <c r="S2505" i="2" s="1"/>
  <c r="K2506" i="2"/>
  <c r="R2506" i="2" s="1"/>
  <c r="S2506" i="2" s="1"/>
  <c r="K2507" i="2"/>
  <c r="R2507" i="2" s="1"/>
  <c r="S2507" i="2" s="1"/>
  <c r="K2508" i="2"/>
  <c r="R2508" i="2" s="1"/>
  <c r="S2508" i="2" s="1"/>
  <c r="K2509" i="2"/>
  <c r="R2509" i="2" s="1"/>
  <c r="S2509" i="2" s="1"/>
  <c r="K2510" i="2"/>
  <c r="R2510" i="2" s="1"/>
  <c r="S2510" i="2" s="1"/>
  <c r="K2511" i="2"/>
  <c r="K2512" i="2"/>
  <c r="R2512" i="2" s="1"/>
  <c r="S2512" i="2" s="1"/>
  <c r="K2513" i="2"/>
  <c r="R2513" i="2" s="1"/>
  <c r="S2513" i="2" s="1"/>
  <c r="K2514" i="2"/>
  <c r="R2514" i="2" s="1"/>
  <c r="S2514" i="2" s="1"/>
  <c r="K2515" i="2"/>
  <c r="R2515" i="2" s="1"/>
  <c r="S2515" i="2" s="1"/>
  <c r="K2516" i="2"/>
  <c r="R2516" i="2" s="1"/>
  <c r="S2516" i="2" s="1"/>
  <c r="K2517" i="2"/>
  <c r="R2517" i="2" s="1"/>
  <c r="S2517" i="2" s="1"/>
  <c r="K2518" i="2"/>
  <c r="R2518" i="2" s="1"/>
  <c r="S2518" i="2" s="1"/>
  <c r="K2519" i="2"/>
  <c r="K2520" i="2"/>
  <c r="R2520" i="2" s="1"/>
  <c r="S2520" i="2" s="1"/>
  <c r="K2521" i="2"/>
  <c r="R2521" i="2" s="1"/>
  <c r="K2522" i="2"/>
  <c r="R2522" i="2" s="1"/>
  <c r="S2522" i="2" s="1"/>
  <c r="K2523" i="2"/>
  <c r="R2523" i="2" s="1"/>
  <c r="S2523" i="2" s="1"/>
  <c r="K2524" i="2"/>
  <c r="R2524" i="2" s="1"/>
  <c r="S2524" i="2" s="1"/>
  <c r="K2525" i="2"/>
  <c r="R2525" i="2" s="1"/>
  <c r="S2525" i="2" s="1"/>
  <c r="K2526" i="2"/>
  <c r="R2526" i="2" s="1"/>
  <c r="S2526" i="2" s="1"/>
  <c r="K2527" i="2"/>
  <c r="K2528" i="2"/>
  <c r="K2529" i="2"/>
  <c r="R2529" i="2" s="1"/>
  <c r="S2529" i="2" s="1"/>
  <c r="K2530" i="2"/>
  <c r="R2530" i="2" s="1"/>
  <c r="S2530" i="2" s="1"/>
  <c r="K2531" i="2"/>
  <c r="R2531" i="2" s="1"/>
  <c r="S2531" i="2" s="1"/>
  <c r="K2532" i="2"/>
  <c r="R2532" i="2" s="1"/>
  <c r="S2532" i="2" s="1"/>
  <c r="K2533" i="2"/>
  <c r="R2533" i="2" s="1"/>
  <c r="S2533" i="2" s="1"/>
  <c r="K2534" i="2"/>
  <c r="R2534" i="2" s="1"/>
  <c r="S2534" i="2" s="1"/>
  <c r="K2535" i="2"/>
  <c r="K2536" i="2"/>
  <c r="R2536" i="2" s="1"/>
  <c r="S2536" i="2" s="1"/>
  <c r="K2537" i="2"/>
  <c r="K2538" i="2"/>
  <c r="R2538" i="2" s="1"/>
  <c r="S2538" i="2" s="1"/>
  <c r="K2539" i="2"/>
  <c r="R2539" i="2" s="1"/>
  <c r="S2539" i="2" s="1"/>
  <c r="K2540" i="2"/>
  <c r="R2540" i="2" s="1"/>
  <c r="S2540" i="2" s="1"/>
  <c r="K2541" i="2"/>
  <c r="R2541" i="2" s="1"/>
  <c r="S2541" i="2" s="1"/>
  <c r="K2542" i="2"/>
  <c r="R2542" i="2" s="1"/>
  <c r="S2542" i="2" s="1"/>
  <c r="K2543" i="2"/>
  <c r="K2544" i="2"/>
  <c r="R2544" i="2" s="1"/>
  <c r="S2544" i="2" s="1"/>
  <c r="K2545" i="2"/>
  <c r="R2545" i="2" s="1"/>
  <c r="S2545" i="2" s="1"/>
  <c r="K2546" i="2"/>
  <c r="R2546" i="2" s="1"/>
  <c r="S2546" i="2" s="1"/>
  <c r="K2547" i="2"/>
  <c r="R2547" i="2" s="1"/>
  <c r="S2547" i="2" s="1"/>
  <c r="K2548" i="2"/>
  <c r="R2548" i="2" s="1"/>
  <c r="S2548" i="2" s="1"/>
  <c r="K2549" i="2"/>
  <c r="R2549" i="2" s="1"/>
  <c r="S2549" i="2" s="1"/>
  <c r="K2550" i="2"/>
  <c r="R2550" i="2" s="1"/>
  <c r="S2550" i="2" s="1"/>
  <c r="K2551" i="2"/>
  <c r="K2552" i="2"/>
  <c r="R2552" i="2" s="1"/>
  <c r="S2552" i="2" s="1"/>
  <c r="K2553" i="2"/>
  <c r="R2553" i="2" s="1"/>
  <c r="S2553" i="2" s="1"/>
  <c r="K2554" i="2"/>
  <c r="R2554" i="2" s="1"/>
  <c r="S2554" i="2" s="1"/>
  <c r="K2555" i="2"/>
  <c r="R2555" i="2" s="1"/>
  <c r="S2555" i="2" s="1"/>
  <c r="K2556" i="2"/>
  <c r="R2556" i="2" s="1"/>
  <c r="S2556" i="2" s="1"/>
  <c r="K2557" i="2"/>
  <c r="R2557" i="2" s="1"/>
  <c r="S2557" i="2" s="1"/>
  <c r="K2558" i="2"/>
  <c r="R2558" i="2" s="1"/>
  <c r="S2558" i="2" s="1"/>
  <c r="K2559" i="2"/>
  <c r="K2560" i="2"/>
  <c r="R2560" i="2" s="1"/>
  <c r="S2560" i="2" s="1"/>
  <c r="K2561" i="2"/>
  <c r="R2561" i="2" s="1"/>
  <c r="S2561" i="2" s="1"/>
  <c r="K2562" i="2"/>
  <c r="R2562" i="2" s="1"/>
  <c r="S2562" i="2" s="1"/>
  <c r="K2563" i="2"/>
  <c r="R2563" i="2" s="1"/>
  <c r="S2563" i="2" s="1"/>
  <c r="K2564" i="2"/>
  <c r="K2565" i="2"/>
  <c r="R2565" i="2" s="1"/>
  <c r="S2565" i="2" s="1"/>
  <c r="K2566" i="2"/>
  <c r="R2566" i="2" s="1"/>
  <c r="S2566" i="2" s="1"/>
  <c r="K2567" i="2"/>
  <c r="K2568" i="2"/>
  <c r="R2568" i="2" s="1"/>
  <c r="S2568" i="2" s="1"/>
  <c r="K2569" i="2"/>
  <c r="K2570" i="2"/>
  <c r="R2570" i="2" s="1"/>
  <c r="S2570" i="2" s="1"/>
  <c r="K2571" i="2"/>
  <c r="R2571" i="2" s="1"/>
  <c r="S2571" i="2" s="1"/>
  <c r="K2572" i="2"/>
  <c r="R2572" i="2" s="1"/>
  <c r="S2572" i="2" s="1"/>
  <c r="K2573" i="2"/>
  <c r="R2573" i="2" s="1"/>
  <c r="S2573" i="2" s="1"/>
  <c r="K2574" i="2"/>
  <c r="R2574" i="2" s="1"/>
  <c r="S2574" i="2" s="1"/>
  <c r="K2575" i="2"/>
  <c r="K2576" i="2"/>
  <c r="R2576" i="2" s="1"/>
  <c r="S2576" i="2" s="1"/>
  <c r="K2577" i="2"/>
  <c r="K2578" i="2"/>
  <c r="R2578" i="2" s="1"/>
  <c r="S2578" i="2" s="1"/>
  <c r="K2579" i="2"/>
  <c r="R2579" i="2" s="1"/>
  <c r="S2579" i="2" s="1"/>
  <c r="K2580" i="2"/>
  <c r="R2580" i="2" s="1"/>
  <c r="S2580" i="2" s="1"/>
  <c r="K2581" i="2"/>
  <c r="R2581" i="2" s="1"/>
  <c r="S2581" i="2" s="1"/>
  <c r="K2582" i="2"/>
  <c r="R2582" i="2" s="1"/>
  <c r="S2582" i="2" s="1"/>
  <c r="K2583" i="2"/>
  <c r="K2584" i="2"/>
  <c r="R2584" i="2" s="1"/>
  <c r="S2584" i="2" s="1"/>
  <c r="K2585" i="2"/>
  <c r="R2585" i="2" s="1"/>
  <c r="S2585" i="2" s="1"/>
  <c r="K2586" i="2"/>
  <c r="R2586" i="2" s="1"/>
  <c r="S2586" i="2" s="1"/>
  <c r="K2587" i="2"/>
  <c r="R2587" i="2" s="1"/>
  <c r="S2587" i="2" s="1"/>
  <c r="K2588" i="2"/>
  <c r="K2589" i="2"/>
  <c r="R2589" i="2" s="1"/>
  <c r="S2589" i="2" s="1"/>
  <c r="K2590" i="2"/>
  <c r="R2590" i="2" s="1"/>
  <c r="S2590" i="2" s="1"/>
  <c r="K2591" i="2"/>
  <c r="K2592" i="2"/>
  <c r="R2592" i="2" s="1"/>
  <c r="S2592" i="2" s="1"/>
  <c r="K2593" i="2"/>
  <c r="R2593" i="2" s="1"/>
  <c r="S2593" i="2" s="1"/>
  <c r="K2594" i="2"/>
  <c r="R2594" i="2" s="1"/>
  <c r="S2594" i="2" s="1"/>
  <c r="K2595" i="2"/>
  <c r="R2595" i="2" s="1"/>
  <c r="S2595" i="2" s="1"/>
  <c r="K2596" i="2"/>
  <c r="R2596" i="2" s="1"/>
  <c r="S2596" i="2" s="1"/>
  <c r="K2597" i="2"/>
  <c r="R2597" i="2" s="1"/>
  <c r="S2597" i="2" s="1"/>
  <c r="K2598" i="2"/>
  <c r="R2598" i="2" s="1"/>
  <c r="S2598" i="2" s="1"/>
  <c r="K2599" i="2"/>
  <c r="K2600" i="2"/>
  <c r="K2601" i="2"/>
  <c r="R2601" i="2" s="1"/>
  <c r="S2601" i="2" s="1"/>
  <c r="K2602" i="2"/>
  <c r="R2602" i="2" s="1"/>
  <c r="S2602" i="2" s="1"/>
  <c r="K2603" i="2"/>
  <c r="R2603" i="2" s="1"/>
  <c r="S2603" i="2" s="1"/>
  <c r="K2604" i="2"/>
  <c r="R2604" i="2" s="1"/>
  <c r="S2604" i="2" s="1"/>
  <c r="K2605" i="2"/>
  <c r="R2605" i="2" s="1"/>
  <c r="S2605" i="2" s="1"/>
  <c r="K2606" i="2"/>
  <c r="R2606" i="2" s="1"/>
  <c r="S2606" i="2" s="1"/>
  <c r="K2607" i="2"/>
  <c r="K2608" i="2"/>
  <c r="R2608" i="2" s="1"/>
  <c r="S2608" i="2" s="1"/>
  <c r="K2609" i="2"/>
  <c r="R2609" i="2" s="1"/>
  <c r="S2609" i="2" s="1"/>
  <c r="K2610" i="2"/>
  <c r="R2610" i="2" s="1"/>
  <c r="S2610" i="2" s="1"/>
  <c r="K2611" i="2"/>
  <c r="R2611" i="2" s="1"/>
  <c r="S2611" i="2" s="1"/>
  <c r="K2612" i="2"/>
  <c r="R2612" i="2" s="1"/>
  <c r="S2612" i="2" s="1"/>
  <c r="K2613" i="2"/>
  <c r="R2613" i="2" s="1"/>
  <c r="S2613" i="2" s="1"/>
  <c r="K2614" i="2"/>
  <c r="R2614" i="2" s="1"/>
  <c r="S2614" i="2" s="1"/>
  <c r="K2615" i="2"/>
  <c r="K2616" i="2"/>
  <c r="R2616" i="2" s="1"/>
  <c r="S2616" i="2" s="1"/>
  <c r="K2617" i="2"/>
  <c r="R2617" i="2" s="1"/>
  <c r="S2617" i="2" s="1"/>
  <c r="K2618" i="2"/>
  <c r="R2618" i="2" s="1"/>
  <c r="S2618" i="2" s="1"/>
  <c r="K2619" i="2"/>
  <c r="R2619" i="2" s="1"/>
  <c r="S2619" i="2" s="1"/>
  <c r="K2620" i="2"/>
  <c r="R2620" i="2" s="1"/>
  <c r="S2620" i="2" s="1"/>
  <c r="K2621" i="2"/>
  <c r="R2621" i="2" s="1"/>
  <c r="S2621" i="2" s="1"/>
  <c r="K2622" i="2"/>
  <c r="R2622" i="2" s="1"/>
  <c r="K2623" i="2"/>
  <c r="K2624" i="2"/>
  <c r="R2624" i="2" s="1"/>
  <c r="S2624" i="2" s="1"/>
  <c r="K2625" i="2"/>
  <c r="R2625" i="2" s="1"/>
  <c r="S2625" i="2" s="1"/>
  <c r="K2626" i="2"/>
  <c r="R2626" i="2" s="1"/>
  <c r="S2626" i="2" s="1"/>
  <c r="K2627" i="2"/>
  <c r="R2627" i="2" s="1"/>
  <c r="S2627" i="2" s="1"/>
  <c r="K2628" i="2"/>
  <c r="R2628" i="2" s="1"/>
  <c r="S2628" i="2" s="1"/>
  <c r="K2629" i="2"/>
  <c r="R2629" i="2" s="1"/>
  <c r="S2629" i="2" s="1"/>
  <c r="K2630" i="2"/>
  <c r="R2630" i="2" s="1"/>
  <c r="S2630" i="2" s="1"/>
  <c r="K2631" i="2"/>
  <c r="K2632" i="2"/>
  <c r="R2632" i="2" s="1"/>
  <c r="S2632" i="2" s="1"/>
  <c r="K2633" i="2"/>
  <c r="K2634" i="2"/>
  <c r="R2634" i="2" s="1"/>
  <c r="S2634" i="2" s="1"/>
  <c r="K2635" i="2"/>
  <c r="R2635" i="2" s="1"/>
  <c r="S2635" i="2" s="1"/>
  <c r="K2636" i="2"/>
  <c r="K2637" i="2"/>
  <c r="R2637" i="2" s="1"/>
  <c r="S2637" i="2" s="1"/>
  <c r="K2638" i="2"/>
  <c r="R2638" i="2" s="1"/>
  <c r="S2638" i="2" s="1"/>
  <c r="K2639" i="2"/>
  <c r="K2640" i="2"/>
  <c r="R2640" i="2" s="1"/>
  <c r="S2640" i="2" s="1"/>
  <c r="K2641" i="2"/>
  <c r="R2641" i="2" s="1"/>
  <c r="S2641" i="2" s="1"/>
  <c r="K2642" i="2"/>
  <c r="R2642" i="2" s="1"/>
  <c r="S2642" i="2" s="1"/>
  <c r="K2643" i="2"/>
  <c r="R2643" i="2" s="1"/>
  <c r="S2643" i="2" s="1"/>
  <c r="K2644" i="2"/>
  <c r="K2645" i="2"/>
  <c r="K2646" i="2"/>
  <c r="K2647" i="2"/>
  <c r="K2648" i="2"/>
  <c r="K2649" i="2"/>
  <c r="R2649" i="2" s="1"/>
  <c r="S2649" i="2" s="1"/>
  <c r="K2650" i="2"/>
  <c r="R2650" i="2" s="1"/>
  <c r="S2650" i="2" s="1"/>
  <c r="K2651" i="2"/>
  <c r="R2651" i="2" s="1"/>
  <c r="S2651" i="2" s="1"/>
  <c r="K2652" i="2"/>
  <c r="R2652" i="2" s="1"/>
  <c r="K2653" i="2"/>
  <c r="R2653" i="2" s="1"/>
  <c r="S2653" i="2" s="1"/>
  <c r="K2654" i="2"/>
  <c r="R2654" i="2" s="1"/>
  <c r="S2654" i="2" s="1"/>
  <c r="K2655" i="2"/>
  <c r="K2656" i="2"/>
  <c r="R2656" i="2" s="1"/>
  <c r="S2656" i="2" s="1"/>
  <c r="K2657" i="2"/>
  <c r="R2657" i="2" s="1"/>
  <c r="S2657" i="2" s="1"/>
  <c r="K2658" i="2"/>
  <c r="R2658" i="2" s="1"/>
  <c r="S2658" i="2" s="1"/>
  <c r="K2659" i="2"/>
  <c r="R2659" i="2" s="1"/>
  <c r="S2659" i="2" s="1"/>
  <c r="K2660" i="2"/>
  <c r="R2660" i="2" s="1"/>
  <c r="S2660" i="2" s="1"/>
  <c r="K2661" i="2"/>
  <c r="R2661" i="2" s="1"/>
  <c r="S2661" i="2" s="1"/>
  <c r="K2662" i="2"/>
  <c r="R2662" i="2" s="1"/>
  <c r="S2662" i="2" s="1"/>
  <c r="K2663" i="2"/>
  <c r="K2664" i="2"/>
  <c r="R2664" i="2" s="1"/>
  <c r="S2664" i="2" s="1"/>
  <c r="K2665" i="2"/>
  <c r="R2665" i="2" s="1"/>
  <c r="S2665" i="2" s="1"/>
  <c r="K2666" i="2"/>
  <c r="R2666" i="2" s="1"/>
  <c r="S2666" i="2" s="1"/>
  <c r="K2667" i="2"/>
  <c r="R2667" i="2" s="1"/>
  <c r="S2667" i="2" s="1"/>
  <c r="K2668" i="2"/>
  <c r="R2668" i="2" s="1"/>
  <c r="S2668" i="2" s="1"/>
  <c r="K2669" i="2"/>
  <c r="R2669" i="2" s="1"/>
  <c r="S2669" i="2" s="1"/>
  <c r="K2670" i="2"/>
  <c r="R2670" i="2" s="1"/>
  <c r="S2670" i="2" s="1"/>
  <c r="K2671" i="2"/>
  <c r="K2672" i="2"/>
  <c r="R2672" i="2" s="1"/>
  <c r="S2672" i="2" s="1"/>
  <c r="K2673" i="2"/>
  <c r="R2673" i="2" s="1"/>
  <c r="S2673" i="2" s="1"/>
  <c r="K2674" i="2"/>
  <c r="R2674" i="2" s="1"/>
  <c r="S2674" i="2" s="1"/>
  <c r="K2675" i="2"/>
  <c r="R2675" i="2" s="1"/>
  <c r="S2675" i="2" s="1"/>
  <c r="K2676" i="2"/>
  <c r="R2676" i="2" s="1"/>
  <c r="S2676" i="2" s="1"/>
  <c r="K2677" i="2"/>
  <c r="R2677" i="2" s="1"/>
  <c r="S2677" i="2" s="1"/>
  <c r="K2678" i="2"/>
  <c r="R2678" i="2" s="1"/>
  <c r="S2678" i="2" s="1"/>
  <c r="K2679" i="2"/>
  <c r="K2680" i="2"/>
  <c r="R2680" i="2" s="1"/>
  <c r="S2680" i="2" s="1"/>
  <c r="K2681" i="2"/>
  <c r="K2682" i="2"/>
  <c r="R2682" i="2" s="1"/>
  <c r="S2682" i="2" s="1"/>
  <c r="K2683" i="2"/>
  <c r="R2683" i="2" s="1"/>
  <c r="S2683" i="2" s="1"/>
  <c r="K2684" i="2"/>
  <c r="R2684" i="2" s="1"/>
  <c r="S2684" i="2" s="1"/>
  <c r="K2685" i="2"/>
  <c r="R2685" i="2" s="1"/>
  <c r="S2685" i="2" s="1"/>
  <c r="K2686" i="2"/>
  <c r="R2686" i="2" s="1"/>
  <c r="S2686" i="2" s="1"/>
  <c r="K2687" i="2"/>
  <c r="K2688" i="2"/>
  <c r="R2688" i="2" s="1"/>
  <c r="S2688" i="2" s="1"/>
  <c r="K2689" i="2"/>
  <c r="R2689" i="2" s="1"/>
  <c r="S2689" i="2" s="1"/>
  <c r="K2690" i="2"/>
  <c r="R2690" i="2" s="1"/>
  <c r="S2690" i="2" s="1"/>
  <c r="K2691" i="2"/>
  <c r="R2691" i="2" s="1"/>
  <c r="S2691" i="2" s="1"/>
  <c r="K2692" i="2"/>
  <c r="R2692" i="2" s="1"/>
  <c r="S2692" i="2" s="1"/>
  <c r="K2693" i="2"/>
  <c r="R2693" i="2" s="1"/>
  <c r="S2693" i="2" s="1"/>
  <c r="K2694" i="2"/>
  <c r="R2694" i="2" s="1"/>
  <c r="S2694" i="2" s="1"/>
  <c r="K2695" i="2"/>
  <c r="K2696" i="2"/>
  <c r="R2696" i="2" s="1"/>
  <c r="S2696" i="2" s="1"/>
  <c r="K2697" i="2"/>
  <c r="K2698" i="2"/>
  <c r="R2698" i="2" s="1"/>
  <c r="S2698" i="2" s="1"/>
  <c r="K2699" i="2"/>
  <c r="R2699" i="2" s="1"/>
  <c r="S2699" i="2" s="1"/>
  <c r="K2700" i="2"/>
  <c r="R2700" i="2" s="1"/>
  <c r="S2700" i="2" s="1"/>
  <c r="K2701" i="2"/>
  <c r="R2701" i="2" s="1"/>
  <c r="S2701" i="2" s="1"/>
  <c r="K2702" i="2"/>
  <c r="R2702" i="2" s="1"/>
  <c r="S2702" i="2" s="1"/>
  <c r="K2703" i="2"/>
  <c r="K2704" i="2"/>
  <c r="R2704" i="2" s="1"/>
  <c r="S2704" i="2" s="1"/>
  <c r="K2705" i="2"/>
  <c r="K2706" i="2"/>
  <c r="R2706" i="2" s="1"/>
  <c r="S2706" i="2" s="1"/>
  <c r="K2707" i="2"/>
  <c r="R2707" i="2" s="1"/>
  <c r="S2707" i="2" s="1"/>
  <c r="K2708" i="2"/>
  <c r="K2709" i="2"/>
  <c r="R2709" i="2" s="1"/>
  <c r="S2709" i="2" s="1"/>
  <c r="K2710" i="2"/>
  <c r="R2710" i="2" s="1"/>
  <c r="S2710" i="2" s="1"/>
  <c r="K2711" i="2"/>
  <c r="K2712" i="2"/>
  <c r="R2712" i="2" s="1"/>
  <c r="S2712" i="2" s="1"/>
  <c r="K2713" i="2"/>
  <c r="R2713" i="2" s="1"/>
  <c r="S2713" i="2" s="1"/>
  <c r="K2714" i="2"/>
  <c r="R2714" i="2" s="1"/>
  <c r="S2714" i="2" s="1"/>
  <c r="K2715" i="2"/>
  <c r="R2715" i="2" s="1"/>
  <c r="S2715" i="2" s="1"/>
  <c r="K2716" i="2"/>
  <c r="R2716" i="2" s="1"/>
  <c r="K2717" i="2"/>
  <c r="R2717" i="2" s="1"/>
  <c r="S2717" i="2" s="1"/>
  <c r="K2718" i="2"/>
  <c r="R2718" i="2" s="1"/>
  <c r="S2718" i="2" s="1"/>
  <c r="K2719" i="2"/>
  <c r="K2720" i="2"/>
  <c r="R2720" i="2" s="1"/>
  <c r="S2720" i="2" s="1"/>
  <c r="K2721" i="2"/>
  <c r="R2721" i="2" s="1"/>
  <c r="S2721" i="2" s="1"/>
  <c r="K2722" i="2"/>
  <c r="R2722" i="2" s="1"/>
  <c r="S2722" i="2" s="1"/>
  <c r="K2723" i="2"/>
  <c r="R2723" i="2" s="1"/>
  <c r="S2723" i="2" s="1"/>
  <c r="K2724" i="2"/>
  <c r="R2724" i="2" s="1"/>
  <c r="S2724" i="2" s="1"/>
  <c r="K2725" i="2"/>
  <c r="R2725" i="2" s="1"/>
  <c r="S2725" i="2" s="1"/>
  <c r="K2726" i="2"/>
  <c r="R2726" i="2" s="1"/>
  <c r="S2726" i="2" s="1"/>
  <c r="K2727" i="2"/>
  <c r="K2728" i="2"/>
  <c r="R2728" i="2" s="1"/>
  <c r="S2728" i="2" s="1"/>
  <c r="K2729" i="2"/>
  <c r="R2729" i="2" s="1"/>
  <c r="S2729" i="2" s="1"/>
  <c r="K2730" i="2"/>
  <c r="R2730" i="2" s="1"/>
  <c r="S2730" i="2" s="1"/>
  <c r="K2731" i="2"/>
  <c r="R2731" i="2" s="1"/>
  <c r="S2731" i="2" s="1"/>
  <c r="K2732" i="2"/>
  <c r="R2732" i="2" s="1"/>
  <c r="S2732" i="2" s="1"/>
  <c r="K2733" i="2"/>
  <c r="R2733" i="2" s="1"/>
  <c r="S2733" i="2" s="1"/>
  <c r="K2734" i="2"/>
  <c r="R2734" i="2" s="1"/>
  <c r="S2734" i="2" s="1"/>
  <c r="K2735" i="2"/>
  <c r="K2736" i="2"/>
  <c r="R2736" i="2" s="1"/>
  <c r="S2736" i="2" s="1"/>
  <c r="K2737" i="2"/>
  <c r="R2737" i="2" s="1"/>
  <c r="S2737" i="2" s="1"/>
  <c r="K2738" i="2"/>
  <c r="R2738" i="2" s="1"/>
  <c r="S2738" i="2" s="1"/>
  <c r="K2739" i="2"/>
  <c r="R2739" i="2" s="1"/>
  <c r="S2739" i="2" s="1"/>
  <c r="K2740" i="2"/>
  <c r="R2740" i="2" s="1"/>
  <c r="S2740" i="2" s="1"/>
  <c r="K2741" i="2"/>
  <c r="R2741" i="2" s="1"/>
  <c r="S2741" i="2" s="1"/>
  <c r="K2742" i="2"/>
  <c r="R2742" i="2" s="1"/>
  <c r="S2742" i="2" s="1"/>
  <c r="K2743" i="2"/>
  <c r="K2744" i="2"/>
  <c r="K2745" i="2"/>
  <c r="R2745" i="2" s="1"/>
  <c r="S2745" i="2" s="1"/>
  <c r="K2746" i="2"/>
  <c r="R2746" i="2" s="1"/>
  <c r="S2746" i="2" s="1"/>
  <c r="K2747" i="2"/>
  <c r="R2747" i="2" s="1"/>
  <c r="S2747" i="2" s="1"/>
  <c r="K2748" i="2"/>
  <c r="R2748" i="2" s="1"/>
  <c r="S2748" i="2" s="1"/>
  <c r="K2749" i="2"/>
  <c r="R2749" i="2" s="1"/>
  <c r="S2749" i="2" s="1"/>
  <c r="K2750" i="2"/>
  <c r="R2750" i="2" s="1"/>
  <c r="S2750" i="2" s="1"/>
  <c r="K2751" i="2"/>
  <c r="K2752" i="2"/>
  <c r="R2752" i="2" s="1"/>
  <c r="S2752" i="2" s="1"/>
  <c r="K2753" i="2"/>
  <c r="R2753" i="2" s="1"/>
  <c r="S2753" i="2" s="1"/>
  <c r="K2754" i="2"/>
  <c r="R2754" i="2" s="1"/>
  <c r="S2754" i="2" s="1"/>
  <c r="K2755" i="2"/>
  <c r="R2755" i="2" s="1"/>
  <c r="S2755" i="2" s="1"/>
  <c r="K2756" i="2"/>
  <c r="R2756" i="2" s="1"/>
  <c r="S2756" i="2" s="1"/>
  <c r="K2757" i="2"/>
  <c r="R2757" i="2" s="1"/>
  <c r="S2757" i="2" s="1"/>
  <c r="K2758" i="2"/>
  <c r="R2758" i="2" s="1"/>
  <c r="S2758" i="2" s="1"/>
  <c r="K2759" i="2"/>
  <c r="K2760" i="2"/>
  <c r="R2760" i="2" s="1"/>
  <c r="S2760" i="2" s="1"/>
  <c r="K2761" i="2"/>
  <c r="R2761" i="2" s="1"/>
  <c r="S2761" i="2" s="1"/>
  <c r="K2762" i="2"/>
  <c r="R2762" i="2" s="1"/>
  <c r="S2762" i="2" s="1"/>
  <c r="K2763" i="2"/>
  <c r="R2763" i="2" s="1"/>
  <c r="S2763" i="2" s="1"/>
  <c r="K2764" i="2"/>
  <c r="R2764" i="2" s="1"/>
  <c r="S2764" i="2" s="1"/>
  <c r="K2765" i="2"/>
  <c r="R2765" i="2" s="1"/>
  <c r="K2766" i="2"/>
  <c r="R2766" i="2" s="1"/>
  <c r="S2766" i="2" s="1"/>
  <c r="K2767" i="2"/>
  <c r="K2768" i="2"/>
  <c r="R2768" i="2" s="1"/>
  <c r="S2768" i="2" s="1"/>
  <c r="K2769" i="2"/>
  <c r="R2769" i="2" s="1"/>
  <c r="S2769" i="2" s="1"/>
  <c r="K2770" i="2"/>
  <c r="R2770" i="2" s="1"/>
  <c r="S2770" i="2" s="1"/>
  <c r="K2771" i="2"/>
  <c r="R2771" i="2" s="1"/>
  <c r="S2771" i="2" s="1"/>
  <c r="K2772" i="2"/>
  <c r="R2772" i="2" s="1"/>
  <c r="S2772" i="2" s="1"/>
  <c r="K2773" i="2"/>
  <c r="R2773" i="2" s="1"/>
  <c r="S2773" i="2" s="1"/>
  <c r="K2774" i="2"/>
  <c r="R2774" i="2" s="1"/>
  <c r="S2774" i="2" s="1"/>
  <c r="K2775" i="2"/>
  <c r="K2776" i="2"/>
  <c r="R2776" i="2" s="1"/>
  <c r="S2776" i="2" s="1"/>
  <c r="K2777" i="2"/>
  <c r="R2777" i="2" s="1"/>
  <c r="S2777" i="2" s="1"/>
  <c r="K2778" i="2"/>
  <c r="R2778" i="2" s="1"/>
  <c r="S2778" i="2" s="1"/>
  <c r="K2779" i="2"/>
  <c r="R2779" i="2" s="1"/>
  <c r="S2779" i="2" s="1"/>
  <c r="K2780" i="2"/>
  <c r="R2780" i="2" s="1"/>
  <c r="S2780" i="2" s="1"/>
  <c r="K2781" i="2"/>
  <c r="R2781" i="2" s="1"/>
  <c r="S2781" i="2" s="1"/>
  <c r="K2782" i="2"/>
  <c r="R2782" i="2" s="1"/>
  <c r="S2782" i="2" s="1"/>
  <c r="K2783" i="2"/>
  <c r="K2784" i="2"/>
  <c r="K2785" i="2"/>
  <c r="R2785" i="2" s="1"/>
  <c r="S2785" i="2" s="1"/>
  <c r="K2786" i="2"/>
  <c r="R2786" i="2" s="1"/>
  <c r="S2786" i="2" s="1"/>
  <c r="K2787" i="2"/>
  <c r="R2787" i="2" s="1"/>
  <c r="S2787" i="2" s="1"/>
  <c r="K2788" i="2"/>
  <c r="R2788" i="2" s="1"/>
  <c r="S2788" i="2" s="1"/>
  <c r="K2789" i="2"/>
  <c r="R2789" i="2" s="1"/>
  <c r="S2789" i="2" s="1"/>
  <c r="K2790" i="2"/>
  <c r="R2790" i="2" s="1"/>
  <c r="S2790" i="2" s="1"/>
  <c r="K2791" i="2"/>
  <c r="K2792" i="2"/>
  <c r="R2792" i="2" s="1"/>
  <c r="S2792" i="2" s="1"/>
  <c r="K2793" i="2"/>
  <c r="R2793" i="2" s="1"/>
  <c r="S2793" i="2" s="1"/>
  <c r="K2794" i="2"/>
  <c r="R2794" i="2" s="1"/>
  <c r="S2794" i="2" s="1"/>
  <c r="K2795" i="2"/>
  <c r="R2795" i="2" s="1"/>
  <c r="S2795" i="2" s="1"/>
  <c r="K2796" i="2"/>
  <c r="R2796" i="2" s="1"/>
  <c r="S2796" i="2" s="1"/>
  <c r="K2797" i="2"/>
  <c r="R2797" i="2" s="1"/>
  <c r="S2797" i="2" s="1"/>
  <c r="K2798" i="2"/>
  <c r="R2798" i="2" s="1"/>
  <c r="S2798" i="2" s="1"/>
  <c r="K2799" i="2"/>
  <c r="K2800" i="2"/>
  <c r="R2800" i="2" s="1"/>
  <c r="S2800" i="2" s="1"/>
  <c r="K2801" i="2"/>
  <c r="K2802" i="2"/>
  <c r="R2802" i="2" s="1"/>
  <c r="S2802" i="2" s="1"/>
  <c r="K2803" i="2"/>
  <c r="R2803" i="2" s="1"/>
  <c r="S2803" i="2" s="1"/>
  <c r="K2804" i="2"/>
  <c r="R2804" i="2" s="1"/>
  <c r="S2804" i="2" s="1"/>
  <c r="K2805" i="2"/>
  <c r="R2805" i="2" s="1"/>
  <c r="S2805" i="2" s="1"/>
  <c r="K2806" i="2"/>
  <c r="R2806" i="2" s="1"/>
  <c r="S2806" i="2" s="1"/>
  <c r="K2807" i="2"/>
  <c r="K2808" i="2"/>
  <c r="R2808" i="2" s="1"/>
  <c r="S2808" i="2" s="1"/>
  <c r="K2809" i="2"/>
  <c r="K2810" i="2"/>
  <c r="R2810" i="2" s="1"/>
  <c r="S2810" i="2" s="1"/>
  <c r="K2811" i="2"/>
  <c r="R2811" i="2" s="1"/>
  <c r="S2811" i="2" s="1"/>
  <c r="K2812" i="2"/>
  <c r="R2812" i="2" s="1"/>
  <c r="K2813" i="2"/>
  <c r="R2813" i="2" s="1"/>
  <c r="S2813" i="2" s="1"/>
  <c r="K2814" i="2"/>
  <c r="R2814" i="2" s="1"/>
  <c r="S2814" i="2" s="1"/>
  <c r="K2815" i="2"/>
  <c r="K2816" i="2"/>
  <c r="R2816" i="2" s="1"/>
  <c r="S2816" i="2" s="1"/>
  <c r="K2817" i="2"/>
  <c r="R2817" i="2" s="1"/>
  <c r="S2817" i="2" s="1"/>
  <c r="K2818" i="2"/>
  <c r="R2818" i="2" s="1"/>
  <c r="S2818" i="2" s="1"/>
  <c r="K2819" i="2"/>
  <c r="R2819" i="2" s="1"/>
  <c r="S2819" i="2" s="1"/>
  <c r="K2820" i="2"/>
  <c r="R2820" i="2" s="1"/>
  <c r="S2820" i="2" s="1"/>
  <c r="K2821" i="2"/>
  <c r="R2821" i="2" s="1"/>
  <c r="S2821" i="2" s="1"/>
  <c r="K2822" i="2"/>
  <c r="R2822" i="2" s="1"/>
  <c r="S2822" i="2" s="1"/>
  <c r="K2823" i="2"/>
  <c r="K2824" i="2"/>
  <c r="R2824" i="2" s="1"/>
  <c r="S2824" i="2" s="1"/>
  <c r="K2825" i="2"/>
  <c r="R2825" i="2" s="1"/>
  <c r="S2825" i="2" s="1"/>
  <c r="K2826" i="2"/>
  <c r="R2826" i="2" s="1"/>
  <c r="S2826" i="2" s="1"/>
  <c r="K2827" i="2"/>
  <c r="R2827" i="2" s="1"/>
  <c r="S2827" i="2" s="1"/>
  <c r="K2828" i="2"/>
  <c r="R2828" i="2" s="1"/>
  <c r="S2828" i="2" s="1"/>
  <c r="K2829" i="2"/>
  <c r="R2829" i="2" s="1"/>
  <c r="S2829" i="2" s="1"/>
  <c r="K2830" i="2"/>
  <c r="K2831" i="2"/>
  <c r="K2832" i="2"/>
  <c r="R2832" i="2" s="1"/>
  <c r="S2832" i="2" s="1"/>
  <c r="K2833" i="2"/>
  <c r="K2834" i="2"/>
  <c r="R2834" i="2" s="1"/>
  <c r="S2834" i="2" s="1"/>
  <c r="K2835" i="2"/>
  <c r="R2835" i="2" s="1"/>
  <c r="S2835" i="2" s="1"/>
  <c r="K2836" i="2"/>
  <c r="R2836" i="2" s="1"/>
  <c r="S2836" i="2" s="1"/>
  <c r="K2837" i="2"/>
  <c r="R2837" i="2" s="1"/>
  <c r="S2837" i="2" s="1"/>
  <c r="K2838" i="2"/>
  <c r="R2838" i="2" s="1"/>
  <c r="S2838" i="2" s="1"/>
  <c r="K2839" i="2"/>
  <c r="K2840" i="2"/>
  <c r="R2840" i="2" s="1"/>
  <c r="S2840" i="2" s="1"/>
  <c r="K2841" i="2"/>
  <c r="R2841" i="2" s="1"/>
  <c r="S2841" i="2" s="1"/>
  <c r="K2842" i="2"/>
  <c r="R2842" i="2" s="1"/>
  <c r="S2842" i="2" s="1"/>
  <c r="K2843" i="2"/>
  <c r="R2843" i="2" s="1"/>
  <c r="S2843" i="2" s="1"/>
  <c r="K2844" i="2"/>
  <c r="K2845" i="2"/>
  <c r="R2845" i="2" s="1"/>
  <c r="S2845" i="2" s="1"/>
  <c r="K2846" i="2"/>
  <c r="R2846" i="2" s="1"/>
  <c r="S2846" i="2" s="1"/>
  <c r="K2847" i="2"/>
  <c r="K2848" i="2"/>
  <c r="R2848" i="2" s="1"/>
  <c r="S2848" i="2" s="1"/>
  <c r="K2849" i="2"/>
  <c r="R2849" i="2" s="1"/>
  <c r="S2849" i="2" s="1"/>
  <c r="K2850" i="2"/>
  <c r="R2850" i="2" s="1"/>
  <c r="S2850" i="2" s="1"/>
  <c r="K2851" i="2"/>
  <c r="R2851" i="2" s="1"/>
  <c r="S2851" i="2" s="1"/>
  <c r="K2852" i="2"/>
  <c r="R2852" i="2" s="1"/>
  <c r="S2852" i="2" s="1"/>
  <c r="K2853" i="2"/>
  <c r="R2853" i="2" s="1"/>
  <c r="S2853" i="2" s="1"/>
  <c r="K2854" i="2"/>
  <c r="R2854" i="2" s="1"/>
  <c r="S2854" i="2" s="1"/>
  <c r="K2855" i="2"/>
  <c r="K2856" i="2"/>
  <c r="R2856" i="2" s="1"/>
  <c r="S2856" i="2" s="1"/>
  <c r="K2857" i="2"/>
  <c r="R2857" i="2" s="1"/>
  <c r="S2857" i="2" s="1"/>
  <c r="K2858" i="2"/>
  <c r="R2858" i="2" s="1"/>
  <c r="S2858" i="2" s="1"/>
  <c r="K2859" i="2"/>
  <c r="R2859" i="2" s="1"/>
  <c r="S2859" i="2" s="1"/>
  <c r="K2860" i="2"/>
  <c r="R2860" i="2" s="1"/>
  <c r="S2860" i="2" s="1"/>
  <c r="K2861" i="2"/>
  <c r="R2861" i="2" s="1"/>
  <c r="K2862" i="2"/>
  <c r="R2862" i="2" s="1"/>
  <c r="S2862" i="2" s="1"/>
  <c r="K2863" i="2"/>
  <c r="K2864" i="2"/>
  <c r="R2864" i="2" s="1"/>
  <c r="S2864" i="2" s="1"/>
  <c r="K2865" i="2"/>
  <c r="R2865" i="2" s="1"/>
  <c r="S2865" i="2" s="1"/>
  <c r="K2866" i="2"/>
  <c r="R2866" i="2" s="1"/>
  <c r="S2866" i="2" s="1"/>
  <c r="K2867" i="2"/>
  <c r="R2867" i="2" s="1"/>
  <c r="S2867" i="2" s="1"/>
  <c r="K2868" i="2"/>
  <c r="R2868" i="2" s="1"/>
  <c r="S2868" i="2" s="1"/>
  <c r="K2869" i="2"/>
  <c r="R2869" i="2" s="1"/>
  <c r="S2869" i="2" s="1"/>
  <c r="K2870" i="2"/>
  <c r="R2870" i="2" s="1"/>
  <c r="S2870" i="2" s="1"/>
  <c r="K2871" i="2"/>
  <c r="K2872" i="2"/>
  <c r="R2872" i="2" s="1"/>
  <c r="S2872" i="2" s="1"/>
  <c r="K2873" i="2"/>
  <c r="K2874" i="2"/>
  <c r="R2874" i="2" s="1"/>
  <c r="S2874" i="2" s="1"/>
  <c r="K2875" i="2"/>
  <c r="R2875" i="2" s="1"/>
  <c r="S2875" i="2" s="1"/>
  <c r="K2876" i="2"/>
  <c r="R2876" i="2" s="1"/>
  <c r="S2876" i="2" s="1"/>
  <c r="K2877" i="2"/>
  <c r="R2877" i="2" s="1"/>
  <c r="S2877" i="2" s="1"/>
  <c r="K2878" i="2"/>
  <c r="R2878" i="2" s="1"/>
  <c r="S2878" i="2" s="1"/>
  <c r="K2879" i="2"/>
  <c r="K2880" i="2"/>
  <c r="R2880" i="2" s="1"/>
  <c r="S2880" i="2" s="1"/>
  <c r="K2881" i="2"/>
  <c r="R2881" i="2" s="1"/>
  <c r="S2881" i="2" s="1"/>
  <c r="K2882" i="2"/>
  <c r="R2882" i="2" s="1"/>
  <c r="S2882" i="2" s="1"/>
  <c r="K2883" i="2"/>
  <c r="R2883" i="2" s="1"/>
  <c r="S2883" i="2" s="1"/>
  <c r="K2884" i="2"/>
  <c r="R2884" i="2" s="1"/>
  <c r="S2884" i="2" s="1"/>
  <c r="K2885" i="2"/>
  <c r="R2885" i="2" s="1"/>
  <c r="S2885" i="2" s="1"/>
  <c r="K2886" i="2"/>
  <c r="R2886" i="2" s="1"/>
  <c r="S2886" i="2" s="1"/>
  <c r="K2887" i="2"/>
  <c r="K2888" i="2"/>
  <c r="R2888" i="2" s="1"/>
  <c r="S2888" i="2" s="1"/>
  <c r="K2889" i="2"/>
  <c r="K2890" i="2"/>
  <c r="R2890" i="2" s="1"/>
  <c r="S2890" i="2" s="1"/>
  <c r="K2891" i="2"/>
  <c r="R2891" i="2" s="1"/>
  <c r="S2891" i="2" s="1"/>
  <c r="K2892" i="2"/>
  <c r="R2892" i="2" s="1"/>
  <c r="S2892" i="2" s="1"/>
  <c r="K2893" i="2"/>
  <c r="R2893" i="2" s="1"/>
  <c r="S2893" i="2" s="1"/>
  <c r="K2894" i="2"/>
  <c r="R2894" i="2" s="1"/>
  <c r="S2894" i="2" s="1"/>
  <c r="K2895" i="2"/>
  <c r="K2896" i="2"/>
  <c r="K2897" i="2"/>
  <c r="R2897" i="2" s="1"/>
  <c r="S2897" i="2" s="1"/>
  <c r="K2898" i="2"/>
  <c r="R2898" i="2" s="1"/>
  <c r="S2898" i="2" s="1"/>
  <c r="K2899" i="2"/>
  <c r="R2899" i="2" s="1"/>
  <c r="S2899" i="2" s="1"/>
  <c r="K2900" i="2"/>
  <c r="R2900" i="2" s="1"/>
  <c r="S2900" i="2" s="1"/>
  <c r="K2901" i="2"/>
  <c r="R2901" i="2" s="1"/>
  <c r="S2901" i="2" s="1"/>
  <c r="K2902" i="2"/>
  <c r="R2902" i="2" s="1"/>
  <c r="S2902" i="2" s="1"/>
  <c r="K2903" i="2"/>
  <c r="K2904" i="2"/>
  <c r="R2904" i="2" s="1"/>
  <c r="S2904" i="2" s="1"/>
  <c r="K2905" i="2"/>
  <c r="R2905" i="2" s="1"/>
  <c r="S2905" i="2" s="1"/>
  <c r="K2906" i="2"/>
  <c r="R2906" i="2" s="1"/>
  <c r="S2906" i="2" s="1"/>
  <c r="K2907" i="2"/>
  <c r="R2907" i="2" s="1"/>
  <c r="S2907" i="2" s="1"/>
  <c r="K2908" i="2"/>
  <c r="R2908" i="2" s="1"/>
  <c r="S2908" i="2" s="1"/>
  <c r="K2909" i="2"/>
  <c r="R2909" i="2" s="1"/>
  <c r="S2909" i="2" s="1"/>
  <c r="K2910" i="2"/>
  <c r="R2910" i="2" s="1"/>
  <c r="S2910" i="2" s="1"/>
  <c r="K2911" i="2"/>
  <c r="K2912" i="2"/>
  <c r="R2912" i="2" s="1"/>
  <c r="S2912" i="2" s="1"/>
  <c r="K2913" i="2"/>
  <c r="R2913" i="2" s="1"/>
  <c r="S2913" i="2" s="1"/>
  <c r="K2914" i="2"/>
  <c r="R2914" i="2" s="1"/>
  <c r="S2914" i="2" s="1"/>
  <c r="K2915" i="2"/>
  <c r="R2915" i="2" s="1"/>
  <c r="S2915" i="2" s="1"/>
  <c r="K2916" i="2"/>
  <c r="R2916" i="2" s="1"/>
  <c r="S2916" i="2" s="1"/>
  <c r="K2917" i="2"/>
  <c r="R2917" i="2" s="1"/>
  <c r="S2917" i="2" s="1"/>
  <c r="K2918" i="2"/>
  <c r="K2919" i="2"/>
  <c r="K2920" i="2"/>
  <c r="R2920" i="2" s="1"/>
  <c r="S2920" i="2" s="1"/>
  <c r="K2921" i="2"/>
  <c r="R2921" i="2" s="1"/>
  <c r="S2921" i="2" s="1"/>
  <c r="K2922" i="2"/>
  <c r="R2922" i="2" s="1"/>
  <c r="S2922" i="2" s="1"/>
  <c r="K2923" i="2"/>
  <c r="R2923" i="2" s="1"/>
  <c r="S2923" i="2" s="1"/>
  <c r="K2924" i="2"/>
  <c r="R2924" i="2" s="1"/>
  <c r="S2924" i="2" s="1"/>
  <c r="K2925" i="2"/>
  <c r="R2925" i="2" s="1"/>
  <c r="S2925" i="2" s="1"/>
  <c r="K2926" i="2"/>
  <c r="R2926" i="2" s="1"/>
  <c r="S2926" i="2" s="1"/>
  <c r="K2927" i="2"/>
  <c r="K2928" i="2"/>
  <c r="R2928" i="2" s="1"/>
  <c r="S2928" i="2" s="1"/>
  <c r="K2929" i="2"/>
  <c r="R2929" i="2" s="1"/>
  <c r="S2929" i="2" s="1"/>
  <c r="K2930" i="2"/>
  <c r="R2930" i="2" s="1"/>
  <c r="S2930" i="2" s="1"/>
  <c r="K2931" i="2"/>
  <c r="R2931" i="2" s="1"/>
  <c r="S2931" i="2" s="1"/>
  <c r="K2932" i="2"/>
  <c r="R2932" i="2" s="1"/>
  <c r="S2932" i="2" s="1"/>
  <c r="K2933" i="2"/>
  <c r="R2933" i="2" s="1"/>
  <c r="S2933" i="2" s="1"/>
  <c r="K2934" i="2"/>
  <c r="K2935" i="2"/>
  <c r="K2936" i="2"/>
  <c r="R2936" i="2" s="1"/>
  <c r="S2936" i="2" s="1"/>
  <c r="K2937" i="2"/>
  <c r="R2937" i="2" s="1"/>
  <c r="S2937" i="2" s="1"/>
  <c r="K2938" i="2"/>
  <c r="R2938" i="2" s="1"/>
  <c r="S2938" i="2" s="1"/>
  <c r="K2939" i="2"/>
  <c r="R2939" i="2" s="1"/>
  <c r="S2939" i="2" s="1"/>
  <c r="K2940" i="2"/>
  <c r="R2940" i="2" s="1"/>
  <c r="S2940" i="2" s="1"/>
  <c r="K2941" i="2"/>
  <c r="R2941" i="2" s="1"/>
  <c r="S2941" i="2" s="1"/>
  <c r="K2942" i="2"/>
  <c r="R2942" i="2" s="1"/>
  <c r="S2942" i="2" s="1"/>
  <c r="K2943" i="2"/>
  <c r="K2944" i="2"/>
  <c r="R2944" i="2" s="1"/>
  <c r="S2944" i="2" s="1"/>
  <c r="K2945" i="2"/>
  <c r="R2945" i="2" s="1"/>
  <c r="S2945" i="2" s="1"/>
  <c r="K2946" i="2"/>
  <c r="R2946" i="2" s="1"/>
  <c r="S2946" i="2" s="1"/>
  <c r="K2947" i="2"/>
  <c r="R2947" i="2" s="1"/>
  <c r="S2947" i="2" s="1"/>
  <c r="K2948" i="2"/>
  <c r="R2948" i="2" s="1"/>
  <c r="S2948" i="2" s="1"/>
  <c r="K2949" i="2"/>
  <c r="R2949" i="2" s="1"/>
  <c r="S2949" i="2" s="1"/>
  <c r="K2950" i="2"/>
  <c r="R2950" i="2" s="1"/>
  <c r="S2950" i="2" s="1"/>
  <c r="K2951" i="2"/>
  <c r="K2952" i="2"/>
  <c r="R2952" i="2" s="1"/>
  <c r="S2952" i="2" s="1"/>
  <c r="K2953" i="2"/>
  <c r="R2953" i="2" s="1"/>
  <c r="S2953" i="2" s="1"/>
  <c r="K2954" i="2"/>
  <c r="R2954" i="2" s="1"/>
  <c r="S2954" i="2" s="1"/>
  <c r="K2955" i="2"/>
  <c r="R2955" i="2" s="1"/>
  <c r="S2955" i="2" s="1"/>
  <c r="K2956" i="2"/>
  <c r="R2956" i="2" s="1"/>
  <c r="S2956" i="2" s="1"/>
  <c r="K2957" i="2"/>
  <c r="R2957" i="2" s="1"/>
  <c r="S2957" i="2" s="1"/>
  <c r="K2958" i="2"/>
  <c r="R2958" i="2" s="1"/>
  <c r="S2958" i="2" s="1"/>
  <c r="K2959" i="2"/>
  <c r="K2960" i="2"/>
  <c r="R2960" i="2" s="1"/>
  <c r="S2960" i="2" s="1"/>
  <c r="K2961" i="2"/>
  <c r="R2961" i="2" s="1"/>
  <c r="S2961" i="2" s="1"/>
  <c r="K2962" i="2"/>
  <c r="R2962" i="2" s="1"/>
  <c r="S2962" i="2" s="1"/>
  <c r="K2963" i="2"/>
  <c r="R2963" i="2" s="1"/>
  <c r="S2963" i="2" s="1"/>
  <c r="K2964" i="2"/>
  <c r="R2964" i="2" s="1"/>
  <c r="S2964" i="2" s="1"/>
  <c r="K2965" i="2"/>
  <c r="R2965" i="2" s="1"/>
  <c r="S2965" i="2" s="1"/>
  <c r="K2966" i="2"/>
  <c r="R2966" i="2" s="1"/>
  <c r="S2966" i="2" s="1"/>
  <c r="K2967" i="2"/>
  <c r="K2968" i="2"/>
  <c r="R2968" i="2" s="1"/>
  <c r="S2968" i="2" s="1"/>
  <c r="K2969" i="2"/>
  <c r="R2969" i="2" s="1"/>
  <c r="S2969" i="2" s="1"/>
  <c r="K2970" i="2"/>
  <c r="R2970" i="2" s="1"/>
  <c r="S2970" i="2" s="1"/>
  <c r="K2971" i="2"/>
  <c r="R2971" i="2" s="1"/>
  <c r="S2971" i="2" s="1"/>
  <c r="K2972" i="2"/>
  <c r="R2972" i="2" s="1"/>
  <c r="K2973" i="2"/>
  <c r="R2973" i="2" s="1"/>
  <c r="S2973" i="2" s="1"/>
  <c r="K2974" i="2"/>
  <c r="R2974" i="2" s="1"/>
  <c r="S2974" i="2" s="1"/>
  <c r="K2975" i="2"/>
  <c r="K2976" i="2"/>
  <c r="R2976" i="2" s="1"/>
  <c r="S2976" i="2" s="1"/>
  <c r="K2977" i="2"/>
  <c r="K2978" i="2"/>
  <c r="R2978" i="2" s="1"/>
  <c r="S2978" i="2" s="1"/>
  <c r="K2979" i="2"/>
  <c r="R2979" i="2" s="1"/>
  <c r="S2979" i="2" s="1"/>
  <c r="K2980" i="2"/>
  <c r="R2980" i="2" s="1"/>
  <c r="S2980" i="2" s="1"/>
  <c r="K2981" i="2"/>
  <c r="R2981" i="2" s="1"/>
  <c r="S2981" i="2" s="1"/>
  <c r="K2982" i="2"/>
  <c r="R2982" i="2" s="1"/>
  <c r="S2982" i="2" s="1"/>
  <c r="K2983" i="2"/>
  <c r="K2984" i="2"/>
  <c r="R2984" i="2" s="1"/>
  <c r="S2984" i="2" s="1"/>
  <c r="K2985" i="2"/>
  <c r="R2985" i="2" s="1"/>
  <c r="S2985" i="2" s="1"/>
  <c r="K2986" i="2"/>
  <c r="R2986" i="2" s="1"/>
  <c r="S2986" i="2" s="1"/>
  <c r="K2987" i="2"/>
  <c r="R2987" i="2" s="1"/>
  <c r="S2987" i="2" s="1"/>
  <c r="K2988" i="2"/>
  <c r="R2988" i="2" s="1"/>
  <c r="S2988" i="2" s="1"/>
  <c r="K2989" i="2"/>
  <c r="R2989" i="2" s="1"/>
  <c r="S2989" i="2" s="1"/>
  <c r="K2990" i="2"/>
  <c r="R2990" i="2" s="1"/>
  <c r="S2990" i="2" s="1"/>
  <c r="K2991" i="2"/>
  <c r="K2992" i="2"/>
  <c r="R2992" i="2" s="1"/>
  <c r="S2992" i="2" s="1"/>
  <c r="K2993" i="2"/>
  <c r="R2993" i="2" s="1"/>
  <c r="S2993" i="2" s="1"/>
  <c r="K2994" i="2"/>
  <c r="R2994" i="2" s="1"/>
  <c r="S2994" i="2" s="1"/>
  <c r="K2995" i="2"/>
  <c r="R2995" i="2" s="1"/>
  <c r="S2995" i="2" s="1"/>
  <c r="K2996" i="2"/>
  <c r="R2996" i="2" s="1"/>
  <c r="S2996" i="2" s="1"/>
  <c r="K2997" i="2"/>
  <c r="R2997" i="2" s="1"/>
  <c r="S2997" i="2" s="1"/>
  <c r="K2998" i="2"/>
  <c r="R2998" i="2" s="1"/>
  <c r="S2998" i="2" s="1"/>
  <c r="K2999" i="2"/>
  <c r="K3000" i="2"/>
  <c r="R3000" i="2" s="1"/>
  <c r="S3000" i="2" s="1"/>
  <c r="K3001" i="2"/>
  <c r="R3001" i="2" s="1"/>
  <c r="S3001" i="2" s="1"/>
  <c r="K3002" i="2"/>
  <c r="R3002" i="2" s="1"/>
  <c r="S3002" i="2" s="1"/>
  <c r="K3003" i="2"/>
  <c r="R3003" i="2" s="1"/>
  <c r="S3003" i="2" s="1"/>
  <c r="K3004" i="2"/>
  <c r="R3004" i="2" s="1"/>
  <c r="S3004" i="2" s="1"/>
  <c r="K3005" i="2"/>
  <c r="R3005" i="2" s="1"/>
  <c r="S3005" i="2" s="1"/>
  <c r="K3006" i="2"/>
  <c r="R3006" i="2" s="1"/>
  <c r="S3006" i="2" s="1"/>
  <c r="K3007" i="2"/>
  <c r="K3008" i="2"/>
  <c r="R3008" i="2" s="1"/>
  <c r="S3008" i="2" s="1"/>
  <c r="K3009" i="2"/>
  <c r="R3009" i="2" s="1"/>
  <c r="S3009" i="2" s="1"/>
  <c r="K3010" i="2"/>
  <c r="R3010" i="2" s="1"/>
  <c r="S3010" i="2" s="1"/>
  <c r="K3011" i="2"/>
  <c r="R3011" i="2" s="1"/>
  <c r="S3011" i="2" s="1"/>
  <c r="K3012" i="2"/>
  <c r="R3012" i="2" s="1"/>
  <c r="S3012" i="2" s="1"/>
  <c r="K3013" i="2"/>
  <c r="R3013" i="2" s="1"/>
  <c r="S3013" i="2" s="1"/>
  <c r="K3014" i="2"/>
  <c r="R3014" i="2" s="1"/>
  <c r="S3014" i="2" s="1"/>
  <c r="K3015" i="2"/>
  <c r="K3016" i="2"/>
  <c r="R3016" i="2" s="1"/>
  <c r="S3016" i="2" s="1"/>
  <c r="K3017" i="2"/>
  <c r="R3017" i="2" s="1"/>
  <c r="S3017" i="2" s="1"/>
  <c r="K3018" i="2"/>
  <c r="R3018" i="2" s="1"/>
  <c r="S3018" i="2" s="1"/>
  <c r="K3019" i="2"/>
  <c r="R3019" i="2" s="1"/>
  <c r="S3019" i="2" s="1"/>
  <c r="K3020" i="2"/>
  <c r="R3020" i="2" s="1"/>
  <c r="S3020" i="2" s="1"/>
  <c r="K3021" i="2"/>
  <c r="R3021" i="2" s="1"/>
  <c r="S3021" i="2" s="1"/>
  <c r="K3022" i="2"/>
  <c r="R3022" i="2" s="1"/>
  <c r="S3022" i="2" s="1"/>
  <c r="K3023" i="2"/>
  <c r="K3024" i="2"/>
  <c r="R3024" i="2" s="1"/>
  <c r="S3024" i="2" s="1"/>
  <c r="K3025" i="2"/>
  <c r="R3025" i="2" s="1"/>
  <c r="S3025" i="2" s="1"/>
  <c r="K3026" i="2"/>
  <c r="R3026" i="2" s="1"/>
  <c r="S3026" i="2" s="1"/>
  <c r="K3027" i="2"/>
  <c r="R3027" i="2" s="1"/>
  <c r="K3028" i="2"/>
  <c r="R3028" i="2" s="1"/>
  <c r="S3028" i="2" s="1"/>
  <c r="K3029" i="2"/>
  <c r="R3029" i="2" s="1"/>
  <c r="S3029" i="2" s="1"/>
  <c r="K3030" i="2"/>
  <c r="R3030" i="2" s="1"/>
  <c r="S3030" i="2" s="1"/>
  <c r="K3031" i="2"/>
  <c r="K3032" i="2"/>
  <c r="R3032" i="2" s="1"/>
  <c r="S3032" i="2" s="1"/>
  <c r="K3033" i="2"/>
  <c r="R3033" i="2" s="1"/>
  <c r="S3033" i="2" s="1"/>
  <c r="K3034" i="2"/>
  <c r="R3034" i="2" s="1"/>
  <c r="S3034" i="2" s="1"/>
  <c r="K3035" i="2"/>
  <c r="R3035" i="2" s="1"/>
  <c r="S3035" i="2" s="1"/>
  <c r="K3036" i="2"/>
  <c r="R3036" i="2" s="1"/>
  <c r="S3036" i="2" s="1"/>
  <c r="K3037" i="2"/>
  <c r="R3037" i="2" s="1"/>
  <c r="S3037" i="2" s="1"/>
  <c r="K3038" i="2"/>
  <c r="R3038" i="2" s="1"/>
  <c r="S3038" i="2" s="1"/>
  <c r="K3039" i="2"/>
  <c r="K3040" i="2"/>
  <c r="R3040" i="2" s="1"/>
  <c r="S3040" i="2" s="1"/>
  <c r="K3041" i="2"/>
  <c r="R3041" i="2" s="1"/>
  <c r="S3041" i="2" s="1"/>
  <c r="K3042" i="2"/>
  <c r="R3042" i="2" s="1"/>
  <c r="S3042" i="2" s="1"/>
  <c r="K3043" i="2"/>
  <c r="R3043" i="2" s="1"/>
  <c r="S3043" i="2" s="1"/>
  <c r="K3044" i="2"/>
  <c r="R3044" i="2" s="1"/>
  <c r="K3045" i="2"/>
  <c r="R3045" i="2" s="1"/>
  <c r="S3045" i="2" s="1"/>
  <c r="K3046" i="2"/>
  <c r="K3047" i="2"/>
  <c r="K3048" i="2"/>
  <c r="R3048" i="2" s="1"/>
  <c r="S3048" i="2" s="1"/>
  <c r="K3049" i="2"/>
  <c r="R3049" i="2" s="1"/>
  <c r="S3049" i="2" s="1"/>
  <c r="K3050" i="2"/>
  <c r="R3050" i="2" s="1"/>
  <c r="S3050" i="2" s="1"/>
  <c r="K3051" i="2"/>
  <c r="R3051" i="2" s="1"/>
  <c r="S3051" i="2" s="1"/>
  <c r="K3052" i="2"/>
  <c r="R3052" i="2" s="1"/>
  <c r="S3052" i="2" s="1"/>
  <c r="K3053" i="2"/>
  <c r="R3053" i="2" s="1"/>
  <c r="K3054" i="2"/>
  <c r="R3054" i="2" s="1"/>
  <c r="K3055" i="2"/>
  <c r="K3056" i="2"/>
  <c r="R3056" i="2" s="1"/>
  <c r="S3056" i="2" s="1"/>
  <c r="K3057" i="2"/>
  <c r="R3057" i="2" s="1"/>
  <c r="S3057" i="2" s="1"/>
  <c r="K3058" i="2"/>
  <c r="R3058" i="2" s="1"/>
  <c r="S3058" i="2" s="1"/>
  <c r="K3059" i="2"/>
  <c r="R3059" i="2" s="1"/>
  <c r="S3059" i="2" s="1"/>
  <c r="K3060" i="2"/>
  <c r="R3060" i="2" s="1"/>
  <c r="S3060" i="2" s="1"/>
  <c r="K3061" i="2"/>
  <c r="R3061" i="2" s="1"/>
  <c r="S3061" i="2" s="1"/>
  <c r="K3062" i="2"/>
  <c r="K3063" i="2"/>
  <c r="K3064" i="2"/>
  <c r="R3064" i="2" s="1"/>
  <c r="S3064" i="2" s="1"/>
  <c r="K3065" i="2"/>
  <c r="R3065" i="2" s="1"/>
  <c r="S3065" i="2" s="1"/>
  <c r="K3066" i="2"/>
  <c r="R3066" i="2" s="1"/>
  <c r="S3066" i="2" s="1"/>
  <c r="K3067" i="2"/>
  <c r="R3067" i="2" s="1"/>
  <c r="S3067" i="2" s="1"/>
  <c r="K3068" i="2"/>
  <c r="R3068" i="2" s="1"/>
  <c r="S3068" i="2" s="1"/>
  <c r="K3069" i="2"/>
  <c r="R3069" i="2" s="1"/>
  <c r="S3069" i="2" s="1"/>
  <c r="K3070" i="2"/>
  <c r="R3070" i="2" s="1"/>
  <c r="S3070" i="2" s="1"/>
  <c r="K3071" i="2"/>
  <c r="K3072" i="2"/>
  <c r="R3072" i="2" s="1"/>
  <c r="S3072" i="2" s="1"/>
  <c r="K3073" i="2"/>
  <c r="R3073" i="2" s="1"/>
  <c r="S3073" i="2" s="1"/>
  <c r="K3074" i="2"/>
  <c r="R3074" i="2" s="1"/>
  <c r="S3074" i="2" s="1"/>
  <c r="K3075" i="2"/>
  <c r="R3075" i="2" s="1"/>
  <c r="S3075" i="2" s="1"/>
  <c r="K3076" i="2"/>
  <c r="R3076" i="2" s="1"/>
  <c r="S3076" i="2" s="1"/>
  <c r="K3077" i="2"/>
  <c r="R3077" i="2" s="1"/>
  <c r="S3077" i="2" s="1"/>
  <c r="K3078" i="2"/>
  <c r="R3078" i="2" s="1"/>
  <c r="S3078" i="2" s="1"/>
  <c r="K3079" i="2"/>
  <c r="K3080" i="2"/>
  <c r="R3080" i="2" s="1"/>
  <c r="S3080" i="2" s="1"/>
  <c r="K3081" i="2"/>
  <c r="R3081" i="2" s="1"/>
  <c r="S3081" i="2" s="1"/>
  <c r="K3082" i="2"/>
  <c r="R3082" i="2" s="1"/>
  <c r="S3082" i="2" s="1"/>
  <c r="K3083" i="2"/>
  <c r="R3083" i="2" s="1"/>
  <c r="K3084" i="2"/>
  <c r="R3084" i="2" s="1"/>
  <c r="K3085" i="2"/>
  <c r="R3085" i="2" s="1"/>
  <c r="S3085" i="2" s="1"/>
  <c r="K3086" i="2"/>
  <c r="R3086" i="2" s="1"/>
  <c r="S3086" i="2" s="1"/>
  <c r="K3087" i="2"/>
  <c r="K3088" i="2"/>
  <c r="K3089" i="2"/>
  <c r="K3090" i="2"/>
  <c r="R3090" i="2" s="1"/>
  <c r="S3090" i="2" s="1"/>
  <c r="K3091" i="2"/>
  <c r="R3091" i="2" s="1"/>
  <c r="S3091" i="2" s="1"/>
  <c r="K3092" i="2"/>
  <c r="R3092" i="2" s="1"/>
  <c r="S3092" i="2" s="1"/>
  <c r="K3093" i="2"/>
  <c r="R3093" i="2" s="1"/>
  <c r="S3093" i="2" s="1"/>
  <c r="K3094" i="2"/>
  <c r="R3094" i="2" s="1"/>
  <c r="S3094" i="2" s="1"/>
  <c r="K3095" i="2"/>
  <c r="K3096" i="2"/>
  <c r="R3096" i="2" s="1"/>
  <c r="S3096" i="2" s="1"/>
  <c r="K3097" i="2"/>
  <c r="R3097" i="2" s="1"/>
  <c r="S3097" i="2" s="1"/>
  <c r="K3098" i="2"/>
  <c r="R3098" i="2" s="1"/>
  <c r="S3098" i="2" s="1"/>
  <c r="K3099" i="2"/>
  <c r="R3099" i="2" s="1"/>
  <c r="S3099" i="2" s="1"/>
  <c r="K3100" i="2"/>
  <c r="R3100" i="2" s="1"/>
  <c r="S3100" i="2" s="1"/>
  <c r="K3101" i="2"/>
  <c r="R3101" i="2" s="1"/>
  <c r="S3101" i="2" s="1"/>
  <c r="K3102" i="2"/>
  <c r="R3102" i="2" s="1"/>
  <c r="S3102" i="2" s="1"/>
  <c r="K3103" i="2"/>
  <c r="K3104" i="2"/>
  <c r="R3104" i="2" s="1"/>
  <c r="S3104" i="2" s="1"/>
  <c r="K3105" i="2"/>
  <c r="R3105" i="2" s="1"/>
  <c r="S3105" i="2" s="1"/>
  <c r="K3106" i="2"/>
  <c r="R3106" i="2" s="1"/>
  <c r="S3106" i="2" s="1"/>
  <c r="K3107" i="2"/>
  <c r="R3107" i="2" s="1"/>
  <c r="S3107" i="2" s="1"/>
  <c r="K3108" i="2"/>
  <c r="R3108" i="2" s="1"/>
  <c r="S3108" i="2" s="1"/>
  <c r="K3109" i="2"/>
  <c r="R3109" i="2" s="1"/>
  <c r="S3109" i="2" s="1"/>
  <c r="K3110" i="2"/>
  <c r="R3110" i="2" s="1"/>
  <c r="S3110" i="2" s="1"/>
  <c r="K3111" i="2"/>
  <c r="K3112" i="2"/>
  <c r="R3112" i="2" s="1"/>
  <c r="S3112" i="2" s="1"/>
  <c r="K3113" i="2"/>
  <c r="K3114" i="2"/>
  <c r="R3114" i="2" s="1"/>
  <c r="S3114" i="2" s="1"/>
  <c r="K3115" i="2"/>
  <c r="R3115" i="2" s="1"/>
  <c r="S3115" i="2" s="1"/>
  <c r="K3116" i="2"/>
  <c r="R3116" i="2" s="1"/>
  <c r="S3116" i="2" s="1"/>
  <c r="K3117" i="2"/>
  <c r="R3117" i="2" s="1"/>
  <c r="S3117" i="2" s="1"/>
  <c r="K3118" i="2"/>
  <c r="R3118" i="2" s="1"/>
  <c r="S3118" i="2" s="1"/>
  <c r="K3119" i="2"/>
  <c r="K3120" i="2"/>
  <c r="R3120" i="2" s="1"/>
  <c r="S3120" i="2" s="1"/>
  <c r="K3121" i="2"/>
  <c r="R3121" i="2" s="1"/>
  <c r="S3121" i="2" s="1"/>
  <c r="K3122" i="2"/>
  <c r="R3122" i="2" s="1"/>
  <c r="S3122" i="2" s="1"/>
  <c r="K3123" i="2"/>
  <c r="R3123" i="2" s="1"/>
  <c r="S3123" i="2" s="1"/>
  <c r="K3124" i="2"/>
  <c r="R3124" i="2" s="1"/>
  <c r="S3124" i="2" s="1"/>
  <c r="K3125" i="2"/>
  <c r="R3125" i="2" s="1"/>
  <c r="S3125" i="2" s="1"/>
  <c r="K3126" i="2"/>
  <c r="R3126" i="2" s="1"/>
  <c r="S3126" i="2" s="1"/>
  <c r="K3127" i="2"/>
  <c r="K3128" i="2"/>
  <c r="R3128" i="2" s="1"/>
  <c r="S3128" i="2" s="1"/>
  <c r="K3129" i="2"/>
  <c r="K3130" i="2"/>
  <c r="R3130" i="2" s="1"/>
  <c r="S3130" i="2" s="1"/>
  <c r="K3131" i="2"/>
  <c r="R3131" i="2" s="1"/>
  <c r="S3131" i="2" s="1"/>
  <c r="K3132" i="2"/>
  <c r="R3132" i="2" s="1"/>
  <c r="S3132" i="2" s="1"/>
  <c r="K3133" i="2"/>
  <c r="R3133" i="2" s="1"/>
  <c r="S3133" i="2" s="1"/>
  <c r="K3134" i="2"/>
  <c r="R3134" i="2" s="1"/>
  <c r="S3134" i="2" s="1"/>
  <c r="K3135" i="2"/>
  <c r="K3136" i="2"/>
  <c r="R3136" i="2" s="1"/>
  <c r="S3136" i="2" s="1"/>
  <c r="K3137" i="2"/>
  <c r="R3137" i="2" s="1"/>
  <c r="S3137" i="2" s="1"/>
  <c r="K3138" i="2"/>
  <c r="R3138" i="2" s="1"/>
  <c r="S3138" i="2" s="1"/>
  <c r="K3139" i="2"/>
  <c r="R3139" i="2" s="1"/>
  <c r="S3139" i="2" s="1"/>
  <c r="K3140" i="2"/>
  <c r="R3140" i="2" s="1"/>
  <c r="S3140" i="2" s="1"/>
  <c r="K3141" i="2"/>
  <c r="R3141" i="2" s="1"/>
  <c r="S3141" i="2" s="1"/>
  <c r="K3142" i="2"/>
  <c r="R3142" i="2" s="1"/>
  <c r="S3142" i="2" s="1"/>
  <c r="K3143" i="2"/>
  <c r="K3144" i="2"/>
  <c r="R3144" i="2" s="1"/>
  <c r="S3144" i="2" s="1"/>
  <c r="K3145" i="2"/>
  <c r="R3145" i="2" s="1"/>
  <c r="S3145" i="2" s="1"/>
  <c r="K3146" i="2"/>
  <c r="R3146" i="2" s="1"/>
  <c r="S3146" i="2" s="1"/>
  <c r="K3147" i="2"/>
  <c r="R3147" i="2" s="1"/>
  <c r="S3147" i="2" s="1"/>
  <c r="K3148" i="2"/>
  <c r="R3148" i="2" s="1"/>
  <c r="S3148" i="2" s="1"/>
  <c r="K3149" i="2"/>
  <c r="R3149" i="2" s="1"/>
  <c r="S3149" i="2" s="1"/>
  <c r="K3150" i="2"/>
  <c r="R3150" i="2" s="1"/>
  <c r="S3150" i="2" s="1"/>
  <c r="K3151" i="2"/>
  <c r="K3152" i="2"/>
  <c r="K3153" i="2"/>
  <c r="R3153" i="2" s="1"/>
  <c r="S3153" i="2" s="1"/>
  <c r="K3154" i="2"/>
  <c r="R3154" i="2" s="1"/>
  <c r="S3154" i="2" s="1"/>
  <c r="K3155" i="2"/>
  <c r="R3155" i="2" s="1"/>
  <c r="S3155" i="2" s="1"/>
  <c r="K3156" i="2"/>
  <c r="R3156" i="2" s="1"/>
  <c r="K3157" i="2"/>
  <c r="R3157" i="2" s="1"/>
  <c r="S3157" i="2" s="1"/>
  <c r="K3158" i="2"/>
  <c r="R3158" i="2" s="1"/>
  <c r="S3158" i="2" s="1"/>
  <c r="K3159" i="2"/>
  <c r="K3160" i="2"/>
  <c r="R3160" i="2" s="1"/>
  <c r="S3160" i="2" s="1"/>
  <c r="K3161" i="2"/>
  <c r="R3161" i="2" s="1"/>
  <c r="S3161" i="2" s="1"/>
  <c r="K3162" i="2"/>
  <c r="R3162" i="2" s="1"/>
  <c r="S3162" i="2" s="1"/>
  <c r="K3163" i="2"/>
  <c r="R3163" i="2" s="1"/>
  <c r="S3163" i="2" s="1"/>
  <c r="K3164" i="2"/>
  <c r="R3164" i="2" s="1"/>
  <c r="S3164" i="2" s="1"/>
  <c r="K3165" i="2"/>
  <c r="R3165" i="2" s="1"/>
  <c r="S3165" i="2" s="1"/>
  <c r="K3166" i="2"/>
  <c r="R3166" i="2" s="1"/>
  <c r="S3166" i="2" s="1"/>
  <c r="K3167" i="2"/>
  <c r="K3168" i="2"/>
  <c r="R3168" i="2" s="1"/>
  <c r="S3168" i="2" s="1"/>
  <c r="K3169" i="2"/>
  <c r="R3169" i="2" s="1"/>
  <c r="S3169" i="2" s="1"/>
  <c r="K3170" i="2"/>
  <c r="R3170" i="2" s="1"/>
  <c r="S3170" i="2" s="1"/>
  <c r="K3171" i="2"/>
  <c r="R3171" i="2" s="1"/>
  <c r="S3171" i="2" s="1"/>
  <c r="K3172" i="2"/>
  <c r="R3172" i="2" s="1"/>
  <c r="S3172" i="2" s="1"/>
  <c r="K3173" i="2"/>
  <c r="R3173" i="2" s="1"/>
  <c r="S3173" i="2" s="1"/>
  <c r="K3174" i="2"/>
  <c r="R3174" i="2" s="1"/>
  <c r="S3174" i="2" s="1"/>
  <c r="K3175" i="2"/>
  <c r="K3176" i="2"/>
  <c r="R3176" i="2" s="1"/>
  <c r="S3176" i="2" s="1"/>
  <c r="K3177" i="2"/>
  <c r="R3177" i="2" s="1"/>
  <c r="S3177" i="2" s="1"/>
  <c r="K3178" i="2"/>
  <c r="R3178" i="2" s="1"/>
  <c r="S3178" i="2" s="1"/>
  <c r="K3179" i="2"/>
  <c r="R3179" i="2" s="1"/>
  <c r="S3179" i="2" s="1"/>
  <c r="K3180" i="2"/>
  <c r="R3180" i="2" s="1"/>
  <c r="S3180" i="2" s="1"/>
  <c r="K3181" i="2"/>
  <c r="R3181" i="2" s="1"/>
  <c r="S3181" i="2" s="1"/>
  <c r="K3182" i="2"/>
  <c r="R3182" i="2" s="1"/>
  <c r="S3182" i="2" s="1"/>
  <c r="K3183" i="2"/>
  <c r="K3184" i="2"/>
  <c r="R3184" i="2" s="1"/>
  <c r="S3184" i="2" s="1"/>
  <c r="K3185" i="2"/>
  <c r="R3185" i="2" s="1"/>
  <c r="S3185" i="2" s="1"/>
  <c r="K3186" i="2"/>
  <c r="R3186" i="2" s="1"/>
  <c r="S3186" i="2" s="1"/>
  <c r="K3187" i="2"/>
  <c r="R3187" i="2" s="1"/>
  <c r="S3187" i="2" s="1"/>
  <c r="K3188" i="2"/>
  <c r="R3188" i="2" s="1"/>
  <c r="S3188" i="2" s="1"/>
  <c r="K3189" i="2"/>
  <c r="R3189" i="2" s="1"/>
  <c r="S3189" i="2" s="1"/>
  <c r="K3190" i="2"/>
  <c r="R3190" i="2" s="1"/>
  <c r="S3190" i="2" s="1"/>
  <c r="K3191" i="2"/>
  <c r="K3192" i="2"/>
  <c r="R3192" i="2" s="1"/>
  <c r="S3192" i="2" s="1"/>
  <c r="K3193" i="2"/>
  <c r="K3194" i="2"/>
  <c r="R3194" i="2" s="1"/>
  <c r="S3194" i="2" s="1"/>
  <c r="K3195" i="2"/>
  <c r="R3195" i="2" s="1"/>
  <c r="K3196" i="2"/>
  <c r="R3196" i="2" s="1"/>
  <c r="S3196" i="2" s="1"/>
  <c r="K3197" i="2"/>
  <c r="R3197" i="2" s="1"/>
  <c r="K3198" i="2"/>
  <c r="R3198" i="2" s="1"/>
  <c r="S3198" i="2" s="1"/>
  <c r="K3199" i="2"/>
  <c r="K3200" i="2"/>
  <c r="R3200" i="2" s="1"/>
  <c r="S3200" i="2" s="1"/>
  <c r="K3201" i="2"/>
  <c r="R3201" i="2" s="1"/>
  <c r="S3201" i="2" s="1"/>
  <c r="K6" i="2"/>
  <c r="R6" i="2" s="1"/>
  <c r="S6" i="2" s="1"/>
  <c r="F7" i="5"/>
  <c r="F8" i="5"/>
  <c r="F12" i="5"/>
  <c r="F13" i="5"/>
  <c r="F15" i="5"/>
  <c r="F17" i="5"/>
  <c r="F22" i="5"/>
  <c r="F25" i="5"/>
  <c r="F28" i="5"/>
  <c r="F30" i="5"/>
  <c r="F31" i="5"/>
  <c r="F37" i="5"/>
  <c r="F38" i="5"/>
  <c r="F39" i="5"/>
  <c r="F41" i="5"/>
  <c r="F45" i="5"/>
  <c r="F48" i="5"/>
  <c r="F49" i="5"/>
  <c r="F52" i="5"/>
  <c r="F54" i="5"/>
  <c r="F55" i="5"/>
  <c r="F60" i="5"/>
  <c r="F62" i="5"/>
  <c r="F63" i="5"/>
  <c r="F69" i="5"/>
  <c r="F70" i="5"/>
  <c r="F71" i="5"/>
  <c r="F80" i="5"/>
  <c r="F81" i="5"/>
  <c r="F84" i="5"/>
  <c r="F85" i="5"/>
  <c r="F86" i="5"/>
  <c r="F93" i="5"/>
  <c r="F97" i="5"/>
  <c r="F105" i="5"/>
  <c r="F108" i="5"/>
  <c r="F109" i="5"/>
  <c r="F111" i="5"/>
  <c r="F116" i="5"/>
  <c r="F119" i="5"/>
  <c r="F121" i="5"/>
  <c r="F124" i="5"/>
  <c r="F125" i="5"/>
  <c r="F127" i="5"/>
  <c r="F128" i="5"/>
  <c r="F136" i="5"/>
  <c r="F140" i="5"/>
  <c r="F141" i="5"/>
  <c r="F143" i="5"/>
  <c r="F148" i="5"/>
  <c r="F149" i="5"/>
  <c r="F151" i="5"/>
  <c r="F157" i="5"/>
  <c r="F160" i="5"/>
  <c r="F165" i="5"/>
  <c r="F166" i="5"/>
  <c r="F173" i="5"/>
  <c r="F177" i="5"/>
  <c r="F180" i="5"/>
  <c r="F181" i="5"/>
  <c r="F182" i="5"/>
  <c r="F191" i="5"/>
  <c r="F193" i="5"/>
  <c r="F197" i="5"/>
  <c r="F198" i="5"/>
  <c r="F207" i="5"/>
  <c r="F208" i="5"/>
  <c r="F213" i="5"/>
  <c r="F215" i="5"/>
  <c r="F217" i="5"/>
  <c r="F222" i="5"/>
  <c r="F224" i="5"/>
  <c r="F225" i="5"/>
  <c r="F231" i="5"/>
  <c r="F232" i="5"/>
  <c r="F233" i="5"/>
  <c r="F239" i="5"/>
  <c r="F240" i="5"/>
  <c r="F244" i="5"/>
  <c r="F246" i="5"/>
  <c r="F249" i="5"/>
  <c r="F252" i="5"/>
  <c r="F262" i="5"/>
  <c r="F263" i="5"/>
  <c r="F264" i="5"/>
  <c r="F265" i="5"/>
  <c r="F268" i="5"/>
  <c r="F271" i="5"/>
  <c r="F273" i="5"/>
  <c r="F278" i="5"/>
  <c r="F279" i="5"/>
  <c r="F281" i="5"/>
  <c r="F287" i="5"/>
  <c r="F289" i="5"/>
  <c r="F294" i="5"/>
  <c r="F295" i="5"/>
  <c r="F301" i="5"/>
  <c r="F303" i="5"/>
  <c r="F304" i="5"/>
  <c r="F316" i="5"/>
  <c r="F317" i="5"/>
  <c r="F318" i="5"/>
  <c r="F319" i="5"/>
  <c r="F321" i="5"/>
  <c r="F328" i="5"/>
  <c r="F329" i="5"/>
  <c r="F332" i="5"/>
  <c r="F335" i="5"/>
  <c r="F336" i="5"/>
  <c r="F337" i="5"/>
  <c r="F342" i="5"/>
  <c r="F350" i="5"/>
  <c r="F351" i="5"/>
  <c r="F353" i="5"/>
  <c r="F357" i="5"/>
  <c r="F359" i="5"/>
  <c r="F360" i="5"/>
  <c r="F361" i="5"/>
  <c r="F365" i="5"/>
  <c r="F372" i="5"/>
  <c r="F373" i="5"/>
  <c r="F374" i="5"/>
  <c r="F375" i="5"/>
  <c r="F385" i="5"/>
  <c r="F390" i="5"/>
  <c r="F391" i="5"/>
  <c r="F392" i="5"/>
  <c r="F400" i="5"/>
  <c r="F404" i="5"/>
  <c r="F405" i="5"/>
  <c r="F407" i="5"/>
  <c r="F413" i="5"/>
  <c r="F414" i="5"/>
  <c r="F415" i="5"/>
  <c r="F422" i="5"/>
  <c r="F425" i="5"/>
  <c r="F428" i="5"/>
  <c r="F429" i="5"/>
  <c r="F432" i="5"/>
  <c r="F438" i="5"/>
  <c r="F439" i="5"/>
  <c r="F441" i="5"/>
  <c r="F445" i="5"/>
  <c r="F446" i="5"/>
  <c r="F447" i="5"/>
  <c r="F454" i="5"/>
  <c r="F457" i="5"/>
  <c r="F460" i="5"/>
  <c r="F461" i="5"/>
  <c r="F463" i="5"/>
  <c r="F469" i="5"/>
  <c r="F471" i="5"/>
  <c r="F476" i="5"/>
  <c r="F481" i="5"/>
  <c r="F485" i="5"/>
  <c r="F486" i="5"/>
  <c r="F489" i="5"/>
  <c r="F496" i="5"/>
  <c r="F497" i="5"/>
  <c r="F500" i="5"/>
  <c r="F501" i="5"/>
  <c r="F502" i="5"/>
  <c r="F512" i="5"/>
  <c r="F513" i="5"/>
  <c r="F518" i="5"/>
  <c r="F519" i="5"/>
  <c r="F524" i="5"/>
  <c r="F532" i="5"/>
  <c r="F537" i="5"/>
  <c r="F540" i="5"/>
  <c r="F542" i="5"/>
  <c r="F553" i="5"/>
  <c r="F556" i="5"/>
  <c r="F557" i="5"/>
  <c r="F559" i="5"/>
  <c r="F566" i="5"/>
  <c r="F567" i="5"/>
  <c r="F572" i="5"/>
  <c r="F573" i="5"/>
  <c r="F574" i="5"/>
  <c r="F581" i="5"/>
  <c r="F583" i="5"/>
  <c r="F585" i="5"/>
  <c r="F588" i="5"/>
  <c r="F593" i="5"/>
  <c r="F596" i="5"/>
  <c r="F597" i="5"/>
  <c r="F599" i="5"/>
  <c r="F607" i="5"/>
  <c r="F608" i="5"/>
  <c r="F609" i="5"/>
  <c r="F613" i="5"/>
  <c r="F615" i="5"/>
  <c r="F616" i="5"/>
  <c r="F623" i="5"/>
  <c r="F629" i="5"/>
  <c r="F630" i="5"/>
  <c r="F636" i="5"/>
  <c r="F639" i="5"/>
  <c r="F641" i="5"/>
  <c r="F645" i="5"/>
  <c r="F648" i="5"/>
  <c r="F652" i="5"/>
  <c r="F653" i="5"/>
  <c r="F656" i="5"/>
  <c r="F663" i="5"/>
  <c r="F665" i="5"/>
  <c r="F668" i="5"/>
  <c r="F669" i="5"/>
  <c r="F670" i="5"/>
  <c r="F671" i="5"/>
  <c r="F678" i="5"/>
  <c r="F679" i="5"/>
  <c r="F680" i="5"/>
  <c r="F681" i="5"/>
  <c r="F682" i="5"/>
  <c r="F683" i="5"/>
  <c r="F688" i="5"/>
  <c r="F698" i="5"/>
  <c r="F699" i="5"/>
  <c r="F701" i="5"/>
  <c r="F705" i="5"/>
  <c r="F711" i="5"/>
  <c r="F713" i="5"/>
  <c r="F714" i="5"/>
  <c r="F718" i="5"/>
  <c r="F720" i="5"/>
  <c r="F722" i="5"/>
  <c r="F723" i="5"/>
  <c r="F725" i="5"/>
  <c r="F726" i="5"/>
  <c r="F734" i="5"/>
  <c r="F735" i="5"/>
  <c r="F736" i="5"/>
  <c r="F738" i="5"/>
  <c r="F741" i="5"/>
  <c r="F743" i="5"/>
  <c r="F745" i="5"/>
  <c r="F746" i="5"/>
  <c r="F751" i="5"/>
  <c r="F752" i="5"/>
  <c r="F753" i="5"/>
  <c r="F754" i="5"/>
  <c r="F760" i="5"/>
  <c r="F761" i="5"/>
  <c r="F762" i="5"/>
  <c r="F763" i="5"/>
  <c r="F765" i="5"/>
  <c r="F766" i="5"/>
  <c r="F768" i="5"/>
  <c r="F773" i="5"/>
  <c r="F774" i="5"/>
  <c r="F775" i="5"/>
  <c r="F777" i="5"/>
  <c r="F778" i="5"/>
  <c r="F782" i="5"/>
  <c r="F786" i="5"/>
  <c r="F787" i="5"/>
  <c r="F789" i="5"/>
  <c r="F792" i="5"/>
  <c r="F793" i="5"/>
  <c r="F795" i="5"/>
  <c r="F798" i="5"/>
  <c r="F799" i="5"/>
  <c r="F802" i="5"/>
  <c r="F805" i="5"/>
  <c r="F806" i="5"/>
  <c r="F807" i="5"/>
  <c r="F809" i="5"/>
  <c r="F814" i="5"/>
  <c r="F816" i="5"/>
  <c r="F817" i="5"/>
  <c r="F818" i="5"/>
  <c r="F819" i="5"/>
  <c r="F825" i="5"/>
  <c r="F827" i="5"/>
  <c r="F829" i="5"/>
  <c r="F830" i="5"/>
  <c r="F833" i="5"/>
  <c r="F834" i="5"/>
  <c r="F838" i="5"/>
  <c r="F839" i="5"/>
  <c r="F841" i="5"/>
  <c r="F843" i="5"/>
  <c r="F845" i="5"/>
  <c r="F846" i="5"/>
  <c r="F850" i="5"/>
  <c r="F855" i="5"/>
  <c r="F856" i="5"/>
  <c r="F857" i="5"/>
  <c r="F859" i="5"/>
  <c r="F862" i="5"/>
  <c r="F864" i="5"/>
  <c r="F865" i="5"/>
  <c r="F869" i="5"/>
  <c r="F870" i="5"/>
  <c r="F871" i="5"/>
  <c r="F874" i="5"/>
  <c r="F875" i="5"/>
  <c r="F878" i="5"/>
  <c r="F880" i="5"/>
  <c r="F881" i="5"/>
  <c r="F882" i="5"/>
  <c r="F885" i="5"/>
  <c r="F887" i="5"/>
  <c r="F890" i="5"/>
  <c r="F891" i="5"/>
  <c r="F893" i="5"/>
  <c r="F897" i="5"/>
  <c r="F898" i="5"/>
  <c r="F902" i="5"/>
  <c r="F903" i="5"/>
  <c r="F907" i="5"/>
  <c r="F909" i="5"/>
  <c r="F910" i="5"/>
  <c r="F911" i="5"/>
  <c r="F912" i="5"/>
  <c r="F914" i="5"/>
  <c r="F917" i="5"/>
  <c r="F918" i="5"/>
  <c r="F919" i="5"/>
  <c r="F920" i="5"/>
  <c r="F921" i="5"/>
  <c r="F923" i="5"/>
  <c r="F927" i="5"/>
  <c r="F929" i="5"/>
  <c r="F930" i="5"/>
  <c r="F933" i="5"/>
  <c r="F934" i="5"/>
  <c r="F937" i="5"/>
  <c r="F938" i="5"/>
  <c r="F939" i="5"/>
  <c r="F942" i="5"/>
  <c r="F943" i="5"/>
  <c r="F944" i="5"/>
  <c r="F945" i="5"/>
  <c r="F949" i="5"/>
  <c r="F951" i="5"/>
  <c r="F953" i="5"/>
  <c r="F954" i="5"/>
  <c r="F955" i="5"/>
  <c r="F960" i="5"/>
  <c r="F961" i="5"/>
  <c r="F962" i="5"/>
  <c r="F963" i="5"/>
  <c r="F965" i="5"/>
  <c r="F970" i="5"/>
  <c r="F971" i="5"/>
  <c r="F973" i="5"/>
  <c r="F974" i="5"/>
  <c r="F982" i="5"/>
  <c r="F984" i="5"/>
  <c r="F985" i="5"/>
  <c r="F987" i="5"/>
  <c r="F990" i="5"/>
  <c r="F991" i="5"/>
  <c r="F993" i="5"/>
  <c r="F994" i="5"/>
  <c r="F997" i="5"/>
  <c r="F998" i="5"/>
  <c r="F1001" i="5"/>
  <c r="F1002" i="5"/>
  <c r="F1003" i="5"/>
  <c r="F1006" i="5"/>
  <c r="F1008" i="5"/>
  <c r="F1011" i="5"/>
  <c r="F1013" i="5"/>
  <c r="F1015" i="5"/>
  <c r="F1017" i="5"/>
  <c r="F1018" i="5"/>
  <c r="F1022" i="5"/>
  <c r="F1025" i="5"/>
  <c r="F1026" i="5"/>
  <c r="F1027" i="5"/>
  <c r="F1035" i="5"/>
  <c r="F1037" i="5"/>
  <c r="F1038" i="5"/>
  <c r="F1039" i="5"/>
  <c r="F1042" i="5"/>
  <c r="F1043" i="5"/>
  <c r="F1046" i="5"/>
  <c r="F1047" i="5"/>
  <c r="F1048" i="5"/>
  <c r="F1049" i="5"/>
  <c r="F1054" i="5"/>
  <c r="F1055" i="5"/>
  <c r="F1061" i="5"/>
  <c r="F1064" i="5"/>
  <c r="F1065" i="5"/>
  <c r="F1066" i="5"/>
  <c r="F1067" i="5"/>
  <c r="F1071" i="5"/>
  <c r="F1073" i="5"/>
  <c r="F1074" i="5"/>
  <c r="F1075" i="5"/>
  <c r="F1077" i="5"/>
  <c r="F1079" i="5"/>
  <c r="F1080" i="5"/>
  <c r="F1086" i="5"/>
  <c r="F1088" i="5"/>
  <c r="F1090" i="5"/>
  <c r="F1091" i="5"/>
  <c r="F1095" i="5"/>
  <c r="F1101" i="5"/>
  <c r="F1102" i="5"/>
  <c r="F1104" i="5"/>
  <c r="F1106" i="5"/>
  <c r="F1107" i="5"/>
  <c r="F1109" i="5"/>
  <c r="F1112" i="5"/>
  <c r="F1115" i="5"/>
  <c r="F1117" i="5"/>
  <c r="F1118" i="5"/>
  <c r="F1119" i="5"/>
  <c r="F1121" i="5"/>
  <c r="F1122" i="5"/>
  <c r="F1127" i="5"/>
  <c r="F1128" i="5"/>
  <c r="F1129" i="5"/>
  <c r="F1130" i="5"/>
  <c r="F1131" i="5"/>
  <c r="F1143" i="5"/>
  <c r="F1144" i="5"/>
  <c r="F1146" i="5"/>
  <c r="F1152" i="5"/>
  <c r="F1154" i="5"/>
  <c r="F1158" i="5"/>
  <c r="F1159" i="5"/>
  <c r="F1163" i="5"/>
  <c r="F1165" i="5"/>
  <c r="F1167" i="5"/>
  <c r="F1168" i="5"/>
  <c r="F1170" i="5"/>
  <c r="F1171" i="5"/>
  <c r="F1177" i="5"/>
  <c r="F1181" i="5"/>
  <c r="F1182" i="5"/>
  <c r="F1183" i="5"/>
  <c r="F1185" i="5"/>
  <c r="F1190" i="5"/>
  <c r="F1191" i="5"/>
  <c r="F1192" i="5"/>
  <c r="F1193" i="5"/>
  <c r="F1194" i="5"/>
  <c r="F1195" i="5"/>
  <c r="F1201" i="5"/>
  <c r="F1205" i="5"/>
  <c r="F1207" i="5"/>
  <c r="F1210" i="5"/>
  <c r="F1211" i="5"/>
  <c r="F1213" i="5"/>
  <c r="F1216" i="5"/>
  <c r="F1217" i="5"/>
  <c r="F1221" i="5"/>
  <c r="F1222" i="5"/>
  <c r="F1223" i="5"/>
  <c r="F1225" i="5"/>
  <c r="F1227" i="5"/>
  <c r="F1232" i="5"/>
  <c r="F1234" i="5"/>
  <c r="F1235" i="5"/>
  <c r="F1237" i="5"/>
  <c r="F1238" i="5"/>
  <c r="F1243" i="5"/>
  <c r="F1246" i="5"/>
  <c r="F1247" i="5"/>
  <c r="F1248" i="5"/>
  <c r="F1253" i="5"/>
  <c r="F1254" i="5"/>
  <c r="F1256" i="5"/>
  <c r="F1258" i="5"/>
  <c r="F1262" i="5"/>
  <c r="F1263" i="5"/>
  <c r="F1264" i="5"/>
  <c r="F1265" i="5"/>
  <c r="F1266" i="5"/>
  <c r="F1267" i="5"/>
  <c r="F1269" i="5"/>
  <c r="F1272" i="5"/>
  <c r="F1273" i="5"/>
  <c r="F1274" i="5"/>
  <c r="F1275" i="5"/>
  <c r="F1277" i="5"/>
  <c r="F1278" i="5"/>
  <c r="F1280" i="5"/>
  <c r="F1282" i="5"/>
  <c r="F1283" i="5"/>
  <c r="F1285" i="5"/>
  <c r="F1286" i="5"/>
  <c r="F1287" i="5"/>
  <c r="F1289" i="5"/>
  <c r="F1290" i="5"/>
  <c r="F1293" i="5"/>
  <c r="F1294" i="5"/>
  <c r="F1296" i="5"/>
  <c r="F1298" i="5"/>
  <c r="F1299" i="5"/>
  <c r="F1301" i="5"/>
  <c r="F1303" i="5"/>
  <c r="F1307" i="5"/>
  <c r="F1309" i="5"/>
  <c r="F1310" i="5"/>
  <c r="F1311" i="5"/>
  <c r="F1314" i="5"/>
  <c r="F1320" i="5"/>
  <c r="F1321" i="5"/>
  <c r="F1326" i="5"/>
  <c r="F1327" i="5"/>
  <c r="F1328" i="5"/>
  <c r="F1329" i="5"/>
  <c r="F1335" i="5"/>
  <c r="F1337" i="5"/>
  <c r="F1338" i="5"/>
  <c r="F1339" i="5"/>
  <c r="F1347" i="5"/>
  <c r="F1350" i="5"/>
  <c r="F1351" i="5"/>
  <c r="F1353" i="5"/>
  <c r="F1355" i="5"/>
  <c r="F1359" i="5"/>
  <c r="F1360" i="5"/>
  <c r="F1362" i="5"/>
  <c r="F1363" i="5"/>
  <c r="F1367" i="5"/>
  <c r="F1373" i="5"/>
  <c r="F1374" i="5"/>
  <c r="F1376" i="5"/>
  <c r="F1377" i="5"/>
  <c r="F1378" i="5"/>
  <c r="F1381" i="5"/>
  <c r="F1382" i="5"/>
  <c r="F1383" i="5"/>
  <c r="F1384" i="5"/>
  <c r="F1390" i="5"/>
  <c r="F1391" i="5"/>
  <c r="F1392" i="5"/>
  <c r="F1394" i="5"/>
  <c r="F1399" i="5"/>
  <c r="F1400" i="5"/>
  <c r="F1401" i="5"/>
  <c r="F1402" i="5"/>
  <c r="F1403" i="5"/>
  <c r="F1405" i="5"/>
  <c r="F1411" i="5"/>
  <c r="F1413" i="5"/>
  <c r="F1415" i="5"/>
  <c r="F1418" i="5"/>
  <c r="F1419" i="5"/>
  <c r="F1430" i="5"/>
  <c r="F1431" i="5"/>
  <c r="F1432" i="5"/>
  <c r="F1435" i="5"/>
  <c r="F1437" i="5"/>
  <c r="F1440" i="5"/>
  <c r="F1442" i="5"/>
  <c r="F1445" i="5"/>
  <c r="F1446" i="5"/>
  <c r="F1449" i="5"/>
  <c r="F1450" i="5"/>
  <c r="F1451" i="5"/>
  <c r="F1454" i="5"/>
  <c r="F1455" i="5"/>
  <c r="F1456" i="5"/>
  <c r="F1457" i="5"/>
  <c r="F1465" i="5"/>
  <c r="F1467" i="5"/>
  <c r="F1472" i="5"/>
  <c r="F1473" i="5"/>
  <c r="F1478" i="5"/>
  <c r="F1483" i="5"/>
  <c r="F1485" i="5"/>
  <c r="F1486" i="5"/>
  <c r="F1487" i="5"/>
  <c r="F1488" i="5"/>
  <c r="F1491" i="5"/>
  <c r="F1493" i="5"/>
  <c r="F1495" i="5"/>
  <c r="F1496" i="5"/>
  <c r="F1497" i="5"/>
  <c r="F1499" i="5"/>
  <c r="F1504" i="5"/>
  <c r="F1505" i="5"/>
  <c r="F1509" i="5"/>
  <c r="F1510" i="5"/>
  <c r="F1513" i="5"/>
  <c r="F1514" i="5"/>
  <c r="F1518" i="5"/>
  <c r="F1519" i="5"/>
  <c r="F1523" i="5"/>
  <c r="F1525" i="5"/>
  <c r="F1527" i="5"/>
  <c r="F1533" i="5"/>
  <c r="F1536" i="5"/>
  <c r="F1537" i="5"/>
  <c r="F1538" i="5"/>
  <c r="F1544" i="5"/>
  <c r="F1545" i="5"/>
  <c r="F1546" i="5"/>
  <c r="F1547" i="5"/>
  <c r="F1548" i="5"/>
  <c r="F1552" i="5"/>
  <c r="F1556" i="5"/>
  <c r="F1557" i="5"/>
  <c r="F1561" i="5"/>
  <c r="F1562" i="5"/>
  <c r="F1563" i="5"/>
  <c r="F1564" i="5"/>
  <c r="F1567" i="5"/>
  <c r="F1570" i="5"/>
  <c r="F1571" i="5"/>
  <c r="F1572" i="5"/>
  <c r="F1573" i="5"/>
  <c r="F1575" i="5"/>
  <c r="F1578" i="5"/>
  <c r="F1581" i="5"/>
  <c r="F1583" i="5"/>
  <c r="F1584" i="5"/>
  <c r="F1585" i="5"/>
  <c r="F1589" i="5"/>
  <c r="F1592" i="5"/>
  <c r="F1593" i="5"/>
  <c r="F1594" i="5"/>
  <c r="F1597" i="5"/>
  <c r="F1599" i="5"/>
  <c r="F1600" i="5"/>
  <c r="F1602" i="5"/>
  <c r="F1603" i="5"/>
  <c r="F1607" i="5"/>
  <c r="F1608" i="5"/>
  <c r="F1609" i="5"/>
  <c r="F1610" i="5"/>
  <c r="F1617" i="5"/>
  <c r="F1618" i="5"/>
  <c r="F1619" i="5"/>
  <c r="F1620" i="5"/>
  <c r="F1621" i="5"/>
  <c r="F1628" i="5"/>
  <c r="F1629" i="5"/>
  <c r="F1631" i="5"/>
  <c r="F1634" i="5"/>
  <c r="F1635" i="5"/>
  <c r="F1636" i="5"/>
  <c r="F1644" i="5"/>
  <c r="F1645" i="5"/>
  <c r="F1647" i="5"/>
  <c r="F1648" i="5"/>
  <c r="F1655" i="5"/>
  <c r="F1656" i="5"/>
  <c r="F1657" i="5"/>
  <c r="F1658" i="5"/>
  <c r="F1663" i="5"/>
  <c r="F1667" i="5"/>
  <c r="F1671" i="5"/>
  <c r="F1672" i="5"/>
  <c r="F1673" i="5"/>
  <c r="F1674" i="5"/>
  <c r="F1680" i="5"/>
  <c r="F1681" i="5"/>
  <c r="F1682" i="5"/>
  <c r="F1683" i="5"/>
  <c r="F1684" i="5"/>
  <c r="F1688" i="5"/>
  <c r="F1689" i="5"/>
  <c r="F1690" i="5"/>
  <c r="F1691" i="5"/>
  <c r="F1692" i="5"/>
  <c r="F1693" i="5"/>
  <c r="F1695" i="5"/>
  <c r="F1699" i="5"/>
  <c r="F1700" i="5"/>
  <c r="F1701" i="5"/>
  <c r="F1703" i="5"/>
  <c r="F1704" i="5"/>
  <c r="F1706" i="5"/>
  <c r="F1711" i="5"/>
  <c r="F1712" i="5"/>
  <c r="F1713" i="5"/>
  <c r="F1716" i="5"/>
  <c r="F1717" i="5"/>
  <c r="F1720" i="5"/>
  <c r="F1721" i="5"/>
  <c r="F1722" i="5"/>
  <c r="F1725" i="5"/>
  <c r="F1727" i="5"/>
  <c r="F1728" i="5"/>
  <c r="F1729" i="5"/>
  <c r="F1737" i="5"/>
  <c r="F1738" i="5"/>
  <c r="F1739" i="5"/>
  <c r="F1740" i="5"/>
  <c r="F1744" i="5"/>
  <c r="F1745" i="5"/>
  <c r="F1749" i="5"/>
  <c r="F1753" i="5"/>
  <c r="F1754" i="5"/>
  <c r="F1756" i="5"/>
  <c r="F1761" i="5"/>
  <c r="F1762" i="5"/>
  <c r="F1763" i="5"/>
  <c r="F1764" i="5"/>
  <c r="F1767" i="5"/>
  <c r="F1768" i="5"/>
  <c r="F1770" i="5"/>
  <c r="F1771" i="5"/>
  <c r="F1772" i="5"/>
  <c r="F1773" i="5"/>
  <c r="F1775" i="5"/>
  <c r="F1776" i="5"/>
  <c r="F1777" i="5"/>
  <c r="F1781" i="5"/>
  <c r="F1783" i="5"/>
  <c r="F1784" i="5"/>
  <c r="F1785" i="5"/>
  <c r="F1786" i="5"/>
  <c r="F1793" i="5"/>
  <c r="F1794" i="5"/>
  <c r="F1795" i="5"/>
  <c r="F1799" i="5"/>
  <c r="F1800" i="5"/>
  <c r="F1803" i="5"/>
  <c r="F1804" i="5"/>
  <c r="F1808" i="5"/>
  <c r="F1809" i="5"/>
  <c r="F1810" i="5"/>
  <c r="F1811" i="5"/>
  <c r="F1813" i="5"/>
  <c r="F1818" i="5"/>
  <c r="F1820" i="5"/>
  <c r="F1821" i="5"/>
  <c r="F1823" i="5"/>
  <c r="F1826" i="5"/>
  <c r="F1827" i="5"/>
  <c r="F1829" i="5"/>
  <c r="F1832" i="5"/>
  <c r="F1835" i="5"/>
  <c r="F1836" i="5"/>
  <c r="F1840" i="5"/>
  <c r="F1841" i="5"/>
  <c r="F1844" i="5"/>
  <c r="F1845" i="5"/>
  <c r="F1847" i="5"/>
  <c r="F1848" i="5"/>
  <c r="F1849" i="5"/>
  <c r="F1853" i="5"/>
  <c r="F1855" i="5"/>
  <c r="F1857" i="5"/>
  <c r="F1858" i="5"/>
  <c r="F1859" i="5"/>
  <c r="F1861" i="5"/>
  <c r="F1864" i="5"/>
  <c r="F1866" i="5"/>
  <c r="F1867" i="5"/>
  <c r="F1868" i="5"/>
  <c r="F1872" i="5"/>
  <c r="F1873" i="5"/>
  <c r="F1875" i="5"/>
  <c r="F1876" i="5"/>
  <c r="F1877" i="5"/>
  <c r="F1880" i="5"/>
  <c r="F1881" i="5"/>
  <c r="F1882" i="5"/>
  <c r="F1885" i="5"/>
  <c r="F1887" i="5"/>
  <c r="F1889" i="5"/>
  <c r="F1890" i="5"/>
  <c r="F1891" i="5"/>
  <c r="F1892" i="5"/>
  <c r="F1893" i="5"/>
  <c r="F1895" i="5"/>
  <c r="F1898" i="5"/>
  <c r="F1899" i="5"/>
  <c r="F1900" i="5"/>
  <c r="F1901" i="5"/>
  <c r="F1903" i="5"/>
  <c r="F1905" i="5"/>
  <c r="F1907" i="5"/>
  <c r="F1908" i="5"/>
  <c r="F1909" i="5"/>
  <c r="F1911" i="5"/>
  <c r="F1912" i="5"/>
  <c r="F1913" i="5"/>
  <c r="F1920" i="5"/>
  <c r="F1921" i="5"/>
  <c r="F1922" i="5"/>
  <c r="F1923" i="5"/>
  <c r="F1927" i="5"/>
  <c r="F1929" i="5"/>
  <c r="F1930" i="5"/>
  <c r="F1931" i="5"/>
  <c r="F1932" i="5"/>
  <c r="F1935" i="5"/>
  <c r="F1936" i="5"/>
  <c r="F1937" i="5"/>
  <c r="F1944" i="5"/>
  <c r="F1945" i="5"/>
  <c r="F1946" i="5"/>
  <c r="F1947" i="5"/>
  <c r="F1949" i="5"/>
  <c r="F1951" i="5"/>
  <c r="F1956" i="5"/>
  <c r="F1957" i="5"/>
  <c r="F1959" i="5"/>
  <c r="F1962" i="5"/>
  <c r="F1965" i="5"/>
  <c r="F1967" i="5"/>
  <c r="F1968" i="5"/>
  <c r="F1969" i="5"/>
  <c r="F1971" i="5"/>
  <c r="F1972" i="5"/>
  <c r="F1975" i="5"/>
  <c r="F1977" i="5"/>
  <c r="F1978" i="5"/>
  <c r="F1981" i="5"/>
  <c r="F1985" i="5"/>
  <c r="F1986" i="5"/>
  <c r="F1991" i="5"/>
  <c r="F1992" i="5"/>
  <c r="F1993" i="5"/>
  <c r="F1996" i="5"/>
  <c r="F2000" i="5"/>
  <c r="F2002" i="5"/>
  <c r="F2003" i="5"/>
  <c r="F2004" i="5"/>
  <c r="F2010" i="5"/>
  <c r="F2011" i="5"/>
  <c r="F2013" i="5"/>
  <c r="F2015" i="5"/>
  <c r="F2017" i="5"/>
  <c r="F2018" i="5"/>
  <c r="F2021" i="5"/>
  <c r="F2023" i="5"/>
  <c r="F2024" i="5"/>
  <c r="F2027" i="5"/>
  <c r="F2028" i="5"/>
  <c r="F2029" i="5"/>
  <c r="F2031" i="5"/>
  <c r="F2032" i="5"/>
  <c r="F2033" i="5"/>
  <c r="F2036" i="5"/>
  <c r="F2037" i="5"/>
  <c r="F2039" i="5"/>
  <c r="F2040" i="5"/>
  <c r="F2042" i="5"/>
  <c r="F2044" i="5"/>
  <c r="F2045" i="5"/>
  <c r="F2047" i="5"/>
  <c r="F2048" i="5"/>
  <c r="F2049" i="5"/>
  <c r="F2050" i="5"/>
  <c r="F2051" i="5"/>
  <c r="F2057" i="5"/>
  <c r="F2058" i="5"/>
  <c r="F2059" i="5"/>
  <c r="F2060" i="5"/>
  <c r="F2064" i="5"/>
  <c r="F2073" i="5"/>
  <c r="F2074" i="5"/>
  <c r="F2075" i="5"/>
  <c r="F2081" i="5"/>
  <c r="F2082" i="5"/>
  <c r="F2083" i="5"/>
  <c r="F2084" i="5"/>
  <c r="F2085" i="5"/>
  <c r="F2091" i="5"/>
  <c r="F2092" i="5"/>
  <c r="F2093" i="5"/>
  <c r="F2095" i="5"/>
  <c r="F2096" i="5"/>
  <c r="F2097" i="5"/>
  <c r="F2099" i="5"/>
  <c r="F2100" i="5"/>
  <c r="F2101" i="5"/>
  <c r="F2105" i="5"/>
  <c r="F2106" i="5"/>
  <c r="F2109" i="5"/>
  <c r="F2111" i="5"/>
  <c r="F2114" i="5"/>
  <c r="F2119" i="5"/>
  <c r="F2120" i="5"/>
  <c r="F2121" i="5"/>
  <c r="F2124" i="5"/>
  <c r="F2127" i="5"/>
  <c r="F2128" i="5"/>
  <c r="F2129" i="5"/>
  <c r="F2130" i="5"/>
  <c r="F2131" i="5"/>
  <c r="F2138" i="5"/>
  <c r="F2139" i="5"/>
  <c r="F2140" i="5"/>
  <c r="F2141" i="5"/>
  <c r="F2143" i="5"/>
  <c r="F2146" i="5"/>
  <c r="F2148" i="5"/>
  <c r="F2149" i="5"/>
  <c r="F2151" i="5"/>
  <c r="F2152" i="5"/>
  <c r="F2155" i="5"/>
  <c r="F2156" i="5"/>
  <c r="F2157" i="5"/>
  <c r="F2159" i="5"/>
  <c r="F2161" i="5"/>
  <c r="F2164" i="5"/>
  <c r="F2165" i="5"/>
  <c r="F2167" i="5"/>
  <c r="F2168" i="5"/>
  <c r="F2169" i="5"/>
  <c r="F2175" i="5"/>
  <c r="F2177" i="5"/>
  <c r="F2178" i="5"/>
  <c r="F2179" i="5"/>
  <c r="F2181" i="5"/>
  <c r="F2183" i="5"/>
  <c r="F2185" i="5"/>
  <c r="F2186" i="5"/>
  <c r="F2187" i="5"/>
  <c r="F2188" i="5"/>
  <c r="F2192" i="5"/>
  <c r="F2195" i="5"/>
  <c r="F2196" i="5"/>
  <c r="F2197" i="5"/>
  <c r="F2200" i="5"/>
  <c r="F2201" i="5"/>
  <c r="F2202" i="5"/>
  <c r="F2210" i="5"/>
  <c r="F2211" i="5"/>
  <c r="F2212" i="5"/>
  <c r="F2213" i="5"/>
  <c r="F2215" i="5"/>
  <c r="F2221" i="5"/>
  <c r="F2223" i="5"/>
  <c r="F2224" i="5"/>
  <c r="F2225" i="5"/>
  <c r="F2227" i="5"/>
  <c r="F2228" i="5"/>
  <c r="F2229" i="5"/>
  <c r="F2231" i="5"/>
  <c r="F2232" i="5"/>
  <c r="F2233" i="5"/>
  <c r="F2234" i="5"/>
  <c r="F2237" i="5"/>
  <c r="F2239" i="5"/>
  <c r="F2242" i="5"/>
  <c r="F2247" i="5"/>
  <c r="F2248" i="5"/>
  <c r="F2249" i="5"/>
  <c r="F2256" i="5"/>
  <c r="F2257" i="5"/>
  <c r="F2258" i="5"/>
  <c r="F2259" i="5"/>
  <c r="F2260" i="5"/>
  <c r="F2261" i="5"/>
  <c r="F2264" i="5"/>
  <c r="F2266" i="5"/>
  <c r="F2267" i="5"/>
  <c r="F2268" i="5"/>
  <c r="F2269" i="5"/>
  <c r="F2271" i="5"/>
  <c r="F2274" i="5"/>
  <c r="F2275" i="5"/>
  <c r="F2277" i="5"/>
  <c r="F2279" i="5"/>
  <c r="F2280" i="5"/>
  <c r="F2283" i="5"/>
  <c r="F2284" i="5"/>
  <c r="F2287" i="5"/>
  <c r="F2289" i="5"/>
  <c r="F2292" i="5"/>
  <c r="F2293" i="5"/>
  <c r="F2295" i="5"/>
  <c r="F2296" i="5"/>
  <c r="F2300" i="5"/>
  <c r="F2301" i="5"/>
  <c r="F2303" i="5"/>
  <c r="F2304" i="5"/>
  <c r="F2305" i="5"/>
  <c r="F2306" i="5"/>
  <c r="F2309" i="5"/>
  <c r="F2311" i="5"/>
  <c r="F2312" i="5"/>
  <c r="F2313" i="5"/>
  <c r="F2314" i="5"/>
  <c r="F2315" i="5"/>
  <c r="F2316" i="5"/>
  <c r="F2319" i="5"/>
  <c r="F2320" i="5"/>
  <c r="F2322" i="5"/>
  <c r="F2323" i="5"/>
  <c r="F2324" i="5"/>
  <c r="F2325" i="5"/>
  <c r="F2329" i="5"/>
  <c r="F2333" i="5"/>
  <c r="F2338" i="5"/>
  <c r="F2339" i="5"/>
  <c r="F2340" i="5"/>
  <c r="F2341" i="5"/>
  <c r="F2344" i="5"/>
  <c r="F2347" i="5"/>
  <c r="F2348" i="5"/>
  <c r="F2349" i="5"/>
  <c r="F2351" i="5"/>
  <c r="F2352" i="5"/>
  <c r="F2353" i="5"/>
  <c r="F2357" i="5"/>
  <c r="F2359" i="5"/>
  <c r="F2361" i="5"/>
  <c r="F2362" i="5"/>
  <c r="F2365" i="5"/>
  <c r="F2369" i="5"/>
  <c r="F2370" i="5"/>
  <c r="F2371" i="5"/>
  <c r="F2373" i="5"/>
  <c r="F2375" i="5"/>
  <c r="F2376" i="5"/>
  <c r="F2377" i="5"/>
  <c r="F2378" i="5"/>
  <c r="F2379" i="5"/>
  <c r="F2380" i="5"/>
  <c r="F2384" i="5"/>
  <c r="F2385" i="5"/>
  <c r="F2386" i="5"/>
  <c r="F2387" i="5"/>
  <c r="F2396" i="5"/>
  <c r="F2397" i="5"/>
  <c r="F2399" i="5"/>
  <c r="F2401" i="5"/>
  <c r="F2402" i="5"/>
  <c r="F2405" i="5"/>
  <c r="F2407" i="5"/>
  <c r="F2408" i="5"/>
  <c r="F2410" i="5"/>
  <c r="F2413" i="5"/>
  <c r="F2415" i="5"/>
  <c r="F2416" i="5"/>
  <c r="F2417" i="5"/>
  <c r="F2420" i="5"/>
  <c r="F2421" i="5"/>
  <c r="F2426" i="5"/>
  <c r="F2429" i="5"/>
  <c r="F2431" i="5"/>
  <c r="F2432" i="5"/>
  <c r="F2433" i="5"/>
  <c r="F2437" i="5"/>
  <c r="F2440" i="5"/>
  <c r="F2441" i="5"/>
  <c r="F2442" i="5"/>
  <c r="F2443" i="5"/>
  <c r="F2450" i="5"/>
  <c r="F2452" i="5"/>
  <c r="F2453" i="5"/>
  <c r="F2457" i="5"/>
  <c r="F2460" i="5"/>
  <c r="F2461" i="5"/>
  <c r="F2463" i="5"/>
  <c r="F2466" i="5"/>
  <c r="F2467" i="5"/>
  <c r="F2468" i="5"/>
  <c r="F2469" i="5"/>
  <c r="F2475" i="5"/>
  <c r="F2476" i="5"/>
  <c r="F2477" i="5"/>
  <c r="F2479" i="5"/>
  <c r="F2480" i="5"/>
  <c r="F2488" i="5"/>
  <c r="F2489" i="5"/>
  <c r="F2490" i="5"/>
  <c r="F2492" i="5"/>
  <c r="F2495" i="5"/>
  <c r="F2497" i="5"/>
  <c r="F2499" i="5"/>
  <c r="F2501" i="5"/>
  <c r="F2503" i="5"/>
  <c r="F2505" i="5"/>
  <c r="F2507" i="5"/>
  <c r="F2511" i="5"/>
  <c r="F2512" i="5"/>
  <c r="F2513" i="5"/>
  <c r="F2514" i="5"/>
  <c r="F2516" i="5"/>
  <c r="F2517" i="5"/>
  <c r="F2522" i="5"/>
  <c r="F2523" i="5"/>
  <c r="F2524" i="5"/>
  <c r="F2530" i="5"/>
  <c r="F2532" i="5"/>
  <c r="F2533" i="5"/>
  <c r="F2535" i="5"/>
  <c r="F2536" i="5"/>
  <c r="F2540" i="5"/>
  <c r="F2543" i="5"/>
  <c r="F2544" i="5"/>
  <c r="F2545" i="5"/>
  <c r="F2548" i="5"/>
  <c r="F2549" i="5"/>
  <c r="F2553" i="5"/>
  <c r="F2554" i="5"/>
  <c r="F2556" i="5"/>
  <c r="F2557" i="5"/>
  <c r="F2559" i="5"/>
  <c r="F2560" i="5"/>
  <c r="F2563" i="5"/>
  <c r="F2567" i="5"/>
  <c r="F2568" i="5"/>
  <c r="F2569" i="5"/>
  <c r="F2570" i="5"/>
  <c r="F2571" i="5"/>
  <c r="F2575" i="5"/>
  <c r="F2576" i="5"/>
  <c r="F2577" i="5"/>
  <c r="F2578" i="5"/>
  <c r="F2579" i="5"/>
  <c r="F2580" i="5"/>
  <c r="F2584" i="5"/>
  <c r="F2585" i="5"/>
  <c r="F2586" i="5"/>
  <c r="F2587" i="5"/>
  <c r="F2588" i="5"/>
  <c r="F2589" i="5"/>
  <c r="F2591" i="5"/>
  <c r="F2594" i="5"/>
  <c r="F2596" i="5"/>
  <c r="F2597" i="5"/>
  <c r="F2599" i="5"/>
  <c r="F2600" i="5"/>
  <c r="F2602" i="5"/>
  <c r="F2605" i="5"/>
  <c r="F2607" i="5"/>
  <c r="F2609" i="5"/>
  <c r="F2611" i="5"/>
  <c r="F2612" i="5"/>
  <c r="F2615" i="5"/>
  <c r="F2618" i="5"/>
  <c r="F2620" i="5"/>
  <c r="F2621" i="5"/>
  <c r="F2623" i="5"/>
  <c r="F2625" i="5"/>
  <c r="F2627" i="5"/>
  <c r="F2631" i="5"/>
  <c r="F2632" i="5"/>
  <c r="F2633" i="5"/>
  <c r="F2634" i="5"/>
  <c r="F2635" i="5"/>
  <c r="F2636" i="5"/>
  <c r="F2639" i="5"/>
  <c r="F2641" i="5"/>
  <c r="F2642" i="5"/>
  <c r="F2643" i="5"/>
  <c r="F2644" i="5"/>
  <c r="F2649" i="5"/>
  <c r="F2650" i="5"/>
  <c r="F2651" i="5"/>
  <c r="F2652" i="5"/>
  <c r="F2653" i="5"/>
  <c r="F2657" i="5"/>
  <c r="F2658" i="5"/>
  <c r="F2659" i="5"/>
  <c r="F2661" i="5"/>
  <c r="F2663" i="5"/>
  <c r="F2664" i="5"/>
  <c r="F2667" i="5"/>
  <c r="F2669" i="5"/>
  <c r="F2671" i="5"/>
  <c r="F2672" i="5"/>
  <c r="F2673" i="5"/>
  <c r="F2675" i="5"/>
  <c r="F2677" i="5"/>
  <c r="F2680" i="5"/>
  <c r="F2681" i="5"/>
  <c r="F2682" i="5"/>
  <c r="F2684" i="5"/>
  <c r="F2685" i="5"/>
  <c r="F2688" i="5"/>
  <c r="F2691" i="5"/>
  <c r="F2693" i="5"/>
  <c r="F2695" i="5"/>
  <c r="F2696" i="5"/>
  <c r="F2697" i="5"/>
  <c r="F2700" i="5"/>
  <c r="F2704" i="5"/>
  <c r="F2705" i="5"/>
  <c r="F2706" i="5"/>
  <c r="F2708" i="5"/>
  <c r="F2712" i="5"/>
  <c r="F2713" i="5"/>
  <c r="F2714" i="5"/>
  <c r="F2715" i="5"/>
  <c r="F2716" i="5"/>
  <c r="F2719" i="5"/>
  <c r="F2722" i="5"/>
  <c r="F2723" i="5"/>
  <c r="F2724" i="5"/>
  <c r="F2725" i="5"/>
  <c r="F2727" i="5"/>
  <c r="F2730" i="5"/>
  <c r="F2732" i="5"/>
  <c r="F2733" i="5"/>
  <c r="F2735" i="5"/>
  <c r="F2736" i="5"/>
  <c r="F2737" i="5"/>
  <c r="F2740" i="5"/>
  <c r="F2744" i="5"/>
  <c r="F2745" i="5"/>
  <c r="F2746" i="5"/>
  <c r="F2748" i="5"/>
  <c r="F2749" i="5"/>
  <c r="F2754" i="5"/>
  <c r="F2755" i="5"/>
  <c r="F2757" i="5"/>
  <c r="F2759" i="5"/>
  <c r="F2760" i="5"/>
  <c r="F2763" i="5"/>
  <c r="F2764" i="5"/>
  <c r="F2767" i="5"/>
  <c r="F2768" i="5"/>
  <c r="F2769" i="5"/>
  <c r="F2773" i="5"/>
  <c r="F2776" i="5"/>
  <c r="F2777" i="5"/>
  <c r="F2778" i="5"/>
  <c r="F2779" i="5"/>
  <c r="F2780" i="5"/>
  <c r="F2783" i="5"/>
  <c r="F2785" i="5"/>
  <c r="F2787" i="5"/>
  <c r="F2788" i="5"/>
  <c r="F2789" i="5"/>
  <c r="F2791" i="5"/>
  <c r="F2795" i="5"/>
  <c r="F2796" i="5"/>
  <c r="F2797" i="5"/>
  <c r="F2799" i="5"/>
  <c r="F2800" i="5"/>
  <c r="F2803" i="5"/>
  <c r="F2805" i="5"/>
  <c r="F2807" i="5"/>
  <c r="F2808" i="5"/>
  <c r="F2809" i="5"/>
  <c r="F2810" i="5"/>
  <c r="F2813" i="5"/>
  <c r="F2816" i="5"/>
  <c r="F2817" i="5"/>
  <c r="F2818" i="5"/>
  <c r="F2819" i="5"/>
  <c r="F2821" i="5"/>
  <c r="F2825" i="5"/>
  <c r="F2826" i="5"/>
  <c r="F2827" i="5"/>
  <c r="F2828" i="5"/>
  <c r="F2831" i="5"/>
  <c r="F2832" i="5"/>
  <c r="F2833" i="5"/>
  <c r="F2836" i="5"/>
  <c r="F2837" i="5"/>
  <c r="F2840" i="5"/>
  <c r="F2841" i="5"/>
  <c r="F2842" i="5"/>
  <c r="F2843" i="5"/>
  <c r="F2844" i="5"/>
  <c r="F2847" i="5"/>
  <c r="F2849" i="5"/>
  <c r="F2850" i="5"/>
  <c r="F2851" i="5"/>
  <c r="F2852" i="5"/>
  <c r="F2858" i="5"/>
  <c r="F2860" i="5"/>
  <c r="F2861" i="5"/>
  <c r="F2863" i="5"/>
  <c r="F2868" i="5"/>
  <c r="F2869" i="5"/>
  <c r="F2871" i="5"/>
  <c r="F2872" i="5"/>
  <c r="F2873" i="5"/>
  <c r="F2877" i="5"/>
  <c r="F2880" i="5"/>
  <c r="F2881" i="5"/>
  <c r="F2882" i="5"/>
  <c r="F2883" i="5"/>
  <c r="F2887" i="5"/>
  <c r="F2889" i="5"/>
  <c r="F2890" i="5"/>
  <c r="F2891" i="5"/>
  <c r="F2892" i="5"/>
  <c r="F2895" i="5"/>
  <c r="F2896" i="5"/>
  <c r="F2899" i="5"/>
  <c r="F2901" i="5"/>
  <c r="F2904" i="5"/>
  <c r="F2905" i="5"/>
  <c r="F2909" i="5"/>
  <c r="F2911" i="5"/>
  <c r="F2913" i="5"/>
  <c r="F2914" i="5"/>
  <c r="F2915" i="5"/>
  <c r="F2916" i="5"/>
  <c r="F2917" i="5"/>
  <c r="F2923" i="5"/>
  <c r="F2924" i="5"/>
  <c r="F2925" i="5"/>
  <c r="F2929" i="5"/>
  <c r="F2931" i="5"/>
  <c r="F2932" i="5"/>
  <c r="F2933" i="5"/>
  <c r="F2935" i="5"/>
  <c r="F2936" i="5"/>
  <c r="F2937" i="5"/>
  <c r="F2941" i="5"/>
  <c r="F2943" i="5"/>
  <c r="F2944" i="5"/>
  <c r="F2945" i="5"/>
  <c r="F2946" i="5"/>
  <c r="F2947" i="5"/>
  <c r="F2951" i="5"/>
  <c r="F2952" i="5"/>
  <c r="F2953" i="5"/>
  <c r="F2954" i="5"/>
  <c r="F2955" i="5"/>
  <c r="F2956" i="5"/>
  <c r="F2959" i="5"/>
  <c r="F2960" i="5"/>
  <c r="F2962" i="5"/>
  <c r="F2963" i="5"/>
  <c r="F2964" i="5"/>
  <c r="F2965" i="5"/>
  <c r="F2968" i="5"/>
  <c r="F2969" i="5"/>
  <c r="F2971" i="5"/>
  <c r="F2972" i="5"/>
  <c r="F2973" i="5"/>
  <c r="F2975" i="5"/>
  <c r="F2977" i="5"/>
  <c r="F2978" i="5"/>
  <c r="F2983" i="5"/>
  <c r="F2984" i="5"/>
  <c r="F2986" i="5"/>
  <c r="F2987" i="5"/>
  <c r="F2988" i="5"/>
  <c r="F2993" i="5"/>
  <c r="F2995" i="5"/>
  <c r="F2996" i="5"/>
  <c r="F2997" i="5"/>
  <c r="F2999" i="5"/>
  <c r="F3000" i="5"/>
  <c r="F3005" i="5"/>
  <c r="F3007" i="5"/>
  <c r="F3008" i="5"/>
  <c r="F3009" i="5"/>
  <c r="F3010" i="5"/>
  <c r="F3011" i="5"/>
  <c r="F3015" i="5"/>
  <c r="F3017" i="5"/>
  <c r="F3018" i="5"/>
  <c r="F3019" i="5"/>
  <c r="F3025" i="5"/>
  <c r="F3026" i="5"/>
  <c r="F3027" i="5"/>
  <c r="F3028" i="5"/>
  <c r="F3029" i="5"/>
  <c r="F3033" i="5"/>
  <c r="F3034" i="5"/>
  <c r="F3035" i="5"/>
  <c r="F3036" i="5"/>
  <c r="F3037" i="5"/>
  <c r="F3039" i="5"/>
  <c r="F3041" i="5"/>
  <c r="F3045" i="5"/>
  <c r="F3047" i="5"/>
  <c r="F3048" i="5"/>
  <c r="F3050" i="5"/>
  <c r="F3051" i="5"/>
  <c r="F3053" i="5"/>
  <c r="F3055" i="5"/>
  <c r="F3056" i="5"/>
  <c r="F3057" i="5"/>
  <c r="F3059" i="5"/>
  <c r="F3060" i="5"/>
  <c r="F3061" i="5"/>
  <c r="F3063" i="5"/>
  <c r="F3064" i="5"/>
  <c r="F3066" i="5"/>
  <c r="F3068" i="5"/>
  <c r="F3069" i="5"/>
  <c r="F3070" i="5"/>
  <c r="F3071" i="5"/>
  <c r="F3072" i="5"/>
  <c r="F3077" i="5"/>
  <c r="F3078" i="5"/>
  <c r="F3079" i="5"/>
  <c r="F3080" i="5"/>
  <c r="F3081" i="5"/>
  <c r="F3085" i="5"/>
  <c r="F3086" i="5"/>
  <c r="F3087" i="5"/>
  <c r="F3088" i="5"/>
  <c r="F3089" i="5"/>
  <c r="F3094" i="5"/>
  <c r="F3095" i="5"/>
  <c r="F3096" i="5"/>
  <c r="F3097" i="5"/>
  <c r="F3098" i="5"/>
  <c r="F3101" i="5"/>
  <c r="F3104" i="5"/>
  <c r="F3105" i="5"/>
  <c r="F3106" i="5"/>
  <c r="F3108" i="5"/>
  <c r="F3111" i="5"/>
  <c r="F3112" i="5"/>
  <c r="F3113" i="5"/>
  <c r="F3114" i="5"/>
  <c r="F3116" i="5"/>
  <c r="F3117" i="5"/>
  <c r="F3120" i="5"/>
  <c r="F3122" i="5"/>
  <c r="F3124" i="5"/>
  <c r="F3125" i="5"/>
  <c r="F3126" i="5"/>
  <c r="F3129" i="5"/>
  <c r="F3130" i="5"/>
  <c r="F3132" i="5"/>
  <c r="F3133" i="5"/>
  <c r="F3134" i="5"/>
  <c r="F3135" i="5"/>
  <c r="F3136" i="5"/>
  <c r="F3140" i="5"/>
  <c r="F3141" i="5"/>
  <c r="F3142" i="5"/>
  <c r="F3143" i="5"/>
  <c r="F3144" i="5"/>
  <c r="F3149" i="5"/>
  <c r="F3150" i="5"/>
  <c r="F3151" i="5"/>
  <c r="F3152" i="5"/>
  <c r="F3153" i="5"/>
  <c r="F3156" i="5"/>
  <c r="F3158" i="5"/>
  <c r="F3159" i="5"/>
  <c r="F3160" i="5"/>
  <c r="F3161" i="5"/>
  <c r="F3162" i="5"/>
  <c r="F3164" i="5"/>
  <c r="F3165" i="5"/>
  <c r="F3166" i="5"/>
  <c r="F3167" i="5"/>
  <c r="F3168" i="5"/>
  <c r="F3169" i="5"/>
  <c r="F3170" i="5"/>
  <c r="F3172" i="5"/>
  <c r="F3175" i="5"/>
  <c r="F3176" i="5"/>
  <c r="F3177" i="5"/>
  <c r="F3178" i="5"/>
  <c r="F3180" i="5"/>
  <c r="F3181" i="5"/>
  <c r="F3182" i="5"/>
  <c r="F3183" i="5"/>
  <c r="F3185" i="5"/>
  <c r="F3186" i="5"/>
  <c r="F3188" i="5"/>
  <c r="F3189" i="5"/>
  <c r="F3190" i="5"/>
  <c r="F3194" i="5"/>
  <c r="F3197" i="5"/>
  <c r="F3198" i="5"/>
  <c r="F3199" i="5"/>
  <c r="F3200" i="5"/>
  <c r="L5" i="5"/>
  <c r="F44" i="5" s="1"/>
  <c r="L4" i="5"/>
  <c r="L3" i="5"/>
  <c r="F95" i="5" s="1"/>
  <c r="T3" i="2"/>
  <c r="W3" i="2" s="1"/>
  <c r="T4" i="2"/>
  <c r="W4" i="2" s="1"/>
  <c r="T5" i="2"/>
  <c r="W5" i="2" s="1"/>
  <c r="T6" i="2"/>
  <c r="W6" i="2" s="1"/>
  <c r="T7" i="2"/>
  <c r="W7" i="2" s="1"/>
  <c r="T8" i="2"/>
  <c r="W8" i="2" s="1"/>
  <c r="T9" i="2"/>
  <c r="W9" i="2" s="1"/>
  <c r="T10" i="2"/>
  <c r="W10" i="2" s="1"/>
  <c r="T11" i="2"/>
  <c r="W11" i="2" s="1"/>
  <c r="T12" i="2"/>
  <c r="W12" i="2" s="1"/>
  <c r="T13" i="2"/>
  <c r="W13" i="2" s="1"/>
  <c r="T14" i="2"/>
  <c r="W14" i="2" s="1"/>
  <c r="T15" i="2"/>
  <c r="W15" i="2" s="1"/>
  <c r="T16" i="2"/>
  <c r="W16" i="2" s="1"/>
  <c r="T17" i="2"/>
  <c r="W17" i="2" s="1"/>
  <c r="T18" i="2"/>
  <c r="W18" i="2" s="1"/>
  <c r="T19" i="2"/>
  <c r="W19" i="2" s="1"/>
  <c r="T20" i="2"/>
  <c r="W20" i="2" s="1"/>
  <c r="T21" i="2"/>
  <c r="W21" i="2" s="1"/>
  <c r="T22" i="2"/>
  <c r="W22" i="2" s="1"/>
  <c r="T23" i="2"/>
  <c r="W23" i="2" s="1"/>
  <c r="T24" i="2"/>
  <c r="W24" i="2" s="1"/>
  <c r="T25" i="2"/>
  <c r="W25" i="2" s="1"/>
  <c r="T26" i="2"/>
  <c r="W26" i="2" s="1"/>
  <c r="T27" i="2"/>
  <c r="W27" i="2" s="1"/>
  <c r="T28" i="2"/>
  <c r="W28" i="2" s="1"/>
  <c r="T29" i="2"/>
  <c r="W29" i="2" s="1"/>
  <c r="T30" i="2"/>
  <c r="W30" i="2" s="1"/>
  <c r="T31" i="2"/>
  <c r="W31" i="2" s="1"/>
  <c r="T32" i="2"/>
  <c r="W32" i="2" s="1"/>
  <c r="T33" i="2"/>
  <c r="W33" i="2" s="1"/>
  <c r="T34" i="2"/>
  <c r="W34" i="2" s="1"/>
  <c r="T35" i="2"/>
  <c r="W35" i="2" s="1"/>
  <c r="T36" i="2"/>
  <c r="W36" i="2" s="1"/>
  <c r="T37" i="2"/>
  <c r="W37" i="2" s="1"/>
  <c r="T38" i="2"/>
  <c r="W38" i="2" s="1"/>
  <c r="T39" i="2"/>
  <c r="W39" i="2" s="1"/>
  <c r="T40" i="2"/>
  <c r="W40" i="2" s="1"/>
  <c r="T41" i="2"/>
  <c r="W41" i="2" s="1"/>
  <c r="T42" i="2"/>
  <c r="W42" i="2" s="1"/>
  <c r="T43" i="2"/>
  <c r="W43" i="2" s="1"/>
  <c r="T44" i="2"/>
  <c r="W44" i="2" s="1"/>
  <c r="T45" i="2"/>
  <c r="W45" i="2" s="1"/>
  <c r="T46" i="2"/>
  <c r="W46" i="2" s="1"/>
  <c r="T47" i="2"/>
  <c r="W47" i="2" s="1"/>
  <c r="T48" i="2"/>
  <c r="W48" i="2" s="1"/>
  <c r="T49" i="2"/>
  <c r="W49" i="2" s="1"/>
  <c r="T50" i="2"/>
  <c r="W50" i="2" s="1"/>
  <c r="T51" i="2"/>
  <c r="W51" i="2" s="1"/>
  <c r="T52" i="2"/>
  <c r="W52" i="2" s="1"/>
  <c r="T53" i="2"/>
  <c r="W53" i="2" s="1"/>
  <c r="T54" i="2"/>
  <c r="W54" i="2" s="1"/>
  <c r="T55" i="2"/>
  <c r="W55" i="2" s="1"/>
  <c r="T56" i="2"/>
  <c r="W56" i="2" s="1"/>
  <c r="T57" i="2"/>
  <c r="W57" i="2" s="1"/>
  <c r="T58" i="2"/>
  <c r="W58" i="2" s="1"/>
  <c r="T59" i="2"/>
  <c r="W59" i="2" s="1"/>
  <c r="T60" i="2"/>
  <c r="W60" i="2" s="1"/>
  <c r="T61" i="2"/>
  <c r="W61" i="2" s="1"/>
  <c r="T62" i="2"/>
  <c r="W62" i="2" s="1"/>
  <c r="T63" i="2"/>
  <c r="W63" i="2" s="1"/>
  <c r="T64" i="2"/>
  <c r="W64" i="2" s="1"/>
  <c r="T65" i="2"/>
  <c r="W65" i="2" s="1"/>
  <c r="T66" i="2"/>
  <c r="W66" i="2" s="1"/>
  <c r="T67" i="2"/>
  <c r="W67" i="2" s="1"/>
  <c r="T68" i="2"/>
  <c r="W68" i="2" s="1"/>
  <c r="T69" i="2"/>
  <c r="W69" i="2" s="1"/>
  <c r="T70" i="2"/>
  <c r="W70" i="2" s="1"/>
  <c r="T71" i="2"/>
  <c r="W71" i="2" s="1"/>
  <c r="T72" i="2"/>
  <c r="W72" i="2" s="1"/>
  <c r="T73" i="2"/>
  <c r="W73" i="2" s="1"/>
  <c r="T74" i="2"/>
  <c r="W74" i="2" s="1"/>
  <c r="T75" i="2"/>
  <c r="W75" i="2" s="1"/>
  <c r="T76" i="2"/>
  <c r="W76" i="2" s="1"/>
  <c r="T77" i="2"/>
  <c r="W77" i="2" s="1"/>
  <c r="T78" i="2"/>
  <c r="W78" i="2" s="1"/>
  <c r="T79" i="2"/>
  <c r="W79" i="2" s="1"/>
  <c r="T80" i="2"/>
  <c r="W80" i="2" s="1"/>
  <c r="T81" i="2"/>
  <c r="W81" i="2" s="1"/>
  <c r="T82" i="2"/>
  <c r="W82" i="2" s="1"/>
  <c r="T83" i="2"/>
  <c r="W83" i="2" s="1"/>
  <c r="T84" i="2"/>
  <c r="W84" i="2" s="1"/>
  <c r="T85" i="2"/>
  <c r="W85" i="2" s="1"/>
  <c r="T86" i="2"/>
  <c r="W86" i="2" s="1"/>
  <c r="T87" i="2"/>
  <c r="W87" i="2" s="1"/>
  <c r="T88" i="2"/>
  <c r="W88" i="2" s="1"/>
  <c r="T89" i="2"/>
  <c r="W89" i="2" s="1"/>
  <c r="T90" i="2"/>
  <c r="W90" i="2" s="1"/>
  <c r="T91" i="2"/>
  <c r="W91" i="2" s="1"/>
  <c r="T92" i="2"/>
  <c r="W92" i="2" s="1"/>
  <c r="T93" i="2"/>
  <c r="W93" i="2" s="1"/>
  <c r="T94" i="2"/>
  <c r="W94" i="2" s="1"/>
  <c r="T95" i="2"/>
  <c r="W95" i="2" s="1"/>
  <c r="T96" i="2"/>
  <c r="W96" i="2" s="1"/>
  <c r="T97" i="2"/>
  <c r="W97" i="2" s="1"/>
  <c r="T98" i="2"/>
  <c r="W98" i="2" s="1"/>
  <c r="T99" i="2"/>
  <c r="W99" i="2" s="1"/>
  <c r="T100" i="2"/>
  <c r="W100" i="2" s="1"/>
  <c r="T101" i="2"/>
  <c r="W101" i="2" s="1"/>
  <c r="T102" i="2"/>
  <c r="W102" i="2" s="1"/>
  <c r="T103" i="2"/>
  <c r="W103" i="2" s="1"/>
  <c r="T104" i="2"/>
  <c r="W104" i="2" s="1"/>
  <c r="T105" i="2"/>
  <c r="W105" i="2" s="1"/>
  <c r="T106" i="2"/>
  <c r="W106" i="2" s="1"/>
  <c r="T107" i="2"/>
  <c r="W107" i="2" s="1"/>
  <c r="T108" i="2"/>
  <c r="W108" i="2" s="1"/>
  <c r="T109" i="2"/>
  <c r="W109" i="2" s="1"/>
  <c r="T110" i="2"/>
  <c r="W110" i="2" s="1"/>
  <c r="T111" i="2"/>
  <c r="W111" i="2" s="1"/>
  <c r="T112" i="2"/>
  <c r="W112" i="2" s="1"/>
  <c r="T113" i="2"/>
  <c r="W113" i="2" s="1"/>
  <c r="T114" i="2"/>
  <c r="W114" i="2" s="1"/>
  <c r="T115" i="2"/>
  <c r="W115" i="2" s="1"/>
  <c r="T116" i="2"/>
  <c r="W116" i="2" s="1"/>
  <c r="T117" i="2"/>
  <c r="W117" i="2" s="1"/>
  <c r="T118" i="2"/>
  <c r="W118" i="2" s="1"/>
  <c r="T119" i="2"/>
  <c r="W119" i="2" s="1"/>
  <c r="T120" i="2"/>
  <c r="W120" i="2" s="1"/>
  <c r="T121" i="2"/>
  <c r="W121" i="2" s="1"/>
  <c r="T122" i="2"/>
  <c r="W122" i="2" s="1"/>
  <c r="T123" i="2"/>
  <c r="W123" i="2" s="1"/>
  <c r="T124" i="2"/>
  <c r="W124" i="2" s="1"/>
  <c r="T125" i="2"/>
  <c r="W125" i="2" s="1"/>
  <c r="T126" i="2"/>
  <c r="W126" i="2" s="1"/>
  <c r="T127" i="2"/>
  <c r="W127" i="2" s="1"/>
  <c r="T128" i="2"/>
  <c r="W128" i="2" s="1"/>
  <c r="T129" i="2"/>
  <c r="W129" i="2" s="1"/>
  <c r="T130" i="2"/>
  <c r="W130" i="2" s="1"/>
  <c r="T131" i="2"/>
  <c r="W131" i="2" s="1"/>
  <c r="T132" i="2"/>
  <c r="W132" i="2" s="1"/>
  <c r="T133" i="2"/>
  <c r="W133" i="2" s="1"/>
  <c r="T134" i="2"/>
  <c r="W134" i="2" s="1"/>
  <c r="T135" i="2"/>
  <c r="W135" i="2" s="1"/>
  <c r="T136" i="2"/>
  <c r="W136" i="2" s="1"/>
  <c r="T137" i="2"/>
  <c r="W137" i="2" s="1"/>
  <c r="T138" i="2"/>
  <c r="W138" i="2" s="1"/>
  <c r="T139" i="2"/>
  <c r="W139" i="2" s="1"/>
  <c r="T140" i="2"/>
  <c r="W140" i="2" s="1"/>
  <c r="T141" i="2"/>
  <c r="W141" i="2" s="1"/>
  <c r="T142" i="2"/>
  <c r="W142" i="2" s="1"/>
  <c r="T143" i="2"/>
  <c r="W143" i="2" s="1"/>
  <c r="T144" i="2"/>
  <c r="W144" i="2" s="1"/>
  <c r="T145" i="2"/>
  <c r="W145" i="2" s="1"/>
  <c r="T146" i="2"/>
  <c r="W146" i="2" s="1"/>
  <c r="T147" i="2"/>
  <c r="W147" i="2" s="1"/>
  <c r="T148" i="2"/>
  <c r="W148" i="2" s="1"/>
  <c r="T149" i="2"/>
  <c r="W149" i="2" s="1"/>
  <c r="T150" i="2"/>
  <c r="W150" i="2" s="1"/>
  <c r="T151" i="2"/>
  <c r="W151" i="2" s="1"/>
  <c r="T152" i="2"/>
  <c r="W152" i="2" s="1"/>
  <c r="T153" i="2"/>
  <c r="W153" i="2" s="1"/>
  <c r="T154" i="2"/>
  <c r="W154" i="2" s="1"/>
  <c r="T155" i="2"/>
  <c r="W155" i="2" s="1"/>
  <c r="T156" i="2"/>
  <c r="W156" i="2" s="1"/>
  <c r="T157" i="2"/>
  <c r="W157" i="2" s="1"/>
  <c r="T158" i="2"/>
  <c r="W158" i="2" s="1"/>
  <c r="T159" i="2"/>
  <c r="W159" i="2" s="1"/>
  <c r="T160" i="2"/>
  <c r="W160" i="2" s="1"/>
  <c r="T161" i="2"/>
  <c r="W161" i="2" s="1"/>
  <c r="T162" i="2"/>
  <c r="W162" i="2" s="1"/>
  <c r="T163" i="2"/>
  <c r="W163" i="2" s="1"/>
  <c r="T164" i="2"/>
  <c r="W164" i="2" s="1"/>
  <c r="T165" i="2"/>
  <c r="W165" i="2" s="1"/>
  <c r="T166" i="2"/>
  <c r="W166" i="2" s="1"/>
  <c r="T167" i="2"/>
  <c r="W167" i="2" s="1"/>
  <c r="T168" i="2"/>
  <c r="W168" i="2" s="1"/>
  <c r="T169" i="2"/>
  <c r="W169" i="2" s="1"/>
  <c r="T170" i="2"/>
  <c r="W170" i="2" s="1"/>
  <c r="T171" i="2"/>
  <c r="W171" i="2" s="1"/>
  <c r="T172" i="2"/>
  <c r="W172" i="2" s="1"/>
  <c r="T173" i="2"/>
  <c r="W173" i="2" s="1"/>
  <c r="T174" i="2"/>
  <c r="W174" i="2" s="1"/>
  <c r="T175" i="2"/>
  <c r="W175" i="2" s="1"/>
  <c r="T176" i="2"/>
  <c r="W176" i="2" s="1"/>
  <c r="T177" i="2"/>
  <c r="W177" i="2" s="1"/>
  <c r="T178" i="2"/>
  <c r="W178" i="2" s="1"/>
  <c r="T179" i="2"/>
  <c r="W179" i="2" s="1"/>
  <c r="T180" i="2"/>
  <c r="W180" i="2" s="1"/>
  <c r="T181" i="2"/>
  <c r="W181" i="2" s="1"/>
  <c r="T182" i="2"/>
  <c r="W182" i="2" s="1"/>
  <c r="T183" i="2"/>
  <c r="W183" i="2" s="1"/>
  <c r="T184" i="2"/>
  <c r="W184" i="2" s="1"/>
  <c r="T185" i="2"/>
  <c r="W185" i="2" s="1"/>
  <c r="T186" i="2"/>
  <c r="W186" i="2" s="1"/>
  <c r="T187" i="2"/>
  <c r="W187" i="2" s="1"/>
  <c r="T188" i="2"/>
  <c r="W188" i="2" s="1"/>
  <c r="T189" i="2"/>
  <c r="W189" i="2" s="1"/>
  <c r="T190" i="2"/>
  <c r="W190" i="2" s="1"/>
  <c r="T191" i="2"/>
  <c r="W191" i="2" s="1"/>
  <c r="T192" i="2"/>
  <c r="W192" i="2" s="1"/>
  <c r="T193" i="2"/>
  <c r="W193" i="2" s="1"/>
  <c r="T194" i="2"/>
  <c r="W194" i="2" s="1"/>
  <c r="T195" i="2"/>
  <c r="W195" i="2" s="1"/>
  <c r="T196" i="2"/>
  <c r="W196" i="2" s="1"/>
  <c r="T197" i="2"/>
  <c r="W197" i="2" s="1"/>
  <c r="T198" i="2"/>
  <c r="W198" i="2" s="1"/>
  <c r="T199" i="2"/>
  <c r="W199" i="2" s="1"/>
  <c r="T200" i="2"/>
  <c r="W200" i="2" s="1"/>
  <c r="T201" i="2"/>
  <c r="W201" i="2" s="1"/>
  <c r="T202" i="2"/>
  <c r="W202" i="2" s="1"/>
  <c r="T203" i="2"/>
  <c r="W203" i="2" s="1"/>
  <c r="T204" i="2"/>
  <c r="W204" i="2" s="1"/>
  <c r="T205" i="2"/>
  <c r="W205" i="2" s="1"/>
  <c r="T206" i="2"/>
  <c r="W206" i="2" s="1"/>
  <c r="T207" i="2"/>
  <c r="W207" i="2" s="1"/>
  <c r="T208" i="2"/>
  <c r="W208" i="2" s="1"/>
  <c r="T209" i="2"/>
  <c r="W209" i="2" s="1"/>
  <c r="T210" i="2"/>
  <c r="W210" i="2" s="1"/>
  <c r="T211" i="2"/>
  <c r="W211" i="2" s="1"/>
  <c r="T212" i="2"/>
  <c r="W212" i="2" s="1"/>
  <c r="T213" i="2"/>
  <c r="W213" i="2" s="1"/>
  <c r="T214" i="2"/>
  <c r="W214" i="2" s="1"/>
  <c r="T215" i="2"/>
  <c r="W215" i="2" s="1"/>
  <c r="T216" i="2"/>
  <c r="W216" i="2" s="1"/>
  <c r="T217" i="2"/>
  <c r="W217" i="2" s="1"/>
  <c r="T218" i="2"/>
  <c r="W218" i="2" s="1"/>
  <c r="T219" i="2"/>
  <c r="W219" i="2" s="1"/>
  <c r="T220" i="2"/>
  <c r="W220" i="2" s="1"/>
  <c r="T221" i="2"/>
  <c r="W221" i="2" s="1"/>
  <c r="T222" i="2"/>
  <c r="W222" i="2" s="1"/>
  <c r="T223" i="2"/>
  <c r="W223" i="2" s="1"/>
  <c r="T224" i="2"/>
  <c r="W224" i="2" s="1"/>
  <c r="T225" i="2"/>
  <c r="W225" i="2" s="1"/>
  <c r="T226" i="2"/>
  <c r="W226" i="2" s="1"/>
  <c r="T227" i="2"/>
  <c r="W227" i="2" s="1"/>
  <c r="T228" i="2"/>
  <c r="W228" i="2" s="1"/>
  <c r="T229" i="2"/>
  <c r="W229" i="2" s="1"/>
  <c r="T230" i="2"/>
  <c r="W230" i="2" s="1"/>
  <c r="T231" i="2"/>
  <c r="W231" i="2" s="1"/>
  <c r="T232" i="2"/>
  <c r="W232" i="2" s="1"/>
  <c r="T233" i="2"/>
  <c r="W233" i="2" s="1"/>
  <c r="T234" i="2"/>
  <c r="W234" i="2" s="1"/>
  <c r="T235" i="2"/>
  <c r="W235" i="2" s="1"/>
  <c r="T236" i="2"/>
  <c r="W236" i="2" s="1"/>
  <c r="T237" i="2"/>
  <c r="W237" i="2" s="1"/>
  <c r="T238" i="2"/>
  <c r="W238" i="2" s="1"/>
  <c r="T239" i="2"/>
  <c r="W239" i="2" s="1"/>
  <c r="T240" i="2"/>
  <c r="W240" i="2" s="1"/>
  <c r="T241" i="2"/>
  <c r="W241" i="2" s="1"/>
  <c r="T242" i="2"/>
  <c r="W242" i="2" s="1"/>
  <c r="T243" i="2"/>
  <c r="W243" i="2" s="1"/>
  <c r="T244" i="2"/>
  <c r="W244" i="2" s="1"/>
  <c r="T245" i="2"/>
  <c r="W245" i="2" s="1"/>
  <c r="T246" i="2"/>
  <c r="W246" i="2" s="1"/>
  <c r="T247" i="2"/>
  <c r="W247" i="2" s="1"/>
  <c r="T248" i="2"/>
  <c r="W248" i="2" s="1"/>
  <c r="T249" i="2"/>
  <c r="W249" i="2" s="1"/>
  <c r="T250" i="2"/>
  <c r="W250" i="2" s="1"/>
  <c r="T251" i="2"/>
  <c r="W251" i="2" s="1"/>
  <c r="T252" i="2"/>
  <c r="W252" i="2" s="1"/>
  <c r="T253" i="2"/>
  <c r="W253" i="2" s="1"/>
  <c r="T254" i="2"/>
  <c r="W254" i="2" s="1"/>
  <c r="T255" i="2"/>
  <c r="W255" i="2" s="1"/>
  <c r="T256" i="2"/>
  <c r="W256" i="2" s="1"/>
  <c r="T257" i="2"/>
  <c r="W257" i="2" s="1"/>
  <c r="T258" i="2"/>
  <c r="W258" i="2" s="1"/>
  <c r="T259" i="2"/>
  <c r="W259" i="2" s="1"/>
  <c r="T260" i="2"/>
  <c r="W260" i="2" s="1"/>
  <c r="T261" i="2"/>
  <c r="W261" i="2" s="1"/>
  <c r="T262" i="2"/>
  <c r="W262" i="2" s="1"/>
  <c r="T263" i="2"/>
  <c r="W263" i="2" s="1"/>
  <c r="T264" i="2"/>
  <c r="W264" i="2" s="1"/>
  <c r="T265" i="2"/>
  <c r="W265" i="2" s="1"/>
  <c r="T266" i="2"/>
  <c r="W266" i="2" s="1"/>
  <c r="T267" i="2"/>
  <c r="W267" i="2" s="1"/>
  <c r="T268" i="2"/>
  <c r="W268" i="2" s="1"/>
  <c r="T269" i="2"/>
  <c r="W269" i="2" s="1"/>
  <c r="T270" i="2"/>
  <c r="W270" i="2" s="1"/>
  <c r="T271" i="2"/>
  <c r="W271" i="2" s="1"/>
  <c r="T272" i="2"/>
  <c r="W272" i="2" s="1"/>
  <c r="T273" i="2"/>
  <c r="W273" i="2" s="1"/>
  <c r="T274" i="2"/>
  <c r="W274" i="2" s="1"/>
  <c r="T275" i="2"/>
  <c r="W275" i="2" s="1"/>
  <c r="T276" i="2"/>
  <c r="W276" i="2" s="1"/>
  <c r="T277" i="2"/>
  <c r="W277" i="2" s="1"/>
  <c r="T278" i="2"/>
  <c r="W278" i="2" s="1"/>
  <c r="T279" i="2"/>
  <c r="W279" i="2" s="1"/>
  <c r="T280" i="2"/>
  <c r="W280" i="2" s="1"/>
  <c r="T281" i="2"/>
  <c r="W281" i="2" s="1"/>
  <c r="T282" i="2"/>
  <c r="W282" i="2" s="1"/>
  <c r="T283" i="2"/>
  <c r="W283" i="2" s="1"/>
  <c r="T284" i="2"/>
  <c r="W284" i="2" s="1"/>
  <c r="T285" i="2"/>
  <c r="W285" i="2" s="1"/>
  <c r="T286" i="2"/>
  <c r="W286" i="2" s="1"/>
  <c r="T287" i="2"/>
  <c r="W287" i="2" s="1"/>
  <c r="T288" i="2"/>
  <c r="W288" i="2" s="1"/>
  <c r="T289" i="2"/>
  <c r="W289" i="2" s="1"/>
  <c r="T290" i="2"/>
  <c r="W290" i="2" s="1"/>
  <c r="T291" i="2"/>
  <c r="W291" i="2" s="1"/>
  <c r="T292" i="2"/>
  <c r="W292" i="2" s="1"/>
  <c r="T293" i="2"/>
  <c r="W293" i="2" s="1"/>
  <c r="T294" i="2"/>
  <c r="W294" i="2" s="1"/>
  <c r="T295" i="2"/>
  <c r="W295" i="2" s="1"/>
  <c r="T296" i="2"/>
  <c r="W296" i="2" s="1"/>
  <c r="T297" i="2"/>
  <c r="W297" i="2" s="1"/>
  <c r="T298" i="2"/>
  <c r="W298" i="2" s="1"/>
  <c r="T299" i="2"/>
  <c r="W299" i="2" s="1"/>
  <c r="T300" i="2"/>
  <c r="W300" i="2" s="1"/>
  <c r="T301" i="2"/>
  <c r="W301" i="2" s="1"/>
  <c r="T302" i="2"/>
  <c r="W302" i="2" s="1"/>
  <c r="T303" i="2"/>
  <c r="W303" i="2" s="1"/>
  <c r="T304" i="2"/>
  <c r="W304" i="2" s="1"/>
  <c r="T305" i="2"/>
  <c r="W305" i="2" s="1"/>
  <c r="T306" i="2"/>
  <c r="W306" i="2" s="1"/>
  <c r="T307" i="2"/>
  <c r="W307" i="2" s="1"/>
  <c r="T308" i="2"/>
  <c r="W308" i="2" s="1"/>
  <c r="T309" i="2"/>
  <c r="W309" i="2" s="1"/>
  <c r="T310" i="2"/>
  <c r="W310" i="2" s="1"/>
  <c r="T311" i="2"/>
  <c r="W311" i="2" s="1"/>
  <c r="T312" i="2"/>
  <c r="W312" i="2" s="1"/>
  <c r="T313" i="2"/>
  <c r="W313" i="2" s="1"/>
  <c r="T314" i="2"/>
  <c r="W314" i="2" s="1"/>
  <c r="T315" i="2"/>
  <c r="W315" i="2" s="1"/>
  <c r="T316" i="2"/>
  <c r="W316" i="2" s="1"/>
  <c r="T317" i="2"/>
  <c r="W317" i="2" s="1"/>
  <c r="T318" i="2"/>
  <c r="W318" i="2" s="1"/>
  <c r="T319" i="2"/>
  <c r="W319" i="2" s="1"/>
  <c r="T320" i="2"/>
  <c r="W320" i="2" s="1"/>
  <c r="T321" i="2"/>
  <c r="W321" i="2" s="1"/>
  <c r="T322" i="2"/>
  <c r="W322" i="2" s="1"/>
  <c r="T323" i="2"/>
  <c r="W323" i="2" s="1"/>
  <c r="T324" i="2"/>
  <c r="W324" i="2" s="1"/>
  <c r="T325" i="2"/>
  <c r="W325" i="2" s="1"/>
  <c r="T326" i="2"/>
  <c r="W326" i="2" s="1"/>
  <c r="T327" i="2"/>
  <c r="W327" i="2" s="1"/>
  <c r="T328" i="2"/>
  <c r="W328" i="2" s="1"/>
  <c r="T329" i="2"/>
  <c r="W329" i="2" s="1"/>
  <c r="T330" i="2"/>
  <c r="W330" i="2" s="1"/>
  <c r="T331" i="2"/>
  <c r="W331" i="2" s="1"/>
  <c r="T332" i="2"/>
  <c r="W332" i="2" s="1"/>
  <c r="T333" i="2"/>
  <c r="W333" i="2" s="1"/>
  <c r="T334" i="2"/>
  <c r="W334" i="2" s="1"/>
  <c r="T335" i="2"/>
  <c r="W335" i="2" s="1"/>
  <c r="T336" i="2"/>
  <c r="W336" i="2" s="1"/>
  <c r="T337" i="2"/>
  <c r="W337" i="2" s="1"/>
  <c r="T338" i="2"/>
  <c r="W338" i="2" s="1"/>
  <c r="T339" i="2"/>
  <c r="W339" i="2" s="1"/>
  <c r="T340" i="2"/>
  <c r="W340" i="2" s="1"/>
  <c r="T341" i="2"/>
  <c r="W341" i="2" s="1"/>
  <c r="T342" i="2"/>
  <c r="W342" i="2" s="1"/>
  <c r="T343" i="2"/>
  <c r="W343" i="2" s="1"/>
  <c r="T344" i="2"/>
  <c r="W344" i="2" s="1"/>
  <c r="T345" i="2"/>
  <c r="W345" i="2" s="1"/>
  <c r="T346" i="2"/>
  <c r="W346" i="2" s="1"/>
  <c r="T347" i="2"/>
  <c r="W347" i="2" s="1"/>
  <c r="T348" i="2"/>
  <c r="W348" i="2" s="1"/>
  <c r="T349" i="2"/>
  <c r="W349" i="2" s="1"/>
  <c r="T350" i="2"/>
  <c r="W350" i="2" s="1"/>
  <c r="T351" i="2"/>
  <c r="W351" i="2" s="1"/>
  <c r="T352" i="2"/>
  <c r="W352" i="2" s="1"/>
  <c r="T353" i="2"/>
  <c r="W353" i="2" s="1"/>
  <c r="T354" i="2"/>
  <c r="W354" i="2" s="1"/>
  <c r="T355" i="2"/>
  <c r="W355" i="2" s="1"/>
  <c r="T356" i="2"/>
  <c r="W356" i="2" s="1"/>
  <c r="T357" i="2"/>
  <c r="W357" i="2" s="1"/>
  <c r="T358" i="2"/>
  <c r="W358" i="2" s="1"/>
  <c r="T359" i="2"/>
  <c r="W359" i="2" s="1"/>
  <c r="T360" i="2"/>
  <c r="W360" i="2" s="1"/>
  <c r="T361" i="2"/>
  <c r="W361" i="2" s="1"/>
  <c r="T362" i="2"/>
  <c r="W362" i="2" s="1"/>
  <c r="T363" i="2"/>
  <c r="W363" i="2" s="1"/>
  <c r="T364" i="2"/>
  <c r="W364" i="2" s="1"/>
  <c r="T365" i="2"/>
  <c r="W365" i="2" s="1"/>
  <c r="T366" i="2"/>
  <c r="W366" i="2" s="1"/>
  <c r="T367" i="2"/>
  <c r="W367" i="2" s="1"/>
  <c r="T368" i="2"/>
  <c r="W368" i="2" s="1"/>
  <c r="T369" i="2"/>
  <c r="W369" i="2" s="1"/>
  <c r="T370" i="2"/>
  <c r="W370" i="2" s="1"/>
  <c r="T371" i="2"/>
  <c r="W371" i="2" s="1"/>
  <c r="T372" i="2"/>
  <c r="W372" i="2" s="1"/>
  <c r="T373" i="2"/>
  <c r="W373" i="2" s="1"/>
  <c r="T374" i="2"/>
  <c r="W374" i="2" s="1"/>
  <c r="T375" i="2"/>
  <c r="W375" i="2" s="1"/>
  <c r="T376" i="2"/>
  <c r="W376" i="2" s="1"/>
  <c r="T377" i="2"/>
  <c r="W377" i="2" s="1"/>
  <c r="T378" i="2"/>
  <c r="W378" i="2" s="1"/>
  <c r="T379" i="2"/>
  <c r="W379" i="2" s="1"/>
  <c r="T380" i="2"/>
  <c r="W380" i="2" s="1"/>
  <c r="T381" i="2"/>
  <c r="W381" i="2" s="1"/>
  <c r="T382" i="2"/>
  <c r="W382" i="2" s="1"/>
  <c r="T383" i="2"/>
  <c r="W383" i="2" s="1"/>
  <c r="T384" i="2"/>
  <c r="W384" i="2" s="1"/>
  <c r="T385" i="2"/>
  <c r="W385" i="2" s="1"/>
  <c r="T386" i="2"/>
  <c r="W386" i="2" s="1"/>
  <c r="T387" i="2"/>
  <c r="W387" i="2" s="1"/>
  <c r="T388" i="2"/>
  <c r="W388" i="2" s="1"/>
  <c r="T389" i="2"/>
  <c r="W389" i="2" s="1"/>
  <c r="T390" i="2"/>
  <c r="W390" i="2" s="1"/>
  <c r="T391" i="2"/>
  <c r="W391" i="2" s="1"/>
  <c r="T392" i="2"/>
  <c r="W392" i="2" s="1"/>
  <c r="T393" i="2"/>
  <c r="W393" i="2" s="1"/>
  <c r="T394" i="2"/>
  <c r="W394" i="2" s="1"/>
  <c r="T395" i="2"/>
  <c r="W395" i="2" s="1"/>
  <c r="T396" i="2"/>
  <c r="W396" i="2" s="1"/>
  <c r="T397" i="2"/>
  <c r="W397" i="2" s="1"/>
  <c r="T398" i="2"/>
  <c r="W398" i="2" s="1"/>
  <c r="T399" i="2"/>
  <c r="W399" i="2" s="1"/>
  <c r="T400" i="2"/>
  <c r="W400" i="2" s="1"/>
  <c r="T401" i="2"/>
  <c r="W401" i="2" s="1"/>
  <c r="T402" i="2"/>
  <c r="W402" i="2" s="1"/>
  <c r="T403" i="2"/>
  <c r="W403" i="2" s="1"/>
  <c r="T404" i="2"/>
  <c r="W404" i="2" s="1"/>
  <c r="T405" i="2"/>
  <c r="W405" i="2" s="1"/>
  <c r="T406" i="2"/>
  <c r="W406" i="2" s="1"/>
  <c r="T407" i="2"/>
  <c r="W407" i="2" s="1"/>
  <c r="T408" i="2"/>
  <c r="W408" i="2" s="1"/>
  <c r="T409" i="2"/>
  <c r="W409" i="2" s="1"/>
  <c r="T410" i="2"/>
  <c r="W410" i="2" s="1"/>
  <c r="T411" i="2"/>
  <c r="W411" i="2" s="1"/>
  <c r="T412" i="2"/>
  <c r="W412" i="2" s="1"/>
  <c r="T413" i="2"/>
  <c r="W413" i="2" s="1"/>
  <c r="T414" i="2"/>
  <c r="W414" i="2" s="1"/>
  <c r="T415" i="2"/>
  <c r="W415" i="2" s="1"/>
  <c r="T416" i="2"/>
  <c r="W416" i="2" s="1"/>
  <c r="T417" i="2"/>
  <c r="W417" i="2" s="1"/>
  <c r="T418" i="2"/>
  <c r="W418" i="2" s="1"/>
  <c r="T419" i="2"/>
  <c r="W419" i="2" s="1"/>
  <c r="T420" i="2"/>
  <c r="W420" i="2" s="1"/>
  <c r="T421" i="2"/>
  <c r="W421" i="2" s="1"/>
  <c r="T422" i="2"/>
  <c r="W422" i="2" s="1"/>
  <c r="T423" i="2"/>
  <c r="W423" i="2" s="1"/>
  <c r="T424" i="2"/>
  <c r="W424" i="2" s="1"/>
  <c r="T425" i="2"/>
  <c r="W425" i="2" s="1"/>
  <c r="T426" i="2"/>
  <c r="W426" i="2" s="1"/>
  <c r="T427" i="2"/>
  <c r="W427" i="2" s="1"/>
  <c r="T428" i="2"/>
  <c r="W428" i="2" s="1"/>
  <c r="T429" i="2"/>
  <c r="W429" i="2" s="1"/>
  <c r="T430" i="2"/>
  <c r="W430" i="2" s="1"/>
  <c r="T431" i="2"/>
  <c r="W431" i="2" s="1"/>
  <c r="T432" i="2"/>
  <c r="W432" i="2" s="1"/>
  <c r="T433" i="2"/>
  <c r="W433" i="2" s="1"/>
  <c r="T434" i="2"/>
  <c r="W434" i="2" s="1"/>
  <c r="T435" i="2"/>
  <c r="W435" i="2" s="1"/>
  <c r="T436" i="2"/>
  <c r="W436" i="2" s="1"/>
  <c r="T437" i="2"/>
  <c r="W437" i="2" s="1"/>
  <c r="T438" i="2"/>
  <c r="W438" i="2" s="1"/>
  <c r="T439" i="2"/>
  <c r="W439" i="2" s="1"/>
  <c r="T440" i="2"/>
  <c r="W440" i="2" s="1"/>
  <c r="T441" i="2"/>
  <c r="W441" i="2" s="1"/>
  <c r="T442" i="2"/>
  <c r="W442" i="2" s="1"/>
  <c r="T443" i="2"/>
  <c r="W443" i="2" s="1"/>
  <c r="T444" i="2"/>
  <c r="W444" i="2" s="1"/>
  <c r="T445" i="2"/>
  <c r="W445" i="2" s="1"/>
  <c r="T446" i="2"/>
  <c r="W446" i="2" s="1"/>
  <c r="T447" i="2"/>
  <c r="W447" i="2" s="1"/>
  <c r="T448" i="2"/>
  <c r="W448" i="2" s="1"/>
  <c r="T449" i="2"/>
  <c r="W449" i="2" s="1"/>
  <c r="T450" i="2"/>
  <c r="W450" i="2" s="1"/>
  <c r="T451" i="2"/>
  <c r="W451" i="2" s="1"/>
  <c r="T452" i="2"/>
  <c r="W452" i="2" s="1"/>
  <c r="T453" i="2"/>
  <c r="W453" i="2" s="1"/>
  <c r="T454" i="2"/>
  <c r="W454" i="2" s="1"/>
  <c r="T455" i="2"/>
  <c r="W455" i="2" s="1"/>
  <c r="T456" i="2"/>
  <c r="W456" i="2" s="1"/>
  <c r="T457" i="2"/>
  <c r="W457" i="2" s="1"/>
  <c r="T458" i="2"/>
  <c r="W458" i="2" s="1"/>
  <c r="T459" i="2"/>
  <c r="W459" i="2" s="1"/>
  <c r="T460" i="2"/>
  <c r="W460" i="2" s="1"/>
  <c r="T461" i="2"/>
  <c r="W461" i="2" s="1"/>
  <c r="T462" i="2"/>
  <c r="W462" i="2" s="1"/>
  <c r="T463" i="2"/>
  <c r="W463" i="2" s="1"/>
  <c r="T464" i="2"/>
  <c r="W464" i="2" s="1"/>
  <c r="T465" i="2"/>
  <c r="W465" i="2" s="1"/>
  <c r="T466" i="2"/>
  <c r="W466" i="2" s="1"/>
  <c r="T467" i="2"/>
  <c r="W467" i="2" s="1"/>
  <c r="T468" i="2"/>
  <c r="W468" i="2" s="1"/>
  <c r="T469" i="2"/>
  <c r="W469" i="2" s="1"/>
  <c r="T470" i="2"/>
  <c r="W470" i="2" s="1"/>
  <c r="T471" i="2"/>
  <c r="W471" i="2" s="1"/>
  <c r="T472" i="2"/>
  <c r="W472" i="2" s="1"/>
  <c r="T473" i="2"/>
  <c r="W473" i="2" s="1"/>
  <c r="T474" i="2"/>
  <c r="W474" i="2" s="1"/>
  <c r="T475" i="2"/>
  <c r="W475" i="2" s="1"/>
  <c r="T476" i="2"/>
  <c r="W476" i="2" s="1"/>
  <c r="T477" i="2"/>
  <c r="W477" i="2" s="1"/>
  <c r="T478" i="2"/>
  <c r="W478" i="2" s="1"/>
  <c r="T479" i="2"/>
  <c r="W479" i="2" s="1"/>
  <c r="T480" i="2"/>
  <c r="W480" i="2" s="1"/>
  <c r="T481" i="2"/>
  <c r="W481" i="2" s="1"/>
  <c r="T482" i="2"/>
  <c r="W482" i="2" s="1"/>
  <c r="T483" i="2"/>
  <c r="W483" i="2" s="1"/>
  <c r="T484" i="2"/>
  <c r="W484" i="2" s="1"/>
  <c r="T485" i="2"/>
  <c r="W485" i="2" s="1"/>
  <c r="T486" i="2"/>
  <c r="W486" i="2" s="1"/>
  <c r="T487" i="2"/>
  <c r="W487" i="2" s="1"/>
  <c r="T488" i="2"/>
  <c r="W488" i="2" s="1"/>
  <c r="T489" i="2"/>
  <c r="W489" i="2" s="1"/>
  <c r="T490" i="2"/>
  <c r="W490" i="2" s="1"/>
  <c r="T491" i="2"/>
  <c r="W491" i="2" s="1"/>
  <c r="T492" i="2"/>
  <c r="W492" i="2" s="1"/>
  <c r="T493" i="2"/>
  <c r="W493" i="2" s="1"/>
  <c r="T494" i="2"/>
  <c r="W494" i="2" s="1"/>
  <c r="T495" i="2"/>
  <c r="W495" i="2" s="1"/>
  <c r="T496" i="2"/>
  <c r="W496" i="2" s="1"/>
  <c r="T497" i="2"/>
  <c r="W497" i="2" s="1"/>
  <c r="T498" i="2"/>
  <c r="W498" i="2" s="1"/>
  <c r="T499" i="2"/>
  <c r="W499" i="2" s="1"/>
  <c r="T500" i="2"/>
  <c r="W500" i="2" s="1"/>
  <c r="T501" i="2"/>
  <c r="W501" i="2" s="1"/>
  <c r="T502" i="2"/>
  <c r="W502" i="2" s="1"/>
  <c r="T503" i="2"/>
  <c r="W503" i="2" s="1"/>
  <c r="T504" i="2"/>
  <c r="W504" i="2" s="1"/>
  <c r="T505" i="2"/>
  <c r="W505" i="2" s="1"/>
  <c r="T506" i="2"/>
  <c r="W506" i="2" s="1"/>
  <c r="T507" i="2"/>
  <c r="W507" i="2" s="1"/>
  <c r="T508" i="2"/>
  <c r="W508" i="2" s="1"/>
  <c r="T509" i="2"/>
  <c r="W509" i="2" s="1"/>
  <c r="T510" i="2"/>
  <c r="W510" i="2" s="1"/>
  <c r="T511" i="2"/>
  <c r="W511" i="2" s="1"/>
  <c r="T512" i="2"/>
  <c r="W512" i="2" s="1"/>
  <c r="T513" i="2"/>
  <c r="W513" i="2" s="1"/>
  <c r="T514" i="2"/>
  <c r="W514" i="2" s="1"/>
  <c r="T515" i="2"/>
  <c r="W515" i="2" s="1"/>
  <c r="T516" i="2"/>
  <c r="W516" i="2" s="1"/>
  <c r="T517" i="2"/>
  <c r="W517" i="2" s="1"/>
  <c r="T518" i="2"/>
  <c r="W518" i="2" s="1"/>
  <c r="T519" i="2"/>
  <c r="W519" i="2" s="1"/>
  <c r="T520" i="2"/>
  <c r="W520" i="2" s="1"/>
  <c r="T521" i="2"/>
  <c r="W521" i="2" s="1"/>
  <c r="T522" i="2"/>
  <c r="W522" i="2" s="1"/>
  <c r="T523" i="2"/>
  <c r="W523" i="2" s="1"/>
  <c r="T524" i="2"/>
  <c r="W524" i="2" s="1"/>
  <c r="T525" i="2"/>
  <c r="W525" i="2" s="1"/>
  <c r="T526" i="2"/>
  <c r="W526" i="2" s="1"/>
  <c r="T527" i="2"/>
  <c r="W527" i="2" s="1"/>
  <c r="T528" i="2"/>
  <c r="W528" i="2" s="1"/>
  <c r="T529" i="2"/>
  <c r="W529" i="2" s="1"/>
  <c r="T530" i="2"/>
  <c r="W530" i="2" s="1"/>
  <c r="T531" i="2"/>
  <c r="W531" i="2" s="1"/>
  <c r="T532" i="2"/>
  <c r="W532" i="2" s="1"/>
  <c r="T533" i="2"/>
  <c r="W533" i="2" s="1"/>
  <c r="T534" i="2"/>
  <c r="W534" i="2" s="1"/>
  <c r="T535" i="2"/>
  <c r="W535" i="2" s="1"/>
  <c r="T536" i="2"/>
  <c r="W536" i="2" s="1"/>
  <c r="T537" i="2"/>
  <c r="W537" i="2" s="1"/>
  <c r="T538" i="2"/>
  <c r="W538" i="2" s="1"/>
  <c r="T539" i="2"/>
  <c r="W539" i="2" s="1"/>
  <c r="T540" i="2"/>
  <c r="W540" i="2" s="1"/>
  <c r="T541" i="2"/>
  <c r="W541" i="2" s="1"/>
  <c r="T542" i="2"/>
  <c r="W542" i="2" s="1"/>
  <c r="T543" i="2"/>
  <c r="W543" i="2" s="1"/>
  <c r="T544" i="2"/>
  <c r="W544" i="2" s="1"/>
  <c r="T545" i="2"/>
  <c r="W545" i="2" s="1"/>
  <c r="T546" i="2"/>
  <c r="W546" i="2" s="1"/>
  <c r="T547" i="2"/>
  <c r="W547" i="2" s="1"/>
  <c r="T548" i="2"/>
  <c r="W548" i="2" s="1"/>
  <c r="T549" i="2"/>
  <c r="W549" i="2" s="1"/>
  <c r="T550" i="2"/>
  <c r="W550" i="2" s="1"/>
  <c r="T551" i="2"/>
  <c r="W551" i="2" s="1"/>
  <c r="T552" i="2"/>
  <c r="W552" i="2" s="1"/>
  <c r="T553" i="2"/>
  <c r="W553" i="2" s="1"/>
  <c r="T554" i="2"/>
  <c r="W554" i="2" s="1"/>
  <c r="T555" i="2"/>
  <c r="W555" i="2" s="1"/>
  <c r="T556" i="2"/>
  <c r="W556" i="2" s="1"/>
  <c r="T557" i="2"/>
  <c r="W557" i="2" s="1"/>
  <c r="T558" i="2"/>
  <c r="W558" i="2" s="1"/>
  <c r="T559" i="2"/>
  <c r="W559" i="2" s="1"/>
  <c r="T560" i="2"/>
  <c r="W560" i="2" s="1"/>
  <c r="T561" i="2"/>
  <c r="W561" i="2" s="1"/>
  <c r="T562" i="2"/>
  <c r="W562" i="2" s="1"/>
  <c r="T563" i="2"/>
  <c r="W563" i="2" s="1"/>
  <c r="T564" i="2"/>
  <c r="W564" i="2" s="1"/>
  <c r="T565" i="2"/>
  <c r="W565" i="2" s="1"/>
  <c r="T566" i="2"/>
  <c r="W566" i="2" s="1"/>
  <c r="T567" i="2"/>
  <c r="W567" i="2" s="1"/>
  <c r="T568" i="2"/>
  <c r="W568" i="2" s="1"/>
  <c r="T569" i="2"/>
  <c r="W569" i="2" s="1"/>
  <c r="T570" i="2"/>
  <c r="W570" i="2" s="1"/>
  <c r="T571" i="2"/>
  <c r="W571" i="2" s="1"/>
  <c r="T572" i="2"/>
  <c r="W572" i="2" s="1"/>
  <c r="T573" i="2"/>
  <c r="W573" i="2" s="1"/>
  <c r="T574" i="2"/>
  <c r="W574" i="2" s="1"/>
  <c r="T575" i="2"/>
  <c r="W575" i="2" s="1"/>
  <c r="T576" i="2"/>
  <c r="W576" i="2" s="1"/>
  <c r="T577" i="2"/>
  <c r="W577" i="2" s="1"/>
  <c r="T578" i="2"/>
  <c r="W578" i="2" s="1"/>
  <c r="T579" i="2"/>
  <c r="W579" i="2" s="1"/>
  <c r="T580" i="2"/>
  <c r="W580" i="2" s="1"/>
  <c r="T581" i="2"/>
  <c r="W581" i="2" s="1"/>
  <c r="T582" i="2"/>
  <c r="W582" i="2" s="1"/>
  <c r="T583" i="2"/>
  <c r="W583" i="2" s="1"/>
  <c r="T584" i="2"/>
  <c r="W584" i="2" s="1"/>
  <c r="T585" i="2"/>
  <c r="W585" i="2" s="1"/>
  <c r="T586" i="2"/>
  <c r="W586" i="2" s="1"/>
  <c r="T587" i="2"/>
  <c r="W587" i="2" s="1"/>
  <c r="T588" i="2"/>
  <c r="W588" i="2" s="1"/>
  <c r="T589" i="2"/>
  <c r="W589" i="2" s="1"/>
  <c r="T590" i="2"/>
  <c r="W590" i="2" s="1"/>
  <c r="T591" i="2"/>
  <c r="W591" i="2" s="1"/>
  <c r="T592" i="2"/>
  <c r="W592" i="2" s="1"/>
  <c r="T593" i="2"/>
  <c r="W593" i="2" s="1"/>
  <c r="T594" i="2"/>
  <c r="W594" i="2" s="1"/>
  <c r="T595" i="2"/>
  <c r="W595" i="2" s="1"/>
  <c r="T596" i="2"/>
  <c r="W596" i="2" s="1"/>
  <c r="T597" i="2"/>
  <c r="W597" i="2" s="1"/>
  <c r="T598" i="2"/>
  <c r="W598" i="2" s="1"/>
  <c r="T599" i="2"/>
  <c r="W599" i="2" s="1"/>
  <c r="T600" i="2"/>
  <c r="W600" i="2" s="1"/>
  <c r="T601" i="2"/>
  <c r="W601" i="2" s="1"/>
  <c r="T602" i="2"/>
  <c r="W602" i="2" s="1"/>
  <c r="T603" i="2"/>
  <c r="W603" i="2" s="1"/>
  <c r="T604" i="2"/>
  <c r="W604" i="2" s="1"/>
  <c r="T605" i="2"/>
  <c r="W605" i="2" s="1"/>
  <c r="T606" i="2"/>
  <c r="W606" i="2" s="1"/>
  <c r="T607" i="2"/>
  <c r="W607" i="2" s="1"/>
  <c r="T608" i="2"/>
  <c r="W608" i="2" s="1"/>
  <c r="T609" i="2"/>
  <c r="W609" i="2" s="1"/>
  <c r="T610" i="2"/>
  <c r="W610" i="2" s="1"/>
  <c r="T611" i="2"/>
  <c r="W611" i="2" s="1"/>
  <c r="T612" i="2"/>
  <c r="W612" i="2" s="1"/>
  <c r="T613" i="2"/>
  <c r="W613" i="2" s="1"/>
  <c r="T614" i="2"/>
  <c r="W614" i="2" s="1"/>
  <c r="T615" i="2"/>
  <c r="W615" i="2" s="1"/>
  <c r="T616" i="2"/>
  <c r="W616" i="2" s="1"/>
  <c r="T617" i="2"/>
  <c r="W617" i="2" s="1"/>
  <c r="T618" i="2"/>
  <c r="W618" i="2" s="1"/>
  <c r="T619" i="2"/>
  <c r="W619" i="2" s="1"/>
  <c r="T620" i="2"/>
  <c r="W620" i="2" s="1"/>
  <c r="T621" i="2"/>
  <c r="W621" i="2" s="1"/>
  <c r="T622" i="2"/>
  <c r="W622" i="2" s="1"/>
  <c r="T623" i="2"/>
  <c r="W623" i="2" s="1"/>
  <c r="T624" i="2"/>
  <c r="W624" i="2" s="1"/>
  <c r="T625" i="2"/>
  <c r="W625" i="2" s="1"/>
  <c r="T626" i="2"/>
  <c r="W626" i="2" s="1"/>
  <c r="T627" i="2"/>
  <c r="W627" i="2" s="1"/>
  <c r="T628" i="2"/>
  <c r="W628" i="2" s="1"/>
  <c r="T629" i="2"/>
  <c r="W629" i="2" s="1"/>
  <c r="T630" i="2"/>
  <c r="W630" i="2" s="1"/>
  <c r="T631" i="2"/>
  <c r="W631" i="2" s="1"/>
  <c r="T632" i="2"/>
  <c r="W632" i="2" s="1"/>
  <c r="T633" i="2"/>
  <c r="W633" i="2" s="1"/>
  <c r="T634" i="2"/>
  <c r="W634" i="2" s="1"/>
  <c r="T635" i="2"/>
  <c r="W635" i="2" s="1"/>
  <c r="T636" i="2"/>
  <c r="W636" i="2" s="1"/>
  <c r="T637" i="2"/>
  <c r="W637" i="2" s="1"/>
  <c r="T638" i="2"/>
  <c r="W638" i="2" s="1"/>
  <c r="T639" i="2"/>
  <c r="W639" i="2" s="1"/>
  <c r="T640" i="2"/>
  <c r="W640" i="2" s="1"/>
  <c r="T641" i="2"/>
  <c r="W641" i="2" s="1"/>
  <c r="T642" i="2"/>
  <c r="W642" i="2" s="1"/>
  <c r="T643" i="2"/>
  <c r="W643" i="2" s="1"/>
  <c r="T644" i="2"/>
  <c r="W644" i="2" s="1"/>
  <c r="T645" i="2"/>
  <c r="W645" i="2" s="1"/>
  <c r="T646" i="2"/>
  <c r="W646" i="2" s="1"/>
  <c r="T647" i="2"/>
  <c r="W647" i="2" s="1"/>
  <c r="T648" i="2"/>
  <c r="W648" i="2" s="1"/>
  <c r="T649" i="2"/>
  <c r="W649" i="2" s="1"/>
  <c r="T650" i="2"/>
  <c r="W650" i="2" s="1"/>
  <c r="T651" i="2"/>
  <c r="W651" i="2" s="1"/>
  <c r="T652" i="2"/>
  <c r="W652" i="2" s="1"/>
  <c r="T653" i="2"/>
  <c r="W653" i="2" s="1"/>
  <c r="T654" i="2"/>
  <c r="W654" i="2" s="1"/>
  <c r="T655" i="2"/>
  <c r="W655" i="2" s="1"/>
  <c r="T656" i="2"/>
  <c r="W656" i="2" s="1"/>
  <c r="T657" i="2"/>
  <c r="W657" i="2" s="1"/>
  <c r="T658" i="2"/>
  <c r="W658" i="2" s="1"/>
  <c r="T659" i="2"/>
  <c r="W659" i="2" s="1"/>
  <c r="T660" i="2"/>
  <c r="W660" i="2" s="1"/>
  <c r="T661" i="2"/>
  <c r="W661" i="2" s="1"/>
  <c r="T662" i="2"/>
  <c r="W662" i="2" s="1"/>
  <c r="T663" i="2"/>
  <c r="W663" i="2" s="1"/>
  <c r="T664" i="2"/>
  <c r="W664" i="2" s="1"/>
  <c r="T665" i="2"/>
  <c r="W665" i="2" s="1"/>
  <c r="T666" i="2"/>
  <c r="W666" i="2" s="1"/>
  <c r="T667" i="2"/>
  <c r="W667" i="2" s="1"/>
  <c r="T668" i="2"/>
  <c r="W668" i="2" s="1"/>
  <c r="T669" i="2"/>
  <c r="W669" i="2" s="1"/>
  <c r="T670" i="2"/>
  <c r="W670" i="2" s="1"/>
  <c r="T671" i="2"/>
  <c r="W671" i="2" s="1"/>
  <c r="T672" i="2"/>
  <c r="W672" i="2" s="1"/>
  <c r="T673" i="2"/>
  <c r="W673" i="2" s="1"/>
  <c r="T674" i="2"/>
  <c r="W674" i="2" s="1"/>
  <c r="T675" i="2"/>
  <c r="W675" i="2" s="1"/>
  <c r="T676" i="2"/>
  <c r="W676" i="2" s="1"/>
  <c r="T677" i="2"/>
  <c r="W677" i="2" s="1"/>
  <c r="T678" i="2"/>
  <c r="W678" i="2" s="1"/>
  <c r="T679" i="2"/>
  <c r="W679" i="2" s="1"/>
  <c r="T680" i="2"/>
  <c r="W680" i="2" s="1"/>
  <c r="T681" i="2"/>
  <c r="W681" i="2" s="1"/>
  <c r="T682" i="2"/>
  <c r="W682" i="2" s="1"/>
  <c r="T683" i="2"/>
  <c r="W683" i="2" s="1"/>
  <c r="T684" i="2"/>
  <c r="W684" i="2" s="1"/>
  <c r="T685" i="2"/>
  <c r="W685" i="2" s="1"/>
  <c r="T686" i="2"/>
  <c r="W686" i="2" s="1"/>
  <c r="T687" i="2"/>
  <c r="W687" i="2" s="1"/>
  <c r="T688" i="2"/>
  <c r="W688" i="2" s="1"/>
  <c r="T689" i="2"/>
  <c r="W689" i="2" s="1"/>
  <c r="T690" i="2"/>
  <c r="W690" i="2" s="1"/>
  <c r="T691" i="2"/>
  <c r="W691" i="2" s="1"/>
  <c r="T692" i="2"/>
  <c r="W692" i="2" s="1"/>
  <c r="T693" i="2"/>
  <c r="W693" i="2" s="1"/>
  <c r="T694" i="2"/>
  <c r="W694" i="2" s="1"/>
  <c r="T695" i="2"/>
  <c r="W695" i="2" s="1"/>
  <c r="T696" i="2"/>
  <c r="W696" i="2" s="1"/>
  <c r="T697" i="2"/>
  <c r="W697" i="2" s="1"/>
  <c r="T698" i="2"/>
  <c r="W698" i="2" s="1"/>
  <c r="T699" i="2"/>
  <c r="W699" i="2" s="1"/>
  <c r="T700" i="2"/>
  <c r="W700" i="2" s="1"/>
  <c r="T701" i="2"/>
  <c r="W701" i="2" s="1"/>
  <c r="T702" i="2"/>
  <c r="W702" i="2" s="1"/>
  <c r="T703" i="2"/>
  <c r="W703" i="2" s="1"/>
  <c r="T704" i="2"/>
  <c r="W704" i="2" s="1"/>
  <c r="T705" i="2"/>
  <c r="W705" i="2" s="1"/>
  <c r="T706" i="2"/>
  <c r="W706" i="2" s="1"/>
  <c r="T707" i="2"/>
  <c r="W707" i="2" s="1"/>
  <c r="T708" i="2"/>
  <c r="W708" i="2" s="1"/>
  <c r="T709" i="2"/>
  <c r="W709" i="2" s="1"/>
  <c r="T710" i="2"/>
  <c r="W710" i="2" s="1"/>
  <c r="T711" i="2"/>
  <c r="W711" i="2" s="1"/>
  <c r="T712" i="2"/>
  <c r="W712" i="2" s="1"/>
  <c r="T713" i="2"/>
  <c r="W713" i="2" s="1"/>
  <c r="T714" i="2"/>
  <c r="W714" i="2" s="1"/>
  <c r="T715" i="2"/>
  <c r="W715" i="2" s="1"/>
  <c r="T716" i="2"/>
  <c r="W716" i="2" s="1"/>
  <c r="T717" i="2"/>
  <c r="W717" i="2" s="1"/>
  <c r="T718" i="2"/>
  <c r="W718" i="2" s="1"/>
  <c r="T719" i="2"/>
  <c r="W719" i="2" s="1"/>
  <c r="T720" i="2"/>
  <c r="W720" i="2" s="1"/>
  <c r="T721" i="2"/>
  <c r="W721" i="2" s="1"/>
  <c r="T722" i="2"/>
  <c r="W722" i="2" s="1"/>
  <c r="T723" i="2"/>
  <c r="W723" i="2" s="1"/>
  <c r="T724" i="2"/>
  <c r="W724" i="2" s="1"/>
  <c r="T725" i="2"/>
  <c r="W725" i="2" s="1"/>
  <c r="T726" i="2"/>
  <c r="W726" i="2" s="1"/>
  <c r="T727" i="2"/>
  <c r="W727" i="2" s="1"/>
  <c r="T728" i="2"/>
  <c r="W728" i="2" s="1"/>
  <c r="T729" i="2"/>
  <c r="W729" i="2" s="1"/>
  <c r="T730" i="2"/>
  <c r="W730" i="2" s="1"/>
  <c r="T731" i="2"/>
  <c r="W731" i="2" s="1"/>
  <c r="T732" i="2"/>
  <c r="W732" i="2" s="1"/>
  <c r="T733" i="2"/>
  <c r="W733" i="2" s="1"/>
  <c r="T734" i="2"/>
  <c r="W734" i="2" s="1"/>
  <c r="T735" i="2"/>
  <c r="W735" i="2" s="1"/>
  <c r="T736" i="2"/>
  <c r="W736" i="2" s="1"/>
  <c r="T737" i="2"/>
  <c r="W737" i="2" s="1"/>
  <c r="T738" i="2"/>
  <c r="W738" i="2" s="1"/>
  <c r="T739" i="2"/>
  <c r="W739" i="2" s="1"/>
  <c r="T740" i="2"/>
  <c r="W740" i="2" s="1"/>
  <c r="T741" i="2"/>
  <c r="W741" i="2" s="1"/>
  <c r="T742" i="2"/>
  <c r="W742" i="2" s="1"/>
  <c r="T743" i="2"/>
  <c r="W743" i="2" s="1"/>
  <c r="T744" i="2"/>
  <c r="W744" i="2" s="1"/>
  <c r="T745" i="2"/>
  <c r="W745" i="2" s="1"/>
  <c r="T746" i="2"/>
  <c r="W746" i="2" s="1"/>
  <c r="T747" i="2"/>
  <c r="W747" i="2" s="1"/>
  <c r="T748" i="2"/>
  <c r="W748" i="2" s="1"/>
  <c r="T749" i="2"/>
  <c r="W749" i="2" s="1"/>
  <c r="T750" i="2"/>
  <c r="W750" i="2" s="1"/>
  <c r="T751" i="2"/>
  <c r="W751" i="2" s="1"/>
  <c r="T752" i="2"/>
  <c r="W752" i="2" s="1"/>
  <c r="T753" i="2"/>
  <c r="W753" i="2" s="1"/>
  <c r="T754" i="2"/>
  <c r="W754" i="2" s="1"/>
  <c r="T755" i="2"/>
  <c r="W755" i="2" s="1"/>
  <c r="T756" i="2"/>
  <c r="W756" i="2" s="1"/>
  <c r="T757" i="2"/>
  <c r="W757" i="2" s="1"/>
  <c r="T758" i="2"/>
  <c r="W758" i="2" s="1"/>
  <c r="T759" i="2"/>
  <c r="W759" i="2" s="1"/>
  <c r="T760" i="2"/>
  <c r="W760" i="2" s="1"/>
  <c r="T761" i="2"/>
  <c r="W761" i="2" s="1"/>
  <c r="T762" i="2"/>
  <c r="W762" i="2" s="1"/>
  <c r="T763" i="2"/>
  <c r="W763" i="2" s="1"/>
  <c r="T764" i="2"/>
  <c r="W764" i="2" s="1"/>
  <c r="T765" i="2"/>
  <c r="W765" i="2" s="1"/>
  <c r="T766" i="2"/>
  <c r="W766" i="2" s="1"/>
  <c r="T767" i="2"/>
  <c r="W767" i="2" s="1"/>
  <c r="T768" i="2"/>
  <c r="W768" i="2" s="1"/>
  <c r="T769" i="2"/>
  <c r="W769" i="2" s="1"/>
  <c r="T770" i="2"/>
  <c r="W770" i="2" s="1"/>
  <c r="T771" i="2"/>
  <c r="W771" i="2" s="1"/>
  <c r="T772" i="2"/>
  <c r="W772" i="2" s="1"/>
  <c r="T773" i="2"/>
  <c r="W773" i="2" s="1"/>
  <c r="T774" i="2"/>
  <c r="W774" i="2" s="1"/>
  <c r="T775" i="2"/>
  <c r="W775" i="2" s="1"/>
  <c r="T776" i="2"/>
  <c r="W776" i="2" s="1"/>
  <c r="T777" i="2"/>
  <c r="W777" i="2" s="1"/>
  <c r="T778" i="2"/>
  <c r="W778" i="2" s="1"/>
  <c r="T779" i="2"/>
  <c r="W779" i="2" s="1"/>
  <c r="T780" i="2"/>
  <c r="W780" i="2" s="1"/>
  <c r="T781" i="2"/>
  <c r="W781" i="2" s="1"/>
  <c r="T782" i="2"/>
  <c r="W782" i="2" s="1"/>
  <c r="T783" i="2"/>
  <c r="W783" i="2" s="1"/>
  <c r="T784" i="2"/>
  <c r="W784" i="2" s="1"/>
  <c r="T785" i="2"/>
  <c r="W785" i="2" s="1"/>
  <c r="T786" i="2"/>
  <c r="W786" i="2" s="1"/>
  <c r="T787" i="2"/>
  <c r="W787" i="2" s="1"/>
  <c r="T788" i="2"/>
  <c r="W788" i="2" s="1"/>
  <c r="T789" i="2"/>
  <c r="W789" i="2" s="1"/>
  <c r="T790" i="2"/>
  <c r="W790" i="2" s="1"/>
  <c r="T791" i="2"/>
  <c r="W791" i="2" s="1"/>
  <c r="T792" i="2"/>
  <c r="W792" i="2" s="1"/>
  <c r="T793" i="2"/>
  <c r="W793" i="2" s="1"/>
  <c r="T794" i="2"/>
  <c r="W794" i="2" s="1"/>
  <c r="T795" i="2"/>
  <c r="W795" i="2" s="1"/>
  <c r="T796" i="2"/>
  <c r="W796" i="2" s="1"/>
  <c r="T797" i="2"/>
  <c r="W797" i="2" s="1"/>
  <c r="T798" i="2"/>
  <c r="W798" i="2" s="1"/>
  <c r="T799" i="2"/>
  <c r="W799" i="2" s="1"/>
  <c r="T800" i="2"/>
  <c r="W800" i="2" s="1"/>
  <c r="T801" i="2"/>
  <c r="W801" i="2" s="1"/>
  <c r="T802" i="2"/>
  <c r="W802" i="2" s="1"/>
  <c r="T803" i="2"/>
  <c r="W803" i="2" s="1"/>
  <c r="T804" i="2"/>
  <c r="W804" i="2" s="1"/>
  <c r="T805" i="2"/>
  <c r="W805" i="2" s="1"/>
  <c r="T806" i="2"/>
  <c r="W806" i="2" s="1"/>
  <c r="T807" i="2"/>
  <c r="W807" i="2" s="1"/>
  <c r="T808" i="2"/>
  <c r="W808" i="2" s="1"/>
  <c r="T809" i="2"/>
  <c r="W809" i="2" s="1"/>
  <c r="T810" i="2"/>
  <c r="W810" i="2" s="1"/>
  <c r="T811" i="2"/>
  <c r="W811" i="2" s="1"/>
  <c r="T812" i="2"/>
  <c r="W812" i="2" s="1"/>
  <c r="T813" i="2"/>
  <c r="W813" i="2" s="1"/>
  <c r="T814" i="2"/>
  <c r="W814" i="2" s="1"/>
  <c r="T815" i="2"/>
  <c r="W815" i="2" s="1"/>
  <c r="T816" i="2"/>
  <c r="W816" i="2" s="1"/>
  <c r="T817" i="2"/>
  <c r="W817" i="2" s="1"/>
  <c r="T818" i="2"/>
  <c r="W818" i="2" s="1"/>
  <c r="T819" i="2"/>
  <c r="W819" i="2" s="1"/>
  <c r="T820" i="2"/>
  <c r="W820" i="2" s="1"/>
  <c r="T821" i="2"/>
  <c r="W821" i="2" s="1"/>
  <c r="T822" i="2"/>
  <c r="W822" i="2" s="1"/>
  <c r="T823" i="2"/>
  <c r="W823" i="2" s="1"/>
  <c r="T824" i="2"/>
  <c r="W824" i="2" s="1"/>
  <c r="T825" i="2"/>
  <c r="W825" i="2" s="1"/>
  <c r="T826" i="2"/>
  <c r="W826" i="2" s="1"/>
  <c r="T827" i="2"/>
  <c r="W827" i="2" s="1"/>
  <c r="T828" i="2"/>
  <c r="W828" i="2" s="1"/>
  <c r="T829" i="2"/>
  <c r="W829" i="2" s="1"/>
  <c r="T830" i="2"/>
  <c r="W830" i="2" s="1"/>
  <c r="T831" i="2"/>
  <c r="W831" i="2" s="1"/>
  <c r="T832" i="2"/>
  <c r="W832" i="2" s="1"/>
  <c r="T833" i="2"/>
  <c r="W833" i="2" s="1"/>
  <c r="T834" i="2"/>
  <c r="W834" i="2" s="1"/>
  <c r="T835" i="2"/>
  <c r="W835" i="2" s="1"/>
  <c r="T836" i="2"/>
  <c r="W836" i="2" s="1"/>
  <c r="T837" i="2"/>
  <c r="W837" i="2" s="1"/>
  <c r="T838" i="2"/>
  <c r="W838" i="2" s="1"/>
  <c r="T839" i="2"/>
  <c r="W839" i="2" s="1"/>
  <c r="T840" i="2"/>
  <c r="W840" i="2" s="1"/>
  <c r="T841" i="2"/>
  <c r="W841" i="2" s="1"/>
  <c r="T842" i="2"/>
  <c r="W842" i="2" s="1"/>
  <c r="T843" i="2"/>
  <c r="W843" i="2" s="1"/>
  <c r="T844" i="2"/>
  <c r="W844" i="2" s="1"/>
  <c r="T845" i="2"/>
  <c r="W845" i="2" s="1"/>
  <c r="T846" i="2"/>
  <c r="W846" i="2" s="1"/>
  <c r="T847" i="2"/>
  <c r="W847" i="2" s="1"/>
  <c r="T848" i="2"/>
  <c r="W848" i="2" s="1"/>
  <c r="T849" i="2"/>
  <c r="W849" i="2" s="1"/>
  <c r="T850" i="2"/>
  <c r="W850" i="2" s="1"/>
  <c r="T851" i="2"/>
  <c r="W851" i="2" s="1"/>
  <c r="T852" i="2"/>
  <c r="W852" i="2" s="1"/>
  <c r="T853" i="2"/>
  <c r="W853" i="2" s="1"/>
  <c r="T854" i="2"/>
  <c r="W854" i="2" s="1"/>
  <c r="T855" i="2"/>
  <c r="W855" i="2" s="1"/>
  <c r="T856" i="2"/>
  <c r="W856" i="2" s="1"/>
  <c r="T857" i="2"/>
  <c r="W857" i="2" s="1"/>
  <c r="T858" i="2"/>
  <c r="W858" i="2" s="1"/>
  <c r="T859" i="2"/>
  <c r="W859" i="2" s="1"/>
  <c r="T860" i="2"/>
  <c r="W860" i="2" s="1"/>
  <c r="T861" i="2"/>
  <c r="W861" i="2" s="1"/>
  <c r="T862" i="2"/>
  <c r="W862" i="2" s="1"/>
  <c r="T863" i="2"/>
  <c r="W863" i="2" s="1"/>
  <c r="T864" i="2"/>
  <c r="W864" i="2" s="1"/>
  <c r="T865" i="2"/>
  <c r="W865" i="2" s="1"/>
  <c r="T866" i="2"/>
  <c r="W866" i="2" s="1"/>
  <c r="T867" i="2"/>
  <c r="W867" i="2" s="1"/>
  <c r="T868" i="2"/>
  <c r="W868" i="2" s="1"/>
  <c r="T869" i="2"/>
  <c r="W869" i="2" s="1"/>
  <c r="T870" i="2"/>
  <c r="W870" i="2" s="1"/>
  <c r="T871" i="2"/>
  <c r="W871" i="2" s="1"/>
  <c r="T872" i="2"/>
  <c r="W872" i="2" s="1"/>
  <c r="T873" i="2"/>
  <c r="W873" i="2" s="1"/>
  <c r="T874" i="2"/>
  <c r="W874" i="2" s="1"/>
  <c r="T875" i="2"/>
  <c r="W875" i="2" s="1"/>
  <c r="T876" i="2"/>
  <c r="W876" i="2" s="1"/>
  <c r="T877" i="2"/>
  <c r="W877" i="2" s="1"/>
  <c r="T878" i="2"/>
  <c r="W878" i="2" s="1"/>
  <c r="T879" i="2"/>
  <c r="W879" i="2" s="1"/>
  <c r="T880" i="2"/>
  <c r="W880" i="2" s="1"/>
  <c r="T881" i="2"/>
  <c r="W881" i="2" s="1"/>
  <c r="T882" i="2"/>
  <c r="W882" i="2" s="1"/>
  <c r="T883" i="2"/>
  <c r="W883" i="2" s="1"/>
  <c r="T884" i="2"/>
  <c r="W884" i="2" s="1"/>
  <c r="T885" i="2"/>
  <c r="W885" i="2" s="1"/>
  <c r="T886" i="2"/>
  <c r="W886" i="2" s="1"/>
  <c r="T887" i="2"/>
  <c r="W887" i="2" s="1"/>
  <c r="T888" i="2"/>
  <c r="W888" i="2" s="1"/>
  <c r="T889" i="2"/>
  <c r="W889" i="2" s="1"/>
  <c r="T890" i="2"/>
  <c r="W890" i="2" s="1"/>
  <c r="T891" i="2"/>
  <c r="W891" i="2" s="1"/>
  <c r="T892" i="2"/>
  <c r="W892" i="2" s="1"/>
  <c r="T893" i="2"/>
  <c r="W893" i="2" s="1"/>
  <c r="T894" i="2"/>
  <c r="W894" i="2" s="1"/>
  <c r="T895" i="2"/>
  <c r="W895" i="2" s="1"/>
  <c r="T896" i="2"/>
  <c r="W896" i="2" s="1"/>
  <c r="T897" i="2"/>
  <c r="W897" i="2" s="1"/>
  <c r="T898" i="2"/>
  <c r="W898" i="2" s="1"/>
  <c r="T899" i="2"/>
  <c r="W899" i="2" s="1"/>
  <c r="T900" i="2"/>
  <c r="W900" i="2" s="1"/>
  <c r="T901" i="2"/>
  <c r="W901" i="2" s="1"/>
  <c r="T902" i="2"/>
  <c r="W902" i="2" s="1"/>
  <c r="T903" i="2"/>
  <c r="W903" i="2" s="1"/>
  <c r="T904" i="2"/>
  <c r="W904" i="2" s="1"/>
  <c r="T905" i="2"/>
  <c r="W905" i="2" s="1"/>
  <c r="T906" i="2"/>
  <c r="W906" i="2" s="1"/>
  <c r="T907" i="2"/>
  <c r="W907" i="2" s="1"/>
  <c r="T908" i="2"/>
  <c r="W908" i="2" s="1"/>
  <c r="T909" i="2"/>
  <c r="W909" i="2" s="1"/>
  <c r="T910" i="2"/>
  <c r="W910" i="2" s="1"/>
  <c r="T911" i="2"/>
  <c r="W911" i="2" s="1"/>
  <c r="T912" i="2"/>
  <c r="W912" i="2" s="1"/>
  <c r="T913" i="2"/>
  <c r="W913" i="2" s="1"/>
  <c r="T914" i="2"/>
  <c r="W914" i="2" s="1"/>
  <c r="T915" i="2"/>
  <c r="W915" i="2" s="1"/>
  <c r="T916" i="2"/>
  <c r="W916" i="2" s="1"/>
  <c r="T917" i="2"/>
  <c r="W917" i="2" s="1"/>
  <c r="T918" i="2"/>
  <c r="W918" i="2" s="1"/>
  <c r="T919" i="2"/>
  <c r="W919" i="2" s="1"/>
  <c r="T920" i="2"/>
  <c r="W920" i="2" s="1"/>
  <c r="T921" i="2"/>
  <c r="W921" i="2" s="1"/>
  <c r="T922" i="2"/>
  <c r="W922" i="2" s="1"/>
  <c r="T923" i="2"/>
  <c r="W923" i="2" s="1"/>
  <c r="T924" i="2"/>
  <c r="W924" i="2" s="1"/>
  <c r="T925" i="2"/>
  <c r="W925" i="2" s="1"/>
  <c r="T926" i="2"/>
  <c r="W926" i="2" s="1"/>
  <c r="T927" i="2"/>
  <c r="W927" i="2" s="1"/>
  <c r="T928" i="2"/>
  <c r="W928" i="2" s="1"/>
  <c r="T929" i="2"/>
  <c r="W929" i="2" s="1"/>
  <c r="T930" i="2"/>
  <c r="W930" i="2" s="1"/>
  <c r="T931" i="2"/>
  <c r="W931" i="2" s="1"/>
  <c r="T932" i="2"/>
  <c r="W932" i="2" s="1"/>
  <c r="T933" i="2"/>
  <c r="W933" i="2" s="1"/>
  <c r="T934" i="2"/>
  <c r="W934" i="2" s="1"/>
  <c r="T935" i="2"/>
  <c r="W935" i="2" s="1"/>
  <c r="T936" i="2"/>
  <c r="W936" i="2" s="1"/>
  <c r="T937" i="2"/>
  <c r="W937" i="2" s="1"/>
  <c r="T938" i="2"/>
  <c r="W938" i="2" s="1"/>
  <c r="T939" i="2"/>
  <c r="W939" i="2" s="1"/>
  <c r="T940" i="2"/>
  <c r="W940" i="2" s="1"/>
  <c r="T941" i="2"/>
  <c r="W941" i="2" s="1"/>
  <c r="T942" i="2"/>
  <c r="W942" i="2" s="1"/>
  <c r="T943" i="2"/>
  <c r="W943" i="2" s="1"/>
  <c r="T944" i="2"/>
  <c r="W944" i="2" s="1"/>
  <c r="T945" i="2"/>
  <c r="W945" i="2" s="1"/>
  <c r="T946" i="2"/>
  <c r="W946" i="2" s="1"/>
  <c r="T947" i="2"/>
  <c r="W947" i="2" s="1"/>
  <c r="T948" i="2"/>
  <c r="W948" i="2" s="1"/>
  <c r="T949" i="2"/>
  <c r="W949" i="2" s="1"/>
  <c r="T950" i="2"/>
  <c r="W950" i="2" s="1"/>
  <c r="T951" i="2"/>
  <c r="W951" i="2" s="1"/>
  <c r="T952" i="2"/>
  <c r="W952" i="2" s="1"/>
  <c r="T953" i="2"/>
  <c r="W953" i="2" s="1"/>
  <c r="T954" i="2"/>
  <c r="W954" i="2" s="1"/>
  <c r="T955" i="2"/>
  <c r="W955" i="2" s="1"/>
  <c r="T956" i="2"/>
  <c r="W956" i="2" s="1"/>
  <c r="T957" i="2"/>
  <c r="W957" i="2" s="1"/>
  <c r="T958" i="2"/>
  <c r="W958" i="2" s="1"/>
  <c r="T959" i="2"/>
  <c r="W959" i="2" s="1"/>
  <c r="T960" i="2"/>
  <c r="W960" i="2" s="1"/>
  <c r="T961" i="2"/>
  <c r="W961" i="2" s="1"/>
  <c r="T962" i="2"/>
  <c r="W962" i="2" s="1"/>
  <c r="T963" i="2"/>
  <c r="W963" i="2" s="1"/>
  <c r="T964" i="2"/>
  <c r="W964" i="2" s="1"/>
  <c r="T965" i="2"/>
  <c r="W965" i="2" s="1"/>
  <c r="T966" i="2"/>
  <c r="W966" i="2" s="1"/>
  <c r="T967" i="2"/>
  <c r="W967" i="2" s="1"/>
  <c r="T968" i="2"/>
  <c r="W968" i="2" s="1"/>
  <c r="T969" i="2"/>
  <c r="W969" i="2" s="1"/>
  <c r="T970" i="2"/>
  <c r="W970" i="2" s="1"/>
  <c r="T971" i="2"/>
  <c r="W971" i="2" s="1"/>
  <c r="T972" i="2"/>
  <c r="W972" i="2" s="1"/>
  <c r="T973" i="2"/>
  <c r="W973" i="2" s="1"/>
  <c r="T974" i="2"/>
  <c r="W974" i="2" s="1"/>
  <c r="T975" i="2"/>
  <c r="W975" i="2" s="1"/>
  <c r="T976" i="2"/>
  <c r="W976" i="2" s="1"/>
  <c r="T977" i="2"/>
  <c r="W977" i="2" s="1"/>
  <c r="T978" i="2"/>
  <c r="W978" i="2" s="1"/>
  <c r="T979" i="2"/>
  <c r="W979" i="2" s="1"/>
  <c r="T980" i="2"/>
  <c r="W980" i="2" s="1"/>
  <c r="T981" i="2"/>
  <c r="W981" i="2" s="1"/>
  <c r="T982" i="2"/>
  <c r="W982" i="2" s="1"/>
  <c r="T983" i="2"/>
  <c r="W983" i="2" s="1"/>
  <c r="T984" i="2"/>
  <c r="W984" i="2" s="1"/>
  <c r="T985" i="2"/>
  <c r="W985" i="2" s="1"/>
  <c r="T986" i="2"/>
  <c r="W986" i="2" s="1"/>
  <c r="T987" i="2"/>
  <c r="W987" i="2" s="1"/>
  <c r="T988" i="2"/>
  <c r="W988" i="2" s="1"/>
  <c r="T989" i="2"/>
  <c r="W989" i="2" s="1"/>
  <c r="T990" i="2"/>
  <c r="W990" i="2" s="1"/>
  <c r="T991" i="2"/>
  <c r="W991" i="2" s="1"/>
  <c r="T992" i="2"/>
  <c r="W992" i="2" s="1"/>
  <c r="T993" i="2"/>
  <c r="W993" i="2" s="1"/>
  <c r="T994" i="2"/>
  <c r="W994" i="2" s="1"/>
  <c r="T995" i="2"/>
  <c r="W995" i="2" s="1"/>
  <c r="T996" i="2"/>
  <c r="W996" i="2" s="1"/>
  <c r="T997" i="2"/>
  <c r="W997" i="2" s="1"/>
  <c r="T998" i="2"/>
  <c r="W998" i="2" s="1"/>
  <c r="T999" i="2"/>
  <c r="W999" i="2" s="1"/>
  <c r="T1000" i="2"/>
  <c r="W1000" i="2" s="1"/>
  <c r="T1001" i="2"/>
  <c r="W1001" i="2" s="1"/>
  <c r="T1002" i="2"/>
  <c r="W1002" i="2" s="1"/>
  <c r="T1003" i="2"/>
  <c r="W1003" i="2" s="1"/>
  <c r="T1004" i="2"/>
  <c r="W1004" i="2" s="1"/>
  <c r="T1005" i="2"/>
  <c r="W1005" i="2" s="1"/>
  <c r="T1006" i="2"/>
  <c r="W1006" i="2" s="1"/>
  <c r="T1007" i="2"/>
  <c r="W1007" i="2" s="1"/>
  <c r="T1008" i="2"/>
  <c r="W1008" i="2" s="1"/>
  <c r="T1009" i="2"/>
  <c r="W1009" i="2" s="1"/>
  <c r="T1010" i="2"/>
  <c r="W1010" i="2" s="1"/>
  <c r="T1011" i="2"/>
  <c r="W1011" i="2" s="1"/>
  <c r="T1012" i="2"/>
  <c r="W1012" i="2" s="1"/>
  <c r="T1013" i="2"/>
  <c r="W1013" i="2" s="1"/>
  <c r="T1014" i="2"/>
  <c r="W1014" i="2" s="1"/>
  <c r="T1015" i="2"/>
  <c r="W1015" i="2" s="1"/>
  <c r="T1016" i="2"/>
  <c r="W1016" i="2" s="1"/>
  <c r="T1017" i="2"/>
  <c r="W1017" i="2" s="1"/>
  <c r="T1018" i="2"/>
  <c r="W1018" i="2" s="1"/>
  <c r="T1019" i="2"/>
  <c r="W1019" i="2" s="1"/>
  <c r="T1020" i="2"/>
  <c r="W1020" i="2" s="1"/>
  <c r="T1021" i="2"/>
  <c r="W1021" i="2" s="1"/>
  <c r="T1022" i="2"/>
  <c r="W1022" i="2" s="1"/>
  <c r="T1023" i="2"/>
  <c r="W1023" i="2" s="1"/>
  <c r="T1024" i="2"/>
  <c r="W1024" i="2" s="1"/>
  <c r="T1025" i="2"/>
  <c r="W1025" i="2" s="1"/>
  <c r="T1026" i="2"/>
  <c r="W1026" i="2" s="1"/>
  <c r="T1027" i="2"/>
  <c r="W1027" i="2" s="1"/>
  <c r="T1028" i="2"/>
  <c r="W1028" i="2" s="1"/>
  <c r="T1029" i="2"/>
  <c r="W1029" i="2" s="1"/>
  <c r="T1030" i="2"/>
  <c r="W1030" i="2" s="1"/>
  <c r="T1031" i="2"/>
  <c r="W1031" i="2" s="1"/>
  <c r="T1032" i="2"/>
  <c r="W1032" i="2" s="1"/>
  <c r="T1033" i="2"/>
  <c r="W1033" i="2" s="1"/>
  <c r="T1034" i="2"/>
  <c r="W1034" i="2" s="1"/>
  <c r="T1035" i="2"/>
  <c r="W1035" i="2" s="1"/>
  <c r="T1036" i="2"/>
  <c r="W1036" i="2" s="1"/>
  <c r="T1037" i="2"/>
  <c r="W1037" i="2" s="1"/>
  <c r="T1038" i="2"/>
  <c r="W1038" i="2" s="1"/>
  <c r="T1039" i="2"/>
  <c r="W1039" i="2" s="1"/>
  <c r="T1040" i="2"/>
  <c r="W1040" i="2" s="1"/>
  <c r="T1041" i="2"/>
  <c r="W1041" i="2" s="1"/>
  <c r="T1042" i="2"/>
  <c r="W1042" i="2" s="1"/>
  <c r="T1043" i="2"/>
  <c r="W1043" i="2" s="1"/>
  <c r="T1044" i="2"/>
  <c r="W1044" i="2" s="1"/>
  <c r="T1045" i="2"/>
  <c r="W1045" i="2" s="1"/>
  <c r="T1046" i="2"/>
  <c r="W1046" i="2" s="1"/>
  <c r="T1047" i="2"/>
  <c r="W1047" i="2" s="1"/>
  <c r="T1048" i="2"/>
  <c r="W1048" i="2" s="1"/>
  <c r="T1049" i="2"/>
  <c r="W1049" i="2" s="1"/>
  <c r="T1050" i="2"/>
  <c r="W1050" i="2" s="1"/>
  <c r="T1051" i="2"/>
  <c r="W1051" i="2" s="1"/>
  <c r="T1052" i="2"/>
  <c r="W1052" i="2" s="1"/>
  <c r="T1053" i="2"/>
  <c r="W1053" i="2" s="1"/>
  <c r="T1054" i="2"/>
  <c r="W1054" i="2" s="1"/>
  <c r="T1055" i="2"/>
  <c r="W1055" i="2" s="1"/>
  <c r="T1056" i="2"/>
  <c r="W1056" i="2" s="1"/>
  <c r="T1057" i="2"/>
  <c r="W1057" i="2" s="1"/>
  <c r="T1058" i="2"/>
  <c r="W1058" i="2" s="1"/>
  <c r="T1059" i="2"/>
  <c r="W1059" i="2" s="1"/>
  <c r="T1060" i="2"/>
  <c r="W1060" i="2" s="1"/>
  <c r="T1061" i="2"/>
  <c r="W1061" i="2" s="1"/>
  <c r="T1062" i="2"/>
  <c r="W1062" i="2" s="1"/>
  <c r="T1063" i="2"/>
  <c r="W1063" i="2" s="1"/>
  <c r="T1064" i="2"/>
  <c r="W1064" i="2" s="1"/>
  <c r="T1065" i="2"/>
  <c r="W1065" i="2" s="1"/>
  <c r="T1066" i="2"/>
  <c r="W1066" i="2" s="1"/>
  <c r="T1067" i="2"/>
  <c r="W1067" i="2" s="1"/>
  <c r="T1068" i="2"/>
  <c r="W1068" i="2" s="1"/>
  <c r="T1069" i="2"/>
  <c r="W1069" i="2" s="1"/>
  <c r="T1070" i="2"/>
  <c r="W1070" i="2" s="1"/>
  <c r="T1071" i="2"/>
  <c r="W1071" i="2" s="1"/>
  <c r="T1072" i="2"/>
  <c r="W1072" i="2" s="1"/>
  <c r="T1073" i="2"/>
  <c r="W1073" i="2" s="1"/>
  <c r="T1074" i="2"/>
  <c r="W1074" i="2" s="1"/>
  <c r="T1075" i="2"/>
  <c r="W1075" i="2" s="1"/>
  <c r="T1076" i="2"/>
  <c r="W1076" i="2" s="1"/>
  <c r="T1077" i="2"/>
  <c r="W1077" i="2" s="1"/>
  <c r="T1078" i="2"/>
  <c r="W1078" i="2" s="1"/>
  <c r="T1079" i="2"/>
  <c r="W1079" i="2" s="1"/>
  <c r="T1080" i="2"/>
  <c r="W1080" i="2" s="1"/>
  <c r="T1081" i="2"/>
  <c r="W1081" i="2" s="1"/>
  <c r="T1082" i="2"/>
  <c r="W1082" i="2" s="1"/>
  <c r="T1083" i="2"/>
  <c r="W1083" i="2" s="1"/>
  <c r="T1084" i="2"/>
  <c r="W1084" i="2" s="1"/>
  <c r="T1085" i="2"/>
  <c r="W1085" i="2" s="1"/>
  <c r="T1086" i="2"/>
  <c r="W1086" i="2" s="1"/>
  <c r="T1087" i="2"/>
  <c r="W1087" i="2" s="1"/>
  <c r="T1088" i="2"/>
  <c r="W1088" i="2" s="1"/>
  <c r="T1089" i="2"/>
  <c r="W1089" i="2" s="1"/>
  <c r="T1090" i="2"/>
  <c r="W1090" i="2" s="1"/>
  <c r="T1091" i="2"/>
  <c r="W1091" i="2" s="1"/>
  <c r="T1092" i="2"/>
  <c r="W1092" i="2" s="1"/>
  <c r="T1093" i="2"/>
  <c r="W1093" i="2" s="1"/>
  <c r="T1094" i="2"/>
  <c r="W1094" i="2" s="1"/>
  <c r="T1095" i="2"/>
  <c r="W1095" i="2" s="1"/>
  <c r="T1096" i="2"/>
  <c r="W1096" i="2" s="1"/>
  <c r="T1097" i="2"/>
  <c r="W1097" i="2" s="1"/>
  <c r="T1098" i="2"/>
  <c r="W1098" i="2" s="1"/>
  <c r="T1099" i="2"/>
  <c r="W1099" i="2" s="1"/>
  <c r="T1100" i="2"/>
  <c r="W1100" i="2" s="1"/>
  <c r="T1101" i="2"/>
  <c r="W1101" i="2" s="1"/>
  <c r="T1102" i="2"/>
  <c r="W1102" i="2" s="1"/>
  <c r="T1103" i="2"/>
  <c r="W1103" i="2" s="1"/>
  <c r="T1104" i="2"/>
  <c r="W1104" i="2" s="1"/>
  <c r="T1105" i="2"/>
  <c r="W1105" i="2" s="1"/>
  <c r="T1106" i="2"/>
  <c r="W1106" i="2" s="1"/>
  <c r="T1107" i="2"/>
  <c r="W1107" i="2" s="1"/>
  <c r="T1108" i="2"/>
  <c r="W1108" i="2" s="1"/>
  <c r="T1109" i="2"/>
  <c r="W1109" i="2" s="1"/>
  <c r="T1110" i="2"/>
  <c r="W1110" i="2" s="1"/>
  <c r="T1111" i="2"/>
  <c r="W1111" i="2" s="1"/>
  <c r="T1112" i="2"/>
  <c r="W1112" i="2" s="1"/>
  <c r="T1113" i="2"/>
  <c r="W1113" i="2" s="1"/>
  <c r="T1114" i="2"/>
  <c r="W1114" i="2" s="1"/>
  <c r="T1115" i="2"/>
  <c r="W1115" i="2" s="1"/>
  <c r="T1116" i="2"/>
  <c r="W1116" i="2" s="1"/>
  <c r="T1117" i="2"/>
  <c r="W1117" i="2" s="1"/>
  <c r="T1118" i="2"/>
  <c r="W1118" i="2" s="1"/>
  <c r="T1119" i="2"/>
  <c r="W1119" i="2" s="1"/>
  <c r="T1120" i="2"/>
  <c r="W1120" i="2" s="1"/>
  <c r="T1121" i="2"/>
  <c r="W1121" i="2" s="1"/>
  <c r="T1122" i="2"/>
  <c r="W1122" i="2" s="1"/>
  <c r="T1123" i="2"/>
  <c r="W1123" i="2" s="1"/>
  <c r="T1124" i="2"/>
  <c r="W1124" i="2" s="1"/>
  <c r="T1125" i="2"/>
  <c r="W1125" i="2" s="1"/>
  <c r="T1126" i="2"/>
  <c r="W1126" i="2" s="1"/>
  <c r="T1127" i="2"/>
  <c r="W1127" i="2" s="1"/>
  <c r="T1128" i="2"/>
  <c r="W1128" i="2" s="1"/>
  <c r="T1129" i="2"/>
  <c r="W1129" i="2" s="1"/>
  <c r="T1130" i="2"/>
  <c r="W1130" i="2" s="1"/>
  <c r="T1131" i="2"/>
  <c r="W1131" i="2" s="1"/>
  <c r="T1132" i="2"/>
  <c r="W1132" i="2" s="1"/>
  <c r="T1133" i="2"/>
  <c r="W1133" i="2" s="1"/>
  <c r="T1134" i="2"/>
  <c r="W1134" i="2" s="1"/>
  <c r="T1135" i="2"/>
  <c r="W1135" i="2" s="1"/>
  <c r="T1136" i="2"/>
  <c r="W1136" i="2" s="1"/>
  <c r="T1137" i="2"/>
  <c r="W1137" i="2" s="1"/>
  <c r="T1138" i="2"/>
  <c r="W1138" i="2" s="1"/>
  <c r="T1139" i="2"/>
  <c r="W1139" i="2" s="1"/>
  <c r="T1140" i="2"/>
  <c r="W1140" i="2" s="1"/>
  <c r="T1141" i="2"/>
  <c r="W1141" i="2" s="1"/>
  <c r="T1142" i="2"/>
  <c r="W1142" i="2" s="1"/>
  <c r="T1143" i="2"/>
  <c r="W1143" i="2" s="1"/>
  <c r="T1144" i="2"/>
  <c r="W1144" i="2" s="1"/>
  <c r="T1145" i="2"/>
  <c r="W1145" i="2" s="1"/>
  <c r="T1146" i="2"/>
  <c r="W1146" i="2" s="1"/>
  <c r="T1147" i="2"/>
  <c r="W1147" i="2" s="1"/>
  <c r="T1148" i="2"/>
  <c r="W1148" i="2" s="1"/>
  <c r="T1149" i="2"/>
  <c r="W1149" i="2" s="1"/>
  <c r="T1150" i="2"/>
  <c r="W1150" i="2" s="1"/>
  <c r="T1151" i="2"/>
  <c r="W1151" i="2" s="1"/>
  <c r="T1152" i="2"/>
  <c r="W1152" i="2" s="1"/>
  <c r="T1153" i="2"/>
  <c r="W1153" i="2" s="1"/>
  <c r="T1154" i="2"/>
  <c r="W1154" i="2" s="1"/>
  <c r="T1155" i="2"/>
  <c r="W1155" i="2" s="1"/>
  <c r="T1156" i="2"/>
  <c r="W1156" i="2" s="1"/>
  <c r="T1157" i="2"/>
  <c r="W1157" i="2" s="1"/>
  <c r="T1158" i="2"/>
  <c r="W1158" i="2" s="1"/>
  <c r="T1159" i="2"/>
  <c r="W1159" i="2" s="1"/>
  <c r="T1160" i="2"/>
  <c r="W1160" i="2" s="1"/>
  <c r="T1161" i="2"/>
  <c r="W1161" i="2" s="1"/>
  <c r="T1162" i="2"/>
  <c r="W1162" i="2" s="1"/>
  <c r="T1163" i="2"/>
  <c r="W1163" i="2" s="1"/>
  <c r="T1164" i="2"/>
  <c r="W1164" i="2" s="1"/>
  <c r="T1165" i="2"/>
  <c r="W1165" i="2" s="1"/>
  <c r="T1166" i="2"/>
  <c r="W1166" i="2" s="1"/>
  <c r="T1167" i="2"/>
  <c r="W1167" i="2" s="1"/>
  <c r="T1168" i="2"/>
  <c r="W1168" i="2" s="1"/>
  <c r="T1169" i="2"/>
  <c r="W1169" i="2" s="1"/>
  <c r="T1170" i="2"/>
  <c r="W1170" i="2" s="1"/>
  <c r="T1171" i="2"/>
  <c r="W1171" i="2" s="1"/>
  <c r="T1172" i="2"/>
  <c r="W1172" i="2" s="1"/>
  <c r="T1173" i="2"/>
  <c r="W1173" i="2" s="1"/>
  <c r="T1174" i="2"/>
  <c r="W1174" i="2" s="1"/>
  <c r="T1175" i="2"/>
  <c r="W1175" i="2" s="1"/>
  <c r="T1176" i="2"/>
  <c r="W1176" i="2" s="1"/>
  <c r="T1177" i="2"/>
  <c r="W1177" i="2" s="1"/>
  <c r="T1178" i="2"/>
  <c r="W1178" i="2" s="1"/>
  <c r="T1179" i="2"/>
  <c r="W1179" i="2" s="1"/>
  <c r="T1180" i="2"/>
  <c r="W1180" i="2" s="1"/>
  <c r="T1181" i="2"/>
  <c r="W1181" i="2" s="1"/>
  <c r="T1182" i="2"/>
  <c r="W1182" i="2" s="1"/>
  <c r="T1183" i="2"/>
  <c r="W1183" i="2" s="1"/>
  <c r="T1184" i="2"/>
  <c r="W1184" i="2" s="1"/>
  <c r="T1185" i="2"/>
  <c r="W1185" i="2" s="1"/>
  <c r="T1186" i="2"/>
  <c r="W1186" i="2" s="1"/>
  <c r="T1187" i="2"/>
  <c r="W1187" i="2" s="1"/>
  <c r="T1188" i="2"/>
  <c r="W1188" i="2" s="1"/>
  <c r="T1189" i="2"/>
  <c r="W1189" i="2" s="1"/>
  <c r="T1190" i="2"/>
  <c r="W1190" i="2" s="1"/>
  <c r="T1191" i="2"/>
  <c r="W1191" i="2" s="1"/>
  <c r="T1192" i="2"/>
  <c r="W1192" i="2" s="1"/>
  <c r="T1193" i="2"/>
  <c r="W1193" i="2" s="1"/>
  <c r="T1194" i="2"/>
  <c r="W1194" i="2" s="1"/>
  <c r="T1195" i="2"/>
  <c r="W1195" i="2" s="1"/>
  <c r="T1196" i="2"/>
  <c r="W1196" i="2" s="1"/>
  <c r="T1197" i="2"/>
  <c r="W1197" i="2" s="1"/>
  <c r="T1198" i="2"/>
  <c r="W1198" i="2" s="1"/>
  <c r="T1199" i="2"/>
  <c r="W1199" i="2" s="1"/>
  <c r="T1200" i="2"/>
  <c r="W1200" i="2" s="1"/>
  <c r="T1201" i="2"/>
  <c r="W1201" i="2" s="1"/>
  <c r="T1202" i="2"/>
  <c r="W1202" i="2" s="1"/>
  <c r="T1203" i="2"/>
  <c r="W1203" i="2" s="1"/>
  <c r="T1204" i="2"/>
  <c r="W1204" i="2" s="1"/>
  <c r="T1205" i="2"/>
  <c r="W1205" i="2" s="1"/>
  <c r="T1206" i="2"/>
  <c r="W1206" i="2" s="1"/>
  <c r="T1207" i="2"/>
  <c r="W1207" i="2" s="1"/>
  <c r="T1208" i="2"/>
  <c r="W1208" i="2" s="1"/>
  <c r="T1209" i="2"/>
  <c r="W1209" i="2" s="1"/>
  <c r="T1210" i="2"/>
  <c r="W1210" i="2" s="1"/>
  <c r="T1211" i="2"/>
  <c r="W1211" i="2" s="1"/>
  <c r="T1212" i="2"/>
  <c r="W1212" i="2" s="1"/>
  <c r="T1213" i="2"/>
  <c r="W1213" i="2" s="1"/>
  <c r="T1214" i="2"/>
  <c r="W1214" i="2" s="1"/>
  <c r="T1215" i="2"/>
  <c r="W1215" i="2" s="1"/>
  <c r="T1216" i="2"/>
  <c r="W1216" i="2" s="1"/>
  <c r="T1217" i="2"/>
  <c r="W1217" i="2" s="1"/>
  <c r="T1218" i="2"/>
  <c r="W1218" i="2" s="1"/>
  <c r="T1219" i="2"/>
  <c r="W1219" i="2" s="1"/>
  <c r="T1220" i="2"/>
  <c r="W1220" i="2" s="1"/>
  <c r="T1221" i="2"/>
  <c r="W1221" i="2" s="1"/>
  <c r="T1222" i="2"/>
  <c r="W1222" i="2" s="1"/>
  <c r="T1223" i="2"/>
  <c r="W1223" i="2" s="1"/>
  <c r="T1224" i="2"/>
  <c r="W1224" i="2" s="1"/>
  <c r="T1225" i="2"/>
  <c r="W1225" i="2" s="1"/>
  <c r="T1226" i="2"/>
  <c r="W1226" i="2" s="1"/>
  <c r="T1227" i="2"/>
  <c r="W1227" i="2" s="1"/>
  <c r="T1228" i="2"/>
  <c r="W1228" i="2" s="1"/>
  <c r="T1229" i="2"/>
  <c r="W1229" i="2" s="1"/>
  <c r="T1230" i="2"/>
  <c r="W1230" i="2" s="1"/>
  <c r="T1231" i="2"/>
  <c r="W1231" i="2" s="1"/>
  <c r="T1232" i="2"/>
  <c r="W1232" i="2" s="1"/>
  <c r="T1233" i="2"/>
  <c r="W1233" i="2" s="1"/>
  <c r="T1234" i="2"/>
  <c r="W1234" i="2" s="1"/>
  <c r="T1235" i="2"/>
  <c r="W1235" i="2" s="1"/>
  <c r="T1236" i="2"/>
  <c r="W1236" i="2" s="1"/>
  <c r="T1237" i="2"/>
  <c r="W1237" i="2" s="1"/>
  <c r="T1238" i="2"/>
  <c r="W1238" i="2" s="1"/>
  <c r="T1239" i="2"/>
  <c r="W1239" i="2" s="1"/>
  <c r="T1240" i="2"/>
  <c r="W1240" i="2" s="1"/>
  <c r="T1241" i="2"/>
  <c r="W1241" i="2" s="1"/>
  <c r="T1242" i="2"/>
  <c r="W1242" i="2" s="1"/>
  <c r="T1243" i="2"/>
  <c r="W1243" i="2" s="1"/>
  <c r="T1244" i="2"/>
  <c r="W1244" i="2" s="1"/>
  <c r="T1245" i="2"/>
  <c r="W1245" i="2" s="1"/>
  <c r="T1246" i="2"/>
  <c r="W1246" i="2" s="1"/>
  <c r="T1247" i="2"/>
  <c r="W1247" i="2" s="1"/>
  <c r="T1248" i="2"/>
  <c r="W1248" i="2" s="1"/>
  <c r="T1249" i="2"/>
  <c r="W1249" i="2" s="1"/>
  <c r="T1250" i="2"/>
  <c r="W1250" i="2" s="1"/>
  <c r="T1251" i="2"/>
  <c r="W1251" i="2" s="1"/>
  <c r="T1252" i="2"/>
  <c r="W1252" i="2" s="1"/>
  <c r="T1253" i="2"/>
  <c r="W1253" i="2" s="1"/>
  <c r="T1254" i="2"/>
  <c r="W1254" i="2" s="1"/>
  <c r="T1255" i="2"/>
  <c r="W1255" i="2" s="1"/>
  <c r="T1256" i="2"/>
  <c r="W1256" i="2" s="1"/>
  <c r="T1257" i="2"/>
  <c r="W1257" i="2" s="1"/>
  <c r="T1258" i="2"/>
  <c r="W1258" i="2" s="1"/>
  <c r="T1259" i="2"/>
  <c r="W1259" i="2" s="1"/>
  <c r="T1260" i="2"/>
  <c r="W1260" i="2" s="1"/>
  <c r="T1261" i="2"/>
  <c r="W1261" i="2" s="1"/>
  <c r="T1262" i="2"/>
  <c r="W1262" i="2" s="1"/>
  <c r="T1263" i="2"/>
  <c r="W1263" i="2" s="1"/>
  <c r="T1264" i="2"/>
  <c r="W1264" i="2" s="1"/>
  <c r="T1265" i="2"/>
  <c r="W1265" i="2" s="1"/>
  <c r="T1266" i="2"/>
  <c r="W1266" i="2" s="1"/>
  <c r="T1267" i="2"/>
  <c r="W1267" i="2" s="1"/>
  <c r="T1268" i="2"/>
  <c r="W1268" i="2" s="1"/>
  <c r="T1269" i="2"/>
  <c r="W1269" i="2" s="1"/>
  <c r="T1270" i="2"/>
  <c r="W1270" i="2" s="1"/>
  <c r="T1271" i="2"/>
  <c r="W1271" i="2" s="1"/>
  <c r="T1272" i="2"/>
  <c r="W1272" i="2" s="1"/>
  <c r="T1273" i="2"/>
  <c r="W1273" i="2" s="1"/>
  <c r="T1274" i="2"/>
  <c r="W1274" i="2" s="1"/>
  <c r="T1275" i="2"/>
  <c r="W1275" i="2" s="1"/>
  <c r="T1276" i="2"/>
  <c r="W1276" i="2" s="1"/>
  <c r="T1277" i="2"/>
  <c r="W1277" i="2" s="1"/>
  <c r="T1278" i="2"/>
  <c r="W1278" i="2" s="1"/>
  <c r="T1279" i="2"/>
  <c r="W1279" i="2" s="1"/>
  <c r="T1280" i="2"/>
  <c r="W1280" i="2" s="1"/>
  <c r="T1281" i="2"/>
  <c r="W1281" i="2" s="1"/>
  <c r="T1282" i="2"/>
  <c r="W1282" i="2" s="1"/>
  <c r="T1283" i="2"/>
  <c r="W1283" i="2" s="1"/>
  <c r="T1284" i="2"/>
  <c r="W1284" i="2" s="1"/>
  <c r="T1285" i="2"/>
  <c r="W1285" i="2" s="1"/>
  <c r="T1286" i="2"/>
  <c r="W1286" i="2" s="1"/>
  <c r="T1287" i="2"/>
  <c r="W1287" i="2" s="1"/>
  <c r="T1288" i="2"/>
  <c r="W1288" i="2" s="1"/>
  <c r="T1289" i="2"/>
  <c r="W1289" i="2" s="1"/>
  <c r="T1290" i="2"/>
  <c r="W1290" i="2" s="1"/>
  <c r="T1291" i="2"/>
  <c r="W1291" i="2" s="1"/>
  <c r="T1292" i="2"/>
  <c r="W1292" i="2" s="1"/>
  <c r="T1293" i="2"/>
  <c r="W1293" i="2" s="1"/>
  <c r="T1294" i="2"/>
  <c r="W1294" i="2" s="1"/>
  <c r="T1295" i="2"/>
  <c r="W1295" i="2" s="1"/>
  <c r="T1296" i="2"/>
  <c r="W1296" i="2" s="1"/>
  <c r="T1297" i="2"/>
  <c r="W1297" i="2" s="1"/>
  <c r="T1298" i="2"/>
  <c r="W1298" i="2" s="1"/>
  <c r="T1299" i="2"/>
  <c r="W1299" i="2" s="1"/>
  <c r="T1300" i="2"/>
  <c r="W1300" i="2" s="1"/>
  <c r="T1301" i="2"/>
  <c r="W1301" i="2" s="1"/>
  <c r="T1302" i="2"/>
  <c r="W1302" i="2" s="1"/>
  <c r="T1303" i="2"/>
  <c r="W1303" i="2" s="1"/>
  <c r="T1304" i="2"/>
  <c r="W1304" i="2" s="1"/>
  <c r="T1305" i="2"/>
  <c r="W1305" i="2" s="1"/>
  <c r="T1306" i="2"/>
  <c r="W1306" i="2" s="1"/>
  <c r="T1307" i="2"/>
  <c r="W1307" i="2" s="1"/>
  <c r="T1308" i="2"/>
  <c r="W1308" i="2" s="1"/>
  <c r="T1309" i="2"/>
  <c r="W1309" i="2" s="1"/>
  <c r="T1310" i="2"/>
  <c r="W1310" i="2" s="1"/>
  <c r="T1311" i="2"/>
  <c r="W1311" i="2" s="1"/>
  <c r="T1312" i="2"/>
  <c r="W1312" i="2" s="1"/>
  <c r="T1313" i="2"/>
  <c r="W1313" i="2" s="1"/>
  <c r="T1314" i="2"/>
  <c r="W1314" i="2" s="1"/>
  <c r="T1315" i="2"/>
  <c r="W1315" i="2" s="1"/>
  <c r="T1316" i="2"/>
  <c r="W1316" i="2" s="1"/>
  <c r="T1317" i="2"/>
  <c r="W1317" i="2" s="1"/>
  <c r="T1318" i="2"/>
  <c r="W1318" i="2" s="1"/>
  <c r="T1319" i="2"/>
  <c r="W1319" i="2" s="1"/>
  <c r="T1320" i="2"/>
  <c r="W1320" i="2" s="1"/>
  <c r="T1321" i="2"/>
  <c r="W1321" i="2" s="1"/>
  <c r="T1322" i="2"/>
  <c r="W1322" i="2" s="1"/>
  <c r="T1323" i="2"/>
  <c r="W1323" i="2" s="1"/>
  <c r="T1324" i="2"/>
  <c r="W1324" i="2" s="1"/>
  <c r="T1325" i="2"/>
  <c r="W1325" i="2" s="1"/>
  <c r="T1326" i="2"/>
  <c r="W1326" i="2" s="1"/>
  <c r="T1327" i="2"/>
  <c r="W1327" i="2" s="1"/>
  <c r="T1328" i="2"/>
  <c r="W1328" i="2" s="1"/>
  <c r="T1329" i="2"/>
  <c r="W1329" i="2" s="1"/>
  <c r="T1330" i="2"/>
  <c r="W1330" i="2" s="1"/>
  <c r="T1331" i="2"/>
  <c r="W1331" i="2" s="1"/>
  <c r="T1332" i="2"/>
  <c r="W1332" i="2" s="1"/>
  <c r="T1333" i="2"/>
  <c r="W1333" i="2" s="1"/>
  <c r="T1334" i="2"/>
  <c r="W1334" i="2" s="1"/>
  <c r="T1335" i="2"/>
  <c r="W1335" i="2" s="1"/>
  <c r="T1336" i="2"/>
  <c r="W1336" i="2" s="1"/>
  <c r="T1337" i="2"/>
  <c r="W1337" i="2" s="1"/>
  <c r="T1338" i="2"/>
  <c r="W1338" i="2" s="1"/>
  <c r="T1339" i="2"/>
  <c r="W1339" i="2" s="1"/>
  <c r="T1340" i="2"/>
  <c r="W1340" i="2" s="1"/>
  <c r="T1341" i="2"/>
  <c r="W1341" i="2" s="1"/>
  <c r="T1342" i="2"/>
  <c r="W1342" i="2" s="1"/>
  <c r="T1343" i="2"/>
  <c r="W1343" i="2" s="1"/>
  <c r="T1344" i="2"/>
  <c r="W1344" i="2" s="1"/>
  <c r="T1345" i="2"/>
  <c r="W1345" i="2" s="1"/>
  <c r="T1346" i="2"/>
  <c r="W1346" i="2" s="1"/>
  <c r="T1347" i="2"/>
  <c r="W1347" i="2" s="1"/>
  <c r="T1348" i="2"/>
  <c r="W1348" i="2" s="1"/>
  <c r="T1349" i="2"/>
  <c r="W1349" i="2" s="1"/>
  <c r="T1350" i="2"/>
  <c r="W1350" i="2" s="1"/>
  <c r="T1351" i="2"/>
  <c r="W1351" i="2" s="1"/>
  <c r="T1352" i="2"/>
  <c r="W1352" i="2" s="1"/>
  <c r="T1353" i="2"/>
  <c r="W1353" i="2" s="1"/>
  <c r="T1354" i="2"/>
  <c r="W1354" i="2" s="1"/>
  <c r="T1355" i="2"/>
  <c r="W1355" i="2" s="1"/>
  <c r="T1356" i="2"/>
  <c r="W1356" i="2" s="1"/>
  <c r="T1357" i="2"/>
  <c r="W1357" i="2" s="1"/>
  <c r="T1358" i="2"/>
  <c r="W1358" i="2" s="1"/>
  <c r="T1359" i="2"/>
  <c r="W1359" i="2" s="1"/>
  <c r="T1360" i="2"/>
  <c r="W1360" i="2" s="1"/>
  <c r="T1361" i="2"/>
  <c r="W1361" i="2" s="1"/>
  <c r="T1362" i="2"/>
  <c r="W1362" i="2" s="1"/>
  <c r="T1363" i="2"/>
  <c r="W1363" i="2" s="1"/>
  <c r="T1364" i="2"/>
  <c r="W1364" i="2" s="1"/>
  <c r="T1365" i="2"/>
  <c r="W1365" i="2" s="1"/>
  <c r="T1366" i="2"/>
  <c r="W1366" i="2" s="1"/>
  <c r="T1367" i="2"/>
  <c r="W1367" i="2" s="1"/>
  <c r="T1368" i="2"/>
  <c r="W1368" i="2" s="1"/>
  <c r="T1369" i="2"/>
  <c r="W1369" i="2" s="1"/>
  <c r="T1370" i="2"/>
  <c r="W1370" i="2" s="1"/>
  <c r="T1371" i="2"/>
  <c r="W1371" i="2" s="1"/>
  <c r="T1372" i="2"/>
  <c r="W1372" i="2" s="1"/>
  <c r="T1373" i="2"/>
  <c r="W1373" i="2" s="1"/>
  <c r="T1374" i="2"/>
  <c r="W1374" i="2" s="1"/>
  <c r="T1375" i="2"/>
  <c r="W1375" i="2" s="1"/>
  <c r="T1376" i="2"/>
  <c r="W1376" i="2" s="1"/>
  <c r="T1377" i="2"/>
  <c r="W1377" i="2" s="1"/>
  <c r="T1378" i="2"/>
  <c r="W1378" i="2" s="1"/>
  <c r="T1379" i="2"/>
  <c r="W1379" i="2" s="1"/>
  <c r="T1380" i="2"/>
  <c r="W1380" i="2" s="1"/>
  <c r="T1381" i="2"/>
  <c r="W1381" i="2" s="1"/>
  <c r="T1382" i="2"/>
  <c r="W1382" i="2" s="1"/>
  <c r="T1383" i="2"/>
  <c r="W1383" i="2" s="1"/>
  <c r="T1384" i="2"/>
  <c r="W1384" i="2" s="1"/>
  <c r="T1385" i="2"/>
  <c r="W1385" i="2" s="1"/>
  <c r="T1386" i="2"/>
  <c r="W1386" i="2" s="1"/>
  <c r="T1387" i="2"/>
  <c r="W1387" i="2" s="1"/>
  <c r="T1388" i="2"/>
  <c r="W1388" i="2" s="1"/>
  <c r="T1389" i="2"/>
  <c r="W1389" i="2" s="1"/>
  <c r="T1390" i="2"/>
  <c r="W1390" i="2" s="1"/>
  <c r="T1391" i="2"/>
  <c r="W1391" i="2" s="1"/>
  <c r="T1392" i="2"/>
  <c r="W1392" i="2" s="1"/>
  <c r="T1393" i="2"/>
  <c r="W1393" i="2" s="1"/>
  <c r="T1394" i="2"/>
  <c r="W1394" i="2" s="1"/>
  <c r="T1395" i="2"/>
  <c r="W1395" i="2" s="1"/>
  <c r="T1396" i="2"/>
  <c r="W1396" i="2" s="1"/>
  <c r="T1397" i="2"/>
  <c r="W1397" i="2" s="1"/>
  <c r="T1398" i="2"/>
  <c r="W1398" i="2" s="1"/>
  <c r="T1399" i="2"/>
  <c r="W1399" i="2" s="1"/>
  <c r="T1400" i="2"/>
  <c r="W1400" i="2" s="1"/>
  <c r="T1401" i="2"/>
  <c r="W1401" i="2" s="1"/>
  <c r="T1402" i="2"/>
  <c r="W1402" i="2" s="1"/>
  <c r="T1403" i="2"/>
  <c r="W1403" i="2" s="1"/>
  <c r="T1404" i="2"/>
  <c r="W1404" i="2" s="1"/>
  <c r="T1405" i="2"/>
  <c r="W1405" i="2" s="1"/>
  <c r="T1406" i="2"/>
  <c r="W1406" i="2" s="1"/>
  <c r="T1407" i="2"/>
  <c r="W1407" i="2" s="1"/>
  <c r="T1408" i="2"/>
  <c r="W1408" i="2" s="1"/>
  <c r="T1409" i="2"/>
  <c r="W1409" i="2" s="1"/>
  <c r="T1410" i="2"/>
  <c r="W1410" i="2" s="1"/>
  <c r="T1411" i="2"/>
  <c r="W1411" i="2" s="1"/>
  <c r="T1412" i="2"/>
  <c r="W1412" i="2" s="1"/>
  <c r="T1413" i="2"/>
  <c r="W1413" i="2" s="1"/>
  <c r="T1414" i="2"/>
  <c r="W1414" i="2" s="1"/>
  <c r="T1415" i="2"/>
  <c r="W1415" i="2" s="1"/>
  <c r="T1416" i="2"/>
  <c r="W1416" i="2" s="1"/>
  <c r="T1417" i="2"/>
  <c r="W1417" i="2" s="1"/>
  <c r="T1418" i="2"/>
  <c r="W1418" i="2" s="1"/>
  <c r="T1419" i="2"/>
  <c r="W1419" i="2" s="1"/>
  <c r="T1420" i="2"/>
  <c r="W1420" i="2" s="1"/>
  <c r="T1421" i="2"/>
  <c r="W1421" i="2" s="1"/>
  <c r="T1422" i="2"/>
  <c r="W1422" i="2" s="1"/>
  <c r="T1423" i="2"/>
  <c r="W1423" i="2" s="1"/>
  <c r="T1424" i="2"/>
  <c r="W1424" i="2" s="1"/>
  <c r="T1425" i="2"/>
  <c r="W1425" i="2" s="1"/>
  <c r="T1426" i="2"/>
  <c r="W1426" i="2" s="1"/>
  <c r="T1427" i="2"/>
  <c r="W1427" i="2" s="1"/>
  <c r="T1428" i="2"/>
  <c r="W1428" i="2" s="1"/>
  <c r="T1429" i="2"/>
  <c r="W1429" i="2" s="1"/>
  <c r="T1430" i="2"/>
  <c r="W1430" i="2" s="1"/>
  <c r="T1431" i="2"/>
  <c r="W1431" i="2" s="1"/>
  <c r="T1432" i="2"/>
  <c r="W1432" i="2" s="1"/>
  <c r="T1433" i="2"/>
  <c r="W1433" i="2" s="1"/>
  <c r="T1434" i="2"/>
  <c r="W1434" i="2" s="1"/>
  <c r="T1435" i="2"/>
  <c r="W1435" i="2" s="1"/>
  <c r="T1436" i="2"/>
  <c r="W1436" i="2" s="1"/>
  <c r="T1437" i="2"/>
  <c r="W1437" i="2" s="1"/>
  <c r="T1438" i="2"/>
  <c r="W1438" i="2" s="1"/>
  <c r="T1439" i="2"/>
  <c r="W1439" i="2" s="1"/>
  <c r="T1440" i="2"/>
  <c r="W1440" i="2" s="1"/>
  <c r="T1441" i="2"/>
  <c r="W1441" i="2" s="1"/>
  <c r="T1442" i="2"/>
  <c r="W1442" i="2" s="1"/>
  <c r="T1443" i="2"/>
  <c r="W1443" i="2" s="1"/>
  <c r="T1444" i="2"/>
  <c r="W1444" i="2" s="1"/>
  <c r="T1445" i="2"/>
  <c r="W1445" i="2" s="1"/>
  <c r="T1446" i="2"/>
  <c r="W1446" i="2" s="1"/>
  <c r="T1447" i="2"/>
  <c r="W1447" i="2" s="1"/>
  <c r="T1448" i="2"/>
  <c r="W1448" i="2" s="1"/>
  <c r="T1449" i="2"/>
  <c r="W1449" i="2" s="1"/>
  <c r="T1450" i="2"/>
  <c r="W1450" i="2" s="1"/>
  <c r="T1451" i="2"/>
  <c r="W1451" i="2" s="1"/>
  <c r="T1452" i="2"/>
  <c r="W1452" i="2" s="1"/>
  <c r="T1453" i="2"/>
  <c r="W1453" i="2" s="1"/>
  <c r="T1454" i="2"/>
  <c r="W1454" i="2" s="1"/>
  <c r="T1455" i="2"/>
  <c r="W1455" i="2" s="1"/>
  <c r="T1456" i="2"/>
  <c r="W1456" i="2" s="1"/>
  <c r="T1457" i="2"/>
  <c r="W1457" i="2" s="1"/>
  <c r="T1458" i="2"/>
  <c r="W1458" i="2" s="1"/>
  <c r="T1459" i="2"/>
  <c r="W1459" i="2" s="1"/>
  <c r="T1460" i="2"/>
  <c r="W1460" i="2" s="1"/>
  <c r="T1461" i="2"/>
  <c r="W1461" i="2" s="1"/>
  <c r="T1462" i="2"/>
  <c r="W1462" i="2" s="1"/>
  <c r="T1463" i="2"/>
  <c r="W1463" i="2" s="1"/>
  <c r="T1464" i="2"/>
  <c r="W1464" i="2" s="1"/>
  <c r="T1465" i="2"/>
  <c r="W1465" i="2" s="1"/>
  <c r="T1466" i="2"/>
  <c r="W1466" i="2" s="1"/>
  <c r="T1467" i="2"/>
  <c r="W1467" i="2" s="1"/>
  <c r="T1468" i="2"/>
  <c r="W1468" i="2" s="1"/>
  <c r="T1469" i="2"/>
  <c r="W1469" i="2" s="1"/>
  <c r="T1470" i="2"/>
  <c r="W1470" i="2" s="1"/>
  <c r="T1471" i="2"/>
  <c r="W1471" i="2" s="1"/>
  <c r="T1472" i="2"/>
  <c r="W1472" i="2" s="1"/>
  <c r="T1473" i="2"/>
  <c r="W1473" i="2" s="1"/>
  <c r="T1474" i="2"/>
  <c r="W1474" i="2" s="1"/>
  <c r="T1475" i="2"/>
  <c r="W1475" i="2" s="1"/>
  <c r="T1476" i="2"/>
  <c r="W1476" i="2" s="1"/>
  <c r="T1477" i="2"/>
  <c r="W1477" i="2" s="1"/>
  <c r="T1478" i="2"/>
  <c r="W1478" i="2" s="1"/>
  <c r="T1479" i="2"/>
  <c r="W1479" i="2" s="1"/>
  <c r="T1480" i="2"/>
  <c r="W1480" i="2" s="1"/>
  <c r="T1481" i="2"/>
  <c r="W1481" i="2" s="1"/>
  <c r="T1482" i="2"/>
  <c r="W1482" i="2" s="1"/>
  <c r="T1483" i="2"/>
  <c r="W1483" i="2" s="1"/>
  <c r="T1484" i="2"/>
  <c r="W1484" i="2" s="1"/>
  <c r="T1485" i="2"/>
  <c r="W1485" i="2" s="1"/>
  <c r="T1486" i="2"/>
  <c r="W1486" i="2" s="1"/>
  <c r="T1487" i="2"/>
  <c r="W1487" i="2" s="1"/>
  <c r="T1488" i="2"/>
  <c r="W1488" i="2" s="1"/>
  <c r="T1489" i="2"/>
  <c r="W1489" i="2" s="1"/>
  <c r="T1490" i="2"/>
  <c r="W1490" i="2" s="1"/>
  <c r="T1491" i="2"/>
  <c r="W1491" i="2" s="1"/>
  <c r="T1492" i="2"/>
  <c r="W1492" i="2" s="1"/>
  <c r="T1493" i="2"/>
  <c r="W1493" i="2" s="1"/>
  <c r="T1494" i="2"/>
  <c r="W1494" i="2" s="1"/>
  <c r="T1495" i="2"/>
  <c r="W1495" i="2" s="1"/>
  <c r="T1496" i="2"/>
  <c r="W1496" i="2" s="1"/>
  <c r="T1497" i="2"/>
  <c r="W1497" i="2" s="1"/>
  <c r="T1498" i="2"/>
  <c r="W1498" i="2" s="1"/>
  <c r="T1499" i="2"/>
  <c r="W1499" i="2" s="1"/>
  <c r="T1500" i="2"/>
  <c r="W1500" i="2" s="1"/>
  <c r="T1501" i="2"/>
  <c r="W1501" i="2" s="1"/>
  <c r="T1502" i="2"/>
  <c r="W1502" i="2" s="1"/>
  <c r="T1503" i="2"/>
  <c r="W1503" i="2" s="1"/>
  <c r="T1504" i="2"/>
  <c r="W1504" i="2" s="1"/>
  <c r="T1505" i="2"/>
  <c r="W1505" i="2" s="1"/>
  <c r="T1506" i="2"/>
  <c r="W1506" i="2" s="1"/>
  <c r="T1507" i="2"/>
  <c r="W1507" i="2" s="1"/>
  <c r="T1508" i="2"/>
  <c r="W1508" i="2" s="1"/>
  <c r="T1509" i="2"/>
  <c r="W1509" i="2" s="1"/>
  <c r="T1510" i="2"/>
  <c r="W1510" i="2" s="1"/>
  <c r="T1511" i="2"/>
  <c r="W1511" i="2" s="1"/>
  <c r="T1512" i="2"/>
  <c r="W1512" i="2" s="1"/>
  <c r="T1513" i="2"/>
  <c r="W1513" i="2" s="1"/>
  <c r="T1514" i="2"/>
  <c r="W1514" i="2" s="1"/>
  <c r="T1515" i="2"/>
  <c r="W1515" i="2" s="1"/>
  <c r="T1516" i="2"/>
  <c r="W1516" i="2" s="1"/>
  <c r="T1517" i="2"/>
  <c r="W1517" i="2" s="1"/>
  <c r="T1518" i="2"/>
  <c r="W1518" i="2" s="1"/>
  <c r="T1519" i="2"/>
  <c r="W1519" i="2" s="1"/>
  <c r="T1520" i="2"/>
  <c r="W1520" i="2" s="1"/>
  <c r="T1521" i="2"/>
  <c r="W1521" i="2" s="1"/>
  <c r="T1522" i="2"/>
  <c r="W1522" i="2" s="1"/>
  <c r="T1523" i="2"/>
  <c r="W1523" i="2" s="1"/>
  <c r="T1524" i="2"/>
  <c r="W1524" i="2" s="1"/>
  <c r="T1525" i="2"/>
  <c r="W1525" i="2" s="1"/>
  <c r="T1526" i="2"/>
  <c r="W1526" i="2" s="1"/>
  <c r="T1527" i="2"/>
  <c r="W1527" i="2" s="1"/>
  <c r="T1528" i="2"/>
  <c r="W1528" i="2" s="1"/>
  <c r="T1529" i="2"/>
  <c r="W1529" i="2" s="1"/>
  <c r="T1530" i="2"/>
  <c r="W1530" i="2" s="1"/>
  <c r="T1531" i="2"/>
  <c r="W1531" i="2" s="1"/>
  <c r="T1532" i="2"/>
  <c r="W1532" i="2" s="1"/>
  <c r="T1533" i="2"/>
  <c r="W1533" i="2" s="1"/>
  <c r="T1534" i="2"/>
  <c r="W1534" i="2" s="1"/>
  <c r="T1535" i="2"/>
  <c r="W1535" i="2" s="1"/>
  <c r="T1536" i="2"/>
  <c r="W1536" i="2" s="1"/>
  <c r="T1537" i="2"/>
  <c r="W1537" i="2" s="1"/>
  <c r="T1538" i="2"/>
  <c r="W1538" i="2" s="1"/>
  <c r="T1539" i="2"/>
  <c r="W1539" i="2" s="1"/>
  <c r="T1540" i="2"/>
  <c r="W1540" i="2" s="1"/>
  <c r="T1541" i="2"/>
  <c r="W1541" i="2" s="1"/>
  <c r="T1542" i="2"/>
  <c r="W1542" i="2" s="1"/>
  <c r="T1543" i="2"/>
  <c r="W1543" i="2" s="1"/>
  <c r="T1544" i="2"/>
  <c r="W1544" i="2" s="1"/>
  <c r="T1545" i="2"/>
  <c r="W1545" i="2" s="1"/>
  <c r="T1546" i="2"/>
  <c r="W1546" i="2" s="1"/>
  <c r="T1547" i="2"/>
  <c r="W1547" i="2" s="1"/>
  <c r="T1548" i="2"/>
  <c r="W1548" i="2" s="1"/>
  <c r="T1549" i="2"/>
  <c r="W1549" i="2" s="1"/>
  <c r="T1550" i="2"/>
  <c r="W1550" i="2" s="1"/>
  <c r="T1551" i="2"/>
  <c r="W1551" i="2" s="1"/>
  <c r="T1552" i="2"/>
  <c r="W1552" i="2" s="1"/>
  <c r="T1553" i="2"/>
  <c r="W1553" i="2" s="1"/>
  <c r="T1554" i="2"/>
  <c r="W1554" i="2" s="1"/>
  <c r="T1555" i="2"/>
  <c r="W1555" i="2" s="1"/>
  <c r="T1556" i="2"/>
  <c r="W1556" i="2" s="1"/>
  <c r="T1557" i="2"/>
  <c r="W1557" i="2" s="1"/>
  <c r="T1558" i="2"/>
  <c r="W1558" i="2" s="1"/>
  <c r="T1559" i="2"/>
  <c r="W1559" i="2" s="1"/>
  <c r="T1560" i="2"/>
  <c r="W1560" i="2" s="1"/>
  <c r="T1561" i="2"/>
  <c r="W1561" i="2" s="1"/>
  <c r="T1562" i="2"/>
  <c r="W1562" i="2" s="1"/>
  <c r="T1563" i="2"/>
  <c r="W1563" i="2" s="1"/>
  <c r="T1564" i="2"/>
  <c r="W1564" i="2" s="1"/>
  <c r="T1565" i="2"/>
  <c r="W1565" i="2" s="1"/>
  <c r="T1566" i="2"/>
  <c r="W1566" i="2" s="1"/>
  <c r="T1567" i="2"/>
  <c r="W1567" i="2" s="1"/>
  <c r="T1568" i="2"/>
  <c r="W1568" i="2" s="1"/>
  <c r="T1569" i="2"/>
  <c r="W1569" i="2" s="1"/>
  <c r="T1570" i="2"/>
  <c r="W1570" i="2" s="1"/>
  <c r="T1571" i="2"/>
  <c r="W1571" i="2" s="1"/>
  <c r="T1572" i="2"/>
  <c r="W1572" i="2" s="1"/>
  <c r="T1573" i="2"/>
  <c r="W1573" i="2" s="1"/>
  <c r="T1574" i="2"/>
  <c r="W1574" i="2" s="1"/>
  <c r="T1575" i="2"/>
  <c r="W1575" i="2" s="1"/>
  <c r="T1576" i="2"/>
  <c r="W1576" i="2" s="1"/>
  <c r="T1577" i="2"/>
  <c r="W1577" i="2" s="1"/>
  <c r="T1578" i="2"/>
  <c r="W1578" i="2" s="1"/>
  <c r="T1579" i="2"/>
  <c r="W1579" i="2" s="1"/>
  <c r="T1580" i="2"/>
  <c r="W1580" i="2" s="1"/>
  <c r="T1581" i="2"/>
  <c r="W1581" i="2" s="1"/>
  <c r="T1582" i="2"/>
  <c r="W1582" i="2" s="1"/>
  <c r="T1583" i="2"/>
  <c r="W1583" i="2" s="1"/>
  <c r="T1584" i="2"/>
  <c r="W1584" i="2" s="1"/>
  <c r="T1585" i="2"/>
  <c r="W1585" i="2" s="1"/>
  <c r="T1586" i="2"/>
  <c r="W1586" i="2" s="1"/>
  <c r="T1587" i="2"/>
  <c r="W1587" i="2" s="1"/>
  <c r="T1588" i="2"/>
  <c r="W1588" i="2" s="1"/>
  <c r="T1589" i="2"/>
  <c r="W1589" i="2" s="1"/>
  <c r="T1590" i="2"/>
  <c r="W1590" i="2" s="1"/>
  <c r="T1591" i="2"/>
  <c r="W1591" i="2" s="1"/>
  <c r="T1592" i="2"/>
  <c r="W1592" i="2" s="1"/>
  <c r="T1593" i="2"/>
  <c r="W1593" i="2" s="1"/>
  <c r="T1594" i="2"/>
  <c r="W1594" i="2" s="1"/>
  <c r="T1595" i="2"/>
  <c r="W1595" i="2" s="1"/>
  <c r="T1596" i="2"/>
  <c r="W1596" i="2" s="1"/>
  <c r="T1597" i="2"/>
  <c r="W1597" i="2" s="1"/>
  <c r="T1598" i="2"/>
  <c r="W1598" i="2" s="1"/>
  <c r="T1599" i="2"/>
  <c r="W1599" i="2" s="1"/>
  <c r="T1600" i="2"/>
  <c r="W1600" i="2" s="1"/>
  <c r="T1601" i="2"/>
  <c r="W1601" i="2" s="1"/>
  <c r="T1602" i="2"/>
  <c r="W1602" i="2" s="1"/>
  <c r="T1603" i="2"/>
  <c r="W1603" i="2" s="1"/>
  <c r="T1604" i="2"/>
  <c r="W1604" i="2" s="1"/>
  <c r="T1605" i="2"/>
  <c r="W1605" i="2" s="1"/>
  <c r="T1606" i="2"/>
  <c r="W1606" i="2" s="1"/>
  <c r="T1607" i="2"/>
  <c r="W1607" i="2" s="1"/>
  <c r="T1608" i="2"/>
  <c r="W1608" i="2" s="1"/>
  <c r="T1609" i="2"/>
  <c r="W1609" i="2" s="1"/>
  <c r="T1610" i="2"/>
  <c r="W1610" i="2" s="1"/>
  <c r="T1611" i="2"/>
  <c r="W1611" i="2" s="1"/>
  <c r="T1612" i="2"/>
  <c r="W1612" i="2" s="1"/>
  <c r="T1613" i="2"/>
  <c r="W1613" i="2" s="1"/>
  <c r="T1614" i="2"/>
  <c r="W1614" i="2" s="1"/>
  <c r="T1615" i="2"/>
  <c r="W1615" i="2" s="1"/>
  <c r="T1616" i="2"/>
  <c r="W1616" i="2" s="1"/>
  <c r="T1617" i="2"/>
  <c r="W1617" i="2" s="1"/>
  <c r="T1618" i="2"/>
  <c r="W1618" i="2" s="1"/>
  <c r="T1619" i="2"/>
  <c r="W1619" i="2" s="1"/>
  <c r="T1620" i="2"/>
  <c r="W1620" i="2" s="1"/>
  <c r="T1621" i="2"/>
  <c r="W1621" i="2" s="1"/>
  <c r="T1622" i="2"/>
  <c r="W1622" i="2" s="1"/>
  <c r="T1623" i="2"/>
  <c r="W1623" i="2" s="1"/>
  <c r="T1624" i="2"/>
  <c r="W1624" i="2" s="1"/>
  <c r="T1625" i="2"/>
  <c r="W1625" i="2" s="1"/>
  <c r="T1626" i="2"/>
  <c r="W1626" i="2" s="1"/>
  <c r="T1627" i="2"/>
  <c r="W1627" i="2" s="1"/>
  <c r="T1628" i="2"/>
  <c r="W1628" i="2" s="1"/>
  <c r="T1629" i="2"/>
  <c r="W1629" i="2" s="1"/>
  <c r="T1630" i="2"/>
  <c r="W1630" i="2" s="1"/>
  <c r="T1631" i="2"/>
  <c r="W1631" i="2" s="1"/>
  <c r="T1632" i="2"/>
  <c r="W1632" i="2" s="1"/>
  <c r="T1633" i="2"/>
  <c r="W1633" i="2" s="1"/>
  <c r="T1634" i="2"/>
  <c r="W1634" i="2" s="1"/>
  <c r="T1635" i="2"/>
  <c r="W1635" i="2" s="1"/>
  <c r="T1636" i="2"/>
  <c r="W1636" i="2" s="1"/>
  <c r="T1637" i="2"/>
  <c r="W1637" i="2" s="1"/>
  <c r="T1638" i="2"/>
  <c r="W1638" i="2" s="1"/>
  <c r="T1639" i="2"/>
  <c r="W1639" i="2" s="1"/>
  <c r="T1640" i="2"/>
  <c r="W1640" i="2" s="1"/>
  <c r="T1641" i="2"/>
  <c r="W1641" i="2" s="1"/>
  <c r="T1642" i="2"/>
  <c r="W1642" i="2" s="1"/>
  <c r="T1643" i="2"/>
  <c r="W1643" i="2" s="1"/>
  <c r="T1644" i="2"/>
  <c r="W1644" i="2" s="1"/>
  <c r="T1645" i="2"/>
  <c r="W1645" i="2" s="1"/>
  <c r="T1646" i="2"/>
  <c r="W1646" i="2" s="1"/>
  <c r="T1647" i="2"/>
  <c r="W1647" i="2" s="1"/>
  <c r="T1648" i="2"/>
  <c r="W1648" i="2" s="1"/>
  <c r="T1649" i="2"/>
  <c r="W1649" i="2" s="1"/>
  <c r="T1650" i="2"/>
  <c r="W1650" i="2" s="1"/>
  <c r="T1651" i="2"/>
  <c r="W1651" i="2" s="1"/>
  <c r="T1652" i="2"/>
  <c r="W1652" i="2" s="1"/>
  <c r="T1653" i="2"/>
  <c r="W1653" i="2" s="1"/>
  <c r="T1654" i="2"/>
  <c r="W1654" i="2" s="1"/>
  <c r="T1655" i="2"/>
  <c r="W1655" i="2" s="1"/>
  <c r="T1656" i="2"/>
  <c r="W1656" i="2" s="1"/>
  <c r="T1657" i="2"/>
  <c r="W1657" i="2" s="1"/>
  <c r="T1658" i="2"/>
  <c r="W1658" i="2" s="1"/>
  <c r="T1659" i="2"/>
  <c r="W1659" i="2" s="1"/>
  <c r="T1660" i="2"/>
  <c r="W1660" i="2" s="1"/>
  <c r="T1661" i="2"/>
  <c r="W1661" i="2" s="1"/>
  <c r="T1662" i="2"/>
  <c r="W1662" i="2" s="1"/>
  <c r="T1663" i="2"/>
  <c r="W1663" i="2" s="1"/>
  <c r="T1664" i="2"/>
  <c r="W1664" i="2" s="1"/>
  <c r="T1665" i="2"/>
  <c r="W1665" i="2" s="1"/>
  <c r="T1666" i="2"/>
  <c r="W1666" i="2" s="1"/>
  <c r="T1667" i="2"/>
  <c r="W1667" i="2" s="1"/>
  <c r="T1668" i="2"/>
  <c r="W1668" i="2" s="1"/>
  <c r="T1669" i="2"/>
  <c r="W1669" i="2" s="1"/>
  <c r="T1670" i="2"/>
  <c r="W1670" i="2" s="1"/>
  <c r="T1671" i="2"/>
  <c r="W1671" i="2" s="1"/>
  <c r="T1672" i="2"/>
  <c r="W1672" i="2" s="1"/>
  <c r="T1673" i="2"/>
  <c r="W1673" i="2" s="1"/>
  <c r="T1674" i="2"/>
  <c r="W1674" i="2" s="1"/>
  <c r="T1675" i="2"/>
  <c r="W1675" i="2" s="1"/>
  <c r="T1676" i="2"/>
  <c r="W1676" i="2" s="1"/>
  <c r="T1677" i="2"/>
  <c r="W1677" i="2" s="1"/>
  <c r="T1678" i="2"/>
  <c r="W1678" i="2" s="1"/>
  <c r="T1679" i="2"/>
  <c r="W1679" i="2" s="1"/>
  <c r="T1680" i="2"/>
  <c r="W1680" i="2" s="1"/>
  <c r="T1681" i="2"/>
  <c r="W1681" i="2" s="1"/>
  <c r="T1682" i="2"/>
  <c r="W1682" i="2" s="1"/>
  <c r="T1683" i="2"/>
  <c r="W1683" i="2" s="1"/>
  <c r="T1684" i="2"/>
  <c r="W1684" i="2" s="1"/>
  <c r="T1685" i="2"/>
  <c r="W1685" i="2" s="1"/>
  <c r="T1686" i="2"/>
  <c r="W1686" i="2" s="1"/>
  <c r="T1687" i="2"/>
  <c r="W1687" i="2" s="1"/>
  <c r="T1688" i="2"/>
  <c r="W1688" i="2" s="1"/>
  <c r="T1689" i="2"/>
  <c r="W1689" i="2" s="1"/>
  <c r="T1690" i="2"/>
  <c r="W1690" i="2" s="1"/>
  <c r="T1691" i="2"/>
  <c r="W1691" i="2" s="1"/>
  <c r="T1692" i="2"/>
  <c r="W1692" i="2" s="1"/>
  <c r="T1693" i="2"/>
  <c r="W1693" i="2" s="1"/>
  <c r="T1694" i="2"/>
  <c r="W1694" i="2" s="1"/>
  <c r="T1695" i="2"/>
  <c r="W1695" i="2" s="1"/>
  <c r="T1696" i="2"/>
  <c r="W1696" i="2" s="1"/>
  <c r="T1697" i="2"/>
  <c r="W1697" i="2" s="1"/>
  <c r="T1698" i="2"/>
  <c r="W1698" i="2" s="1"/>
  <c r="T1699" i="2"/>
  <c r="W1699" i="2" s="1"/>
  <c r="T1700" i="2"/>
  <c r="W1700" i="2" s="1"/>
  <c r="T1701" i="2"/>
  <c r="W1701" i="2" s="1"/>
  <c r="T1702" i="2"/>
  <c r="W1702" i="2" s="1"/>
  <c r="T1703" i="2"/>
  <c r="W1703" i="2" s="1"/>
  <c r="T1704" i="2"/>
  <c r="W1704" i="2" s="1"/>
  <c r="T1705" i="2"/>
  <c r="W1705" i="2" s="1"/>
  <c r="T1706" i="2"/>
  <c r="W1706" i="2" s="1"/>
  <c r="T1707" i="2"/>
  <c r="W1707" i="2" s="1"/>
  <c r="T1708" i="2"/>
  <c r="W1708" i="2" s="1"/>
  <c r="T1709" i="2"/>
  <c r="W1709" i="2" s="1"/>
  <c r="T1710" i="2"/>
  <c r="W1710" i="2" s="1"/>
  <c r="T1711" i="2"/>
  <c r="W1711" i="2" s="1"/>
  <c r="T1712" i="2"/>
  <c r="W1712" i="2" s="1"/>
  <c r="T1713" i="2"/>
  <c r="W1713" i="2" s="1"/>
  <c r="T1714" i="2"/>
  <c r="W1714" i="2" s="1"/>
  <c r="T1715" i="2"/>
  <c r="W1715" i="2" s="1"/>
  <c r="T1716" i="2"/>
  <c r="W1716" i="2" s="1"/>
  <c r="T1717" i="2"/>
  <c r="W1717" i="2" s="1"/>
  <c r="T1718" i="2"/>
  <c r="W1718" i="2" s="1"/>
  <c r="T1719" i="2"/>
  <c r="W1719" i="2" s="1"/>
  <c r="T1720" i="2"/>
  <c r="W1720" i="2" s="1"/>
  <c r="T1721" i="2"/>
  <c r="W1721" i="2" s="1"/>
  <c r="T1722" i="2"/>
  <c r="W1722" i="2" s="1"/>
  <c r="T1723" i="2"/>
  <c r="W1723" i="2" s="1"/>
  <c r="T1724" i="2"/>
  <c r="W1724" i="2" s="1"/>
  <c r="T1725" i="2"/>
  <c r="W1725" i="2" s="1"/>
  <c r="T1726" i="2"/>
  <c r="W1726" i="2" s="1"/>
  <c r="T1727" i="2"/>
  <c r="W1727" i="2" s="1"/>
  <c r="T1728" i="2"/>
  <c r="W1728" i="2" s="1"/>
  <c r="T1729" i="2"/>
  <c r="W1729" i="2" s="1"/>
  <c r="T1730" i="2"/>
  <c r="W1730" i="2" s="1"/>
  <c r="T1731" i="2"/>
  <c r="W1731" i="2" s="1"/>
  <c r="T1732" i="2"/>
  <c r="W1732" i="2" s="1"/>
  <c r="T1733" i="2"/>
  <c r="W1733" i="2" s="1"/>
  <c r="T1734" i="2"/>
  <c r="W1734" i="2" s="1"/>
  <c r="T1735" i="2"/>
  <c r="W1735" i="2" s="1"/>
  <c r="T1736" i="2"/>
  <c r="W1736" i="2" s="1"/>
  <c r="T1737" i="2"/>
  <c r="W1737" i="2" s="1"/>
  <c r="T1738" i="2"/>
  <c r="W1738" i="2" s="1"/>
  <c r="T1739" i="2"/>
  <c r="W1739" i="2" s="1"/>
  <c r="T1740" i="2"/>
  <c r="W1740" i="2" s="1"/>
  <c r="T1741" i="2"/>
  <c r="W1741" i="2" s="1"/>
  <c r="T1742" i="2"/>
  <c r="W1742" i="2" s="1"/>
  <c r="T1743" i="2"/>
  <c r="W1743" i="2" s="1"/>
  <c r="T1744" i="2"/>
  <c r="W1744" i="2" s="1"/>
  <c r="T1745" i="2"/>
  <c r="W1745" i="2" s="1"/>
  <c r="T1746" i="2"/>
  <c r="W1746" i="2" s="1"/>
  <c r="T1747" i="2"/>
  <c r="W1747" i="2" s="1"/>
  <c r="T1748" i="2"/>
  <c r="W1748" i="2" s="1"/>
  <c r="T1749" i="2"/>
  <c r="W1749" i="2" s="1"/>
  <c r="T1750" i="2"/>
  <c r="W1750" i="2" s="1"/>
  <c r="T1751" i="2"/>
  <c r="W1751" i="2" s="1"/>
  <c r="T1752" i="2"/>
  <c r="W1752" i="2" s="1"/>
  <c r="T1753" i="2"/>
  <c r="W1753" i="2" s="1"/>
  <c r="T1754" i="2"/>
  <c r="W1754" i="2" s="1"/>
  <c r="T1755" i="2"/>
  <c r="W1755" i="2" s="1"/>
  <c r="T1756" i="2"/>
  <c r="W1756" i="2" s="1"/>
  <c r="T1757" i="2"/>
  <c r="W1757" i="2" s="1"/>
  <c r="T1758" i="2"/>
  <c r="W1758" i="2" s="1"/>
  <c r="T1759" i="2"/>
  <c r="W1759" i="2" s="1"/>
  <c r="T1760" i="2"/>
  <c r="W1760" i="2" s="1"/>
  <c r="T1761" i="2"/>
  <c r="W1761" i="2" s="1"/>
  <c r="T1762" i="2"/>
  <c r="W1762" i="2" s="1"/>
  <c r="T1763" i="2"/>
  <c r="W1763" i="2" s="1"/>
  <c r="T1764" i="2"/>
  <c r="W1764" i="2" s="1"/>
  <c r="T1765" i="2"/>
  <c r="W1765" i="2" s="1"/>
  <c r="T1766" i="2"/>
  <c r="W1766" i="2" s="1"/>
  <c r="T1767" i="2"/>
  <c r="W1767" i="2" s="1"/>
  <c r="T1768" i="2"/>
  <c r="W1768" i="2" s="1"/>
  <c r="T1769" i="2"/>
  <c r="W1769" i="2" s="1"/>
  <c r="T1770" i="2"/>
  <c r="W1770" i="2" s="1"/>
  <c r="T1771" i="2"/>
  <c r="W1771" i="2" s="1"/>
  <c r="T1772" i="2"/>
  <c r="W1772" i="2" s="1"/>
  <c r="T1773" i="2"/>
  <c r="W1773" i="2" s="1"/>
  <c r="T1774" i="2"/>
  <c r="W1774" i="2" s="1"/>
  <c r="T1775" i="2"/>
  <c r="W1775" i="2" s="1"/>
  <c r="T1776" i="2"/>
  <c r="W1776" i="2" s="1"/>
  <c r="T1777" i="2"/>
  <c r="W1777" i="2" s="1"/>
  <c r="T1778" i="2"/>
  <c r="W1778" i="2" s="1"/>
  <c r="T1779" i="2"/>
  <c r="W1779" i="2" s="1"/>
  <c r="T1780" i="2"/>
  <c r="W1780" i="2" s="1"/>
  <c r="T1781" i="2"/>
  <c r="W1781" i="2" s="1"/>
  <c r="T1782" i="2"/>
  <c r="W1782" i="2" s="1"/>
  <c r="T1783" i="2"/>
  <c r="W1783" i="2" s="1"/>
  <c r="T1784" i="2"/>
  <c r="W1784" i="2" s="1"/>
  <c r="T1785" i="2"/>
  <c r="W1785" i="2" s="1"/>
  <c r="T1786" i="2"/>
  <c r="W1786" i="2" s="1"/>
  <c r="T1787" i="2"/>
  <c r="W1787" i="2" s="1"/>
  <c r="T1788" i="2"/>
  <c r="W1788" i="2" s="1"/>
  <c r="T1789" i="2"/>
  <c r="W1789" i="2" s="1"/>
  <c r="T1790" i="2"/>
  <c r="W1790" i="2" s="1"/>
  <c r="T1791" i="2"/>
  <c r="W1791" i="2" s="1"/>
  <c r="T1792" i="2"/>
  <c r="W1792" i="2" s="1"/>
  <c r="T1793" i="2"/>
  <c r="W1793" i="2" s="1"/>
  <c r="T1794" i="2"/>
  <c r="W1794" i="2" s="1"/>
  <c r="T1795" i="2"/>
  <c r="W1795" i="2" s="1"/>
  <c r="T1796" i="2"/>
  <c r="W1796" i="2" s="1"/>
  <c r="T1797" i="2"/>
  <c r="W1797" i="2" s="1"/>
  <c r="T1798" i="2"/>
  <c r="W1798" i="2" s="1"/>
  <c r="T1799" i="2"/>
  <c r="W1799" i="2" s="1"/>
  <c r="T1800" i="2"/>
  <c r="W1800" i="2" s="1"/>
  <c r="T1801" i="2"/>
  <c r="W1801" i="2" s="1"/>
  <c r="T1802" i="2"/>
  <c r="W1802" i="2" s="1"/>
  <c r="T1803" i="2"/>
  <c r="W1803" i="2" s="1"/>
  <c r="T1804" i="2"/>
  <c r="W1804" i="2" s="1"/>
  <c r="T1805" i="2"/>
  <c r="W1805" i="2" s="1"/>
  <c r="T1806" i="2"/>
  <c r="W1806" i="2" s="1"/>
  <c r="T1807" i="2"/>
  <c r="W1807" i="2" s="1"/>
  <c r="T1808" i="2"/>
  <c r="W1808" i="2" s="1"/>
  <c r="T1809" i="2"/>
  <c r="W1809" i="2" s="1"/>
  <c r="T1810" i="2"/>
  <c r="W1810" i="2" s="1"/>
  <c r="T1811" i="2"/>
  <c r="W1811" i="2" s="1"/>
  <c r="T1812" i="2"/>
  <c r="W1812" i="2" s="1"/>
  <c r="T1813" i="2"/>
  <c r="W1813" i="2" s="1"/>
  <c r="T1814" i="2"/>
  <c r="W1814" i="2" s="1"/>
  <c r="T1815" i="2"/>
  <c r="W1815" i="2" s="1"/>
  <c r="T1816" i="2"/>
  <c r="W1816" i="2" s="1"/>
  <c r="T1817" i="2"/>
  <c r="W1817" i="2" s="1"/>
  <c r="T1818" i="2"/>
  <c r="W1818" i="2" s="1"/>
  <c r="T1819" i="2"/>
  <c r="W1819" i="2" s="1"/>
  <c r="T1820" i="2"/>
  <c r="W1820" i="2" s="1"/>
  <c r="T1821" i="2"/>
  <c r="W1821" i="2" s="1"/>
  <c r="T1822" i="2"/>
  <c r="W1822" i="2" s="1"/>
  <c r="T1823" i="2"/>
  <c r="W1823" i="2" s="1"/>
  <c r="T1824" i="2"/>
  <c r="W1824" i="2" s="1"/>
  <c r="T1825" i="2"/>
  <c r="W1825" i="2" s="1"/>
  <c r="T1826" i="2"/>
  <c r="W1826" i="2" s="1"/>
  <c r="T1827" i="2"/>
  <c r="W1827" i="2" s="1"/>
  <c r="T1828" i="2"/>
  <c r="W1828" i="2" s="1"/>
  <c r="T1829" i="2"/>
  <c r="W1829" i="2" s="1"/>
  <c r="T1830" i="2"/>
  <c r="W1830" i="2" s="1"/>
  <c r="T1831" i="2"/>
  <c r="W1831" i="2" s="1"/>
  <c r="T1832" i="2"/>
  <c r="W1832" i="2" s="1"/>
  <c r="T1833" i="2"/>
  <c r="W1833" i="2" s="1"/>
  <c r="T1834" i="2"/>
  <c r="W1834" i="2" s="1"/>
  <c r="T1835" i="2"/>
  <c r="W1835" i="2" s="1"/>
  <c r="T1836" i="2"/>
  <c r="W1836" i="2" s="1"/>
  <c r="T1837" i="2"/>
  <c r="W1837" i="2" s="1"/>
  <c r="T1838" i="2"/>
  <c r="W1838" i="2" s="1"/>
  <c r="T1839" i="2"/>
  <c r="W1839" i="2" s="1"/>
  <c r="T1840" i="2"/>
  <c r="W1840" i="2" s="1"/>
  <c r="T1841" i="2"/>
  <c r="W1841" i="2" s="1"/>
  <c r="T1842" i="2"/>
  <c r="W1842" i="2" s="1"/>
  <c r="T1843" i="2"/>
  <c r="W1843" i="2" s="1"/>
  <c r="T1844" i="2"/>
  <c r="W1844" i="2" s="1"/>
  <c r="T1845" i="2"/>
  <c r="W1845" i="2" s="1"/>
  <c r="T1846" i="2"/>
  <c r="W1846" i="2" s="1"/>
  <c r="T1847" i="2"/>
  <c r="W1847" i="2" s="1"/>
  <c r="T1848" i="2"/>
  <c r="W1848" i="2" s="1"/>
  <c r="T1849" i="2"/>
  <c r="W1849" i="2" s="1"/>
  <c r="T1850" i="2"/>
  <c r="W1850" i="2" s="1"/>
  <c r="T1851" i="2"/>
  <c r="W1851" i="2" s="1"/>
  <c r="T1852" i="2"/>
  <c r="W1852" i="2" s="1"/>
  <c r="T1853" i="2"/>
  <c r="W1853" i="2" s="1"/>
  <c r="T1854" i="2"/>
  <c r="W1854" i="2" s="1"/>
  <c r="T1855" i="2"/>
  <c r="W1855" i="2" s="1"/>
  <c r="T1856" i="2"/>
  <c r="W1856" i="2" s="1"/>
  <c r="T1857" i="2"/>
  <c r="W1857" i="2" s="1"/>
  <c r="T1858" i="2"/>
  <c r="W1858" i="2" s="1"/>
  <c r="T1859" i="2"/>
  <c r="W1859" i="2" s="1"/>
  <c r="T1860" i="2"/>
  <c r="W1860" i="2" s="1"/>
  <c r="T1861" i="2"/>
  <c r="W1861" i="2" s="1"/>
  <c r="T1862" i="2"/>
  <c r="W1862" i="2" s="1"/>
  <c r="T1863" i="2"/>
  <c r="W1863" i="2" s="1"/>
  <c r="T1864" i="2"/>
  <c r="W1864" i="2" s="1"/>
  <c r="T1865" i="2"/>
  <c r="W1865" i="2" s="1"/>
  <c r="T1866" i="2"/>
  <c r="W1866" i="2" s="1"/>
  <c r="T1867" i="2"/>
  <c r="W1867" i="2" s="1"/>
  <c r="T1868" i="2"/>
  <c r="W1868" i="2" s="1"/>
  <c r="T1869" i="2"/>
  <c r="W1869" i="2" s="1"/>
  <c r="T1870" i="2"/>
  <c r="W1870" i="2" s="1"/>
  <c r="T1871" i="2"/>
  <c r="W1871" i="2" s="1"/>
  <c r="T1872" i="2"/>
  <c r="W1872" i="2" s="1"/>
  <c r="T1873" i="2"/>
  <c r="W1873" i="2" s="1"/>
  <c r="T1874" i="2"/>
  <c r="W1874" i="2" s="1"/>
  <c r="T1875" i="2"/>
  <c r="W1875" i="2" s="1"/>
  <c r="T1876" i="2"/>
  <c r="W1876" i="2" s="1"/>
  <c r="T1877" i="2"/>
  <c r="W1877" i="2" s="1"/>
  <c r="T1878" i="2"/>
  <c r="W1878" i="2" s="1"/>
  <c r="T1879" i="2"/>
  <c r="W1879" i="2" s="1"/>
  <c r="T1880" i="2"/>
  <c r="W1880" i="2" s="1"/>
  <c r="T1881" i="2"/>
  <c r="W1881" i="2" s="1"/>
  <c r="T1882" i="2"/>
  <c r="W1882" i="2" s="1"/>
  <c r="T1883" i="2"/>
  <c r="W1883" i="2" s="1"/>
  <c r="T1884" i="2"/>
  <c r="W1884" i="2" s="1"/>
  <c r="T1885" i="2"/>
  <c r="W1885" i="2" s="1"/>
  <c r="T1886" i="2"/>
  <c r="W1886" i="2" s="1"/>
  <c r="T1887" i="2"/>
  <c r="W1887" i="2" s="1"/>
  <c r="T1888" i="2"/>
  <c r="W1888" i="2" s="1"/>
  <c r="T1889" i="2"/>
  <c r="W1889" i="2" s="1"/>
  <c r="T1890" i="2"/>
  <c r="W1890" i="2" s="1"/>
  <c r="T1891" i="2"/>
  <c r="W1891" i="2" s="1"/>
  <c r="T1892" i="2"/>
  <c r="W1892" i="2" s="1"/>
  <c r="T1893" i="2"/>
  <c r="W1893" i="2" s="1"/>
  <c r="T1894" i="2"/>
  <c r="W1894" i="2" s="1"/>
  <c r="T1895" i="2"/>
  <c r="W1895" i="2" s="1"/>
  <c r="T1896" i="2"/>
  <c r="W1896" i="2" s="1"/>
  <c r="T1897" i="2"/>
  <c r="W1897" i="2" s="1"/>
  <c r="T1898" i="2"/>
  <c r="W1898" i="2" s="1"/>
  <c r="T1899" i="2"/>
  <c r="W1899" i="2" s="1"/>
  <c r="T1900" i="2"/>
  <c r="W1900" i="2" s="1"/>
  <c r="T1901" i="2"/>
  <c r="W1901" i="2" s="1"/>
  <c r="T1902" i="2"/>
  <c r="W1902" i="2" s="1"/>
  <c r="T1903" i="2"/>
  <c r="W1903" i="2" s="1"/>
  <c r="T1904" i="2"/>
  <c r="W1904" i="2" s="1"/>
  <c r="T1905" i="2"/>
  <c r="W1905" i="2" s="1"/>
  <c r="T1906" i="2"/>
  <c r="W1906" i="2" s="1"/>
  <c r="T1907" i="2"/>
  <c r="W1907" i="2" s="1"/>
  <c r="T1908" i="2"/>
  <c r="W1908" i="2" s="1"/>
  <c r="T1909" i="2"/>
  <c r="W1909" i="2" s="1"/>
  <c r="T1910" i="2"/>
  <c r="W1910" i="2" s="1"/>
  <c r="T1911" i="2"/>
  <c r="W1911" i="2" s="1"/>
  <c r="T1912" i="2"/>
  <c r="W1912" i="2" s="1"/>
  <c r="T1913" i="2"/>
  <c r="W1913" i="2" s="1"/>
  <c r="T1914" i="2"/>
  <c r="W1914" i="2" s="1"/>
  <c r="T1915" i="2"/>
  <c r="W1915" i="2" s="1"/>
  <c r="T1916" i="2"/>
  <c r="W1916" i="2" s="1"/>
  <c r="T1917" i="2"/>
  <c r="W1917" i="2" s="1"/>
  <c r="T1918" i="2"/>
  <c r="W1918" i="2" s="1"/>
  <c r="T1919" i="2"/>
  <c r="W1919" i="2" s="1"/>
  <c r="T1920" i="2"/>
  <c r="W1920" i="2" s="1"/>
  <c r="T1921" i="2"/>
  <c r="W1921" i="2" s="1"/>
  <c r="T1922" i="2"/>
  <c r="W1922" i="2" s="1"/>
  <c r="T1923" i="2"/>
  <c r="W1923" i="2" s="1"/>
  <c r="T1924" i="2"/>
  <c r="W1924" i="2" s="1"/>
  <c r="T1925" i="2"/>
  <c r="W1925" i="2" s="1"/>
  <c r="T1926" i="2"/>
  <c r="W1926" i="2" s="1"/>
  <c r="T1927" i="2"/>
  <c r="W1927" i="2" s="1"/>
  <c r="T1928" i="2"/>
  <c r="W1928" i="2" s="1"/>
  <c r="T1929" i="2"/>
  <c r="W1929" i="2" s="1"/>
  <c r="T1930" i="2"/>
  <c r="W1930" i="2" s="1"/>
  <c r="T1931" i="2"/>
  <c r="W1931" i="2" s="1"/>
  <c r="T1932" i="2"/>
  <c r="W1932" i="2" s="1"/>
  <c r="T1933" i="2"/>
  <c r="W1933" i="2" s="1"/>
  <c r="T1934" i="2"/>
  <c r="W1934" i="2" s="1"/>
  <c r="T1935" i="2"/>
  <c r="W1935" i="2" s="1"/>
  <c r="T1936" i="2"/>
  <c r="W1936" i="2" s="1"/>
  <c r="T1937" i="2"/>
  <c r="W1937" i="2" s="1"/>
  <c r="T1938" i="2"/>
  <c r="W1938" i="2" s="1"/>
  <c r="T1939" i="2"/>
  <c r="W1939" i="2" s="1"/>
  <c r="T1940" i="2"/>
  <c r="W1940" i="2" s="1"/>
  <c r="T1941" i="2"/>
  <c r="W1941" i="2" s="1"/>
  <c r="T1942" i="2"/>
  <c r="W1942" i="2" s="1"/>
  <c r="T1943" i="2"/>
  <c r="W1943" i="2" s="1"/>
  <c r="T1944" i="2"/>
  <c r="W1944" i="2" s="1"/>
  <c r="T1945" i="2"/>
  <c r="W1945" i="2" s="1"/>
  <c r="T1946" i="2"/>
  <c r="W1946" i="2" s="1"/>
  <c r="T1947" i="2"/>
  <c r="W1947" i="2" s="1"/>
  <c r="T1948" i="2"/>
  <c r="W1948" i="2" s="1"/>
  <c r="T1949" i="2"/>
  <c r="W1949" i="2" s="1"/>
  <c r="T1950" i="2"/>
  <c r="W1950" i="2" s="1"/>
  <c r="T1951" i="2"/>
  <c r="W1951" i="2" s="1"/>
  <c r="T1952" i="2"/>
  <c r="W1952" i="2" s="1"/>
  <c r="T1953" i="2"/>
  <c r="W1953" i="2" s="1"/>
  <c r="T1954" i="2"/>
  <c r="W1954" i="2" s="1"/>
  <c r="T1955" i="2"/>
  <c r="W1955" i="2" s="1"/>
  <c r="T1956" i="2"/>
  <c r="W1956" i="2" s="1"/>
  <c r="T1957" i="2"/>
  <c r="W1957" i="2" s="1"/>
  <c r="T1958" i="2"/>
  <c r="W1958" i="2" s="1"/>
  <c r="T1959" i="2"/>
  <c r="W1959" i="2" s="1"/>
  <c r="T1960" i="2"/>
  <c r="W1960" i="2" s="1"/>
  <c r="T1961" i="2"/>
  <c r="W1961" i="2" s="1"/>
  <c r="T1962" i="2"/>
  <c r="W1962" i="2" s="1"/>
  <c r="T1963" i="2"/>
  <c r="W1963" i="2" s="1"/>
  <c r="T1964" i="2"/>
  <c r="W1964" i="2" s="1"/>
  <c r="T1965" i="2"/>
  <c r="W1965" i="2" s="1"/>
  <c r="T1966" i="2"/>
  <c r="W1966" i="2" s="1"/>
  <c r="T1967" i="2"/>
  <c r="W1967" i="2" s="1"/>
  <c r="T1968" i="2"/>
  <c r="W1968" i="2" s="1"/>
  <c r="T1969" i="2"/>
  <c r="W1969" i="2" s="1"/>
  <c r="T1970" i="2"/>
  <c r="W1970" i="2" s="1"/>
  <c r="T1971" i="2"/>
  <c r="W1971" i="2" s="1"/>
  <c r="T1972" i="2"/>
  <c r="W1972" i="2" s="1"/>
  <c r="T1973" i="2"/>
  <c r="W1973" i="2" s="1"/>
  <c r="T1974" i="2"/>
  <c r="W1974" i="2" s="1"/>
  <c r="T1975" i="2"/>
  <c r="W1975" i="2" s="1"/>
  <c r="T1976" i="2"/>
  <c r="W1976" i="2" s="1"/>
  <c r="T1977" i="2"/>
  <c r="W1977" i="2" s="1"/>
  <c r="T1978" i="2"/>
  <c r="W1978" i="2" s="1"/>
  <c r="T1979" i="2"/>
  <c r="W1979" i="2" s="1"/>
  <c r="T1980" i="2"/>
  <c r="W1980" i="2" s="1"/>
  <c r="T1981" i="2"/>
  <c r="W1981" i="2" s="1"/>
  <c r="T1982" i="2"/>
  <c r="W1982" i="2" s="1"/>
  <c r="T1983" i="2"/>
  <c r="W1983" i="2" s="1"/>
  <c r="T1984" i="2"/>
  <c r="W1984" i="2" s="1"/>
  <c r="T1985" i="2"/>
  <c r="W1985" i="2" s="1"/>
  <c r="T1986" i="2"/>
  <c r="W1986" i="2" s="1"/>
  <c r="T1987" i="2"/>
  <c r="W1987" i="2" s="1"/>
  <c r="T1988" i="2"/>
  <c r="W1988" i="2" s="1"/>
  <c r="T1989" i="2"/>
  <c r="W1989" i="2" s="1"/>
  <c r="T1990" i="2"/>
  <c r="W1990" i="2" s="1"/>
  <c r="T1991" i="2"/>
  <c r="W1991" i="2" s="1"/>
  <c r="T1992" i="2"/>
  <c r="W1992" i="2" s="1"/>
  <c r="T1993" i="2"/>
  <c r="W1993" i="2" s="1"/>
  <c r="T1994" i="2"/>
  <c r="W1994" i="2" s="1"/>
  <c r="T1995" i="2"/>
  <c r="W1995" i="2" s="1"/>
  <c r="T1996" i="2"/>
  <c r="W1996" i="2" s="1"/>
  <c r="T1997" i="2"/>
  <c r="W1997" i="2" s="1"/>
  <c r="T1998" i="2"/>
  <c r="W1998" i="2" s="1"/>
  <c r="T1999" i="2"/>
  <c r="W1999" i="2" s="1"/>
  <c r="T2000" i="2"/>
  <c r="W2000" i="2" s="1"/>
  <c r="T2001" i="2"/>
  <c r="W2001" i="2" s="1"/>
  <c r="T2002" i="2"/>
  <c r="W2002" i="2" s="1"/>
  <c r="T2003" i="2"/>
  <c r="W2003" i="2" s="1"/>
  <c r="T2004" i="2"/>
  <c r="W2004" i="2" s="1"/>
  <c r="T2005" i="2"/>
  <c r="W2005" i="2" s="1"/>
  <c r="T2006" i="2"/>
  <c r="W2006" i="2" s="1"/>
  <c r="T2007" i="2"/>
  <c r="W2007" i="2" s="1"/>
  <c r="T2008" i="2"/>
  <c r="W2008" i="2" s="1"/>
  <c r="T2009" i="2"/>
  <c r="W2009" i="2" s="1"/>
  <c r="T2010" i="2"/>
  <c r="W2010" i="2" s="1"/>
  <c r="T2011" i="2"/>
  <c r="W2011" i="2" s="1"/>
  <c r="T2012" i="2"/>
  <c r="W2012" i="2" s="1"/>
  <c r="T2013" i="2"/>
  <c r="W2013" i="2" s="1"/>
  <c r="T2014" i="2"/>
  <c r="W2014" i="2" s="1"/>
  <c r="T2015" i="2"/>
  <c r="W2015" i="2" s="1"/>
  <c r="T2016" i="2"/>
  <c r="W2016" i="2" s="1"/>
  <c r="T2017" i="2"/>
  <c r="W2017" i="2" s="1"/>
  <c r="T2018" i="2"/>
  <c r="W2018" i="2" s="1"/>
  <c r="T2019" i="2"/>
  <c r="W2019" i="2" s="1"/>
  <c r="T2020" i="2"/>
  <c r="W2020" i="2" s="1"/>
  <c r="T2021" i="2"/>
  <c r="W2021" i="2" s="1"/>
  <c r="T2022" i="2"/>
  <c r="W2022" i="2" s="1"/>
  <c r="T2023" i="2"/>
  <c r="W2023" i="2" s="1"/>
  <c r="T2024" i="2"/>
  <c r="W2024" i="2" s="1"/>
  <c r="T2025" i="2"/>
  <c r="W2025" i="2" s="1"/>
  <c r="T2026" i="2"/>
  <c r="W2026" i="2" s="1"/>
  <c r="T2027" i="2"/>
  <c r="W2027" i="2" s="1"/>
  <c r="T2028" i="2"/>
  <c r="W2028" i="2" s="1"/>
  <c r="T2029" i="2"/>
  <c r="W2029" i="2" s="1"/>
  <c r="T2030" i="2"/>
  <c r="W2030" i="2" s="1"/>
  <c r="T2031" i="2"/>
  <c r="W2031" i="2" s="1"/>
  <c r="T2032" i="2"/>
  <c r="W2032" i="2" s="1"/>
  <c r="T2033" i="2"/>
  <c r="W2033" i="2" s="1"/>
  <c r="T2034" i="2"/>
  <c r="W2034" i="2" s="1"/>
  <c r="T2035" i="2"/>
  <c r="W2035" i="2" s="1"/>
  <c r="T2036" i="2"/>
  <c r="W2036" i="2" s="1"/>
  <c r="T2037" i="2"/>
  <c r="W2037" i="2" s="1"/>
  <c r="T2038" i="2"/>
  <c r="W2038" i="2" s="1"/>
  <c r="T2039" i="2"/>
  <c r="W2039" i="2" s="1"/>
  <c r="T2040" i="2"/>
  <c r="W2040" i="2" s="1"/>
  <c r="T2041" i="2"/>
  <c r="W2041" i="2" s="1"/>
  <c r="T2042" i="2"/>
  <c r="W2042" i="2" s="1"/>
  <c r="T2043" i="2"/>
  <c r="W2043" i="2" s="1"/>
  <c r="T2044" i="2"/>
  <c r="W2044" i="2" s="1"/>
  <c r="T2045" i="2"/>
  <c r="W2045" i="2" s="1"/>
  <c r="T2046" i="2"/>
  <c r="W2046" i="2" s="1"/>
  <c r="T2047" i="2"/>
  <c r="W2047" i="2" s="1"/>
  <c r="T2048" i="2"/>
  <c r="W2048" i="2" s="1"/>
  <c r="T2049" i="2"/>
  <c r="W2049" i="2" s="1"/>
  <c r="T2050" i="2"/>
  <c r="W2050" i="2" s="1"/>
  <c r="T2051" i="2"/>
  <c r="W2051" i="2" s="1"/>
  <c r="T2052" i="2"/>
  <c r="W2052" i="2" s="1"/>
  <c r="T2053" i="2"/>
  <c r="W2053" i="2" s="1"/>
  <c r="T2054" i="2"/>
  <c r="W2054" i="2" s="1"/>
  <c r="T2055" i="2"/>
  <c r="W2055" i="2" s="1"/>
  <c r="T2056" i="2"/>
  <c r="W2056" i="2" s="1"/>
  <c r="T2057" i="2"/>
  <c r="W2057" i="2" s="1"/>
  <c r="T2058" i="2"/>
  <c r="W2058" i="2" s="1"/>
  <c r="T2059" i="2"/>
  <c r="W2059" i="2" s="1"/>
  <c r="T2060" i="2"/>
  <c r="W2060" i="2" s="1"/>
  <c r="T2061" i="2"/>
  <c r="W2061" i="2" s="1"/>
  <c r="T2062" i="2"/>
  <c r="W2062" i="2" s="1"/>
  <c r="T2063" i="2"/>
  <c r="W2063" i="2" s="1"/>
  <c r="T2064" i="2"/>
  <c r="W2064" i="2" s="1"/>
  <c r="T2065" i="2"/>
  <c r="W2065" i="2" s="1"/>
  <c r="T2066" i="2"/>
  <c r="W2066" i="2" s="1"/>
  <c r="T2067" i="2"/>
  <c r="W2067" i="2" s="1"/>
  <c r="T2068" i="2"/>
  <c r="W2068" i="2" s="1"/>
  <c r="T2069" i="2"/>
  <c r="W2069" i="2" s="1"/>
  <c r="T2070" i="2"/>
  <c r="W2070" i="2" s="1"/>
  <c r="T2071" i="2"/>
  <c r="W2071" i="2" s="1"/>
  <c r="T2072" i="2"/>
  <c r="W2072" i="2" s="1"/>
  <c r="T2073" i="2"/>
  <c r="W2073" i="2" s="1"/>
  <c r="T2074" i="2"/>
  <c r="W2074" i="2" s="1"/>
  <c r="T2075" i="2"/>
  <c r="W2075" i="2" s="1"/>
  <c r="T2076" i="2"/>
  <c r="W2076" i="2" s="1"/>
  <c r="T2077" i="2"/>
  <c r="W2077" i="2" s="1"/>
  <c r="T2078" i="2"/>
  <c r="W2078" i="2" s="1"/>
  <c r="T2079" i="2"/>
  <c r="W2079" i="2" s="1"/>
  <c r="T2080" i="2"/>
  <c r="W2080" i="2" s="1"/>
  <c r="T2081" i="2"/>
  <c r="W2081" i="2" s="1"/>
  <c r="T2082" i="2"/>
  <c r="W2082" i="2" s="1"/>
  <c r="T2083" i="2"/>
  <c r="W2083" i="2" s="1"/>
  <c r="T2084" i="2"/>
  <c r="W2084" i="2" s="1"/>
  <c r="T2085" i="2"/>
  <c r="W2085" i="2" s="1"/>
  <c r="T2086" i="2"/>
  <c r="W2086" i="2" s="1"/>
  <c r="T2087" i="2"/>
  <c r="W2087" i="2" s="1"/>
  <c r="T2088" i="2"/>
  <c r="W2088" i="2" s="1"/>
  <c r="T2089" i="2"/>
  <c r="W2089" i="2" s="1"/>
  <c r="T2090" i="2"/>
  <c r="W2090" i="2" s="1"/>
  <c r="T2091" i="2"/>
  <c r="W2091" i="2" s="1"/>
  <c r="T2092" i="2"/>
  <c r="W2092" i="2" s="1"/>
  <c r="T2093" i="2"/>
  <c r="W2093" i="2" s="1"/>
  <c r="T2094" i="2"/>
  <c r="W2094" i="2" s="1"/>
  <c r="T2095" i="2"/>
  <c r="W2095" i="2" s="1"/>
  <c r="T2096" i="2"/>
  <c r="W2096" i="2" s="1"/>
  <c r="T2097" i="2"/>
  <c r="W2097" i="2" s="1"/>
  <c r="T2098" i="2"/>
  <c r="W2098" i="2" s="1"/>
  <c r="T2099" i="2"/>
  <c r="W2099" i="2" s="1"/>
  <c r="T2100" i="2"/>
  <c r="W2100" i="2" s="1"/>
  <c r="T2101" i="2"/>
  <c r="W2101" i="2" s="1"/>
  <c r="T2102" i="2"/>
  <c r="W2102" i="2" s="1"/>
  <c r="T2103" i="2"/>
  <c r="W2103" i="2" s="1"/>
  <c r="T2104" i="2"/>
  <c r="W2104" i="2" s="1"/>
  <c r="T2105" i="2"/>
  <c r="W2105" i="2" s="1"/>
  <c r="T2106" i="2"/>
  <c r="W2106" i="2" s="1"/>
  <c r="T2107" i="2"/>
  <c r="W2107" i="2" s="1"/>
  <c r="T2108" i="2"/>
  <c r="W2108" i="2" s="1"/>
  <c r="T2109" i="2"/>
  <c r="W2109" i="2" s="1"/>
  <c r="T2110" i="2"/>
  <c r="W2110" i="2" s="1"/>
  <c r="T2111" i="2"/>
  <c r="W2111" i="2" s="1"/>
  <c r="T2112" i="2"/>
  <c r="W2112" i="2" s="1"/>
  <c r="T2113" i="2"/>
  <c r="W2113" i="2" s="1"/>
  <c r="T2114" i="2"/>
  <c r="W2114" i="2" s="1"/>
  <c r="T2115" i="2"/>
  <c r="W2115" i="2" s="1"/>
  <c r="T2116" i="2"/>
  <c r="W2116" i="2" s="1"/>
  <c r="T2117" i="2"/>
  <c r="W2117" i="2" s="1"/>
  <c r="T2118" i="2"/>
  <c r="W2118" i="2" s="1"/>
  <c r="T2119" i="2"/>
  <c r="W2119" i="2" s="1"/>
  <c r="T2120" i="2"/>
  <c r="W2120" i="2" s="1"/>
  <c r="T2121" i="2"/>
  <c r="W2121" i="2" s="1"/>
  <c r="T2122" i="2"/>
  <c r="W2122" i="2" s="1"/>
  <c r="T2123" i="2"/>
  <c r="W2123" i="2" s="1"/>
  <c r="T2124" i="2"/>
  <c r="W2124" i="2" s="1"/>
  <c r="T2125" i="2"/>
  <c r="W2125" i="2" s="1"/>
  <c r="T2126" i="2"/>
  <c r="W2126" i="2" s="1"/>
  <c r="T2127" i="2"/>
  <c r="W2127" i="2" s="1"/>
  <c r="T2128" i="2"/>
  <c r="W2128" i="2" s="1"/>
  <c r="T2129" i="2"/>
  <c r="W2129" i="2" s="1"/>
  <c r="T2130" i="2"/>
  <c r="W2130" i="2" s="1"/>
  <c r="T2131" i="2"/>
  <c r="W2131" i="2" s="1"/>
  <c r="T2132" i="2"/>
  <c r="W2132" i="2" s="1"/>
  <c r="T2133" i="2"/>
  <c r="W2133" i="2" s="1"/>
  <c r="T2134" i="2"/>
  <c r="W2134" i="2" s="1"/>
  <c r="T2135" i="2"/>
  <c r="W2135" i="2" s="1"/>
  <c r="T2136" i="2"/>
  <c r="W2136" i="2" s="1"/>
  <c r="T2137" i="2"/>
  <c r="W2137" i="2" s="1"/>
  <c r="T2138" i="2"/>
  <c r="W2138" i="2" s="1"/>
  <c r="T2139" i="2"/>
  <c r="W2139" i="2" s="1"/>
  <c r="T2140" i="2"/>
  <c r="W2140" i="2" s="1"/>
  <c r="T2141" i="2"/>
  <c r="W2141" i="2" s="1"/>
  <c r="T2142" i="2"/>
  <c r="W2142" i="2" s="1"/>
  <c r="T2143" i="2"/>
  <c r="W2143" i="2" s="1"/>
  <c r="T2144" i="2"/>
  <c r="W2144" i="2" s="1"/>
  <c r="T2145" i="2"/>
  <c r="W2145" i="2" s="1"/>
  <c r="T2146" i="2"/>
  <c r="W2146" i="2" s="1"/>
  <c r="T2147" i="2"/>
  <c r="W2147" i="2" s="1"/>
  <c r="T2148" i="2"/>
  <c r="W2148" i="2" s="1"/>
  <c r="T2149" i="2"/>
  <c r="W2149" i="2" s="1"/>
  <c r="T2150" i="2"/>
  <c r="W2150" i="2" s="1"/>
  <c r="T2151" i="2"/>
  <c r="W2151" i="2" s="1"/>
  <c r="T2152" i="2"/>
  <c r="W2152" i="2" s="1"/>
  <c r="T2153" i="2"/>
  <c r="W2153" i="2" s="1"/>
  <c r="T2154" i="2"/>
  <c r="W2154" i="2" s="1"/>
  <c r="T2155" i="2"/>
  <c r="W2155" i="2" s="1"/>
  <c r="T2156" i="2"/>
  <c r="W2156" i="2" s="1"/>
  <c r="T2157" i="2"/>
  <c r="W2157" i="2" s="1"/>
  <c r="T2158" i="2"/>
  <c r="W2158" i="2" s="1"/>
  <c r="T2159" i="2"/>
  <c r="W2159" i="2" s="1"/>
  <c r="T2160" i="2"/>
  <c r="W2160" i="2" s="1"/>
  <c r="T2161" i="2"/>
  <c r="W2161" i="2" s="1"/>
  <c r="T2162" i="2"/>
  <c r="W2162" i="2" s="1"/>
  <c r="T2163" i="2"/>
  <c r="W2163" i="2" s="1"/>
  <c r="T2164" i="2"/>
  <c r="W2164" i="2" s="1"/>
  <c r="T2165" i="2"/>
  <c r="W2165" i="2" s="1"/>
  <c r="T2166" i="2"/>
  <c r="W2166" i="2" s="1"/>
  <c r="T2167" i="2"/>
  <c r="W2167" i="2" s="1"/>
  <c r="T2168" i="2"/>
  <c r="W2168" i="2" s="1"/>
  <c r="T2169" i="2"/>
  <c r="W2169" i="2" s="1"/>
  <c r="T2170" i="2"/>
  <c r="W2170" i="2" s="1"/>
  <c r="T2171" i="2"/>
  <c r="W2171" i="2" s="1"/>
  <c r="T2172" i="2"/>
  <c r="W2172" i="2" s="1"/>
  <c r="T2173" i="2"/>
  <c r="W2173" i="2" s="1"/>
  <c r="T2174" i="2"/>
  <c r="W2174" i="2" s="1"/>
  <c r="T2175" i="2"/>
  <c r="W2175" i="2" s="1"/>
  <c r="T2176" i="2"/>
  <c r="W2176" i="2" s="1"/>
  <c r="T2177" i="2"/>
  <c r="W2177" i="2" s="1"/>
  <c r="T2178" i="2"/>
  <c r="W2178" i="2" s="1"/>
  <c r="T2179" i="2"/>
  <c r="W2179" i="2" s="1"/>
  <c r="T2180" i="2"/>
  <c r="W2180" i="2" s="1"/>
  <c r="T2181" i="2"/>
  <c r="W2181" i="2" s="1"/>
  <c r="T2182" i="2"/>
  <c r="W2182" i="2" s="1"/>
  <c r="T2183" i="2"/>
  <c r="W2183" i="2" s="1"/>
  <c r="T2184" i="2"/>
  <c r="W2184" i="2" s="1"/>
  <c r="T2185" i="2"/>
  <c r="W2185" i="2" s="1"/>
  <c r="T2186" i="2"/>
  <c r="W2186" i="2" s="1"/>
  <c r="T2187" i="2"/>
  <c r="W2187" i="2" s="1"/>
  <c r="T2188" i="2"/>
  <c r="W2188" i="2" s="1"/>
  <c r="T2189" i="2"/>
  <c r="W2189" i="2" s="1"/>
  <c r="T2190" i="2"/>
  <c r="W2190" i="2" s="1"/>
  <c r="T2191" i="2"/>
  <c r="W2191" i="2" s="1"/>
  <c r="T2192" i="2"/>
  <c r="W2192" i="2" s="1"/>
  <c r="T2193" i="2"/>
  <c r="W2193" i="2" s="1"/>
  <c r="T2194" i="2"/>
  <c r="W2194" i="2" s="1"/>
  <c r="T2195" i="2"/>
  <c r="W2195" i="2" s="1"/>
  <c r="T2196" i="2"/>
  <c r="W2196" i="2" s="1"/>
  <c r="T2197" i="2"/>
  <c r="W2197" i="2" s="1"/>
  <c r="T2198" i="2"/>
  <c r="W2198" i="2" s="1"/>
  <c r="T2199" i="2"/>
  <c r="W2199" i="2" s="1"/>
  <c r="T2200" i="2"/>
  <c r="W2200" i="2" s="1"/>
  <c r="T2201" i="2"/>
  <c r="W2201" i="2" s="1"/>
  <c r="T2202" i="2"/>
  <c r="W2202" i="2" s="1"/>
  <c r="T2203" i="2"/>
  <c r="W2203" i="2" s="1"/>
  <c r="T2204" i="2"/>
  <c r="W2204" i="2" s="1"/>
  <c r="T2205" i="2"/>
  <c r="W2205" i="2" s="1"/>
  <c r="T2206" i="2"/>
  <c r="W2206" i="2" s="1"/>
  <c r="T2207" i="2"/>
  <c r="W2207" i="2" s="1"/>
  <c r="T2208" i="2"/>
  <c r="W2208" i="2" s="1"/>
  <c r="T2209" i="2"/>
  <c r="W2209" i="2" s="1"/>
  <c r="T2210" i="2"/>
  <c r="W2210" i="2" s="1"/>
  <c r="T2211" i="2"/>
  <c r="W2211" i="2" s="1"/>
  <c r="T2212" i="2"/>
  <c r="W2212" i="2" s="1"/>
  <c r="T2213" i="2"/>
  <c r="W2213" i="2" s="1"/>
  <c r="T2214" i="2"/>
  <c r="W2214" i="2" s="1"/>
  <c r="T2215" i="2"/>
  <c r="W2215" i="2" s="1"/>
  <c r="T2216" i="2"/>
  <c r="W2216" i="2" s="1"/>
  <c r="T2217" i="2"/>
  <c r="W2217" i="2" s="1"/>
  <c r="T2218" i="2"/>
  <c r="W2218" i="2" s="1"/>
  <c r="T2219" i="2"/>
  <c r="W2219" i="2" s="1"/>
  <c r="T2220" i="2"/>
  <c r="W2220" i="2" s="1"/>
  <c r="T2221" i="2"/>
  <c r="W2221" i="2" s="1"/>
  <c r="T2222" i="2"/>
  <c r="W2222" i="2" s="1"/>
  <c r="T2223" i="2"/>
  <c r="W2223" i="2" s="1"/>
  <c r="T2224" i="2"/>
  <c r="W2224" i="2" s="1"/>
  <c r="T2225" i="2"/>
  <c r="W2225" i="2" s="1"/>
  <c r="T2226" i="2"/>
  <c r="W2226" i="2" s="1"/>
  <c r="T2227" i="2"/>
  <c r="W2227" i="2" s="1"/>
  <c r="T2228" i="2"/>
  <c r="W2228" i="2" s="1"/>
  <c r="T2229" i="2"/>
  <c r="W2229" i="2" s="1"/>
  <c r="T2230" i="2"/>
  <c r="W2230" i="2" s="1"/>
  <c r="T2231" i="2"/>
  <c r="W2231" i="2" s="1"/>
  <c r="T2232" i="2"/>
  <c r="W2232" i="2" s="1"/>
  <c r="T2233" i="2"/>
  <c r="W2233" i="2" s="1"/>
  <c r="T2234" i="2"/>
  <c r="W2234" i="2" s="1"/>
  <c r="T2235" i="2"/>
  <c r="W2235" i="2" s="1"/>
  <c r="T2236" i="2"/>
  <c r="W2236" i="2" s="1"/>
  <c r="T2237" i="2"/>
  <c r="W2237" i="2" s="1"/>
  <c r="T2238" i="2"/>
  <c r="W2238" i="2" s="1"/>
  <c r="T2239" i="2"/>
  <c r="W2239" i="2" s="1"/>
  <c r="T2240" i="2"/>
  <c r="W2240" i="2" s="1"/>
  <c r="T2241" i="2"/>
  <c r="W2241" i="2" s="1"/>
  <c r="T2242" i="2"/>
  <c r="W2242" i="2" s="1"/>
  <c r="T2243" i="2"/>
  <c r="W2243" i="2" s="1"/>
  <c r="T2244" i="2"/>
  <c r="W2244" i="2" s="1"/>
  <c r="T2245" i="2"/>
  <c r="W2245" i="2" s="1"/>
  <c r="T2246" i="2"/>
  <c r="W2246" i="2" s="1"/>
  <c r="T2247" i="2"/>
  <c r="W2247" i="2" s="1"/>
  <c r="T2248" i="2"/>
  <c r="W2248" i="2" s="1"/>
  <c r="T2249" i="2"/>
  <c r="W2249" i="2" s="1"/>
  <c r="T2250" i="2"/>
  <c r="W2250" i="2" s="1"/>
  <c r="T2251" i="2"/>
  <c r="W2251" i="2" s="1"/>
  <c r="T2252" i="2"/>
  <c r="W2252" i="2" s="1"/>
  <c r="T2253" i="2"/>
  <c r="W2253" i="2" s="1"/>
  <c r="T2254" i="2"/>
  <c r="W2254" i="2" s="1"/>
  <c r="T2255" i="2"/>
  <c r="W2255" i="2" s="1"/>
  <c r="T2256" i="2"/>
  <c r="W2256" i="2" s="1"/>
  <c r="T2257" i="2"/>
  <c r="W2257" i="2" s="1"/>
  <c r="T2258" i="2"/>
  <c r="W2258" i="2" s="1"/>
  <c r="T2259" i="2"/>
  <c r="W2259" i="2" s="1"/>
  <c r="T2260" i="2"/>
  <c r="W2260" i="2" s="1"/>
  <c r="T2261" i="2"/>
  <c r="W2261" i="2" s="1"/>
  <c r="T2262" i="2"/>
  <c r="W2262" i="2" s="1"/>
  <c r="T2263" i="2"/>
  <c r="W2263" i="2" s="1"/>
  <c r="T2264" i="2"/>
  <c r="W2264" i="2" s="1"/>
  <c r="T2265" i="2"/>
  <c r="W2265" i="2" s="1"/>
  <c r="T2266" i="2"/>
  <c r="W2266" i="2" s="1"/>
  <c r="T2267" i="2"/>
  <c r="W2267" i="2" s="1"/>
  <c r="T2268" i="2"/>
  <c r="W2268" i="2" s="1"/>
  <c r="T2269" i="2"/>
  <c r="W2269" i="2" s="1"/>
  <c r="T2270" i="2"/>
  <c r="W2270" i="2" s="1"/>
  <c r="T2271" i="2"/>
  <c r="W2271" i="2" s="1"/>
  <c r="T2272" i="2"/>
  <c r="W2272" i="2" s="1"/>
  <c r="T2273" i="2"/>
  <c r="W2273" i="2" s="1"/>
  <c r="T2274" i="2"/>
  <c r="W2274" i="2" s="1"/>
  <c r="T2275" i="2"/>
  <c r="W2275" i="2" s="1"/>
  <c r="T2276" i="2"/>
  <c r="W2276" i="2" s="1"/>
  <c r="T2277" i="2"/>
  <c r="W2277" i="2" s="1"/>
  <c r="T2278" i="2"/>
  <c r="W2278" i="2" s="1"/>
  <c r="T2279" i="2"/>
  <c r="W2279" i="2" s="1"/>
  <c r="T2280" i="2"/>
  <c r="W2280" i="2" s="1"/>
  <c r="T2281" i="2"/>
  <c r="W2281" i="2" s="1"/>
  <c r="T2282" i="2"/>
  <c r="W2282" i="2" s="1"/>
  <c r="T2283" i="2"/>
  <c r="W2283" i="2" s="1"/>
  <c r="T2284" i="2"/>
  <c r="W2284" i="2" s="1"/>
  <c r="T2285" i="2"/>
  <c r="W2285" i="2" s="1"/>
  <c r="T2286" i="2"/>
  <c r="W2286" i="2" s="1"/>
  <c r="T2287" i="2"/>
  <c r="W2287" i="2" s="1"/>
  <c r="T2288" i="2"/>
  <c r="W2288" i="2" s="1"/>
  <c r="T2289" i="2"/>
  <c r="W2289" i="2" s="1"/>
  <c r="T2290" i="2"/>
  <c r="W2290" i="2" s="1"/>
  <c r="T2291" i="2"/>
  <c r="W2291" i="2" s="1"/>
  <c r="T2292" i="2"/>
  <c r="W2292" i="2" s="1"/>
  <c r="T2293" i="2"/>
  <c r="W2293" i="2" s="1"/>
  <c r="T2294" i="2"/>
  <c r="W2294" i="2" s="1"/>
  <c r="T2295" i="2"/>
  <c r="W2295" i="2" s="1"/>
  <c r="T2296" i="2"/>
  <c r="W2296" i="2" s="1"/>
  <c r="T2297" i="2"/>
  <c r="W2297" i="2" s="1"/>
  <c r="T2298" i="2"/>
  <c r="W2298" i="2" s="1"/>
  <c r="T2299" i="2"/>
  <c r="W2299" i="2" s="1"/>
  <c r="T2300" i="2"/>
  <c r="W2300" i="2" s="1"/>
  <c r="T2301" i="2"/>
  <c r="W2301" i="2" s="1"/>
  <c r="T2302" i="2"/>
  <c r="W2302" i="2" s="1"/>
  <c r="T2303" i="2"/>
  <c r="W2303" i="2" s="1"/>
  <c r="T2304" i="2"/>
  <c r="W2304" i="2" s="1"/>
  <c r="T2305" i="2"/>
  <c r="W2305" i="2" s="1"/>
  <c r="T2306" i="2"/>
  <c r="W2306" i="2" s="1"/>
  <c r="T2307" i="2"/>
  <c r="W2307" i="2" s="1"/>
  <c r="T2308" i="2"/>
  <c r="W2308" i="2" s="1"/>
  <c r="T2309" i="2"/>
  <c r="W2309" i="2" s="1"/>
  <c r="T2310" i="2"/>
  <c r="W2310" i="2" s="1"/>
  <c r="T2311" i="2"/>
  <c r="W2311" i="2" s="1"/>
  <c r="T2312" i="2"/>
  <c r="W2312" i="2" s="1"/>
  <c r="T2313" i="2"/>
  <c r="W2313" i="2" s="1"/>
  <c r="T2314" i="2"/>
  <c r="W2314" i="2" s="1"/>
  <c r="T2315" i="2"/>
  <c r="W2315" i="2" s="1"/>
  <c r="T2316" i="2"/>
  <c r="W2316" i="2" s="1"/>
  <c r="T2317" i="2"/>
  <c r="W2317" i="2" s="1"/>
  <c r="T2318" i="2"/>
  <c r="W2318" i="2" s="1"/>
  <c r="T2319" i="2"/>
  <c r="W2319" i="2" s="1"/>
  <c r="T2320" i="2"/>
  <c r="W2320" i="2" s="1"/>
  <c r="T2321" i="2"/>
  <c r="W2321" i="2" s="1"/>
  <c r="T2322" i="2"/>
  <c r="W2322" i="2" s="1"/>
  <c r="T2323" i="2"/>
  <c r="W2323" i="2" s="1"/>
  <c r="T2324" i="2"/>
  <c r="W2324" i="2" s="1"/>
  <c r="T2325" i="2"/>
  <c r="W2325" i="2" s="1"/>
  <c r="T2326" i="2"/>
  <c r="W2326" i="2" s="1"/>
  <c r="T2327" i="2"/>
  <c r="W2327" i="2" s="1"/>
  <c r="T2328" i="2"/>
  <c r="W2328" i="2" s="1"/>
  <c r="T2329" i="2"/>
  <c r="W2329" i="2" s="1"/>
  <c r="T2330" i="2"/>
  <c r="W2330" i="2" s="1"/>
  <c r="T2331" i="2"/>
  <c r="W2331" i="2" s="1"/>
  <c r="T2332" i="2"/>
  <c r="W2332" i="2" s="1"/>
  <c r="T2333" i="2"/>
  <c r="W2333" i="2" s="1"/>
  <c r="T2334" i="2"/>
  <c r="W2334" i="2" s="1"/>
  <c r="T2335" i="2"/>
  <c r="W2335" i="2" s="1"/>
  <c r="T2336" i="2"/>
  <c r="W2336" i="2" s="1"/>
  <c r="T2337" i="2"/>
  <c r="W2337" i="2" s="1"/>
  <c r="T2338" i="2"/>
  <c r="W2338" i="2" s="1"/>
  <c r="T2339" i="2"/>
  <c r="W2339" i="2" s="1"/>
  <c r="T2340" i="2"/>
  <c r="W2340" i="2" s="1"/>
  <c r="T2341" i="2"/>
  <c r="W2341" i="2" s="1"/>
  <c r="T2342" i="2"/>
  <c r="W2342" i="2" s="1"/>
  <c r="T2343" i="2"/>
  <c r="W2343" i="2" s="1"/>
  <c r="T2344" i="2"/>
  <c r="W2344" i="2" s="1"/>
  <c r="T2345" i="2"/>
  <c r="W2345" i="2" s="1"/>
  <c r="T2346" i="2"/>
  <c r="W2346" i="2" s="1"/>
  <c r="T2347" i="2"/>
  <c r="W2347" i="2" s="1"/>
  <c r="T2348" i="2"/>
  <c r="W2348" i="2" s="1"/>
  <c r="T2349" i="2"/>
  <c r="W2349" i="2" s="1"/>
  <c r="T2350" i="2"/>
  <c r="W2350" i="2" s="1"/>
  <c r="T2351" i="2"/>
  <c r="W2351" i="2" s="1"/>
  <c r="T2352" i="2"/>
  <c r="W2352" i="2" s="1"/>
  <c r="T2353" i="2"/>
  <c r="W2353" i="2" s="1"/>
  <c r="T2354" i="2"/>
  <c r="W2354" i="2" s="1"/>
  <c r="T2355" i="2"/>
  <c r="W2355" i="2" s="1"/>
  <c r="T2356" i="2"/>
  <c r="W2356" i="2" s="1"/>
  <c r="T2357" i="2"/>
  <c r="W2357" i="2" s="1"/>
  <c r="T2358" i="2"/>
  <c r="W2358" i="2" s="1"/>
  <c r="T2359" i="2"/>
  <c r="W2359" i="2" s="1"/>
  <c r="T2360" i="2"/>
  <c r="W2360" i="2" s="1"/>
  <c r="T2361" i="2"/>
  <c r="W2361" i="2" s="1"/>
  <c r="T2362" i="2"/>
  <c r="W2362" i="2" s="1"/>
  <c r="T2363" i="2"/>
  <c r="W2363" i="2" s="1"/>
  <c r="T2364" i="2"/>
  <c r="W2364" i="2" s="1"/>
  <c r="T2365" i="2"/>
  <c r="W2365" i="2" s="1"/>
  <c r="T2366" i="2"/>
  <c r="W2366" i="2" s="1"/>
  <c r="T2367" i="2"/>
  <c r="W2367" i="2" s="1"/>
  <c r="T2368" i="2"/>
  <c r="W2368" i="2" s="1"/>
  <c r="T2369" i="2"/>
  <c r="W2369" i="2" s="1"/>
  <c r="T2370" i="2"/>
  <c r="W2370" i="2" s="1"/>
  <c r="T2371" i="2"/>
  <c r="W2371" i="2" s="1"/>
  <c r="T2372" i="2"/>
  <c r="W2372" i="2" s="1"/>
  <c r="T2373" i="2"/>
  <c r="W2373" i="2" s="1"/>
  <c r="T2374" i="2"/>
  <c r="W2374" i="2" s="1"/>
  <c r="T2375" i="2"/>
  <c r="W2375" i="2" s="1"/>
  <c r="T2376" i="2"/>
  <c r="W2376" i="2" s="1"/>
  <c r="T2377" i="2"/>
  <c r="W2377" i="2" s="1"/>
  <c r="T2378" i="2"/>
  <c r="W2378" i="2" s="1"/>
  <c r="T2379" i="2"/>
  <c r="W2379" i="2" s="1"/>
  <c r="T2380" i="2"/>
  <c r="W2380" i="2" s="1"/>
  <c r="T2381" i="2"/>
  <c r="W2381" i="2" s="1"/>
  <c r="T2382" i="2"/>
  <c r="W2382" i="2" s="1"/>
  <c r="T2383" i="2"/>
  <c r="W2383" i="2" s="1"/>
  <c r="T2384" i="2"/>
  <c r="W2384" i="2" s="1"/>
  <c r="T2385" i="2"/>
  <c r="W2385" i="2" s="1"/>
  <c r="T2386" i="2"/>
  <c r="W2386" i="2" s="1"/>
  <c r="T2387" i="2"/>
  <c r="W2387" i="2" s="1"/>
  <c r="T2388" i="2"/>
  <c r="W2388" i="2" s="1"/>
  <c r="T2389" i="2"/>
  <c r="W2389" i="2" s="1"/>
  <c r="T2390" i="2"/>
  <c r="W2390" i="2" s="1"/>
  <c r="T2391" i="2"/>
  <c r="W2391" i="2" s="1"/>
  <c r="T2392" i="2"/>
  <c r="W2392" i="2" s="1"/>
  <c r="T2393" i="2"/>
  <c r="W2393" i="2" s="1"/>
  <c r="T2394" i="2"/>
  <c r="W2394" i="2" s="1"/>
  <c r="T2395" i="2"/>
  <c r="W2395" i="2" s="1"/>
  <c r="T2396" i="2"/>
  <c r="W2396" i="2" s="1"/>
  <c r="T2397" i="2"/>
  <c r="W2397" i="2" s="1"/>
  <c r="T2398" i="2"/>
  <c r="W2398" i="2" s="1"/>
  <c r="T2399" i="2"/>
  <c r="W2399" i="2" s="1"/>
  <c r="T2400" i="2"/>
  <c r="W2400" i="2" s="1"/>
  <c r="T2401" i="2"/>
  <c r="W2401" i="2" s="1"/>
  <c r="T2402" i="2"/>
  <c r="W2402" i="2" s="1"/>
  <c r="T2403" i="2"/>
  <c r="W2403" i="2" s="1"/>
  <c r="T2404" i="2"/>
  <c r="W2404" i="2" s="1"/>
  <c r="T2405" i="2"/>
  <c r="W2405" i="2" s="1"/>
  <c r="T2406" i="2"/>
  <c r="W2406" i="2" s="1"/>
  <c r="T2407" i="2"/>
  <c r="W2407" i="2" s="1"/>
  <c r="T2408" i="2"/>
  <c r="W2408" i="2" s="1"/>
  <c r="T2409" i="2"/>
  <c r="W2409" i="2" s="1"/>
  <c r="T2410" i="2"/>
  <c r="W2410" i="2" s="1"/>
  <c r="T2411" i="2"/>
  <c r="W2411" i="2" s="1"/>
  <c r="T2412" i="2"/>
  <c r="W2412" i="2" s="1"/>
  <c r="T2413" i="2"/>
  <c r="W2413" i="2" s="1"/>
  <c r="T2414" i="2"/>
  <c r="W2414" i="2" s="1"/>
  <c r="T2415" i="2"/>
  <c r="W2415" i="2" s="1"/>
  <c r="T2416" i="2"/>
  <c r="W2416" i="2" s="1"/>
  <c r="T2417" i="2"/>
  <c r="W2417" i="2" s="1"/>
  <c r="T2418" i="2"/>
  <c r="W2418" i="2" s="1"/>
  <c r="T2419" i="2"/>
  <c r="W2419" i="2" s="1"/>
  <c r="T2420" i="2"/>
  <c r="W2420" i="2" s="1"/>
  <c r="T2421" i="2"/>
  <c r="W2421" i="2" s="1"/>
  <c r="T2422" i="2"/>
  <c r="W2422" i="2" s="1"/>
  <c r="T2423" i="2"/>
  <c r="W2423" i="2" s="1"/>
  <c r="T2424" i="2"/>
  <c r="W2424" i="2" s="1"/>
  <c r="T2425" i="2"/>
  <c r="W2425" i="2" s="1"/>
  <c r="T2426" i="2"/>
  <c r="W2426" i="2" s="1"/>
  <c r="T2427" i="2"/>
  <c r="W2427" i="2" s="1"/>
  <c r="T2428" i="2"/>
  <c r="W2428" i="2" s="1"/>
  <c r="T2429" i="2"/>
  <c r="W2429" i="2" s="1"/>
  <c r="T2430" i="2"/>
  <c r="W2430" i="2" s="1"/>
  <c r="T2431" i="2"/>
  <c r="W2431" i="2" s="1"/>
  <c r="T2432" i="2"/>
  <c r="W2432" i="2" s="1"/>
  <c r="T2433" i="2"/>
  <c r="W2433" i="2" s="1"/>
  <c r="T2434" i="2"/>
  <c r="W2434" i="2" s="1"/>
  <c r="T2435" i="2"/>
  <c r="W2435" i="2" s="1"/>
  <c r="T2436" i="2"/>
  <c r="W2436" i="2" s="1"/>
  <c r="T2437" i="2"/>
  <c r="W2437" i="2" s="1"/>
  <c r="T2438" i="2"/>
  <c r="W2438" i="2" s="1"/>
  <c r="T2439" i="2"/>
  <c r="W2439" i="2" s="1"/>
  <c r="T2440" i="2"/>
  <c r="W2440" i="2" s="1"/>
  <c r="T2441" i="2"/>
  <c r="W2441" i="2" s="1"/>
  <c r="T2442" i="2"/>
  <c r="W2442" i="2" s="1"/>
  <c r="T2443" i="2"/>
  <c r="W2443" i="2" s="1"/>
  <c r="T2444" i="2"/>
  <c r="W2444" i="2" s="1"/>
  <c r="T2445" i="2"/>
  <c r="W2445" i="2" s="1"/>
  <c r="T2446" i="2"/>
  <c r="W2446" i="2" s="1"/>
  <c r="T2447" i="2"/>
  <c r="W2447" i="2" s="1"/>
  <c r="T2448" i="2"/>
  <c r="W2448" i="2" s="1"/>
  <c r="T2449" i="2"/>
  <c r="W2449" i="2" s="1"/>
  <c r="T2450" i="2"/>
  <c r="W2450" i="2" s="1"/>
  <c r="T2451" i="2"/>
  <c r="W2451" i="2" s="1"/>
  <c r="T2452" i="2"/>
  <c r="W2452" i="2" s="1"/>
  <c r="T2453" i="2"/>
  <c r="W2453" i="2" s="1"/>
  <c r="T2454" i="2"/>
  <c r="W2454" i="2" s="1"/>
  <c r="T2455" i="2"/>
  <c r="W2455" i="2" s="1"/>
  <c r="T2456" i="2"/>
  <c r="W2456" i="2" s="1"/>
  <c r="T2457" i="2"/>
  <c r="W2457" i="2" s="1"/>
  <c r="T2458" i="2"/>
  <c r="W2458" i="2" s="1"/>
  <c r="T2459" i="2"/>
  <c r="W2459" i="2" s="1"/>
  <c r="T2460" i="2"/>
  <c r="W2460" i="2" s="1"/>
  <c r="T2461" i="2"/>
  <c r="W2461" i="2" s="1"/>
  <c r="T2462" i="2"/>
  <c r="W2462" i="2" s="1"/>
  <c r="T2463" i="2"/>
  <c r="W2463" i="2" s="1"/>
  <c r="T2464" i="2"/>
  <c r="W2464" i="2" s="1"/>
  <c r="T2465" i="2"/>
  <c r="W2465" i="2" s="1"/>
  <c r="T2466" i="2"/>
  <c r="W2466" i="2" s="1"/>
  <c r="T2467" i="2"/>
  <c r="W2467" i="2" s="1"/>
  <c r="T2468" i="2"/>
  <c r="W2468" i="2" s="1"/>
  <c r="T2469" i="2"/>
  <c r="W2469" i="2" s="1"/>
  <c r="T2470" i="2"/>
  <c r="W2470" i="2" s="1"/>
  <c r="T2471" i="2"/>
  <c r="W2471" i="2" s="1"/>
  <c r="T2472" i="2"/>
  <c r="W2472" i="2" s="1"/>
  <c r="T2473" i="2"/>
  <c r="W2473" i="2" s="1"/>
  <c r="T2474" i="2"/>
  <c r="W2474" i="2" s="1"/>
  <c r="T2475" i="2"/>
  <c r="W2475" i="2" s="1"/>
  <c r="T2476" i="2"/>
  <c r="W2476" i="2" s="1"/>
  <c r="T2477" i="2"/>
  <c r="W2477" i="2" s="1"/>
  <c r="T2478" i="2"/>
  <c r="W2478" i="2" s="1"/>
  <c r="T2479" i="2"/>
  <c r="W2479" i="2" s="1"/>
  <c r="T2480" i="2"/>
  <c r="W2480" i="2" s="1"/>
  <c r="T2481" i="2"/>
  <c r="W2481" i="2" s="1"/>
  <c r="T2482" i="2"/>
  <c r="W2482" i="2" s="1"/>
  <c r="T2483" i="2"/>
  <c r="W2483" i="2" s="1"/>
  <c r="T2484" i="2"/>
  <c r="W2484" i="2" s="1"/>
  <c r="T2485" i="2"/>
  <c r="W2485" i="2" s="1"/>
  <c r="T2486" i="2"/>
  <c r="W2486" i="2" s="1"/>
  <c r="T2487" i="2"/>
  <c r="W2487" i="2" s="1"/>
  <c r="T2488" i="2"/>
  <c r="W2488" i="2" s="1"/>
  <c r="T2489" i="2"/>
  <c r="W2489" i="2" s="1"/>
  <c r="T2490" i="2"/>
  <c r="W2490" i="2" s="1"/>
  <c r="T2491" i="2"/>
  <c r="W2491" i="2" s="1"/>
  <c r="T2492" i="2"/>
  <c r="W2492" i="2" s="1"/>
  <c r="T2493" i="2"/>
  <c r="W2493" i="2" s="1"/>
  <c r="T2494" i="2"/>
  <c r="W2494" i="2" s="1"/>
  <c r="T2495" i="2"/>
  <c r="W2495" i="2" s="1"/>
  <c r="T2496" i="2"/>
  <c r="W2496" i="2" s="1"/>
  <c r="T2497" i="2"/>
  <c r="W2497" i="2" s="1"/>
  <c r="T2498" i="2"/>
  <c r="W2498" i="2" s="1"/>
  <c r="T2499" i="2"/>
  <c r="W2499" i="2" s="1"/>
  <c r="T2500" i="2"/>
  <c r="W2500" i="2" s="1"/>
  <c r="T2501" i="2"/>
  <c r="W2501" i="2" s="1"/>
  <c r="T2502" i="2"/>
  <c r="W2502" i="2" s="1"/>
  <c r="T2503" i="2"/>
  <c r="W2503" i="2" s="1"/>
  <c r="T2504" i="2"/>
  <c r="W2504" i="2" s="1"/>
  <c r="T2505" i="2"/>
  <c r="W2505" i="2" s="1"/>
  <c r="T2506" i="2"/>
  <c r="W2506" i="2" s="1"/>
  <c r="T2507" i="2"/>
  <c r="W2507" i="2" s="1"/>
  <c r="T2508" i="2"/>
  <c r="W2508" i="2" s="1"/>
  <c r="T2509" i="2"/>
  <c r="W2509" i="2" s="1"/>
  <c r="T2510" i="2"/>
  <c r="W2510" i="2" s="1"/>
  <c r="T2511" i="2"/>
  <c r="W2511" i="2" s="1"/>
  <c r="T2512" i="2"/>
  <c r="W2512" i="2" s="1"/>
  <c r="T2513" i="2"/>
  <c r="W2513" i="2" s="1"/>
  <c r="T2514" i="2"/>
  <c r="W2514" i="2" s="1"/>
  <c r="T2515" i="2"/>
  <c r="W2515" i="2" s="1"/>
  <c r="T2516" i="2"/>
  <c r="W2516" i="2" s="1"/>
  <c r="T2517" i="2"/>
  <c r="W2517" i="2" s="1"/>
  <c r="T2518" i="2"/>
  <c r="W2518" i="2" s="1"/>
  <c r="T2519" i="2"/>
  <c r="W2519" i="2" s="1"/>
  <c r="T2520" i="2"/>
  <c r="W2520" i="2" s="1"/>
  <c r="T2521" i="2"/>
  <c r="W2521" i="2" s="1"/>
  <c r="T2522" i="2"/>
  <c r="W2522" i="2" s="1"/>
  <c r="T2523" i="2"/>
  <c r="W2523" i="2" s="1"/>
  <c r="T2524" i="2"/>
  <c r="W2524" i="2" s="1"/>
  <c r="T2525" i="2"/>
  <c r="W2525" i="2" s="1"/>
  <c r="T2526" i="2"/>
  <c r="W2526" i="2" s="1"/>
  <c r="T2527" i="2"/>
  <c r="W2527" i="2" s="1"/>
  <c r="T2528" i="2"/>
  <c r="W2528" i="2" s="1"/>
  <c r="T2529" i="2"/>
  <c r="W2529" i="2" s="1"/>
  <c r="T2530" i="2"/>
  <c r="W2530" i="2" s="1"/>
  <c r="T2531" i="2"/>
  <c r="W2531" i="2" s="1"/>
  <c r="T2532" i="2"/>
  <c r="W2532" i="2" s="1"/>
  <c r="T2533" i="2"/>
  <c r="W2533" i="2" s="1"/>
  <c r="T2534" i="2"/>
  <c r="W2534" i="2" s="1"/>
  <c r="T2535" i="2"/>
  <c r="W2535" i="2" s="1"/>
  <c r="T2536" i="2"/>
  <c r="W2536" i="2" s="1"/>
  <c r="T2537" i="2"/>
  <c r="W2537" i="2" s="1"/>
  <c r="T2538" i="2"/>
  <c r="W2538" i="2" s="1"/>
  <c r="T2539" i="2"/>
  <c r="W2539" i="2" s="1"/>
  <c r="T2540" i="2"/>
  <c r="W2540" i="2" s="1"/>
  <c r="T2541" i="2"/>
  <c r="W2541" i="2" s="1"/>
  <c r="T2542" i="2"/>
  <c r="W2542" i="2" s="1"/>
  <c r="T2543" i="2"/>
  <c r="W2543" i="2" s="1"/>
  <c r="T2544" i="2"/>
  <c r="W2544" i="2" s="1"/>
  <c r="T2545" i="2"/>
  <c r="W2545" i="2" s="1"/>
  <c r="T2546" i="2"/>
  <c r="W2546" i="2" s="1"/>
  <c r="T2547" i="2"/>
  <c r="W2547" i="2" s="1"/>
  <c r="T2548" i="2"/>
  <c r="W2548" i="2" s="1"/>
  <c r="T2549" i="2"/>
  <c r="W2549" i="2" s="1"/>
  <c r="T2550" i="2"/>
  <c r="W2550" i="2" s="1"/>
  <c r="T2551" i="2"/>
  <c r="W2551" i="2" s="1"/>
  <c r="T2552" i="2"/>
  <c r="W2552" i="2" s="1"/>
  <c r="T2553" i="2"/>
  <c r="W2553" i="2" s="1"/>
  <c r="T2554" i="2"/>
  <c r="W2554" i="2" s="1"/>
  <c r="T2555" i="2"/>
  <c r="W2555" i="2" s="1"/>
  <c r="T2556" i="2"/>
  <c r="W2556" i="2" s="1"/>
  <c r="T2557" i="2"/>
  <c r="W2557" i="2" s="1"/>
  <c r="T2558" i="2"/>
  <c r="W2558" i="2" s="1"/>
  <c r="T2559" i="2"/>
  <c r="W2559" i="2" s="1"/>
  <c r="T2560" i="2"/>
  <c r="W2560" i="2" s="1"/>
  <c r="T2561" i="2"/>
  <c r="W2561" i="2" s="1"/>
  <c r="T2562" i="2"/>
  <c r="W2562" i="2" s="1"/>
  <c r="T2563" i="2"/>
  <c r="W2563" i="2" s="1"/>
  <c r="T2564" i="2"/>
  <c r="W2564" i="2" s="1"/>
  <c r="T2565" i="2"/>
  <c r="W2565" i="2" s="1"/>
  <c r="T2566" i="2"/>
  <c r="W2566" i="2" s="1"/>
  <c r="T2567" i="2"/>
  <c r="W2567" i="2" s="1"/>
  <c r="T2568" i="2"/>
  <c r="W2568" i="2" s="1"/>
  <c r="T2569" i="2"/>
  <c r="W2569" i="2" s="1"/>
  <c r="T2570" i="2"/>
  <c r="W2570" i="2" s="1"/>
  <c r="T2571" i="2"/>
  <c r="W2571" i="2" s="1"/>
  <c r="T2572" i="2"/>
  <c r="W2572" i="2" s="1"/>
  <c r="T2573" i="2"/>
  <c r="W2573" i="2" s="1"/>
  <c r="T2574" i="2"/>
  <c r="W2574" i="2" s="1"/>
  <c r="T2575" i="2"/>
  <c r="W2575" i="2" s="1"/>
  <c r="T2576" i="2"/>
  <c r="W2576" i="2" s="1"/>
  <c r="T2577" i="2"/>
  <c r="W2577" i="2" s="1"/>
  <c r="T2578" i="2"/>
  <c r="W2578" i="2" s="1"/>
  <c r="T2579" i="2"/>
  <c r="W2579" i="2" s="1"/>
  <c r="T2580" i="2"/>
  <c r="W2580" i="2" s="1"/>
  <c r="T2581" i="2"/>
  <c r="W2581" i="2" s="1"/>
  <c r="T2582" i="2"/>
  <c r="W2582" i="2" s="1"/>
  <c r="T2583" i="2"/>
  <c r="W2583" i="2" s="1"/>
  <c r="T2584" i="2"/>
  <c r="W2584" i="2" s="1"/>
  <c r="T2585" i="2"/>
  <c r="W2585" i="2" s="1"/>
  <c r="T2586" i="2"/>
  <c r="W2586" i="2" s="1"/>
  <c r="T2587" i="2"/>
  <c r="W2587" i="2" s="1"/>
  <c r="T2588" i="2"/>
  <c r="W2588" i="2" s="1"/>
  <c r="T2589" i="2"/>
  <c r="W2589" i="2" s="1"/>
  <c r="T2590" i="2"/>
  <c r="W2590" i="2" s="1"/>
  <c r="T2591" i="2"/>
  <c r="W2591" i="2" s="1"/>
  <c r="T2592" i="2"/>
  <c r="W2592" i="2" s="1"/>
  <c r="T2593" i="2"/>
  <c r="W2593" i="2" s="1"/>
  <c r="T2594" i="2"/>
  <c r="W2594" i="2" s="1"/>
  <c r="T2595" i="2"/>
  <c r="W2595" i="2" s="1"/>
  <c r="T2596" i="2"/>
  <c r="W2596" i="2" s="1"/>
  <c r="T2597" i="2"/>
  <c r="W2597" i="2" s="1"/>
  <c r="T2598" i="2"/>
  <c r="W2598" i="2" s="1"/>
  <c r="T2599" i="2"/>
  <c r="W2599" i="2" s="1"/>
  <c r="T2600" i="2"/>
  <c r="W2600" i="2" s="1"/>
  <c r="T2601" i="2"/>
  <c r="W2601" i="2" s="1"/>
  <c r="T2602" i="2"/>
  <c r="W2602" i="2" s="1"/>
  <c r="T2603" i="2"/>
  <c r="W2603" i="2" s="1"/>
  <c r="T2604" i="2"/>
  <c r="W2604" i="2" s="1"/>
  <c r="T2605" i="2"/>
  <c r="W2605" i="2" s="1"/>
  <c r="T2606" i="2"/>
  <c r="W2606" i="2" s="1"/>
  <c r="T2607" i="2"/>
  <c r="W2607" i="2" s="1"/>
  <c r="T2608" i="2"/>
  <c r="W2608" i="2" s="1"/>
  <c r="T2609" i="2"/>
  <c r="W2609" i="2" s="1"/>
  <c r="T2610" i="2"/>
  <c r="W2610" i="2" s="1"/>
  <c r="T2611" i="2"/>
  <c r="W2611" i="2" s="1"/>
  <c r="T2612" i="2"/>
  <c r="W2612" i="2" s="1"/>
  <c r="T2613" i="2"/>
  <c r="W2613" i="2" s="1"/>
  <c r="T2614" i="2"/>
  <c r="W2614" i="2" s="1"/>
  <c r="T2615" i="2"/>
  <c r="W2615" i="2" s="1"/>
  <c r="T2616" i="2"/>
  <c r="W2616" i="2" s="1"/>
  <c r="T2617" i="2"/>
  <c r="W2617" i="2" s="1"/>
  <c r="T2618" i="2"/>
  <c r="W2618" i="2" s="1"/>
  <c r="T2619" i="2"/>
  <c r="W2619" i="2" s="1"/>
  <c r="T2620" i="2"/>
  <c r="W2620" i="2" s="1"/>
  <c r="T2621" i="2"/>
  <c r="W2621" i="2" s="1"/>
  <c r="T2622" i="2"/>
  <c r="W2622" i="2" s="1"/>
  <c r="T2623" i="2"/>
  <c r="W2623" i="2" s="1"/>
  <c r="T2624" i="2"/>
  <c r="W2624" i="2" s="1"/>
  <c r="T2625" i="2"/>
  <c r="W2625" i="2" s="1"/>
  <c r="T2626" i="2"/>
  <c r="W2626" i="2" s="1"/>
  <c r="T2627" i="2"/>
  <c r="W2627" i="2" s="1"/>
  <c r="T2628" i="2"/>
  <c r="W2628" i="2" s="1"/>
  <c r="T2629" i="2"/>
  <c r="W2629" i="2" s="1"/>
  <c r="T2630" i="2"/>
  <c r="W2630" i="2" s="1"/>
  <c r="T2631" i="2"/>
  <c r="W2631" i="2" s="1"/>
  <c r="T2632" i="2"/>
  <c r="W2632" i="2" s="1"/>
  <c r="T2633" i="2"/>
  <c r="W2633" i="2" s="1"/>
  <c r="T2634" i="2"/>
  <c r="W2634" i="2" s="1"/>
  <c r="T2635" i="2"/>
  <c r="W2635" i="2" s="1"/>
  <c r="T2636" i="2"/>
  <c r="W2636" i="2" s="1"/>
  <c r="T2637" i="2"/>
  <c r="W2637" i="2" s="1"/>
  <c r="T2638" i="2"/>
  <c r="W2638" i="2" s="1"/>
  <c r="T2639" i="2"/>
  <c r="W2639" i="2" s="1"/>
  <c r="T2640" i="2"/>
  <c r="W2640" i="2" s="1"/>
  <c r="T2641" i="2"/>
  <c r="W2641" i="2" s="1"/>
  <c r="T2642" i="2"/>
  <c r="W2642" i="2" s="1"/>
  <c r="T2643" i="2"/>
  <c r="W2643" i="2" s="1"/>
  <c r="T2644" i="2"/>
  <c r="W2644" i="2" s="1"/>
  <c r="T2645" i="2"/>
  <c r="W2645" i="2" s="1"/>
  <c r="T2646" i="2"/>
  <c r="W2646" i="2" s="1"/>
  <c r="T2647" i="2"/>
  <c r="W2647" i="2" s="1"/>
  <c r="T2648" i="2"/>
  <c r="W2648" i="2" s="1"/>
  <c r="T2649" i="2"/>
  <c r="W2649" i="2" s="1"/>
  <c r="T2650" i="2"/>
  <c r="W2650" i="2" s="1"/>
  <c r="T2651" i="2"/>
  <c r="W2651" i="2" s="1"/>
  <c r="T2652" i="2"/>
  <c r="W2652" i="2" s="1"/>
  <c r="T2653" i="2"/>
  <c r="W2653" i="2" s="1"/>
  <c r="T2654" i="2"/>
  <c r="W2654" i="2" s="1"/>
  <c r="T2655" i="2"/>
  <c r="W2655" i="2" s="1"/>
  <c r="T2656" i="2"/>
  <c r="W2656" i="2" s="1"/>
  <c r="T2657" i="2"/>
  <c r="W2657" i="2" s="1"/>
  <c r="T2658" i="2"/>
  <c r="W2658" i="2" s="1"/>
  <c r="T2659" i="2"/>
  <c r="W2659" i="2" s="1"/>
  <c r="T2660" i="2"/>
  <c r="W2660" i="2" s="1"/>
  <c r="T2661" i="2"/>
  <c r="W2661" i="2" s="1"/>
  <c r="T2662" i="2"/>
  <c r="W2662" i="2" s="1"/>
  <c r="T2663" i="2"/>
  <c r="W2663" i="2" s="1"/>
  <c r="T2664" i="2"/>
  <c r="W2664" i="2" s="1"/>
  <c r="T2665" i="2"/>
  <c r="W2665" i="2" s="1"/>
  <c r="T2666" i="2"/>
  <c r="W2666" i="2" s="1"/>
  <c r="T2667" i="2"/>
  <c r="W2667" i="2" s="1"/>
  <c r="T2668" i="2"/>
  <c r="W2668" i="2" s="1"/>
  <c r="T2669" i="2"/>
  <c r="W2669" i="2" s="1"/>
  <c r="T2670" i="2"/>
  <c r="W2670" i="2" s="1"/>
  <c r="T2671" i="2"/>
  <c r="W2671" i="2" s="1"/>
  <c r="T2672" i="2"/>
  <c r="W2672" i="2" s="1"/>
  <c r="T2673" i="2"/>
  <c r="W2673" i="2" s="1"/>
  <c r="T2674" i="2"/>
  <c r="W2674" i="2" s="1"/>
  <c r="T2675" i="2"/>
  <c r="W2675" i="2" s="1"/>
  <c r="T2676" i="2"/>
  <c r="W2676" i="2" s="1"/>
  <c r="T2677" i="2"/>
  <c r="W2677" i="2" s="1"/>
  <c r="T2678" i="2"/>
  <c r="W2678" i="2" s="1"/>
  <c r="T2679" i="2"/>
  <c r="W2679" i="2" s="1"/>
  <c r="T2680" i="2"/>
  <c r="W2680" i="2" s="1"/>
  <c r="T2681" i="2"/>
  <c r="W2681" i="2" s="1"/>
  <c r="T2682" i="2"/>
  <c r="W2682" i="2" s="1"/>
  <c r="T2683" i="2"/>
  <c r="W2683" i="2" s="1"/>
  <c r="T2684" i="2"/>
  <c r="W2684" i="2" s="1"/>
  <c r="T2685" i="2"/>
  <c r="W2685" i="2" s="1"/>
  <c r="T2686" i="2"/>
  <c r="W2686" i="2" s="1"/>
  <c r="T2687" i="2"/>
  <c r="W2687" i="2" s="1"/>
  <c r="T2688" i="2"/>
  <c r="W2688" i="2" s="1"/>
  <c r="T2689" i="2"/>
  <c r="W2689" i="2" s="1"/>
  <c r="T2690" i="2"/>
  <c r="W2690" i="2" s="1"/>
  <c r="T2691" i="2"/>
  <c r="W2691" i="2" s="1"/>
  <c r="T2692" i="2"/>
  <c r="W2692" i="2" s="1"/>
  <c r="T2693" i="2"/>
  <c r="W2693" i="2" s="1"/>
  <c r="T2694" i="2"/>
  <c r="W2694" i="2" s="1"/>
  <c r="T2695" i="2"/>
  <c r="W2695" i="2" s="1"/>
  <c r="T2696" i="2"/>
  <c r="W2696" i="2" s="1"/>
  <c r="T2697" i="2"/>
  <c r="W2697" i="2" s="1"/>
  <c r="T2698" i="2"/>
  <c r="W2698" i="2" s="1"/>
  <c r="T2699" i="2"/>
  <c r="W2699" i="2" s="1"/>
  <c r="T2700" i="2"/>
  <c r="W2700" i="2" s="1"/>
  <c r="T2701" i="2"/>
  <c r="W2701" i="2" s="1"/>
  <c r="T2702" i="2"/>
  <c r="W2702" i="2" s="1"/>
  <c r="T2703" i="2"/>
  <c r="W2703" i="2" s="1"/>
  <c r="T2704" i="2"/>
  <c r="W2704" i="2" s="1"/>
  <c r="T2705" i="2"/>
  <c r="W2705" i="2" s="1"/>
  <c r="T2706" i="2"/>
  <c r="W2706" i="2" s="1"/>
  <c r="T2707" i="2"/>
  <c r="W2707" i="2" s="1"/>
  <c r="T2708" i="2"/>
  <c r="W2708" i="2" s="1"/>
  <c r="T2709" i="2"/>
  <c r="W2709" i="2" s="1"/>
  <c r="T2710" i="2"/>
  <c r="W2710" i="2" s="1"/>
  <c r="T2711" i="2"/>
  <c r="W2711" i="2" s="1"/>
  <c r="T2712" i="2"/>
  <c r="W2712" i="2" s="1"/>
  <c r="T2713" i="2"/>
  <c r="W2713" i="2" s="1"/>
  <c r="T2714" i="2"/>
  <c r="W2714" i="2" s="1"/>
  <c r="T2715" i="2"/>
  <c r="W2715" i="2" s="1"/>
  <c r="T2716" i="2"/>
  <c r="W2716" i="2" s="1"/>
  <c r="T2717" i="2"/>
  <c r="W2717" i="2" s="1"/>
  <c r="T2718" i="2"/>
  <c r="W2718" i="2" s="1"/>
  <c r="T2719" i="2"/>
  <c r="W2719" i="2" s="1"/>
  <c r="T2720" i="2"/>
  <c r="W2720" i="2" s="1"/>
  <c r="T2721" i="2"/>
  <c r="W2721" i="2" s="1"/>
  <c r="T2722" i="2"/>
  <c r="W2722" i="2" s="1"/>
  <c r="T2723" i="2"/>
  <c r="W2723" i="2" s="1"/>
  <c r="T2724" i="2"/>
  <c r="W2724" i="2" s="1"/>
  <c r="T2725" i="2"/>
  <c r="W2725" i="2" s="1"/>
  <c r="T2726" i="2"/>
  <c r="W2726" i="2" s="1"/>
  <c r="T2727" i="2"/>
  <c r="W2727" i="2" s="1"/>
  <c r="T2728" i="2"/>
  <c r="W2728" i="2" s="1"/>
  <c r="T2729" i="2"/>
  <c r="W2729" i="2" s="1"/>
  <c r="T2730" i="2"/>
  <c r="W2730" i="2" s="1"/>
  <c r="T2731" i="2"/>
  <c r="W2731" i="2" s="1"/>
  <c r="T2732" i="2"/>
  <c r="W2732" i="2" s="1"/>
  <c r="T2733" i="2"/>
  <c r="W2733" i="2" s="1"/>
  <c r="T2734" i="2"/>
  <c r="W2734" i="2" s="1"/>
  <c r="T2735" i="2"/>
  <c r="W2735" i="2" s="1"/>
  <c r="T2736" i="2"/>
  <c r="W2736" i="2" s="1"/>
  <c r="T2737" i="2"/>
  <c r="W2737" i="2" s="1"/>
  <c r="T2738" i="2"/>
  <c r="W2738" i="2" s="1"/>
  <c r="T2739" i="2"/>
  <c r="W2739" i="2" s="1"/>
  <c r="T2740" i="2"/>
  <c r="W2740" i="2" s="1"/>
  <c r="T2741" i="2"/>
  <c r="W2741" i="2" s="1"/>
  <c r="T2742" i="2"/>
  <c r="W2742" i="2" s="1"/>
  <c r="T2743" i="2"/>
  <c r="W2743" i="2" s="1"/>
  <c r="T2744" i="2"/>
  <c r="W2744" i="2" s="1"/>
  <c r="T2745" i="2"/>
  <c r="W2745" i="2" s="1"/>
  <c r="T2746" i="2"/>
  <c r="W2746" i="2" s="1"/>
  <c r="T2747" i="2"/>
  <c r="W2747" i="2" s="1"/>
  <c r="T2748" i="2"/>
  <c r="W2748" i="2" s="1"/>
  <c r="T2749" i="2"/>
  <c r="W2749" i="2" s="1"/>
  <c r="T2750" i="2"/>
  <c r="W2750" i="2" s="1"/>
  <c r="T2751" i="2"/>
  <c r="W2751" i="2" s="1"/>
  <c r="T2752" i="2"/>
  <c r="W2752" i="2" s="1"/>
  <c r="T2753" i="2"/>
  <c r="W2753" i="2" s="1"/>
  <c r="T2754" i="2"/>
  <c r="W2754" i="2" s="1"/>
  <c r="T2755" i="2"/>
  <c r="W2755" i="2" s="1"/>
  <c r="T2756" i="2"/>
  <c r="W2756" i="2" s="1"/>
  <c r="T2757" i="2"/>
  <c r="W2757" i="2" s="1"/>
  <c r="T2758" i="2"/>
  <c r="W2758" i="2" s="1"/>
  <c r="T2759" i="2"/>
  <c r="W2759" i="2" s="1"/>
  <c r="T2760" i="2"/>
  <c r="W2760" i="2" s="1"/>
  <c r="T2761" i="2"/>
  <c r="W2761" i="2" s="1"/>
  <c r="T2762" i="2"/>
  <c r="W2762" i="2" s="1"/>
  <c r="T2763" i="2"/>
  <c r="W2763" i="2" s="1"/>
  <c r="T2764" i="2"/>
  <c r="W2764" i="2" s="1"/>
  <c r="T2765" i="2"/>
  <c r="W2765" i="2" s="1"/>
  <c r="T2766" i="2"/>
  <c r="W2766" i="2" s="1"/>
  <c r="T2767" i="2"/>
  <c r="W2767" i="2" s="1"/>
  <c r="T2768" i="2"/>
  <c r="W2768" i="2" s="1"/>
  <c r="T2769" i="2"/>
  <c r="W2769" i="2" s="1"/>
  <c r="T2770" i="2"/>
  <c r="W2770" i="2" s="1"/>
  <c r="T2771" i="2"/>
  <c r="W2771" i="2" s="1"/>
  <c r="T2772" i="2"/>
  <c r="W2772" i="2" s="1"/>
  <c r="T2773" i="2"/>
  <c r="W2773" i="2" s="1"/>
  <c r="T2774" i="2"/>
  <c r="W2774" i="2" s="1"/>
  <c r="T2775" i="2"/>
  <c r="W2775" i="2" s="1"/>
  <c r="T2776" i="2"/>
  <c r="W2776" i="2" s="1"/>
  <c r="T2777" i="2"/>
  <c r="W2777" i="2" s="1"/>
  <c r="T2778" i="2"/>
  <c r="W2778" i="2" s="1"/>
  <c r="T2779" i="2"/>
  <c r="W2779" i="2" s="1"/>
  <c r="T2780" i="2"/>
  <c r="W2780" i="2" s="1"/>
  <c r="T2781" i="2"/>
  <c r="W2781" i="2" s="1"/>
  <c r="T2782" i="2"/>
  <c r="W2782" i="2" s="1"/>
  <c r="T2783" i="2"/>
  <c r="W2783" i="2" s="1"/>
  <c r="T2784" i="2"/>
  <c r="W2784" i="2" s="1"/>
  <c r="T2785" i="2"/>
  <c r="W2785" i="2" s="1"/>
  <c r="T2786" i="2"/>
  <c r="W2786" i="2" s="1"/>
  <c r="T2787" i="2"/>
  <c r="W2787" i="2" s="1"/>
  <c r="T2788" i="2"/>
  <c r="W2788" i="2" s="1"/>
  <c r="T2789" i="2"/>
  <c r="W2789" i="2" s="1"/>
  <c r="T2790" i="2"/>
  <c r="W2790" i="2" s="1"/>
  <c r="T2791" i="2"/>
  <c r="W2791" i="2" s="1"/>
  <c r="T2792" i="2"/>
  <c r="W2792" i="2" s="1"/>
  <c r="T2793" i="2"/>
  <c r="W2793" i="2" s="1"/>
  <c r="T2794" i="2"/>
  <c r="W2794" i="2" s="1"/>
  <c r="T2795" i="2"/>
  <c r="W2795" i="2" s="1"/>
  <c r="T2796" i="2"/>
  <c r="W2796" i="2" s="1"/>
  <c r="T2797" i="2"/>
  <c r="W2797" i="2" s="1"/>
  <c r="T2798" i="2"/>
  <c r="W2798" i="2" s="1"/>
  <c r="T2799" i="2"/>
  <c r="W2799" i="2" s="1"/>
  <c r="T2800" i="2"/>
  <c r="W2800" i="2" s="1"/>
  <c r="T2801" i="2"/>
  <c r="W2801" i="2" s="1"/>
  <c r="T2802" i="2"/>
  <c r="W2802" i="2" s="1"/>
  <c r="T2803" i="2"/>
  <c r="W2803" i="2" s="1"/>
  <c r="T2804" i="2"/>
  <c r="W2804" i="2" s="1"/>
  <c r="T2805" i="2"/>
  <c r="W2805" i="2" s="1"/>
  <c r="T2806" i="2"/>
  <c r="W2806" i="2" s="1"/>
  <c r="T2807" i="2"/>
  <c r="W2807" i="2" s="1"/>
  <c r="T2808" i="2"/>
  <c r="W2808" i="2" s="1"/>
  <c r="T2809" i="2"/>
  <c r="W2809" i="2" s="1"/>
  <c r="T2810" i="2"/>
  <c r="W2810" i="2" s="1"/>
  <c r="T2811" i="2"/>
  <c r="W2811" i="2" s="1"/>
  <c r="T2812" i="2"/>
  <c r="W2812" i="2" s="1"/>
  <c r="T2813" i="2"/>
  <c r="W2813" i="2" s="1"/>
  <c r="T2814" i="2"/>
  <c r="W2814" i="2" s="1"/>
  <c r="T2815" i="2"/>
  <c r="W2815" i="2" s="1"/>
  <c r="T2816" i="2"/>
  <c r="W2816" i="2" s="1"/>
  <c r="T2817" i="2"/>
  <c r="W2817" i="2" s="1"/>
  <c r="T2818" i="2"/>
  <c r="W2818" i="2" s="1"/>
  <c r="T2819" i="2"/>
  <c r="W2819" i="2" s="1"/>
  <c r="T2820" i="2"/>
  <c r="W2820" i="2" s="1"/>
  <c r="T2821" i="2"/>
  <c r="W2821" i="2" s="1"/>
  <c r="T2822" i="2"/>
  <c r="W2822" i="2" s="1"/>
  <c r="T2823" i="2"/>
  <c r="W2823" i="2" s="1"/>
  <c r="T2824" i="2"/>
  <c r="W2824" i="2" s="1"/>
  <c r="T2825" i="2"/>
  <c r="W2825" i="2" s="1"/>
  <c r="T2826" i="2"/>
  <c r="W2826" i="2" s="1"/>
  <c r="T2827" i="2"/>
  <c r="W2827" i="2" s="1"/>
  <c r="T2828" i="2"/>
  <c r="W2828" i="2" s="1"/>
  <c r="T2829" i="2"/>
  <c r="W2829" i="2" s="1"/>
  <c r="T2830" i="2"/>
  <c r="W2830" i="2" s="1"/>
  <c r="T2831" i="2"/>
  <c r="W2831" i="2" s="1"/>
  <c r="T2832" i="2"/>
  <c r="W2832" i="2" s="1"/>
  <c r="T2833" i="2"/>
  <c r="W2833" i="2" s="1"/>
  <c r="T2834" i="2"/>
  <c r="W2834" i="2" s="1"/>
  <c r="T2835" i="2"/>
  <c r="W2835" i="2" s="1"/>
  <c r="T2836" i="2"/>
  <c r="W2836" i="2" s="1"/>
  <c r="T2837" i="2"/>
  <c r="W2837" i="2" s="1"/>
  <c r="T2838" i="2"/>
  <c r="W2838" i="2" s="1"/>
  <c r="T2839" i="2"/>
  <c r="W2839" i="2" s="1"/>
  <c r="T2840" i="2"/>
  <c r="W2840" i="2" s="1"/>
  <c r="T2841" i="2"/>
  <c r="W2841" i="2" s="1"/>
  <c r="T2842" i="2"/>
  <c r="W2842" i="2" s="1"/>
  <c r="T2843" i="2"/>
  <c r="W2843" i="2" s="1"/>
  <c r="T2844" i="2"/>
  <c r="W2844" i="2" s="1"/>
  <c r="T2845" i="2"/>
  <c r="W2845" i="2" s="1"/>
  <c r="T2846" i="2"/>
  <c r="W2846" i="2" s="1"/>
  <c r="T2847" i="2"/>
  <c r="W2847" i="2" s="1"/>
  <c r="T2848" i="2"/>
  <c r="W2848" i="2" s="1"/>
  <c r="T2849" i="2"/>
  <c r="W2849" i="2" s="1"/>
  <c r="T2850" i="2"/>
  <c r="W2850" i="2" s="1"/>
  <c r="T2851" i="2"/>
  <c r="W2851" i="2" s="1"/>
  <c r="T2852" i="2"/>
  <c r="W2852" i="2" s="1"/>
  <c r="T2853" i="2"/>
  <c r="W2853" i="2" s="1"/>
  <c r="T2854" i="2"/>
  <c r="W2854" i="2" s="1"/>
  <c r="T2855" i="2"/>
  <c r="W2855" i="2" s="1"/>
  <c r="T2856" i="2"/>
  <c r="W2856" i="2" s="1"/>
  <c r="T2857" i="2"/>
  <c r="W2857" i="2" s="1"/>
  <c r="T2858" i="2"/>
  <c r="W2858" i="2" s="1"/>
  <c r="T2859" i="2"/>
  <c r="W2859" i="2" s="1"/>
  <c r="T2860" i="2"/>
  <c r="W2860" i="2" s="1"/>
  <c r="T2861" i="2"/>
  <c r="W2861" i="2" s="1"/>
  <c r="T2862" i="2"/>
  <c r="W2862" i="2" s="1"/>
  <c r="T2863" i="2"/>
  <c r="W2863" i="2" s="1"/>
  <c r="T2864" i="2"/>
  <c r="W2864" i="2" s="1"/>
  <c r="T2865" i="2"/>
  <c r="W2865" i="2" s="1"/>
  <c r="T2866" i="2"/>
  <c r="W2866" i="2" s="1"/>
  <c r="T2867" i="2"/>
  <c r="W2867" i="2" s="1"/>
  <c r="T2868" i="2"/>
  <c r="W2868" i="2" s="1"/>
  <c r="T2869" i="2"/>
  <c r="W2869" i="2" s="1"/>
  <c r="T2870" i="2"/>
  <c r="W2870" i="2" s="1"/>
  <c r="T2871" i="2"/>
  <c r="W2871" i="2" s="1"/>
  <c r="T2872" i="2"/>
  <c r="W2872" i="2" s="1"/>
  <c r="T2873" i="2"/>
  <c r="W2873" i="2" s="1"/>
  <c r="T2874" i="2"/>
  <c r="W2874" i="2" s="1"/>
  <c r="T2875" i="2"/>
  <c r="W2875" i="2" s="1"/>
  <c r="T2876" i="2"/>
  <c r="W2876" i="2" s="1"/>
  <c r="T2877" i="2"/>
  <c r="W2877" i="2" s="1"/>
  <c r="T2878" i="2"/>
  <c r="W2878" i="2" s="1"/>
  <c r="T2879" i="2"/>
  <c r="W2879" i="2" s="1"/>
  <c r="T2880" i="2"/>
  <c r="W2880" i="2" s="1"/>
  <c r="T2881" i="2"/>
  <c r="W2881" i="2" s="1"/>
  <c r="T2882" i="2"/>
  <c r="W2882" i="2" s="1"/>
  <c r="T2883" i="2"/>
  <c r="W2883" i="2" s="1"/>
  <c r="T2884" i="2"/>
  <c r="W2884" i="2" s="1"/>
  <c r="T2885" i="2"/>
  <c r="W2885" i="2" s="1"/>
  <c r="T2886" i="2"/>
  <c r="W2886" i="2" s="1"/>
  <c r="T2887" i="2"/>
  <c r="W2887" i="2" s="1"/>
  <c r="T2888" i="2"/>
  <c r="W2888" i="2" s="1"/>
  <c r="T2889" i="2"/>
  <c r="W2889" i="2" s="1"/>
  <c r="T2890" i="2"/>
  <c r="W2890" i="2" s="1"/>
  <c r="T2891" i="2"/>
  <c r="W2891" i="2" s="1"/>
  <c r="T2892" i="2"/>
  <c r="W2892" i="2" s="1"/>
  <c r="T2893" i="2"/>
  <c r="W2893" i="2" s="1"/>
  <c r="T2894" i="2"/>
  <c r="W2894" i="2" s="1"/>
  <c r="T2895" i="2"/>
  <c r="W2895" i="2" s="1"/>
  <c r="T2896" i="2"/>
  <c r="W2896" i="2" s="1"/>
  <c r="T2897" i="2"/>
  <c r="W2897" i="2" s="1"/>
  <c r="T2898" i="2"/>
  <c r="W2898" i="2" s="1"/>
  <c r="T2899" i="2"/>
  <c r="W2899" i="2" s="1"/>
  <c r="T2900" i="2"/>
  <c r="W2900" i="2" s="1"/>
  <c r="T2901" i="2"/>
  <c r="W2901" i="2" s="1"/>
  <c r="T2902" i="2"/>
  <c r="W2902" i="2" s="1"/>
  <c r="T2903" i="2"/>
  <c r="W2903" i="2" s="1"/>
  <c r="T2904" i="2"/>
  <c r="W2904" i="2" s="1"/>
  <c r="T2905" i="2"/>
  <c r="W2905" i="2" s="1"/>
  <c r="T2906" i="2"/>
  <c r="W2906" i="2" s="1"/>
  <c r="T2907" i="2"/>
  <c r="W2907" i="2" s="1"/>
  <c r="T2908" i="2"/>
  <c r="W2908" i="2" s="1"/>
  <c r="T2909" i="2"/>
  <c r="W2909" i="2" s="1"/>
  <c r="T2910" i="2"/>
  <c r="W2910" i="2" s="1"/>
  <c r="T2911" i="2"/>
  <c r="W2911" i="2" s="1"/>
  <c r="T2912" i="2"/>
  <c r="W2912" i="2" s="1"/>
  <c r="T2913" i="2"/>
  <c r="W2913" i="2" s="1"/>
  <c r="T2914" i="2"/>
  <c r="W2914" i="2" s="1"/>
  <c r="T2915" i="2"/>
  <c r="W2915" i="2" s="1"/>
  <c r="T2916" i="2"/>
  <c r="W2916" i="2" s="1"/>
  <c r="T2917" i="2"/>
  <c r="W2917" i="2" s="1"/>
  <c r="T2918" i="2"/>
  <c r="W2918" i="2" s="1"/>
  <c r="T2919" i="2"/>
  <c r="W2919" i="2" s="1"/>
  <c r="T2920" i="2"/>
  <c r="W2920" i="2" s="1"/>
  <c r="T2921" i="2"/>
  <c r="W2921" i="2" s="1"/>
  <c r="T2922" i="2"/>
  <c r="W2922" i="2" s="1"/>
  <c r="T2923" i="2"/>
  <c r="W2923" i="2" s="1"/>
  <c r="T2924" i="2"/>
  <c r="W2924" i="2" s="1"/>
  <c r="T2925" i="2"/>
  <c r="W2925" i="2" s="1"/>
  <c r="T2926" i="2"/>
  <c r="W2926" i="2" s="1"/>
  <c r="T2927" i="2"/>
  <c r="W2927" i="2" s="1"/>
  <c r="T2928" i="2"/>
  <c r="W2928" i="2" s="1"/>
  <c r="T2929" i="2"/>
  <c r="W2929" i="2" s="1"/>
  <c r="T2930" i="2"/>
  <c r="W2930" i="2" s="1"/>
  <c r="T2931" i="2"/>
  <c r="W2931" i="2" s="1"/>
  <c r="T2932" i="2"/>
  <c r="W2932" i="2" s="1"/>
  <c r="T2933" i="2"/>
  <c r="W2933" i="2" s="1"/>
  <c r="T2934" i="2"/>
  <c r="W2934" i="2" s="1"/>
  <c r="T2935" i="2"/>
  <c r="W2935" i="2" s="1"/>
  <c r="T2936" i="2"/>
  <c r="W2936" i="2" s="1"/>
  <c r="T2937" i="2"/>
  <c r="W2937" i="2" s="1"/>
  <c r="T2938" i="2"/>
  <c r="W2938" i="2" s="1"/>
  <c r="T2939" i="2"/>
  <c r="W2939" i="2" s="1"/>
  <c r="T2940" i="2"/>
  <c r="W2940" i="2" s="1"/>
  <c r="T2941" i="2"/>
  <c r="W2941" i="2" s="1"/>
  <c r="T2942" i="2"/>
  <c r="W2942" i="2" s="1"/>
  <c r="T2943" i="2"/>
  <c r="W2943" i="2" s="1"/>
  <c r="T2944" i="2"/>
  <c r="W2944" i="2" s="1"/>
  <c r="T2945" i="2"/>
  <c r="W2945" i="2" s="1"/>
  <c r="T2946" i="2"/>
  <c r="W2946" i="2" s="1"/>
  <c r="T2947" i="2"/>
  <c r="W2947" i="2" s="1"/>
  <c r="T2948" i="2"/>
  <c r="W2948" i="2" s="1"/>
  <c r="T2949" i="2"/>
  <c r="W2949" i="2" s="1"/>
  <c r="T2950" i="2"/>
  <c r="W2950" i="2" s="1"/>
  <c r="T2951" i="2"/>
  <c r="W2951" i="2" s="1"/>
  <c r="T2952" i="2"/>
  <c r="W2952" i="2" s="1"/>
  <c r="T2953" i="2"/>
  <c r="W2953" i="2" s="1"/>
  <c r="T2954" i="2"/>
  <c r="W2954" i="2" s="1"/>
  <c r="T2955" i="2"/>
  <c r="W2955" i="2" s="1"/>
  <c r="T2956" i="2"/>
  <c r="W2956" i="2" s="1"/>
  <c r="T2957" i="2"/>
  <c r="W2957" i="2" s="1"/>
  <c r="T2958" i="2"/>
  <c r="W2958" i="2" s="1"/>
  <c r="T2959" i="2"/>
  <c r="W2959" i="2" s="1"/>
  <c r="T2960" i="2"/>
  <c r="W2960" i="2" s="1"/>
  <c r="T2961" i="2"/>
  <c r="W2961" i="2" s="1"/>
  <c r="T2962" i="2"/>
  <c r="W2962" i="2" s="1"/>
  <c r="T2963" i="2"/>
  <c r="W2963" i="2" s="1"/>
  <c r="T2964" i="2"/>
  <c r="W2964" i="2" s="1"/>
  <c r="T2965" i="2"/>
  <c r="W2965" i="2" s="1"/>
  <c r="T2966" i="2"/>
  <c r="W2966" i="2" s="1"/>
  <c r="T2967" i="2"/>
  <c r="W2967" i="2" s="1"/>
  <c r="T2968" i="2"/>
  <c r="W2968" i="2" s="1"/>
  <c r="T2969" i="2"/>
  <c r="W2969" i="2" s="1"/>
  <c r="T2970" i="2"/>
  <c r="W2970" i="2" s="1"/>
  <c r="T2971" i="2"/>
  <c r="W2971" i="2" s="1"/>
  <c r="T2972" i="2"/>
  <c r="W2972" i="2" s="1"/>
  <c r="T2973" i="2"/>
  <c r="W2973" i="2" s="1"/>
  <c r="T2974" i="2"/>
  <c r="W2974" i="2" s="1"/>
  <c r="T2975" i="2"/>
  <c r="W2975" i="2" s="1"/>
  <c r="T2976" i="2"/>
  <c r="W2976" i="2" s="1"/>
  <c r="T2977" i="2"/>
  <c r="W2977" i="2" s="1"/>
  <c r="T2978" i="2"/>
  <c r="W2978" i="2" s="1"/>
  <c r="T2979" i="2"/>
  <c r="W2979" i="2" s="1"/>
  <c r="T2980" i="2"/>
  <c r="W2980" i="2" s="1"/>
  <c r="T2981" i="2"/>
  <c r="W2981" i="2" s="1"/>
  <c r="T2982" i="2"/>
  <c r="W2982" i="2" s="1"/>
  <c r="T2983" i="2"/>
  <c r="W2983" i="2" s="1"/>
  <c r="T2984" i="2"/>
  <c r="W2984" i="2" s="1"/>
  <c r="T2985" i="2"/>
  <c r="W2985" i="2" s="1"/>
  <c r="T2986" i="2"/>
  <c r="W2986" i="2" s="1"/>
  <c r="T2987" i="2"/>
  <c r="W2987" i="2" s="1"/>
  <c r="T2988" i="2"/>
  <c r="W2988" i="2" s="1"/>
  <c r="T2989" i="2"/>
  <c r="W2989" i="2" s="1"/>
  <c r="T2990" i="2"/>
  <c r="W2990" i="2" s="1"/>
  <c r="T2991" i="2"/>
  <c r="W2991" i="2" s="1"/>
  <c r="T2992" i="2"/>
  <c r="W2992" i="2" s="1"/>
  <c r="T2993" i="2"/>
  <c r="W2993" i="2" s="1"/>
  <c r="T2994" i="2"/>
  <c r="W2994" i="2" s="1"/>
  <c r="T2995" i="2"/>
  <c r="W2995" i="2" s="1"/>
  <c r="T2996" i="2"/>
  <c r="W2996" i="2" s="1"/>
  <c r="T2997" i="2"/>
  <c r="W2997" i="2" s="1"/>
  <c r="T2998" i="2"/>
  <c r="W2998" i="2" s="1"/>
  <c r="T2999" i="2"/>
  <c r="W2999" i="2" s="1"/>
  <c r="T3000" i="2"/>
  <c r="W3000" i="2" s="1"/>
  <c r="T3001" i="2"/>
  <c r="W3001" i="2" s="1"/>
  <c r="T3002" i="2"/>
  <c r="W3002" i="2" s="1"/>
  <c r="T3003" i="2"/>
  <c r="W3003" i="2" s="1"/>
  <c r="T3004" i="2"/>
  <c r="W3004" i="2" s="1"/>
  <c r="T3005" i="2"/>
  <c r="W3005" i="2" s="1"/>
  <c r="T3006" i="2"/>
  <c r="W3006" i="2" s="1"/>
  <c r="T3007" i="2"/>
  <c r="W3007" i="2" s="1"/>
  <c r="T3008" i="2"/>
  <c r="W3008" i="2" s="1"/>
  <c r="T3009" i="2"/>
  <c r="W3009" i="2" s="1"/>
  <c r="T3010" i="2"/>
  <c r="W3010" i="2" s="1"/>
  <c r="T3011" i="2"/>
  <c r="W3011" i="2" s="1"/>
  <c r="T3012" i="2"/>
  <c r="W3012" i="2" s="1"/>
  <c r="T3013" i="2"/>
  <c r="W3013" i="2" s="1"/>
  <c r="T3014" i="2"/>
  <c r="W3014" i="2" s="1"/>
  <c r="T3015" i="2"/>
  <c r="W3015" i="2" s="1"/>
  <c r="T3016" i="2"/>
  <c r="W3016" i="2" s="1"/>
  <c r="T3017" i="2"/>
  <c r="W3017" i="2" s="1"/>
  <c r="T3018" i="2"/>
  <c r="W3018" i="2" s="1"/>
  <c r="T3019" i="2"/>
  <c r="W3019" i="2" s="1"/>
  <c r="T3020" i="2"/>
  <c r="W3020" i="2" s="1"/>
  <c r="T3021" i="2"/>
  <c r="W3021" i="2" s="1"/>
  <c r="T3022" i="2"/>
  <c r="W3022" i="2" s="1"/>
  <c r="T3023" i="2"/>
  <c r="W3023" i="2" s="1"/>
  <c r="T3024" i="2"/>
  <c r="W3024" i="2" s="1"/>
  <c r="T3025" i="2"/>
  <c r="W3025" i="2" s="1"/>
  <c r="T3026" i="2"/>
  <c r="W3026" i="2" s="1"/>
  <c r="T3027" i="2"/>
  <c r="W3027" i="2" s="1"/>
  <c r="T3028" i="2"/>
  <c r="W3028" i="2" s="1"/>
  <c r="T3029" i="2"/>
  <c r="W3029" i="2" s="1"/>
  <c r="T3030" i="2"/>
  <c r="W3030" i="2" s="1"/>
  <c r="T3031" i="2"/>
  <c r="W3031" i="2" s="1"/>
  <c r="T3032" i="2"/>
  <c r="W3032" i="2" s="1"/>
  <c r="T3033" i="2"/>
  <c r="W3033" i="2" s="1"/>
  <c r="T3034" i="2"/>
  <c r="W3034" i="2" s="1"/>
  <c r="T3035" i="2"/>
  <c r="W3035" i="2" s="1"/>
  <c r="T3036" i="2"/>
  <c r="W3036" i="2" s="1"/>
  <c r="T3037" i="2"/>
  <c r="W3037" i="2" s="1"/>
  <c r="T3038" i="2"/>
  <c r="W3038" i="2" s="1"/>
  <c r="T3039" i="2"/>
  <c r="W3039" i="2" s="1"/>
  <c r="T3040" i="2"/>
  <c r="W3040" i="2" s="1"/>
  <c r="T3041" i="2"/>
  <c r="W3041" i="2" s="1"/>
  <c r="T3042" i="2"/>
  <c r="W3042" i="2" s="1"/>
  <c r="T3043" i="2"/>
  <c r="W3043" i="2" s="1"/>
  <c r="T3044" i="2"/>
  <c r="W3044" i="2" s="1"/>
  <c r="T3045" i="2"/>
  <c r="W3045" i="2" s="1"/>
  <c r="T3046" i="2"/>
  <c r="W3046" i="2" s="1"/>
  <c r="T3047" i="2"/>
  <c r="W3047" i="2" s="1"/>
  <c r="T3048" i="2"/>
  <c r="W3048" i="2" s="1"/>
  <c r="T3049" i="2"/>
  <c r="W3049" i="2" s="1"/>
  <c r="T3050" i="2"/>
  <c r="W3050" i="2" s="1"/>
  <c r="T3051" i="2"/>
  <c r="W3051" i="2" s="1"/>
  <c r="T3052" i="2"/>
  <c r="W3052" i="2" s="1"/>
  <c r="T3053" i="2"/>
  <c r="W3053" i="2" s="1"/>
  <c r="T3054" i="2"/>
  <c r="W3054" i="2" s="1"/>
  <c r="T3055" i="2"/>
  <c r="W3055" i="2" s="1"/>
  <c r="T3056" i="2"/>
  <c r="W3056" i="2" s="1"/>
  <c r="T3057" i="2"/>
  <c r="W3057" i="2" s="1"/>
  <c r="T3058" i="2"/>
  <c r="W3058" i="2" s="1"/>
  <c r="T3059" i="2"/>
  <c r="W3059" i="2" s="1"/>
  <c r="T3060" i="2"/>
  <c r="W3060" i="2" s="1"/>
  <c r="T3061" i="2"/>
  <c r="W3061" i="2" s="1"/>
  <c r="T3062" i="2"/>
  <c r="W3062" i="2" s="1"/>
  <c r="T3063" i="2"/>
  <c r="W3063" i="2" s="1"/>
  <c r="T3064" i="2"/>
  <c r="W3064" i="2" s="1"/>
  <c r="T3065" i="2"/>
  <c r="W3065" i="2" s="1"/>
  <c r="T3066" i="2"/>
  <c r="W3066" i="2" s="1"/>
  <c r="T3067" i="2"/>
  <c r="W3067" i="2" s="1"/>
  <c r="T3068" i="2"/>
  <c r="W3068" i="2" s="1"/>
  <c r="T3069" i="2"/>
  <c r="W3069" i="2" s="1"/>
  <c r="T3070" i="2"/>
  <c r="W3070" i="2" s="1"/>
  <c r="T3071" i="2"/>
  <c r="W3071" i="2" s="1"/>
  <c r="T3072" i="2"/>
  <c r="W3072" i="2" s="1"/>
  <c r="T3073" i="2"/>
  <c r="W3073" i="2" s="1"/>
  <c r="T3074" i="2"/>
  <c r="W3074" i="2" s="1"/>
  <c r="T3075" i="2"/>
  <c r="W3075" i="2" s="1"/>
  <c r="T3076" i="2"/>
  <c r="W3076" i="2" s="1"/>
  <c r="T3077" i="2"/>
  <c r="W3077" i="2" s="1"/>
  <c r="T3078" i="2"/>
  <c r="W3078" i="2" s="1"/>
  <c r="T3079" i="2"/>
  <c r="W3079" i="2" s="1"/>
  <c r="T3080" i="2"/>
  <c r="W3080" i="2" s="1"/>
  <c r="T3081" i="2"/>
  <c r="W3081" i="2" s="1"/>
  <c r="T3082" i="2"/>
  <c r="W3082" i="2" s="1"/>
  <c r="T3083" i="2"/>
  <c r="W3083" i="2" s="1"/>
  <c r="T3084" i="2"/>
  <c r="W3084" i="2" s="1"/>
  <c r="T3085" i="2"/>
  <c r="W3085" i="2" s="1"/>
  <c r="T3086" i="2"/>
  <c r="W3086" i="2" s="1"/>
  <c r="T3087" i="2"/>
  <c r="W3087" i="2" s="1"/>
  <c r="T3088" i="2"/>
  <c r="W3088" i="2" s="1"/>
  <c r="T3089" i="2"/>
  <c r="W3089" i="2" s="1"/>
  <c r="T3090" i="2"/>
  <c r="W3090" i="2" s="1"/>
  <c r="T3091" i="2"/>
  <c r="W3091" i="2" s="1"/>
  <c r="T3092" i="2"/>
  <c r="W3092" i="2" s="1"/>
  <c r="T3093" i="2"/>
  <c r="W3093" i="2" s="1"/>
  <c r="T3094" i="2"/>
  <c r="W3094" i="2" s="1"/>
  <c r="T3095" i="2"/>
  <c r="W3095" i="2" s="1"/>
  <c r="T3096" i="2"/>
  <c r="W3096" i="2" s="1"/>
  <c r="T3097" i="2"/>
  <c r="W3097" i="2" s="1"/>
  <c r="T3098" i="2"/>
  <c r="W3098" i="2" s="1"/>
  <c r="T3099" i="2"/>
  <c r="W3099" i="2" s="1"/>
  <c r="T3100" i="2"/>
  <c r="W3100" i="2" s="1"/>
  <c r="T3101" i="2"/>
  <c r="W3101" i="2" s="1"/>
  <c r="T3102" i="2"/>
  <c r="W3102" i="2" s="1"/>
  <c r="T3103" i="2"/>
  <c r="W3103" i="2" s="1"/>
  <c r="T3104" i="2"/>
  <c r="W3104" i="2" s="1"/>
  <c r="T3105" i="2"/>
  <c r="W3105" i="2" s="1"/>
  <c r="T3106" i="2"/>
  <c r="W3106" i="2" s="1"/>
  <c r="T3107" i="2"/>
  <c r="W3107" i="2" s="1"/>
  <c r="T3108" i="2"/>
  <c r="W3108" i="2" s="1"/>
  <c r="T3109" i="2"/>
  <c r="W3109" i="2" s="1"/>
  <c r="T3110" i="2"/>
  <c r="W3110" i="2" s="1"/>
  <c r="T3111" i="2"/>
  <c r="W3111" i="2" s="1"/>
  <c r="T3112" i="2"/>
  <c r="W3112" i="2" s="1"/>
  <c r="T3113" i="2"/>
  <c r="W3113" i="2" s="1"/>
  <c r="T3114" i="2"/>
  <c r="W3114" i="2" s="1"/>
  <c r="T3115" i="2"/>
  <c r="W3115" i="2" s="1"/>
  <c r="T3116" i="2"/>
  <c r="W3116" i="2" s="1"/>
  <c r="T3117" i="2"/>
  <c r="W3117" i="2" s="1"/>
  <c r="T3118" i="2"/>
  <c r="W3118" i="2" s="1"/>
  <c r="T3119" i="2"/>
  <c r="W3119" i="2" s="1"/>
  <c r="T3120" i="2"/>
  <c r="W3120" i="2" s="1"/>
  <c r="T3121" i="2"/>
  <c r="W3121" i="2" s="1"/>
  <c r="T3122" i="2"/>
  <c r="W3122" i="2" s="1"/>
  <c r="T3123" i="2"/>
  <c r="W3123" i="2" s="1"/>
  <c r="T3124" i="2"/>
  <c r="W3124" i="2" s="1"/>
  <c r="T3125" i="2"/>
  <c r="W3125" i="2" s="1"/>
  <c r="T3126" i="2"/>
  <c r="W3126" i="2" s="1"/>
  <c r="T3127" i="2"/>
  <c r="W3127" i="2" s="1"/>
  <c r="T3128" i="2"/>
  <c r="W3128" i="2" s="1"/>
  <c r="T3129" i="2"/>
  <c r="W3129" i="2" s="1"/>
  <c r="T3130" i="2"/>
  <c r="W3130" i="2" s="1"/>
  <c r="T3131" i="2"/>
  <c r="W3131" i="2" s="1"/>
  <c r="T3132" i="2"/>
  <c r="W3132" i="2" s="1"/>
  <c r="T3133" i="2"/>
  <c r="W3133" i="2" s="1"/>
  <c r="T3134" i="2"/>
  <c r="W3134" i="2" s="1"/>
  <c r="T3135" i="2"/>
  <c r="W3135" i="2" s="1"/>
  <c r="T3136" i="2"/>
  <c r="W3136" i="2" s="1"/>
  <c r="T3137" i="2"/>
  <c r="W3137" i="2" s="1"/>
  <c r="T3138" i="2"/>
  <c r="W3138" i="2" s="1"/>
  <c r="T3139" i="2"/>
  <c r="W3139" i="2" s="1"/>
  <c r="T3140" i="2"/>
  <c r="W3140" i="2" s="1"/>
  <c r="T3141" i="2"/>
  <c r="W3141" i="2" s="1"/>
  <c r="T3142" i="2"/>
  <c r="W3142" i="2" s="1"/>
  <c r="T3143" i="2"/>
  <c r="W3143" i="2" s="1"/>
  <c r="T3144" i="2"/>
  <c r="W3144" i="2" s="1"/>
  <c r="T3145" i="2"/>
  <c r="W3145" i="2" s="1"/>
  <c r="T3146" i="2"/>
  <c r="W3146" i="2" s="1"/>
  <c r="T3147" i="2"/>
  <c r="W3147" i="2" s="1"/>
  <c r="T3148" i="2"/>
  <c r="W3148" i="2" s="1"/>
  <c r="T3149" i="2"/>
  <c r="W3149" i="2" s="1"/>
  <c r="T3150" i="2"/>
  <c r="W3150" i="2" s="1"/>
  <c r="T3151" i="2"/>
  <c r="W3151" i="2" s="1"/>
  <c r="T3152" i="2"/>
  <c r="W3152" i="2" s="1"/>
  <c r="T3153" i="2"/>
  <c r="W3153" i="2" s="1"/>
  <c r="T3154" i="2"/>
  <c r="W3154" i="2" s="1"/>
  <c r="T3155" i="2"/>
  <c r="W3155" i="2" s="1"/>
  <c r="T3156" i="2"/>
  <c r="W3156" i="2" s="1"/>
  <c r="T3157" i="2"/>
  <c r="W3157" i="2" s="1"/>
  <c r="T3158" i="2"/>
  <c r="W3158" i="2" s="1"/>
  <c r="T3159" i="2"/>
  <c r="W3159" i="2" s="1"/>
  <c r="T3160" i="2"/>
  <c r="W3160" i="2" s="1"/>
  <c r="T3161" i="2"/>
  <c r="W3161" i="2" s="1"/>
  <c r="T3162" i="2"/>
  <c r="W3162" i="2" s="1"/>
  <c r="T3163" i="2"/>
  <c r="W3163" i="2" s="1"/>
  <c r="T3164" i="2"/>
  <c r="W3164" i="2" s="1"/>
  <c r="T3165" i="2"/>
  <c r="W3165" i="2" s="1"/>
  <c r="T3166" i="2"/>
  <c r="W3166" i="2" s="1"/>
  <c r="T3167" i="2"/>
  <c r="W3167" i="2" s="1"/>
  <c r="T3168" i="2"/>
  <c r="W3168" i="2" s="1"/>
  <c r="T3169" i="2"/>
  <c r="W3169" i="2" s="1"/>
  <c r="T3170" i="2"/>
  <c r="W3170" i="2" s="1"/>
  <c r="T3171" i="2"/>
  <c r="W3171" i="2" s="1"/>
  <c r="T3172" i="2"/>
  <c r="W3172" i="2" s="1"/>
  <c r="T3173" i="2"/>
  <c r="W3173" i="2" s="1"/>
  <c r="T3174" i="2"/>
  <c r="W3174" i="2" s="1"/>
  <c r="T3175" i="2"/>
  <c r="W3175" i="2" s="1"/>
  <c r="T3176" i="2"/>
  <c r="W3176" i="2" s="1"/>
  <c r="T3177" i="2"/>
  <c r="W3177" i="2" s="1"/>
  <c r="T3178" i="2"/>
  <c r="W3178" i="2" s="1"/>
  <c r="T3179" i="2"/>
  <c r="W3179" i="2" s="1"/>
  <c r="T3180" i="2"/>
  <c r="W3180" i="2" s="1"/>
  <c r="T3181" i="2"/>
  <c r="W3181" i="2" s="1"/>
  <c r="T3182" i="2"/>
  <c r="W3182" i="2" s="1"/>
  <c r="T3183" i="2"/>
  <c r="W3183" i="2" s="1"/>
  <c r="T3184" i="2"/>
  <c r="W3184" i="2" s="1"/>
  <c r="T3185" i="2"/>
  <c r="W3185" i="2" s="1"/>
  <c r="T3186" i="2"/>
  <c r="W3186" i="2" s="1"/>
  <c r="T3187" i="2"/>
  <c r="W3187" i="2" s="1"/>
  <c r="T3188" i="2"/>
  <c r="W3188" i="2" s="1"/>
  <c r="T3189" i="2"/>
  <c r="W3189" i="2" s="1"/>
  <c r="T3190" i="2"/>
  <c r="W3190" i="2" s="1"/>
  <c r="T3191" i="2"/>
  <c r="W3191" i="2" s="1"/>
  <c r="T3192" i="2"/>
  <c r="W3192" i="2" s="1"/>
  <c r="T3193" i="2"/>
  <c r="W3193" i="2" s="1"/>
  <c r="T3194" i="2"/>
  <c r="W3194" i="2" s="1"/>
  <c r="T3195" i="2"/>
  <c r="W3195" i="2" s="1"/>
  <c r="T3196" i="2"/>
  <c r="W3196" i="2" s="1"/>
  <c r="T3197" i="2"/>
  <c r="W3197" i="2" s="1"/>
  <c r="T3198" i="2"/>
  <c r="W3198" i="2" s="1"/>
  <c r="T3199" i="2"/>
  <c r="W3199" i="2" s="1"/>
  <c r="T3200" i="2"/>
  <c r="W3200" i="2" s="1"/>
  <c r="T3201" i="2"/>
  <c r="W3201" i="2" s="1"/>
  <c r="T2" i="2"/>
  <c r="W2" i="2" s="1"/>
  <c r="S88" i="2"/>
  <c r="S171" i="2"/>
  <c r="S227" i="2"/>
  <c r="S267" i="2"/>
  <c r="S275" i="2"/>
  <c r="S353" i="2"/>
  <c r="S371" i="2"/>
  <c r="S403" i="2"/>
  <c r="S427" i="2"/>
  <c r="S448" i="2"/>
  <c r="S555" i="2"/>
  <c r="S659" i="2"/>
  <c r="S750" i="2"/>
  <c r="S772" i="2"/>
  <c r="S835" i="2"/>
  <c r="S883" i="2"/>
  <c r="S891" i="2"/>
  <c r="S940" i="2"/>
  <c r="S979" i="2"/>
  <c r="S1027" i="2"/>
  <c r="S1083" i="2"/>
  <c r="S1084" i="2"/>
  <c r="S1092" i="2"/>
  <c r="S1116" i="2"/>
  <c r="S1163" i="2"/>
  <c r="S1166" i="2"/>
  <c r="S1181" i="2"/>
  <c r="S1260" i="2"/>
  <c r="S1262" i="2"/>
  <c r="S1307" i="2"/>
  <c r="S1355" i="2"/>
  <c r="S1604" i="2"/>
  <c r="S1668" i="2"/>
  <c r="S1705" i="2"/>
  <c r="S1726" i="2"/>
  <c r="S1945" i="2"/>
  <c r="S2094" i="2"/>
  <c r="S2217" i="2"/>
  <c r="S2393" i="2"/>
  <c r="S2412" i="2"/>
  <c r="S2476" i="2"/>
  <c r="S2521" i="2"/>
  <c r="S2622" i="2"/>
  <c r="S2652" i="2"/>
  <c r="S2716" i="2"/>
  <c r="S2765" i="2"/>
  <c r="S2812" i="2"/>
  <c r="S2861" i="2"/>
  <c r="S2972" i="2"/>
  <c r="S3027" i="2"/>
  <c r="S3044" i="2"/>
  <c r="S3053" i="2"/>
  <c r="S3054" i="2"/>
  <c r="S3083" i="2"/>
  <c r="S3084" i="2"/>
  <c r="S3156" i="2"/>
  <c r="S3195" i="2"/>
  <c r="S3197" i="2"/>
  <c r="R3" i="2"/>
  <c r="S3" i="2" s="1"/>
  <c r="R7" i="2"/>
  <c r="S7" i="2" s="1"/>
  <c r="R8" i="2"/>
  <c r="S8" i="2" s="1"/>
  <c r="R9" i="2"/>
  <c r="S9" i="2" s="1"/>
  <c r="R15" i="2"/>
  <c r="S15" i="2" s="1"/>
  <c r="R16" i="2"/>
  <c r="S16" i="2" s="1"/>
  <c r="R17" i="2"/>
  <c r="S17" i="2" s="1"/>
  <c r="R23" i="2"/>
  <c r="S23" i="2" s="1"/>
  <c r="R24" i="2"/>
  <c r="S24" i="2" s="1"/>
  <c r="R25" i="2"/>
  <c r="S25" i="2" s="1"/>
  <c r="R31" i="2"/>
  <c r="S31" i="2" s="1"/>
  <c r="R32" i="2"/>
  <c r="S32" i="2" s="1"/>
  <c r="R33" i="2"/>
  <c r="S33" i="2" s="1"/>
  <c r="R39" i="2"/>
  <c r="S39" i="2" s="1"/>
  <c r="R41" i="2"/>
  <c r="S41" i="2" s="1"/>
  <c r="R47" i="2"/>
  <c r="S47" i="2" s="1"/>
  <c r="R48" i="2"/>
  <c r="S48" i="2" s="1"/>
  <c r="R49" i="2"/>
  <c r="S49" i="2" s="1"/>
  <c r="R55" i="2"/>
  <c r="S55" i="2" s="1"/>
  <c r="R57" i="2"/>
  <c r="S57" i="2" s="1"/>
  <c r="R63" i="2"/>
  <c r="S63" i="2" s="1"/>
  <c r="R64" i="2"/>
  <c r="S64" i="2" s="1"/>
  <c r="R65" i="2"/>
  <c r="S65" i="2" s="1"/>
  <c r="R71" i="2"/>
  <c r="S71" i="2" s="1"/>
  <c r="R73" i="2"/>
  <c r="S73" i="2" s="1"/>
  <c r="R79" i="2"/>
  <c r="S79" i="2" s="1"/>
  <c r="R81" i="2"/>
  <c r="S81" i="2" s="1"/>
  <c r="R87" i="2"/>
  <c r="S87" i="2" s="1"/>
  <c r="R89" i="2"/>
  <c r="S89" i="2" s="1"/>
  <c r="R95" i="2"/>
  <c r="S95" i="2" s="1"/>
  <c r="R97" i="2"/>
  <c r="S97" i="2" s="1"/>
  <c r="R103" i="2"/>
  <c r="S103" i="2" s="1"/>
  <c r="R105" i="2"/>
  <c r="S105" i="2" s="1"/>
  <c r="R111" i="2"/>
  <c r="S111" i="2" s="1"/>
  <c r="R112" i="2"/>
  <c r="S112" i="2" s="1"/>
  <c r="R113" i="2"/>
  <c r="S113" i="2" s="1"/>
  <c r="R119" i="2"/>
  <c r="S119" i="2" s="1"/>
  <c r="R120" i="2"/>
  <c r="S120" i="2" s="1"/>
  <c r="R121" i="2"/>
  <c r="S121" i="2" s="1"/>
  <c r="R127" i="2"/>
  <c r="S127" i="2" s="1"/>
  <c r="R128" i="2"/>
  <c r="S128" i="2" s="1"/>
  <c r="R129" i="2"/>
  <c r="S129" i="2" s="1"/>
  <c r="R135" i="2"/>
  <c r="S135" i="2" s="1"/>
  <c r="R137" i="2"/>
  <c r="S137" i="2" s="1"/>
  <c r="R143" i="2"/>
  <c r="S143" i="2" s="1"/>
  <c r="R145" i="2"/>
  <c r="S145" i="2" s="1"/>
  <c r="R151" i="2"/>
  <c r="S151" i="2" s="1"/>
  <c r="R153" i="2"/>
  <c r="S153" i="2" s="1"/>
  <c r="R156" i="2"/>
  <c r="S156" i="2" s="1"/>
  <c r="R159" i="2"/>
  <c r="S159" i="2" s="1"/>
  <c r="R160" i="2"/>
  <c r="S160" i="2" s="1"/>
  <c r="R161" i="2"/>
  <c r="S161" i="2" s="1"/>
  <c r="R167" i="2"/>
  <c r="S167" i="2" s="1"/>
  <c r="R169" i="2"/>
  <c r="S169" i="2" s="1"/>
  <c r="R174" i="2"/>
  <c r="S174" i="2" s="1"/>
  <c r="R175" i="2"/>
  <c r="S175" i="2" s="1"/>
  <c r="R176" i="2"/>
  <c r="S176" i="2" s="1"/>
  <c r="R177" i="2"/>
  <c r="S177" i="2" s="1"/>
  <c r="R183" i="2"/>
  <c r="S183" i="2" s="1"/>
  <c r="R185" i="2"/>
  <c r="S185" i="2" s="1"/>
  <c r="R190" i="2"/>
  <c r="S190" i="2" s="1"/>
  <c r="R191" i="2"/>
  <c r="S191" i="2" s="1"/>
  <c r="R192" i="2"/>
  <c r="S192" i="2" s="1"/>
  <c r="R193" i="2"/>
  <c r="S193" i="2" s="1"/>
  <c r="R199" i="2"/>
  <c r="S199" i="2" s="1"/>
  <c r="R201" i="2"/>
  <c r="S201" i="2" s="1"/>
  <c r="R207" i="2"/>
  <c r="S207" i="2" s="1"/>
  <c r="R209" i="2"/>
  <c r="S209" i="2" s="1"/>
  <c r="R215" i="2"/>
  <c r="S215" i="2" s="1"/>
  <c r="R216" i="2"/>
  <c r="S216" i="2" s="1"/>
  <c r="R217" i="2"/>
  <c r="S217" i="2" s="1"/>
  <c r="R220" i="2"/>
  <c r="S220" i="2" s="1"/>
  <c r="R223" i="2"/>
  <c r="S223" i="2" s="1"/>
  <c r="R224" i="2"/>
  <c r="S224" i="2" s="1"/>
  <c r="R225" i="2"/>
  <c r="S225" i="2" s="1"/>
  <c r="R228" i="2"/>
  <c r="S228" i="2" s="1"/>
  <c r="R230" i="2"/>
  <c r="S230" i="2" s="1"/>
  <c r="R231" i="2"/>
  <c r="S231" i="2" s="1"/>
  <c r="R233" i="2"/>
  <c r="S233" i="2" s="1"/>
  <c r="R239" i="2"/>
  <c r="S239" i="2" s="1"/>
  <c r="R240" i="2"/>
  <c r="S240" i="2" s="1"/>
  <c r="R241" i="2"/>
  <c r="S241" i="2" s="1"/>
  <c r="R247" i="2"/>
  <c r="S247" i="2" s="1"/>
  <c r="R248" i="2"/>
  <c r="S248" i="2" s="1"/>
  <c r="R249" i="2"/>
  <c r="S249" i="2" s="1"/>
  <c r="R255" i="2"/>
  <c r="S255" i="2" s="1"/>
  <c r="R256" i="2"/>
  <c r="S256" i="2" s="1"/>
  <c r="R257" i="2"/>
  <c r="S257" i="2" s="1"/>
  <c r="R263" i="2"/>
  <c r="S263" i="2" s="1"/>
  <c r="R265" i="2"/>
  <c r="S265" i="2" s="1"/>
  <c r="R271" i="2"/>
  <c r="S271" i="2" s="1"/>
  <c r="R273" i="2"/>
  <c r="S273" i="2" s="1"/>
  <c r="R276" i="2"/>
  <c r="S276" i="2" s="1"/>
  <c r="R279" i="2"/>
  <c r="S279" i="2" s="1"/>
  <c r="R281" i="2"/>
  <c r="S281" i="2" s="1"/>
  <c r="R287" i="2"/>
  <c r="S287" i="2" s="1"/>
  <c r="R288" i="2"/>
  <c r="S288" i="2" s="1"/>
  <c r="R289" i="2"/>
  <c r="S289" i="2" s="1"/>
  <c r="R295" i="2"/>
  <c r="S295" i="2" s="1"/>
  <c r="R297" i="2"/>
  <c r="S297" i="2" s="1"/>
  <c r="R303" i="2"/>
  <c r="S303" i="2" s="1"/>
  <c r="R305" i="2"/>
  <c r="S305" i="2" s="1"/>
  <c r="R311" i="2"/>
  <c r="S311" i="2" s="1"/>
  <c r="R312" i="2"/>
  <c r="S312" i="2" s="1"/>
  <c r="R313" i="2"/>
  <c r="S313" i="2" s="1"/>
  <c r="R319" i="2"/>
  <c r="S319" i="2" s="1"/>
  <c r="R320" i="2"/>
  <c r="S320" i="2" s="1"/>
  <c r="R321" i="2"/>
  <c r="S321" i="2" s="1"/>
  <c r="R327" i="2"/>
  <c r="S327" i="2" s="1"/>
  <c r="R328" i="2"/>
  <c r="S328" i="2" s="1"/>
  <c r="R329" i="2"/>
  <c r="S329" i="2" s="1"/>
  <c r="R335" i="2"/>
  <c r="S335" i="2" s="1"/>
  <c r="R337" i="2"/>
  <c r="S337" i="2" s="1"/>
  <c r="R343" i="2"/>
  <c r="S343" i="2" s="1"/>
  <c r="R344" i="2"/>
  <c r="S344" i="2" s="1"/>
  <c r="R345" i="2"/>
  <c r="S345" i="2" s="1"/>
  <c r="R348" i="2"/>
  <c r="S348" i="2" s="1"/>
  <c r="R349" i="2"/>
  <c r="S349" i="2" s="1"/>
  <c r="R351" i="2"/>
  <c r="S351" i="2" s="1"/>
  <c r="R353" i="2"/>
  <c r="R358" i="2"/>
  <c r="S358" i="2" s="1"/>
  <c r="R359" i="2"/>
  <c r="S359" i="2" s="1"/>
  <c r="R361" i="2"/>
  <c r="S361" i="2" s="1"/>
  <c r="R367" i="2"/>
  <c r="S367" i="2" s="1"/>
  <c r="R369" i="2"/>
  <c r="S369" i="2" s="1"/>
  <c r="R375" i="2"/>
  <c r="S375" i="2" s="1"/>
  <c r="R377" i="2"/>
  <c r="S377" i="2" s="1"/>
  <c r="R383" i="2"/>
  <c r="S383" i="2" s="1"/>
  <c r="R385" i="2"/>
  <c r="S385" i="2" s="1"/>
  <c r="R391" i="2"/>
  <c r="S391" i="2" s="1"/>
  <c r="R393" i="2"/>
  <c r="S393" i="2" s="1"/>
  <c r="R399" i="2"/>
  <c r="S399" i="2" s="1"/>
  <c r="R401" i="2"/>
  <c r="S401" i="2" s="1"/>
  <c r="R404" i="2"/>
  <c r="S404" i="2" s="1"/>
  <c r="R407" i="2"/>
  <c r="S407" i="2" s="1"/>
  <c r="R409" i="2"/>
  <c r="S409" i="2" s="1"/>
  <c r="R415" i="2"/>
  <c r="S415" i="2" s="1"/>
  <c r="R417" i="2"/>
  <c r="S417" i="2" s="1"/>
  <c r="R423" i="2"/>
  <c r="S423" i="2" s="1"/>
  <c r="R424" i="2"/>
  <c r="S424" i="2" s="1"/>
  <c r="R425" i="2"/>
  <c r="S425" i="2" s="1"/>
  <c r="R431" i="2"/>
  <c r="S431" i="2" s="1"/>
  <c r="R433" i="2"/>
  <c r="S433" i="2" s="1"/>
  <c r="R439" i="2"/>
  <c r="S439" i="2" s="1"/>
  <c r="R441" i="2"/>
  <c r="S441" i="2" s="1"/>
  <c r="R447" i="2"/>
  <c r="S447" i="2" s="1"/>
  <c r="R449" i="2"/>
  <c r="S449" i="2" s="1"/>
  <c r="R455" i="2"/>
  <c r="S455" i="2" s="1"/>
  <c r="R457" i="2"/>
  <c r="S457" i="2" s="1"/>
  <c r="R463" i="2"/>
  <c r="S463" i="2" s="1"/>
  <c r="R465" i="2"/>
  <c r="S465" i="2" s="1"/>
  <c r="R468" i="2"/>
  <c r="S468" i="2" s="1"/>
  <c r="R469" i="2"/>
  <c r="S469" i="2" s="1"/>
  <c r="R471" i="2"/>
  <c r="S471" i="2" s="1"/>
  <c r="R473" i="2"/>
  <c r="S473" i="2" s="1"/>
  <c r="R479" i="2"/>
  <c r="S479" i="2" s="1"/>
  <c r="R480" i="2"/>
  <c r="S480" i="2" s="1"/>
  <c r="R481" i="2"/>
  <c r="S481" i="2" s="1"/>
  <c r="R487" i="2"/>
  <c r="S487" i="2" s="1"/>
  <c r="R488" i="2"/>
  <c r="S488" i="2" s="1"/>
  <c r="R489" i="2"/>
  <c r="S489" i="2" s="1"/>
  <c r="R495" i="2"/>
  <c r="S495" i="2" s="1"/>
  <c r="R497" i="2"/>
  <c r="S497" i="2" s="1"/>
  <c r="R503" i="2"/>
  <c r="S503" i="2" s="1"/>
  <c r="R505" i="2"/>
  <c r="S505" i="2" s="1"/>
  <c r="R511" i="2"/>
  <c r="S511" i="2" s="1"/>
  <c r="R513" i="2"/>
  <c r="S513" i="2" s="1"/>
  <c r="R519" i="2"/>
  <c r="S519" i="2" s="1"/>
  <c r="R521" i="2"/>
  <c r="S521" i="2" s="1"/>
  <c r="R527" i="2"/>
  <c r="S527" i="2" s="1"/>
  <c r="R529" i="2"/>
  <c r="S529" i="2" s="1"/>
  <c r="R535" i="2"/>
  <c r="S535" i="2" s="1"/>
  <c r="R537" i="2"/>
  <c r="S537" i="2" s="1"/>
  <c r="R543" i="2"/>
  <c r="S543" i="2" s="1"/>
  <c r="R544" i="2"/>
  <c r="S544" i="2" s="1"/>
  <c r="R545" i="2"/>
  <c r="S545" i="2" s="1"/>
  <c r="R551" i="2"/>
  <c r="S551" i="2" s="1"/>
  <c r="R552" i="2"/>
  <c r="S552" i="2" s="1"/>
  <c r="R553" i="2"/>
  <c r="S553" i="2" s="1"/>
  <c r="R559" i="2"/>
  <c r="S559" i="2" s="1"/>
  <c r="R560" i="2"/>
  <c r="S560" i="2" s="1"/>
  <c r="R561" i="2"/>
  <c r="S561" i="2" s="1"/>
  <c r="R567" i="2"/>
  <c r="S567" i="2" s="1"/>
  <c r="R568" i="2"/>
  <c r="S568" i="2" s="1"/>
  <c r="R569" i="2"/>
  <c r="S569" i="2" s="1"/>
  <c r="R575" i="2"/>
  <c r="S575" i="2" s="1"/>
  <c r="R577" i="2"/>
  <c r="S577" i="2" s="1"/>
  <c r="R583" i="2"/>
  <c r="S583" i="2" s="1"/>
  <c r="R585" i="2"/>
  <c r="S585" i="2" s="1"/>
  <c r="R591" i="2"/>
  <c r="S591" i="2" s="1"/>
  <c r="R592" i="2"/>
  <c r="S592" i="2" s="1"/>
  <c r="R593" i="2"/>
  <c r="S593" i="2" s="1"/>
  <c r="R599" i="2"/>
  <c r="S599" i="2" s="1"/>
  <c r="R601" i="2"/>
  <c r="S601" i="2" s="1"/>
  <c r="R607" i="2"/>
  <c r="S607" i="2" s="1"/>
  <c r="R608" i="2"/>
  <c r="S608" i="2" s="1"/>
  <c r="R609" i="2"/>
  <c r="S609" i="2" s="1"/>
  <c r="R615" i="2"/>
  <c r="S615" i="2" s="1"/>
  <c r="R617" i="2"/>
  <c r="S617" i="2" s="1"/>
  <c r="R623" i="2"/>
  <c r="S623" i="2" s="1"/>
  <c r="R625" i="2"/>
  <c r="S625" i="2" s="1"/>
  <c r="R631" i="2"/>
  <c r="S631" i="2" s="1"/>
  <c r="R632" i="2"/>
  <c r="S632" i="2" s="1"/>
  <c r="R633" i="2"/>
  <c r="S633" i="2" s="1"/>
  <c r="R639" i="2"/>
  <c r="S639" i="2" s="1"/>
  <c r="R640" i="2"/>
  <c r="S640" i="2" s="1"/>
  <c r="R641" i="2"/>
  <c r="S641" i="2" s="1"/>
  <c r="R647" i="2"/>
  <c r="S647" i="2" s="1"/>
  <c r="R649" i="2"/>
  <c r="S649" i="2" s="1"/>
  <c r="R655" i="2"/>
  <c r="S655" i="2" s="1"/>
  <c r="R657" i="2"/>
  <c r="S657" i="2" s="1"/>
  <c r="R663" i="2"/>
  <c r="S663" i="2" s="1"/>
  <c r="R664" i="2"/>
  <c r="S664" i="2" s="1"/>
  <c r="R665" i="2"/>
  <c r="S665" i="2" s="1"/>
  <c r="R668" i="2"/>
  <c r="S668" i="2" s="1"/>
  <c r="R671" i="2"/>
  <c r="S671" i="2" s="1"/>
  <c r="R673" i="2"/>
  <c r="S673" i="2" s="1"/>
  <c r="R679" i="2"/>
  <c r="S679" i="2" s="1"/>
  <c r="R680" i="2"/>
  <c r="S680" i="2" s="1"/>
  <c r="R681" i="2"/>
  <c r="S681" i="2" s="1"/>
  <c r="R686" i="2"/>
  <c r="S686" i="2" s="1"/>
  <c r="R687" i="2"/>
  <c r="S687" i="2" s="1"/>
  <c r="R688" i="2"/>
  <c r="S688" i="2" s="1"/>
  <c r="R689" i="2"/>
  <c r="S689" i="2" s="1"/>
  <c r="R695" i="2"/>
  <c r="S695" i="2" s="1"/>
  <c r="R696" i="2"/>
  <c r="S696" i="2" s="1"/>
  <c r="R697" i="2"/>
  <c r="S697" i="2" s="1"/>
  <c r="R702" i="2"/>
  <c r="S702" i="2" s="1"/>
  <c r="R703" i="2"/>
  <c r="S703" i="2" s="1"/>
  <c r="R704" i="2"/>
  <c r="S704" i="2" s="1"/>
  <c r="R705" i="2"/>
  <c r="S705" i="2" s="1"/>
  <c r="R711" i="2"/>
  <c r="S711" i="2" s="1"/>
  <c r="R712" i="2"/>
  <c r="S712" i="2" s="1"/>
  <c r="R713" i="2"/>
  <c r="S713" i="2" s="1"/>
  <c r="R719" i="2"/>
  <c r="S719" i="2" s="1"/>
  <c r="R721" i="2"/>
  <c r="S721" i="2" s="1"/>
  <c r="R727" i="2"/>
  <c r="S727" i="2" s="1"/>
  <c r="R728" i="2"/>
  <c r="S728" i="2" s="1"/>
  <c r="R729" i="2"/>
  <c r="S729" i="2" s="1"/>
  <c r="R732" i="2"/>
  <c r="S732" i="2" s="1"/>
  <c r="R735" i="2"/>
  <c r="S735" i="2" s="1"/>
  <c r="R737" i="2"/>
  <c r="S737" i="2" s="1"/>
  <c r="R740" i="2"/>
  <c r="S740" i="2" s="1"/>
  <c r="R742" i="2"/>
  <c r="S742" i="2" s="1"/>
  <c r="R743" i="2"/>
  <c r="S743" i="2" s="1"/>
  <c r="R745" i="2"/>
  <c r="S745" i="2" s="1"/>
  <c r="R751" i="2"/>
  <c r="S751" i="2" s="1"/>
  <c r="R752" i="2"/>
  <c r="S752" i="2" s="1"/>
  <c r="R753" i="2"/>
  <c r="S753" i="2" s="1"/>
  <c r="R759" i="2"/>
  <c r="S759" i="2" s="1"/>
  <c r="R761" i="2"/>
  <c r="S761" i="2" s="1"/>
  <c r="R767" i="2"/>
  <c r="S767" i="2" s="1"/>
  <c r="R769" i="2"/>
  <c r="S769" i="2" s="1"/>
  <c r="R775" i="2"/>
  <c r="S775" i="2" s="1"/>
  <c r="R776" i="2"/>
  <c r="S776" i="2" s="1"/>
  <c r="R777" i="2"/>
  <c r="S777" i="2" s="1"/>
  <c r="R783" i="2"/>
  <c r="S783" i="2" s="1"/>
  <c r="R785" i="2"/>
  <c r="S785" i="2" s="1"/>
  <c r="R788" i="2"/>
  <c r="S788" i="2" s="1"/>
  <c r="R791" i="2"/>
  <c r="S791" i="2" s="1"/>
  <c r="R793" i="2"/>
  <c r="S793" i="2" s="1"/>
  <c r="R799" i="2"/>
  <c r="S799" i="2" s="1"/>
  <c r="R800" i="2"/>
  <c r="S800" i="2" s="1"/>
  <c r="R801" i="2"/>
  <c r="S801" i="2" s="1"/>
  <c r="R807" i="2"/>
  <c r="S807" i="2" s="1"/>
  <c r="R809" i="2"/>
  <c r="S809" i="2" s="1"/>
  <c r="R815" i="2"/>
  <c r="S815" i="2" s="1"/>
  <c r="R817" i="2"/>
  <c r="S817" i="2" s="1"/>
  <c r="R823" i="2"/>
  <c r="S823" i="2" s="1"/>
  <c r="R824" i="2"/>
  <c r="S824" i="2" s="1"/>
  <c r="R825" i="2"/>
  <c r="S825" i="2" s="1"/>
  <c r="R831" i="2"/>
  <c r="S831" i="2" s="1"/>
  <c r="R833" i="2"/>
  <c r="S833" i="2" s="1"/>
  <c r="R839" i="2"/>
  <c r="S839" i="2" s="1"/>
  <c r="R841" i="2"/>
  <c r="S841" i="2" s="1"/>
  <c r="R847" i="2"/>
  <c r="S847" i="2" s="1"/>
  <c r="R848" i="2"/>
  <c r="S848" i="2" s="1"/>
  <c r="R849" i="2"/>
  <c r="S849" i="2" s="1"/>
  <c r="R855" i="2"/>
  <c r="S855" i="2" s="1"/>
  <c r="R857" i="2"/>
  <c r="S857" i="2" s="1"/>
  <c r="R860" i="2"/>
  <c r="S860" i="2" s="1"/>
  <c r="R863" i="2"/>
  <c r="S863" i="2" s="1"/>
  <c r="R864" i="2"/>
  <c r="S864" i="2" s="1"/>
  <c r="R865" i="2"/>
  <c r="S865" i="2" s="1"/>
  <c r="R870" i="2"/>
  <c r="S870" i="2" s="1"/>
  <c r="R871" i="2"/>
  <c r="S871" i="2" s="1"/>
  <c r="R873" i="2"/>
  <c r="S873" i="2" s="1"/>
  <c r="R879" i="2"/>
  <c r="S879" i="2" s="1"/>
  <c r="R881" i="2"/>
  <c r="S881" i="2" s="1"/>
  <c r="R887" i="2"/>
  <c r="S887" i="2" s="1"/>
  <c r="R889" i="2"/>
  <c r="S889" i="2" s="1"/>
  <c r="R895" i="2"/>
  <c r="S895" i="2" s="1"/>
  <c r="R896" i="2"/>
  <c r="S896" i="2" s="1"/>
  <c r="R897" i="2"/>
  <c r="S897" i="2" s="1"/>
  <c r="R903" i="2"/>
  <c r="S903" i="2" s="1"/>
  <c r="R905" i="2"/>
  <c r="S905" i="2" s="1"/>
  <c r="R911" i="2"/>
  <c r="S911" i="2" s="1"/>
  <c r="R913" i="2"/>
  <c r="S913" i="2" s="1"/>
  <c r="R916" i="2"/>
  <c r="S916" i="2" s="1"/>
  <c r="R919" i="2"/>
  <c r="S919" i="2" s="1"/>
  <c r="R921" i="2"/>
  <c r="S921" i="2" s="1"/>
  <c r="R927" i="2"/>
  <c r="S927" i="2" s="1"/>
  <c r="R929" i="2"/>
  <c r="S929" i="2" s="1"/>
  <c r="R935" i="2"/>
  <c r="S935" i="2" s="1"/>
  <c r="R937" i="2"/>
  <c r="S937" i="2" s="1"/>
  <c r="R943" i="2"/>
  <c r="S943" i="2" s="1"/>
  <c r="R945" i="2"/>
  <c r="S945" i="2" s="1"/>
  <c r="R951" i="2"/>
  <c r="S951" i="2" s="1"/>
  <c r="R953" i="2"/>
  <c r="S953" i="2" s="1"/>
  <c r="R959" i="2"/>
  <c r="S959" i="2" s="1"/>
  <c r="R960" i="2"/>
  <c r="S960" i="2" s="1"/>
  <c r="R961" i="2"/>
  <c r="S961" i="2" s="1"/>
  <c r="R967" i="2"/>
  <c r="S967" i="2" s="1"/>
  <c r="R969" i="2"/>
  <c r="S969" i="2" s="1"/>
  <c r="R975" i="2"/>
  <c r="S975" i="2" s="1"/>
  <c r="R977" i="2"/>
  <c r="S977" i="2" s="1"/>
  <c r="R980" i="2"/>
  <c r="S980" i="2" s="1"/>
  <c r="R983" i="2"/>
  <c r="S983" i="2" s="1"/>
  <c r="R985" i="2"/>
  <c r="S985" i="2" s="1"/>
  <c r="R991" i="2"/>
  <c r="S991" i="2" s="1"/>
  <c r="R993" i="2"/>
  <c r="S993" i="2" s="1"/>
  <c r="R999" i="2"/>
  <c r="S999" i="2" s="1"/>
  <c r="R1001" i="2"/>
  <c r="S1001" i="2" s="1"/>
  <c r="R1007" i="2"/>
  <c r="S1007" i="2" s="1"/>
  <c r="R1009" i="2"/>
  <c r="S1009" i="2" s="1"/>
  <c r="R1015" i="2"/>
  <c r="S1015" i="2" s="1"/>
  <c r="R1016" i="2"/>
  <c r="S1016" i="2" s="1"/>
  <c r="R1017" i="2"/>
  <c r="S1017" i="2" s="1"/>
  <c r="R1023" i="2"/>
  <c r="S1023" i="2" s="1"/>
  <c r="R1025" i="2"/>
  <c r="S1025" i="2" s="1"/>
  <c r="R1031" i="2"/>
  <c r="S1031" i="2" s="1"/>
  <c r="R1033" i="2"/>
  <c r="S1033" i="2" s="1"/>
  <c r="R1039" i="2"/>
  <c r="S1039" i="2" s="1"/>
  <c r="R1041" i="2"/>
  <c r="S1041" i="2" s="1"/>
  <c r="R1047" i="2"/>
  <c r="S1047" i="2" s="1"/>
  <c r="R1049" i="2"/>
  <c r="S1049" i="2" s="1"/>
  <c r="R1055" i="2"/>
  <c r="S1055" i="2" s="1"/>
  <c r="R1057" i="2"/>
  <c r="S1057" i="2" s="1"/>
  <c r="R1063" i="2"/>
  <c r="S1063" i="2" s="1"/>
  <c r="R1064" i="2"/>
  <c r="S1064" i="2" s="1"/>
  <c r="R1065" i="2"/>
  <c r="S1065" i="2" s="1"/>
  <c r="R1071" i="2"/>
  <c r="S1071" i="2" s="1"/>
  <c r="R1073" i="2"/>
  <c r="S1073" i="2" s="1"/>
  <c r="R1079" i="2"/>
  <c r="S1079" i="2" s="1"/>
  <c r="R1081" i="2"/>
  <c r="S1081" i="2" s="1"/>
  <c r="R1087" i="2"/>
  <c r="S1087" i="2" s="1"/>
  <c r="R1089" i="2"/>
  <c r="S1089" i="2" s="1"/>
  <c r="R1095" i="2"/>
  <c r="S1095" i="2" s="1"/>
  <c r="R1097" i="2"/>
  <c r="S1097" i="2" s="1"/>
  <c r="R1103" i="2"/>
  <c r="S1103" i="2" s="1"/>
  <c r="R1104" i="2"/>
  <c r="S1104" i="2" s="1"/>
  <c r="R1105" i="2"/>
  <c r="S1105" i="2" s="1"/>
  <c r="R1111" i="2"/>
  <c r="S1111" i="2" s="1"/>
  <c r="R1113" i="2"/>
  <c r="S1113" i="2" s="1"/>
  <c r="R1119" i="2"/>
  <c r="S1119" i="2" s="1"/>
  <c r="R1121" i="2"/>
  <c r="S1121" i="2" s="1"/>
  <c r="R1127" i="2"/>
  <c r="S1127" i="2" s="1"/>
  <c r="R1129" i="2"/>
  <c r="S1129" i="2" s="1"/>
  <c r="R1135" i="2"/>
  <c r="S1135" i="2" s="1"/>
  <c r="R1137" i="2"/>
  <c r="S1137" i="2" s="1"/>
  <c r="R1143" i="2"/>
  <c r="S1143" i="2" s="1"/>
  <c r="R1144" i="2"/>
  <c r="S1144" i="2" s="1"/>
  <c r="R1145" i="2"/>
  <c r="S1145" i="2" s="1"/>
  <c r="R1151" i="2"/>
  <c r="S1151" i="2" s="1"/>
  <c r="R1153" i="2"/>
  <c r="S1153" i="2" s="1"/>
  <c r="R1159" i="2"/>
  <c r="S1159" i="2" s="1"/>
  <c r="R1161" i="2"/>
  <c r="S1161" i="2" s="1"/>
  <c r="R1167" i="2"/>
  <c r="S1167" i="2" s="1"/>
  <c r="R1168" i="2"/>
  <c r="S1168" i="2" s="1"/>
  <c r="R1169" i="2"/>
  <c r="S1169" i="2" s="1"/>
  <c r="R1175" i="2"/>
  <c r="S1175" i="2" s="1"/>
  <c r="R1177" i="2"/>
  <c r="S1177" i="2" s="1"/>
  <c r="R1180" i="2"/>
  <c r="S1180" i="2" s="1"/>
  <c r="R1183" i="2"/>
  <c r="S1183" i="2" s="1"/>
  <c r="R1184" i="2"/>
  <c r="S1184" i="2" s="1"/>
  <c r="R1185" i="2"/>
  <c r="S1185" i="2" s="1"/>
  <c r="R1191" i="2"/>
  <c r="S1191" i="2" s="1"/>
  <c r="R1193" i="2"/>
  <c r="S1193" i="2" s="1"/>
  <c r="R1198" i="2"/>
  <c r="S1198" i="2" s="1"/>
  <c r="R1199" i="2"/>
  <c r="S1199" i="2" s="1"/>
  <c r="R1201" i="2"/>
  <c r="S1201" i="2" s="1"/>
  <c r="R1207" i="2"/>
  <c r="S1207" i="2" s="1"/>
  <c r="R1208" i="2"/>
  <c r="S1208" i="2" s="1"/>
  <c r="R1209" i="2"/>
  <c r="S1209" i="2" s="1"/>
  <c r="R1214" i="2"/>
  <c r="S1214" i="2" s="1"/>
  <c r="R1215" i="2"/>
  <c r="S1215" i="2" s="1"/>
  <c r="R1217" i="2"/>
  <c r="S1217" i="2" s="1"/>
  <c r="R1223" i="2"/>
  <c r="S1223" i="2" s="1"/>
  <c r="R1225" i="2"/>
  <c r="S1225" i="2" s="1"/>
  <c r="R1231" i="2"/>
  <c r="S1231" i="2" s="1"/>
  <c r="R1233" i="2"/>
  <c r="S1233" i="2" s="1"/>
  <c r="R1239" i="2"/>
  <c r="S1239" i="2" s="1"/>
  <c r="R1241" i="2"/>
  <c r="S1241" i="2" s="1"/>
  <c r="R1244" i="2"/>
  <c r="S1244" i="2" s="1"/>
  <c r="R1245" i="2"/>
  <c r="S1245" i="2" s="1"/>
  <c r="R1247" i="2"/>
  <c r="S1247" i="2" s="1"/>
  <c r="R1248" i="2"/>
  <c r="S1248" i="2" s="1"/>
  <c r="R1249" i="2"/>
  <c r="S1249" i="2" s="1"/>
  <c r="R1252" i="2"/>
  <c r="S1252" i="2" s="1"/>
  <c r="R1253" i="2"/>
  <c r="S1253" i="2" s="1"/>
  <c r="R1254" i="2"/>
  <c r="S1254" i="2" s="1"/>
  <c r="R1255" i="2"/>
  <c r="S1255" i="2" s="1"/>
  <c r="R1257" i="2"/>
  <c r="S1257" i="2" s="1"/>
  <c r="R1263" i="2"/>
  <c r="S1263" i="2" s="1"/>
  <c r="R1271" i="2"/>
  <c r="S1271" i="2" s="1"/>
  <c r="R1273" i="2"/>
  <c r="S1273" i="2" s="1"/>
  <c r="R1279" i="2"/>
  <c r="S1279" i="2" s="1"/>
  <c r="R1280" i="2"/>
  <c r="S1280" i="2" s="1"/>
  <c r="R1281" i="2"/>
  <c r="S1281" i="2" s="1"/>
  <c r="R1287" i="2"/>
  <c r="S1287" i="2" s="1"/>
  <c r="R1289" i="2"/>
  <c r="S1289" i="2" s="1"/>
  <c r="R1295" i="2"/>
  <c r="S1295" i="2" s="1"/>
  <c r="R1297" i="2"/>
  <c r="S1297" i="2" s="1"/>
  <c r="R1300" i="2"/>
  <c r="S1300" i="2" s="1"/>
  <c r="R1303" i="2"/>
  <c r="S1303" i="2" s="1"/>
  <c r="R1305" i="2"/>
  <c r="S1305" i="2" s="1"/>
  <c r="R1311" i="2"/>
  <c r="S1311" i="2" s="1"/>
  <c r="R1313" i="2"/>
  <c r="S1313" i="2" s="1"/>
  <c r="R1319" i="2"/>
  <c r="S1319" i="2" s="1"/>
  <c r="R1321" i="2"/>
  <c r="S1321" i="2" s="1"/>
  <c r="R1327" i="2"/>
  <c r="S1327" i="2" s="1"/>
  <c r="R1329" i="2"/>
  <c r="S1329" i="2" s="1"/>
  <c r="R1335" i="2"/>
  <c r="S1335" i="2" s="1"/>
  <c r="R1343" i="2"/>
  <c r="S1343" i="2" s="1"/>
  <c r="R1345" i="2"/>
  <c r="S1345" i="2" s="1"/>
  <c r="R1351" i="2"/>
  <c r="S1351" i="2" s="1"/>
  <c r="R1352" i="2"/>
  <c r="S1352" i="2" s="1"/>
  <c r="R1353" i="2"/>
  <c r="S1353" i="2" s="1"/>
  <c r="R1359" i="2"/>
  <c r="S1359" i="2" s="1"/>
  <c r="R1361" i="2"/>
  <c r="S1361" i="2" s="1"/>
  <c r="R1367" i="2"/>
  <c r="S1367" i="2" s="1"/>
  <c r="R1369" i="2"/>
  <c r="S1369" i="2" s="1"/>
  <c r="R1372" i="2"/>
  <c r="S1372" i="2" s="1"/>
  <c r="R1375" i="2"/>
  <c r="S1375" i="2" s="1"/>
  <c r="R1377" i="2"/>
  <c r="S1377" i="2" s="1"/>
  <c r="R1382" i="2"/>
  <c r="S1382" i="2" s="1"/>
  <c r="R1383" i="2"/>
  <c r="S1383" i="2" s="1"/>
  <c r="R1384" i="2"/>
  <c r="S1384" i="2" s="1"/>
  <c r="R1391" i="2"/>
  <c r="S1391" i="2" s="1"/>
  <c r="R1393" i="2"/>
  <c r="S1393" i="2" s="1"/>
  <c r="R1399" i="2"/>
  <c r="S1399" i="2" s="1"/>
  <c r="R1401" i="2"/>
  <c r="S1401" i="2" s="1"/>
  <c r="R1407" i="2"/>
  <c r="S1407" i="2" s="1"/>
  <c r="R1409" i="2"/>
  <c r="S1409" i="2" s="1"/>
  <c r="R1415" i="2"/>
  <c r="S1415" i="2" s="1"/>
  <c r="R1423" i="2"/>
  <c r="S1423" i="2" s="1"/>
  <c r="R1425" i="2"/>
  <c r="S1425" i="2" s="1"/>
  <c r="R1428" i="2"/>
  <c r="S1428" i="2" s="1"/>
  <c r="R1429" i="2"/>
  <c r="S1429" i="2" s="1"/>
  <c r="R1431" i="2"/>
  <c r="S1431" i="2" s="1"/>
  <c r="R1433" i="2"/>
  <c r="S1433" i="2" s="1"/>
  <c r="R1439" i="2"/>
  <c r="S1439" i="2" s="1"/>
  <c r="R1441" i="2"/>
  <c r="S1441" i="2" s="1"/>
  <c r="R1447" i="2"/>
  <c r="S1447" i="2" s="1"/>
  <c r="R1449" i="2"/>
  <c r="S1449" i="2" s="1"/>
  <c r="R1455" i="2"/>
  <c r="S1455" i="2" s="1"/>
  <c r="R1456" i="2"/>
  <c r="S1456" i="2" s="1"/>
  <c r="R1463" i="2"/>
  <c r="S1463" i="2" s="1"/>
  <c r="R1471" i="2"/>
  <c r="S1471" i="2" s="1"/>
  <c r="R1473" i="2"/>
  <c r="S1473" i="2" s="1"/>
  <c r="R1476" i="2"/>
  <c r="S1476" i="2" s="1"/>
  <c r="R1479" i="2"/>
  <c r="S1479" i="2" s="1"/>
  <c r="R1481" i="2"/>
  <c r="S1481" i="2" s="1"/>
  <c r="R1487" i="2"/>
  <c r="S1487" i="2" s="1"/>
  <c r="R1489" i="2"/>
  <c r="S1489" i="2" s="1"/>
  <c r="R1495" i="2"/>
  <c r="S1495" i="2" s="1"/>
  <c r="R1496" i="2"/>
  <c r="S1496" i="2" s="1"/>
  <c r="R1503" i="2"/>
  <c r="S1503" i="2" s="1"/>
  <c r="R1504" i="2"/>
  <c r="S1504" i="2" s="1"/>
  <c r="R1505" i="2"/>
  <c r="S1505" i="2" s="1"/>
  <c r="R1508" i="2"/>
  <c r="S1508" i="2" s="1"/>
  <c r="R1511" i="2"/>
  <c r="S1511" i="2" s="1"/>
  <c r="R1519" i="2"/>
  <c r="S1519" i="2" s="1"/>
  <c r="R1520" i="2"/>
  <c r="S1520" i="2" s="1"/>
  <c r="R1521" i="2"/>
  <c r="S1521" i="2" s="1"/>
  <c r="R1527" i="2"/>
  <c r="S1527" i="2" s="1"/>
  <c r="R1529" i="2"/>
  <c r="S1529" i="2" s="1"/>
  <c r="R1535" i="2"/>
  <c r="S1535" i="2" s="1"/>
  <c r="R1537" i="2"/>
  <c r="S1537" i="2" s="1"/>
  <c r="R1543" i="2"/>
  <c r="S1543" i="2" s="1"/>
  <c r="R1544" i="2"/>
  <c r="S1544" i="2" s="1"/>
  <c r="R1551" i="2"/>
  <c r="S1551" i="2" s="1"/>
  <c r="R1553" i="2"/>
  <c r="S1553" i="2" s="1"/>
  <c r="R1559" i="2"/>
  <c r="S1559" i="2" s="1"/>
  <c r="R1561" i="2"/>
  <c r="S1561" i="2" s="1"/>
  <c r="R1566" i="2"/>
  <c r="S1566" i="2" s="1"/>
  <c r="R1567" i="2"/>
  <c r="S1567" i="2" s="1"/>
  <c r="R1568" i="2"/>
  <c r="S1568" i="2" s="1"/>
  <c r="R1575" i="2"/>
  <c r="S1575" i="2" s="1"/>
  <c r="R1577" i="2"/>
  <c r="S1577" i="2" s="1"/>
  <c r="R1583" i="2"/>
  <c r="S1583" i="2" s="1"/>
  <c r="R1591" i="2"/>
  <c r="S1591" i="2" s="1"/>
  <c r="R1592" i="2"/>
  <c r="S1592" i="2" s="1"/>
  <c r="R1597" i="2"/>
  <c r="S1597" i="2" s="1"/>
  <c r="R1599" i="2"/>
  <c r="S1599" i="2" s="1"/>
  <c r="R1607" i="2"/>
  <c r="S1607" i="2" s="1"/>
  <c r="R1613" i="2"/>
  <c r="S1613" i="2" s="1"/>
  <c r="R1615" i="2"/>
  <c r="S1615" i="2" s="1"/>
  <c r="R1616" i="2"/>
  <c r="S1616" i="2" s="1"/>
  <c r="R1623" i="2"/>
  <c r="S1623" i="2" s="1"/>
  <c r="R1624" i="2"/>
  <c r="S1624" i="2" s="1"/>
  <c r="R1625" i="2"/>
  <c r="S1625" i="2" s="1"/>
  <c r="R1631" i="2"/>
  <c r="S1631" i="2" s="1"/>
  <c r="R1633" i="2"/>
  <c r="S1633" i="2" s="1"/>
  <c r="R1639" i="2"/>
  <c r="S1639" i="2" s="1"/>
  <c r="R1641" i="2"/>
  <c r="S1641" i="2" s="1"/>
  <c r="R1647" i="2"/>
  <c r="S1647" i="2" s="1"/>
  <c r="R1649" i="2"/>
  <c r="S1649" i="2" s="1"/>
  <c r="R1655" i="2"/>
  <c r="S1655" i="2" s="1"/>
  <c r="R1663" i="2"/>
  <c r="S1663" i="2" s="1"/>
  <c r="R1665" i="2"/>
  <c r="S1665" i="2" s="1"/>
  <c r="R1671" i="2"/>
  <c r="S1671" i="2" s="1"/>
  <c r="R1679" i="2"/>
  <c r="S1679" i="2" s="1"/>
  <c r="R1687" i="2"/>
  <c r="S1687" i="2" s="1"/>
  <c r="R1692" i="2"/>
  <c r="S1692" i="2" s="1"/>
  <c r="R1695" i="2"/>
  <c r="S1695" i="2" s="1"/>
  <c r="R1697" i="2"/>
  <c r="S1697" i="2" s="1"/>
  <c r="R1703" i="2"/>
  <c r="S1703" i="2" s="1"/>
  <c r="R1711" i="2"/>
  <c r="S1711" i="2" s="1"/>
  <c r="R1713" i="2"/>
  <c r="S1713" i="2" s="1"/>
  <c r="R1719" i="2"/>
  <c r="S1719" i="2" s="1"/>
  <c r="R1721" i="2"/>
  <c r="S1721" i="2" s="1"/>
  <c r="R1727" i="2"/>
  <c r="S1727" i="2" s="1"/>
  <c r="R1729" i="2"/>
  <c r="S1729" i="2" s="1"/>
  <c r="R1735" i="2"/>
  <c r="S1735" i="2" s="1"/>
  <c r="R1737" i="2"/>
  <c r="S1737" i="2" s="1"/>
  <c r="R1741" i="2"/>
  <c r="S1741" i="2" s="1"/>
  <c r="R1743" i="2"/>
  <c r="S1743" i="2" s="1"/>
  <c r="R1751" i="2"/>
  <c r="S1751" i="2" s="1"/>
  <c r="R1752" i="2"/>
  <c r="S1752" i="2" s="1"/>
  <c r="R1759" i="2"/>
  <c r="S1759" i="2" s="1"/>
  <c r="R1761" i="2"/>
  <c r="S1761" i="2" s="1"/>
  <c r="R1767" i="2"/>
  <c r="S1767" i="2" s="1"/>
  <c r="R1769" i="2"/>
  <c r="S1769" i="2" s="1"/>
  <c r="R1772" i="2"/>
  <c r="S1772" i="2" s="1"/>
  <c r="R1775" i="2"/>
  <c r="S1775" i="2" s="1"/>
  <c r="R1783" i="2"/>
  <c r="S1783" i="2" s="1"/>
  <c r="R1791" i="2"/>
  <c r="S1791" i="2" s="1"/>
  <c r="R1793" i="2"/>
  <c r="S1793" i="2" s="1"/>
  <c r="R1799" i="2"/>
  <c r="S1799" i="2" s="1"/>
  <c r="R1807" i="2"/>
  <c r="S1807" i="2" s="1"/>
  <c r="R1815" i="2"/>
  <c r="S1815" i="2" s="1"/>
  <c r="R1823" i="2"/>
  <c r="S1823" i="2" s="1"/>
  <c r="R1831" i="2"/>
  <c r="S1831" i="2" s="1"/>
  <c r="R1832" i="2"/>
  <c r="S1832" i="2" s="1"/>
  <c r="R1833" i="2"/>
  <c r="S1833" i="2" s="1"/>
  <c r="R1839" i="2"/>
  <c r="S1839" i="2" s="1"/>
  <c r="R1847" i="2"/>
  <c r="S1847" i="2" s="1"/>
  <c r="R1849" i="2"/>
  <c r="S1849" i="2" s="1"/>
  <c r="R1855" i="2"/>
  <c r="S1855" i="2" s="1"/>
  <c r="R1860" i="2"/>
  <c r="S1860" i="2" s="1"/>
  <c r="R1862" i="2"/>
  <c r="S1862" i="2" s="1"/>
  <c r="R1863" i="2"/>
  <c r="S1863" i="2" s="1"/>
  <c r="R1865" i="2"/>
  <c r="S1865" i="2" s="1"/>
  <c r="R1871" i="2"/>
  <c r="S1871" i="2" s="1"/>
  <c r="R1879" i="2"/>
  <c r="S1879" i="2" s="1"/>
  <c r="R1881" i="2"/>
  <c r="S1881" i="2" s="1"/>
  <c r="R1887" i="2"/>
  <c r="S1887" i="2" s="1"/>
  <c r="R1889" i="2"/>
  <c r="S1889" i="2" s="1"/>
  <c r="R1892" i="2"/>
  <c r="S1892" i="2" s="1"/>
  <c r="R1895" i="2"/>
  <c r="S1895" i="2" s="1"/>
  <c r="R1896" i="2"/>
  <c r="S1896" i="2" s="1"/>
  <c r="R1897" i="2"/>
  <c r="S1897" i="2" s="1"/>
  <c r="R1903" i="2"/>
  <c r="S1903" i="2" s="1"/>
  <c r="R1905" i="2"/>
  <c r="S1905" i="2" s="1"/>
  <c r="R1908" i="2"/>
  <c r="S1908" i="2" s="1"/>
  <c r="R1911" i="2"/>
  <c r="S1911" i="2" s="1"/>
  <c r="R1913" i="2"/>
  <c r="S1913" i="2" s="1"/>
  <c r="R1919" i="2"/>
  <c r="S1919" i="2" s="1"/>
  <c r="R1920" i="2"/>
  <c r="S1920" i="2" s="1"/>
  <c r="R1927" i="2"/>
  <c r="S1927" i="2" s="1"/>
  <c r="R1935" i="2"/>
  <c r="S1935" i="2" s="1"/>
  <c r="R1942" i="2"/>
  <c r="S1942" i="2" s="1"/>
  <c r="R1943" i="2"/>
  <c r="S1943" i="2" s="1"/>
  <c r="R1951" i="2"/>
  <c r="S1951" i="2" s="1"/>
  <c r="R1957" i="2"/>
  <c r="S1957" i="2" s="1"/>
  <c r="R1959" i="2"/>
  <c r="S1959" i="2" s="1"/>
  <c r="R1961" i="2"/>
  <c r="S1961" i="2" s="1"/>
  <c r="R1967" i="2"/>
  <c r="S1967" i="2" s="1"/>
  <c r="R1969" i="2"/>
  <c r="S1969" i="2" s="1"/>
  <c r="R1975" i="2"/>
  <c r="S1975" i="2" s="1"/>
  <c r="R1983" i="2"/>
  <c r="S1983" i="2" s="1"/>
  <c r="R1991" i="2"/>
  <c r="S1991" i="2" s="1"/>
  <c r="R1999" i="2"/>
  <c r="S1999" i="2" s="1"/>
  <c r="R2000" i="2"/>
  <c r="S2000" i="2" s="1"/>
  <c r="R2001" i="2"/>
  <c r="S2001" i="2" s="1"/>
  <c r="R2007" i="2"/>
  <c r="S2007" i="2" s="1"/>
  <c r="R2015" i="2"/>
  <c r="S2015" i="2" s="1"/>
  <c r="R2023" i="2"/>
  <c r="S2023" i="2" s="1"/>
  <c r="R2031" i="2"/>
  <c r="S2031" i="2" s="1"/>
  <c r="R2036" i="2"/>
  <c r="S2036" i="2" s="1"/>
  <c r="R2039" i="2"/>
  <c r="S2039" i="2" s="1"/>
  <c r="R2047" i="2"/>
  <c r="S2047" i="2" s="1"/>
  <c r="R2055" i="2"/>
  <c r="S2055" i="2" s="1"/>
  <c r="R2057" i="2"/>
  <c r="S2057" i="2" s="1"/>
  <c r="R2063" i="2"/>
  <c r="S2063" i="2" s="1"/>
  <c r="R2071" i="2"/>
  <c r="S2071" i="2" s="1"/>
  <c r="R2076" i="2"/>
  <c r="S2076" i="2" s="1"/>
  <c r="R2079" i="2"/>
  <c r="S2079" i="2" s="1"/>
  <c r="R2087" i="2"/>
  <c r="S2087" i="2" s="1"/>
  <c r="R2095" i="2"/>
  <c r="S2095" i="2" s="1"/>
  <c r="R2103" i="2"/>
  <c r="S2103" i="2" s="1"/>
  <c r="R2105" i="2"/>
  <c r="S2105" i="2" s="1"/>
  <c r="R2111" i="2"/>
  <c r="S2111" i="2" s="1"/>
  <c r="R2119" i="2"/>
  <c r="S2119" i="2" s="1"/>
  <c r="R2127" i="2"/>
  <c r="S2127" i="2" s="1"/>
  <c r="R2129" i="2"/>
  <c r="S2129" i="2" s="1"/>
  <c r="R2135" i="2"/>
  <c r="S2135" i="2" s="1"/>
  <c r="R2143" i="2"/>
  <c r="S2143" i="2" s="1"/>
  <c r="R2145" i="2"/>
  <c r="S2145" i="2" s="1"/>
  <c r="R2151" i="2"/>
  <c r="S2151" i="2" s="1"/>
  <c r="R2152" i="2"/>
  <c r="S2152" i="2" s="1"/>
  <c r="R2158" i="2"/>
  <c r="S2158" i="2" s="1"/>
  <c r="R2159" i="2"/>
  <c r="S2159" i="2" s="1"/>
  <c r="R2161" i="2"/>
  <c r="S2161" i="2" s="1"/>
  <c r="R2167" i="2"/>
  <c r="S2167" i="2" s="1"/>
  <c r="R2175" i="2"/>
  <c r="S2175" i="2" s="1"/>
  <c r="R2176" i="2"/>
  <c r="S2176" i="2" s="1"/>
  <c r="R2183" i="2"/>
  <c r="S2183" i="2" s="1"/>
  <c r="R2188" i="2"/>
  <c r="S2188" i="2" s="1"/>
  <c r="R2191" i="2"/>
  <c r="S2191" i="2" s="1"/>
  <c r="R2196" i="2"/>
  <c r="S2196" i="2" s="1"/>
  <c r="R2198" i="2"/>
  <c r="S2198" i="2" s="1"/>
  <c r="R2199" i="2"/>
  <c r="S2199" i="2" s="1"/>
  <c r="R2207" i="2"/>
  <c r="S2207" i="2" s="1"/>
  <c r="R2215" i="2"/>
  <c r="S2215" i="2" s="1"/>
  <c r="R2216" i="2"/>
  <c r="S2216" i="2" s="1"/>
  <c r="R2223" i="2"/>
  <c r="S2223" i="2" s="1"/>
  <c r="R2228" i="2"/>
  <c r="S2228" i="2" s="1"/>
  <c r="R2231" i="2"/>
  <c r="S2231" i="2" s="1"/>
  <c r="R2233" i="2"/>
  <c r="S2233" i="2" s="1"/>
  <c r="R2239" i="2"/>
  <c r="S2239" i="2" s="1"/>
  <c r="R2247" i="2"/>
  <c r="S2247" i="2" s="1"/>
  <c r="R2255" i="2"/>
  <c r="S2255" i="2" s="1"/>
  <c r="R2263" i="2"/>
  <c r="S2263" i="2" s="1"/>
  <c r="R2264" i="2"/>
  <c r="S2264" i="2" s="1"/>
  <c r="R2265" i="2"/>
  <c r="S2265" i="2" s="1"/>
  <c r="R2271" i="2"/>
  <c r="S2271" i="2" s="1"/>
  <c r="R2273" i="2"/>
  <c r="S2273" i="2" s="1"/>
  <c r="R2279" i="2"/>
  <c r="S2279" i="2" s="1"/>
  <c r="R2287" i="2"/>
  <c r="S2287" i="2" s="1"/>
  <c r="R2289" i="2"/>
  <c r="S2289" i="2" s="1"/>
  <c r="R2295" i="2"/>
  <c r="S2295" i="2" s="1"/>
  <c r="R2303" i="2"/>
  <c r="S2303" i="2" s="1"/>
  <c r="R2311" i="2"/>
  <c r="S2311" i="2" s="1"/>
  <c r="R2316" i="2"/>
  <c r="S2316" i="2" s="1"/>
  <c r="R2319" i="2"/>
  <c r="S2319" i="2" s="1"/>
  <c r="R2321" i="2"/>
  <c r="S2321" i="2" s="1"/>
  <c r="R2326" i="2"/>
  <c r="S2326" i="2" s="1"/>
  <c r="R2327" i="2"/>
  <c r="S2327" i="2" s="1"/>
  <c r="R2328" i="2"/>
  <c r="S2328" i="2" s="1"/>
  <c r="R2335" i="2"/>
  <c r="S2335" i="2" s="1"/>
  <c r="R2343" i="2"/>
  <c r="S2343" i="2" s="1"/>
  <c r="R2351" i="2"/>
  <c r="S2351" i="2" s="1"/>
  <c r="R2352" i="2"/>
  <c r="S2352" i="2" s="1"/>
  <c r="R2353" i="2"/>
  <c r="S2353" i="2" s="1"/>
  <c r="R2359" i="2"/>
  <c r="S2359" i="2" s="1"/>
  <c r="R2367" i="2"/>
  <c r="S2367" i="2" s="1"/>
  <c r="R2375" i="2"/>
  <c r="S2375" i="2" s="1"/>
  <c r="R2376" i="2"/>
  <c r="S2376" i="2" s="1"/>
  <c r="R2377" i="2"/>
  <c r="S2377" i="2" s="1"/>
  <c r="R2383" i="2"/>
  <c r="S2383" i="2" s="1"/>
  <c r="R2385" i="2"/>
  <c r="S2385" i="2" s="1"/>
  <c r="R2390" i="2"/>
  <c r="S2390" i="2" s="1"/>
  <c r="R2391" i="2"/>
  <c r="S2391" i="2" s="1"/>
  <c r="R2392" i="2"/>
  <c r="S2392" i="2" s="1"/>
  <c r="R2399" i="2"/>
  <c r="S2399" i="2" s="1"/>
  <c r="R2407" i="2"/>
  <c r="S2407" i="2" s="1"/>
  <c r="R2415" i="2"/>
  <c r="S2415" i="2" s="1"/>
  <c r="R2417" i="2"/>
  <c r="S2417" i="2" s="1"/>
  <c r="R2423" i="2"/>
  <c r="S2423" i="2" s="1"/>
  <c r="R2424" i="2"/>
  <c r="S2424" i="2" s="1"/>
  <c r="R2431" i="2"/>
  <c r="S2431" i="2" s="1"/>
  <c r="R2436" i="2"/>
  <c r="S2436" i="2" s="1"/>
  <c r="R2437" i="2"/>
  <c r="S2437" i="2" s="1"/>
  <c r="R2439" i="2"/>
  <c r="S2439" i="2" s="1"/>
  <c r="R2441" i="2"/>
  <c r="S2441" i="2" s="1"/>
  <c r="R2447" i="2"/>
  <c r="S2447" i="2" s="1"/>
  <c r="R2455" i="2"/>
  <c r="S2455" i="2" s="1"/>
  <c r="R2463" i="2"/>
  <c r="S2463" i="2" s="1"/>
  <c r="R2471" i="2"/>
  <c r="S2471" i="2" s="1"/>
  <c r="R2479" i="2"/>
  <c r="S2479" i="2" s="1"/>
  <c r="R2480" i="2"/>
  <c r="S2480" i="2" s="1"/>
  <c r="R2487" i="2"/>
  <c r="S2487" i="2" s="1"/>
  <c r="R2495" i="2"/>
  <c r="S2495" i="2" s="1"/>
  <c r="R2503" i="2"/>
  <c r="S2503" i="2" s="1"/>
  <c r="R2511" i="2"/>
  <c r="S2511" i="2" s="1"/>
  <c r="R2519" i="2"/>
  <c r="S2519" i="2" s="1"/>
  <c r="R2527" i="2"/>
  <c r="S2527" i="2" s="1"/>
  <c r="R2528" i="2"/>
  <c r="S2528" i="2" s="1"/>
  <c r="R2535" i="2"/>
  <c r="S2535" i="2" s="1"/>
  <c r="R2537" i="2"/>
  <c r="S2537" i="2" s="1"/>
  <c r="R2543" i="2"/>
  <c r="S2543" i="2" s="1"/>
  <c r="R2551" i="2"/>
  <c r="S2551" i="2" s="1"/>
  <c r="R2559" i="2"/>
  <c r="S2559" i="2" s="1"/>
  <c r="R2564" i="2"/>
  <c r="S2564" i="2" s="1"/>
  <c r="R2567" i="2"/>
  <c r="S2567" i="2" s="1"/>
  <c r="R2569" i="2"/>
  <c r="S2569" i="2" s="1"/>
  <c r="R2575" i="2"/>
  <c r="S2575" i="2" s="1"/>
  <c r="R2577" i="2"/>
  <c r="S2577" i="2" s="1"/>
  <c r="R2583" i="2"/>
  <c r="S2583" i="2" s="1"/>
  <c r="R2588" i="2"/>
  <c r="S2588" i="2" s="1"/>
  <c r="R2591" i="2"/>
  <c r="S2591" i="2" s="1"/>
  <c r="R2599" i="2"/>
  <c r="S2599" i="2" s="1"/>
  <c r="R2600" i="2"/>
  <c r="S2600" i="2" s="1"/>
  <c r="R2607" i="2"/>
  <c r="S2607" i="2" s="1"/>
  <c r="R2615" i="2"/>
  <c r="S2615" i="2" s="1"/>
  <c r="R2623" i="2"/>
  <c r="S2623" i="2" s="1"/>
  <c r="R2631" i="2"/>
  <c r="S2631" i="2" s="1"/>
  <c r="R2633" i="2"/>
  <c r="S2633" i="2" s="1"/>
  <c r="R2636" i="2"/>
  <c r="S2636" i="2" s="1"/>
  <c r="R2639" i="2"/>
  <c r="S2639" i="2" s="1"/>
  <c r="R2644" i="2"/>
  <c r="S2644" i="2" s="1"/>
  <c r="R2645" i="2"/>
  <c r="S2645" i="2" s="1"/>
  <c r="R2646" i="2"/>
  <c r="S2646" i="2" s="1"/>
  <c r="R2647" i="2"/>
  <c r="S2647" i="2" s="1"/>
  <c r="R2648" i="2"/>
  <c r="S2648" i="2" s="1"/>
  <c r="R2655" i="2"/>
  <c r="S2655" i="2" s="1"/>
  <c r="R2663" i="2"/>
  <c r="S2663" i="2" s="1"/>
  <c r="R2671" i="2"/>
  <c r="S2671" i="2" s="1"/>
  <c r="R2679" i="2"/>
  <c r="S2679" i="2" s="1"/>
  <c r="R2681" i="2"/>
  <c r="S2681" i="2" s="1"/>
  <c r="R2687" i="2"/>
  <c r="S2687" i="2" s="1"/>
  <c r="R2695" i="2"/>
  <c r="S2695" i="2" s="1"/>
  <c r="R2697" i="2"/>
  <c r="S2697" i="2" s="1"/>
  <c r="R2703" i="2"/>
  <c r="S2703" i="2" s="1"/>
  <c r="R2705" i="2"/>
  <c r="S2705" i="2" s="1"/>
  <c r="R2708" i="2"/>
  <c r="S2708" i="2" s="1"/>
  <c r="R2711" i="2"/>
  <c r="S2711" i="2" s="1"/>
  <c r="R2719" i="2"/>
  <c r="S2719" i="2" s="1"/>
  <c r="R2727" i="2"/>
  <c r="S2727" i="2" s="1"/>
  <c r="R2735" i="2"/>
  <c r="S2735" i="2" s="1"/>
  <c r="R2743" i="2"/>
  <c r="S2743" i="2" s="1"/>
  <c r="R2744" i="2"/>
  <c r="S2744" i="2" s="1"/>
  <c r="R2751" i="2"/>
  <c r="S2751" i="2" s="1"/>
  <c r="R2759" i="2"/>
  <c r="S2759" i="2" s="1"/>
  <c r="R2767" i="2"/>
  <c r="S2767" i="2" s="1"/>
  <c r="R2775" i="2"/>
  <c r="S2775" i="2" s="1"/>
  <c r="R2783" i="2"/>
  <c r="S2783" i="2" s="1"/>
  <c r="R2784" i="2"/>
  <c r="S2784" i="2" s="1"/>
  <c r="R2791" i="2"/>
  <c r="S2791" i="2" s="1"/>
  <c r="R2799" i="2"/>
  <c r="S2799" i="2" s="1"/>
  <c r="R2801" i="2"/>
  <c r="S2801" i="2" s="1"/>
  <c r="R2807" i="2"/>
  <c r="S2807" i="2" s="1"/>
  <c r="R2809" i="2"/>
  <c r="S2809" i="2" s="1"/>
  <c r="R2815" i="2"/>
  <c r="S2815" i="2" s="1"/>
  <c r="R2823" i="2"/>
  <c r="S2823" i="2" s="1"/>
  <c r="R2830" i="2"/>
  <c r="S2830" i="2" s="1"/>
  <c r="R2831" i="2"/>
  <c r="S2831" i="2" s="1"/>
  <c r="R2833" i="2"/>
  <c r="S2833" i="2" s="1"/>
  <c r="R2839" i="2"/>
  <c r="S2839" i="2" s="1"/>
  <c r="R2844" i="2"/>
  <c r="S2844" i="2" s="1"/>
  <c r="R2847" i="2"/>
  <c r="S2847" i="2" s="1"/>
  <c r="R2855" i="2"/>
  <c r="S2855" i="2" s="1"/>
  <c r="R2863" i="2"/>
  <c r="S2863" i="2" s="1"/>
  <c r="R2871" i="2"/>
  <c r="S2871" i="2" s="1"/>
  <c r="R2873" i="2"/>
  <c r="S2873" i="2" s="1"/>
  <c r="R2879" i="2"/>
  <c r="S2879" i="2" s="1"/>
  <c r="R2887" i="2"/>
  <c r="S2887" i="2" s="1"/>
  <c r="R2889" i="2"/>
  <c r="S2889" i="2" s="1"/>
  <c r="R2895" i="2"/>
  <c r="S2895" i="2" s="1"/>
  <c r="R2896" i="2"/>
  <c r="S2896" i="2" s="1"/>
  <c r="R2903" i="2"/>
  <c r="S2903" i="2" s="1"/>
  <c r="R2911" i="2"/>
  <c r="S2911" i="2" s="1"/>
  <c r="R2918" i="2"/>
  <c r="S2918" i="2" s="1"/>
  <c r="R2919" i="2"/>
  <c r="S2919" i="2" s="1"/>
  <c r="R2927" i="2"/>
  <c r="S2927" i="2" s="1"/>
  <c r="R2934" i="2"/>
  <c r="S2934" i="2" s="1"/>
  <c r="R2935" i="2"/>
  <c r="S2935" i="2" s="1"/>
  <c r="R2943" i="2"/>
  <c r="S2943" i="2" s="1"/>
  <c r="R2951" i="2"/>
  <c r="S2951" i="2" s="1"/>
  <c r="R2959" i="2"/>
  <c r="S2959" i="2" s="1"/>
  <c r="R2967" i="2"/>
  <c r="S2967" i="2" s="1"/>
  <c r="R2975" i="2"/>
  <c r="S2975" i="2" s="1"/>
  <c r="R2977" i="2"/>
  <c r="S2977" i="2" s="1"/>
  <c r="R2983" i="2"/>
  <c r="S2983" i="2" s="1"/>
  <c r="R2991" i="2"/>
  <c r="S2991" i="2" s="1"/>
  <c r="R2999" i="2"/>
  <c r="S2999" i="2" s="1"/>
  <c r="R3007" i="2"/>
  <c r="S3007" i="2" s="1"/>
  <c r="R3015" i="2"/>
  <c r="S3015" i="2" s="1"/>
  <c r="R3023" i="2"/>
  <c r="S3023" i="2" s="1"/>
  <c r="R3031" i="2"/>
  <c r="S3031" i="2" s="1"/>
  <c r="R3039" i="2"/>
  <c r="S3039" i="2" s="1"/>
  <c r="R3046" i="2"/>
  <c r="S3046" i="2" s="1"/>
  <c r="R3047" i="2"/>
  <c r="S3047" i="2" s="1"/>
  <c r="R3055" i="2"/>
  <c r="S3055" i="2" s="1"/>
  <c r="R3062" i="2"/>
  <c r="S3062" i="2" s="1"/>
  <c r="R3063" i="2"/>
  <c r="S3063" i="2" s="1"/>
  <c r="R3071" i="2"/>
  <c r="S3071" i="2" s="1"/>
  <c r="R3079" i="2"/>
  <c r="S3079" i="2" s="1"/>
  <c r="R3087" i="2"/>
  <c r="S3087" i="2" s="1"/>
  <c r="R3088" i="2"/>
  <c r="S3088" i="2" s="1"/>
  <c r="R3089" i="2"/>
  <c r="S3089" i="2" s="1"/>
  <c r="R3095" i="2"/>
  <c r="S3095" i="2" s="1"/>
  <c r="R3103" i="2"/>
  <c r="S3103" i="2" s="1"/>
  <c r="R3111" i="2"/>
  <c r="S3111" i="2" s="1"/>
  <c r="R3113" i="2"/>
  <c r="S3113" i="2" s="1"/>
  <c r="R3119" i="2"/>
  <c r="S3119" i="2" s="1"/>
  <c r="R3127" i="2"/>
  <c r="S3127" i="2" s="1"/>
  <c r="R3129" i="2"/>
  <c r="S3129" i="2" s="1"/>
  <c r="R3135" i="2"/>
  <c r="S3135" i="2" s="1"/>
  <c r="R3143" i="2"/>
  <c r="S3143" i="2" s="1"/>
  <c r="R3151" i="2"/>
  <c r="S3151" i="2" s="1"/>
  <c r="R3152" i="2"/>
  <c r="S3152" i="2" s="1"/>
  <c r="R3159" i="2"/>
  <c r="S3159" i="2" s="1"/>
  <c r="R3167" i="2"/>
  <c r="S3167" i="2" s="1"/>
  <c r="R3175" i="2"/>
  <c r="S3175" i="2" s="1"/>
  <c r="R3183" i="2"/>
  <c r="S3183" i="2" s="1"/>
  <c r="R3191" i="2"/>
  <c r="S3191" i="2" s="1"/>
  <c r="R3193" i="2"/>
  <c r="S3193" i="2" s="1"/>
  <c r="R3199" i="2"/>
  <c r="S3199" i="2" s="1"/>
  <c r="R2" i="2"/>
  <c r="S2" i="2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2" i="2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337" i="9"/>
  <c r="E2338" i="9"/>
  <c r="E2339" i="9"/>
  <c r="E2340" i="9"/>
  <c r="E2341" i="9"/>
  <c r="E2342" i="9"/>
  <c r="E2343" i="9"/>
  <c r="E2344" i="9"/>
  <c r="E2345" i="9"/>
  <c r="E2346" i="9"/>
  <c r="E2347" i="9"/>
  <c r="E2348" i="9"/>
  <c r="E2349" i="9"/>
  <c r="E2350" i="9"/>
  <c r="E2351" i="9"/>
  <c r="E2352" i="9"/>
  <c r="E2353" i="9"/>
  <c r="E2354" i="9"/>
  <c r="E2355" i="9"/>
  <c r="E2356" i="9"/>
  <c r="E2357" i="9"/>
  <c r="E2358" i="9"/>
  <c r="E2359" i="9"/>
  <c r="E2360" i="9"/>
  <c r="E2361" i="9"/>
  <c r="E2362" i="9"/>
  <c r="E2363" i="9"/>
  <c r="E2364" i="9"/>
  <c r="E2365" i="9"/>
  <c r="E2366" i="9"/>
  <c r="E2367" i="9"/>
  <c r="E2368" i="9"/>
  <c r="E2369" i="9"/>
  <c r="E2370" i="9"/>
  <c r="E2371" i="9"/>
  <c r="E2372" i="9"/>
  <c r="E2373" i="9"/>
  <c r="E2374" i="9"/>
  <c r="E2375" i="9"/>
  <c r="E2376" i="9"/>
  <c r="E2377" i="9"/>
  <c r="E2378" i="9"/>
  <c r="E2379" i="9"/>
  <c r="E2380" i="9"/>
  <c r="E2381" i="9"/>
  <c r="E2382" i="9"/>
  <c r="E2383" i="9"/>
  <c r="E2384" i="9"/>
  <c r="E2385" i="9"/>
  <c r="E2386" i="9"/>
  <c r="E2387" i="9"/>
  <c r="E2388" i="9"/>
  <c r="E2389" i="9"/>
  <c r="E2390" i="9"/>
  <c r="E2391" i="9"/>
  <c r="E2392" i="9"/>
  <c r="E2393" i="9"/>
  <c r="E2394" i="9"/>
  <c r="E2395" i="9"/>
  <c r="E2396" i="9"/>
  <c r="E2397" i="9"/>
  <c r="E2398" i="9"/>
  <c r="E2399" i="9"/>
  <c r="E2400" i="9"/>
  <c r="E2401" i="9"/>
  <c r="E2402" i="9"/>
  <c r="E2403" i="9"/>
  <c r="E2404" i="9"/>
  <c r="E2405" i="9"/>
  <c r="E2406" i="9"/>
  <c r="E2407" i="9"/>
  <c r="E2408" i="9"/>
  <c r="E2409" i="9"/>
  <c r="E2410" i="9"/>
  <c r="E2411" i="9"/>
  <c r="E2412" i="9"/>
  <c r="E2413" i="9"/>
  <c r="E2414" i="9"/>
  <c r="E2415" i="9"/>
  <c r="E2416" i="9"/>
  <c r="E2417" i="9"/>
  <c r="E2418" i="9"/>
  <c r="E2419" i="9"/>
  <c r="E2420" i="9"/>
  <c r="E2421" i="9"/>
  <c r="E2422" i="9"/>
  <c r="E2423" i="9"/>
  <c r="E2424" i="9"/>
  <c r="E2425" i="9"/>
  <c r="E2426" i="9"/>
  <c r="E2427" i="9"/>
  <c r="E2428" i="9"/>
  <c r="E2429" i="9"/>
  <c r="E2430" i="9"/>
  <c r="E2431" i="9"/>
  <c r="E2432" i="9"/>
  <c r="E2433" i="9"/>
  <c r="E2434" i="9"/>
  <c r="E2435" i="9"/>
  <c r="E2436" i="9"/>
  <c r="E2437" i="9"/>
  <c r="E2438" i="9"/>
  <c r="E2439" i="9"/>
  <c r="E2440" i="9"/>
  <c r="E2441" i="9"/>
  <c r="E2442" i="9"/>
  <c r="E2443" i="9"/>
  <c r="E2444" i="9"/>
  <c r="E2445" i="9"/>
  <c r="E2446" i="9"/>
  <c r="E2447" i="9"/>
  <c r="E2448" i="9"/>
  <c r="E2449" i="9"/>
  <c r="E2450" i="9"/>
  <c r="E2451" i="9"/>
  <c r="E2452" i="9"/>
  <c r="E2453" i="9"/>
  <c r="E2454" i="9"/>
  <c r="E2455" i="9"/>
  <c r="E2456" i="9"/>
  <c r="E2457" i="9"/>
  <c r="E2458" i="9"/>
  <c r="E2459" i="9"/>
  <c r="E2460" i="9"/>
  <c r="E2461" i="9"/>
  <c r="E2462" i="9"/>
  <c r="E2463" i="9"/>
  <c r="E2464" i="9"/>
  <c r="E2465" i="9"/>
  <c r="E2466" i="9"/>
  <c r="E2467" i="9"/>
  <c r="E2468" i="9"/>
  <c r="E2469" i="9"/>
  <c r="E2470" i="9"/>
  <c r="E2471" i="9"/>
  <c r="E2472" i="9"/>
  <c r="E2473" i="9"/>
  <c r="E2474" i="9"/>
  <c r="E2475" i="9"/>
  <c r="E2476" i="9"/>
  <c r="E2477" i="9"/>
  <c r="E2478" i="9"/>
  <c r="E2479" i="9"/>
  <c r="E2480" i="9"/>
  <c r="E2481" i="9"/>
  <c r="E2482" i="9"/>
  <c r="E2483" i="9"/>
  <c r="E2484" i="9"/>
  <c r="E2485" i="9"/>
  <c r="E2486" i="9"/>
  <c r="E2487" i="9"/>
  <c r="E2488" i="9"/>
  <c r="E2489" i="9"/>
  <c r="E2490" i="9"/>
  <c r="E2491" i="9"/>
  <c r="E2492" i="9"/>
  <c r="E2493" i="9"/>
  <c r="E2494" i="9"/>
  <c r="E2495" i="9"/>
  <c r="E2496" i="9"/>
  <c r="E2497" i="9"/>
  <c r="E2498" i="9"/>
  <c r="E2499" i="9"/>
  <c r="E2500" i="9"/>
  <c r="E2501" i="9"/>
  <c r="E2502" i="9"/>
  <c r="E2503" i="9"/>
  <c r="E2504" i="9"/>
  <c r="E2505" i="9"/>
  <c r="E2506" i="9"/>
  <c r="E2507" i="9"/>
  <c r="E2508" i="9"/>
  <c r="E2509" i="9"/>
  <c r="E2510" i="9"/>
  <c r="E2511" i="9"/>
  <c r="E2512" i="9"/>
  <c r="E2513" i="9"/>
  <c r="E2514" i="9"/>
  <c r="E2515" i="9"/>
  <c r="E2516" i="9"/>
  <c r="E2517" i="9"/>
  <c r="E2518" i="9"/>
  <c r="E2519" i="9"/>
  <c r="E2520" i="9"/>
  <c r="E2521" i="9"/>
  <c r="E2522" i="9"/>
  <c r="E2523" i="9"/>
  <c r="E2524" i="9"/>
  <c r="E2525" i="9"/>
  <c r="E2526" i="9"/>
  <c r="E2527" i="9"/>
  <c r="E2528" i="9"/>
  <c r="E2529" i="9"/>
  <c r="E2530" i="9"/>
  <c r="E2531" i="9"/>
  <c r="E2532" i="9"/>
  <c r="E2533" i="9"/>
  <c r="E2534" i="9"/>
  <c r="E2535" i="9"/>
  <c r="E2536" i="9"/>
  <c r="E2537" i="9"/>
  <c r="E2538" i="9"/>
  <c r="E2539" i="9"/>
  <c r="E2540" i="9"/>
  <c r="E2541" i="9"/>
  <c r="E2542" i="9"/>
  <c r="E2543" i="9"/>
  <c r="E2544" i="9"/>
  <c r="E2545" i="9"/>
  <c r="E2546" i="9"/>
  <c r="E2547" i="9"/>
  <c r="E2548" i="9"/>
  <c r="E2549" i="9"/>
  <c r="E2550" i="9"/>
  <c r="E2551" i="9"/>
  <c r="E2552" i="9"/>
  <c r="E2553" i="9"/>
  <c r="E2554" i="9"/>
  <c r="E2555" i="9"/>
  <c r="E2556" i="9"/>
  <c r="E2557" i="9"/>
  <c r="E2558" i="9"/>
  <c r="E2559" i="9"/>
  <c r="E2560" i="9"/>
  <c r="E2561" i="9"/>
  <c r="E2562" i="9"/>
  <c r="E2563" i="9"/>
  <c r="E2564" i="9"/>
  <c r="E2565" i="9"/>
  <c r="E2566" i="9"/>
  <c r="E2567" i="9"/>
  <c r="E2568" i="9"/>
  <c r="E2569" i="9"/>
  <c r="E2570" i="9"/>
  <c r="E2571" i="9"/>
  <c r="E2572" i="9"/>
  <c r="E2573" i="9"/>
  <c r="E2574" i="9"/>
  <c r="E2575" i="9"/>
  <c r="E2576" i="9"/>
  <c r="E2577" i="9"/>
  <c r="E2578" i="9"/>
  <c r="E2579" i="9"/>
  <c r="E2580" i="9"/>
  <c r="E2581" i="9"/>
  <c r="E2582" i="9"/>
  <c r="E2583" i="9"/>
  <c r="E2584" i="9"/>
  <c r="E2585" i="9"/>
  <c r="E2586" i="9"/>
  <c r="E2587" i="9"/>
  <c r="E2588" i="9"/>
  <c r="E2589" i="9"/>
  <c r="E2590" i="9"/>
  <c r="E2591" i="9"/>
  <c r="E2592" i="9"/>
  <c r="E2593" i="9"/>
  <c r="E2594" i="9"/>
  <c r="E2595" i="9"/>
  <c r="E2596" i="9"/>
  <c r="E2597" i="9"/>
  <c r="E2598" i="9"/>
  <c r="E2599" i="9"/>
  <c r="E2600" i="9"/>
  <c r="E2601" i="9"/>
  <c r="E2602" i="9"/>
  <c r="E2603" i="9"/>
  <c r="E2604" i="9"/>
  <c r="E2605" i="9"/>
  <c r="E2606" i="9"/>
  <c r="E2607" i="9"/>
  <c r="E2608" i="9"/>
  <c r="E2609" i="9"/>
  <c r="E2610" i="9"/>
  <c r="E2611" i="9"/>
  <c r="E2612" i="9"/>
  <c r="E2613" i="9"/>
  <c r="E2614" i="9"/>
  <c r="E2615" i="9"/>
  <c r="E2616" i="9"/>
  <c r="E2617" i="9"/>
  <c r="E2618" i="9"/>
  <c r="E2619" i="9"/>
  <c r="E2620" i="9"/>
  <c r="E2621" i="9"/>
  <c r="E2622" i="9"/>
  <c r="E2623" i="9"/>
  <c r="E2624" i="9"/>
  <c r="E2625" i="9"/>
  <c r="E2626" i="9"/>
  <c r="E2627" i="9"/>
  <c r="E2628" i="9"/>
  <c r="E2629" i="9"/>
  <c r="E2630" i="9"/>
  <c r="E2631" i="9"/>
  <c r="E2632" i="9"/>
  <c r="E2633" i="9"/>
  <c r="E2634" i="9"/>
  <c r="E2635" i="9"/>
  <c r="E2636" i="9"/>
  <c r="E2637" i="9"/>
  <c r="E2638" i="9"/>
  <c r="E2639" i="9"/>
  <c r="E2640" i="9"/>
  <c r="E2641" i="9"/>
  <c r="E2642" i="9"/>
  <c r="E2643" i="9"/>
  <c r="E2644" i="9"/>
  <c r="E2645" i="9"/>
  <c r="E2646" i="9"/>
  <c r="E2647" i="9"/>
  <c r="E2648" i="9"/>
  <c r="E2649" i="9"/>
  <c r="E2650" i="9"/>
  <c r="E2651" i="9"/>
  <c r="E2652" i="9"/>
  <c r="E2653" i="9"/>
  <c r="E2654" i="9"/>
  <c r="E2655" i="9"/>
  <c r="E2656" i="9"/>
  <c r="E2657" i="9"/>
  <c r="E2658" i="9"/>
  <c r="E2659" i="9"/>
  <c r="E2660" i="9"/>
  <c r="E2661" i="9"/>
  <c r="E2662" i="9"/>
  <c r="E2663" i="9"/>
  <c r="E2664" i="9"/>
  <c r="E2665" i="9"/>
  <c r="E2666" i="9"/>
  <c r="E2667" i="9"/>
  <c r="E2668" i="9"/>
  <c r="E2669" i="9"/>
  <c r="E2670" i="9"/>
  <c r="E2671" i="9"/>
  <c r="E2672" i="9"/>
  <c r="E2673" i="9"/>
  <c r="E2674" i="9"/>
  <c r="E2675" i="9"/>
  <c r="E2676" i="9"/>
  <c r="E2677" i="9"/>
  <c r="E2678" i="9"/>
  <c r="E2679" i="9"/>
  <c r="E2680" i="9"/>
  <c r="E2681" i="9"/>
  <c r="E2682" i="9"/>
  <c r="E2683" i="9"/>
  <c r="E2684" i="9"/>
  <c r="E2685" i="9"/>
  <c r="E2686" i="9"/>
  <c r="E2687" i="9"/>
  <c r="E2688" i="9"/>
  <c r="E2689" i="9"/>
  <c r="E2690" i="9"/>
  <c r="E2691" i="9"/>
  <c r="E2692" i="9"/>
  <c r="E2693" i="9"/>
  <c r="E2694" i="9"/>
  <c r="E2695" i="9"/>
  <c r="E2696" i="9"/>
  <c r="E2697" i="9"/>
  <c r="E2698" i="9"/>
  <c r="E2699" i="9"/>
  <c r="E2700" i="9"/>
  <c r="E2701" i="9"/>
  <c r="E2702" i="9"/>
  <c r="E2703" i="9"/>
  <c r="E2704" i="9"/>
  <c r="E2705" i="9"/>
  <c r="E2706" i="9"/>
  <c r="E2707" i="9"/>
  <c r="E2708" i="9"/>
  <c r="E2709" i="9"/>
  <c r="E2710" i="9"/>
  <c r="E2711" i="9"/>
  <c r="E2712" i="9"/>
  <c r="E2713" i="9"/>
  <c r="E2714" i="9"/>
  <c r="E2715" i="9"/>
  <c r="E2716" i="9"/>
  <c r="E2717" i="9"/>
  <c r="E2718" i="9"/>
  <c r="E2719" i="9"/>
  <c r="E2720" i="9"/>
  <c r="E2721" i="9"/>
  <c r="E2722" i="9"/>
  <c r="E2723" i="9"/>
  <c r="E2724" i="9"/>
  <c r="E2725" i="9"/>
  <c r="E2726" i="9"/>
  <c r="E2727" i="9"/>
  <c r="E2728" i="9"/>
  <c r="E2729" i="9"/>
  <c r="E2730" i="9"/>
  <c r="E2731" i="9"/>
  <c r="E2732" i="9"/>
  <c r="E2733" i="9"/>
  <c r="E2734" i="9"/>
  <c r="E2735" i="9"/>
  <c r="E2736" i="9"/>
  <c r="E2737" i="9"/>
  <c r="E2738" i="9"/>
  <c r="E2739" i="9"/>
  <c r="E2740" i="9"/>
  <c r="E2741" i="9"/>
  <c r="E2742" i="9"/>
  <c r="E2743" i="9"/>
  <c r="E2744" i="9"/>
  <c r="E2745" i="9"/>
  <c r="E2746" i="9"/>
  <c r="E2747" i="9"/>
  <c r="E2748" i="9"/>
  <c r="E2749" i="9"/>
  <c r="E2750" i="9"/>
  <c r="E2751" i="9"/>
  <c r="E2752" i="9"/>
  <c r="E2753" i="9"/>
  <c r="E2754" i="9"/>
  <c r="E2755" i="9"/>
  <c r="E2756" i="9"/>
  <c r="E2757" i="9"/>
  <c r="E2758" i="9"/>
  <c r="E2759" i="9"/>
  <c r="E2760" i="9"/>
  <c r="E2761" i="9"/>
  <c r="E2762" i="9"/>
  <c r="E2763" i="9"/>
  <c r="E2764" i="9"/>
  <c r="E2765" i="9"/>
  <c r="E2766" i="9"/>
  <c r="E2767" i="9"/>
  <c r="E2768" i="9"/>
  <c r="E2769" i="9"/>
  <c r="E2770" i="9"/>
  <c r="E2771" i="9"/>
  <c r="E2772" i="9"/>
  <c r="E2773" i="9"/>
  <c r="E2774" i="9"/>
  <c r="E2775" i="9"/>
  <c r="E2776" i="9"/>
  <c r="E2777" i="9"/>
  <c r="E2778" i="9"/>
  <c r="E2779" i="9"/>
  <c r="E2780" i="9"/>
  <c r="E2781" i="9"/>
  <c r="E2782" i="9"/>
  <c r="E2783" i="9"/>
  <c r="E2784" i="9"/>
  <c r="E2785" i="9"/>
  <c r="E2786" i="9"/>
  <c r="E2787" i="9"/>
  <c r="E2788" i="9"/>
  <c r="E2789" i="9"/>
  <c r="E2790" i="9"/>
  <c r="E2791" i="9"/>
  <c r="E2792" i="9"/>
  <c r="E2793" i="9"/>
  <c r="E2794" i="9"/>
  <c r="E2795" i="9"/>
  <c r="E2796" i="9"/>
  <c r="E2797" i="9"/>
  <c r="E2798" i="9"/>
  <c r="E2799" i="9"/>
  <c r="E2800" i="9"/>
  <c r="E2801" i="9"/>
  <c r="E2802" i="9"/>
  <c r="E2803" i="9"/>
  <c r="E2804" i="9"/>
  <c r="E2805" i="9"/>
  <c r="E2806" i="9"/>
  <c r="E2807" i="9"/>
  <c r="E2808" i="9"/>
  <c r="E2809" i="9"/>
  <c r="E2810" i="9"/>
  <c r="E2811" i="9"/>
  <c r="E2812" i="9"/>
  <c r="E2813" i="9"/>
  <c r="E2814" i="9"/>
  <c r="E2815" i="9"/>
  <c r="E2816" i="9"/>
  <c r="E2817" i="9"/>
  <c r="E2818" i="9"/>
  <c r="E2819" i="9"/>
  <c r="E2820" i="9"/>
  <c r="E2821" i="9"/>
  <c r="E2822" i="9"/>
  <c r="E2823" i="9"/>
  <c r="E2824" i="9"/>
  <c r="E2825" i="9"/>
  <c r="E2826" i="9"/>
  <c r="E2827" i="9"/>
  <c r="E2828" i="9"/>
  <c r="E2829" i="9"/>
  <c r="E2830" i="9"/>
  <c r="E2831" i="9"/>
  <c r="E2832" i="9"/>
  <c r="E2833" i="9"/>
  <c r="E2834" i="9"/>
  <c r="E2835" i="9"/>
  <c r="E2836" i="9"/>
  <c r="E2837" i="9"/>
  <c r="E2838" i="9"/>
  <c r="E2839" i="9"/>
  <c r="E2840" i="9"/>
  <c r="E2841" i="9"/>
  <c r="E2842" i="9"/>
  <c r="E2843" i="9"/>
  <c r="E2844" i="9"/>
  <c r="E2845" i="9"/>
  <c r="E2846" i="9"/>
  <c r="E2847" i="9"/>
  <c r="E2848" i="9"/>
  <c r="E2849" i="9"/>
  <c r="E2850" i="9"/>
  <c r="E2851" i="9"/>
  <c r="E2852" i="9"/>
  <c r="E2853" i="9"/>
  <c r="E2854" i="9"/>
  <c r="E2855" i="9"/>
  <c r="E2856" i="9"/>
  <c r="E2857" i="9"/>
  <c r="E2858" i="9"/>
  <c r="E2859" i="9"/>
  <c r="E2860" i="9"/>
  <c r="E2861" i="9"/>
  <c r="E2862" i="9"/>
  <c r="E2863" i="9"/>
  <c r="E2864" i="9"/>
  <c r="E2865" i="9"/>
  <c r="E2866" i="9"/>
  <c r="E2867" i="9"/>
  <c r="E2868" i="9"/>
  <c r="E2869" i="9"/>
  <c r="E2870" i="9"/>
  <c r="E2871" i="9"/>
  <c r="E2872" i="9"/>
  <c r="E2873" i="9"/>
  <c r="E2874" i="9"/>
  <c r="E2875" i="9"/>
  <c r="E2876" i="9"/>
  <c r="E2877" i="9"/>
  <c r="E2878" i="9"/>
  <c r="E2879" i="9"/>
  <c r="E2880" i="9"/>
  <c r="E2881" i="9"/>
  <c r="E2882" i="9"/>
  <c r="E2883" i="9"/>
  <c r="E2884" i="9"/>
  <c r="E2885" i="9"/>
  <c r="E2886" i="9"/>
  <c r="E2887" i="9"/>
  <c r="E2888" i="9"/>
  <c r="E2889" i="9"/>
  <c r="E2890" i="9"/>
  <c r="E2891" i="9"/>
  <c r="E2892" i="9"/>
  <c r="E2893" i="9"/>
  <c r="E2894" i="9"/>
  <c r="E2895" i="9"/>
  <c r="E2896" i="9"/>
  <c r="E2897" i="9"/>
  <c r="E2898" i="9"/>
  <c r="E2899" i="9"/>
  <c r="E2900" i="9"/>
  <c r="E2901" i="9"/>
  <c r="E2902" i="9"/>
  <c r="E2903" i="9"/>
  <c r="E2904" i="9"/>
  <c r="E2905" i="9"/>
  <c r="E2906" i="9"/>
  <c r="E2907" i="9"/>
  <c r="E2908" i="9"/>
  <c r="E2909" i="9"/>
  <c r="E2910" i="9"/>
  <c r="E2911" i="9"/>
  <c r="E2912" i="9"/>
  <c r="E2913" i="9"/>
  <c r="E2914" i="9"/>
  <c r="E2915" i="9"/>
  <c r="E2916" i="9"/>
  <c r="E2917" i="9"/>
  <c r="E2918" i="9"/>
  <c r="E2919" i="9"/>
  <c r="E2920" i="9"/>
  <c r="E2921" i="9"/>
  <c r="E2922" i="9"/>
  <c r="E2923" i="9"/>
  <c r="E2924" i="9"/>
  <c r="E2925" i="9"/>
  <c r="E2926" i="9"/>
  <c r="E2927" i="9"/>
  <c r="E2928" i="9"/>
  <c r="E2929" i="9"/>
  <c r="E2930" i="9"/>
  <c r="E2931" i="9"/>
  <c r="E2932" i="9"/>
  <c r="E2933" i="9"/>
  <c r="E2934" i="9"/>
  <c r="E2935" i="9"/>
  <c r="E2936" i="9"/>
  <c r="E2937" i="9"/>
  <c r="E2938" i="9"/>
  <c r="E2939" i="9"/>
  <c r="E2940" i="9"/>
  <c r="E2941" i="9"/>
  <c r="E2942" i="9"/>
  <c r="E2943" i="9"/>
  <c r="E2944" i="9"/>
  <c r="E2945" i="9"/>
  <c r="E2946" i="9"/>
  <c r="E2947" i="9"/>
  <c r="E2948" i="9"/>
  <c r="E2949" i="9"/>
  <c r="E2950" i="9"/>
  <c r="E2951" i="9"/>
  <c r="E2952" i="9"/>
  <c r="E2953" i="9"/>
  <c r="E2954" i="9"/>
  <c r="E2955" i="9"/>
  <c r="E2956" i="9"/>
  <c r="E2957" i="9"/>
  <c r="E2958" i="9"/>
  <c r="E2959" i="9"/>
  <c r="E2960" i="9"/>
  <c r="E2961" i="9"/>
  <c r="E2962" i="9"/>
  <c r="E2963" i="9"/>
  <c r="E2964" i="9"/>
  <c r="E2965" i="9"/>
  <c r="E2966" i="9"/>
  <c r="E2967" i="9"/>
  <c r="E2968" i="9"/>
  <c r="E2969" i="9"/>
  <c r="E2970" i="9"/>
  <c r="E2971" i="9"/>
  <c r="E2972" i="9"/>
  <c r="E2973" i="9"/>
  <c r="E2974" i="9"/>
  <c r="E2975" i="9"/>
  <c r="E2976" i="9"/>
  <c r="E2977" i="9"/>
  <c r="E2978" i="9"/>
  <c r="E2979" i="9"/>
  <c r="E2980" i="9"/>
  <c r="E2981" i="9"/>
  <c r="E2982" i="9"/>
  <c r="E2983" i="9"/>
  <c r="E2984" i="9"/>
  <c r="E2985" i="9"/>
  <c r="E2986" i="9"/>
  <c r="E2987" i="9"/>
  <c r="E2988" i="9"/>
  <c r="E2989" i="9"/>
  <c r="E2990" i="9"/>
  <c r="E2991" i="9"/>
  <c r="E2992" i="9"/>
  <c r="E2993" i="9"/>
  <c r="E2994" i="9"/>
  <c r="E2995" i="9"/>
  <c r="E2996" i="9"/>
  <c r="E2997" i="9"/>
  <c r="E2998" i="9"/>
  <c r="E2999" i="9"/>
  <c r="E3000" i="9"/>
  <c r="E3001" i="9"/>
  <c r="E3002" i="9"/>
  <c r="E3003" i="9"/>
  <c r="E3004" i="9"/>
  <c r="E3005" i="9"/>
  <c r="E3006" i="9"/>
  <c r="E3007" i="9"/>
  <c r="E3008" i="9"/>
  <c r="E3009" i="9"/>
  <c r="E3010" i="9"/>
  <c r="E3011" i="9"/>
  <c r="E3012" i="9"/>
  <c r="E3013" i="9"/>
  <c r="E3014" i="9"/>
  <c r="E3015" i="9"/>
  <c r="E3016" i="9"/>
  <c r="E3017" i="9"/>
  <c r="E3018" i="9"/>
  <c r="E3019" i="9"/>
  <c r="E3020" i="9"/>
  <c r="E3021" i="9"/>
  <c r="E3022" i="9"/>
  <c r="E3023" i="9"/>
  <c r="E3024" i="9"/>
  <c r="E3025" i="9"/>
  <c r="E3026" i="9"/>
  <c r="E3027" i="9"/>
  <c r="E3028" i="9"/>
  <c r="E3029" i="9"/>
  <c r="E3030" i="9"/>
  <c r="E3031" i="9"/>
  <c r="E3032" i="9"/>
  <c r="E3033" i="9"/>
  <c r="E3034" i="9"/>
  <c r="E3035" i="9"/>
  <c r="E3036" i="9"/>
  <c r="E3037" i="9"/>
  <c r="E3038" i="9"/>
  <c r="E3039" i="9"/>
  <c r="E3040" i="9"/>
  <c r="E3041" i="9"/>
  <c r="E3042" i="9"/>
  <c r="E3043" i="9"/>
  <c r="E3044" i="9"/>
  <c r="E3045" i="9"/>
  <c r="E3046" i="9"/>
  <c r="E3047" i="9"/>
  <c r="E3048" i="9"/>
  <c r="E3049" i="9"/>
  <c r="E3050" i="9"/>
  <c r="E3051" i="9"/>
  <c r="E3052" i="9"/>
  <c r="E3053" i="9"/>
  <c r="E3054" i="9"/>
  <c r="E3055" i="9"/>
  <c r="E3056" i="9"/>
  <c r="E3057" i="9"/>
  <c r="E3058" i="9"/>
  <c r="E3059" i="9"/>
  <c r="E3060" i="9"/>
  <c r="E3061" i="9"/>
  <c r="E3062" i="9"/>
  <c r="E3063" i="9"/>
  <c r="E3064" i="9"/>
  <c r="E3065" i="9"/>
  <c r="E3066" i="9"/>
  <c r="E3067" i="9"/>
  <c r="E3068" i="9"/>
  <c r="E3069" i="9"/>
  <c r="E3070" i="9"/>
  <c r="E3071" i="9"/>
  <c r="E3072" i="9"/>
  <c r="E3073" i="9"/>
  <c r="E3074" i="9"/>
  <c r="E3075" i="9"/>
  <c r="E3076" i="9"/>
  <c r="E3077" i="9"/>
  <c r="E3078" i="9"/>
  <c r="E3079" i="9"/>
  <c r="E3080" i="9"/>
  <c r="E3081" i="9"/>
  <c r="E3082" i="9"/>
  <c r="E3083" i="9"/>
  <c r="E3084" i="9"/>
  <c r="E3085" i="9"/>
  <c r="E3086" i="9"/>
  <c r="E3087" i="9"/>
  <c r="E3088" i="9"/>
  <c r="E3089" i="9"/>
  <c r="E3090" i="9"/>
  <c r="E3091" i="9"/>
  <c r="E3092" i="9"/>
  <c r="E3093" i="9"/>
  <c r="E3094" i="9"/>
  <c r="E3095" i="9"/>
  <c r="E3096" i="9"/>
  <c r="E3097" i="9"/>
  <c r="E3098" i="9"/>
  <c r="E3099" i="9"/>
  <c r="E3100" i="9"/>
  <c r="E3101" i="9"/>
  <c r="E3102" i="9"/>
  <c r="E3103" i="9"/>
  <c r="E3104" i="9"/>
  <c r="E3105" i="9"/>
  <c r="E3106" i="9"/>
  <c r="E3107" i="9"/>
  <c r="E3108" i="9"/>
  <c r="E3109" i="9"/>
  <c r="E3110" i="9"/>
  <c r="E3111" i="9"/>
  <c r="E3112" i="9"/>
  <c r="E3113" i="9"/>
  <c r="E3114" i="9"/>
  <c r="E3115" i="9"/>
  <c r="E3116" i="9"/>
  <c r="E3117" i="9"/>
  <c r="E3118" i="9"/>
  <c r="E3119" i="9"/>
  <c r="E3120" i="9"/>
  <c r="E3121" i="9"/>
  <c r="E3122" i="9"/>
  <c r="E3123" i="9"/>
  <c r="E3124" i="9"/>
  <c r="E3125" i="9"/>
  <c r="E3126" i="9"/>
  <c r="E3127" i="9"/>
  <c r="E3128" i="9"/>
  <c r="E3129" i="9"/>
  <c r="E3130" i="9"/>
  <c r="E3131" i="9"/>
  <c r="E3132" i="9"/>
  <c r="E3133" i="9"/>
  <c r="E3134" i="9"/>
  <c r="E3135" i="9"/>
  <c r="E3136" i="9"/>
  <c r="E3137" i="9"/>
  <c r="E3138" i="9"/>
  <c r="E3139" i="9"/>
  <c r="E3140" i="9"/>
  <c r="E3141" i="9"/>
  <c r="E3142" i="9"/>
  <c r="E3143" i="9"/>
  <c r="E3144" i="9"/>
  <c r="E3145" i="9"/>
  <c r="E3146" i="9"/>
  <c r="E3147" i="9"/>
  <c r="E3148" i="9"/>
  <c r="E3149" i="9"/>
  <c r="E3150" i="9"/>
  <c r="E3151" i="9"/>
  <c r="E3152" i="9"/>
  <c r="E3153" i="9"/>
  <c r="E3154" i="9"/>
  <c r="E3155" i="9"/>
  <c r="E3156" i="9"/>
  <c r="E3157" i="9"/>
  <c r="E3158" i="9"/>
  <c r="E3159" i="9"/>
  <c r="E3160" i="9"/>
  <c r="E3161" i="9"/>
  <c r="E3162" i="9"/>
  <c r="E3163" i="9"/>
  <c r="E3164" i="9"/>
  <c r="E3165" i="9"/>
  <c r="E3166" i="9"/>
  <c r="E3167" i="9"/>
  <c r="E3168" i="9"/>
  <c r="E3169" i="9"/>
  <c r="E3170" i="9"/>
  <c r="E3171" i="9"/>
  <c r="E3172" i="9"/>
  <c r="E3173" i="9"/>
  <c r="E3174" i="9"/>
  <c r="E3175" i="9"/>
  <c r="E3176" i="9"/>
  <c r="E3177" i="9"/>
  <c r="E3178" i="9"/>
  <c r="E3179" i="9"/>
  <c r="E3180" i="9"/>
  <c r="E3181" i="9"/>
  <c r="E3182" i="9"/>
  <c r="E3183" i="9"/>
  <c r="E3184" i="9"/>
  <c r="E3185" i="9"/>
  <c r="E3186" i="9"/>
  <c r="E3187" i="9"/>
  <c r="E3188" i="9"/>
  <c r="E3189" i="9"/>
  <c r="E3190" i="9"/>
  <c r="E3191" i="9"/>
  <c r="E3192" i="9"/>
  <c r="E3193" i="9"/>
  <c r="E3194" i="9"/>
  <c r="E3195" i="9"/>
  <c r="E3196" i="9"/>
  <c r="E3197" i="9"/>
  <c r="E3198" i="9"/>
  <c r="E3199" i="9"/>
  <c r="E3200" i="9"/>
  <c r="E3201" i="9"/>
  <c r="E2" i="9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2" i="2"/>
  <c r="AE8" i="2" l="1"/>
  <c r="AE5" i="2"/>
  <c r="AE4" i="2"/>
  <c r="AE3" i="2"/>
  <c r="F3201" i="5"/>
  <c r="F3192" i="5"/>
  <c r="F3174" i="5"/>
  <c r="F3146" i="5"/>
  <c r="F3137" i="5"/>
  <c r="F3128" i="5"/>
  <c r="F3119" i="5"/>
  <c r="F3110" i="5"/>
  <c r="F3092" i="5"/>
  <c r="F3082" i="5"/>
  <c r="F3073" i="5"/>
  <c r="F3043" i="5"/>
  <c r="F3023" i="5"/>
  <c r="F3001" i="5"/>
  <c r="F2991" i="5"/>
  <c r="F2980" i="5"/>
  <c r="F2970" i="5"/>
  <c r="F2949" i="5"/>
  <c r="F2938" i="5"/>
  <c r="F2928" i="5"/>
  <c r="F2907" i="5"/>
  <c r="F2897" i="5"/>
  <c r="F2876" i="5"/>
  <c r="F2865" i="5"/>
  <c r="F2855" i="5"/>
  <c r="F2834" i="5"/>
  <c r="F2824" i="5"/>
  <c r="F2792" i="5"/>
  <c r="F2781" i="5"/>
  <c r="F2771" i="5"/>
  <c r="F2761" i="5"/>
  <c r="F2751" i="5"/>
  <c r="F2698" i="5"/>
  <c r="F2645" i="5"/>
  <c r="F2604" i="5"/>
  <c r="F2572" i="5"/>
  <c r="F2562" i="5"/>
  <c r="F2552" i="5"/>
  <c r="F2527" i="5"/>
  <c r="F2515" i="5"/>
  <c r="F2484" i="5"/>
  <c r="F2471" i="5"/>
  <c r="F2459" i="5"/>
  <c r="F2448" i="5"/>
  <c r="F2435" i="5"/>
  <c r="F2424" i="5"/>
  <c r="F2412" i="5"/>
  <c r="F2389" i="5"/>
  <c r="F2368" i="5"/>
  <c r="F2356" i="5"/>
  <c r="F2343" i="5"/>
  <c r="F2331" i="5"/>
  <c r="F2298" i="5"/>
  <c r="F2251" i="5"/>
  <c r="F2240" i="5"/>
  <c r="F2216" i="5"/>
  <c r="F2204" i="5"/>
  <c r="F2194" i="5"/>
  <c r="F2170" i="5"/>
  <c r="F2147" i="5"/>
  <c r="F2133" i="5"/>
  <c r="F2123" i="5"/>
  <c r="F2112" i="5"/>
  <c r="F2088" i="5"/>
  <c r="F2077" i="5"/>
  <c r="F2066" i="5"/>
  <c r="F2055" i="5"/>
  <c r="F2019" i="5"/>
  <c r="F2009" i="5"/>
  <c r="F1995" i="5"/>
  <c r="F1984" i="5"/>
  <c r="F1939" i="5"/>
  <c r="F1917" i="5"/>
  <c r="F1884" i="5"/>
  <c r="F1874" i="5"/>
  <c r="F1863" i="5"/>
  <c r="F1850" i="5"/>
  <c r="F1839" i="5"/>
  <c r="F1802" i="5"/>
  <c r="F1791" i="5"/>
  <c r="F1731" i="5"/>
  <c r="F1708" i="5"/>
  <c r="F1698" i="5"/>
  <c r="F1685" i="5"/>
  <c r="F1649" i="5"/>
  <c r="F1637" i="5"/>
  <c r="F1626" i="5"/>
  <c r="F1612" i="5"/>
  <c r="F1601" i="5"/>
  <c r="F1565" i="5"/>
  <c r="F1554" i="5"/>
  <c r="F1543" i="5"/>
  <c r="F1529" i="5"/>
  <c r="F1515" i="5"/>
  <c r="F1503" i="5"/>
  <c r="F1475" i="5"/>
  <c r="F1463" i="5"/>
  <c r="F1422" i="5"/>
  <c r="F1410" i="5"/>
  <c r="F1369" i="5"/>
  <c r="F1357" i="5"/>
  <c r="F1342" i="5"/>
  <c r="F1330" i="5"/>
  <c r="F1318" i="5"/>
  <c r="F1304" i="5"/>
  <c r="F1214" i="5"/>
  <c r="F1174" i="5"/>
  <c r="F1162" i="5"/>
  <c r="F1149" i="5"/>
  <c r="F1137" i="5"/>
  <c r="F1110" i="5"/>
  <c r="F1098" i="5"/>
  <c r="F1085" i="5"/>
  <c r="F1057" i="5"/>
  <c r="F1045" i="5"/>
  <c r="F1033" i="5"/>
  <c r="F976" i="5"/>
  <c r="F925" i="5"/>
  <c r="F899" i="5"/>
  <c r="F848" i="5"/>
  <c r="F837" i="5"/>
  <c r="F797" i="5"/>
  <c r="F783" i="5"/>
  <c r="F755" i="5"/>
  <c r="F731" i="5"/>
  <c r="F704" i="5"/>
  <c r="F690" i="5"/>
  <c r="F621" i="5"/>
  <c r="F544" i="5"/>
  <c r="F527" i="5"/>
  <c r="F510" i="5"/>
  <c r="F488" i="5"/>
  <c r="F436" i="5"/>
  <c r="F416" i="5"/>
  <c r="F380" i="5"/>
  <c r="F348" i="5"/>
  <c r="F308" i="5"/>
  <c r="F254" i="5"/>
  <c r="F221" i="5"/>
  <c r="F205" i="5"/>
  <c r="F183" i="5"/>
  <c r="F168" i="5"/>
  <c r="F134" i="5"/>
  <c r="F112" i="5"/>
  <c r="F79" i="5"/>
  <c r="F2" i="5"/>
  <c r="F10" i="5"/>
  <c r="F42" i="5"/>
  <c r="F82" i="5"/>
  <c r="F98" i="5"/>
  <c r="F114" i="5"/>
  <c r="F154" i="5"/>
  <c r="F162" i="5"/>
  <c r="F186" i="5"/>
  <c r="F242" i="5"/>
  <c r="F322" i="5"/>
  <c r="F338" i="5"/>
  <c r="F354" i="5"/>
  <c r="F386" i="5"/>
  <c r="F402" i="5"/>
  <c r="F418" i="5"/>
  <c r="F450" i="5"/>
  <c r="F474" i="5"/>
  <c r="F498" i="5"/>
  <c r="F514" i="5"/>
  <c r="F522" i="5"/>
  <c r="F562" i="5"/>
  <c r="F570" i="5"/>
  <c r="F586" i="5"/>
  <c r="F650" i="5"/>
  <c r="F75" i="5"/>
  <c r="F115" i="5"/>
  <c r="F123" i="5"/>
  <c r="F131" i="5"/>
  <c r="F211" i="5"/>
  <c r="F259" i="5"/>
  <c r="F283" i="5"/>
  <c r="F355" i="5"/>
  <c r="F379" i="5"/>
  <c r="F395" i="5"/>
  <c r="F403" i="5"/>
  <c r="F427" i="5"/>
  <c r="F435" i="5"/>
  <c r="F443" i="5"/>
  <c r="F459" i="5"/>
  <c r="F483" i="5"/>
  <c r="F507" i="5"/>
  <c r="F555" i="5"/>
  <c r="F563" i="5"/>
  <c r="F595" i="5"/>
  <c r="F627" i="5"/>
  <c r="F667" i="5"/>
  <c r="F36" i="5"/>
  <c r="F88" i="5"/>
  <c r="F100" i="5"/>
  <c r="F152" i="5"/>
  <c r="F164" i="5"/>
  <c r="F216" i="5"/>
  <c r="F238" i="5"/>
  <c r="F248" i="5"/>
  <c r="F270" i="5"/>
  <c r="F302" i="5"/>
  <c r="F312" i="5"/>
  <c r="F356" i="5"/>
  <c r="F376" i="5"/>
  <c r="F526" i="5"/>
  <c r="F536" i="5"/>
  <c r="F548" i="5"/>
  <c r="F612" i="5"/>
  <c r="F684" i="5"/>
  <c r="F780" i="5"/>
  <c r="F796" i="5"/>
  <c r="F836" i="5"/>
  <c r="F860" i="5"/>
  <c r="F876" i="5"/>
  <c r="F884" i="5"/>
  <c r="F916" i="5"/>
  <c r="F940" i="5"/>
  <c r="F1204" i="5"/>
  <c r="F1244" i="5"/>
  <c r="F1252" i="5"/>
  <c r="F1292" i="5"/>
  <c r="F1308" i="5"/>
  <c r="F1324" i="5"/>
  <c r="F1380" i="5"/>
  <c r="F1388" i="5"/>
  <c r="F1396" i="5"/>
  <c r="F1412" i="5"/>
  <c r="F1444" i="5"/>
  <c r="F5" i="5"/>
  <c r="F16" i="5"/>
  <c r="F40" i="5"/>
  <c r="F77" i="5"/>
  <c r="F137" i="5"/>
  <c r="F150" i="5"/>
  <c r="F212" i="5"/>
  <c r="F223" i="5"/>
  <c r="F247" i="5"/>
  <c r="F479" i="5"/>
  <c r="F541" i="5"/>
  <c r="F552" i="5"/>
  <c r="F576" i="5"/>
  <c r="F601" i="5"/>
  <c r="F614" i="5"/>
  <c r="F638" i="5"/>
  <c r="F649" i="5"/>
  <c r="F662" i="5"/>
  <c r="F703" i="5"/>
  <c r="F739" i="5"/>
  <c r="F867" i="5"/>
  <c r="F1005" i="5"/>
  <c r="F1041" i="5"/>
  <c r="F1096" i="5"/>
  <c r="F1114" i="5"/>
  <c r="F1160" i="5"/>
  <c r="F1197" i="5"/>
  <c r="F1315" i="5"/>
  <c r="F1389" i="5"/>
  <c r="F1398" i="5"/>
  <c r="F1407" i="5"/>
  <c r="F1416" i="5"/>
  <c r="F1453" i="5"/>
  <c r="F1517" i="5"/>
  <c r="F1678" i="5"/>
  <c r="F1686" i="5"/>
  <c r="F1718" i="5"/>
  <c r="F1742" i="5"/>
  <c r="F1814" i="5"/>
  <c r="F1822" i="5"/>
  <c r="F1886" i="5"/>
  <c r="F1926" i="5"/>
  <c r="F1950" i="5"/>
  <c r="F1966" i="5"/>
  <c r="F1982" i="5"/>
  <c r="F1990" i="5"/>
  <c r="F2030" i="5"/>
  <c r="F2046" i="5"/>
  <c r="F2054" i="5"/>
  <c r="F2094" i="5"/>
  <c r="F2150" i="5"/>
  <c r="F2166" i="5"/>
  <c r="F2206" i="5"/>
  <c r="F2238" i="5"/>
  <c r="F2366" i="5"/>
  <c r="F2390" i="5"/>
  <c r="F2406" i="5"/>
  <c r="F2534" i="5"/>
  <c r="F2582" i="5"/>
  <c r="F2606" i="5"/>
  <c r="F2638" i="5"/>
  <c r="F2670" i="5"/>
  <c r="F2710" i="5"/>
  <c r="F2734" i="5"/>
  <c r="F2750" i="5"/>
  <c r="F2758" i="5"/>
  <c r="F2782" i="5"/>
  <c r="F2798" i="5"/>
  <c r="F2838" i="5"/>
  <c r="F2846" i="5"/>
  <c r="F2894" i="5"/>
  <c r="F2902" i="5"/>
  <c r="F2934" i="5"/>
  <c r="F3014" i="5"/>
  <c r="F87" i="5"/>
  <c r="F103" i="5"/>
  <c r="F129" i="5"/>
  <c r="F144" i="5"/>
  <c r="F185" i="5"/>
  <c r="F284" i="5"/>
  <c r="F340" i="5"/>
  <c r="F396" i="5"/>
  <c r="F409" i="5"/>
  <c r="F464" i="5"/>
  <c r="F508" i="5"/>
  <c r="F561" i="5"/>
  <c r="F605" i="5"/>
  <c r="F672" i="5"/>
  <c r="F727" i="5"/>
  <c r="F737" i="5"/>
  <c r="F779" i="5"/>
  <c r="F800" i="5"/>
  <c r="F863" i="5"/>
  <c r="F926" i="5"/>
  <c r="F946" i="5"/>
  <c r="F957" i="5"/>
  <c r="F1009" i="5"/>
  <c r="F1186" i="5"/>
  <c r="F1198" i="5"/>
  <c r="F1208" i="5"/>
  <c r="F1229" i="5"/>
  <c r="F1239" i="5"/>
  <c r="F1259" i="5"/>
  <c r="F1271" i="5"/>
  <c r="F1281" i="5"/>
  <c r="F1333" i="5"/>
  <c r="F1375" i="5"/>
  <c r="F1385" i="5"/>
  <c r="F1395" i="5"/>
  <c r="F1406" i="5"/>
  <c r="F1438" i="5"/>
  <c r="F1511" i="5"/>
  <c r="F1549" i="5"/>
  <c r="F1623" i="5"/>
  <c r="F1687" i="5"/>
  <c r="F1714" i="5"/>
  <c r="F1851" i="5"/>
  <c r="F1924" i="5"/>
  <c r="F1970" i="5"/>
  <c r="F1988" i="5"/>
  <c r="F2025" i="5"/>
  <c r="F2034" i="5"/>
  <c r="F2061" i="5"/>
  <c r="F2071" i="5"/>
  <c r="F2098" i="5"/>
  <c r="F2125" i="5"/>
  <c r="F2135" i="5"/>
  <c r="F2253" i="5"/>
  <c r="F2281" i="5"/>
  <c r="F2290" i="5"/>
  <c r="F2308" i="5"/>
  <c r="F2317" i="5"/>
  <c r="F2345" i="5"/>
  <c r="F2354" i="5"/>
  <c r="F2400" i="5"/>
  <c r="F2409" i="5"/>
  <c r="F2491" i="5"/>
  <c r="F2509" i="5"/>
  <c r="F2564" i="5"/>
  <c r="F2583" i="5"/>
  <c r="F2637" i="5"/>
  <c r="F2683" i="5"/>
  <c r="F2711" i="5"/>
  <c r="F2756" i="5"/>
  <c r="F2820" i="5"/>
  <c r="F2866" i="5"/>
  <c r="F2884" i="5"/>
  <c r="F2893" i="5"/>
  <c r="F2957" i="5"/>
  <c r="F2967" i="5"/>
  <c r="F2994" i="5"/>
  <c r="F3067" i="5"/>
  <c r="F3083" i="5"/>
  <c r="F3115" i="5"/>
  <c r="F3147" i="5"/>
  <c r="F3179" i="5"/>
  <c r="F3187" i="5"/>
  <c r="F21" i="5"/>
  <c r="F104" i="5"/>
  <c r="F133" i="5"/>
  <c r="F383" i="5"/>
  <c r="F397" i="5"/>
  <c r="F424" i="5"/>
  <c r="F465" i="5"/>
  <c r="F495" i="5"/>
  <c r="F509" i="5"/>
  <c r="F535" i="5"/>
  <c r="F564" i="5"/>
  <c r="F606" i="5"/>
  <c r="F677" i="5"/>
  <c r="F687" i="5"/>
  <c r="F707" i="5"/>
  <c r="F728" i="5"/>
  <c r="F750" i="5"/>
  <c r="F811" i="5"/>
  <c r="F823" i="5"/>
  <c r="F896" i="5"/>
  <c r="F969" i="5"/>
  <c r="F1031" i="5"/>
  <c r="F1063" i="5"/>
  <c r="F1083" i="5"/>
  <c r="F1094" i="5"/>
  <c r="F1136" i="5"/>
  <c r="F1219" i="5"/>
  <c r="F1230" i="5"/>
  <c r="F1366" i="5"/>
  <c r="F1397" i="5"/>
  <c r="F1408" i="5"/>
  <c r="F1429" i="5"/>
  <c r="F1439" i="5"/>
  <c r="F1459" i="5"/>
  <c r="F1481" i="5"/>
  <c r="F1532" i="5"/>
  <c r="F1551" i="5"/>
  <c r="F1560" i="5"/>
  <c r="F1596" i="5"/>
  <c r="F1615" i="5"/>
  <c r="F1624" i="5"/>
  <c r="F1651" i="5"/>
  <c r="F1660" i="5"/>
  <c r="F1679" i="5"/>
  <c r="F1697" i="5"/>
  <c r="F1797" i="5"/>
  <c r="F1807" i="5"/>
  <c r="F1825" i="5"/>
  <c r="F1980" i="5"/>
  <c r="F2072" i="5"/>
  <c r="F2108" i="5"/>
  <c r="F2136" i="5"/>
  <c r="F2154" i="5"/>
  <c r="F2172" i="5"/>
  <c r="F2218" i="5"/>
  <c r="F2236" i="5"/>
  <c r="F2255" i="5"/>
  <c r="F2282" i="5"/>
  <c r="F2328" i="5"/>
  <c r="F2346" i="5"/>
  <c r="F2483" i="5"/>
  <c r="F2520" i="5"/>
  <c r="F2538" i="5"/>
  <c r="F2547" i="5"/>
  <c r="F3196" i="5"/>
  <c r="F3016" i="5"/>
  <c r="F2922" i="5"/>
  <c r="F2900" i="5"/>
  <c r="F2859" i="5"/>
  <c r="F2786" i="5"/>
  <c r="F2703" i="5"/>
  <c r="F2660" i="5"/>
  <c r="F2640" i="5"/>
  <c r="F2629" i="5"/>
  <c r="F2608" i="5"/>
  <c r="F2521" i="5"/>
  <c r="F2508" i="5"/>
  <c r="F2498" i="5"/>
  <c r="F2451" i="5"/>
  <c r="F2395" i="5"/>
  <c r="F2360" i="5"/>
  <c r="F2335" i="5"/>
  <c r="F2243" i="5"/>
  <c r="F2176" i="5"/>
  <c r="F2115" i="5"/>
  <c r="F2104" i="5"/>
  <c r="F2069" i="5"/>
  <c r="F2012" i="5"/>
  <c r="F2001" i="5"/>
  <c r="F1987" i="5"/>
  <c r="F1976" i="5"/>
  <c r="F1955" i="5"/>
  <c r="F1856" i="5"/>
  <c r="F1831" i="5"/>
  <c r="F1819" i="5"/>
  <c r="F1748" i="5"/>
  <c r="F1666" i="5"/>
  <c r="F1643" i="5"/>
  <c r="F1535" i="5"/>
  <c r="F1520" i="5"/>
  <c r="F1506" i="5"/>
  <c r="F1494" i="5"/>
  <c r="F1482" i="5"/>
  <c r="F1466" i="5"/>
  <c r="F1441" i="5"/>
  <c r="F1426" i="5"/>
  <c r="F1414" i="5"/>
  <c r="F1387" i="5"/>
  <c r="F1349" i="5"/>
  <c r="F1336" i="5"/>
  <c r="F1179" i="5"/>
  <c r="F1153" i="5"/>
  <c r="F1141" i="5"/>
  <c r="F1089" i="5"/>
  <c r="F1024" i="5"/>
  <c r="F983" i="5"/>
  <c r="F879" i="5"/>
  <c r="F866" i="5"/>
  <c r="F710" i="5"/>
  <c r="F695" i="5"/>
  <c r="F628" i="5"/>
  <c r="F533" i="5"/>
  <c r="F477" i="5"/>
  <c r="F389" i="5"/>
  <c r="F245" i="5"/>
  <c r="F209" i="5"/>
  <c r="F192" i="5"/>
  <c r="F176" i="5"/>
  <c r="F101" i="5"/>
  <c r="F65" i="5"/>
  <c r="F3121" i="5"/>
  <c r="F3103" i="5"/>
  <c r="F3076" i="5"/>
  <c r="F3004" i="5"/>
  <c r="F2920" i="5"/>
  <c r="F2879" i="5"/>
  <c r="F2753" i="5"/>
  <c r="F2743" i="5"/>
  <c r="F2690" i="5"/>
  <c r="F2617" i="5"/>
  <c r="F2565" i="5"/>
  <c r="F2531" i="5"/>
  <c r="F2487" i="5"/>
  <c r="F2439" i="5"/>
  <c r="F2404" i="5"/>
  <c r="F2394" i="5"/>
  <c r="F2220" i="5"/>
  <c r="F2207" i="5"/>
  <c r="F2103" i="5"/>
  <c r="F2068" i="5"/>
  <c r="F1964" i="5"/>
  <c r="F1954" i="5"/>
  <c r="F1941" i="5"/>
  <c r="F1865" i="5"/>
  <c r="F1759" i="5"/>
  <c r="F1747" i="5"/>
  <c r="F1736" i="5"/>
  <c r="F1676" i="5"/>
  <c r="F1665" i="5"/>
  <c r="F1653" i="5"/>
  <c r="F1640" i="5"/>
  <c r="F1580" i="5"/>
  <c r="F1424" i="5"/>
  <c r="F1295" i="5"/>
  <c r="F1203" i="5"/>
  <c r="F1139" i="5"/>
  <c r="F1007" i="5"/>
  <c r="F966" i="5"/>
  <c r="F928" i="5"/>
  <c r="F889" i="5"/>
  <c r="F851" i="5"/>
  <c r="F815" i="5"/>
  <c r="F709" i="5"/>
  <c r="F693" i="5"/>
  <c r="F624" i="5"/>
  <c r="F569" i="5"/>
  <c r="F551" i="5"/>
  <c r="F277" i="5"/>
  <c r="F156" i="5"/>
  <c r="F34" i="5"/>
  <c r="F50" i="5"/>
  <c r="F66" i="5"/>
  <c r="F74" i="5"/>
  <c r="F106" i="5"/>
  <c r="F138" i="5"/>
  <c r="F146" i="5"/>
  <c r="F170" i="5"/>
  <c r="F178" i="5"/>
  <c r="F194" i="5"/>
  <c r="F210" i="5"/>
  <c r="F218" i="5"/>
  <c r="F250" i="5"/>
  <c r="F258" i="5"/>
  <c r="F274" i="5"/>
  <c r="F282" i="5"/>
  <c r="F298" i="5"/>
  <c r="F330" i="5"/>
  <c r="F346" i="5"/>
  <c r="F370" i="5"/>
  <c r="F378" i="5"/>
  <c r="F410" i="5"/>
  <c r="F426" i="5"/>
  <c r="F458" i="5"/>
  <c r="F506" i="5"/>
  <c r="F546" i="5"/>
  <c r="F594" i="5"/>
  <c r="F602" i="5"/>
  <c r="F626" i="5"/>
  <c r="F634" i="5"/>
  <c r="F642" i="5"/>
  <c r="F674" i="5"/>
  <c r="F3" i="5"/>
  <c r="F19" i="5"/>
  <c r="F59" i="5"/>
  <c r="F67" i="5"/>
  <c r="F83" i="5"/>
  <c r="F91" i="5"/>
  <c r="F99" i="5"/>
  <c r="F107" i="5"/>
  <c r="F139" i="5"/>
  <c r="F147" i="5"/>
  <c r="F171" i="5"/>
  <c r="F179" i="5"/>
  <c r="F219" i="5"/>
  <c r="F251" i="5"/>
  <c r="F275" i="5"/>
  <c r="F291" i="5"/>
  <c r="F299" i="5"/>
  <c r="F307" i="5"/>
  <c r="F323" i="5"/>
  <c r="F347" i="5"/>
  <c r="F387" i="5"/>
  <c r="F411" i="5"/>
  <c r="F419" i="5"/>
  <c r="F451" i="5"/>
  <c r="F475" i="5"/>
  <c r="F491" i="5"/>
  <c r="F515" i="5"/>
  <c r="F523" i="5"/>
  <c r="F539" i="5"/>
  <c r="F571" i="5"/>
  <c r="F587" i="5"/>
  <c r="F603" i="5"/>
  <c r="F643" i="5"/>
  <c r="F651" i="5"/>
  <c r="F659" i="5"/>
  <c r="F14" i="5"/>
  <c r="F68" i="5"/>
  <c r="F78" i="5"/>
  <c r="F110" i="5"/>
  <c r="F120" i="5"/>
  <c r="F132" i="5"/>
  <c r="F174" i="5"/>
  <c r="F184" i="5"/>
  <c r="F228" i="5"/>
  <c r="F280" i="5"/>
  <c r="F292" i="5"/>
  <c r="F324" i="5"/>
  <c r="F398" i="5"/>
  <c r="F408" i="5"/>
  <c r="F420" i="5"/>
  <c r="F430" i="5"/>
  <c r="F440" i="5"/>
  <c r="F452" i="5"/>
  <c r="F462" i="5"/>
  <c r="F472" i="5"/>
  <c r="F494" i="5"/>
  <c r="F504" i="5"/>
  <c r="F568" i="5"/>
  <c r="F644" i="5"/>
  <c r="F654" i="5"/>
  <c r="F708" i="5"/>
  <c r="F716" i="5"/>
  <c r="F724" i="5"/>
  <c r="F740" i="5"/>
  <c r="F748" i="5"/>
  <c r="F764" i="5"/>
  <c r="F804" i="5"/>
  <c r="F812" i="5"/>
  <c r="F820" i="5"/>
  <c r="F828" i="5"/>
  <c r="F844" i="5"/>
  <c r="F852" i="5"/>
  <c r="F868" i="5"/>
  <c r="F892" i="5"/>
  <c r="F900" i="5"/>
  <c r="F908" i="5"/>
  <c r="F924" i="5"/>
  <c r="F932" i="5"/>
  <c r="F948" i="5"/>
  <c r="F972" i="5"/>
  <c r="F996" i="5"/>
  <c r="F1012" i="5"/>
  <c r="F1028" i="5"/>
  <c r="F1052" i="5"/>
  <c r="F1084" i="5"/>
  <c r="F1092" i="5"/>
  <c r="F1100" i="5"/>
  <c r="F1116" i="5"/>
  <c r="F1132" i="5"/>
  <c r="F1140" i="5"/>
  <c r="F1148" i="5"/>
  <c r="F1156" i="5"/>
  <c r="F1164" i="5"/>
  <c r="F1172" i="5"/>
  <c r="F1180" i="5"/>
  <c r="F1196" i="5"/>
  <c r="F1212" i="5"/>
  <c r="F1220" i="5"/>
  <c r="F1260" i="5"/>
  <c r="F1268" i="5"/>
  <c r="F1276" i="5"/>
  <c r="F1284" i="5"/>
  <c r="F1300" i="5"/>
  <c r="F1316" i="5"/>
  <c r="F1348" i="5"/>
  <c r="F1356" i="5"/>
  <c r="F1428" i="5"/>
  <c r="F1436" i="5"/>
  <c r="F1452" i="5"/>
  <c r="F1460" i="5"/>
  <c r="F1476" i="5"/>
  <c r="F1484" i="5"/>
  <c r="F1508" i="5"/>
  <c r="F1524" i="5"/>
  <c r="F29" i="5"/>
  <c r="F53" i="5"/>
  <c r="F102" i="5"/>
  <c r="F126" i="5"/>
  <c r="F161" i="5"/>
  <c r="F175" i="5"/>
  <c r="F188" i="5"/>
  <c r="F272" i="5"/>
  <c r="F285" i="5"/>
  <c r="F296" i="5"/>
  <c r="F309" i="5"/>
  <c r="F320" i="5"/>
  <c r="F333" i="5"/>
  <c r="F345" i="5"/>
  <c r="F369" i="5"/>
  <c r="F393" i="5"/>
  <c r="F417" i="5"/>
  <c r="F431" i="5"/>
  <c r="F444" i="5"/>
  <c r="F503" i="5"/>
  <c r="F517" i="5"/>
  <c r="F528" i="5"/>
  <c r="F565" i="5"/>
  <c r="F589" i="5"/>
  <c r="F625" i="5"/>
  <c r="F673" i="5"/>
  <c r="F694" i="5"/>
  <c r="F712" i="5"/>
  <c r="F721" i="5"/>
  <c r="F758" i="5"/>
  <c r="F776" i="5"/>
  <c r="F785" i="5"/>
  <c r="F794" i="5"/>
  <c r="F813" i="5"/>
  <c r="F840" i="5"/>
  <c r="F858" i="5"/>
  <c r="F886" i="5"/>
  <c r="F913" i="5"/>
  <c r="F941" i="5"/>
  <c r="F968" i="5"/>
  <c r="F977" i="5"/>
  <c r="F995" i="5"/>
  <c r="F1023" i="5"/>
  <c r="F1050" i="5"/>
  <c r="F1069" i="5"/>
  <c r="F1078" i="5"/>
  <c r="F1087" i="5"/>
  <c r="F1133" i="5"/>
  <c r="F1151" i="5"/>
  <c r="F1178" i="5"/>
  <c r="F1187" i="5"/>
  <c r="F1206" i="5"/>
  <c r="F1224" i="5"/>
  <c r="F1233" i="5"/>
  <c r="F1251" i="5"/>
  <c r="F1270" i="5"/>
  <c r="F1279" i="5"/>
  <c r="F1297" i="5"/>
  <c r="F1306" i="5"/>
  <c r="F1325" i="5"/>
  <c r="F1361" i="5"/>
  <c r="F1379" i="5"/>
  <c r="F1471" i="5"/>
  <c r="F1489" i="5"/>
  <c r="F1507" i="5"/>
  <c r="F1534" i="5"/>
  <c r="F1558" i="5"/>
  <c r="F1566" i="5"/>
  <c r="F1582" i="5"/>
  <c r="F1590" i="5"/>
  <c r="F1606" i="5"/>
  <c r="F1630" i="5"/>
  <c r="F1638" i="5"/>
  <c r="F1670" i="5"/>
  <c r="F1702" i="5"/>
  <c r="F1710" i="5"/>
  <c r="F1726" i="5"/>
  <c r="F1734" i="5"/>
  <c r="F1758" i="5"/>
  <c r="F1766" i="5"/>
  <c r="F1798" i="5"/>
  <c r="F1806" i="5"/>
  <c r="F1830" i="5"/>
  <c r="F1846" i="5"/>
  <c r="F1854" i="5"/>
  <c r="F1878" i="5"/>
  <c r="F1894" i="5"/>
  <c r="F1902" i="5"/>
  <c r="F1910" i="5"/>
  <c r="F1958" i="5"/>
  <c r="F1974" i="5"/>
  <c r="F2006" i="5"/>
  <c r="F2062" i="5"/>
  <c r="F2070" i="5"/>
  <c r="F2102" i="5"/>
  <c r="F2118" i="5"/>
  <c r="F2126" i="5"/>
  <c r="F2134" i="5"/>
  <c r="F2158" i="5"/>
  <c r="F2198" i="5"/>
  <c r="F2230" i="5"/>
  <c r="F2246" i="5"/>
  <c r="F2254" i="5"/>
  <c r="F2262" i="5"/>
  <c r="F2270" i="5"/>
  <c r="F2302" i="5"/>
  <c r="F2310" i="5"/>
  <c r="F2318" i="5"/>
  <c r="F2334" i="5"/>
  <c r="F2374" i="5"/>
  <c r="F2382" i="5"/>
  <c r="F2398" i="5"/>
  <c r="F2414" i="5"/>
  <c r="F2438" i="5"/>
  <c r="F2446" i="5"/>
  <c r="F2454" i="5"/>
  <c r="F2486" i="5"/>
  <c r="F2502" i="5"/>
  <c r="F2542" i="5"/>
  <c r="F2558" i="5"/>
  <c r="F2566" i="5"/>
  <c r="F2574" i="5"/>
  <c r="F2614" i="5"/>
  <c r="F2646" i="5"/>
  <c r="F2662" i="5"/>
  <c r="F2678" i="5"/>
  <c r="F2686" i="5"/>
  <c r="F2718" i="5"/>
  <c r="F2726" i="5"/>
  <c r="F2766" i="5"/>
  <c r="F2774" i="5"/>
  <c r="F2790" i="5"/>
  <c r="F2806" i="5"/>
  <c r="F2862" i="5"/>
  <c r="F2958" i="5"/>
  <c r="F2982" i="5"/>
  <c r="F2998" i="5"/>
  <c r="F3006" i="5"/>
  <c r="F3022" i="5"/>
  <c r="F3030" i="5"/>
  <c r="F3046" i="5"/>
  <c r="F3054" i="5"/>
  <c r="F20" i="5"/>
  <c r="F32" i="5"/>
  <c r="F61" i="5"/>
  <c r="F73" i="5"/>
  <c r="F117" i="5"/>
  <c r="F172" i="5"/>
  <c r="F255" i="5"/>
  <c r="F297" i="5"/>
  <c r="F311" i="5"/>
  <c r="F326" i="5"/>
  <c r="F352" i="5"/>
  <c r="F367" i="5"/>
  <c r="F381" i="5"/>
  <c r="F423" i="5"/>
  <c r="F437" i="5"/>
  <c r="F449" i="5"/>
  <c r="F493" i="5"/>
  <c r="F520" i="5"/>
  <c r="F534" i="5"/>
  <c r="F617" i="5"/>
  <c r="F631" i="5"/>
  <c r="F646" i="5"/>
  <c r="F660" i="5"/>
  <c r="F747" i="5"/>
  <c r="F759" i="5"/>
  <c r="F821" i="5"/>
  <c r="F832" i="5"/>
  <c r="F853" i="5"/>
  <c r="F873" i="5"/>
  <c r="F883" i="5"/>
  <c r="F894" i="5"/>
  <c r="F915" i="5"/>
  <c r="F989" i="5"/>
  <c r="F1040" i="5"/>
  <c r="F1062" i="5"/>
  <c r="F1072" i="5"/>
  <c r="F1082" i="5"/>
  <c r="F1093" i="5"/>
  <c r="F1113" i="5"/>
  <c r="F1125" i="5"/>
  <c r="F1135" i="5"/>
  <c r="F1176" i="5"/>
  <c r="F1302" i="5"/>
  <c r="F1322" i="5"/>
  <c r="F1344" i="5"/>
  <c r="F1354" i="5"/>
  <c r="F1417" i="5"/>
  <c r="F1427" i="5"/>
  <c r="F1448" i="5"/>
  <c r="F1458" i="5"/>
  <c r="F1469" i="5"/>
  <c r="F1479" i="5"/>
  <c r="F1501" i="5"/>
  <c r="F1521" i="5"/>
  <c r="F1531" i="5"/>
  <c r="F1540" i="5"/>
  <c r="F1559" i="5"/>
  <c r="F1568" i="5"/>
  <c r="F1577" i="5"/>
  <c r="F1586" i="5"/>
  <c r="F1604" i="5"/>
  <c r="F1613" i="5"/>
  <c r="F1632" i="5"/>
  <c r="F1641" i="5"/>
  <c r="F1650" i="5"/>
  <c r="F1659" i="5"/>
  <c r="F1696" i="5"/>
  <c r="F1723" i="5"/>
  <c r="F1751" i="5"/>
  <c r="F1760" i="5"/>
  <c r="F1787" i="5"/>
  <c r="F1815" i="5"/>
  <c r="F1824" i="5"/>
  <c r="F1833" i="5"/>
  <c r="F1842" i="5"/>
  <c r="F1869" i="5"/>
  <c r="F1879" i="5"/>
  <c r="F1906" i="5"/>
  <c r="F1961" i="5"/>
  <c r="F1979" i="5"/>
  <c r="F1997" i="5"/>
  <c r="F2007" i="5"/>
  <c r="F2016" i="5"/>
  <c r="F2043" i="5"/>
  <c r="F2080" i="5"/>
  <c r="F2107" i="5"/>
  <c r="F2116" i="5"/>
  <c r="F2144" i="5"/>
  <c r="F2153" i="5"/>
  <c r="F2171" i="5"/>
  <c r="F2180" i="5"/>
  <c r="F2208" i="5"/>
  <c r="F2217" i="5"/>
  <c r="F2226" i="5"/>
  <c r="F2235" i="5"/>
  <c r="F2244" i="5"/>
  <c r="F2272" i="5"/>
  <c r="F2299" i="5"/>
  <c r="F2327" i="5"/>
  <c r="F2336" i="5"/>
  <c r="F2372" i="5"/>
  <c r="F2391" i="5"/>
  <c r="F2436" i="5"/>
  <c r="F2473" i="5"/>
  <c r="F2482" i="5"/>
  <c r="F2500" i="5"/>
  <c r="F2519" i="5"/>
  <c r="F2528" i="5"/>
  <c r="F2537" i="5"/>
  <c r="F2555" i="5"/>
  <c r="F2610" i="5"/>
  <c r="F2619" i="5"/>
  <c r="F2628" i="5"/>
  <c r="F2665" i="5"/>
  <c r="F2701" i="5"/>
  <c r="F2720" i="5"/>
  <c r="F2747" i="5"/>
  <c r="F2765" i="5"/>
  <c r="F2802" i="5"/>
  <c r="F2811" i="5"/>
  <c r="F2857" i="5"/>
  <c r="F2875" i="5"/>
  <c r="F2903" i="5"/>
  <c r="F2939" i="5"/>
  <c r="F2948" i="5"/>
  <c r="F2985" i="5"/>
  <c r="F3003" i="5"/>
  <c r="F3012" i="5"/>
  <c r="F3021" i="5"/>
  <c r="F3031" i="5"/>
  <c r="F3040" i="5"/>
  <c r="F3049" i="5"/>
  <c r="F3058" i="5"/>
  <c r="F3075" i="5"/>
  <c r="F3091" i="5"/>
  <c r="F3099" i="5"/>
  <c r="F3107" i="5"/>
  <c r="F3123" i="5"/>
  <c r="F3139" i="5"/>
  <c r="F3163" i="5"/>
  <c r="F3195" i="5"/>
  <c r="F33" i="5"/>
  <c r="F76" i="5"/>
  <c r="F92" i="5"/>
  <c r="F118" i="5"/>
  <c r="F145" i="5"/>
  <c r="F159" i="5"/>
  <c r="F189" i="5"/>
  <c r="F201" i="5"/>
  <c r="F230" i="5"/>
  <c r="F256" i="5"/>
  <c r="F286" i="5"/>
  <c r="F300" i="5"/>
  <c r="F313" i="5"/>
  <c r="F327" i="5"/>
  <c r="F341" i="5"/>
  <c r="F368" i="5"/>
  <c r="F412" i="5"/>
  <c r="F453" i="5"/>
  <c r="F480" i="5"/>
  <c r="F521" i="5"/>
  <c r="F550" i="5"/>
  <c r="F577" i="5"/>
  <c r="F592" i="5"/>
  <c r="F620" i="5"/>
  <c r="F633" i="5"/>
  <c r="F647" i="5"/>
  <c r="F661" i="5"/>
  <c r="F697" i="5"/>
  <c r="F770" i="5"/>
  <c r="F781" i="5"/>
  <c r="F791" i="5"/>
  <c r="F801" i="5"/>
  <c r="F854" i="5"/>
  <c r="F906" i="5"/>
  <c r="F947" i="5"/>
  <c r="F958" i="5"/>
  <c r="F979" i="5"/>
  <c r="F1000" i="5"/>
  <c r="F1010" i="5"/>
  <c r="F1021" i="5"/>
  <c r="F1053" i="5"/>
  <c r="F1126" i="5"/>
  <c r="F1157" i="5"/>
  <c r="F1189" i="5"/>
  <c r="F1199" i="5"/>
  <c r="F1209" i="5"/>
  <c r="F1240" i="5"/>
  <c r="F1250" i="5"/>
  <c r="F1313" i="5"/>
  <c r="F1323" i="5"/>
  <c r="F1345" i="5"/>
  <c r="F1386" i="5"/>
  <c r="F1470" i="5"/>
  <c r="F1502" i="5"/>
  <c r="F1512" i="5"/>
  <c r="F1522" i="5"/>
  <c r="F1541" i="5"/>
  <c r="F1569" i="5"/>
  <c r="F1587" i="5"/>
  <c r="F1605" i="5"/>
  <c r="F1633" i="5"/>
  <c r="F1642" i="5"/>
  <c r="F1669" i="5"/>
  <c r="F1715" i="5"/>
  <c r="F1724" i="5"/>
  <c r="F1733" i="5"/>
  <c r="F1743" i="5"/>
  <c r="F1752" i="5"/>
  <c r="F1779" i="5"/>
  <c r="F1788" i="5"/>
  <c r="F1816" i="5"/>
  <c r="F1834" i="5"/>
  <c r="F1843" i="5"/>
  <c r="F1852" i="5"/>
  <c r="F1871" i="5"/>
  <c r="F1916" i="5"/>
  <c r="F1925" i="5"/>
  <c r="F1953" i="5"/>
  <c r="F1989" i="5"/>
  <c r="F1999" i="5"/>
  <c r="F2008" i="5"/>
  <c r="F2026" i="5"/>
  <c r="F2035" i="5"/>
  <c r="F2053" i="5"/>
  <c r="F2063" i="5"/>
  <c r="F2090" i="5"/>
  <c r="F2117" i="5"/>
  <c r="F2145" i="5"/>
  <c r="F2163" i="5"/>
  <c r="F2191" i="5"/>
  <c r="F2209" i="5"/>
  <c r="F2245" i="5"/>
  <c r="F2273" i="5"/>
  <c r="F2291" i="5"/>
  <c r="F2337" i="5"/>
  <c r="F2355" i="5"/>
  <c r="F2364" i="5"/>
  <c r="F2383" i="5"/>
  <c r="F2392" i="5"/>
  <c r="F2419" i="5"/>
  <c r="F2428" i="5"/>
  <c r="F2447" i="5"/>
  <c r="F2456" i="5"/>
  <c r="F2465" i="5"/>
  <c r="F2474" i="5"/>
  <c r="F2529" i="5"/>
  <c r="F3193" i="5"/>
  <c r="F3184" i="5"/>
  <c r="F3157" i="5"/>
  <c r="F3148" i="5"/>
  <c r="F3138" i="5"/>
  <c r="F3102" i="5"/>
  <c r="F3093" i="5"/>
  <c r="F3084" i="5"/>
  <c r="F3074" i="5"/>
  <c r="F3065" i="5"/>
  <c r="F3044" i="5"/>
  <c r="F3024" i="5"/>
  <c r="F3013" i="5"/>
  <c r="F3002" i="5"/>
  <c r="F2992" i="5"/>
  <c r="F2981" i="5"/>
  <c r="F2961" i="5"/>
  <c r="F2940" i="5"/>
  <c r="F2919" i="5"/>
  <c r="F2908" i="5"/>
  <c r="F2898" i="5"/>
  <c r="F2888" i="5"/>
  <c r="F2867" i="5"/>
  <c r="F2856" i="5"/>
  <c r="F2845" i="5"/>
  <c r="F2835" i="5"/>
  <c r="F2815" i="5"/>
  <c r="F2804" i="5"/>
  <c r="F2794" i="5"/>
  <c r="F2772" i="5"/>
  <c r="F2762" i="5"/>
  <c r="F2752" i="5"/>
  <c r="F2741" i="5"/>
  <c r="F2731" i="5"/>
  <c r="F2721" i="5"/>
  <c r="F2709" i="5"/>
  <c r="F2699" i="5"/>
  <c r="F2689" i="5"/>
  <c r="F2679" i="5"/>
  <c r="F2668" i="5"/>
  <c r="F2648" i="5"/>
  <c r="F2626" i="5"/>
  <c r="F2616" i="5"/>
  <c r="F2595" i="5"/>
  <c r="F2541" i="5"/>
  <c r="F2506" i="5"/>
  <c r="F2496" i="5"/>
  <c r="F2485" i="5"/>
  <c r="F2472" i="5"/>
  <c r="F2449" i="5"/>
  <c r="F2425" i="5"/>
  <c r="F2403" i="5"/>
  <c r="F2393" i="5"/>
  <c r="F2332" i="5"/>
  <c r="F2321" i="5"/>
  <c r="F2288" i="5"/>
  <c r="F2276" i="5"/>
  <c r="F2265" i="5"/>
  <c r="F2252" i="5"/>
  <c r="F2241" i="5"/>
  <c r="F2219" i="5"/>
  <c r="F2205" i="5"/>
  <c r="F2184" i="5"/>
  <c r="F2173" i="5"/>
  <c r="F2160" i="5"/>
  <c r="F2137" i="5"/>
  <c r="F2113" i="5"/>
  <c r="F2079" i="5"/>
  <c r="F2067" i="5"/>
  <c r="F2056" i="5"/>
  <c r="F2020" i="5"/>
  <c r="F1973" i="5"/>
  <c r="F1963" i="5"/>
  <c r="F1940" i="5"/>
  <c r="F1919" i="5"/>
  <c r="F1896" i="5"/>
  <c r="F1828" i="5"/>
  <c r="F1817" i="5"/>
  <c r="F1792" i="5"/>
  <c r="F1780" i="5"/>
  <c r="F1757" i="5"/>
  <c r="F1746" i="5"/>
  <c r="F1735" i="5"/>
  <c r="F1709" i="5"/>
  <c r="F1675" i="5"/>
  <c r="F1664" i="5"/>
  <c r="F1652" i="5"/>
  <c r="F1639" i="5"/>
  <c r="F1627" i="5"/>
  <c r="F1616" i="5"/>
  <c r="F1591" i="5"/>
  <c r="F1579" i="5"/>
  <c r="F1555" i="5"/>
  <c r="F1530" i="5"/>
  <c r="F1477" i="5"/>
  <c r="F1464" i="5"/>
  <c r="F1423" i="5"/>
  <c r="F1371" i="5"/>
  <c r="F1358" i="5"/>
  <c r="F1346" i="5"/>
  <c r="F1331" i="5"/>
  <c r="F1319" i="5"/>
  <c r="F1305" i="5"/>
  <c r="F1257" i="5"/>
  <c r="F1245" i="5"/>
  <c r="F1231" i="5"/>
  <c r="F1202" i="5"/>
  <c r="F1175" i="5"/>
  <c r="F1150" i="5"/>
  <c r="F1138" i="5"/>
  <c r="F1111" i="5"/>
  <c r="F1099" i="5"/>
  <c r="F1058" i="5"/>
  <c r="F1034" i="5"/>
  <c r="F992" i="5"/>
  <c r="F981" i="5"/>
  <c r="F952" i="5"/>
  <c r="F901" i="5"/>
  <c r="F888" i="5"/>
  <c r="F826" i="5"/>
  <c r="F784" i="5"/>
  <c r="F771" i="5"/>
  <c r="F757" i="5"/>
  <c r="F744" i="5"/>
  <c r="F733" i="5"/>
  <c r="F719" i="5"/>
  <c r="F691" i="5"/>
  <c r="F657" i="5"/>
  <c r="F640" i="5"/>
  <c r="F604" i="5"/>
  <c r="F584" i="5"/>
  <c r="F545" i="5"/>
  <c r="F529" i="5"/>
  <c r="F511" i="5"/>
  <c r="F473" i="5"/>
  <c r="F456" i="5"/>
  <c r="F421" i="5"/>
  <c r="F401" i="5"/>
  <c r="F384" i="5"/>
  <c r="F364" i="5"/>
  <c r="F349" i="5"/>
  <c r="F310" i="5"/>
  <c r="F293" i="5"/>
  <c r="F276" i="5"/>
  <c r="F257" i="5"/>
  <c r="F190" i="5"/>
  <c r="F169" i="5"/>
  <c r="F153" i="5"/>
  <c r="F135" i="5"/>
  <c r="F96" i="5"/>
  <c r="F9" i="5"/>
  <c r="F3191" i="5"/>
  <c r="F3173" i="5"/>
  <c r="F3154" i="5"/>
  <c r="F3145" i="5"/>
  <c r="F3127" i="5"/>
  <c r="F3118" i="5"/>
  <c r="F3109" i="5"/>
  <c r="F3100" i="5"/>
  <c r="F3090" i="5"/>
  <c r="F3052" i="5"/>
  <c r="F3042" i="5"/>
  <c r="F3032" i="5"/>
  <c r="F3020" i="5"/>
  <c r="F2989" i="5"/>
  <c r="F2979" i="5"/>
  <c r="F2927" i="5"/>
  <c r="F2906" i="5"/>
  <c r="F2885" i="5"/>
  <c r="F2874" i="5"/>
  <c r="F2864" i="5"/>
  <c r="F2853" i="5"/>
  <c r="F2823" i="5"/>
  <c r="F2812" i="5"/>
  <c r="F2801" i="5"/>
  <c r="F2770" i="5"/>
  <c r="F2739" i="5"/>
  <c r="F2728" i="5"/>
  <c r="F2717" i="5"/>
  <c r="F2707" i="5"/>
  <c r="F2687" i="5"/>
  <c r="F2676" i="5"/>
  <c r="F2666" i="5"/>
  <c r="F2655" i="5"/>
  <c r="F2624" i="5"/>
  <c r="F2613" i="5"/>
  <c r="F2603" i="5"/>
  <c r="F2593" i="5"/>
  <c r="F2581" i="5"/>
  <c r="F2561" i="5"/>
  <c r="F2551" i="5"/>
  <c r="F2539" i="5"/>
  <c r="F2525" i="5"/>
  <c r="F2504" i="5"/>
  <c r="F2493" i="5"/>
  <c r="F2481" i="5"/>
  <c r="F2458" i="5"/>
  <c r="F2444" i="5"/>
  <c r="F2434" i="5"/>
  <c r="F2423" i="5"/>
  <c r="F2411" i="5"/>
  <c r="F2388" i="5"/>
  <c r="F2367" i="5"/>
  <c r="F2330" i="5"/>
  <c r="F2307" i="5"/>
  <c r="F2297" i="5"/>
  <c r="F2285" i="5"/>
  <c r="F2250" i="5"/>
  <c r="F2203" i="5"/>
  <c r="F2193" i="5"/>
  <c r="F2132" i="5"/>
  <c r="F2122" i="5"/>
  <c r="F2087" i="5"/>
  <c r="F2076" i="5"/>
  <c r="F2065" i="5"/>
  <c r="F2041" i="5"/>
  <c r="F2005" i="5"/>
  <c r="F1994" i="5"/>
  <c r="F1983" i="5"/>
  <c r="F1960" i="5"/>
  <c r="F1948" i="5"/>
  <c r="F1938" i="5"/>
  <c r="F1928" i="5"/>
  <c r="F1914" i="5"/>
  <c r="F1904" i="5"/>
  <c r="F1883" i="5"/>
  <c r="F1837" i="5"/>
  <c r="F1812" i="5"/>
  <c r="F1801" i="5"/>
  <c r="F1789" i="5"/>
  <c r="F1765" i="5"/>
  <c r="F1755" i="5"/>
  <c r="F1730" i="5"/>
  <c r="F1719" i="5"/>
  <c r="F1707" i="5"/>
  <c r="F1661" i="5"/>
  <c r="F1625" i="5"/>
  <c r="F1611" i="5"/>
  <c r="F1588" i="5"/>
  <c r="F1576" i="5"/>
  <c r="F1553" i="5"/>
  <c r="F1539" i="5"/>
  <c r="F1528" i="5"/>
  <c r="F1474" i="5"/>
  <c r="F1461" i="5"/>
  <c r="F1447" i="5"/>
  <c r="F1433" i="5"/>
  <c r="F1421" i="5"/>
  <c r="F1409" i="5"/>
  <c r="F1393" i="5"/>
  <c r="F1368" i="5"/>
  <c r="F1341" i="5"/>
  <c r="F1317" i="5"/>
  <c r="F1255" i="5"/>
  <c r="F1241" i="5"/>
  <c r="F1226" i="5"/>
  <c r="F1200" i="5"/>
  <c r="F1184" i="5"/>
  <c r="F1173" i="5"/>
  <c r="F1161" i="5"/>
  <c r="F1147" i="5"/>
  <c r="F1134" i="5"/>
  <c r="F1120" i="5"/>
  <c r="F1097" i="5"/>
  <c r="F1081" i="5"/>
  <c r="F1070" i="5"/>
  <c r="F1056" i="5"/>
  <c r="F1029" i="5"/>
  <c r="F1016" i="5"/>
  <c r="F975" i="5"/>
  <c r="F935" i="5"/>
  <c r="F872" i="5"/>
  <c r="F861" i="5"/>
  <c r="F847" i="5"/>
  <c r="F835" i="5"/>
  <c r="F824" i="5"/>
  <c r="F808" i="5"/>
  <c r="F742" i="5"/>
  <c r="F729" i="5"/>
  <c r="F715" i="5"/>
  <c r="F702" i="5"/>
  <c r="F689" i="5"/>
  <c r="F655" i="5"/>
  <c r="F637" i="5"/>
  <c r="F598" i="5"/>
  <c r="F582" i="5"/>
  <c r="F560" i="5"/>
  <c r="F543" i="5"/>
  <c r="F525" i="5"/>
  <c r="F505" i="5"/>
  <c r="F487" i="5"/>
  <c r="F470" i="5"/>
  <c r="F448" i="5"/>
  <c r="F433" i="5"/>
  <c r="F399" i="5"/>
  <c r="F377" i="5"/>
  <c r="F343" i="5"/>
  <c r="F325" i="5"/>
  <c r="F305" i="5"/>
  <c r="F288" i="5"/>
  <c r="F253" i="5"/>
  <c r="F237" i="5"/>
  <c r="F220" i="5"/>
  <c r="F204" i="5"/>
  <c r="F167" i="5"/>
  <c r="F94" i="5"/>
  <c r="F72" i="5"/>
  <c r="F57" i="5"/>
  <c r="F23" i="5"/>
  <c r="F18" i="5"/>
  <c r="F26" i="5"/>
  <c r="F58" i="5"/>
  <c r="F90" i="5"/>
  <c r="F122" i="5"/>
  <c r="F130" i="5"/>
  <c r="F202" i="5"/>
  <c r="F226" i="5"/>
  <c r="F234" i="5"/>
  <c r="F266" i="5"/>
  <c r="F290" i="5"/>
  <c r="F306" i="5"/>
  <c r="F314" i="5"/>
  <c r="F362" i="5"/>
  <c r="F394" i="5"/>
  <c r="F434" i="5"/>
  <c r="F442" i="5"/>
  <c r="F466" i="5"/>
  <c r="F482" i="5"/>
  <c r="F490" i="5"/>
  <c r="F530" i="5"/>
  <c r="F538" i="5"/>
  <c r="F554" i="5"/>
  <c r="F578" i="5"/>
  <c r="F610" i="5"/>
  <c r="F618" i="5"/>
  <c r="F658" i="5"/>
  <c r="F666" i="5"/>
  <c r="F11" i="5"/>
  <c r="F27" i="5"/>
  <c r="F35" i="5"/>
  <c r="F43" i="5"/>
  <c r="F51" i="5"/>
  <c r="F155" i="5"/>
  <c r="F163" i="5"/>
  <c r="F187" i="5"/>
  <c r="F195" i="5"/>
  <c r="F203" i="5"/>
  <c r="F227" i="5"/>
  <c r="F235" i="5"/>
  <c r="F243" i="5"/>
  <c r="F267" i="5"/>
  <c r="F315" i="5"/>
  <c r="F331" i="5"/>
  <c r="F339" i="5"/>
  <c r="F363" i="5"/>
  <c r="F371" i="5"/>
  <c r="F467" i="5"/>
  <c r="F499" i="5"/>
  <c r="F531" i="5"/>
  <c r="F547" i="5"/>
  <c r="F579" i="5"/>
  <c r="F611" i="5"/>
  <c r="F619" i="5"/>
  <c r="F635" i="5"/>
  <c r="F675" i="5"/>
  <c r="F4" i="5"/>
  <c r="F24" i="5"/>
  <c r="F46" i="5"/>
  <c r="F56" i="5"/>
  <c r="F142" i="5"/>
  <c r="F196" i="5"/>
  <c r="F206" i="5"/>
  <c r="F260" i="5"/>
  <c r="F334" i="5"/>
  <c r="F344" i="5"/>
  <c r="F366" i="5"/>
  <c r="F388" i="5"/>
  <c r="F484" i="5"/>
  <c r="F516" i="5"/>
  <c r="F558" i="5"/>
  <c r="F580" i="5"/>
  <c r="F590" i="5"/>
  <c r="F600" i="5"/>
  <c r="F622" i="5"/>
  <c r="F632" i="5"/>
  <c r="F664" i="5"/>
  <c r="F676" i="5"/>
  <c r="F692" i="5"/>
  <c r="F700" i="5"/>
  <c r="F732" i="5"/>
  <c r="F756" i="5"/>
  <c r="F772" i="5"/>
  <c r="F788" i="5"/>
  <c r="F956" i="5"/>
  <c r="F964" i="5"/>
  <c r="F980" i="5"/>
  <c r="F988" i="5"/>
  <c r="F1004" i="5"/>
  <c r="F1020" i="5"/>
  <c r="F1036" i="5"/>
  <c r="F1044" i="5"/>
  <c r="F1060" i="5"/>
  <c r="F1068" i="5"/>
  <c r="F1076" i="5"/>
  <c r="F1108" i="5"/>
  <c r="F1124" i="5"/>
  <c r="F1188" i="5"/>
  <c r="F1228" i="5"/>
  <c r="F1236" i="5"/>
  <c r="F1332" i="5"/>
  <c r="F1340" i="5"/>
  <c r="F1364" i="5"/>
  <c r="F1372" i="5"/>
  <c r="F1404" i="5"/>
  <c r="F1420" i="5"/>
  <c r="F1468" i="5"/>
  <c r="F1492" i="5"/>
  <c r="F1500" i="5"/>
  <c r="F1516" i="5"/>
  <c r="F64" i="5"/>
  <c r="F89" i="5"/>
  <c r="F113" i="5"/>
  <c r="F199" i="5"/>
  <c r="F236" i="5"/>
  <c r="F261" i="5"/>
  <c r="F358" i="5"/>
  <c r="F382" i="5"/>
  <c r="F406" i="5"/>
  <c r="F455" i="5"/>
  <c r="F468" i="5"/>
  <c r="F492" i="5"/>
  <c r="F685" i="5"/>
  <c r="F730" i="5"/>
  <c r="F749" i="5"/>
  <c r="F767" i="5"/>
  <c r="F803" i="5"/>
  <c r="F822" i="5"/>
  <c r="F831" i="5"/>
  <c r="F849" i="5"/>
  <c r="F877" i="5"/>
  <c r="F895" i="5"/>
  <c r="F904" i="5"/>
  <c r="F922" i="5"/>
  <c r="F931" i="5"/>
  <c r="F950" i="5"/>
  <c r="F959" i="5"/>
  <c r="F986" i="5"/>
  <c r="F1014" i="5"/>
  <c r="F1032" i="5"/>
  <c r="F1059" i="5"/>
  <c r="F1105" i="5"/>
  <c r="F1123" i="5"/>
  <c r="F1142" i="5"/>
  <c r="F1169" i="5"/>
  <c r="F1215" i="5"/>
  <c r="F1242" i="5"/>
  <c r="F1261" i="5"/>
  <c r="F1288" i="5"/>
  <c r="F1334" i="5"/>
  <c r="F1343" i="5"/>
  <c r="F1352" i="5"/>
  <c r="F1370" i="5"/>
  <c r="F1425" i="5"/>
  <c r="F1434" i="5"/>
  <c r="F1443" i="5"/>
  <c r="F1462" i="5"/>
  <c r="F1480" i="5"/>
  <c r="F1498" i="5"/>
  <c r="F1526" i="5"/>
  <c r="F1542" i="5"/>
  <c r="F1550" i="5"/>
  <c r="F1574" i="5"/>
  <c r="F1598" i="5"/>
  <c r="F1614" i="5"/>
  <c r="F1622" i="5"/>
  <c r="F1646" i="5"/>
  <c r="F1654" i="5"/>
  <c r="F1662" i="5"/>
  <c r="F1694" i="5"/>
  <c r="F1750" i="5"/>
  <c r="F1774" i="5"/>
  <c r="F1782" i="5"/>
  <c r="F1790" i="5"/>
  <c r="F1838" i="5"/>
  <c r="F1862" i="5"/>
  <c r="F1870" i="5"/>
  <c r="F1918" i="5"/>
  <c r="F1934" i="5"/>
  <c r="F1942" i="5"/>
  <c r="F1998" i="5"/>
  <c r="F2014" i="5"/>
  <c r="F2022" i="5"/>
  <c r="F2038" i="5"/>
  <c r="F2078" i="5"/>
  <c r="F2086" i="5"/>
  <c r="F2110" i="5"/>
  <c r="F2142" i="5"/>
  <c r="F2174" i="5"/>
  <c r="F2182" i="5"/>
  <c r="F2190" i="5"/>
  <c r="F2214" i="5"/>
  <c r="F2222" i="5"/>
  <c r="F2278" i="5"/>
  <c r="F2286" i="5"/>
  <c r="F2294" i="5"/>
  <c r="F2326" i="5"/>
  <c r="F2342" i="5"/>
  <c r="F2350" i="5"/>
  <c r="F2358" i="5"/>
  <c r="F2422" i="5"/>
  <c r="F2430" i="5"/>
  <c r="F2462" i="5"/>
  <c r="F2470" i="5"/>
  <c r="F2478" i="5"/>
  <c r="F2494" i="5"/>
  <c r="F2510" i="5"/>
  <c r="F2518" i="5"/>
  <c r="F2526" i="5"/>
  <c r="F2550" i="5"/>
  <c r="F2590" i="5"/>
  <c r="F2598" i="5"/>
  <c r="F2622" i="5"/>
  <c r="F2630" i="5"/>
  <c r="F2654" i="5"/>
  <c r="F2694" i="5"/>
  <c r="F2702" i="5"/>
  <c r="F2742" i="5"/>
  <c r="F2814" i="5"/>
  <c r="F2822" i="5"/>
  <c r="F2830" i="5"/>
  <c r="F2854" i="5"/>
  <c r="F2870" i="5"/>
  <c r="F2878" i="5"/>
  <c r="F2886" i="5"/>
  <c r="F2910" i="5"/>
  <c r="F2918" i="5"/>
  <c r="F2926" i="5"/>
  <c r="F2942" i="5"/>
  <c r="F2950" i="5"/>
  <c r="F2966" i="5"/>
  <c r="F2974" i="5"/>
  <c r="F2990" i="5"/>
  <c r="F3038" i="5"/>
  <c r="F3062" i="5"/>
  <c r="F3171" i="5"/>
  <c r="F3155" i="5"/>
  <c r="F3131" i="5"/>
  <c r="F2976" i="5"/>
  <c r="F2930" i="5"/>
  <c r="F2921" i="5"/>
  <c r="F2912" i="5"/>
  <c r="F2848" i="5"/>
  <c r="F2839" i="5"/>
  <c r="F2829" i="5"/>
  <c r="F2793" i="5"/>
  <c r="F2784" i="5"/>
  <c r="F2775" i="5"/>
  <c r="F2738" i="5"/>
  <c r="F2729" i="5"/>
  <c r="F2692" i="5"/>
  <c r="F2674" i="5"/>
  <c r="F2656" i="5"/>
  <c r="F2647" i="5"/>
  <c r="F2601" i="5"/>
  <c r="F2592" i="5"/>
  <c r="F2573" i="5"/>
  <c r="F2546" i="5"/>
  <c r="F2464" i="5"/>
  <c r="F2455" i="5"/>
  <c r="F2445" i="5"/>
  <c r="F2427" i="5"/>
  <c r="F2418" i="5"/>
  <c r="F2381" i="5"/>
  <c r="F2363" i="5"/>
  <c r="F2263" i="5"/>
  <c r="F2199" i="5"/>
  <c r="F2189" i="5"/>
  <c r="F2162" i="5"/>
  <c r="F2089" i="5"/>
  <c r="F2052" i="5"/>
  <c r="F1952" i="5"/>
  <c r="F1943" i="5"/>
  <c r="F1933" i="5"/>
  <c r="F1915" i="5"/>
  <c r="F1897" i="5"/>
  <c r="F1888" i="5"/>
  <c r="F1860" i="5"/>
  <c r="F1805" i="5"/>
  <c r="F1796" i="5"/>
  <c r="F1778" i="5"/>
  <c r="F1769" i="5"/>
  <c r="F1741" i="5"/>
  <c r="F1732" i="5"/>
  <c r="F1705" i="5"/>
  <c r="F1677" i="5"/>
  <c r="F1668" i="5"/>
  <c r="F1595" i="5"/>
  <c r="F1490" i="5"/>
  <c r="F1365" i="5"/>
  <c r="F1312" i="5"/>
  <c r="F1291" i="5"/>
  <c r="F1249" i="5"/>
  <c r="F1218" i="5"/>
  <c r="F1166" i="5"/>
  <c r="F1155" i="5"/>
  <c r="F1145" i="5"/>
  <c r="F1103" i="5"/>
  <c r="F1051" i="5"/>
  <c r="F1030" i="5"/>
  <c r="F1019" i="5"/>
  <c r="F999" i="5"/>
  <c r="F978" i="5"/>
  <c r="F967" i="5"/>
  <c r="F936" i="5"/>
  <c r="F905" i="5"/>
  <c r="F842" i="5"/>
  <c r="F810" i="5"/>
  <c r="F790" i="5"/>
  <c r="F769" i="5"/>
  <c r="F717" i="5"/>
  <c r="F706" i="5"/>
  <c r="F696" i="5"/>
  <c r="F686" i="5"/>
  <c r="F591" i="5"/>
  <c r="F575" i="5"/>
  <c r="F549" i="5"/>
  <c r="F478" i="5"/>
  <c r="F269" i="5"/>
  <c r="F241" i="5"/>
  <c r="F229" i="5"/>
  <c r="F214" i="5"/>
  <c r="F200" i="5"/>
  <c r="F158" i="5"/>
  <c r="F47" i="5"/>
  <c r="F6" i="5"/>
  <c r="AE11" i="2" l="1"/>
  <c r="AE10" i="2"/>
  <c r="AE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5C4446-011F-487A-89C8-73F69FA33E50}" keepAlive="1" name="Query - attrition" description="Connection to the 'attrition' query in the workbook." type="5" refreshedVersion="8" background="1" saveData="1">
    <dbPr connection="Provider=Microsoft.Mashup.OleDb.1;Data Source=$Workbook$;Location=attrition;Extended Properties=&quot;&quot;" command="SELECT * FROM [attrition]"/>
  </connection>
  <connection id="2" xr16:uid="{F0A766E3-68EF-4DCC-B506-46FAD0DC804D}" keepAlive="1" name="Query - compensation" description="Connection to the 'compensation' query in the workbook." type="5" refreshedVersion="8" background="1" saveData="1">
    <dbPr connection="Provider=Microsoft.Mashup.OleDb.1;Data Source=$Workbook$;Location=compensation;Extended Properties=&quot;&quot;" command="SELECT * FROM [compensation]"/>
  </connection>
  <connection id="3" xr16:uid="{E99890C0-6EB0-4FEA-BC12-C9C99087C176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35C052B1-010B-45FB-8A98-A964998241DB}" keepAlive="1" name="Query - engagement" description="Connection to the 'engagement' query in the workbook." type="5" refreshedVersion="8" background="1" saveData="1">
    <dbPr connection="Provider=Microsoft.Mashup.OleDb.1;Data Source=$Workbook$;Location=engagement;Extended Properties=&quot;&quot;" command="SELECT * FROM [engagement]"/>
  </connection>
  <connection id="5" xr16:uid="{091463D3-E25A-4FDE-8357-7A3486ED0B6B}" keepAlive="1" name="Query - hiring" description="Connection to the 'hiring' query in the workbook." type="5" refreshedVersion="8" background="1" saveData="1">
    <dbPr connection="Provider=Microsoft.Mashup.OleDb.1;Data Source=$Workbook$;Location=hiring;Extended Properties=&quot;&quot;" command="SELECT * FROM [hiring]"/>
  </connection>
  <connection id="6" xr16:uid="{9E034367-F86A-47E6-B72C-AD6BA6D937EF}" keepAlive="1" name="Query - performance" description="Connection to the 'performance' query in the workbook." type="5" refreshedVersion="8" background="1" saveData="1">
    <dbPr connection="Provider=Microsoft.Mashup.OleDb.1;Data Source=$Workbook$;Location=performance;Extended Properties=&quot;&quot;" command="SELECT * FROM [performance]"/>
  </connection>
</connections>
</file>

<file path=xl/sharedStrings.xml><?xml version="1.0" encoding="utf-8"?>
<sst xmlns="http://schemas.openxmlformats.org/spreadsheetml/2006/main" count="48152" uniqueCount="3530">
  <si>
    <t>employee_id</t>
  </si>
  <si>
    <t>gender</t>
  </si>
  <si>
    <t>age</t>
  </si>
  <si>
    <t>education</t>
  </si>
  <si>
    <t>department</t>
  </si>
  <si>
    <t>job_role</t>
  </si>
  <si>
    <t>hire_date</t>
  </si>
  <si>
    <t>manager_id</t>
  </si>
  <si>
    <t>location</t>
  </si>
  <si>
    <t>employment_type</t>
  </si>
  <si>
    <t>E100000</t>
  </si>
  <si>
    <t>F</t>
  </si>
  <si>
    <t>Graduate</t>
  </si>
  <si>
    <t>Finance</t>
  </si>
  <si>
    <t>Financial Analyst</t>
  </si>
  <si>
    <t>M274</t>
  </si>
  <si>
    <t>Pune</t>
  </si>
  <si>
    <t>Contract</t>
  </si>
  <si>
    <t>E100001</t>
  </si>
  <si>
    <t>M</t>
  </si>
  <si>
    <t>Postgraduate</t>
  </si>
  <si>
    <t>Accountant</t>
  </si>
  <si>
    <t>M237</t>
  </si>
  <si>
    <t>Hyderabad</t>
  </si>
  <si>
    <t>Full-time</t>
  </si>
  <si>
    <t>E100002</t>
  </si>
  <si>
    <t>Operations</t>
  </si>
  <si>
    <t>Operations Analyst</t>
  </si>
  <si>
    <t>M258</t>
  </si>
  <si>
    <t>E100003</t>
  </si>
  <si>
    <t>M307</t>
  </si>
  <si>
    <t>Delhi</t>
  </si>
  <si>
    <t>E100004</t>
  </si>
  <si>
    <t>Sales</t>
  </si>
  <si>
    <t>Sales Executive</t>
  </si>
  <si>
    <t>M288</t>
  </si>
  <si>
    <t>E100005</t>
  </si>
  <si>
    <t>HR</t>
  </si>
  <si>
    <t>HR Executive</t>
  </si>
  <si>
    <t>M207</t>
  </si>
  <si>
    <t>E100006</t>
  </si>
  <si>
    <t>M345</t>
  </si>
  <si>
    <t>E100007</t>
  </si>
  <si>
    <t>HR Business Partner</t>
  </si>
  <si>
    <t>M239</t>
  </si>
  <si>
    <t>Mumbai</t>
  </si>
  <si>
    <t>E100008</t>
  </si>
  <si>
    <t>M214</t>
  </si>
  <si>
    <t>E100009</t>
  </si>
  <si>
    <t>IT</t>
  </si>
  <si>
    <t>Software Engineer</t>
  </si>
  <si>
    <t>M335</t>
  </si>
  <si>
    <t>E100010</t>
  </si>
  <si>
    <t>M211</t>
  </si>
  <si>
    <t>E100011</t>
  </si>
  <si>
    <t>M300</t>
  </si>
  <si>
    <t>Chennai</t>
  </si>
  <si>
    <t>E100012</t>
  </si>
  <si>
    <t>Process Manager</t>
  </si>
  <si>
    <t>E100013</t>
  </si>
  <si>
    <t>M331</t>
  </si>
  <si>
    <t>E100014</t>
  </si>
  <si>
    <t>M285</t>
  </si>
  <si>
    <t>E100015</t>
  </si>
  <si>
    <t>E100016</t>
  </si>
  <si>
    <t>QA Engineer</t>
  </si>
  <si>
    <t>M202</t>
  </si>
  <si>
    <t>E100017</t>
  </si>
  <si>
    <t>Data Analyst</t>
  </si>
  <si>
    <t>M295</t>
  </si>
  <si>
    <t>Bangalore</t>
  </si>
  <si>
    <t>E100018</t>
  </si>
  <si>
    <t>M312</t>
  </si>
  <si>
    <t>E100019</t>
  </si>
  <si>
    <t>M328</t>
  </si>
  <si>
    <t>E100020</t>
  </si>
  <si>
    <t>M322</t>
  </si>
  <si>
    <t>E100021</t>
  </si>
  <si>
    <t>M323</t>
  </si>
  <si>
    <t>E100022</t>
  </si>
  <si>
    <t>M346</t>
  </si>
  <si>
    <t>E100023</t>
  </si>
  <si>
    <t>M210</t>
  </si>
  <si>
    <t>E100024</t>
  </si>
  <si>
    <t>M343</t>
  </si>
  <si>
    <t>E100025</t>
  </si>
  <si>
    <t>M236</t>
  </si>
  <si>
    <t>E100026</t>
  </si>
  <si>
    <t>M253</t>
  </si>
  <si>
    <t>E100027</t>
  </si>
  <si>
    <t>M311</t>
  </si>
  <si>
    <t>E100028</t>
  </si>
  <si>
    <t>M267</t>
  </si>
  <si>
    <t>E100029</t>
  </si>
  <si>
    <t>M232</t>
  </si>
  <si>
    <t>E100030</t>
  </si>
  <si>
    <t>M296</t>
  </si>
  <si>
    <t>E100031</t>
  </si>
  <si>
    <t>M216</t>
  </si>
  <si>
    <t>E100032</t>
  </si>
  <si>
    <t>M245</t>
  </si>
  <si>
    <t>E100033</t>
  </si>
  <si>
    <t>M266</t>
  </si>
  <si>
    <t>E100034</t>
  </si>
  <si>
    <t>E100035</t>
  </si>
  <si>
    <t>M238</t>
  </si>
  <si>
    <t>E100036</t>
  </si>
  <si>
    <t>M334</t>
  </si>
  <si>
    <t>E100037</t>
  </si>
  <si>
    <t>M291</t>
  </si>
  <si>
    <t>E100038</t>
  </si>
  <si>
    <t>E100039</t>
  </si>
  <si>
    <t>Account Manager</t>
  </si>
  <si>
    <t>M302</t>
  </si>
  <si>
    <t>E100040</t>
  </si>
  <si>
    <t>M212</t>
  </si>
  <si>
    <t>E100041</t>
  </si>
  <si>
    <t>M316</t>
  </si>
  <si>
    <t>E100042</t>
  </si>
  <si>
    <t>E100043</t>
  </si>
  <si>
    <t>M268</t>
  </si>
  <si>
    <t>E100044</t>
  </si>
  <si>
    <t>M228</t>
  </si>
  <si>
    <t>E100045</t>
  </si>
  <si>
    <t>M284</t>
  </si>
  <si>
    <t>E100046</t>
  </si>
  <si>
    <t>M337</t>
  </si>
  <si>
    <t>E100047</t>
  </si>
  <si>
    <t>M327</t>
  </si>
  <si>
    <t>E100048</t>
  </si>
  <si>
    <t>E100049</t>
  </si>
  <si>
    <t>M234</t>
  </si>
  <si>
    <t>E100050</t>
  </si>
  <si>
    <t>M257</t>
  </si>
  <si>
    <t>E100051</t>
  </si>
  <si>
    <t>M298</t>
  </si>
  <si>
    <t>E100052</t>
  </si>
  <si>
    <t>E100053</t>
  </si>
  <si>
    <t>E100054</t>
  </si>
  <si>
    <t>E100055</t>
  </si>
  <si>
    <t>M341</t>
  </si>
  <si>
    <t>E100056</t>
  </si>
  <si>
    <t>M344</t>
  </si>
  <si>
    <t>E100057</t>
  </si>
  <si>
    <t>M282</t>
  </si>
  <si>
    <t>E100058</t>
  </si>
  <si>
    <t>M269</t>
  </si>
  <si>
    <t>E100059</t>
  </si>
  <si>
    <t>E100060</t>
  </si>
  <si>
    <t>M260</t>
  </si>
  <si>
    <t>E100061</t>
  </si>
  <si>
    <t>E100062</t>
  </si>
  <si>
    <t>E100063</t>
  </si>
  <si>
    <t>M317</t>
  </si>
  <si>
    <t>E100064</t>
  </si>
  <si>
    <t>E100065</t>
  </si>
  <si>
    <t>E100066</t>
  </si>
  <si>
    <t>M281</t>
  </si>
  <si>
    <t>E100067</t>
  </si>
  <si>
    <t>M204</t>
  </si>
  <si>
    <t>E100068</t>
  </si>
  <si>
    <t>E100069</t>
  </si>
  <si>
    <t>M254</t>
  </si>
  <si>
    <t>E100070</t>
  </si>
  <si>
    <t>M252</t>
  </si>
  <si>
    <t>E100071</t>
  </si>
  <si>
    <t>M203</t>
  </si>
  <si>
    <t>E100072</t>
  </si>
  <si>
    <t>E100073</t>
  </si>
  <si>
    <t>M246</t>
  </si>
  <si>
    <t>E100074</t>
  </si>
  <si>
    <t>M297</t>
  </si>
  <si>
    <t>E100075</t>
  </si>
  <si>
    <t>M278</t>
  </si>
  <si>
    <t>E100076</t>
  </si>
  <si>
    <t>E100077</t>
  </si>
  <si>
    <t>M325</t>
  </si>
  <si>
    <t>E100078</t>
  </si>
  <si>
    <t>E100079</t>
  </si>
  <si>
    <t>M250</t>
  </si>
  <si>
    <t>E100080</t>
  </si>
  <si>
    <t>M332</t>
  </si>
  <si>
    <t>E100081</t>
  </si>
  <si>
    <t>E100082</t>
  </si>
  <si>
    <t>E100083</t>
  </si>
  <si>
    <t>M255</t>
  </si>
  <si>
    <t>E100084</t>
  </si>
  <si>
    <t>E100085</t>
  </si>
  <si>
    <t>E100086</t>
  </si>
  <si>
    <t>E100087</t>
  </si>
  <si>
    <t>E100088</t>
  </si>
  <si>
    <t>E100089</t>
  </si>
  <si>
    <t>M205</t>
  </si>
  <si>
    <t>E100090</t>
  </si>
  <si>
    <t>M261</t>
  </si>
  <si>
    <t>E100091</t>
  </si>
  <si>
    <t>E100092</t>
  </si>
  <si>
    <t>E100093</t>
  </si>
  <si>
    <t>M209</t>
  </si>
  <si>
    <t>E100094</t>
  </si>
  <si>
    <t>E100095</t>
  </si>
  <si>
    <t>M248</t>
  </si>
  <si>
    <t>E100096</t>
  </si>
  <si>
    <t>M275</t>
  </si>
  <si>
    <t>E100097</t>
  </si>
  <si>
    <t>M259</t>
  </si>
  <si>
    <t>E100098</t>
  </si>
  <si>
    <t>M241</t>
  </si>
  <si>
    <t>E100099</t>
  </si>
  <si>
    <t>E100100</t>
  </si>
  <si>
    <t>M333</t>
  </si>
  <si>
    <t>E100101</t>
  </si>
  <si>
    <t>E100102</t>
  </si>
  <si>
    <t>E100103</t>
  </si>
  <si>
    <t>E100104</t>
  </si>
  <si>
    <t>M314</t>
  </si>
  <si>
    <t>E100105</t>
  </si>
  <si>
    <t>E100106</t>
  </si>
  <si>
    <t>M310</t>
  </si>
  <si>
    <t>E100107</t>
  </si>
  <si>
    <t>M305</t>
  </si>
  <si>
    <t>E100108</t>
  </si>
  <si>
    <t>E100109</t>
  </si>
  <si>
    <t>M262</t>
  </si>
  <si>
    <t>E100110</t>
  </si>
  <si>
    <t>E100111</t>
  </si>
  <si>
    <t>E100112</t>
  </si>
  <si>
    <t>M287</t>
  </si>
  <si>
    <t>E100113</t>
  </si>
  <si>
    <t>M283</t>
  </si>
  <si>
    <t>E100114</t>
  </si>
  <si>
    <t>M340</t>
  </si>
  <si>
    <t>E100115</t>
  </si>
  <si>
    <t>M229</t>
  </si>
  <si>
    <t>E100116</t>
  </si>
  <si>
    <t>E100117</t>
  </si>
  <si>
    <t>E100118</t>
  </si>
  <si>
    <t>E100119</t>
  </si>
  <si>
    <t>E100120</t>
  </si>
  <si>
    <t>M206</t>
  </si>
  <si>
    <t>E100121</t>
  </si>
  <si>
    <t>E100122</t>
  </si>
  <si>
    <t>E100123</t>
  </si>
  <si>
    <t>E100124</t>
  </si>
  <si>
    <t>M213</t>
  </si>
  <si>
    <t>E100125</t>
  </si>
  <si>
    <t>E100126</t>
  </si>
  <si>
    <t>M233</t>
  </si>
  <si>
    <t>E100127</t>
  </si>
  <si>
    <t>M256</t>
  </si>
  <si>
    <t>E100128</t>
  </si>
  <si>
    <t>E100129</t>
  </si>
  <si>
    <t>E100130</t>
  </si>
  <si>
    <t>E100131</t>
  </si>
  <si>
    <t>E100132</t>
  </si>
  <si>
    <t>M308</t>
  </si>
  <si>
    <t>E100133</t>
  </si>
  <si>
    <t>E100134</t>
  </si>
  <si>
    <t>M301</t>
  </si>
  <si>
    <t>E100135</t>
  </si>
  <si>
    <t>E100136</t>
  </si>
  <si>
    <t>M224</t>
  </si>
  <si>
    <t>E100137</t>
  </si>
  <si>
    <t>M215</t>
  </si>
  <si>
    <t>E100138</t>
  </si>
  <si>
    <t>M336</t>
  </si>
  <si>
    <t>E100139</t>
  </si>
  <si>
    <t>E100140</t>
  </si>
  <si>
    <t>E100141</t>
  </si>
  <si>
    <t>E100142</t>
  </si>
  <si>
    <t>E100143</t>
  </si>
  <si>
    <t>E100144</t>
  </si>
  <si>
    <t>M320</t>
  </si>
  <si>
    <t>E100145</t>
  </si>
  <si>
    <t>E100146</t>
  </si>
  <si>
    <t>M339</t>
  </si>
  <si>
    <t>E100147</t>
  </si>
  <si>
    <t>E100148</t>
  </si>
  <si>
    <t>E100149</t>
  </si>
  <si>
    <t>E100150</t>
  </si>
  <si>
    <t>E100151</t>
  </si>
  <si>
    <t>E100152</t>
  </si>
  <si>
    <t>E100153</t>
  </si>
  <si>
    <t>E100154</t>
  </si>
  <si>
    <t>M313</t>
  </si>
  <si>
    <t>E100155</t>
  </si>
  <si>
    <t>E100156</t>
  </si>
  <si>
    <t>M299</t>
  </si>
  <si>
    <t>E100157</t>
  </si>
  <si>
    <t>E100158</t>
  </si>
  <si>
    <t>E100159</t>
  </si>
  <si>
    <t>E100160</t>
  </si>
  <si>
    <t>M221</t>
  </si>
  <si>
    <t>E100161</t>
  </si>
  <si>
    <t>E100162</t>
  </si>
  <si>
    <t>M324</t>
  </si>
  <si>
    <t>E100163</t>
  </si>
  <si>
    <t>M225</t>
  </si>
  <si>
    <t>E100164</t>
  </si>
  <si>
    <t>M318</t>
  </si>
  <si>
    <t>E100165</t>
  </si>
  <si>
    <t>M280</t>
  </si>
  <si>
    <t>E100166</t>
  </si>
  <si>
    <t>E100167</t>
  </si>
  <si>
    <t>M263</t>
  </si>
  <si>
    <t>E100168</t>
  </si>
  <si>
    <t>E100169</t>
  </si>
  <si>
    <t>E100170</t>
  </si>
  <si>
    <t>M208</t>
  </si>
  <si>
    <t>E100171</t>
  </si>
  <si>
    <t>M338</t>
  </si>
  <si>
    <t>E100172</t>
  </si>
  <si>
    <t>M231</t>
  </si>
  <si>
    <t>E100173</t>
  </si>
  <si>
    <t>E100174</t>
  </si>
  <si>
    <t>M201</t>
  </si>
  <si>
    <t>E100175</t>
  </si>
  <si>
    <t>E100176</t>
  </si>
  <si>
    <t>E100177</t>
  </si>
  <si>
    <t>M271</t>
  </si>
  <si>
    <t>E100178</t>
  </si>
  <si>
    <t>E100179</t>
  </si>
  <si>
    <t>E100180</t>
  </si>
  <si>
    <t>E100181</t>
  </si>
  <si>
    <t>E100182</t>
  </si>
  <si>
    <t>E100183</t>
  </si>
  <si>
    <t>E100184</t>
  </si>
  <si>
    <t>M265</t>
  </si>
  <si>
    <t>E100185</t>
  </si>
  <si>
    <t>M217</t>
  </si>
  <si>
    <t>E100186</t>
  </si>
  <si>
    <t>E100187</t>
  </si>
  <si>
    <t>E100188</t>
  </si>
  <si>
    <t>M244</t>
  </si>
  <si>
    <t>E100189</t>
  </si>
  <si>
    <t>M219</t>
  </si>
  <si>
    <t>E100190</t>
  </si>
  <si>
    <t>E100191</t>
  </si>
  <si>
    <t>M329</t>
  </si>
  <si>
    <t>E100192</t>
  </si>
  <si>
    <t>E100193</t>
  </si>
  <si>
    <t>M249</t>
  </si>
  <si>
    <t>E100194</t>
  </si>
  <si>
    <t>E100195</t>
  </si>
  <si>
    <t>E100196</t>
  </si>
  <si>
    <t>E100197</t>
  </si>
  <si>
    <t>E100198</t>
  </si>
  <si>
    <t>E100199</t>
  </si>
  <si>
    <t>E100200</t>
  </si>
  <si>
    <t>E100201</t>
  </si>
  <si>
    <t>E100202</t>
  </si>
  <si>
    <t>E100203</t>
  </si>
  <si>
    <t>E100204</t>
  </si>
  <si>
    <t>M220</t>
  </si>
  <si>
    <t>E100205</t>
  </si>
  <si>
    <t>E100206</t>
  </si>
  <si>
    <t>M226</t>
  </si>
  <si>
    <t>E100207</t>
  </si>
  <si>
    <t>M276</t>
  </si>
  <si>
    <t>E100208</t>
  </si>
  <si>
    <t>E100209</t>
  </si>
  <si>
    <t>E100210</t>
  </si>
  <si>
    <t>E100211</t>
  </si>
  <si>
    <t>E100212</t>
  </si>
  <si>
    <t>M342</t>
  </si>
  <si>
    <t>E100213</t>
  </si>
  <si>
    <t>E100214</t>
  </si>
  <si>
    <t>E100215</t>
  </si>
  <si>
    <t>M272</t>
  </si>
  <si>
    <t>E100216</t>
  </si>
  <si>
    <t>E100217</t>
  </si>
  <si>
    <t>E100218</t>
  </si>
  <si>
    <t>M235</t>
  </si>
  <si>
    <t>E100219</t>
  </si>
  <si>
    <t>E100220</t>
  </si>
  <si>
    <t>E100221</t>
  </si>
  <si>
    <t>E100222</t>
  </si>
  <si>
    <t>E100223</t>
  </si>
  <si>
    <t>E100224</t>
  </si>
  <si>
    <t>E100225</t>
  </si>
  <si>
    <t>E100226</t>
  </si>
  <si>
    <t>E100227</t>
  </si>
  <si>
    <t>M279</t>
  </si>
  <si>
    <t>E100228</t>
  </si>
  <si>
    <t>E100229</t>
  </si>
  <si>
    <t>E100230</t>
  </si>
  <si>
    <t>E100231</t>
  </si>
  <si>
    <t>E100232</t>
  </si>
  <si>
    <t>E100233</t>
  </si>
  <si>
    <t>M251</t>
  </si>
  <si>
    <t>E100234</t>
  </si>
  <si>
    <t>E100235</t>
  </si>
  <si>
    <t>E100236</t>
  </si>
  <si>
    <t>E100237</t>
  </si>
  <si>
    <t>E100238</t>
  </si>
  <si>
    <t>E100239</t>
  </si>
  <si>
    <t>E100240</t>
  </si>
  <si>
    <t>E100241</t>
  </si>
  <si>
    <t>M286</t>
  </si>
  <si>
    <t>E100242</t>
  </si>
  <si>
    <t>E100243</t>
  </si>
  <si>
    <t>E100244</t>
  </si>
  <si>
    <t>E100245</t>
  </si>
  <si>
    <t>E100246</t>
  </si>
  <si>
    <t>E100247</t>
  </si>
  <si>
    <t>E100248</t>
  </si>
  <si>
    <t>E100249</t>
  </si>
  <si>
    <t>E100250</t>
  </si>
  <si>
    <t>E100251</t>
  </si>
  <si>
    <t>E100252</t>
  </si>
  <si>
    <t>E100253</t>
  </si>
  <si>
    <t>E100254</t>
  </si>
  <si>
    <t>E100255</t>
  </si>
  <si>
    <t>M289</t>
  </si>
  <si>
    <t>E100256</t>
  </si>
  <si>
    <t>E100257</t>
  </si>
  <si>
    <t>M223</t>
  </si>
  <si>
    <t>E100258</t>
  </si>
  <si>
    <t>E100259</t>
  </si>
  <si>
    <t>E100260</t>
  </si>
  <si>
    <t>E100261</t>
  </si>
  <si>
    <t>E100262</t>
  </si>
  <si>
    <t>M315</t>
  </si>
  <si>
    <t>E100263</t>
  </si>
  <si>
    <t>E100264</t>
  </si>
  <si>
    <t>E100265</t>
  </si>
  <si>
    <t>E100266</t>
  </si>
  <si>
    <t>E100267</t>
  </si>
  <si>
    <t>E100268</t>
  </si>
  <si>
    <t>M230</t>
  </si>
  <si>
    <t>E100269</t>
  </si>
  <si>
    <t>E100270</t>
  </si>
  <si>
    <t>M306</t>
  </si>
  <si>
    <t>E100271</t>
  </si>
  <si>
    <t>E100272</t>
  </si>
  <si>
    <t>M319</t>
  </si>
  <si>
    <t>E100273</t>
  </si>
  <si>
    <t>E100274</t>
  </si>
  <si>
    <t>E100275</t>
  </si>
  <si>
    <t>E100276</t>
  </si>
  <si>
    <t>E100277</t>
  </si>
  <si>
    <t>E100278</t>
  </si>
  <si>
    <t>E100279</t>
  </si>
  <si>
    <t>E100280</t>
  </si>
  <si>
    <t>M227</t>
  </si>
  <si>
    <t>E100281</t>
  </si>
  <si>
    <t>E100282</t>
  </si>
  <si>
    <t>E100283</t>
  </si>
  <si>
    <t>E100284</t>
  </si>
  <si>
    <t>M330</t>
  </si>
  <si>
    <t>E100285</t>
  </si>
  <si>
    <t>E100286</t>
  </si>
  <si>
    <t>E100287</t>
  </si>
  <si>
    <t>E100288</t>
  </si>
  <si>
    <t>E100289</t>
  </si>
  <si>
    <t>E100290</t>
  </si>
  <si>
    <t>E100291</t>
  </si>
  <si>
    <t>E100292</t>
  </si>
  <si>
    <t>E100293</t>
  </si>
  <si>
    <t>E100294</t>
  </si>
  <si>
    <t>E100295</t>
  </si>
  <si>
    <t>E100296</t>
  </si>
  <si>
    <t>M290</t>
  </si>
  <si>
    <t>E100297</t>
  </si>
  <si>
    <t>M277</t>
  </si>
  <si>
    <t>E100298</t>
  </si>
  <si>
    <t>E100299</t>
  </si>
  <si>
    <t>E100300</t>
  </si>
  <si>
    <t>E100301</t>
  </si>
  <si>
    <t>E100302</t>
  </si>
  <si>
    <t>E100303</t>
  </si>
  <si>
    <t>E100304</t>
  </si>
  <si>
    <t>E100305</t>
  </si>
  <si>
    <t>E100306</t>
  </si>
  <si>
    <t>E100307</t>
  </si>
  <si>
    <t>E100308</t>
  </si>
  <si>
    <t>E100309</t>
  </si>
  <si>
    <t>E100310</t>
  </si>
  <si>
    <t>E100311</t>
  </si>
  <si>
    <t>E100312</t>
  </si>
  <si>
    <t>E100313</t>
  </si>
  <si>
    <t>E100314</t>
  </si>
  <si>
    <t>E100315</t>
  </si>
  <si>
    <t>E100316</t>
  </si>
  <si>
    <t>E100317</t>
  </si>
  <si>
    <t>E100318</t>
  </si>
  <si>
    <t>E100319</t>
  </si>
  <si>
    <t>E100320</t>
  </si>
  <si>
    <t>E100321</t>
  </si>
  <si>
    <t>E100322</t>
  </si>
  <si>
    <t>E100323</t>
  </si>
  <si>
    <t>E100324</t>
  </si>
  <si>
    <t>E100325</t>
  </si>
  <si>
    <t>E100326</t>
  </si>
  <si>
    <t>E100327</t>
  </si>
  <si>
    <t>E100328</t>
  </si>
  <si>
    <t>E100329</t>
  </si>
  <si>
    <t>E100330</t>
  </si>
  <si>
    <t>E100331</t>
  </si>
  <si>
    <t>E100332</t>
  </si>
  <si>
    <t>E100333</t>
  </si>
  <si>
    <t>E100334</t>
  </si>
  <si>
    <t>E100335</t>
  </si>
  <si>
    <t>E100336</t>
  </si>
  <si>
    <t>E100337</t>
  </si>
  <si>
    <t>E100338</t>
  </si>
  <si>
    <t>E100339</t>
  </si>
  <si>
    <t>E100340</t>
  </si>
  <si>
    <t>E100341</t>
  </si>
  <si>
    <t>E100342</t>
  </si>
  <si>
    <t>E100343</t>
  </si>
  <si>
    <t>M222</t>
  </si>
  <si>
    <t>E100344</t>
  </si>
  <si>
    <t>E100345</t>
  </si>
  <si>
    <t>E100346</t>
  </si>
  <si>
    <t>E100347</t>
  </si>
  <si>
    <t>E100348</t>
  </si>
  <si>
    <t>E100349</t>
  </si>
  <si>
    <t>M309</t>
  </si>
  <si>
    <t>E100350</t>
  </si>
  <si>
    <t>E100351</t>
  </si>
  <si>
    <t>E100352</t>
  </si>
  <si>
    <t>E100353</t>
  </si>
  <si>
    <t>E100354</t>
  </si>
  <si>
    <t>E100355</t>
  </si>
  <si>
    <t>E100356</t>
  </si>
  <si>
    <t>E100357</t>
  </si>
  <si>
    <t>E100358</t>
  </si>
  <si>
    <t>E100359</t>
  </si>
  <si>
    <t>E100360</t>
  </si>
  <si>
    <t>M264</t>
  </si>
  <si>
    <t>E100361</t>
  </si>
  <si>
    <t>E100362</t>
  </si>
  <si>
    <t>E100363</t>
  </si>
  <si>
    <t>M321</t>
  </si>
  <si>
    <t>E100364</t>
  </si>
  <si>
    <t>E100365</t>
  </si>
  <si>
    <t>E100366</t>
  </si>
  <si>
    <t>E100367</t>
  </si>
  <si>
    <t>E100368</t>
  </si>
  <si>
    <t>E100369</t>
  </si>
  <si>
    <t>E100370</t>
  </si>
  <si>
    <t>E100371</t>
  </si>
  <si>
    <t>E100372</t>
  </si>
  <si>
    <t>E100373</t>
  </si>
  <si>
    <t>M292</t>
  </si>
  <si>
    <t>E100374</t>
  </si>
  <si>
    <t>E100375</t>
  </si>
  <si>
    <t>E100376</t>
  </si>
  <si>
    <t>E100377</t>
  </si>
  <si>
    <t>E100378</t>
  </si>
  <si>
    <t>E100379</t>
  </si>
  <si>
    <t>M303</t>
  </si>
  <si>
    <t>E100380</t>
  </si>
  <si>
    <t>E100381</t>
  </si>
  <si>
    <t>M347</t>
  </si>
  <si>
    <t>E100382</t>
  </si>
  <si>
    <t>E100383</t>
  </si>
  <si>
    <t>E100384</t>
  </si>
  <si>
    <t>E100385</t>
  </si>
  <si>
    <t>E100386</t>
  </si>
  <si>
    <t>E100387</t>
  </si>
  <si>
    <t>E100388</t>
  </si>
  <si>
    <t>E100389</t>
  </si>
  <si>
    <t>E100390</t>
  </si>
  <si>
    <t>E100391</t>
  </si>
  <si>
    <t>E100392</t>
  </si>
  <si>
    <t>E100393</t>
  </si>
  <si>
    <t>E100394</t>
  </si>
  <si>
    <t>E100395</t>
  </si>
  <si>
    <t>E100396</t>
  </si>
  <si>
    <t>M326</t>
  </si>
  <si>
    <t>E100397</t>
  </si>
  <si>
    <t>E100398</t>
  </si>
  <si>
    <t>E100399</t>
  </si>
  <si>
    <t>E100400</t>
  </si>
  <si>
    <t>E100401</t>
  </si>
  <si>
    <t>E100402</t>
  </si>
  <si>
    <t>E100403</t>
  </si>
  <si>
    <t>E100404</t>
  </si>
  <si>
    <t>E100405</t>
  </si>
  <si>
    <t>E100406</t>
  </si>
  <si>
    <t>M218</t>
  </si>
  <si>
    <t>E100407</t>
  </si>
  <si>
    <t>E100408</t>
  </si>
  <si>
    <t>M304</t>
  </si>
  <si>
    <t>E100409</t>
  </si>
  <si>
    <t>E100410</t>
  </si>
  <si>
    <t>E100411</t>
  </si>
  <si>
    <t>E100412</t>
  </si>
  <si>
    <t>E100413</t>
  </si>
  <si>
    <t>E100414</t>
  </si>
  <si>
    <t>E100415</t>
  </si>
  <si>
    <t>E100416</t>
  </si>
  <si>
    <t>E100417</t>
  </si>
  <si>
    <t>E100418</t>
  </si>
  <si>
    <t>E100419</t>
  </si>
  <si>
    <t>E100420</t>
  </si>
  <si>
    <t>E100421</t>
  </si>
  <si>
    <t>E100422</t>
  </si>
  <si>
    <t>E100423</t>
  </si>
  <si>
    <t>E100424</t>
  </si>
  <si>
    <t>E100425</t>
  </si>
  <si>
    <t>E100426</t>
  </si>
  <si>
    <t>E100427</t>
  </si>
  <si>
    <t>E100428</t>
  </si>
  <si>
    <t>E100429</t>
  </si>
  <si>
    <t>E100430</t>
  </si>
  <si>
    <t>E100431</t>
  </si>
  <si>
    <t>E100432</t>
  </si>
  <si>
    <t>E100433</t>
  </si>
  <si>
    <t>E100434</t>
  </si>
  <si>
    <t>E100435</t>
  </si>
  <si>
    <t>E100436</t>
  </si>
  <si>
    <t>E100437</t>
  </si>
  <si>
    <t>E100438</t>
  </si>
  <si>
    <t>E100439</t>
  </si>
  <si>
    <t>E100440</t>
  </si>
  <si>
    <t>E100441</t>
  </si>
  <si>
    <t>E100442</t>
  </si>
  <si>
    <t>E100443</t>
  </si>
  <si>
    <t>E100444</t>
  </si>
  <si>
    <t>E100445</t>
  </si>
  <si>
    <t>E100446</t>
  </si>
  <si>
    <t>E100447</t>
  </si>
  <si>
    <t>E100448</t>
  </si>
  <si>
    <t>M247</t>
  </si>
  <si>
    <t>E100449</t>
  </si>
  <si>
    <t>E100450</t>
  </si>
  <si>
    <t>E100451</t>
  </si>
  <si>
    <t>E100452</t>
  </si>
  <si>
    <t>E100453</t>
  </si>
  <si>
    <t>E100454</t>
  </si>
  <si>
    <t>E100455</t>
  </si>
  <si>
    <t>M348</t>
  </si>
  <si>
    <t>E100456</t>
  </si>
  <si>
    <t>E100457</t>
  </si>
  <si>
    <t>E100458</t>
  </si>
  <si>
    <t>E100459</t>
  </si>
  <si>
    <t>E100460</t>
  </si>
  <si>
    <t>E100461</t>
  </si>
  <si>
    <t>E100462</t>
  </si>
  <si>
    <t>E100463</t>
  </si>
  <si>
    <t>E100464</t>
  </si>
  <si>
    <t>E100465</t>
  </si>
  <si>
    <t>E100466</t>
  </si>
  <si>
    <t>E100467</t>
  </si>
  <si>
    <t>E100468</t>
  </si>
  <si>
    <t>E100469</t>
  </si>
  <si>
    <t>E100470</t>
  </si>
  <si>
    <t>E100471</t>
  </si>
  <si>
    <t>E100472</t>
  </si>
  <si>
    <t>E100473</t>
  </si>
  <si>
    <t>E100474</t>
  </si>
  <si>
    <t>E100475</t>
  </si>
  <si>
    <t>E100476</t>
  </si>
  <si>
    <t>M270</t>
  </si>
  <si>
    <t>E100477</t>
  </si>
  <si>
    <t>E100478</t>
  </si>
  <si>
    <t>E100479</t>
  </si>
  <si>
    <t>E100480</t>
  </si>
  <si>
    <t>E100481</t>
  </si>
  <si>
    <t>E100482</t>
  </si>
  <si>
    <t>E100483</t>
  </si>
  <si>
    <t>E100484</t>
  </si>
  <si>
    <t>E100485</t>
  </si>
  <si>
    <t>E100486</t>
  </si>
  <si>
    <t>E100487</t>
  </si>
  <si>
    <t>E100488</t>
  </si>
  <si>
    <t>E100489</t>
  </si>
  <si>
    <t>E100490</t>
  </si>
  <si>
    <t>E100491</t>
  </si>
  <si>
    <t>E100492</t>
  </si>
  <si>
    <t>E100493</t>
  </si>
  <si>
    <t>E100494</t>
  </si>
  <si>
    <t>M293</t>
  </si>
  <si>
    <t>E100495</t>
  </si>
  <si>
    <t>E100496</t>
  </si>
  <si>
    <t>E100497</t>
  </si>
  <si>
    <t>E100498</t>
  </si>
  <si>
    <t>E100499</t>
  </si>
  <si>
    <t>E100500</t>
  </si>
  <si>
    <t>E100501</t>
  </si>
  <si>
    <t>M242</t>
  </si>
  <si>
    <t>E100502</t>
  </si>
  <si>
    <t>E100503</t>
  </si>
  <si>
    <t>E100504</t>
  </si>
  <si>
    <t>E100505</t>
  </si>
  <si>
    <t>E100506</t>
  </si>
  <si>
    <t>E100507</t>
  </si>
  <si>
    <t>E100508</t>
  </si>
  <si>
    <t>E100509</t>
  </si>
  <si>
    <t>E100510</t>
  </si>
  <si>
    <t>E100511</t>
  </si>
  <si>
    <t>E100512</t>
  </si>
  <si>
    <t>E100513</t>
  </si>
  <si>
    <t>E100514</t>
  </si>
  <si>
    <t>E100515</t>
  </si>
  <si>
    <t>E100516</t>
  </si>
  <si>
    <t>E100517</t>
  </si>
  <si>
    <t>E100518</t>
  </si>
  <si>
    <t>E100519</t>
  </si>
  <si>
    <t>E100520</t>
  </si>
  <si>
    <t>E100521</t>
  </si>
  <si>
    <t>E100522</t>
  </si>
  <si>
    <t>E100523</t>
  </si>
  <si>
    <t>E100524</t>
  </si>
  <si>
    <t>E100525</t>
  </si>
  <si>
    <t>E100526</t>
  </si>
  <si>
    <t>E100527</t>
  </si>
  <si>
    <t>E100528</t>
  </si>
  <si>
    <t>E100529</t>
  </si>
  <si>
    <t>E100530</t>
  </si>
  <si>
    <t>E100531</t>
  </si>
  <si>
    <t>E100532</t>
  </si>
  <si>
    <t>E100533</t>
  </si>
  <si>
    <t>E100534</t>
  </si>
  <si>
    <t>E100535</t>
  </si>
  <si>
    <t>E100536</t>
  </si>
  <si>
    <t>E100537</t>
  </si>
  <si>
    <t>E100538</t>
  </si>
  <si>
    <t>E100539</t>
  </si>
  <si>
    <t>E100540</t>
  </si>
  <si>
    <t>E100541</t>
  </si>
  <si>
    <t>E100542</t>
  </si>
  <si>
    <t>E100543</t>
  </si>
  <si>
    <t>E100544</t>
  </si>
  <si>
    <t>E100545</t>
  </si>
  <si>
    <t>E100546</t>
  </si>
  <si>
    <t>E100547</t>
  </si>
  <si>
    <t>E100548</t>
  </si>
  <si>
    <t>E100549</t>
  </si>
  <si>
    <t>E100550</t>
  </si>
  <si>
    <t>E100551</t>
  </si>
  <si>
    <t>E100552</t>
  </si>
  <si>
    <t>E100553</t>
  </si>
  <si>
    <t>E100554</t>
  </si>
  <si>
    <t>E100555</t>
  </si>
  <si>
    <t>E100556</t>
  </si>
  <si>
    <t>E100557</t>
  </si>
  <si>
    <t>E100558</t>
  </si>
  <si>
    <t>E100559</t>
  </si>
  <si>
    <t>E100560</t>
  </si>
  <si>
    <t>M243</t>
  </si>
  <si>
    <t>E100561</t>
  </si>
  <si>
    <t>E100562</t>
  </si>
  <si>
    <t>E100563</t>
  </si>
  <si>
    <t>E100564</t>
  </si>
  <si>
    <t>E100565</t>
  </si>
  <si>
    <t>E100566</t>
  </si>
  <si>
    <t>E100567</t>
  </si>
  <si>
    <t>E100568</t>
  </si>
  <si>
    <t>E100569</t>
  </si>
  <si>
    <t>E100570</t>
  </si>
  <si>
    <t>E100571</t>
  </si>
  <si>
    <t>E100572</t>
  </si>
  <si>
    <t>E100573</t>
  </si>
  <si>
    <t>E100574</t>
  </si>
  <si>
    <t>E100575</t>
  </si>
  <si>
    <t>E100576</t>
  </si>
  <si>
    <t>E100577</t>
  </si>
  <si>
    <t>E100578</t>
  </si>
  <si>
    <t>E100579</t>
  </si>
  <si>
    <t>E100580</t>
  </si>
  <si>
    <t>E100581</t>
  </si>
  <si>
    <t>E100582</t>
  </si>
  <si>
    <t>E100583</t>
  </si>
  <si>
    <t>M200</t>
  </si>
  <si>
    <t>E100584</t>
  </si>
  <si>
    <t>E100585</t>
  </si>
  <si>
    <t>E100586</t>
  </si>
  <si>
    <t>E100587</t>
  </si>
  <si>
    <t>E100588</t>
  </si>
  <si>
    <t>E100589</t>
  </si>
  <si>
    <t>M294</t>
  </si>
  <si>
    <t>E100590</t>
  </si>
  <si>
    <t>E100591</t>
  </si>
  <si>
    <t>E100592</t>
  </si>
  <si>
    <t>E100593</t>
  </si>
  <si>
    <t>E100594</t>
  </si>
  <si>
    <t>E100595</t>
  </si>
  <si>
    <t>E100596</t>
  </si>
  <si>
    <t>E100597</t>
  </si>
  <si>
    <t>E100598</t>
  </si>
  <si>
    <t>E100599</t>
  </si>
  <si>
    <t>E100600</t>
  </si>
  <si>
    <t>E100601</t>
  </si>
  <si>
    <t>E100602</t>
  </si>
  <si>
    <t>E100603</t>
  </si>
  <si>
    <t>E100604</t>
  </si>
  <si>
    <t>E100605</t>
  </si>
  <si>
    <t>E100606</t>
  </si>
  <si>
    <t>E100607</t>
  </si>
  <si>
    <t>E100608</t>
  </si>
  <si>
    <t>E100609</t>
  </si>
  <si>
    <t>E100610</t>
  </si>
  <si>
    <t>E100611</t>
  </si>
  <si>
    <t>E100612</t>
  </si>
  <si>
    <t>E100613</t>
  </si>
  <si>
    <t>E100614</t>
  </si>
  <si>
    <t>E100615</t>
  </si>
  <si>
    <t>E100616</t>
  </si>
  <si>
    <t>E100617</t>
  </si>
  <si>
    <t>E100618</t>
  </si>
  <si>
    <t>E100619</t>
  </si>
  <si>
    <t>E100620</t>
  </si>
  <si>
    <t>E100621</t>
  </si>
  <si>
    <t>E100622</t>
  </si>
  <si>
    <t>E100623</t>
  </si>
  <si>
    <t>E100624</t>
  </si>
  <si>
    <t>E100625</t>
  </si>
  <si>
    <t>E100626</t>
  </si>
  <si>
    <t>E100627</t>
  </si>
  <si>
    <t>E100628</t>
  </si>
  <si>
    <t>E100629</t>
  </si>
  <si>
    <t>E100630</t>
  </si>
  <si>
    <t>E100631</t>
  </si>
  <si>
    <t>E100632</t>
  </si>
  <si>
    <t>E100633</t>
  </si>
  <si>
    <t>E100634</t>
  </si>
  <si>
    <t>E100635</t>
  </si>
  <si>
    <t>E100636</t>
  </si>
  <si>
    <t>E100637</t>
  </si>
  <si>
    <t>E100638</t>
  </si>
  <si>
    <t>E100639</t>
  </si>
  <si>
    <t>E100640</t>
  </si>
  <si>
    <t>E100641</t>
  </si>
  <si>
    <t>E100642</t>
  </si>
  <si>
    <t>E100643</t>
  </si>
  <si>
    <t>E100644</t>
  </si>
  <si>
    <t>E100645</t>
  </si>
  <si>
    <t>E100646</t>
  </si>
  <si>
    <t>E100647</t>
  </si>
  <si>
    <t>E100648</t>
  </si>
  <si>
    <t>E100649</t>
  </si>
  <si>
    <t>E100650</t>
  </si>
  <si>
    <t>E100651</t>
  </si>
  <si>
    <t>E100652</t>
  </si>
  <si>
    <t>E100653</t>
  </si>
  <si>
    <t>E100654</t>
  </si>
  <si>
    <t>E100655</t>
  </si>
  <si>
    <t>E100656</t>
  </si>
  <si>
    <t>E100657</t>
  </si>
  <si>
    <t>E100658</t>
  </si>
  <si>
    <t>E100659</t>
  </si>
  <si>
    <t>E100660</t>
  </si>
  <si>
    <t>E100661</t>
  </si>
  <si>
    <t>E100662</t>
  </si>
  <si>
    <t>M240</t>
  </si>
  <si>
    <t>E100663</t>
  </si>
  <si>
    <t>E100664</t>
  </si>
  <si>
    <t>E100665</t>
  </si>
  <si>
    <t>E100666</t>
  </si>
  <si>
    <t>E100667</t>
  </si>
  <si>
    <t>E100668</t>
  </si>
  <si>
    <t>E100669</t>
  </si>
  <si>
    <t>E100670</t>
  </si>
  <si>
    <t>E100671</t>
  </si>
  <si>
    <t>E100672</t>
  </si>
  <si>
    <t>E100673</t>
  </si>
  <si>
    <t>E100674</t>
  </si>
  <si>
    <t>E100675</t>
  </si>
  <si>
    <t>E100676</t>
  </si>
  <si>
    <t>E100677</t>
  </si>
  <si>
    <t>E100678</t>
  </si>
  <si>
    <t>E100679</t>
  </si>
  <si>
    <t>E100680</t>
  </si>
  <si>
    <t>E100681</t>
  </si>
  <si>
    <t>E100682</t>
  </si>
  <si>
    <t>E100683</t>
  </si>
  <si>
    <t>E100684</t>
  </si>
  <si>
    <t>E100685</t>
  </si>
  <si>
    <t>E100686</t>
  </si>
  <si>
    <t>E100687</t>
  </si>
  <si>
    <t>E100688</t>
  </si>
  <si>
    <t>E100689</t>
  </si>
  <si>
    <t>E100690</t>
  </si>
  <si>
    <t>E100691</t>
  </si>
  <si>
    <t>E100692</t>
  </si>
  <si>
    <t>E100693</t>
  </si>
  <si>
    <t>E100694</t>
  </si>
  <si>
    <t>E100695</t>
  </si>
  <si>
    <t>E100696</t>
  </si>
  <si>
    <t>E100697</t>
  </si>
  <si>
    <t>E100698</t>
  </si>
  <si>
    <t>E100699</t>
  </si>
  <si>
    <t>E100700</t>
  </si>
  <si>
    <t>E100701</t>
  </si>
  <si>
    <t>E100702</t>
  </si>
  <si>
    <t>E100703</t>
  </si>
  <si>
    <t>E100704</t>
  </si>
  <si>
    <t>E100705</t>
  </si>
  <si>
    <t>E100706</t>
  </si>
  <si>
    <t>E100707</t>
  </si>
  <si>
    <t>E100708</t>
  </si>
  <si>
    <t>M349</t>
  </si>
  <si>
    <t>E100709</t>
  </si>
  <si>
    <t>E100710</t>
  </si>
  <si>
    <t>E100711</t>
  </si>
  <si>
    <t>E100712</t>
  </si>
  <si>
    <t>E100713</t>
  </si>
  <si>
    <t>E100714</t>
  </si>
  <si>
    <t>E100715</t>
  </si>
  <si>
    <t>E100716</t>
  </si>
  <si>
    <t>E100717</t>
  </si>
  <si>
    <t>E100718</t>
  </si>
  <si>
    <t>E100719</t>
  </si>
  <si>
    <t>E100720</t>
  </si>
  <si>
    <t>E100721</t>
  </si>
  <si>
    <t>E100722</t>
  </si>
  <si>
    <t>E100723</t>
  </si>
  <si>
    <t>E100724</t>
  </si>
  <si>
    <t>E100725</t>
  </si>
  <si>
    <t>E100726</t>
  </si>
  <si>
    <t>E100727</t>
  </si>
  <si>
    <t>E100728</t>
  </si>
  <si>
    <t>E100729</t>
  </si>
  <si>
    <t>E100730</t>
  </si>
  <si>
    <t>E100731</t>
  </si>
  <si>
    <t>E100732</t>
  </si>
  <si>
    <t>E100733</t>
  </si>
  <si>
    <t>M273</t>
  </si>
  <si>
    <t>E100734</t>
  </si>
  <si>
    <t>E100735</t>
  </si>
  <si>
    <t>E100736</t>
  </si>
  <si>
    <t>E100737</t>
  </si>
  <si>
    <t>E100738</t>
  </si>
  <si>
    <t>E100739</t>
  </si>
  <si>
    <t>E100740</t>
  </si>
  <si>
    <t>E100741</t>
  </si>
  <si>
    <t>E100742</t>
  </si>
  <si>
    <t>E100743</t>
  </si>
  <si>
    <t>E100744</t>
  </si>
  <si>
    <t>E100745</t>
  </si>
  <si>
    <t>E100746</t>
  </si>
  <si>
    <t>E100747</t>
  </si>
  <si>
    <t>E100748</t>
  </si>
  <si>
    <t>E100749</t>
  </si>
  <si>
    <t>E100750</t>
  </si>
  <si>
    <t>E100751</t>
  </si>
  <si>
    <t>E100752</t>
  </si>
  <si>
    <t>E100753</t>
  </si>
  <si>
    <t>E100754</t>
  </si>
  <si>
    <t>E100755</t>
  </si>
  <si>
    <t>E100756</t>
  </si>
  <si>
    <t>E100757</t>
  </si>
  <si>
    <t>E100758</t>
  </si>
  <si>
    <t>E100759</t>
  </si>
  <si>
    <t>E100760</t>
  </si>
  <si>
    <t>E100761</t>
  </si>
  <si>
    <t>E100762</t>
  </si>
  <si>
    <t>E100763</t>
  </si>
  <si>
    <t>E100764</t>
  </si>
  <si>
    <t>E100765</t>
  </si>
  <si>
    <t>E100766</t>
  </si>
  <si>
    <t>E100767</t>
  </si>
  <si>
    <t>E100768</t>
  </si>
  <si>
    <t>E100769</t>
  </si>
  <si>
    <t>E100770</t>
  </si>
  <si>
    <t>E100771</t>
  </si>
  <si>
    <t>E100772</t>
  </si>
  <si>
    <t>E100773</t>
  </si>
  <si>
    <t>E100774</t>
  </si>
  <si>
    <t>E100775</t>
  </si>
  <si>
    <t>E100776</t>
  </si>
  <si>
    <t>E100777</t>
  </si>
  <si>
    <t>E100778</t>
  </si>
  <si>
    <t>E100779</t>
  </si>
  <si>
    <t>E100780</t>
  </si>
  <si>
    <t>E100781</t>
  </si>
  <si>
    <t>E100782</t>
  </si>
  <si>
    <t>E100783</t>
  </si>
  <si>
    <t>E100784</t>
  </si>
  <si>
    <t>E100785</t>
  </si>
  <si>
    <t>E100786</t>
  </si>
  <si>
    <t>E100787</t>
  </si>
  <si>
    <t>E100788</t>
  </si>
  <si>
    <t>E100789</t>
  </si>
  <si>
    <t>E100790</t>
  </si>
  <si>
    <t>E100791</t>
  </si>
  <si>
    <t>E100792</t>
  </si>
  <si>
    <t>E100793</t>
  </si>
  <si>
    <t>E100794</t>
  </si>
  <si>
    <t>E100795</t>
  </si>
  <si>
    <t>E100796</t>
  </si>
  <si>
    <t>E100797</t>
  </si>
  <si>
    <t>E100798</t>
  </si>
  <si>
    <t>E100799</t>
  </si>
  <si>
    <t>E100800</t>
  </si>
  <si>
    <t>E100801</t>
  </si>
  <si>
    <t>E100802</t>
  </si>
  <si>
    <t>E100803</t>
  </si>
  <si>
    <t>E100804</t>
  </si>
  <si>
    <t>E100805</t>
  </si>
  <si>
    <t>E100806</t>
  </si>
  <si>
    <t>E100807</t>
  </si>
  <si>
    <t>E100808</t>
  </si>
  <si>
    <t>E100809</t>
  </si>
  <si>
    <t>E100810</t>
  </si>
  <si>
    <t>E100811</t>
  </si>
  <si>
    <t>E100812</t>
  </si>
  <si>
    <t>E100813</t>
  </si>
  <si>
    <t>E100814</t>
  </si>
  <si>
    <t>E100815</t>
  </si>
  <si>
    <t>E100816</t>
  </si>
  <si>
    <t>E100817</t>
  </si>
  <si>
    <t>E100818</t>
  </si>
  <si>
    <t>E100819</t>
  </si>
  <si>
    <t>E100820</t>
  </si>
  <si>
    <t>E100821</t>
  </si>
  <si>
    <t>E100822</t>
  </si>
  <si>
    <t>E100823</t>
  </si>
  <si>
    <t>E100824</t>
  </si>
  <si>
    <t>E100825</t>
  </si>
  <si>
    <t>E100826</t>
  </si>
  <si>
    <t>E100827</t>
  </si>
  <si>
    <t>E100828</t>
  </si>
  <si>
    <t>E100829</t>
  </si>
  <si>
    <t>E100830</t>
  </si>
  <si>
    <t>E100831</t>
  </si>
  <si>
    <t>E100832</t>
  </si>
  <si>
    <t>E100833</t>
  </si>
  <si>
    <t>E100834</t>
  </si>
  <si>
    <t>E100835</t>
  </si>
  <si>
    <t>E100836</t>
  </si>
  <si>
    <t>E100837</t>
  </si>
  <si>
    <t>E100838</t>
  </si>
  <si>
    <t>E100839</t>
  </si>
  <si>
    <t>E100840</t>
  </si>
  <si>
    <t>E100841</t>
  </si>
  <si>
    <t>E100842</t>
  </si>
  <si>
    <t>E100843</t>
  </si>
  <si>
    <t>E100844</t>
  </si>
  <si>
    <t>E100845</t>
  </si>
  <si>
    <t>E100846</t>
  </si>
  <si>
    <t>E100847</t>
  </si>
  <si>
    <t>E100848</t>
  </si>
  <si>
    <t>E100849</t>
  </si>
  <si>
    <t>E100850</t>
  </si>
  <si>
    <t>E100851</t>
  </si>
  <si>
    <t>E100852</t>
  </si>
  <si>
    <t>E100853</t>
  </si>
  <si>
    <t>E100854</t>
  </si>
  <si>
    <t>E100855</t>
  </si>
  <si>
    <t>E100856</t>
  </si>
  <si>
    <t>E100857</t>
  </si>
  <si>
    <t>E100858</t>
  </si>
  <si>
    <t>E100859</t>
  </si>
  <si>
    <t>E100860</t>
  </si>
  <si>
    <t>E100861</t>
  </si>
  <si>
    <t>E100862</t>
  </si>
  <si>
    <t>E100863</t>
  </si>
  <si>
    <t>E100864</t>
  </si>
  <si>
    <t>E100865</t>
  </si>
  <si>
    <t>E100866</t>
  </si>
  <si>
    <t>E100867</t>
  </si>
  <si>
    <t>E100868</t>
  </si>
  <si>
    <t>E100869</t>
  </si>
  <si>
    <t>E100870</t>
  </si>
  <si>
    <t>E100871</t>
  </si>
  <si>
    <t>E100872</t>
  </si>
  <si>
    <t>E100873</t>
  </si>
  <si>
    <t>E100874</t>
  </si>
  <si>
    <t>E100875</t>
  </si>
  <si>
    <t>E100876</t>
  </si>
  <si>
    <t>E100877</t>
  </si>
  <si>
    <t>E100878</t>
  </si>
  <si>
    <t>E100879</t>
  </si>
  <si>
    <t>E100880</t>
  </si>
  <si>
    <t>E100881</t>
  </si>
  <si>
    <t>E100882</t>
  </si>
  <si>
    <t>E100883</t>
  </si>
  <si>
    <t>E100884</t>
  </si>
  <si>
    <t>E100885</t>
  </si>
  <si>
    <t>E100886</t>
  </si>
  <si>
    <t>E100887</t>
  </si>
  <si>
    <t>E100888</t>
  </si>
  <si>
    <t>E100889</t>
  </si>
  <si>
    <t>E100890</t>
  </si>
  <si>
    <t>E100891</t>
  </si>
  <si>
    <t>E100892</t>
  </si>
  <si>
    <t>E100893</t>
  </si>
  <si>
    <t>E100894</t>
  </si>
  <si>
    <t>E100895</t>
  </si>
  <si>
    <t>E100896</t>
  </si>
  <si>
    <t>E100897</t>
  </si>
  <si>
    <t>E100898</t>
  </si>
  <si>
    <t>E100899</t>
  </si>
  <si>
    <t>E100900</t>
  </si>
  <si>
    <t>E100901</t>
  </si>
  <si>
    <t>E100902</t>
  </si>
  <si>
    <t>E100903</t>
  </si>
  <si>
    <t>E100904</t>
  </si>
  <si>
    <t>E100905</t>
  </si>
  <si>
    <t>E100906</t>
  </si>
  <si>
    <t>E100907</t>
  </si>
  <si>
    <t>E100908</t>
  </si>
  <si>
    <t>E100909</t>
  </si>
  <si>
    <t>E100910</t>
  </si>
  <si>
    <t>E100911</t>
  </si>
  <si>
    <t>E100912</t>
  </si>
  <si>
    <t>E100913</t>
  </si>
  <si>
    <t>E100914</t>
  </si>
  <si>
    <t>E100915</t>
  </si>
  <si>
    <t>E100916</t>
  </si>
  <si>
    <t>E100917</t>
  </si>
  <si>
    <t>E100918</t>
  </si>
  <si>
    <t>E100919</t>
  </si>
  <si>
    <t>E100920</t>
  </si>
  <si>
    <t>E100921</t>
  </si>
  <si>
    <t>E100922</t>
  </si>
  <si>
    <t>E100923</t>
  </si>
  <si>
    <t>E100924</t>
  </si>
  <si>
    <t>E100925</t>
  </si>
  <si>
    <t>E100926</t>
  </si>
  <si>
    <t>E100927</t>
  </si>
  <si>
    <t>E100928</t>
  </si>
  <si>
    <t>E100929</t>
  </si>
  <si>
    <t>E100930</t>
  </si>
  <si>
    <t>E100931</t>
  </si>
  <si>
    <t>E100932</t>
  </si>
  <si>
    <t>E100933</t>
  </si>
  <si>
    <t>E100934</t>
  </si>
  <si>
    <t>E100935</t>
  </si>
  <si>
    <t>E100936</t>
  </si>
  <si>
    <t>E100937</t>
  </si>
  <si>
    <t>E100938</t>
  </si>
  <si>
    <t>E100939</t>
  </si>
  <si>
    <t>E100940</t>
  </si>
  <si>
    <t>E100941</t>
  </si>
  <si>
    <t>E100942</t>
  </si>
  <si>
    <t>E100943</t>
  </si>
  <si>
    <t>E100944</t>
  </si>
  <si>
    <t>E100945</t>
  </si>
  <si>
    <t>E100946</t>
  </si>
  <si>
    <t>E100947</t>
  </si>
  <si>
    <t>E100948</t>
  </si>
  <si>
    <t>E100949</t>
  </si>
  <si>
    <t>E100950</t>
  </si>
  <si>
    <t>E100951</t>
  </si>
  <si>
    <t>E100952</t>
  </si>
  <si>
    <t>E100953</t>
  </si>
  <si>
    <t>E100954</t>
  </si>
  <si>
    <t>E100955</t>
  </si>
  <si>
    <t>E100956</t>
  </si>
  <si>
    <t>E100957</t>
  </si>
  <si>
    <t>E100958</t>
  </si>
  <si>
    <t>E100959</t>
  </si>
  <si>
    <t>E100960</t>
  </si>
  <si>
    <t>E100961</t>
  </si>
  <si>
    <t>E100962</t>
  </si>
  <si>
    <t>E100963</t>
  </si>
  <si>
    <t>E100964</t>
  </si>
  <si>
    <t>E100965</t>
  </si>
  <si>
    <t>E100966</t>
  </si>
  <si>
    <t>E100967</t>
  </si>
  <si>
    <t>E100968</t>
  </si>
  <si>
    <t>E100969</t>
  </si>
  <si>
    <t>E100970</t>
  </si>
  <si>
    <t>E100971</t>
  </si>
  <si>
    <t>E100972</t>
  </si>
  <si>
    <t>E100973</t>
  </si>
  <si>
    <t>E100974</t>
  </si>
  <si>
    <t>E100975</t>
  </si>
  <si>
    <t>E100976</t>
  </si>
  <si>
    <t>E100977</t>
  </si>
  <si>
    <t>E100978</t>
  </si>
  <si>
    <t>E100979</t>
  </si>
  <si>
    <t>E100980</t>
  </si>
  <si>
    <t>E100981</t>
  </si>
  <si>
    <t>E100982</t>
  </si>
  <si>
    <t>E100983</t>
  </si>
  <si>
    <t>E100984</t>
  </si>
  <si>
    <t>E100985</t>
  </si>
  <si>
    <t>E100986</t>
  </si>
  <si>
    <t>E100987</t>
  </si>
  <si>
    <t>E100988</t>
  </si>
  <si>
    <t>E100989</t>
  </si>
  <si>
    <t>E100990</t>
  </si>
  <si>
    <t>E100991</t>
  </si>
  <si>
    <t>E100992</t>
  </si>
  <si>
    <t>E100993</t>
  </si>
  <si>
    <t>E100994</t>
  </si>
  <si>
    <t>E100995</t>
  </si>
  <si>
    <t>E100996</t>
  </si>
  <si>
    <t>E100997</t>
  </si>
  <si>
    <t>E100998</t>
  </si>
  <si>
    <t>E100999</t>
  </si>
  <si>
    <t>E101000</t>
  </si>
  <si>
    <t>E101001</t>
  </si>
  <si>
    <t>E101002</t>
  </si>
  <si>
    <t>E101003</t>
  </si>
  <si>
    <t>E101004</t>
  </si>
  <si>
    <t>E101005</t>
  </si>
  <si>
    <t>E101006</t>
  </si>
  <si>
    <t>E101007</t>
  </si>
  <si>
    <t>E101008</t>
  </si>
  <si>
    <t>E101009</t>
  </si>
  <si>
    <t>E101010</t>
  </si>
  <si>
    <t>E101011</t>
  </si>
  <si>
    <t>E101012</t>
  </si>
  <si>
    <t>E101013</t>
  </si>
  <si>
    <t>E101014</t>
  </si>
  <si>
    <t>E101015</t>
  </si>
  <si>
    <t>E101016</t>
  </si>
  <si>
    <t>E101017</t>
  </si>
  <si>
    <t>E101018</t>
  </si>
  <si>
    <t>E101019</t>
  </si>
  <si>
    <t>E101020</t>
  </si>
  <si>
    <t>E101021</t>
  </si>
  <si>
    <t>E101022</t>
  </si>
  <si>
    <t>E101023</t>
  </si>
  <si>
    <t>E101024</t>
  </si>
  <si>
    <t>E101025</t>
  </si>
  <si>
    <t>E101026</t>
  </si>
  <si>
    <t>E101027</t>
  </si>
  <si>
    <t>E101028</t>
  </si>
  <si>
    <t>E101029</t>
  </si>
  <si>
    <t>E101030</t>
  </si>
  <si>
    <t>E101031</t>
  </si>
  <si>
    <t>E101032</t>
  </si>
  <si>
    <t>E101033</t>
  </si>
  <si>
    <t>E101034</t>
  </si>
  <si>
    <t>E101035</t>
  </si>
  <si>
    <t>E101036</t>
  </si>
  <si>
    <t>E101037</t>
  </si>
  <si>
    <t>E101038</t>
  </si>
  <si>
    <t>E101039</t>
  </si>
  <si>
    <t>E101040</t>
  </si>
  <si>
    <t>E101041</t>
  </si>
  <si>
    <t>E101042</t>
  </si>
  <si>
    <t>E101043</t>
  </si>
  <si>
    <t>E101044</t>
  </si>
  <si>
    <t>E101045</t>
  </si>
  <si>
    <t>E101046</t>
  </si>
  <si>
    <t>E101047</t>
  </si>
  <si>
    <t>E101048</t>
  </si>
  <si>
    <t>E101049</t>
  </si>
  <si>
    <t>E101050</t>
  </si>
  <si>
    <t>E101051</t>
  </si>
  <si>
    <t>E101052</t>
  </si>
  <si>
    <t>E101053</t>
  </si>
  <si>
    <t>E101054</t>
  </si>
  <si>
    <t>E101055</t>
  </si>
  <si>
    <t>E101056</t>
  </si>
  <si>
    <t>E101057</t>
  </si>
  <si>
    <t>E101058</t>
  </si>
  <si>
    <t>E101059</t>
  </si>
  <si>
    <t>E101060</t>
  </si>
  <si>
    <t>E101061</t>
  </si>
  <si>
    <t>E101062</t>
  </si>
  <si>
    <t>E101063</t>
  </si>
  <si>
    <t>E101064</t>
  </si>
  <si>
    <t>E101065</t>
  </si>
  <si>
    <t>E101066</t>
  </si>
  <si>
    <t>E101067</t>
  </si>
  <si>
    <t>E101068</t>
  </si>
  <si>
    <t>E101069</t>
  </si>
  <si>
    <t>E101070</t>
  </si>
  <si>
    <t>E101071</t>
  </si>
  <si>
    <t>E101072</t>
  </si>
  <si>
    <t>E101073</t>
  </si>
  <si>
    <t>E101074</t>
  </si>
  <si>
    <t>E101075</t>
  </si>
  <si>
    <t>E101076</t>
  </si>
  <si>
    <t>E101077</t>
  </si>
  <si>
    <t>E101078</t>
  </si>
  <si>
    <t>E101079</t>
  </si>
  <si>
    <t>E101080</t>
  </si>
  <si>
    <t>E101081</t>
  </si>
  <si>
    <t>E101082</t>
  </si>
  <si>
    <t>E101083</t>
  </si>
  <si>
    <t>E101084</t>
  </si>
  <si>
    <t>E101085</t>
  </si>
  <si>
    <t>E101086</t>
  </si>
  <si>
    <t>E101087</t>
  </si>
  <si>
    <t>E101088</t>
  </si>
  <si>
    <t>E101089</t>
  </si>
  <si>
    <t>E101090</t>
  </si>
  <si>
    <t>E101091</t>
  </si>
  <si>
    <t>E101092</t>
  </si>
  <si>
    <t>E101093</t>
  </si>
  <si>
    <t>E101094</t>
  </si>
  <si>
    <t>E101095</t>
  </si>
  <si>
    <t>E101096</t>
  </si>
  <si>
    <t>E101097</t>
  </si>
  <si>
    <t>E101098</t>
  </si>
  <si>
    <t>E101099</t>
  </si>
  <si>
    <t>E101100</t>
  </si>
  <si>
    <t>E101101</t>
  </si>
  <si>
    <t>E101102</t>
  </si>
  <si>
    <t>E101103</t>
  </si>
  <si>
    <t>E101104</t>
  </si>
  <si>
    <t>E101105</t>
  </si>
  <si>
    <t>E101106</t>
  </si>
  <si>
    <t>E101107</t>
  </si>
  <si>
    <t>E101108</t>
  </si>
  <si>
    <t>E101109</t>
  </si>
  <si>
    <t>E101110</t>
  </si>
  <si>
    <t>E101111</t>
  </si>
  <si>
    <t>E101112</t>
  </si>
  <si>
    <t>E101113</t>
  </si>
  <si>
    <t>E101114</t>
  </si>
  <si>
    <t>E101115</t>
  </si>
  <si>
    <t>E101116</t>
  </si>
  <si>
    <t>E101117</t>
  </si>
  <si>
    <t>E101118</t>
  </si>
  <si>
    <t>E101119</t>
  </si>
  <si>
    <t>E101120</t>
  </si>
  <si>
    <t>E101121</t>
  </si>
  <si>
    <t>E101122</t>
  </si>
  <si>
    <t>E101123</t>
  </si>
  <si>
    <t>E101124</t>
  </si>
  <si>
    <t>E101125</t>
  </si>
  <si>
    <t>E101126</t>
  </si>
  <si>
    <t>E101127</t>
  </si>
  <si>
    <t>E101128</t>
  </si>
  <si>
    <t>E101129</t>
  </si>
  <si>
    <t>E101130</t>
  </si>
  <si>
    <t>E101131</t>
  </si>
  <si>
    <t>E101132</t>
  </si>
  <si>
    <t>E101133</t>
  </si>
  <si>
    <t>E101134</t>
  </si>
  <si>
    <t>E101135</t>
  </si>
  <si>
    <t>E101136</t>
  </si>
  <si>
    <t>E101137</t>
  </si>
  <si>
    <t>E101138</t>
  </si>
  <si>
    <t>E101139</t>
  </si>
  <si>
    <t>E101140</t>
  </si>
  <si>
    <t>E101141</t>
  </si>
  <si>
    <t>E101142</t>
  </si>
  <si>
    <t>E101143</t>
  </si>
  <si>
    <t>E101144</t>
  </si>
  <si>
    <t>E101145</t>
  </si>
  <si>
    <t>E101146</t>
  </si>
  <si>
    <t>E101147</t>
  </si>
  <si>
    <t>E101148</t>
  </si>
  <si>
    <t>E101149</t>
  </si>
  <si>
    <t>E101150</t>
  </si>
  <si>
    <t>E101151</t>
  </si>
  <si>
    <t>E101152</t>
  </si>
  <si>
    <t>E101153</t>
  </si>
  <si>
    <t>E101154</t>
  </si>
  <si>
    <t>E101155</t>
  </si>
  <si>
    <t>E101156</t>
  </si>
  <si>
    <t>E101157</t>
  </si>
  <si>
    <t>E101158</t>
  </si>
  <si>
    <t>E101159</t>
  </si>
  <si>
    <t>E101160</t>
  </si>
  <si>
    <t>E101161</t>
  </si>
  <si>
    <t>E101162</t>
  </si>
  <si>
    <t>E101163</t>
  </si>
  <si>
    <t>E101164</t>
  </si>
  <si>
    <t>E101165</t>
  </si>
  <si>
    <t>E101166</t>
  </si>
  <si>
    <t>E101167</t>
  </si>
  <si>
    <t>E101168</t>
  </si>
  <si>
    <t>E101169</t>
  </si>
  <si>
    <t>E101170</t>
  </si>
  <si>
    <t>E101171</t>
  </si>
  <si>
    <t>E101172</t>
  </si>
  <si>
    <t>E101173</t>
  </si>
  <si>
    <t>E101174</t>
  </si>
  <si>
    <t>E101175</t>
  </si>
  <si>
    <t>E101176</t>
  </si>
  <si>
    <t>E101177</t>
  </si>
  <si>
    <t>E101178</t>
  </si>
  <si>
    <t>E101179</t>
  </si>
  <si>
    <t>E101180</t>
  </si>
  <si>
    <t>E101181</t>
  </si>
  <si>
    <t>E101182</t>
  </si>
  <si>
    <t>E101183</t>
  </si>
  <si>
    <t>E101184</t>
  </si>
  <si>
    <t>E101185</t>
  </si>
  <si>
    <t>E101186</t>
  </si>
  <si>
    <t>E101187</t>
  </si>
  <si>
    <t>E101188</t>
  </si>
  <si>
    <t>E101189</t>
  </si>
  <si>
    <t>E101190</t>
  </si>
  <si>
    <t>E101191</t>
  </si>
  <si>
    <t>E101192</t>
  </si>
  <si>
    <t>E101193</t>
  </si>
  <si>
    <t>E101194</t>
  </si>
  <si>
    <t>E101195</t>
  </si>
  <si>
    <t>E101196</t>
  </si>
  <si>
    <t>E101197</t>
  </si>
  <si>
    <t>E101198</t>
  </si>
  <si>
    <t>E101199</t>
  </si>
  <si>
    <t>E101200</t>
  </si>
  <si>
    <t>E101201</t>
  </si>
  <si>
    <t>E101202</t>
  </si>
  <si>
    <t>E101203</t>
  </si>
  <si>
    <t>E101204</t>
  </si>
  <si>
    <t>E101205</t>
  </si>
  <si>
    <t>E101206</t>
  </si>
  <si>
    <t>E101207</t>
  </si>
  <si>
    <t>E101208</t>
  </si>
  <si>
    <t>E101209</t>
  </si>
  <si>
    <t>E101210</t>
  </si>
  <si>
    <t>E101211</t>
  </si>
  <si>
    <t>E101212</t>
  </si>
  <si>
    <t>E101213</t>
  </si>
  <si>
    <t>E101214</t>
  </si>
  <si>
    <t>E101215</t>
  </si>
  <si>
    <t>E101216</t>
  </si>
  <si>
    <t>E101217</t>
  </si>
  <si>
    <t>E101218</t>
  </si>
  <si>
    <t>E101219</t>
  </si>
  <si>
    <t>E101220</t>
  </si>
  <si>
    <t>E101221</t>
  </si>
  <si>
    <t>E101222</t>
  </si>
  <si>
    <t>E101223</t>
  </si>
  <si>
    <t>E101224</t>
  </si>
  <si>
    <t>E101225</t>
  </si>
  <si>
    <t>E101226</t>
  </si>
  <si>
    <t>E101227</t>
  </si>
  <si>
    <t>E101228</t>
  </si>
  <si>
    <t>E101229</t>
  </si>
  <si>
    <t>E101230</t>
  </si>
  <si>
    <t>E101231</t>
  </si>
  <si>
    <t>E101232</t>
  </si>
  <si>
    <t>E101233</t>
  </si>
  <si>
    <t>E101234</t>
  </si>
  <si>
    <t>E101235</t>
  </si>
  <si>
    <t>E101236</t>
  </si>
  <si>
    <t>E101237</t>
  </si>
  <si>
    <t>E101238</t>
  </si>
  <si>
    <t>E101239</t>
  </si>
  <si>
    <t>E101240</t>
  </si>
  <si>
    <t>E101241</t>
  </si>
  <si>
    <t>E101242</t>
  </si>
  <si>
    <t>E101243</t>
  </si>
  <si>
    <t>E101244</t>
  </si>
  <si>
    <t>E101245</t>
  </si>
  <si>
    <t>E101246</t>
  </si>
  <si>
    <t>E101247</t>
  </si>
  <si>
    <t>E101248</t>
  </si>
  <si>
    <t>E101249</t>
  </si>
  <si>
    <t>E101250</t>
  </si>
  <si>
    <t>E101251</t>
  </si>
  <si>
    <t>E101252</t>
  </si>
  <si>
    <t>E101253</t>
  </si>
  <si>
    <t>E101254</t>
  </si>
  <si>
    <t>E101255</t>
  </si>
  <si>
    <t>E101256</t>
  </si>
  <si>
    <t>E101257</t>
  </si>
  <si>
    <t>E101258</t>
  </si>
  <si>
    <t>E101259</t>
  </si>
  <si>
    <t>E101260</t>
  </si>
  <si>
    <t>E101261</t>
  </si>
  <si>
    <t>E101262</t>
  </si>
  <si>
    <t>E101263</t>
  </si>
  <si>
    <t>E101264</t>
  </si>
  <si>
    <t>E101265</t>
  </si>
  <si>
    <t>E101266</t>
  </si>
  <si>
    <t>E101267</t>
  </si>
  <si>
    <t>E101268</t>
  </si>
  <si>
    <t>E101269</t>
  </si>
  <si>
    <t>E101270</t>
  </si>
  <si>
    <t>E101271</t>
  </si>
  <si>
    <t>E101272</t>
  </si>
  <si>
    <t>E101273</t>
  </si>
  <si>
    <t>E101274</t>
  </si>
  <si>
    <t>E101275</t>
  </si>
  <si>
    <t>E101276</t>
  </si>
  <si>
    <t>E101277</t>
  </si>
  <si>
    <t>E101278</t>
  </si>
  <si>
    <t>E101279</t>
  </si>
  <si>
    <t>E101280</t>
  </si>
  <si>
    <t>E101281</t>
  </si>
  <si>
    <t>E101282</t>
  </si>
  <si>
    <t>E101283</t>
  </si>
  <si>
    <t>E101284</t>
  </si>
  <si>
    <t>E101285</t>
  </si>
  <si>
    <t>E101286</t>
  </si>
  <si>
    <t>E101287</t>
  </si>
  <si>
    <t>E101288</t>
  </si>
  <si>
    <t>E101289</t>
  </si>
  <si>
    <t>E101290</t>
  </si>
  <si>
    <t>E101291</t>
  </si>
  <si>
    <t>E101292</t>
  </si>
  <si>
    <t>E101293</t>
  </si>
  <si>
    <t>E101294</t>
  </si>
  <si>
    <t>E101295</t>
  </si>
  <si>
    <t>E101296</t>
  </si>
  <si>
    <t>E101297</t>
  </si>
  <si>
    <t>E101298</t>
  </si>
  <si>
    <t>E101299</t>
  </si>
  <si>
    <t>E101300</t>
  </si>
  <si>
    <t>E101301</t>
  </si>
  <si>
    <t>E101302</t>
  </si>
  <si>
    <t>E101303</t>
  </si>
  <si>
    <t>E101304</t>
  </si>
  <si>
    <t>E101305</t>
  </si>
  <si>
    <t>E101306</t>
  </si>
  <si>
    <t>E101307</t>
  </si>
  <si>
    <t>E101308</t>
  </si>
  <si>
    <t>E101309</t>
  </si>
  <si>
    <t>E101310</t>
  </si>
  <si>
    <t>E101311</t>
  </si>
  <si>
    <t>E101312</t>
  </si>
  <si>
    <t>E101313</t>
  </si>
  <si>
    <t>E101314</t>
  </si>
  <si>
    <t>E101315</t>
  </si>
  <si>
    <t>E101316</t>
  </si>
  <si>
    <t>E101317</t>
  </si>
  <si>
    <t>E101318</t>
  </si>
  <si>
    <t>E101319</t>
  </si>
  <si>
    <t>E101320</t>
  </si>
  <si>
    <t>E101321</t>
  </si>
  <si>
    <t>E101322</t>
  </si>
  <si>
    <t>E101323</t>
  </si>
  <si>
    <t>E101324</t>
  </si>
  <si>
    <t>E101325</t>
  </si>
  <si>
    <t>E101326</t>
  </si>
  <si>
    <t>E101327</t>
  </si>
  <si>
    <t>E101328</t>
  </si>
  <si>
    <t>E101329</t>
  </si>
  <si>
    <t>E101330</t>
  </si>
  <si>
    <t>E101331</t>
  </si>
  <si>
    <t>E101332</t>
  </si>
  <si>
    <t>E101333</t>
  </si>
  <si>
    <t>E101334</t>
  </si>
  <si>
    <t>E101335</t>
  </si>
  <si>
    <t>E101336</t>
  </si>
  <si>
    <t>E101337</t>
  </si>
  <si>
    <t>E101338</t>
  </si>
  <si>
    <t>E101339</t>
  </si>
  <si>
    <t>E101340</t>
  </si>
  <si>
    <t>E101341</t>
  </si>
  <si>
    <t>E101342</t>
  </si>
  <si>
    <t>E101343</t>
  </si>
  <si>
    <t>E101344</t>
  </si>
  <si>
    <t>E101345</t>
  </si>
  <si>
    <t>E101346</t>
  </si>
  <si>
    <t>E101347</t>
  </si>
  <si>
    <t>E101348</t>
  </si>
  <si>
    <t>E101349</t>
  </si>
  <si>
    <t>E101350</t>
  </si>
  <si>
    <t>E101351</t>
  </si>
  <si>
    <t>E101352</t>
  </si>
  <si>
    <t>E101353</t>
  </si>
  <si>
    <t>E101354</t>
  </si>
  <si>
    <t>E101355</t>
  </si>
  <si>
    <t>E101356</t>
  </si>
  <si>
    <t>E101357</t>
  </si>
  <si>
    <t>E101358</t>
  </si>
  <si>
    <t>E101359</t>
  </si>
  <si>
    <t>E101360</t>
  </si>
  <si>
    <t>E101361</t>
  </si>
  <si>
    <t>E101362</t>
  </si>
  <si>
    <t>E101363</t>
  </si>
  <si>
    <t>E101364</t>
  </si>
  <si>
    <t>E101365</t>
  </si>
  <si>
    <t>E101366</t>
  </si>
  <si>
    <t>E101367</t>
  </si>
  <si>
    <t>E101368</t>
  </si>
  <si>
    <t>E101369</t>
  </si>
  <si>
    <t>E101370</t>
  </si>
  <si>
    <t>E101371</t>
  </si>
  <si>
    <t>E101372</t>
  </si>
  <si>
    <t>E101373</t>
  </si>
  <si>
    <t>E101374</t>
  </si>
  <si>
    <t>E101375</t>
  </si>
  <si>
    <t>E101376</t>
  </si>
  <si>
    <t>E101377</t>
  </si>
  <si>
    <t>E101378</t>
  </si>
  <si>
    <t>E101379</t>
  </si>
  <si>
    <t>E101380</t>
  </si>
  <si>
    <t>E101381</t>
  </si>
  <si>
    <t>E101382</t>
  </si>
  <si>
    <t>E101383</t>
  </si>
  <si>
    <t>E101384</t>
  </si>
  <si>
    <t>E101385</t>
  </si>
  <si>
    <t>E101386</t>
  </si>
  <si>
    <t>E101387</t>
  </si>
  <si>
    <t>E101388</t>
  </si>
  <si>
    <t>E101389</t>
  </si>
  <si>
    <t>E101390</t>
  </si>
  <si>
    <t>E101391</t>
  </si>
  <si>
    <t>E101392</t>
  </si>
  <si>
    <t>E101393</t>
  </si>
  <si>
    <t>E101394</t>
  </si>
  <si>
    <t>E101395</t>
  </si>
  <si>
    <t>E101396</t>
  </si>
  <si>
    <t>E101397</t>
  </si>
  <si>
    <t>E101398</t>
  </si>
  <si>
    <t>E101399</t>
  </si>
  <si>
    <t>E101400</t>
  </si>
  <si>
    <t>E101401</t>
  </si>
  <si>
    <t>E101402</t>
  </si>
  <si>
    <t>E101403</t>
  </si>
  <si>
    <t>E101404</t>
  </si>
  <si>
    <t>E101405</t>
  </si>
  <si>
    <t>E101406</t>
  </si>
  <si>
    <t>E101407</t>
  </si>
  <si>
    <t>E101408</t>
  </si>
  <si>
    <t>E101409</t>
  </si>
  <si>
    <t>E101410</t>
  </si>
  <si>
    <t>E101411</t>
  </si>
  <si>
    <t>E101412</t>
  </si>
  <si>
    <t>E101413</t>
  </si>
  <si>
    <t>E101414</t>
  </si>
  <si>
    <t>E101415</t>
  </si>
  <si>
    <t>E101416</t>
  </si>
  <si>
    <t>E101417</t>
  </si>
  <si>
    <t>E101418</t>
  </si>
  <si>
    <t>E101419</t>
  </si>
  <si>
    <t>E101420</t>
  </si>
  <si>
    <t>E101421</t>
  </si>
  <si>
    <t>E101422</t>
  </si>
  <si>
    <t>E101423</t>
  </si>
  <si>
    <t>E101424</t>
  </si>
  <si>
    <t>E101425</t>
  </si>
  <si>
    <t>E101426</t>
  </si>
  <si>
    <t>E101427</t>
  </si>
  <si>
    <t>E101428</t>
  </si>
  <si>
    <t>E101429</t>
  </si>
  <si>
    <t>E101430</t>
  </si>
  <si>
    <t>E101431</t>
  </si>
  <si>
    <t>E101432</t>
  </si>
  <si>
    <t>E101433</t>
  </si>
  <si>
    <t>E101434</t>
  </si>
  <si>
    <t>E101435</t>
  </si>
  <si>
    <t>E101436</t>
  </si>
  <si>
    <t>E101437</t>
  </si>
  <si>
    <t>E101438</t>
  </si>
  <si>
    <t>E101439</t>
  </si>
  <si>
    <t>E101440</t>
  </si>
  <si>
    <t>E101441</t>
  </si>
  <si>
    <t>E101442</t>
  </si>
  <si>
    <t>E101443</t>
  </si>
  <si>
    <t>E101444</t>
  </si>
  <si>
    <t>E101445</t>
  </si>
  <si>
    <t>E101446</t>
  </si>
  <si>
    <t>E101447</t>
  </si>
  <si>
    <t>E101448</t>
  </si>
  <si>
    <t>E101449</t>
  </si>
  <si>
    <t>E101450</t>
  </si>
  <si>
    <t>E101451</t>
  </si>
  <si>
    <t>E101452</t>
  </si>
  <si>
    <t>E101453</t>
  </si>
  <si>
    <t>E101454</t>
  </si>
  <si>
    <t>E101455</t>
  </si>
  <si>
    <t>E101456</t>
  </si>
  <si>
    <t>E101457</t>
  </si>
  <si>
    <t>E101458</t>
  </si>
  <si>
    <t>E101459</t>
  </si>
  <si>
    <t>E101460</t>
  </si>
  <si>
    <t>E101461</t>
  </si>
  <si>
    <t>E101462</t>
  </si>
  <si>
    <t>E101463</t>
  </si>
  <si>
    <t>E101464</t>
  </si>
  <si>
    <t>E101465</t>
  </si>
  <si>
    <t>E101466</t>
  </si>
  <si>
    <t>E101467</t>
  </si>
  <si>
    <t>E101468</t>
  </si>
  <si>
    <t>E101469</t>
  </si>
  <si>
    <t>E101470</t>
  </si>
  <si>
    <t>E101471</t>
  </si>
  <si>
    <t>E101472</t>
  </si>
  <si>
    <t>E101473</t>
  </si>
  <si>
    <t>E101474</t>
  </si>
  <si>
    <t>E101475</t>
  </si>
  <si>
    <t>E101476</t>
  </si>
  <si>
    <t>E101477</t>
  </si>
  <si>
    <t>E101478</t>
  </si>
  <si>
    <t>E101479</t>
  </si>
  <si>
    <t>E101480</t>
  </si>
  <si>
    <t>E101481</t>
  </si>
  <si>
    <t>E101482</t>
  </si>
  <si>
    <t>E101483</t>
  </si>
  <si>
    <t>E101484</t>
  </si>
  <si>
    <t>E101485</t>
  </si>
  <si>
    <t>E101486</t>
  </si>
  <si>
    <t>E101487</t>
  </si>
  <si>
    <t>E101488</t>
  </si>
  <si>
    <t>E101489</t>
  </si>
  <si>
    <t>E101490</t>
  </si>
  <si>
    <t>E101491</t>
  </si>
  <si>
    <t>E101492</t>
  </si>
  <si>
    <t>E101493</t>
  </si>
  <si>
    <t>E101494</t>
  </si>
  <si>
    <t>E101495</t>
  </si>
  <si>
    <t>E101496</t>
  </si>
  <si>
    <t>E101497</t>
  </si>
  <si>
    <t>E101498</t>
  </si>
  <si>
    <t>E101499</t>
  </si>
  <si>
    <t>E101500</t>
  </si>
  <si>
    <t>E101501</t>
  </si>
  <si>
    <t>E101502</t>
  </si>
  <si>
    <t>E101503</t>
  </si>
  <si>
    <t>E101504</t>
  </si>
  <si>
    <t>E101505</t>
  </si>
  <si>
    <t>E101506</t>
  </si>
  <si>
    <t>E101507</t>
  </si>
  <si>
    <t>E101508</t>
  </si>
  <si>
    <t>E101509</t>
  </si>
  <si>
    <t>E101510</t>
  </si>
  <si>
    <t>E101511</t>
  </si>
  <si>
    <t>E101512</t>
  </si>
  <si>
    <t>E101513</t>
  </si>
  <si>
    <t>E101514</t>
  </si>
  <si>
    <t>E101515</t>
  </si>
  <si>
    <t>E101516</t>
  </si>
  <si>
    <t>E101517</t>
  </si>
  <si>
    <t>E101518</t>
  </si>
  <si>
    <t>E101519</t>
  </si>
  <si>
    <t>E101520</t>
  </si>
  <si>
    <t>E101521</t>
  </si>
  <si>
    <t>E101522</t>
  </si>
  <si>
    <t>E101523</t>
  </si>
  <si>
    <t>E101524</t>
  </si>
  <si>
    <t>E101525</t>
  </si>
  <si>
    <t>E101526</t>
  </si>
  <si>
    <t>E101527</t>
  </si>
  <si>
    <t>E101528</t>
  </si>
  <si>
    <t>E101529</t>
  </si>
  <si>
    <t>E101530</t>
  </si>
  <si>
    <t>E101531</t>
  </si>
  <si>
    <t>E101532</t>
  </si>
  <si>
    <t>E101533</t>
  </si>
  <si>
    <t>E101534</t>
  </si>
  <si>
    <t>E101535</t>
  </si>
  <si>
    <t>E101536</t>
  </si>
  <si>
    <t>E101537</t>
  </si>
  <si>
    <t>E101538</t>
  </si>
  <si>
    <t>E101539</t>
  </si>
  <si>
    <t>E101540</t>
  </si>
  <si>
    <t>E101541</t>
  </si>
  <si>
    <t>E101542</t>
  </si>
  <si>
    <t>E101543</t>
  </si>
  <si>
    <t>E101544</t>
  </si>
  <si>
    <t>E101545</t>
  </si>
  <si>
    <t>E101546</t>
  </si>
  <si>
    <t>E101547</t>
  </si>
  <si>
    <t>E101548</t>
  </si>
  <si>
    <t>E101549</t>
  </si>
  <si>
    <t>E101550</t>
  </si>
  <si>
    <t>E101551</t>
  </si>
  <si>
    <t>E101552</t>
  </si>
  <si>
    <t>E101553</t>
  </si>
  <si>
    <t>E101554</t>
  </si>
  <si>
    <t>E101555</t>
  </si>
  <si>
    <t>E101556</t>
  </si>
  <si>
    <t>E101557</t>
  </si>
  <si>
    <t>E101558</t>
  </si>
  <si>
    <t>E101559</t>
  </si>
  <si>
    <t>E101560</t>
  </si>
  <si>
    <t>E101561</t>
  </si>
  <si>
    <t>E101562</t>
  </si>
  <si>
    <t>E101563</t>
  </si>
  <si>
    <t>E101564</t>
  </si>
  <si>
    <t>E101565</t>
  </si>
  <si>
    <t>E101566</t>
  </si>
  <si>
    <t>E101567</t>
  </si>
  <si>
    <t>E101568</t>
  </si>
  <si>
    <t>E101569</t>
  </si>
  <si>
    <t>E101570</t>
  </si>
  <si>
    <t>E101571</t>
  </si>
  <si>
    <t>E101572</t>
  </si>
  <si>
    <t>E101573</t>
  </si>
  <si>
    <t>E101574</t>
  </si>
  <si>
    <t>E101575</t>
  </si>
  <si>
    <t>E101576</t>
  </si>
  <si>
    <t>E101577</t>
  </si>
  <si>
    <t>E101578</t>
  </si>
  <si>
    <t>E101579</t>
  </si>
  <si>
    <t>E101580</t>
  </si>
  <si>
    <t>E101581</t>
  </si>
  <si>
    <t>E101582</t>
  </si>
  <si>
    <t>E101583</t>
  </si>
  <si>
    <t>E101584</t>
  </si>
  <si>
    <t>E101585</t>
  </si>
  <si>
    <t>E101586</t>
  </si>
  <si>
    <t>E101587</t>
  </si>
  <si>
    <t>E101588</t>
  </si>
  <si>
    <t>E101589</t>
  </si>
  <si>
    <t>E101590</t>
  </si>
  <si>
    <t>E101591</t>
  </si>
  <si>
    <t>E101592</t>
  </si>
  <si>
    <t>E101593</t>
  </si>
  <si>
    <t>E101594</t>
  </si>
  <si>
    <t>E101595</t>
  </si>
  <si>
    <t>E101596</t>
  </si>
  <si>
    <t>E101597</t>
  </si>
  <si>
    <t>E101598</t>
  </si>
  <si>
    <t>E101599</t>
  </si>
  <si>
    <t>E101600</t>
  </si>
  <si>
    <t>E101601</t>
  </si>
  <si>
    <t>E101602</t>
  </si>
  <si>
    <t>E101603</t>
  </si>
  <si>
    <t>E101604</t>
  </si>
  <si>
    <t>E101605</t>
  </si>
  <si>
    <t>E101606</t>
  </si>
  <si>
    <t>E101607</t>
  </si>
  <si>
    <t>E101608</t>
  </si>
  <si>
    <t>E101609</t>
  </si>
  <si>
    <t>E101610</t>
  </si>
  <si>
    <t>E101611</t>
  </si>
  <si>
    <t>E101612</t>
  </si>
  <si>
    <t>E101613</t>
  </si>
  <si>
    <t>E101614</t>
  </si>
  <si>
    <t>E101615</t>
  </si>
  <si>
    <t>E101616</t>
  </si>
  <si>
    <t>E101617</t>
  </si>
  <si>
    <t>E101618</t>
  </si>
  <si>
    <t>E101619</t>
  </si>
  <si>
    <t>E101620</t>
  </si>
  <si>
    <t>E101621</t>
  </si>
  <si>
    <t>E101622</t>
  </si>
  <si>
    <t>E101623</t>
  </si>
  <si>
    <t>E101624</t>
  </si>
  <si>
    <t>E101625</t>
  </si>
  <si>
    <t>E101626</t>
  </si>
  <si>
    <t>E101627</t>
  </si>
  <si>
    <t>E101628</t>
  </si>
  <si>
    <t>E101629</t>
  </si>
  <si>
    <t>E101630</t>
  </si>
  <si>
    <t>E101631</t>
  </si>
  <si>
    <t>E101632</t>
  </si>
  <si>
    <t>E101633</t>
  </si>
  <si>
    <t>E101634</t>
  </si>
  <si>
    <t>E101635</t>
  </si>
  <si>
    <t>E101636</t>
  </si>
  <si>
    <t>E101637</t>
  </si>
  <si>
    <t>E101638</t>
  </si>
  <si>
    <t>E101639</t>
  </si>
  <si>
    <t>E101640</t>
  </si>
  <si>
    <t>E101641</t>
  </si>
  <si>
    <t>E101642</t>
  </si>
  <si>
    <t>E101643</t>
  </si>
  <si>
    <t>E101644</t>
  </si>
  <si>
    <t>E101645</t>
  </si>
  <si>
    <t>E101646</t>
  </si>
  <si>
    <t>E101647</t>
  </si>
  <si>
    <t>E101648</t>
  </si>
  <si>
    <t>E101649</t>
  </si>
  <si>
    <t>E101650</t>
  </si>
  <si>
    <t>E101651</t>
  </si>
  <si>
    <t>E101652</t>
  </si>
  <si>
    <t>E101653</t>
  </si>
  <si>
    <t>E101654</t>
  </si>
  <si>
    <t>E101655</t>
  </si>
  <si>
    <t>E101656</t>
  </si>
  <si>
    <t>E101657</t>
  </si>
  <si>
    <t>E101658</t>
  </si>
  <si>
    <t>E101659</t>
  </si>
  <si>
    <t>E101660</t>
  </si>
  <si>
    <t>E101661</t>
  </si>
  <si>
    <t>E101662</t>
  </si>
  <si>
    <t>E101663</t>
  </si>
  <si>
    <t>E101664</t>
  </si>
  <si>
    <t>E101665</t>
  </si>
  <si>
    <t>E101666</t>
  </si>
  <si>
    <t>E101667</t>
  </si>
  <si>
    <t>E101668</t>
  </si>
  <si>
    <t>E101669</t>
  </si>
  <si>
    <t>E101670</t>
  </si>
  <si>
    <t>E101671</t>
  </si>
  <si>
    <t>E101672</t>
  </si>
  <si>
    <t>E101673</t>
  </si>
  <si>
    <t>E101674</t>
  </si>
  <si>
    <t>E101675</t>
  </si>
  <si>
    <t>E101676</t>
  </si>
  <si>
    <t>E101677</t>
  </si>
  <si>
    <t>E101678</t>
  </si>
  <si>
    <t>E101679</t>
  </si>
  <si>
    <t>E101680</t>
  </si>
  <si>
    <t>E101681</t>
  </si>
  <si>
    <t>E101682</t>
  </si>
  <si>
    <t>E101683</t>
  </si>
  <si>
    <t>E101684</t>
  </si>
  <si>
    <t>E101685</t>
  </si>
  <si>
    <t>E101686</t>
  </si>
  <si>
    <t>E101687</t>
  </si>
  <si>
    <t>E101688</t>
  </si>
  <si>
    <t>E101689</t>
  </si>
  <si>
    <t>E101690</t>
  </si>
  <si>
    <t>E101691</t>
  </si>
  <si>
    <t>E101692</t>
  </si>
  <si>
    <t>E101693</t>
  </si>
  <si>
    <t>E101694</t>
  </si>
  <si>
    <t>E101695</t>
  </si>
  <si>
    <t>E101696</t>
  </si>
  <si>
    <t>E101697</t>
  </si>
  <si>
    <t>E101698</t>
  </si>
  <si>
    <t>E101699</t>
  </si>
  <si>
    <t>E101700</t>
  </si>
  <si>
    <t>E101701</t>
  </si>
  <si>
    <t>E101702</t>
  </si>
  <si>
    <t>E101703</t>
  </si>
  <si>
    <t>E101704</t>
  </si>
  <si>
    <t>E101705</t>
  </si>
  <si>
    <t>E101706</t>
  </si>
  <si>
    <t>E101707</t>
  </si>
  <si>
    <t>E101708</t>
  </si>
  <si>
    <t>E101709</t>
  </si>
  <si>
    <t>E101710</t>
  </si>
  <si>
    <t>E101711</t>
  </si>
  <si>
    <t>E101712</t>
  </si>
  <si>
    <t>E101713</t>
  </si>
  <si>
    <t>E101714</t>
  </si>
  <si>
    <t>E101715</t>
  </si>
  <si>
    <t>E101716</t>
  </si>
  <si>
    <t>E101717</t>
  </si>
  <si>
    <t>E101718</t>
  </si>
  <si>
    <t>E101719</t>
  </si>
  <si>
    <t>E101720</t>
  </si>
  <si>
    <t>E101721</t>
  </si>
  <si>
    <t>E101722</t>
  </si>
  <si>
    <t>E101723</t>
  </si>
  <si>
    <t>E101724</t>
  </si>
  <si>
    <t>E101725</t>
  </si>
  <si>
    <t>E101726</t>
  </si>
  <si>
    <t>E101727</t>
  </si>
  <si>
    <t>E101728</t>
  </si>
  <si>
    <t>E101729</t>
  </si>
  <si>
    <t>E101730</t>
  </si>
  <si>
    <t>E101731</t>
  </si>
  <si>
    <t>E101732</t>
  </si>
  <si>
    <t>E101733</t>
  </si>
  <si>
    <t>E101734</t>
  </si>
  <si>
    <t>E101735</t>
  </si>
  <si>
    <t>E101736</t>
  </si>
  <si>
    <t>E101737</t>
  </si>
  <si>
    <t>E101738</t>
  </si>
  <si>
    <t>E101739</t>
  </si>
  <si>
    <t>E101740</t>
  </si>
  <si>
    <t>E101741</t>
  </si>
  <si>
    <t>E101742</t>
  </si>
  <si>
    <t>E101743</t>
  </si>
  <si>
    <t>E101744</t>
  </si>
  <si>
    <t>E101745</t>
  </si>
  <si>
    <t>E101746</t>
  </si>
  <si>
    <t>E101747</t>
  </si>
  <si>
    <t>E101748</t>
  </si>
  <si>
    <t>E101749</t>
  </si>
  <si>
    <t>E101750</t>
  </si>
  <si>
    <t>E101751</t>
  </si>
  <si>
    <t>E101752</t>
  </si>
  <si>
    <t>E101753</t>
  </si>
  <si>
    <t>E101754</t>
  </si>
  <si>
    <t>E101755</t>
  </si>
  <si>
    <t>E101756</t>
  </si>
  <si>
    <t>E101757</t>
  </si>
  <si>
    <t>E101758</t>
  </si>
  <si>
    <t>E101759</t>
  </si>
  <si>
    <t>E101760</t>
  </si>
  <si>
    <t>E101761</t>
  </si>
  <si>
    <t>E101762</t>
  </si>
  <si>
    <t>E101763</t>
  </si>
  <si>
    <t>E101764</t>
  </si>
  <si>
    <t>E101765</t>
  </si>
  <si>
    <t>E101766</t>
  </si>
  <si>
    <t>E101767</t>
  </si>
  <si>
    <t>E101768</t>
  </si>
  <si>
    <t>E101769</t>
  </si>
  <si>
    <t>E101770</t>
  </si>
  <si>
    <t>E101771</t>
  </si>
  <si>
    <t>E101772</t>
  </si>
  <si>
    <t>E101773</t>
  </si>
  <si>
    <t>E101774</t>
  </si>
  <si>
    <t>E101775</t>
  </si>
  <si>
    <t>E101776</t>
  </si>
  <si>
    <t>E101777</t>
  </si>
  <si>
    <t>E101778</t>
  </si>
  <si>
    <t>E101779</t>
  </si>
  <si>
    <t>E101780</t>
  </si>
  <si>
    <t>E101781</t>
  </si>
  <si>
    <t>E101782</t>
  </si>
  <si>
    <t>E101783</t>
  </si>
  <si>
    <t>E101784</t>
  </si>
  <si>
    <t>E101785</t>
  </si>
  <si>
    <t>E101786</t>
  </si>
  <si>
    <t>E101787</t>
  </si>
  <si>
    <t>E101788</t>
  </si>
  <si>
    <t>E101789</t>
  </si>
  <si>
    <t>E101790</t>
  </si>
  <si>
    <t>E101791</t>
  </si>
  <si>
    <t>E101792</t>
  </si>
  <si>
    <t>E101793</t>
  </si>
  <si>
    <t>E101794</t>
  </si>
  <si>
    <t>E101795</t>
  </si>
  <si>
    <t>E101796</t>
  </si>
  <si>
    <t>E101797</t>
  </si>
  <si>
    <t>E101798</t>
  </si>
  <si>
    <t>E101799</t>
  </si>
  <si>
    <t>E101800</t>
  </si>
  <si>
    <t>E101801</t>
  </si>
  <si>
    <t>E101802</t>
  </si>
  <si>
    <t>E101803</t>
  </si>
  <si>
    <t>E101804</t>
  </si>
  <si>
    <t>E101805</t>
  </si>
  <si>
    <t>E101806</t>
  </si>
  <si>
    <t>E101807</t>
  </si>
  <si>
    <t>E101808</t>
  </si>
  <si>
    <t>E101809</t>
  </si>
  <si>
    <t>E101810</t>
  </si>
  <si>
    <t>E101811</t>
  </si>
  <si>
    <t>E101812</t>
  </si>
  <si>
    <t>E101813</t>
  </si>
  <si>
    <t>E101814</t>
  </si>
  <si>
    <t>E101815</t>
  </si>
  <si>
    <t>E101816</t>
  </si>
  <si>
    <t>E101817</t>
  </si>
  <si>
    <t>E101818</t>
  </si>
  <si>
    <t>E101819</t>
  </si>
  <si>
    <t>E101820</t>
  </si>
  <si>
    <t>E101821</t>
  </si>
  <si>
    <t>E101822</t>
  </si>
  <si>
    <t>E101823</t>
  </si>
  <si>
    <t>E101824</t>
  </si>
  <si>
    <t>E101825</t>
  </si>
  <si>
    <t>E101826</t>
  </si>
  <si>
    <t>E101827</t>
  </si>
  <si>
    <t>E101828</t>
  </si>
  <si>
    <t>E101829</t>
  </si>
  <si>
    <t>E101830</t>
  </si>
  <si>
    <t>E101831</t>
  </si>
  <si>
    <t>E101832</t>
  </si>
  <si>
    <t>E101833</t>
  </si>
  <si>
    <t>E101834</t>
  </si>
  <si>
    <t>E101835</t>
  </si>
  <si>
    <t>E101836</t>
  </si>
  <si>
    <t>E101837</t>
  </si>
  <si>
    <t>E101838</t>
  </si>
  <si>
    <t>E101839</t>
  </si>
  <si>
    <t>E101840</t>
  </si>
  <si>
    <t>E101841</t>
  </si>
  <si>
    <t>E101842</t>
  </si>
  <si>
    <t>E101843</t>
  </si>
  <si>
    <t>E101844</t>
  </si>
  <si>
    <t>E101845</t>
  </si>
  <si>
    <t>E101846</t>
  </si>
  <si>
    <t>E101847</t>
  </si>
  <si>
    <t>E101848</t>
  </si>
  <si>
    <t>E101849</t>
  </si>
  <si>
    <t>E101850</t>
  </si>
  <si>
    <t>E101851</t>
  </si>
  <si>
    <t>E101852</t>
  </si>
  <si>
    <t>E101853</t>
  </si>
  <si>
    <t>E101854</t>
  </si>
  <si>
    <t>E101855</t>
  </si>
  <si>
    <t>E101856</t>
  </si>
  <si>
    <t>E101857</t>
  </si>
  <si>
    <t>E101858</t>
  </si>
  <si>
    <t>E101859</t>
  </si>
  <si>
    <t>E101860</t>
  </si>
  <si>
    <t>E101861</t>
  </si>
  <si>
    <t>E101862</t>
  </si>
  <si>
    <t>E101863</t>
  </si>
  <si>
    <t>E101864</t>
  </si>
  <si>
    <t>E101865</t>
  </si>
  <si>
    <t>E101866</t>
  </si>
  <si>
    <t>E101867</t>
  </si>
  <si>
    <t>E101868</t>
  </si>
  <si>
    <t>E101869</t>
  </si>
  <si>
    <t>E101870</t>
  </si>
  <si>
    <t>E101871</t>
  </si>
  <si>
    <t>E101872</t>
  </si>
  <si>
    <t>E101873</t>
  </si>
  <si>
    <t>E101874</t>
  </si>
  <si>
    <t>E101875</t>
  </si>
  <si>
    <t>E101876</t>
  </si>
  <si>
    <t>E101877</t>
  </si>
  <si>
    <t>E101878</t>
  </si>
  <si>
    <t>E101879</t>
  </si>
  <si>
    <t>E101880</t>
  </si>
  <si>
    <t>E101881</t>
  </si>
  <si>
    <t>E101882</t>
  </si>
  <si>
    <t>E101883</t>
  </si>
  <si>
    <t>E101884</t>
  </si>
  <si>
    <t>E101885</t>
  </si>
  <si>
    <t>E101886</t>
  </si>
  <si>
    <t>E101887</t>
  </si>
  <si>
    <t>E101888</t>
  </si>
  <si>
    <t>E101889</t>
  </si>
  <si>
    <t>E101890</t>
  </si>
  <si>
    <t>E101891</t>
  </si>
  <si>
    <t>E101892</t>
  </si>
  <si>
    <t>E101893</t>
  </si>
  <si>
    <t>E101894</t>
  </si>
  <si>
    <t>E101895</t>
  </si>
  <si>
    <t>E101896</t>
  </si>
  <si>
    <t>E101897</t>
  </si>
  <si>
    <t>E101898</t>
  </si>
  <si>
    <t>E101899</t>
  </si>
  <si>
    <t>E101900</t>
  </si>
  <si>
    <t>E101901</t>
  </si>
  <si>
    <t>E101902</t>
  </si>
  <si>
    <t>E101903</t>
  </si>
  <si>
    <t>E101904</t>
  </si>
  <si>
    <t>E101905</t>
  </si>
  <si>
    <t>E101906</t>
  </si>
  <si>
    <t>E101907</t>
  </si>
  <si>
    <t>E101908</t>
  </si>
  <si>
    <t>E101909</t>
  </si>
  <si>
    <t>E101910</t>
  </si>
  <si>
    <t>E101911</t>
  </si>
  <si>
    <t>E101912</t>
  </si>
  <si>
    <t>E101913</t>
  </si>
  <si>
    <t>E101914</t>
  </si>
  <si>
    <t>E101915</t>
  </si>
  <si>
    <t>E101916</t>
  </si>
  <si>
    <t>E101917</t>
  </si>
  <si>
    <t>E101918</t>
  </si>
  <si>
    <t>E101919</t>
  </si>
  <si>
    <t>E101920</t>
  </si>
  <si>
    <t>E101921</t>
  </si>
  <si>
    <t>E101922</t>
  </si>
  <si>
    <t>E101923</t>
  </si>
  <si>
    <t>E101924</t>
  </si>
  <si>
    <t>E101925</t>
  </si>
  <si>
    <t>E101926</t>
  </si>
  <si>
    <t>E101927</t>
  </si>
  <si>
    <t>E101928</t>
  </si>
  <si>
    <t>E101929</t>
  </si>
  <si>
    <t>E101930</t>
  </si>
  <si>
    <t>E101931</t>
  </si>
  <si>
    <t>E101932</t>
  </si>
  <si>
    <t>E101933</t>
  </si>
  <si>
    <t>E101934</t>
  </si>
  <si>
    <t>E101935</t>
  </si>
  <si>
    <t>E101936</t>
  </si>
  <si>
    <t>E101937</t>
  </si>
  <si>
    <t>E101938</t>
  </si>
  <si>
    <t>E101939</t>
  </si>
  <si>
    <t>E101940</t>
  </si>
  <si>
    <t>E101941</t>
  </si>
  <si>
    <t>E101942</t>
  </si>
  <si>
    <t>E101943</t>
  </si>
  <si>
    <t>E101944</t>
  </si>
  <si>
    <t>E101945</t>
  </si>
  <si>
    <t>E101946</t>
  </si>
  <si>
    <t>E101947</t>
  </si>
  <si>
    <t>E101948</t>
  </si>
  <si>
    <t>E101949</t>
  </si>
  <si>
    <t>E101950</t>
  </si>
  <si>
    <t>E101951</t>
  </si>
  <si>
    <t>E101952</t>
  </si>
  <si>
    <t>E101953</t>
  </si>
  <si>
    <t>E101954</t>
  </si>
  <si>
    <t>E101955</t>
  </si>
  <si>
    <t>E101956</t>
  </si>
  <si>
    <t>E101957</t>
  </si>
  <si>
    <t>E101958</t>
  </si>
  <si>
    <t>E101959</t>
  </si>
  <si>
    <t>E101960</t>
  </si>
  <si>
    <t>E101961</t>
  </si>
  <si>
    <t>E101962</t>
  </si>
  <si>
    <t>E101963</t>
  </si>
  <si>
    <t>E101964</t>
  </si>
  <si>
    <t>E101965</t>
  </si>
  <si>
    <t>E101966</t>
  </si>
  <si>
    <t>E101967</t>
  </si>
  <si>
    <t>E101968</t>
  </si>
  <si>
    <t>E101969</t>
  </si>
  <si>
    <t>E101970</t>
  </si>
  <si>
    <t>E101971</t>
  </si>
  <si>
    <t>E101972</t>
  </si>
  <si>
    <t>E101973</t>
  </si>
  <si>
    <t>E101974</t>
  </si>
  <si>
    <t>E101975</t>
  </si>
  <si>
    <t>E101976</t>
  </si>
  <si>
    <t>E101977</t>
  </si>
  <si>
    <t>E101978</t>
  </si>
  <si>
    <t>E101979</t>
  </si>
  <si>
    <t>E101980</t>
  </si>
  <si>
    <t>E101981</t>
  </si>
  <si>
    <t>E101982</t>
  </si>
  <si>
    <t>E101983</t>
  </si>
  <si>
    <t>E101984</t>
  </si>
  <si>
    <t>E101985</t>
  </si>
  <si>
    <t>E101986</t>
  </si>
  <si>
    <t>E101987</t>
  </si>
  <si>
    <t>E101988</t>
  </si>
  <si>
    <t>E101989</t>
  </si>
  <si>
    <t>E101990</t>
  </si>
  <si>
    <t>E101991</t>
  </si>
  <si>
    <t>E101992</t>
  </si>
  <si>
    <t>E101993</t>
  </si>
  <si>
    <t>E101994</t>
  </si>
  <si>
    <t>E101995</t>
  </si>
  <si>
    <t>E101996</t>
  </si>
  <si>
    <t>E101997</t>
  </si>
  <si>
    <t>E101998</t>
  </si>
  <si>
    <t>E101999</t>
  </si>
  <si>
    <t>E102000</t>
  </si>
  <si>
    <t>E102001</t>
  </si>
  <si>
    <t>E102002</t>
  </si>
  <si>
    <t>E102003</t>
  </si>
  <si>
    <t>E102004</t>
  </si>
  <si>
    <t>E102005</t>
  </si>
  <si>
    <t>E102006</t>
  </si>
  <si>
    <t>E102007</t>
  </si>
  <si>
    <t>E102008</t>
  </si>
  <si>
    <t>E102009</t>
  </si>
  <si>
    <t>E102010</t>
  </si>
  <si>
    <t>E102011</t>
  </si>
  <si>
    <t>E102012</t>
  </si>
  <si>
    <t>E102013</t>
  </si>
  <si>
    <t>E102014</t>
  </si>
  <si>
    <t>E102015</t>
  </si>
  <si>
    <t>E102016</t>
  </si>
  <si>
    <t>E102017</t>
  </si>
  <si>
    <t>E102018</t>
  </si>
  <si>
    <t>E102019</t>
  </si>
  <si>
    <t>E102020</t>
  </si>
  <si>
    <t>E102021</t>
  </si>
  <si>
    <t>E102022</t>
  </si>
  <si>
    <t>E102023</t>
  </si>
  <si>
    <t>E102024</t>
  </si>
  <si>
    <t>E102025</t>
  </si>
  <si>
    <t>E102026</t>
  </si>
  <si>
    <t>E102027</t>
  </si>
  <si>
    <t>E102028</t>
  </si>
  <si>
    <t>E102029</t>
  </si>
  <si>
    <t>E102030</t>
  </si>
  <si>
    <t>E102031</t>
  </si>
  <si>
    <t>E102032</t>
  </si>
  <si>
    <t>E102033</t>
  </si>
  <si>
    <t>E102034</t>
  </si>
  <si>
    <t>E102035</t>
  </si>
  <si>
    <t>E102036</t>
  </si>
  <si>
    <t>E102037</t>
  </si>
  <si>
    <t>E102038</t>
  </si>
  <si>
    <t>E102039</t>
  </si>
  <si>
    <t>E102040</t>
  </si>
  <si>
    <t>E102041</t>
  </si>
  <si>
    <t>E102042</t>
  </si>
  <si>
    <t>E102043</t>
  </si>
  <si>
    <t>E102044</t>
  </si>
  <si>
    <t>E102045</t>
  </si>
  <si>
    <t>E102046</t>
  </si>
  <si>
    <t>E102047</t>
  </si>
  <si>
    <t>E102048</t>
  </si>
  <si>
    <t>E102049</t>
  </si>
  <si>
    <t>E102050</t>
  </si>
  <si>
    <t>E102051</t>
  </si>
  <si>
    <t>E102052</t>
  </si>
  <si>
    <t>E102053</t>
  </si>
  <si>
    <t>E102054</t>
  </si>
  <si>
    <t>E102055</t>
  </si>
  <si>
    <t>E102056</t>
  </si>
  <si>
    <t>E102057</t>
  </si>
  <si>
    <t>E102058</t>
  </si>
  <si>
    <t>E102059</t>
  </si>
  <si>
    <t>E102060</t>
  </si>
  <si>
    <t>E102061</t>
  </si>
  <si>
    <t>E102062</t>
  </si>
  <si>
    <t>E102063</t>
  </si>
  <si>
    <t>E102064</t>
  </si>
  <si>
    <t>E102065</t>
  </si>
  <si>
    <t>E102066</t>
  </si>
  <si>
    <t>E102067</t>
  </si>
  <si>
    <t>E102068</t>
  </si>
  <si>
    <t>E102069</t>
  </si>
  <si>
    <t>E102070</t>
  </si>
  <si>
    <t>E102071</t>
  </si>
  <si>
    <t>E102072</t>
  </si>
  <si>
    <t>E102073</t>
  </si>
  <si>
    <t>E102074</t>
  </si>
  <si>
    <t>E102075</t>
  </si>
  <si>
    <t>E102076</t>
  </si>
  <si>
    <t>E102077</t>
  </si>
  <si>
    <t>E102078</t>
  </si>
  <si>
    <t>E102079</t>
  </si>
  <si>
    <t>E102080</t>
  </si>
  <si>
    <t>E102081</t>
  </si>
  <si>
    <t>E102082</t>
  </si>
  <si>
    <t>E102083</t>
  </si>
  <si>
    <t>E102084</t>
  </si>
  <si>
    <t>E102085</t>
  </si>
  <si>
    <t>E102086</t>
  </si>
  <si>
    <t>E102087</t>
  </si>
  <si>
    <t>E102088</t>
  </si>
  <si>
    <t>E102089</t>
  </si>
  <si>
    <t>E102090</t>
  </si>
  <si>
    <t>E102091</t>
  </si>
  <si>
    <t>E102092</t>
  </si>
  <si>
    <t>E102093</t>
  </si>
  <si>
    <t>E102094</t>
  </si>
  <si>
    <t>E102095</t>
  </si>
  <si>
    <t>E102096</t>
  </si>
  <si>
    <t>E102097</t>
  </si>
  <si>
    <t>E102098</t>
  </si>
  <si>
    <t>E102099</t>
  </si>
  <si>
    <t>E102100</t>
  </si>
  <si>
    <t>E102101</t>
  </si>
  <si>
    <t>E102102</t>
  </si>
  <si>
    <t>E102103</t>
  </si>
  <si>
    <t>E102104</t>
  </si>
  <si>
    <t>E102105</t>
  </si>
  <si>
    <t>E102106</t>
  </si>
  <si>
    <t>E102107</t>
  </si>
  <si>
    <t>E102108</t>
  </si>
  <si>
    <t>E102109</t>
  </si>
  <si>
    <t>E102110</t>
  </si>
  <si>
    <t>E102111</t>
  </si>
  <si>
    <t>E102112</t>
  </si>
  <si>
    <t>E102113</t>
  </si>
  <si>
    <t>E102114</t>
  </si>
  <si>
    <t>E102115</t>
  </si>
  <si>
    <t>E102116</t>
  </si>
  <si>
    <t>E102117</t>
  </si>
  <si>
    <t>E102118</t>
  </si>
  <si>
    <t>E102119</t>
  </si>
  <si>
    <t>E102120</t>
  </si>
  <si>
    <t>E102121</t>
  </si>
  <si>
    <t>E102122</t>
  </si>
  <si>
    <t>E102123</t>
  </si>
  <si>
    <t>E102124</t>
  </si>
  <si>
    <t>E102125</t>
  </si>
  <si>
    <t>E102126</t>
  </si>
  <si>
    <t>E102127</t>
  </si>
  <si>
    <t>E102128</t>
  </si>
  <si>
    <t>E102129</t>
  </si>
  <si>
    <t>E102130</t>
  </si>
  <si>
    <t>E102131</t>
  </si>
  <si>
    <t>E102132</t>
  </si>
  <si>
    <t>E102133</t>
  </si>
  <si>
    <t>E102134</t>
  </si>
  <si>
    <t>E102135</t>
  </si>
  <si>
    <t>E102136</t>
  </si>
  <si>
    <t>E102137</t>
  </si>
  <si>
    <t>E102138</t>
  </si>
  <si>
    <t>E102139</t>
  </si>
  <si>
    <t>E102140</t>
  </si>
  <si>
    <t>E102141</t>
  </si>
  <si>
    <t>E102142</t>
  </si>
  <si>
    <t>E102143</t>
  </si>
  <si>
    <t>E102144</t>
  </si>
  <si>
    <t>E102145</t>
  </si>
  <si>
    <t>E102146</t>
  </si>
  <si>
    <t>E102147</t>
  </si>
  <si>
    <t>E102148</t>
  </si>
  <si>
    <t>E102149</t>
  </si>
  <si>
    <t>E102150</t>
  </si>
  <si>
    <t>E102151</t>
  </si>
  <si>
    <t>E102152</t>
  </si>
  <si>
    <t>E102153</t>
  </si>
  <si>
    <t>E102154</t>
  </si>
  <si>
    <t>E102155</t>
  </si>
  <si>
    <t>E102156</t>
  </si>
  <si>
    <t>E102157</t>
  </si>
  <si>
    <t>E102158</t>
  </si>
  <si>
    <t>E102159</t>
  </si>
  <si>
    <t>E102160</t>
  </si>
  <si>
    <t>E102161</t>
  </si>
  <si>
    <t>E102162</t>
  </si>
  <si>
    <t>E102163</t>
  </si>
  <si>
    <t>E102164</t>
  </si>
  <si>
    <t>E102165</t>
  </si>
  <si>
    <t>E102166</t>
  </si>
  <si>
    <t>E102167</t>
  </si>
  <si>
    <t>E102168</t>
  </si>
  <si>
    <t>E102169</t>
  </si>
  <si>
    <t>E102170</t>
  </si>
  <si>
    <t>E102171</t>
  </si>
  <si>
    <t>E102172</t>
  </si>
  <si>
    <t>E102173</t>
  </si>
  <si>
    <t>E102174</t>
  </si>
  <si>
    <t>E102175</t>
  </si>
  <si>
    <t>E102176</t>
  </si>
  <si>
    <t>E102177</t>
  </si>
  <si>
    <t>E102178</t>
  </si>
  <si>
    <t>E102179</t>
  </si>
  <si>
    <t>E102180</t>
  </si>
  <si>
    <t>E102181</t>
  </si>
  <si>
    <t>E102182</t>
  </si>
  <si>
    <t>E102183</t>
  </si>
  <si>
    <t>E102184</t>
  </si>
  <si>
    <t>E102185</t>
  </si>
  <si>
    <t>E102186</t>
  </si>
  <si>
    <t>E102187</t>
  </si>
  <si>
    <t>E102188</t>
  </si>
  <si>
    <t>E102189</t>
  </si>
  <si>
    <t>E102190</t>
  </si>
  <si>
    <t>E102191</t>
  </si>
  <si>
    <t>E102192</t>
  </si>
  <si>
    <t>E102193</t>
  </si>
  <si>
    <t>E102194</t>
  </si>
  <si>
    <t>E102195</t>
  </si>
  <si>
    <t>E102196</t>
  </si>
  <si>
    <t>E102197</t>
  </si>
  <si>
    <t>E102198</t>
  </si>
  <si>
    <t>E102199</t>
  </si>
  <si>
    <t>E102200</t>
  </si>
  <si>
    <t>E102201</t>
  </si>
  <si>
    <t>E102202</t>
  </si>
  <si>
    <t>E102203</t>
  </si>
  <si>
    <t>E102204</t>
  </si>
  <si>
    <t>E102205</t>
  </si>
  <si>
    <t>E102206</t>
  </si>
  <si>
    <t>E102207</t>
  </si>
  <si>
    <t>E102208</t>
  </si>
  <si>
    <t>E102209</t>
  </si>
  <si>
    <t>E102210</t>
  </si>
  <si>
    <t>E102211</t>
  </si>
  <si>
    <t>E102212</t>
  </si>
  <si>
    <t>E102213</t>
  </si>
  <si>
    <t>E102214</t>
  </si>
  <si>
    <t>E102215</t>
  </si>
  <si>
    <t>E102216</t>
  </si>
  <si>
    <t>E102217</t>
  </si>
  <si>
    <t>E102218</t>
  </si>
  <si>
    <t>E102219</t>
  </si>
  <si>
    <t>E102220</t>
  </si>
  <si>
    <t>E102221</t>
  </si>
  <si>
    <t>E102222</t>
  </si>
  <si>
    <t>E102223</t>
  </si>
  <si>
    <t>E102224</t>
  </si>
  <si>
    <t>E102225</t>
  </si>
  <si>
    <t>E102226</t>
  </si>
  <si>
    <t>E102227</t>
  </si>
  <si>
    <t>E102228</t>
  </si>
  <si>
    <t>E102229</t>
  </si>
  <si>
    <t>E102230</t>
  </si>
  <si>
    <t>E102231</t>
  </si>
  <si>
    <t>E102232</t>
  </si>
  <si>
    <t>E102233</t>
  </si>
  <si>
    <t>E102234</t>
  </si>
  <si>
    <t>E102235</t>
  </si>
  <si>
    <t>E102236</t>
  </si>
  <si>
    <t>E102237</t>
  </si>
  <si>
    <t>E102238</t>
  </si>
  <si>
    <t>E102239</t>
  </si>
  <si>
    <t>E102240</t>
  </si>
  <si>
    <t>E102241</t>
  </si>
  <si>
    <t>E102242</t>
  </si>
  <si>
    <t>E102243</t>
  </si>
  <si>
    <t>E102244</t>
  </si>
  <si>
    <t>E102245</t>
  </si>
  <si>
    <t>E102246</t>
  </si>
  <si>
    <t>E102247</t>
  </si>
  <si>
    <t>E102248</t>
  </si>
  <si>
    <t>E102249</t>
  </si>
  <si>
    <t>E102250</t>
  </si>
  <si>
    <t>E102251</t>
  </si>
  <si>
    <t>E102252</t>
  </si>
  <si>
    <t>E102253</t>
  </si>
  <si>
    <t>E102254</t>
  </si>
  <si>
    <t>E102255</t>
  </si>
  <si>
    <t>E102256</t>
  </si>
  <si>
    <t>E102257</t>
  </si>
  <si>
    <t>E102258</t>
  </si>
  <si>
    <t>E102259</t>
  </si>
  <si>
    <t>E102260</t>
  </si>
  <si>
    <t>E102261</t>
  </si>
  <si>
    <t>E102262</t>
  </si>
  <si>
    <t>E102263</t>
  </si>
  <si>
    <t>E102264</t>
  </si>
  <si>
    <t>E102265</t>
  </si>
  <si>
    <t>E102266</t>
  </si>
  <si>
    <t>E102267</t>
  </si>
  <si>
    <t>E102268</t>
  </si>
  <si>
    <t>E102269</t>
  </si>
  <si>
    <t>E102270</t>
  </si>
  <si>
    <t>E102271</t>
  </si>
  <si>
    <t>E102272</t>
  </si>
  <si>
    <t>E102273</t>
  </si>
  <si>
    <t>E102274</t>
  </si>
  <si>
    <t>E102275</t>
  </si>
  <si>
    <t>E102276</t>
  </si>
  <si>
    <t>E102277</t>
  </si>
  <si>
    <t>E102278</t>
  </si>
  <si>
    <t>E102279</t>
  </si>
  <si>
    <t>E102280</t>
  </si>
  <si>
    <t>E102281</t>
  </si>
  <si>
    <t>E102282</t>
  </si>
  <si>
    <t>E102283</t>
  </si>
  <si>
    <t>E102284</t>
  </si>
  <si>
    <t>E102285</t>
  </si>
  <si>
    <t>E102286</t>
  </si>
  <si>
    <t>E102287</t>
  </si>
  <si>
    <t>E102288</t>
  </si>
  <si>
    <t>E102289</t>
  </si>
  <si>
    <t>E102290</t>
  </si>
  <si>
    <t>E102291</t>
  </si>
  <si>
    <t>E102292</t>
  </si>
  <si>
    <t>E102293</t>
  </si>
  <si>
    <t>E102294</t>
  </si>
  <si>
    <t>E102295</t>
  </si>
  <si>
    <t>E102296</t>
  </si>
  <si>
    <t>E102297</t>
  </si>
  <si>
    <t>E102298</t>
  </si>
  <si>
    <t>E102299</t>
  </si>
  <si>
    <t>E102300</t>
  </si>
  <si>
    <t>E102301</t>
  </si>
  <si>
    <t>E102302</t>
  </si>
  <si>
    <t>E102303</t>
  </si>
  <si>
    <t>E102304</t>
  </si>
  <si>
    <t>E102305</t>
  </si>
  <si>
    <t>E102306</t>
  </si>
  <si>
    <t>E102307</t>
  </si>
  <si>
    <t>E102308</t>
  </si>
  <si>
    <t>E102309</t>
  </si>
  <si>
    <t>E102310</t>
  </si>
  <si>
    <t>E102311</t>
  </si>
  <si>
    <t>E102312</t>
  </si>
  <si>
    <t>E102313</t>
  </si>
  <si>
    <t>E102314</t>
  </si>
  <si>
    <t>E102315</t>
  </si>
  <si>
    <t>E102316</t>
  </si>
  <si>
    <t>E102317</t>
  </si>
  <si>
    <t>E102318</t>
  </si>
  <si>
    <t>E102319</t>
  </si>
  <si>
    <t>E102320</t>
  </si>
  <si>
    <t>E102321</t>
  </si>
  <si>
    <t>E102322</t>
  </si>
  <si>
    <t>E102323</t>
  </si>
  <si>
    <t>E102324</t>
  </si>
  <si>
    <t>E102325</t>
  </si>
  <si>
    <t>E102326</t>
  </si>
  <si>
    <t>E102327</t>
  </si>
  <si>
    <t>E102328</t>
  </si>
  <si>
    <t>E102329</t>
  </si>
  <si>
    <t>E102330</t>
  </si>
  <si>
    <t>E102331</t>
  </si>
  <si>
    <t>E102332</t>
  </si>
  <si>
    <t>E102333</t>
  </si>
  <si>
    <t>E102334</t>
  </si>
  <si>
    <t>E102335</t>
  </si>
  <si>
    <t>E102336</t>
  </si>
  <si>
    <t>E102337</t>
  </si>
  <si>
    <t>E102338</t>
  </si>
  <si>
    <t>E102339</t>
  </si>
  <si>
    <t>E102340</t>
  </si>
  <si>
    <t>E102341</t>
  </si>
  <si>
    <t>E102342</t>
  </si>
  <si>
    <t>E102343</t>
  </si>
  <si>
    <t>E102344</t>
  </si>
  <si>
    <t>E102345</t>
  </si>
  <si>
    <t>E102346</t>
  </si>
  <si>
    <t>E102347</t>
  </si>
  <si>
    <t>E102348</t>
  </si>
  <si>
    <t>E102349</t>
  </si>
  <si>
    <t>E102350</t>
  </si>
  <si>
    <t>E102351</t>
  </si>
  <si>
    <t>E102352</t>
  </si>
  <si>
    <t>E102353</t>
  </si>
  <si>
    <t>E102354</t>
  </si>
  <si>
    <t>E102355</t>
  </si>
  <si>
    <t>E102356</t>
  </si>
  <si>
    <t>E102357</t>
  </si>
  <si>
    <t>E102358</t>
  </si>
  <si>
    <t>E102359</t>
  </si>
  <si>
    <t>E102360</t>
  </si>
  <si>
    <t>E102361</t>
  </si>
  <si>
    <t>E102362</t>
  </si>
  <si>
    <t>E102363</t>
  </si>
  <si>
    <t>E102364</t>
  </si>
  <si>
    <t>E102365</t>
  </si>
  <si>
    <t>E102366</t>
  </si>
  <si>
    <t>E102367</t>
  </si>
  <si>
    <t>E102368</t>
  </si>
  <si>
    <t>E102369</t>
  </si>
  <si>
    <t>E102370</t>
  </si>
  <si>
    <t>E102371</t>
  </si>
  <si>
    <t>E102372</t>
  </si>
  <si>
    <t>E102373</t>
  </si>
  <si>
    <t>E102374</t>
  </si>
  <si>
    <t>E102375</t>
  </si>
  <si>
    <t>E102376</t>
  </si>
  <si>
    <t>E102377</t>
  </si>
  <si>
    <t>E102378</t>
  </si>
  <si>
    <t>E102379</t>
  </si>
  <si>
    <t>E102380</t>
  </si>
  <si>
    <t>E102381</t>
  </si>
  <si>
    <t>E102382</t>
  </si>
  <si>
    <t>E102383</t>
  </si>
  <si>
    <t>E102384</t>
  </si>
  <si>
    <t>E102385</t>
  </si>
  <si>
    <t>E102386</t>
  </si>
  <si>
    <t>E102387</t>
  </si>
  <si>
    <t>E102388</t>
  </si>
  <si>
    <t>E102389</t>
  </si>
  <si>
    <t>E102390</t>
  </si>
  <si>
    <t>E102391</t>
  </si>
  <si>
    <t>E102392</t>
  </si>
  <si>
    <t>E102393</t>
  </si>
  <si>
    <t>E102394</t>
  </si>
  <si>
    <t>E102395</t>
  </si>
  <si>
    <t>E102396</t>
  </si>
  <si>
    <t>E102397</t>
  </si>
  <si>
    <t>E102398</t>
  </si>
  <si>
    <t>E102399</t>
  </si>
  <si>
    <t>E102400</t>
  </si>
  <si>
    <t>E102401</t>
  </si>
  <si>
    <t>E102402</t>
  </si>
  <si>
    <t>E102403</t>
  </si>
  <si>
    <t>E102404</t>
  </si>
  <si>
    <t>E102405</t>
  </si>
  <si>
    <t>E102406</t>
  </si>
  <si>
    <t>E102407</t>
  </si>
  <si>
    <t>E102408</t>
  </si>
  <si>
    <t>E102409</t>
  </si>
  <si>
    <t>E102410</t>
  </si>
  <si>
    <t>E102411</t>
  </si>
  <si>
    <t>E102412</t>
  </si>
  <si>
    <t>E102413</t>
  </si>
  <si>
    <t>E102414</t>
  </si>
  <si>
    <t>E102415</t>
  </si>
  <si>
    <t>E102416</t>
  </si>
  <si>
    <t>E102417</t>
  </si>
  <si>
    <t>E102418</t>
  </si>
  <si>
    <t>E102419</t>
  </si>
  <si>
    <t>E102420</t>
  </si>
  <si>
    <t>E102421</t>
  </si>
  <si>
    <t>E102422</t>
  </si>
  <si>
    <t>E102423</t>
  </si>
  <si>
    <t>E102424</t>
  </si>
  <si>
    <t>E102425</t>
  </si>
  <si>
    <t>E102426</t>
  </si>
  <si>
    <t>E102427</t>
  </si>
  <si>
    <t>E102428</t>
  </si>
  <si>
    <t>E102429</t>
  </si>
  <si>
    <t>E102430</t>
  </si>
  <si>
    <t>E102431</t>
  </si>
  <si>
    <t>E102432</t>
  </si>
  <si>
    <t>E102433</t>
  </si>
  <si>
    <t>E102434</t>
  </si>
  <si>
    <t>E102435</t>
  </si>
  <si>
    <t>E102436</t>
  </si>
  <si>
    <t>E102437</t>
  </si>
  <si>
    <t>E102438</t>
  </si>
  <si>
    <t>E102439</t>
  </si>
  <si>
    <t>E102440</t>
  </si>
  <si>
    <t>E102441</t>
  </si>
  <si>
    <t>E102442</t>
  </si>
  <si>
    <t>E102443</t>
  </si>
  <si>
    <t>E102444</t>
  </si>
  <si>
    <t>E102445</t>
  </si>
  <si>
    <t>E102446</t>
  </si>
  <si>
    <t>E102447</t>
  </si>
  <si>
    <t>E102448</t>
  </si>
  <si>
    <t>E102449</t>
  </si>
  <si>
    <t>E102450</t>
  </si>
  <si>
    <t>E102451</t>
  </si>
  <si>
    <t>E102452</t>
  </si>
  <si>
    <t>E102453</t>
  </si>
  <si>
    <t>E102454</t>
  </si>
  <si>
    <t>E102455</t>
  </si>
  <si>
    <t>E102456</t>
  </si>
  <si>
    <t>E102457</t>
  </si>
  <si>
    <t>E102458</t>
  </si>
  <si>
    <t>E102459</t>
  </si>
  <si>
    <t>E102460</t>
  </si>
  <si>
    <t>E102461</t>
  </si>
  <si>
    <t>E102462</t>
  </si>
  <si>
    <t>E102463</t>
  </si>
  <si>
    <t>E102464</t>
  </si>
  <si>
    <t>E102465</t>
  </si>
  <si>
    <t>E102466</t>
  </si>
  <si>
    <t>E102467</t>
  </si>
  <si>
    <t>E102468</t>
  </si>
  <si>
    <t>E102469</t>
  </si>
  <si>
    <t>E102470</t>
  </si>
  <si>
    <t>E102471</t>
  </si>
  <si>
    <t>E102472</t>
  </si>
  <si>
    <t>E102473</t>
  </si>
  <si>
    <t>E102474</t>
  </si>
  <si>
    <t>E102475</t>
  </si>
  <si>
    <t>E102476</t>
  </si>
  <si>
    <t>E102477</t>
  </si>
  <si>
    <t>E102478</t>
  </si>
  <si>
    <t>E102479</t>
  </si>
  <si>
    <t>E102480</t>
  </si>
  <si>
    <t>E102481</t>
  </si>
  <si>
    <t>E102482</t>
  </si>
  <si>
    <t>E102483</t>
  </si>
  <si>
    <t>E102484</t>
  </si>
  <si>
    <t>E102485</t>
  </si>
  <si>
    <t>E102486</t>
  </si>
  <si>
    <t>E102487</t>
  </si>
  <si>
    <t>E102488</t>
  </si>
  <si>
    <t>E102489</t>
  </si>
  <si>
    <t>E102490</t>
  </si>
  <si>
    <t>E102491</t>
  </si>
  <si>
    <t>E102492</t>
  </si>
  <si>
    <t>E102493</t>
  </si>
  <si>
    <t>E102494</t>
  </si>
  <si>
    <t>E102495</t>
  </si>
  <si>
    <t>E102496</t>
  </si>
  <si>
    <t>E102497</t>
  </si>
  <si>
    <t>E102498</t>
  </si>
  <si>
    <t>E102499</t>
  </si>
  <si>
    <t>E102500</t>
  </si>
  <si>
    <t>E102501</t>
  </si>
  <si>
    <t>E102502</t>
  </si>
  <si>
    <t>E102503</t>
  </si>
  <si>
    <t>E102504</t>
  </si>
  <si>
    <t>E102505</t>
  </si>
  <si>
    <t>E102506</t>
  </si>
  <si>
    <t>E102507</t>
  </si>
  <si>
    <t>E102508</t>
  </si>
  <si>
    <t>E102509</t>
  </si>
  <si>
    <t>E102510</t>
  </si>
  <si>
    <t>E102511</t>
  </si>
  <si>
    <t>E102512</t>
  </si>
  <si>
    <t>E102513</t>
  </si>
  <si>
    <t>E102514</t>
  </si>
  <si>
    <t>E102515</t>
  </si>
  <si>
    <t>E102516</t>
  </si>
  <si>
    <t>E102517</t>
  </si>
  <si>
    <t>E102518</t>
  </si>
  <si>
    <t>E102519</t>
  </si>
  <si>
    <t>E102520</t>
  </si>
  <si>
    <t>E102521</t>
  </si>
  <si>
    <t>E102522</t>
  </si>
  <si>
    <t>E102523</t>
  </si>
  <si>
    <t>E102524</t>
  </si>
  <si>
    <t>E102525</t>
  </si>
  <si>
    <t>E102526</t>
  </si>
  <si>
    <t>E102527</t>
  </si>
  <si>
    <t>E102528</t>
  </si>
  <si>
    <t>E102529</t>
  </si>
  <si>
    <t>E102530</t>
  </si>
  <si>
    <t>E102531</t>
  </si>
  <si>
    <t>E102532</t>
  </si>
  <si>
    <t>E102533</t>
  </si>
  <si>
    <t>E102534</t>
  </si>
  <si>
    <t>E102535</t>
  </si>
  <si>
    <t>E102536</t>
  </si>
  <si>
    <t>E102537</t>
  </si>
  <si>
    <t>E102538</t>
  </si>
  <si>
    <t>E102539</t>
  </si>
  <si>
    <t>E102540</t>
  </si>
  <si>
    <t>E102541</t>
  </si>
  <si>
    <t>E102542</t>
  </si>
  <si>
    <t>E102543</t>
  </si>
  <si>
    <t>E102544</t>
  </si>
  <si>
    <t>E102545</t>
  </si>
  <si>
    <t>E102546</t>
  </si>
  <si>
    <t>E102547</t>
  </si>
  <si>
    <t>E102548</t>
  </si>
  <si>
    <t>E102549</t>
  </si>
  <si>
    <t>E102550</t>
  </si>
  <si>
    <t>E102551</t>
  </si>
  <si>
    <t>E102552</t>
  </si>
  <si>
    <t>E102553</t>
  </si>
  <si>
    <t>E102554</t>
  </si>
  <si>
    <t>E102555</t>
  </si>
  <si>
    <t>E102556</t>
  </si>
  <si>
    <t>E102557</t>
  </si>
  <si>
    <t>E102558</t>
  </si>
  <si>
    <t>E102559</t>
  </si>
  <si>
    <t>E102560</t>
  </si>
  <si>
    <t>E102561</t>
  </si>
  <si>
    <t>E102562</t>
  </si>
  <si>
    <t>E102563</t>
  </si>
  <si>
    <t>E102564</t>
  </si>
  <si>
    <t>E102565</t>
  </si>
  <si>
    <t>E102566</t>
  </si>
  <si>
    <t>E102567</t>
  </si>
  <si>
    <t>E102568</t>
  </si>
  <si>
    <t>E102569</t>
  </si>
  <si>
    <t>E102570</t>
  </si>
  <si>
    <t>E102571</t>
  </si>
  <si>
    <t>E102572</t>
  </si>
  <si>
    <t>E102573</t>
  </si>
  <si>
    <t>E102574</t>
  </si>
  <si>
    <t>E102575</t>
  </si>
  <si>
    <t>E102576</t>
  </si>
  <si>
    <t>E102577</t>
  </si>
  <si>
    <t>E102578</t>
  </si>
  <si>
    <t>E102579</t>
  </si>
  <si>
    <t>E102580</t>
  </si>
  <si>
    <t>E102581</t>
  </si>
  <si>
    <t>E102582</t>
  </si>
  <si>
    <t>E102583</t>
  </si>
  <si>
    <t>E102584</t>
  </si>
  <si>
    <t>E102585</t>
  </si>
  <si>
    <t>E102586</t>
  </si>
  <si>
    <t>E102587</t>
  </si>
  <si>
    <t>E102588</t>
  </si>
  <si>
    <t>E102589</t>
  </si>
  <si>
    <t>E102590</t>
  </si>
  <si>
    <t>E102591</t>
  </si>
  <si>
    <t>E102592</t>
  </si>
  <si>
    <t>E102593</t>
  </si>
  <si>
    <t>E102594</t>
  </si>
  <si>
    <t>E102595</t>
  </si>
  <si>
    <t>E102596</t>
  </si>
  <si>
    <t>E102597</t>
  </si>
  <si>
    <t>E102598</t>
  </si>
  <si>
    <t>E102599</t>
  </si>
  <si>
    <t>E102600</t>
  </si>
  <si>
    <t>E102601</t>
  </si>
  <si>
    <t>E102602</t>
  </si>
  <si>
    <t>E102603</t>
  </si>
  <si>
    <t>E102604</t>
  </si>
  <si>
    <t>E102605</t>
  </si>
  <si>
    <t>E102606</t>
  </si>
  <si>
    <t>E102607</t>
  </si>
  <si>
    <t>E102608</t>
  </si>
  <si>
    <t>E102609</t>
  </si>
  <si>
    <t>E102610</t>
  </si>
  <si>
    <t>E102611</t>
  </si>
  <si>
    <t>E102612</t>
  </si>
  <si>
    <t>E102613</t>
  </si>
  <si>
    <t>E102614</t>
  </si>
  <si>
    <t>E102615</t>
  </si>
  <si>
    <t>E102616</t>
  </si>
  <si>
    <t>E102617</t>
  </si>
  <si>
    <t>E102618</t>
  </si>
  <si>
    <t>E102619</t>
  </si>
  <si>
    <t>E102620</t>
  </si>
  <si>
    <t>E102621</t>
  </si>
  <si>
    <t>E102622</t>
  </si>
  <si>
    <t>E102623</t>
  </si>
  <si>
    <t>E102624</t>
  </si>
  <si>
    <t>E102625</t>
  </si>
  <si>
    <t>E102626</t>
  </si>
  <si>
    <t>E102627</t>
  </si>
  <si>
    <t>E102628</t>
  </si>
  <si>
    <t>E102629</t>
  </si>
  <si>
    <t>E102630</t>
  </si>
  <si>
    <t>E102631</t>
  </si>
  <si>
    <t>E102632</t>
  </si>
  <si>
    <t>E102633</t>
  </si>
  <si>
    <t>E102634</t>
  </si>
  <si>
    <t>E102635</t>
  </si>
  <si>
    <t>E102636</t>
  </si>
  <si>
    <t>E102637</t>
  </si>
  <si>
    <t>E102638</t>
  </si>
  <si>
    <t>E102639</t>
  </si>
  <si>
    <t>E102640</t>
  </si>
  <si>
    <t>E102641</t>
  </si>
  <si>
    <t>E102642</t>
  </si>
  <si>
    <t>E102643</t>
  </si>
  <si>
    <t>E102644</t>
  </si>
  <si>
    <t>E102645</t>
  </si>
  <si>
    <t>E102646</t>
  </si>
  <si>
    <t>E102647</t>
  </si>
  <si>
    <t>E102648</t>
  </si>
  <si>
    <t>E102649</t>
  </si>
  <si>
    <t>E102650</t>
  </si>
  <si>
    <t>E102651</t>
  </si>
  <si>
    <t>E102652</t>
  </si>
  <si>
    <t>E102653</t>
  </si>
  <si>
    <t>E102654</t>
  </si>
  <si>
    <t>E102655</t>
  </si>
  <si>
    <t>E102656</t>
  </si>
  <si>
    <t>E102657</t>
  </si>
  <si>
    <t>E102658</t>
  </si>
  <si>
    <t>E102659</t>
  </si>
  <si>
    <t>E102660</t>
  </si>
  <si>
    <t>E102661</t>
  </si>
  <si>
    <t>E102662</t>
  </si>
  <si>
    <t>E102663</t>
  </si>
  <si>
    <t>E102664</t>
  </si>
  <si>
    <t>E102665</t>
  </si>
  <si>
    <t>E102666</t>
  </si>
  <si>
    <t>E102667</t>
  </si>
  <si>
    <t>E102668</t>
  </si>
  <si>
    <t>E102669</t>
  </si>
  <si>
    <t>E102670</t>
  </si>
  <si>
    <t>E102671</t>
  </si>
  <si>
    <t>E102672</t>
  </si>
  <si>
    <t>E102673</t>
  </si>
  <si>
    <t>E102674</t>
  </si>
  <si>
    <t>E102675</t>
  </si>
  <si>
    <t>E102676</t>
  </si>
  <si>
    <t>E102677</t>
  </si>
  <si>
    <t>E102678</t>
  </si>
  <si>
    <t>E102679</t>
  </si>
  <si>
    <t>E102680</t>
  </si>
  <si>
    <t>E102681</t>
  </si>
  <si>
    <t>E102682</t>
  </si>
  <si>
    <t>E102683</t>
  </si>
  <si>
    <t>E102684</t>
  </si>
  <si>
    <t>E102685</t>
  </si>
  <si>
    <t>E102686</t>
  </si>
  <si>
    <t>E102687</t>
  </si>
  <si>
    <t>E102688</t>
  </si>
  <si>
    <t>E102689</t>
  </si>
  <si>
    <t>E102690</t>
  </si>
  <si>
    <t>E102691</t>
  </si>
  <si>
    <t>E102692</t>
  </si>
  <si>
    <t>E102693</t>
  </si>
  <si>
    <t>E102694</t>
  </si>
  <si>
    <t>E102695</t>
  </si>
  <si>
    <t>E102696</t>
  </si>
  <si>
    <t>E102697</t>
  </si>
  <si>
    <t>E102698</t>
  </si>
  <si>
    <t>E102699</t>
  </si>
  <si>
    <t>E102700</t>
  </si>
  <si>
    <t>E102701</t>
  </si>
  <si>
    <t>E102702</t>
  </si>
  <si>
    <t>E102703</t>
  </si>
  <si>
    <t>E102704</t>
  </si>
  <si>
    <t>E102705</t>
  </si>
  <si>
    <t>E102706</t>
  </si>
  <si>
    <t>E102707</t>
  </si>
  <si>
    <t>E102708</t>
  </si>
  <si>
    <t>E102709</t>
  </si>
  <si>
    <t>E102710</t>
  </si>
  <si>
    <t>E102711</t>
  </si>
  <si>
    <t>E102712</t>
  </si>
  <si>
    <t>E102713</t>
  </si>
  <si>
    <t>E102714</t>
  </si>
  <si>
    <t>E102715</t>
  </si>
  <si>
    <t>E102716</t>
  </si>
  <si>
    <t>E102717</t>
  </si>
  <si>
    <t>E102718</t>
  </si>
  <si>
    <t>E102719</t>
  </si>
  <si>
    <t>E102720</t>
  </si>
  <si>
    <t>E102721</t>
  </si>
  <si>
    <t>E102722</t>
  </si>
  <si>
    <t>E102723</t>
  </si>
  <si>
    <t>E102724</t>
  </si>
  <si>
    <t>E102725</t>
  </si>
  <si>
    <t>E102726</t>
  </si>
  <si>
    <t>E102727</t>
  </si>
  <si>
    <t>E102728</t>
  </si>
  <si>
    <t>E102729</t>
  </si>
  <si>
    <t>E102730</t>
  </si>
  <si>
    <t>E102731</t>
  </si>
  <si>
    <t>E102732</t>
  </si>
  <si>
    <t>E102733</t>
  </si>
  <si>
    <t>E102734</t>
  </si>
  <si>
    <t>E102735</t>
  </si>
  <si>
    <t>E102736</t>
  </si>
  <si>
    <t>E102737</t>
  </si>
  <si>
    <t>E102738</t>
  </si>
  <si>
    <t>E102739</t>
  </si>
  <si>
    <t>E102740</t>
  </si>
  <si>
    <t>E102741</t>
  </si>
  <si>
    <t>E102742</t>
  </si>
  <si>
    <t>E102743</t>
  </si>
  <si>
    <t>E102744</t>
  </si>
  <si>
    <t>E102745</t>
  </si>
  <si>
    <t>E102746</t>
  </si>
  <si>
    <t>E102747</t>
  </si>
  <si>
    <t>E102748</t>
  </si>
  <si>
    <t>E102749</t>
  </si>
  <si>
    <t>E102750</t>
  </si>
  <si>
    <t>E102751</t>
  </si>
  <si>
    <t>E102752</t>
  </si>
  <si>
    <t>E102753</t>
  </si>
  <si>
    <t>E102754</t>
  </si>
  <si>
    <t>E102755</t>
  </si>
  <si>
    <t>E102756</t>
  </si>
  <si>
    <t>E102757</t>
  </si>
  <si>
    <t>E102758</t>
  </si>
  <si>
    <t>E102759</t>
  </si>
  <si>
    <t>E102760</t>
  </si>
  <si>
    <t>E102761</t>
  </si>
  <si>
    <t>E102762</t>
  </si>
  <si>
    <t>E102763</t>
  </si>
  <si>
    <t>E102764</t>
  </si>
  <si>
    <t>E102765</t>
  </si>
  <si>
    <t>E102766</t>
  </si>
  <si>
    <t>E102767</t>
  </si>
  <si>
    <t>E102768</t>
  </si>
  <si>
    <t>E102769</t>
  </si>
  <si>
    <t>E102770</t>
  </si>
  <si>
    <t>E102771</t>
  </si>
  <si>
    <t>E102772</t>
  </si>
  <si>
    <t>E102773</t>
  </si>
  <si>
    <t>E102774</t>
  </si>
  <si>
    <t>E102775</t>
  </si>
  <si>
    <t>E102776</t>
  </si>
  <si>
    <t>E102777</t>
  </si>
  <si>
    <t>E102778</t>
  </si>
  <si>
    <t>E102779</t>
  </si>
  <si>
    <t>E102780</t>
  </si>
  <si>
    <t>E102781</t>
  </si>
  <si>
    <t>E102782</t>
  </si>
  <si>
    <t>E102783</t>
  </si>
  <si>
    <t>E102784</t>
  </si>
  <si>
    <t>E102785</t>
  </si>
  <si>
    <t>E102786</t>
  </si>
  <si>
    <t>E102787</t>
  </si>
  <si>
    <t>E102788</t>
  </si>
  <si>
    <t>E102789</t>
  </si>
  <si>
    <t>E102790</t>
  </si>
  <si>
    <t>E102791</t>
  </si>
  <si>
    <t>E102792</t>
  </si>
  <si>
    <t>E102793</t>
  </si>
  <si>
    <t>E102794</t>
  </si>
  <si>
    <t>E102795</t>
  </si>
  <si>
    <t>E102796</t>
  </si>
  <si>
    <t>E102797</t>
  </si>
  <si>
    <t>E102798</t>
  </si>
  <si>
    <t>E102799</t>
  </si>
  <si>
    <t>E102800</t>
  </si>
  <si>
    <t>E102801</t>
  </si>
  <si>
    <t>E102802</t>
  </si>
  <si>
    <t>E102803</t>
  </si>
  <si>
    <t>E102804</t>
  </si>
  <si>
    <t>E102805</t>
  </si>
  <si>
    <t>E102806</t>
  </si>
  <si>
    <t>E102807</t>
  </si>
  <si>
    <t>E102808</t>
  </si>
  <si>
    <t>E102809</t>
  </si>
  <si>
    <t>E102810</t>
  </si>
  <si>
    <t>E102811</t>
  </si>
  <si>
    <t>E102812</t>
  </si>
  <si>
    <t>E102813</t>
  </si>
  <si>
    <t>E102814</t>
  </si>
  <si>
    <t>E102815</t>
  </si>
  <si>
    <t>E102816</t>
  </si>
  <si>
    <t>E102817</t>
  </si>
  <si>
    <t>E102818</t>
  </si>
  <si>
    <t>E102819</t>
  </si>
  <si>
    <t>E102820</t>
  </si>
  <si>
    <t>E102821</t>
  </si>
  <si>
    <t>E102822</t>
  </si>
  <si>
    <t>E102823</t>
  </si>
  <si>
    <t>E102824</t>
  </si>
  <si>
    <t>E102825</t>
  </si>
  <si>
    <t>E102826</t>
  </si>
  <si>
    <t>E102827</t>
  </si>
  <si>
    <t>E102828</t>
  </si>
  <si>
    <t>E102829</t>
  </si>
  <si>
    <t>E102830</t>
  </si>
  <si>
    <t>E102831</t>
  </si>
  <si>
    <t>E102832</t>
  </si>
  <si>
    <t>E102833</t>
  </si>
  <si>
    <t>E102834</t>
  </si>
  <si>
    <t>E102835</t>
  </si>
  <si>
    <t>E102836</t>
  </si>
  <si>
    <t>E102837</t>
  </si>
  <si>
    <t>E102838</t>
  </si>
  <si>
    <t>E102839</t>
  </si>
  <si>
    <t>E102840</t>
  </si>
  <si>
    <t>E102841</t>
  </si>
  <si>
    <t>E102842</t>
  </si>
  <si>
    <t>E102843</t>
  </si>
  <si>
    <t>E102844</t>
  </si>
  <si>
    <t>E102845</t>
  </si>
  <si>
    <t>E102846</t>
  </si>
  <si>
    <t>E102847</t>
  </si>
  <si>
    <t>E102848</t>
  </si>
  <si>
    <t>E102849</t>
  </si>
  <si>
    <t>E102850</t>
  </si>
  <si>
    <t>E102851</t>
  </si>
  <si>
    <t>E102852</t>
  </si>
  <si>
    <t>E102853</t>
  </si>
  <si>
    <t>E102854</t>
  </si>
  <si>
    <t>E102855</t>
  </si>
  <si>
    <t>E102856</t>
  </si>
  <si>
    <t>E102857</t>
  </si>
  <si>
    <t>E102858</t>
  </si>
  <si>
    <t>E102859</t>
  </si>
  <si>
    <t>E102860</t>
  </si>
  <si>
    <t>E102861</t>
  </si>
  <si>
    <t>E102862</t>
  </si>
  <si>
    <t>E102863</t>
  </si>
  <si>
    <t>E102864</t>
  </si>
  <si>
    <t>E102865</t>
  </si>
  <si>
    <t>E102866</t>
  </si>
  <si>
    <t>E102867</t>
  </si>
  <si>
    <t>E102868</t>
  </si>
  <si>
    <t>E102869</t>
  </si>
  <si>
    <t>E102870</t>
  </si>
  <si>
    <t>E102871</t>
  </si>
  <si>
    <t>E102872</t>
  </si>
  <si>
    <t>E102873</t>
  </si>
  <si>
    <t>E102874</t>
  </si>
  <si>
    <t>E102875</t>
  </si>
  <si>
    <t>E102876</t>
  </si>
  <si>
    <t>E102877</t>
  </si>
  <si>
    <t>E102878</t>
  </si>
  <si>
    <t>E102879</t>
  </si>
  <si>
    <t>E102880</t>
  </si>
  <si>
    <t>E102881</t>
  </si>
  <si>
    <t>E102882</t>
  </si>
  <si>
    <t>E102883</t>
  </si>
  <si>
    <t>E102884</t>
  </si>
  <si>
    <t>E102885</t>
  </si>
  <si>
    <t>E102886</t>
  </si>
  <si>
    <t>E102887</t>
  </si>
  <si>
    <t>E102888</t>
  </si>
  <si>
    <t>E102889</t>
  </si>
  <si>
    <t>E102890</t>
  </si>
  <si>
    <t>E102891</t>
  </si>
  <si>
    <t>E102892</t>
  </si>
  <si>
    <t>E102893</t>
  </si>
  <si>
    <t>E102894</t>
  </si>
  <si>
    <t>E102895</t>
  </si>
  <si>
    <t>E102896</t>
  </si>
  <si>
    <t>E102897</t>
  </si>
  <si>
    <t>E102898</t>
  </si>
  <si>
    <t>E102899</t>
  </si>
  <si>
    <t>E102900</t>
  </si>
  <si>
    <t>E102901</t>
  </si>
  <si>
    <t>E102902</t>
  </si>
  <si>
    <t>E102903</t>
  </si>
  <si>
    <t>E102904</t>
  </si>
  <si>
    <t>E102905</t>
  </si>
  <si>
    <t>E102906</t>
  </si>
  <si>
    <t>E102907</t>
  </si>
  <si>
    <t>E102908</t>
  </si>
  <si>
    <t>E102909</t>
  </si>
  <si>
    <t>E102910</t>
  </si>
  <si>
    <t>E102911</t>
  </si>
  <si>
    <t>E102912</t>
  </si>
  <si>
    <t>E102913</t>
  </si>
  <si>
    <t>E102914</t>
  </si>
  <si>
    <t>E102915</t>
  </si>
  <si>
    <t>E102916</t>
  </si>
  <si>
    <t>E102917</t>
  </si>
  <si>
    <t>E102918</t>
  </si>
  <si>
    <t>E102919</t>
  </si>
  <si>
    <t>E102920</t>
  </si>
  <si>
    <t>E102921</t>
  </si>
  <si>
    <t>E102922</t>
  </si>
  <si>
    <t>E102923</t>
  </si>
  <si>
    <t>E102924</t>
  </si>
  <si>
    <t>E102925</t>
  </si>
  <si>
    <t>E102926</t>
  </si>
  <si>
    <t>E102927</t>
  </si>
  <si>
    <t>E102928</t>
  </si>
  <si>
    <t>E102929</t>
  </si>
  <si>
    <t>E102930</t>
  </si>
  <si>
    <t>E102931</t>
  </si>
  <si>
    <t>E102932</t>
  </si>
  <si>
    <t>E102933</t>
  </si>
  <si>
    <t>E102934</t>
  </si>
  <si>
    <t>E102935</t>
  </si>
  <si>
    <t>E102936</t>
  </si>
  <si>
    <t>E102937</t>
  </si>
  <si>
    <t>E102938</t>
  </si>
  <si>
    <t>E102939</t>
  </si>
  <si>
    <t>E102940</t>
  </si>
  <si>
    <t>E102941</t>
  </si>
  <si>
    <t>E102942</t>
  </si>
  <si>
    <t>E102943</t>
  </si>
  <si>
    <t>E102944</t>
  </si>
  <si>
    <t>E102945</t>
  </si>
  <si>
    <t>E102946</t>
  </si>
  <si>
    <t>E102947</t>
  </si>
  <si>
    <t>E102948</t>
  </si>
  <si>
    <t>E102949</t>
  </si>
  <si>
    <t>E102950</t>
  </si>
  <si>
    <t>E102951</t>
  </si>
  <si>
    <t>E102952</t>
  </si>
  <si>
    <t>E102953</t>
  </si>
  <si>
    <t>E102954</t>
  </si>
  <si>
    <t>E102955</t>
  </si>
  <si>
    <t>E102956</t>
  </si>
  <si>
    <t>E102957</t>
  </si>
  <si>
    <t>E102958</t>
  </si>
  <si>
    <t>E102959</t>
  </si>
  <si>
    <t>E102960</t>
  </si>
  <si>
    <t>E102961</t>
  </si>
  <si>
    <t>E102962</t>
  </si>
  <si>
    <t>E102963</t>
  </si>
  <si>
    <t>E102964</t>
  </si>
  <si>
    <t>E102965</t>
  </si>
  <si>
    <t>E102966</t>
  </si>
  <si>
    <t>E102967</t>
  </si>
  <si>
    <t>E102968</t>
  </si>
  <si>
    <t>E102969</t>
  </si>
  <si>
    <t>E102970</t>
  </si>
  <si>
    <t>E102971</t>
  </si>
  <si>
    <t>E102972</t>
  </si>
  <si>
    <t>E102973</t>
  </si>
  <si>
    <t>E102974</t>
  </si>
  <si>
    <t>E102975</t>
  </si>
  <si>
    <t>E102976</t>
  </si>
  <si>
    <t>E102977</t>
  </si>
  <si>
    <t>E102978</t>
  </si>
  <si>
    <t>E102979</t>
  </si>
  <si>
    <t>E102980</t>
  </si>
  <si>
    <t>E102981</t>
  </si>
  <si>
    <t>E102982</t>
  </si>
  <si>
    <t>E102983</t>
  </si>
  <si>
    <t>E102984</t>
  </si>
  <si>
    <t>E102985</t>
  </si>
  <si>
    <t>E102986</t>
  </si>
  <si>
    <t>E102987</t>
  </si>
  <si>
    <t>E102988</t>
  </si>
  <si>
    <t>E102989</t>
  </si>
  <si>
    <t>E102990</t>
  </si>
  <si>
    <t>E102991</t>
  </si>
  <si>
    <t>E102992</t>
  </si>
  <si>
    <t>E102993</t>
  </si>
  <si>
    <t>E102994</t>
  </si>
  <si>
    <t>E102995</t>
  </si>
  <si>
    <t>E102996</t>
  </si>
  <si>
    <t>E102997</t>
  </si>
  <si>
    <t>E102998</t>
  </si>
  <si>
    <t>E102999</t>
  </si>
  <si>
    <t>E103000</t>
  </si>
  <si>
    <t>E103001</t>
  </si>
  <si>
    <t>E103002</t>
  </si>
  <si>
    <t>E103003</t>
  </si>
  <si>
    <t>E103004</t>
  </si>
  <si>
    <t>E103005</t>
  </si>
  <si>
    <t>E103006</t>
  </si>
  <si>
    <t>E103007</t>
  </si>
  <si>
    <t>E103008</t>
  </si>
  <si>
    <t>E103009</t>
  </si>
  <si>
    <t>E103010</t>
  </si>
  <si>
    <t>E103011</t>
  </si>
  <si>
    <t>E103012</t>
  </si>
  <si>
    <t>E103013</t>
  </si>
  <si>
    <t>E103014</t>
  </si>
  <si>
    <t>E103015</t>
  </si>
  <si>
    <t>E103016</t>
  </si>
  <si>
    <t>E103017</t>
  </si>
  <si>
    <t>E103018</t>
  </si>
  <si>
    <t>E103019</t>
  </si>
  <si>
    <t>E103020</t>
  </si>
  <si>
    <t>E103021</t>
  </si>
  <si>
    <t>E103022</t>
  </si>
  <si>
    <t>E103023</t>
  </si>
  <si>
    <t>E103024</t>
  </si>
  <si>
    <t>E103025</t>
  </si>
  <si>
    <t>E103026</t>
  </si>
  <si>
    <t>E103027</t>
  </si>
  <si>
    <t>E103028</t>
  </si>
  <si>
    <t>E103029</t>
  </si>
  <si>
    <t>E103030</t>
  </si>
  <si>
    <t>E103031</t>
  </si>
  <si>
    <t>E103032</t>
  </si>
  <si>
    <t>E103033</t>
  </si>
  <si>
    <t>E103034</t>
  </si>
  <si>
    <t>E103035</t>
  </si>
  <si>
    <t>E103036</t>
  </si>
  <si>
    <t>E103037</t>
  </si>
  <si>
    <t>E103038</t>
  </si>
  <si>
    <t>E103039</t>
  </si>
  <si>
    <t>E103040</t>
  </si>
  <si>
    <t>E103041</t>
  </si>
  <si>
    <t>E103042</t>
  </si>
  <si>
    <t>E103043</t>
  </si>
  <si>
    <t>E103044</t>
  </si>
  <si>
    <t>E103045</t>
  </si>
  <si>
    <t>E103046</t>
  </si>
  <si>
    <t>E103047</t>
  </si>
  <si>
    <t>E103048</t>
  </si>
  <si>
    <t>E103049</t>
  </si>
  <si>
    <t>E103050</t>
  </si>
  <si>
    <t>E103051</t>
  </si>
  <si>
    <t>E103052</t>
  </si>
  <si>
    <t>E103053</t>
  </si>
  <si>
    <t>E103054</t>
  </si>
  <si>
    <t>E103055</t>
  </si>
  <si>
    <t>E103056</t>
  </si>
  <si>
    <t>E103057</t>
  </si>
  <si>
    <t>E103058</t>
  </si>
  <si>
    <t>E103059</t>
  </si>
  <si>
    <t>E103060</t>
  </si>
  <si>
    <t>E103061</t>
  </si>
  <si>
    <t>E103062</t>
  </si>
  <si>
    <t>E103063</t>
  </si>
  <si>
    <t>E103064</t>
  </si>
  <si>
    <t>E103065</t>
  </si>
  <si>
    <t>E103066</t>
  </si>
  <si>
    <t>E103067</t>
  </si>
  <si>
    <t>E103068</t>
  </si>
  <si>
    <t>E103069</t>
  </si>
  <si>
    <t>E103070</t>
  </si>
  <si>
    <t>E103071</t>
  </si>
  <si>
    <t>E103072</t>
  </si>
  <si>
    <t>E103073</t>
  </si>
  <si>
    <t>E103074</t>
  </si>
  <si>
    <t>E103075</t>
  </si>
  <si>
    <t>E103076</t>
  </si>
  <si>
    <t>E103077</t>
  </si>
  <si>
    <t>E103078</t>
  </si>
  <si>
    <t>E103079</t>
  </si>
  <si>
    <t>E103080</t>
  </si>
  <si>
    <t>E103081</t>
  </si>
  <si>
    <t>E103082</t>
  </si>
  <si>
    <t>E103083</t>
  </si>
  <si>
    <t>E103084</t>
  </si>
  <si>
    <t>E103085</t>
  </si>
  <si>
    <t>E103086</t>
  </si>
  <si>
    <t>E103087</t>
  </si>
  <si>
    <t>E103088</t>
  </si>
  <si>
    <t>E103089</t>
  </si>
  <si>
    <t>E103090</t>
  </si>
  <si>
    <t>E103091</t>
  </si>
  <si>
    <t>E103092</t>
  </si>
  <si>
    <t>E103093</t>
  </si>
  <si>
    <t>E103094</t>
  </si>
  <si>
    <t>E103095</t>
  </si>
  <si>
    <t>E103096</t>
  </si>
  <si>
    <t>E103097</t>
  </si>
  <si>
    <t>E103098</t>
  </si>
  <si>
    <t>E103099</t>
  </si>
  <si>
    <t>E103100</t>
  </si>
  <si>
    <t>E103101</t>
  </si>
  <si>
    <t>E103102</t>
  </si>
  <si>
    <t>E103103</t>
  </si>
  <si>
    <t>E103104</t>
  </si>
  <si>
    <t>E103105</t>
  </si>
  <si>
    <t>E103106</t>
  </si>
  <si>
    <t>E103107</t>
  </si>
  <si>
    <t>E103108</t>
  </si>
  <si>
    <t>E103109</t>
  </si>
  <si>
    <t>E103110</t>
  </si>
  <si>
    <t>E103111</t>
  </si>
  <si>
    <t>E103112</t>
  </si>
  <si>
    <t>E103113</t>
  </si>
  <si>
    <t>E103114</t>
  </si>
  <si>
    <t>E103115</t>
  </si>
  <si>
    <t>E103116</t>
  </si>
  <si>
    <t>E103117</t>
  </si>
  <si>
    <t>E103118</t>
  </si>
  <si>
    <t>E103119</t>
  </si>
  <si>
    <t>E103120</t>
  </si>
  <si>
    <t>E103121</t>
  </si>
  <si>
    <t>E103122</t>
  </si>
  <si>
    <t>E103123</t>
  </si>
  <si>
    <t>E103124</t>
  </si>
  <si>
    <t>E103125</t>
  </si>
  <si>
    <t>E103126</t>
  </si>
  <si>
    <t>E103127</t>
  </si>
  <si>
    <t>E103128</t>
  </si>
  <si>
    <t>E103129</t>
  </si>
  <si>
    <t>E103130</t>
  </si>
  <si>
    <t>E103131</t>
  </si>
  <si>
    <t>E103132</t>
  </si>
  <si>
    <t>E103133</t>
  </si>
  <si>
    <t>E103134</t>
  </si>
  <si>
    <t>E103135</t>
  </si>
  <si>
    <t>E103136</t>
  </si>
  <si>
    <t>E103137</t>
  </si>
  <si>
    <t>E103138</t>
  </si>
  <si>
    <t>E103139</t>
  </si>
  <si>
    <t>E103140</t>
  </si>
  <si>
    <t>E103141</t>
  </si>
  <si>
    <t>E103142</t>
  </si>
  <si>
    <t>E103143</t>
  </si>
  <si>
    <t>E103144</t>
  </si>
  <si>
    <t>E103145</t>
  </si>
  <si>
    <t>E103146</t>
  </si>
  <si>
    <t>E103147</t>
  </si>
  <si>
    <t>E103148</t>
  </si>
  <si>
    <t>E103149</t>
  </si>
  <si>
    <t>E103150</t>
  </si>
  <si>
    <t>E103151</t>
  </si>
  <si>
    <t>E103152</t>
  </si>
  <si>
    <t>E103153</t>
  </si>
  <si>
    <t>E103154</t>
  </si>
  <si>
    <t>E103155</t>
  </si>
  <si>
    <t>E103156</t>
  </si>
  <si>
    <t>E103157</t>
  </si>
  <si>
    <t>E103158</t>
  </si>
  <si>
    <t>E103159</t>
  </si>
  <si>
    <t>E103160</t>
  </si>
  <si>
    <t>E103161</t>
  </si>
  <si>
    <t>E103162</t>
  </si>
  <si>
    <t>E103163</t>
  </si>
  <si>
    <t>E103164</t>
  </si>
  <si>
    <t>E103165</t>
  </si>
  <si>
    <t>E103166</t>
  </si>
  <si>
    <t>E103167</t>
  </si>
  <si>
    <t>E103168</t>
  </si>
  <si>
    <t>E103169</t>
  </si>
  <si>
    <t>E103170</t>
  </si>
  <si>
    <t>E103171</t>
  </si>
  <si>
    <t>E103172</t>
  </si>
  <si>
    <t>E103173</t>
  </si>
  <si>
    <t>E103174</t>
  </si>
  <si>
    <t>E103175</t>
  </si>
  <si>
    <t>E103176</t>
  </si>
  <si>
    <t>E103177</t>
  </si>
  <si>
    <t>E103178</t>
  </si>
  <si>
    <t>E103179</t>
  </si>
  <si>
    <t>E103180</t>
  </si>
  <si>
    <t>E103181</t>
  </si>
  <si>
    <t>E103182</t>
  </si>
  <si>
    <t>E103183</t>
  </si>
  <si>
    <t>E103184</t>
  </si>
  <si>
    <t>E103185</t>
  </si>
  <si>
    <t>E103186</t>
  </si>
  <si>
    <t>E103187</t>
  </si>
  <si>
    <t>E103188</t>
  </si>
  <si>
    <t>E103189</t>
  </si>
  <si>
    <t>E103190</t>
  </si>
  <si>
    <t>E103191</t>
  </si>
  <si>
    <t>E103192</t>
  </si>
  <si>
    <t>E103193</t>
  </si>
  <si>
    <t>E103194</t>
  </si>
  <si>
    <t>E103195</t>
  </si>
  <si>
    <t>E103196</t>
  </si>
  <si>
    <t>E103197</t>
  </si>
  <si>
    <t>E103198</t>
  </si>
  <si>
    <t>E103199</t>
  </si>
  <si>
    <t>attrition_flag</t>
  </si>
  <si>
    <t>exit_date</t>
  </si>
  <si>
    <t>exit_reason</t>
  </si>
  <si>
    <t>No</t>
  </si>
  <si>
    <t/>
  </si>
  <si>
    <t>Yes</t>
  </si>
  <si>
    <t>Career Stagnation</t>
  </si>
  <si>
    <t>Work-Life Balance</t>
  </si>
  <si>
    <t>Manager Issues</t>
  </si>
  <si>
    <t>Better Pay</t>
  </si>
  <si>
    <t>salary</t>
  </si>
  <si>
    <t>bonus</t>
  </si>
  <si>
    <t>salary_band</t>
  </si>
  <si>
    <t>last_hike_date</t>
  </si>
  <si>
    <t>L1</t>
  </si>
  <si>
    <t>L3</t>
  </si>
  <si>
    <t>L2</t>
  </si>
  <si>
    <t>L4</t>
  </si>
  <si>
    <t>L5</t>
  </si>
  <si>
    <t>Step</t>
  </si>
  <si>
    <t>Check Performed</t>
  </si>
  <si>
    <t>Observation</t>
  </si>
  <si>
    <t xml:space="preserve">Action </t>
  </si>
  <si>
    <t>Impact on Analysis</t>
  </si>
  <si>
    <t>Phase 2 – Step 1</t>
  </si>
  <si>
    <t>Table grain validation</t>
  </si>
  <si>
    <t>Employees, attrition, and compensation are 1 row per employee; performance and engagement are multi-row</t>
  </si>
  <si>
    <t>Aggregate performance and engagement before joining</t>
  </si>
  <si>
    <t>Prevents double counting and biased metrics</t>
  </si>
  <si>
    <t>Phase 2 – Step 2</t>
  </si>
  <si>
    <t>Join completeness check</t>
  </si>
  <si>
    <t>100% of employees have matching attrition and compensation records</t>
  </si>
  <si>
    <t>Proceed without imputation or exclusion</t>
  </si>
  <si>
    <t>Ensures attrition and compensation analysis is reliable</t>
  </si>
  <si>
    <t>exit_reason_cleaned</t>
  </si>
  <si>
    <t>Phase 2 – Step 3</t>
  </si>
  <si>
    <t>Exit reason missing value check</t>
  </si>
  <si>
    <t>Exit reasons are populated for all attrited employees; no missing exit reasons observed</t>
  </si>
  <si>
    <t>No imputation or recoding required; original exit reasons retained</t>
  </si>
  <si>
    <t>Enables reliable analysis of attrition drivers without data quality caveats</t>
  </si>
  <si>
    <t>Grand Total</t>
  </si>
  <si>
    <t>Sum of engagement_score</t>
  </si>
  <si>
    <t>Average of engagement_score</t>
  </si>
  <si>
    <t>Average of manager_support</t>
  </si>
  <si>
    <t>Average of work_life_balance</t>
  </si>
  <si>
    <t>avg_engagement_score</t>
  </si>
  <si>
    <t>engagement_response_flag</t>
  </si>
  <si>
    <t>Phase 2 – Step 4</t>
  </si>
  <si>
    <t>Engagement survey response coverage</t>
  </si>
  <si>
    <t>All employees responded to at least one engagement survey; no missing engagement responses observed</t>
  </si>
  <si>
    <t>No imputation or response flag differentiation required</t>
  </si>
  <si>
    <t>Engagement metrics can be analyzed without non-response bias</t>
  </si>
  <si>
    <t>tenure_months</t>
  </si>
  <si>
    <t>tenure_bucket</t>
  </si>
  <si>
    <t>Phase 2 – Step 5</t>
  </si>
  <si>
    <t>Tenure calculation</t>
  </si>
  <si>
    <t>Tenure computed using hire and exit dates with fixed analysis date</t>
  </si>
  <si>
    <r>
      <t xml:space="preserve">Created </t>
    </r>
    <r>
      <rPr>
        <sz val="10"/>
        <color theme="1"/>
        <rFont val="Arial Unicode MS"/>
      </rPr>
      <t>tenure_months</t>
    </r>
    <r>
      <rPr>
        <sz val="11"/>
        <color theme="1"/>
        <rFont val="Calibri"/>
        <family val="2"/>
        <scheme val="minor"/>
      </rPr>
      <t xml:space="preserve"> in months and tenure buckets</t>
    </r>
  </si>
  <si>
    <t>Enables early, mid, and late attrition analysis</t>
  </si>
  <si>
    <t>High Tenure</t>
  </si>
  <si>
    <t>Mid Tenure</t>
  </si>
  <si>
    <t>Low Tenure</t>
  </si>
  <si>
    <t>Average of performance_rating</t>
  </si>
  <si>
    <t>Employee ID</t>
  </si>
  <si>
    <t>avg_performance_rating</t>
  </si>
  <si>
    <t>Avg salary in L1</t>
  </si>
  <si>
    <t>Avg salary in L2</t>
  </si>
  <si>
    <t>Avg salary in L3</t>
  </si>
  <si>
    <t>avg_salary_per_band</t>
  </si>
  <si>
    <t>Employee_ID</t>
  </si>
  <si>
    <t>avg_band_salary</t>
  </si>
  <si>
    <t>salary_position</t>
  </si>
  <si>
    <t>performance_level</t>
  </si>
  <si>
    <t>pay_performance_index</t>
  </si>
  <si>
    <t>Total</t>
  </si>
  <si>
    <t>Analysis date selection</t>
  </si>
  <si>
    <t>Dataset covers records up to 2023</t>
  </si>
  <si>
    <t>Fixed analysis date set to 31-Dec-2023 for tenure calculation</t>
  </si>
  <si>
    <t>Ensures consistent and reproducible tenure metrics</t>
  </si>
  <si>
    <t>Phase 2 – Step 6</t>
  </si>
  <si>
    <t>Pay vs performance alignment</t>
  </si>
  <si>
    <t>Salary and performance compared within salary bands</t>
  </si>
  <si>
    <t>Created categorical pay–performance index</t>
  </si>
  <si>
    <t>Enables identification of underpaid high performers and misaligned compensation</t>
  </si>
  <si>
    <t>Well Aligned</t>
  </si>
  <si>
    <t>Underpaid High Performer</t>
  </si>
  <si>
    <t>Overpaid Low Performer</t>
  </si>
  <si>
    <t>Low Pay &amp; Low Performance</t>
  </si>
  <si>
    <t>Bias assessment</t>
  </si>
  <si>
    <t>Potential survivorship, attrition, and reporting biases identified</t>
  </si>
  <si>
    <t>Biases acknowledged and documented without adjustment</t>
  </si>
  <si>
    <t>Prevents overinterpretation of engagement, performance, and exit insights</t>
  </si>
  <si>
    <t>Phase 1 – Step 1</t>
  </si>
  <si>
    <t>Phase 1 – Step 2</t>
  </si>
  <si>
    <t>Phase 1 – Step 3</t>
  </si>
  <si>
    <t>Phase 1 – Step 4</t>
  </si>
  <si>
    <t>Phase 1 – Step 5</t>
  </si>
  <si>
    <t>Phase 1 – Step 6</t>
  </si>
  <si>
    <t>Phase 1 – Step 7</t>
  </si>
  <si>
    <t>Phase 1 – Step 8</t>
  </si>
  <si>
    <t>Employee base validation</t>
  </si>
  <si>
    <t>Row count equals distinct employee count; no unexpected NULLs</t>
  </si>
  <si>
    <t>Proceeded with employee_base as single source of truth</t>
  </si>
  <si>
    <t>Ensures all downstream attrition metrics are accurate and unbiased</t>
  </si>
  <si>
    <r>
      <t xml:space="preserve">Overall attrition rate ≈ </t>
    </r>
    <r>
      <rPr>
        <b/>
        <sz val="11"/>
        <color theme="1"/>
        <rFont val="Calibri"/>
        <family val="2"/>
        <scheme val="minor"/>
      </rPr>
      <t>22.8%</t>
    </r>
    <r>
      <rPr>
        <sz val="11"/>
        <color theme="1"/>
        <rFont val="Calibri"/>
        <family val="2"/>
        <scheme val="minor"/>
      </rPr>
      <t>, within realistic industry range</t>
    </r>
  </si>
  <si>
    <t>Attrition definition validated; joins and grain confirmed</t>
  </si>
  <si>
    <t>Increases confidence in downstream tenure, department, and pay–performance attrition insights</t>
  </si>
  <si>
    <t>Attrition Rate</t>
  </si>
  <si>
    <t>Tenure-Based Risk Pattern</t>
  </si>
  <si>
    <t>Early-tenure attrition lower than expected; late-tenure attrition relatively stable</t>
  </si>
  <si>
    <t>Rejected hypothesis that attrition is driven mainly by onboarding failure</t>
  </si>
  <si>
    <t>Enables deeper investigation into pay-performance alignment and engagement during mid-tenure</t>
  </si>
  <si>
    <t>Attrition by Department</t>
  </si>
  <si>
    <t>Department-level attrition rates are relatively balanced, with no extreme outliers</t>
  </si>
  <si>
    <t>Avoided attributing attrition to single departments</t>
  </si>
  <si>
    <t>Indicates attrition is driven by systemic rather than departmental factors</t>
  </si>
  <si>
    <t>Attrition by Job Role</t>
  </si>
  <si>
    <t>Several roles (Data Analyst, HRBP, Sales Executive) show higher-than-average attrition</t>
  </si>
  <si>
    <t>Flagged roles for deeper compensation, performance, and engagement analysis</t>
  </si>
  <si>
    <t>Shifts focus from org structure to role-specific retention risks</t>
  </si>
  <si>
    <t>Attrition by Manager</t>
  </si>
  <si>
    <t>Attrition rates vary widely across managers even after enforcing a minimum team size threshold</t>
  </si>
  <si>
    <t>Identified managers with consistently higher attrition as potential leadership support candidates</t>
  </si>
  <si>
    <t>Highlights people-leadership as a meaningful attrition risk dimension</t>
  </si>
  <si>
    <t>Talent Risk Assessment</t>
  </si>
  <si>
    <t>High performer attrition remains non-trivial despite being lower than average</t>
  </si>
  <si>
    <t>Indicates attrition is not primarily a talent-drain problem</t>
  </si>
  <si>
    <t>Rejected hypothesis that top performers attrite at higher rates</t>
  </si>
  <si>
    <t>Attrition by Pay–Performance</t>
  </si>
  <si>
    <t>Underpaid high performers show the lowest attrition (20.1%), while low-pay low-performers show the highest (25.0%)</t>
  </si>
  <si>
    <t>Rejected hypothesis that compensation misalignment alone drives attrition</t>
  </si>
  <si>
    <t>Indicates attrition is more performance- and context-driven than pay-driven</t>
  </si>
  <si>
    <t>Phase 2 – Step 7</t>
  </si>
  <si>
    <t>Attrition by Manager Support</t>
  </si>
  <si>
    <t>Attrition decreases as manager support increases (24.0% → 21.8%)</t>
  </si>
  <si>
    <t>Validated leadership experience as a retention risk factor</t>
  </si>
  <si>
    <t>Supports investment in manager capability and coaching programs</t>
  </si>
  <si>
    <t>Attrition by Engagement</t>
  </si>
  <si>
    <t>Lower engagement associated with higher attrition, though high engagement does not eliminate exits</t>
  </si>
  <si>
    <t>Treated engagement as a leading indicator rather than a causal guarantee</t>
  </si>
  <si>
    <t>Encourages proactive engagement monitoring over reactive retention actions</t>
  </si>
  <si>
    <t>Phase 2 – Step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</si>
</sst>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14" fontId="0" fillId="0" borderId="2" xfId="0" applyNumberFormat="1" applyBorder="1"/>
    <xf numFmtId="0" fontId="1" fillId="2" borderId="0" xfId="0" applyFont="1" applyFill="1"/>
    <xf numFmtId="0" fontId="0" fillId="0" borderId="0" xfId="0" applyAlignment="1">
      <alignment wrapText="1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3" xfId="0" applyFill="1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vi srivastava" refreshedDate="46010.780618171295" createdVersion="8" refreshedVersion="8" minRefreshableVersion="3" recordCount="6288" xr:uid="{F773269E-643F-47DF-A830-4E2B411D2010}">
  <cacheSource type="worksheet">
    <worksheetSource ref="A1:E6289" sheet="engagement"/>
  </cacheSource>
  <cacheFields count="5">
    <cacheField name="employee_id" numFmtId="0">
      <sharedItems count="3200">
        <s v="E100000"/>
        <s v="E100001"/>
        <s v="E100002"/>
        <s v="E100003"/>
        <s v="E100004"/>
        <s v="E100005"/>
        <s v="E100006"/>
        <s v="E100007"/>
        <s v="E100008"/>
        <s v="E100009"/>
        <s v="E100010"/>
        <s v="E100011"/>
        <s v="E100012"/>
        <s v="E100013"/>
        <s v="E100014"/>
        <s v="E100015"/>
        <s v="E100016"/>
        <s v="E100017"/>
        <s v="E100018"/>
        <s v="E100019"/>
        <s v="E100020"/>
        <s v="E100021"/>
        <s v="E100022"/>
        <s v="E100023"/>
        <s v="E100024"/>
        <s v="E100025"/>
        <s v="E100026"/>
        <s v="E100027"/>
        <s v="E100028"/>
        <s v="E100029"/>
        <s v="E100030"/>
        <s v="E100031"/>
        <s v="E100032"/>
        <s v="E100033"/>
        <s v="E100034"/>
        <s v="E100035"/>
        <s v="E100036"/>
        <s v="E100037"/>
        <s v="E100038"/>
        <s v="E100039"/>
        <s v="E100040"/>
        <s v="E100041"/>
        <s v="E100042"/>
        <s v="E100043"/>
        <s v="E100044"/>
        <s v="E100045"/>
        <s v="E100046"/>
        <s v="E100047"/>
        <s v="E100048"/>
        <s v="E100049"/>
        <s v="E100050"/>
        <s v="E100051"/>
        <s v="E100052"/>
        <s v="E100053"/>
        <s v="E100054"/>
        <s v="E100055"/>
        <s v="E100056"/>
        <s v="E100057"/>
        <s v="E100058"/>
        <s v="E100059"/>
        <s v="E100060"/>
        <s v="E100061"/>
        <s v="E100062"/>
        <s v="E100063"/>
        <s v="E100064"/>
        <s v="E100065"/>
        <s v="E100066"/>
        <s v="E100067"/>
        <s v="E100068"/>
        <s v="E100069"/>
        <s v="E100070"/>
        <s v="E100071"/>
        <s v="E100072"/>
        <s v="E100073"/>
        <s v="E100074"/>
        <s v="E100075"/>
        <s v="E100076"/>
        <s v="E100077"/>
        <s v="E100078"/>
        <s v="E100079"/>
        <s v="E100080"/>
        <s v="E100081"/>
        <s v="E100082"/>
        <s v="E100083"/>
        <s v="E100084"/>
        <s v="E100085"/>
        <s v="E100086"/>
        <s v="E100087"/>
        <s v="E100088"/>
        <s v="E100089"/>
        <s v="E100090"/>
        <s v="E100091"/>
        <s v="E100092"/>
        <s v="E100093"/>
        <s v="E100094"/>
        <s v="E100095"/>
        <s v="E100096"/>
        <s v="E100097"/>
        <s v="E100098"/>
        <s v="E100099"/>
        <s v="E100100"/>
        <s v="E100101"/>
        <s v="E100102"/>
        <s v="E100103"/>
        <s v="E100104"/>
        <s v="E100105"/>
        <s v="E100106"/>
        <s v="E100107"/>
        <s v="E100108"/>
        <s v="E100109"/>
        <s v="E100110"/>
        <s v="E100111"/>
        <s v="E100112"/>
        <s v="E100113"/>
        <s v="E100114"/>
        <s v="E100115"/>
        <s v="E100116"/>
        <s v="E100117"/>
        <s v="E100118"/>
        <s v="E100119"/>
        <s v="E100120"/>
        <s v="E100121"/>
        <s v="E100122"/>
        <s v="E100123"/>
        <s v="E100124"/>
        <s v="E100125"/>
        <s v="E100126"/>
        <s v="E100127"/>
        <s v="E100128"/>
        <s v="E100129"/>
        <s v="E100130"/>
        <s v="E100131"/>
        <s v="E100132"/>
        <s v="E100133"/>
        <s v="E100134"/>
        <s v="E100135"/>
        <s v="E100136"/>
        <s v="E100137"/>
        <s v="E100138"/>
        <s v="E100139"/>
        <s v="E100140"/>
        <s v="E100141"/>
        <s v="E100142"/>
        <s v="E100143"/>
        <s v="E100144"/>
        <s v="E100145"/>
        <s v="E100146"/>
        <s v="E100147"/>
        <s v="E100148"/>
        <s v="E100149"/>
        <s v="E100150"/>
        <s v="E100151"/>
        <s v="E100152"/>
        <s v="E100153"/>
        <s v="E100154"/>
        <s v="E100155"/>
        <s v="E100156"/>
        <s v="E100157"/>
        <s v="E100158"/>
        <s v="E100159"/>
        <s v="E100160"/>
        <s v="E100161"/>
        <s v="E100162"/>
        <s v="E100163"/>
        <s v="E100164"/>
        <s v="E100165"/>
        <s v="E100166"/>
        <s v="E100167"/>
        <s v="E100168"/>
        <s v="E100169"/>
        <s v="E100170"/>
        <s v="E100171"/>
        <s v="E100172"/>
        <s v="E100173"/>
        <s v="E100174"/>
        <s v="E100175"/>
        <s v="E100176"/>
        <s v="E100177"/>
        <s v="E100178"/>
        <s v="E100179"/>
        <s v="E100180"/>
        <s v="E100181"/>
        <s v="E100182"/>
        <s v="E100183"/>
        <s v="E100184"/>
        <s v="E100185"/>
        <s v="E100186"/>
        <s v="E100187"/>
        <s v="E100188"/>
        <s v="E100189"/>
        <s v="E100190"/>
        <s v="E100191"/>
        <s v="E100192"/>
        <s v="E100193"/>
        <s v="E100194"/>
        <s v="E100195"/>
        <s v="E100196"/>
        <s v="E100197"/>
        <s v="E100198"/>
        <s v="E100199"/>
        <s v="E100200"/>
        <s v="E100201"/>
        <s v="E100202"/>
        <s v="E100203"/>
        <s v="E100204"/>
        <s v="E100205"/>
        <s v="E100206"/>
        <s v="E100207"/>
        <s v="E100208"/>
        <s v="E100209"/>
        <s v="E100210"/>
        <s v="E100211"/>
        <s v="E100212"/>
        <s v="E100213"/>
        <s v="E100214"/>
        <s v="E100215"/>
        <s v="E100216"/>
        <s v="E100217"/>
        <s v="E100218"/>
        <s v="E100219"/>
        <s v="E100220"/>
        <s v="E100221"/>
        <s v="E100222"/>
        <s v="E100223"/>
        <s v="E100224"/>
        <s v="E100225"/>
        <s v="E100226"/>
        <s v="E100227"/>
        <s v="E100228"/>
        <s v="E100229"/>
        <s v="E100230"/>
        <s v="E100231"/>
        <s v="E100232"/>
        <s v="E100233"/>
        <s v="E100234"/>
        <s v="E100235"/>
        <s v="E100236"/>
        <s v="E100237"/>
        <s v="E100238"/>
        <s v="E100239"/>
        <s v="E100240"/>
        <s v="E100241"/>
        <s v="E100242"/>
        <s v="E100243"/>
        <s v="E100244"/>
        <s v="E100245"/>
        <s v="E100246"/>
        <s v="E100247"/>
        <s v="E100248"/>
        <s v="E100249"/>
        <s v="E100250"/>
        <s v="E100251"/>
        <s v="E100252"/>
        <s v="E100253"/>
        <s v="E100254"/>
        <s v="E100255"/>
        <s v="E100256"/>
        <s v="E100257"/>
        <s v="E100258"/>
        <s v="E100259"/>
        <s v="E100260"/>
        <s v="E100261"/>
        <s v="E100262"/>
        <s v="E100263"/>
        <s v="E100264"/>
        <s v="E100265"/>
        <s v="E100266"/>
        <s v="E100267"/>
        <s v="E100268"/>
        <s v="E100269"/>
        <s v="E100270"/>
        <s v="E100271"/>
        <s v="E100272"/>
        <s v="E100273"/>
        <s v="E100274"/>
        <s v="E100275"/>
        <s v="E100276"/>
        <s v="E100277"/>
        <s v="E100278"/>
        <s v="E100279"/>
        <s v="E100280"/>
        <s v="E100281"/>
        <s v="E100282"/>
        <s v="E100283"/>
        <s v="E100284"/>
        <s v="E100285"/>
        <s v="E100286"/>
        <s v="E100287"/>
        <s v="E100288"/>
        <s v="E100289"/>
        <s v="E100290"/>
        <s v="E100291"/>
        <s v="E100292"/>
        <s v="E100293"/>
        <s v="E100294"/>
        <s v="E100295"/>
        <s v="E100296"/>
        <s v="E100297"/>
        <s v="E100298"/>
        <s v="E100299"/>
        <s v="E100300"/>
        <s v="E100301"/>
        <s v="E100302"/>
        <s v="E100303"/>
        <s v="E100304"/>
        <s v="E100305"/>
        <s v="E100306"/>
        <s v="E100307"/>
        <s v="E100308"/>
        <s v="E100309"/>
        <s v="E100310"/>
        <s v="E100311"/>
        <s v="E100312"/>
        <s v="E100313"/>
        <s v="E100314"/>
        <s v="E100315"/>
        <s v="E100316"/>
        <s v="E100317"/>
        <s v="E100318"/>
        <s v="E100319"/>
        <s v="E100320"/>
        <s v="E100321"/>
        <s v="E100322"/>
        <s v="E100323"/>
        <s v="E100324"/>
        <s v="E100325"/>
        <s v="E100326"/>
        <s v="E100327"/>
        <s v="E100328"/>
        <s v="E100329"/>
        <s v="E100330"/>
        <s v="E100331"/>
        <s v="E100332"/>
        <s v="E100333"/>
        <s v="E100334"/>
        <s v="E100335"/>
        <s v="E100336"/>
        <s v="E100337"/>
        <s v="E100338"/>
        <s v="E100339"/>
        <s v="E100340"/>
        <s v="E100341"/>
        <s v="E100342"/>
        <s v="E100343"/>
        <s v="E100344"/>
        <s v="E100345"/>
        <s v="E100346"/>
        <s v="E100347"/>
        <s v="E100348"/>
        <s v="E100349"/>
        <s v="E100350"/>
        <s v="E100351"/>
        <s v="E100352"/>
        <s v="E100353"/>
        <s v="E100354"/>
        <s v="E100355"/>
        <s v="E100356"/>
        <s v="E100357"/>
        <s v="E100358"/>
        <s v="E100359"/>
        <s v="E100360"/>
        <s v="E100361"/>
        <s v="E100362"/>
        <s v="E100363"/>
        <s v="E100364"/>
        <s v="E100365"/>
        <s v="E100366"/>
        <s v="E100367"/>
        <s v="E100368"/>
        <s v="E100369"/>
        <s v="E100370"/>
        <s v="E100371"/>
        <s v="E100372"/>
        <s v="E100373"/>
        <s v="E100374"/>
        <s v="E100375"/>
        <s v="E100376"/>
        <s v="E100377"/>
        <s v="E100378"/>
        <s v="E100379"/>
        <s v="E100380"/>
        <s v="E100381"/>
        <s v="E100382"/>
        <s v="E100383"/>
        <s v="E100384"/>
        <s v="E100385"/>
        <s v="E100386"/>
        <s v="E100387"/>
        <s v="E100388"/>
        <s v="E100389"/>
        <s v="E100390"/>
        <s v="E100391"/>
        <s v="E100392"/>
        <s v="E100393"/>
        <s v="E100394"/>
        <s v="E100395"/>
        <s v="E100396"/>
        <s v="E100397"/>
        <s v="E100398"/>
        <s v="E100399"/>
        <s v="E100400"/>
        <s v="E100401"/>
        <s v="E100402"/>
        <s v="E100403"/>
        <s v="E100404"/>
        <s v="E100405"/>
        <s v="E100406"/>
        <s v="E100407"/>
        <s v="E100408"/>
        <s v="E100409"/>
        <s v="E100410"/>
        <s v="E100411"/>
        <s v="E100412"/>
        <s v="E100413"/>
        <s v="E100414"/>
        <s v="E100415"/>
        <s v="E100416"/>
        <s v="E100417"/>
        <s v="E100418"/>
        <s v="E100419"/>
        <s v="E100420"/>
        <s v="E100421"/>
        <s v="E100422"/>
        <s v="E100423"/>
        <s v="E100424"/>
        <s v="E100425"/>
        <s v="E100426"/>
        <s v="E100427"/>
        <s v="E100428"/>
        <s v="E100429"/>
        <s v="E100430"/>
        <s v="E100431"/>
        <s v="E100432"/>
        <s v="E100433"/>
        <s v="E100434"/>
        <s v="E100435"/>
        <s v="E100436"/>
        <s v="E100437"/>
        <s v="E100438"/>
        <s v="E100439"/>
        <s v="E100440"/>
        <s v="E100441"/>
        <s v="E100442"/>
        <s v="E100443"/>
        <s v="E100444"/>
        <s v="E100445"/>
        <s v="E100446"/>
        <s v="E100447"/>
        <s v="E100448"/>
        <s v="E100449"/>
        <s v="E100450"/>
        <s v="E100451"/>
        <s v="E100452"/>
        <s v="E100453"/>
        <s v="E100454"/>
        <s v="E100455"/>
        <s v="E100456"/>
        <s v="E100457"/>
        <s v="E100458"/>
        <s v="E100459"/>
        <s v="E100460"/>
        <s v="E100461"/>
        <s v="E100462"/>
        <s v="E100463"/>
        <s v="E100464"/>
        <s v="E100465"/>
        <s v="E100466"/>
        <s v="E100467"/>
        <s v="E100468"/>
        <s v="E100469"/>
        <s v="E100470"/>
        <s v="E100471"/>
        <s v="E100472"/>
        <s v="E100473"/>
        <s v="E100474"/>
        <s v="E100475"/>
        <s v="E100476"/>
        <s v="E100477"/>
        <s v="E100478"/>
        <s v="E100479"/>
        <s v="E100480"/>
        <s v="E100481"/>
        <s v="E100482"/>
        <s v="E100483"/>
        <s v="E100484"/>
        <s v="E100485"/>
        <s v="E100486"/>
        <s v="E100487"/>
        <s v="E100488"/>
        <s v="E100489"/>
        <s v="E100490"/>
        <s v="E100491"/>
        <s v="E100492"/>
        <s v="E100493"/>
        <s v="E100494"/>
        <s v="E100495"/>
        <s v="E100496"/>
        <s v="E100497"/>
        <s v="E100498"/>
        <s v="E100499"/>
        <s v="E100500"/>
        <s v="E100501"/>
        <s v="E100502"/>
        <s v="E100503"/>
        <s v="E100504"/>
        <s v="E100505"/>
        <s v="E100506"/>
        <s v="E100507"/>
        <s v="E100508"/>
        <s v="E100509"/>
        <s v="E100510"/>
        <s v="E100511"/>
        <s v="E100512"/>
        <s v="E100513"/>
        <s v="E100514"/>
        <s v="E100515"/>
        <s v="E100516"/>
        <s v="E100517"/>
        <s v="E100518"/>
        <s v="E100519"/>
        <s v="E100520"/>
        <s v="E100521"/>
        <s v="E100522"/>
        <s v="E100523"/>
        <s v="E100524"/>
        <s v="E100525"/>
        <s v="E100526"/>
        <s v="E100527"/>
        <s v="E100528"/>
        <s v="E100529"/>
        <s v="E100530"/>
        <s v="E100531"/>
        <s v="E100532"/>
        <s v="E100533"/>
        <s v="E100534"/>
        <s v="E100535"/>
        <s v="E100536"/>
        <s v="E100537"/>
        <s v="E100538"/>
        <s v="E100539"/>
        <s v="E100540"/>
        <s v="E100541"/>
        <s v="E100542"/>
        <s v="E100543"/>
        <s v="E100544"/>
        <s v="E100545"/>
        <s v="E100546"/>
        <s v="E100547"/>
        <s v="E100548"/>
        <s v="E100549"/>
        <s v="E100550"/>
        <s v="E100551"/>
        <s v="E100552"/>
        <s v="E100553"/>
        <s v="E100554"/>
        <s v="E100555"/>
        <s v="E100556"/>
        <s v="E100557"/>
        <s v="E100558"/>
        <s v="E100559"/>
        <s v="E100560"/>
        <s v="E100561"/>
        <s v="E100562"/>
        <s v="E100563"/>
        <s v="E100564"/>
        <s v="E100565"/>
        <s v="E100566"/>
        <s v="E100567"/>
        <s v="E100568"/>
        <s v="E100569"/>
        <s v="E100570"/>
        <s v="E100571"/>
        <s v="E100572"/>
        <s v="E100573"/>
        <s v="E100574"/>
        <s v="E100575"/>
        <s v="E100576"/>
        <s v="E100577"/>
        <s v="E100578"/>
        <s v="E100579"/>
        <s v="E100580"/>
        <s v="E100581"/>
        <s v="E100582"/>
        <s v="E100583"/>
        <s v="E100584"/>
        <s v="E100585"/>
        <s v="E100586"/>
        <s v="E100587"/>
        <s v="E100588"/>
        <s v="E100589"/>
        <s v="E100590"/>
        <s v="E100591"/>
        <s v="E100592"/>
        <s v="E100593"/>
        <s v="E100594"/>
        <s v="E100595"/>
        <s v="E100596"/>
        <s v="E100597"/>
        <s v="E100598"/>
        <s v="E100599"/>
        <s v="E100600"/>
        <s v="E100601"/>
        <s v="E100602"/>
        <s v="E100603"/>
        <s v="E100604"/>
        <s v="E100605"/>
        <s v="E100606"/>
        <s v="E100607"/>
        <s v="E100608"/>
        <s v="E100609"/>
        <s v="E100610"/>
        <s v="E100611"/>
        <s v="E100612"/>
        <s v="E100613"/>
        <s v="E100614"/>
        <s v="E100615"/>
        <s v="E100616"/>
        <s v="E100617"/>
        <s v="E100618"/>
        <s v="E100619"/>
        <s v="E100620"/>
        <s v="E100621"/>
        <s v="E100622"/>
        <s v="E100623"/>
        <s v="E100624"/>
        <s v="E100625"/>
        <s v="E100626"/>
        <s v="E100627"/>
        <s v="E100628"/>
        <s v="E100629"/>
        <s v="E100630"/>
        <s v="E100631"/>
        <s v="E100632"/>
        <s v="E100633"/>
        <s v="E100634"/>
        <s v="E100635"/>
        <s v="E100636"/>
        <s v="E100637"/>
        <s v="E100638"/>
        <s v="E100639"/>
        <s v="E100640"/>
        <s v="E100641"/>
        <s v="E100642"/>
        <s v="E100643"/>
        <s v="E100644"/>
        <s v="E100645"/>
        <s v="E100646"/>
        <s v="E100647"/>
        <s v="E100648"/>
        <s v="E100649"/>
        <s v="E100650"/>
        <s v="E100651"/>
        <s v="E100652"/>
        <s v="E100653"/>
        <s v="E100654"/>
        <s v="E100655"/>
        <s v="E100656"/>
        <s v="E100657"/>
        <s v="E100658"/>
        <s v="E100659"/>
        <s v="E100660"/>
        <s v="E100661"/>
        <s v="E100662"/>
        <s v="E100663"/>
        <s v="E100664"/>
        <s v="E100665"/>
        <s v="E100666"/>
        <s v="E100667"/>
        <s v="E100668"/>
        <s v="E100669"/>
        <s v="E100670"/>
        <s v="E100671"/>
        <s v="E100672"/>
        <s v="E100673"/>
        <s v="E100674"/>
        <s v="E100675"/>
        <s v="E100676"/>
        <s v="E100677"/>
        <s v="E100678"/>
        <s v="E100679"/>
        <s v="E100680"/>
        <s v="E100681"/>
        <s v="E100682"/>
        <s v="E100683"/>
        <s v="E100684"/>
        <s v="E100685"/>
        <s v="E100686"/>
        <s v="E100687"/>
        <s v="E100688"/>
        <s v="E100689"/>
        <s v="E100690"/>
        <s v="E100691"/>
        <s v="E100692"/>
        <s v="E100693"/>
        <s v="E100694"/>
        <s v="E100695"/>
        <s v="E100696"/>
        <s v="E100697"/>
        <s v="E100698"/>
        <s v="E100699"/>
        <s v="E100700"/>
        <s v="E100701"/>
        <s v="E100702"/>
        <s v="E100703"/>
        <s v="E100704"/>
        <s v="E100705"/>
        <s v="E100706"/>
        <s v="E100707"/>
        <s v="E100708"/>
        <s v="E100709"/>
        <s v="E100710"/>
        <s v="E100711"/>
        <s v="E100712"/>
        <s v="E100713"/>
        <s v="E100714"/>
        <s v="E100715"/>
        <s v="E100716"/>
        <s v="E100717"/>
        <s v="E100718"/>
        <s v="E100719"/>
        <s v="E100720"/>
        <s v="E100721"/>
        <s v="E100722"/>
        <s v="E100723"/>
        <s v="E100724"/>
        <s v="E100725"/>
        <s v="E100726"/>
        <s v="E100727"/>
        <s v="E100728"/>
        <s v="E100729"/>
        <s v="E100730"/>
        <s v="E100731"/>
        <s v="E100732"/>
        <s v="E100733"/>
        <s v="E100734"/>
        <s v="E100735"/>
        <s v="E100736"/>
        <s v="E100737"/>
        <s v="E100738"/>
        <s v="E100739"/>
        <s v="E100740"/>
        <s v="E100741"/>
        <s v="E100742"/>
        <s v="E100743"/>
        <s v="E100744"/>
        <s v="E100745"/>
        <s v="E100746"/>
        <s v="E100747"/>
        <s v="E100748"/>
        <s v="E100749"/>
        <s v="E100750"/>
        <s v="E100751"/>
        <s v="E100752"/>
        <s v="E100753"/>
        <s v="E100754"/>
        <s v="E100755"/>
        <s v="E100756"/>
        <s v="E100757"/>
        <s v="E100758"/>
        <s v="E100759"/>
        <s v="E100760"/>
        <s v="E100761"/>
        <s v="E100762"/>
        <s v="E100763"/>
        <s v="E100764"/>
        <s v="E100765"/>
        <s v="E100766"/>
        <s v="E100767"/>
        <s v="E100768"/>
        <s v="E100769"/>
        <s v="E100770"/>
        <s v="E100771"/>
        <s v="E100772"/>
        <s v="E100773"/>
        <s v="E100774"/>
        <s v="E100775"/>
        <s v="E100776"/>
        <s v="E100777"/>
        <s v="E100778"/>
        <s v="E100779"/>
        <s v="E100780"/>
        <s v="E100781"/>
        <s v="E100782"/>
        <s v="E100783"/>
        <s v="E100784"/>
        <s v="E100785"/>
        <s v="E100786"/>
        <s v="E100787"/>
        <s v="E100788"/>
        <s v="E100789"/>
        <s v="E100790"/>
        <s v="E100791"/>
        <s v="E100792"/>
        <s v="E100793"/>
        <s v="E100794"/>
        <s v="E100795"/>
        <s v="E100796"/>
        <s v="E100797"/>
        <s v="E100798"/>
        <s v="E100799"/>
        <s v="E100800"/>
        <s v="E100801"/>
        <s v="E100802"/>
        <s v="E100803"/>
        <s v="E100804"/>
        <s v="E100805"/>
        <s v="E100806"/>
        <s v="E100807"/>
        <s v="E100808"/>
        <s v="E100809"/>
        <s v="E100810"/>
        <s v="E100811"/>
        <s v="E100812"/>
        <s v="E100813"/>
        <s v="E100814"/>
        <s v="E100815"/>
        <s v="E100816"/>
        <s v="E100817"/>
        <s v="E100818"/>
        <s v="E100819"/>
        <s v="E100820"/>
        <s v="E100821"/>
        <s v="E100822"/>
        <s v="E100823"/>
        <s v="E100824"/>
        <s v="E100825"/>
        <s v="E100826"/>
        <s v="E100827"/>
        <s v="E100828"/>
        <s v="E100829"/>
        <s v="E100830"/>
        <s v="E100831"/>
        <s v="E100832"/>
        <s v="E100833"/>
        <s v="E100834"/>
        <s v="E100835"/>
        <s v="E100836"/>
        <s v="E100837"/>
        <s v="E100838"/>
        <s v="E100839"/>
        <s v="E100840"/>
        <s v="E100841"/>
        <s v="E100842"/>
        <s v="E100843"/>
        <s v="E100844"/>
        <s v="E100845"/>
        <s v="E100846"/>
        <s v="E100847"/>
        <s v="E100848"/>
        <s v="E100849"/>
        <s v="E100850"/>
        <s v="E100851"/>
        <s v="E100852"/>
        <s v="E100853"/>
        <s v="E100854"/>
        <s v="E100855"/>
        <s v="E100856"/>
        <s v="E100857"/>
        <s v="E100858"/>
        <s v="E100859"/>
        <s v="E100860"/>
        <s v="E100861"/>
        <s v="E100862"/>
        <s v="E100863"/>
        <s v="E100864"/>
        <s v="E100865"/>
        <s v="E100866"/>
        <s v="E100867"/>
        <s v="E100868"/>
        <s v="E100869"/>
        <s v="E100870"/>
        <s v="E100871"/>
        <s v="E100872"/>
        <s v="E100873"/>
        <s v="E100874"/>
        <s v="E100875"/>
        <s v="E100876"/>
        <s v="E100877"/>
        <s v="E100878"/>
        <s v="E100879"/>
        <s v="E100880"/>
        <s v="E100881"/>
        <s v="E100882"/>
        <s v="E100883"/>
        <s v="E100884"/>
        <s v="E100885"/>
        <s v="E100886"/>
        <s v="E100887"/>
        <s v="E100888"/>
        <s v="E100889"/>
        <s v="E100890"/>
        <s v="E100891"/>
        <s v="E100892"/>
        <s v="E100893"/>
        <s v="E100894"/>
        <s v="E100895"/>
        <s v="E100896"/>
        <s v="E100897"/>
        <s v="E100898"/>
        <s v="E100899"/>
        <s v="E100900"/>
        <s v="E100901"/>
        <s v="E100902"/>
        <s v="E100903"/>
        <s v="E100904"/>
        <s v="E100905"/>
        <s v="E100906"/>
        <s v="E100907"/>
        <s v="E100908"/>
        <s v="E100909"/>
        <s v="E100910"/>
        <s v="E100911"/>
        <s v="E100912"/>
        <s v="E100913"/>
        <s v="E100914"/>
        <s v="E100915"/>
        <s v="E100916"/>
        <s v="E100917"/>
        <s v="E100918"/>
        <s v="E100919"/>
        <s v="E100920"/>
        <s v="E100921"/>
        <s v="E100922"/>
        <s v="E100923"/>
        <s v="E100924"/>
        <s v="E100925"/>
        <s v="E100926"/>
        <s v="E100927"/>
        <s v="E100928"/>
        <s v="E100929"/>
        <s v="E100930"/>
        <s v="E100931"/>
        <s v="E100932"/>
        <s v="E100933"/>
        <s v="E100934"/>
        <s v="E100935"/>
        <s v="E100936"/>
        <s v="E100937"/>
        <s v="E100938"/>
        <s v="E100939"/>
        <s v="E100940"/>
        <s v="E100941"/>
        <s v="E100942"/>
        <s v="E100943"/>
        <s v="E100944"/>
        <s v="E100945"/>
        <s v="E100946"/>
        <s v="E100947"/>
        <s v="E100948"/>
        <s v="E100949"/>
        <s v="E100950"/>
        <s v="E100951"/>
        <s v="E100952"/>
        <s v="E100953"/>
        <s v="E100954"/>
        <s v="E100955"/>
        <s v="E100956"/>
        <s v="E100957"/>
        <s v="E100958"/>
        <s v="E100959"/>
        <s v="E100960"/>
        <s v="E100961"/>
        <s v="E100962"/>
        <s v="E100963"/>
        <s v="E100964"/>
        <s v="E100965"/>
        <s v="E100966"/>
        <s v="E100967"/>
        <s v="E100968"/>
        <s v="E100969"/>
        <s v="E100970"/>
        <s v="E100971"/>
        <s v="E100972"/>
        <s v="E100973"/>
        <s v="E100974"/>
        <s v="E100975"/>
        <s v="E100976"/>
        <s v="E100977"/>
        <s v="E100978"/>
        <s v="E100979"/>
        <s v="E100980"/>
        <s v="E100981"/>
        <s v="E100982"/>
        <s v="E100983"/>
        <s v="E100984"/>
        <s v="E100985"/>
        <s v="E100986"/>
        <s v="E100987"/>
        <s v="E100988"/>
        <s v="E100989"/>
        <s v="E100990"/>
        <s v="E100991"/>
        <s v="E100992"/>
        <s v="E100993"/>
        <s v="E100994"/>
        <s v="E100995"/>
        <s v="E100996"/>
        <s v="E100997"/>
        <s v="E100998"/>
        <s v="E100999"/>
        <s v="E101000"/>
        <s v="E101001"/>
        <s v="E101002"/>
        <s v="E101003"/>
        <s v="E101004"/>
        <s v="E101005"/>
        <s v="E101006"/>
        <s v="E101007"/>
        <s v="E101008"/>
        <s v="E101009"/>
        <s v="E101010"/>
        <s v="E101011"/>
        <s v="E101012"/>
        <s v="E101013"/>
        <s v="E101014"/>
        <s v="E101015"/>
        <s v="E101016"/>
        <s v="E101017"/>
        <s v="E101018"/>
        <s v="E101019"/>
        <s v="E101020"/>
        <s v="E101021"/>
        <s v="E101022"/>
        <s v="E101023"/>
        <s v="E101024"/>
        <s v="E101025"/>
        <s v="E101026"/>
        <s v="E101027"/>
        <s v="E101028"/>
        <s v="E101029"/>
        <s v="E101030"/>
        <s v="E101031"/>
        <s v="E101032"/>
        <s v="E101033"/>
        <s v="E101034"/>
        <s v="E101035"/>
        <s v="E101036"/>
        <s v="E101037"/>
        <s v="E101038"/>
        <s v="E101039"/>
        <s v="E101040"/>
        <s v="E101041"/>
        <s v="E101042"/>
        <s v="E101043"/>
        <s v="E101044"/>
        <s v="E101045"/>
        <s v="E101046"/>
        <s v="E101047"/>
        <s v="E101048"/>
        <s v="E101049"/>
        <s v="E101050"/>
        <s v="E101051"/>
        <s v="E101052"/>
        <s v="E101053"/>
        <s v="E101054"/>
        <s v="E101055"/>
        <s v="E101056"/>
        <s v="E101057"/>
        <s v="E101058"/>
        <s v="E101059"/>
        <s v="E101060"/>
        <s v="E101061"/>
        <s v="E101062"/>
        <s v="E101063"/>
        <s v="E101064"/>
        <s v="E101065"/>
        <s v="E101066"/>
        <s v="E101067"/>
        <s v="E101068"/>
        <s v="E101069"/>
        <s v="E101070"/>
        <s v="E101071"/>
        <s v="E101072"/>
        <s v="E101073"/>
        <s v="E101074"/>
        <s v="E101075"/>
        <s v="E101076"/>
        <s v="E101077"/>
        <s v="E101078"/>
        <s v="E101079"/>
        <s v="E101080"/>
        <s v="E101081"/>
        <s v="E101082"/>
        <s v="E101083"/>
        <s v="E101084"/>
        <s v="E101085"/>
        <s v="E101086"/>
        <s v="E101087"/>
        <s v="E101088"/>
        <s v="E101089"/>
        <s v="E101090"/>
        <s v="E101091"/>
        <s v="E101092"/>
        <s v="E101093"/>
        <s v="E101094"/>
        <s v="E101095"/>
        <s v="E101096"/>
        <s v="E101097"/>
        <s v="E101098"/>
        <s v="E101099"/>
        <s v="E101100"/>
        <s v="E101101"/>
        <s v="E101102"/>
        <s v="E101103"/>
        <s v="E101104"/>
        <s v="E101105"/>
        <s v="E101106"/>
        <s v="E101107"/>
        <s v="E101108"/>
        <s v="E101109"/>
        <s v="E101110"/>
        <s v="E101111"/>
        <s v="E101112"/>
        <s v="E101113"/>
        <s v="E101114"/>
        <s v="E101115"/>
        <s v="E101116"/>
        <s v="E101117"/>
        <s v="E101118"/>
        <s v="E101119"/>
        <s v="E101120"/>
        <s v="E101121"/>
        <s v="E101122"/>
        <s v="E101123"/>
        <s v="E101124"/>
        <s v="E101125"/>
        <s v="E101126"/>
        <s v="E101127"/>
        <s v="E101128"/>
        <s v="E101129"/>
        <s v="E101130"/>
        <s v="E101131"/>
        <s v="E101132"/>
        <s v="E101133"/>
        <s v="E101134"/>
        <s v="E101135"/>
        <s v="E101136"/>
        <s v="E101137"/>
        <s v="E101138"/>
        <s v="E101139"/>
        <s v="E101140"/>
        <s v="E101141"/>
        <s v="E101142"/>
        <s v="E101143"/>
        <s v="E101144"/>
        <s v="E101145"/>
        <s v="E101146"/>
        <s v="E101147"/>
        <s v="E101148"/>
        <s v="E101149"/>
        <s v="E101150"/>
        <s v="E101151"/>
        <s v="E101152"/>
        <s v="E101153"/>
        <s v="E101154"/>
        <s v="E101155"/>
        <s v="E101156"/>
        <s v="E101157"/>
        <s v="E101158"/>
        <s v="E101159"/>
        <s v="E101160"/>
        <s v="E101161"/>
        <s v="E101162"/>
        <s v="E101163"/>
        <s v="E101164"/>
        <s v="E101165"/>
        <s v="E101166"/>
        <s v="E101167"/>
        <s v="E101168"/>
        <s v="E101169"/>
        <s v="E101170"/>
        <s v="E101171"/>
        <s v="E101172"/>
        <s v="E101173"/>
        <s v="E101174"/>
        <s v="E101175"/>
        <s v="E101176"/>
        <s v="E101177"/>
        <s v="E101178"/>
        <s v="E101179"/>
        <s v="E101180"/>
        <s v="E101181"/>
        <s v="E101182"/>
        <s v="E101183"/>
        <s v="E101184"/>
        <s v="E101185"/>
        <s v="E101186"/>
        <s v="E101187"/>
        <s v="E101188"/>
        <s v="E101189"/>
        <s v="E101190"/>
        <s v="E101191"/>
        <s v="E101192"/>
        <s v="E101193"/>
        <s v="E101194"/>
        <s v="E101195"/>
        <s v="E101196"/>
        <s v="E101197"/>
        <s v="E101198"/>
        <s v="E101199"/>
        <s v="E101200"/>
        <s v="E101201"/>
        <s v="E101202"/>
        <s v="E101203"/>
        <s v="E101204"/>
        <s v="E101205"/>
        <s v="E101206"/>
        <s v="E101207"/>
        <s v="E101208"/>
        <s v="E101209"/>
        <s v="E101210"/>
        <s v="E101211"/>
        <s v="E101212"/>
        <s v="E101213"/>
        <s v="E101214"/>
        <s v="E101215"/>
        <s v="E101216"/>
        <s v="E101217"/>
        <s v="E101218"/>
        <s v="E101219"/>
        <s v="E101220"/>
        <s v="E101221"/>
        <s v="E101222"/>
        <s v="E101223"/>
        <s v="E101224"/>
        <s v="E101225"/>
        <s v="E101226"/>
        <s v="E101227"/>
        <s v="E101228"/>
        <s v="E101229"/>
        <s v="E101230"/>
        <s v="E101231"/>
        <s v="E101232"/>
        <s v="E101233"/>
        <s v="E101234"/>
        <s v="E101235"/>
        <s v="E101236"/>
        <s v="E101237"/>
        <s v="E101238"/>
        <s v="E101239"/>
        <s v="E101240"/>
        <s v="E101241"/>
        <s v="E101242"/>
        <s v="E101243"/>
        <s v="E101244"/>
        <s v="E101245"/>
        <s v="E101246"/>
        <s v="E101247"/>
        <s v="E101248"/>
        <s v="E101249"/>
        <s v="E101250"/>
        <s v="E101251"/>
        <s v="E101252"/>
        <s v="E101253"/>
        <s v="E101254"/>
        <s v="E101255"/>
        <s v="E101256"/>
        <s v="E101257"/>
        <s v="E101258"/>
        <s v="E101259"/>
        <s v="E101260"/>
        <s v="E101261"/>
        <s v="E101262"/>
        <s v="E101263"/>
        <s v="E101264"/>
        <s v="E101265"/>
        <s v="E101266"/>
        <s v="E101267"/>
        <s v="E101268"/>
        <s v="E101269"/>
        <s v="E101270"/>
        <s v="E101271"/>
        <s v="E101272"/>
        <s v="E101273"/>
        <s v="E101274"/>
        <s v="E101275"/>
        <s v="E101276"/>
        <s v="E101277"/>
        <s v="E101278"/>
        <s v="E101279"/>
        <s v="E101280"/>
        <s v="E101281"/>
        <s v="E101282"/>
        <s v="E101283"/>
        <s v="E101284"/>
        <s v="E101285"/>
        <s v="E101286"/>
        <s v="E101287"/>
        <s v="E101288"/>
        <s v="E101289"/>
        <s v="E101290"/>
        <s v="E101291"/>
        <s v="E101292"/>
        <s v="E101293"/>
        <s v="E101294"/>
        <s v="E101295"/>
        <s v="E101296"/>
        <s v="E101297"/>
        <s v="E101298"/>
        <s v="E101299"/>
        <s v="E101300"/>
        <s v="E101301"/>
        <s v="E101302"/>
        <s v="E101303"/>
        <s v="E101304"/>
        <s v="E101305"/>
        <s v="E101306"/>
        <s v="E101307"/>
        <s v="E101308"/>
        <s v="E101309"/>
        <s v="E101310"/>
        <s v="E101311"/>
        <s v="E101312"/>
        <s v="E101313"/>
        <s v="E101314"/>
        <s v="E101315"/>
        <s v="E101316"/>
        <s v="E101317"/>
        <s v="E101318"/>
        <s v="E101319"/>
        <s v="E101320"/>
        <s v="E101321"/>
        <s v="E101322"/>
        <s v="E101323"/>
        <s v="E101324"/>
        <s v="E101325"/>
        <s v="E101326"/>
        <s v="E101327"/>
        <s v="E101328"/>
        <s v="E101329"/>
        <s v="E101330"/>
        <s v="E101331"/>
        <s v="E101332"/>
        <s v="E101333"/>
        <s v="E101334"/>
        <s v="E101335"/>
        <s v="E101336"/>
        <s v="E101337"/>
        <s v="E101338"/>
        <s v="E101339"/>
        <s v="E101340"/>
        <s v="E101341"/>
        <s v="E101342"/>
        <s v="E101343"/>
        <s v="E101344"/>
        <s v="E101345"/>
        <s v="E101346"/>
        <s v="E101347"/>
        <s v="E101348"/>
        <s v="E101349"/>
        <s v="E101350"/>
        <s v="E101351"/>
        <s v="E101352"/>
        <s v="E101353"/>
        <s v="E101354"/>
        <s v="E101355"/>
        <s v="E101356"/>
        <s v="E101357"/>
        <s v="E101358"/>
        <s v="E101359"/>
        <s v="E101360"/>
        <s v="E101361"/>
        <s v="E101362"/>
        <s v="E101363"/>
        <s v="E101364"/>
        <s v="E101365"/>
        <s v="E101366"/>
        <s v="E101367"/>
        <s v="E101368"/>
        <s v="E101369"/>
        <s v="E101370"/>
        <s v="E101371"/>
        <s v="E101372"/>
        <s v="E101373"/>
        <s v="E101374"/>
        <s v="E101375"/>
        <s v="E101376"/>
        <s v="E101377"/>
        <s v="E101378"/>
        <s v="E101379"/>
        <s v="E101380"/>
        <s v="E101381"/>
        <s v="E101382"/>
        <s v="E101383"/>
        <s v="E101384"/>
        <s v="E101385"/>
        <s v="E101386"/>
        <s v="E101387"/>
        <s v="E101388"/>
        <s v="E101389"/>
        <s v="E101390"/>
        <s v="E101391"/>
        <s v="E101392"/>
        <s v="E101393"/>
        <s v="E101394"/>
        <s v="E101395"/>
        <s v="E101396"/>
        <s v="E101397"/>
        <s v="E101398"/>
        <s v="E101399"/>
        <s v="E101400"/>
        <s v="E101401"/>
        <s v="E101402"/>
        <s v="E101403"/>
        <s v="E101404"/>
        <s v="E101405"/>
        <s v="E101406"/>
        <s v="E101407"/>
        <s v="E101408"/>
        <s v="E101409"/>
        <s v="E101410"/>
        <s v="E101411"/>
        <s v="E101412"/>
        <s v="E101413"/>
        <s v="E101414"/>
        <s v="E101415"/>
        <s v="E101416"/>
        <s v="E101417"/>
        <s v="E101418"/>
        <s v="E101419"/>
        <s v="E101420"/>
        <s v="E101421"/>
        <s v="E101422"/>
        <s v="E101423"/>
        <s v="E101424"/>
        <s v="E101425"/>
        <s v="E101426"/>
        <s v="E101427"/>
        <s v="E101428"/>
        <s v="E101429"/>
        <s v="E101430"/>
        <s v="E101431"/>
        <s v="E101432"/>
        <s v="E101433"/>
        <s v="E101434"/>
        <s v="E101435"/>
        <s v="E101436"/>
        <s v="E101437"/>
        <s v="E101438"/>
        <s v="E101439"/>
        <s v="E101440"/>
        <s v="E101441"/>
        <s v="E101442"/>
        <s v="E101443"/>
        <s v="E101444"/>
        <s v="E101445"/>
        <s v="E101446"/>
        <s v="E101447"/>
        <s v="E101448"/>
        <s v="E101449"/>
        <s v="E101450"/>
        <s v="E101451"/>
        <s v="E101452"/>
        <s v="E101453"/>
        <s v="E101454"/>
        <s v="E101455"/>
        <s v="E101456"/>
        <s v="E101457"/>
        <s v="E101458"/>
        <s v="E101459"/>
        <s v="E101460"/>
        <s v="E101461"/>
        <s v="E101462"/>
        <s v="E101463"/>
        <s v="E101464"/>
        <s v="E101465"/>
        <s v="E101466"/>
        <s v="E101467"/>
        <s v="E101468"/>
        <s v="E101469"/>
        <s v="E101470"/>
        <s v="E101471"/>
        <s v="E101472"/>
        <s v="E101473"/>
        <s v="E101474"/>
        <s v="E101475"/>
        <s v="E101476"/>
        <s v="E101477"/>
        <s v="E101478"/>
        <s v="E101479"/>
        <s v="E101480"/>
        <s v="E101481"/>
        <s v="E101482"/>
        <s v="E101483"/>
        <s v="E101484"/>
        <s v="E101485"/>
        <s v="E101486"/>
        <s v="E101487"/>
        <s v="E101488"/>
        <s v="E101489"/>
        <s v="E101490"/>
        <s v="E101491"/>
        <s v="E101492"/>
        <s v="E101493"/>
        <s v="E101494"/>
        <s v="E101495"/>
        <s v="E101496"/>
        <s v="E101497"/>
        <s v="E101498"/>
        <s v="E101499"/>
        <s v="E101500"/>
        <s v="E101501"/>
        <s v="E101502"/>
        <s v="E101503"/>
        <s v="E101504"/>
        <s v="E101505"/>
        <s v="E101506"/>
        <s v="E101507"/>
        <s v="E101508"/>
        <s v="E101509"/>
        <s v="E101510"/>
        <s v="E101511"/>
        <s v="E101512"/>
        <s v="E101513"/>
        <s v="E101514"/>
        <s v="E101515"/>
        <s v="E101516"/>
        <s v="E101517"/>
        <s v="E101518"/>
        <s v="E101519"/>
        <s v="E101520"/>
        <s v="E101521"/>
        <s v="E101522"/>
        <s v="E101523"/>
        <s v="E101524"/>
        <s v="E101525"/>
        <s v="E101526"/>
        <s v="E101527"/>
        <s v="E101528"/>
        <s v="E101529"/>
        <s v="E101530"/>
        <s v="E101531"/>
        <s v="E101532"/>
        <s v="E101533"/>
        <s v="E101534"/>
        <s v="E101535"/>
        <s v="E101536"/>
        <s v="E101537"/>
        <s v="E101538"/>
        <s v="E101539"/>
        <s v="E101540"/>
        <s v="E101541"/>
        <s v="E101542"/>
        <s v="E101543"/>
        <s v="E101544"/>
        <s v="E101545"/>
        <s v="E101546"/>
        <s v="E101547"/>
        <s v="E101548"/>
        <s v="E101549"/>
        <s v="E101550"/>
        <s v="E101551"/>
        <s v="E101552"/>
        <s v="E101553"/>
        <s v="E101554"/>
        <s v="E101555"/>
        <s v="E101556"/>
        <s v="E101557"/>
        <s v="E101558"/>
        <s v="E101559"/>
        <s v="E101560"/>
        <s v="E101561"/>
        <s v="E101562"/>
        <s v="E101563"/>
        <s v="E101564"/>
        <s v="E101565"/>
        <s v="E101566"/>
        <s v="E101567"/>
        <s v="E101568"/>
        <s v="E101569"/>
        <s v="E101570"/>
        <s v="E101571"/>
        <s v="E101572"/>
        <s v="E101573"/>
        <s v="E101574"/>
        <s v="E101575"/>
        <s v="E101576"/>
        <s v="E101577"/>
        <s v="E101578"/>
        <s v="E101579"/>
        <s v="E101580"/>
        <s v="E101581"/>
        <s v="E101582"/>
        <s v="E101583"/>
        <s v="E101584"/>
        <s v="E101585"/>
        <s v="E101586"/>
        <s v="E101587"/>
        <s v="E101588"/>
        <s v="E101589"/>
        <s v="E101590"/>
        <s v="E101591"/>
        <s v="E101592"/>
        <s v="E101593"/>
        <s v="E101594"/>
        <s v="E101595"/>
        <s v="E101596"/>
        <s v="E101597"/>
        <s v="E101598"/>
        <s v="E101599"/>
        <s v="E101600"/>
        <s v="E101601"/>
        <s v="E101602"/>
        <s v="E101603"/>
        <s v="E101604"/>
        <s v="E101605"/>
        <s v="E101606"/>
        <s v="E101607"/>
        <s v="E101608"/>
        <s v="E101609"/>
        <s v="E101610"/>
        <s v="E101611"/>
        <s v="E101612"/>
        <s v="E101613"/>
        <s v="E101614"/>
        <s v="E101615"/>
        <s v="E101616"/>
        <s v="E101617"/>
        <s v="E101618"/>
        <s v="E101619"/>
        <s v="E101620"/>
        <s v="E101621"/>
        <s v="E101622"/>
        <s v="E101623"/>
        <s v="E101624"/>
        <s v="E101625"/>
        <s v="E101626"/>
        <s v="E101627"/>
        <s v="E101628"/>
        <s v="E101629"/>
        <s v="E101630"/>
        <s v="E101631"/>
        <s v="E101632"/>
        <s v="E101633"/>
        <s v="E101634"/>
        <s v="E101635"/>
        <s v="E101636"/>
        <s v="E101637"/>
        <s v="E101638"/>
        <s v="E101639"/>
        <s v="E101640"/>
        <s v="E101641"/>
        <s v="E101642"/>
        <s v="E101643"/>
        <s v="E101644"/>
        <s v="E101645"/>
        <s v="E101646"/>
        <s v="E101647"/>
        <s v="E101648"/>
        <s v="E101649"/>
        <s v="E101650"/>
        <s v="E101651"/>
        <s v="E101652"/>
        <s v="E101653"/>
        <s v="E101654"/>
        <s v="E101655"/>
        <s v="E101656"/>
        <s v="E101657"/>
        <s v="E101658"/>
        <s v="E101659"/>
        <s v="E101660"/>
        <s v="E101661"/>
        <s v="E101662"/>
        <s v="E101663"/>
        <s v="E101664"/>
        <s v="E101665"/>
        <s v="E101666"/>
        <s v="E101667"/>
        <s v="E101668"/>
        <s v="E101669"/>
        <s v="E101670"/>
        <s v="E101671"/>
        <s v="E101672"/>
        <s v="E101673"/>
        <s v="E101674"/>
        <s v="E101675"/>
        <s v="E101676"/>
        <s v="E101677"/>
        <s v="E101678"/>
        <s v="E101679"/>
        <s v="E101680"/>
        <s v="E101681"/>
        <s v="E101682"/>
        <s v="E101683"/>
        <s v="E101684"/>
        <s v="E101685"/>
        <s v="E101686"/>
        <s v="E101687"/>
        <s v="E101688"/>
        <s v="E101689"/>
        <s v="E101690"/>
        <s v="E101691"/>
        <s v="E101692"/>
        <s v="E101693"/>
        <s v="E101694"/>
        <s v="E101695"/>
        <s v="E101696"/>
        <s v="E101697"/>
        <s v="E101698"/>
        <s v="E101699"/>
        <s v="E101700"/>
        <s v="E101701"/>
        <s v="E101702"/>
        <s v="E101703"/>
        <s v="E101704"/>
        <s v="E101705"/>
        <s v="E101706"/>
        <s v="E101707"/>
        <s v="E101708"/>
        <s v="E101709"/>
        <s v="E101710"/>
        <s v="E101711"/>
        <s v="E101712"/>
        <s v="E101713"/>
        <s v="E101714"/>
        <s v="E101715"/>
        <s v="E101716"/>
        <s v="E101717"/>
        <s v="E101718"/>
        <s v="E101719"/>
        <s v="E101720"/>
        <s v="E101721"/>
        <s v="E101722"/>
        <s v="E101723"/>
        <s v="E101724"/>
        <s v="E101725"/>
        <s v="E101726"/>
        <s v="E101727"/>
        <s v="E101728"/>
        <s v="E101729"/>
        <s v="E101730"/>
        <s v="E101731"/>
        <s v="E101732"/>
        <s v="E101733"/>
        <s v="E101734"/>
        <s v="E101735"/>
        <s v="E101736"/>
        <s v="E101737"/>
        <s v="E101738"/>
        <s v="E101739"/>
        <s v="E101740"/>
        <s v="E101741"/>
        <s v="E101742"/>
        <s v="E101743"/>
        <s v="E101744"/>
        <s v="E101745"/>
        <s v="E101746"/>
        <s v="E101747"/>
        <s v="E101748"/>
        <s v="E101749"/>
        <s v="E101750"/>
        <s v="E101751"/>
        <s v="E101752"/>
        <s v="E101753"/>
        <s v="E101754"/>
        <s v="E101755"/>
        <s v="E101756"/>
        <s v="E101757"/>
        <s v="E101758"/>
        <s v="E101759"/>
        <s v="E101760"/>
        <s v="E101761"/>
        <s v="E101762"/>
        <s v="E101763"/>
        <s v="E101764"/>
        <s v="E101765"/>
        <s v="E101766"/>
        <s v="E101767"/>
        <s v="E101768"/>
        <s v="E101769"/>
        <s v="E101770"/>
        <s v="E101771"/>
        <s v="E101772"/>
        <s v="E101773"/>
        <s v="E101774"/>
        <s v="E101775"/>
        <s v="E101776"/>
        <s v="E101777"/>
        <s v="E101778"/>
        <s v="E101779"/>
        <s v="E101780"/>
        <s v="E101781"/>
        <s v="E101782"/>
        <s v="E101783"/>
        <s v="E101784"/>
        <s v="E101785"/>
        <s v="E101786"/>
        <s v="E101787"/>
        <s v="E101788"/>
        <s v="E101789"/>
        <s v="E101790"/>
        <s v="E101791"/>
        <s v="E101792"/>
        <s v="E101793"/>
        <s v="E101794"/>
        <s v="E101795"/>
        <s v="E101796"/>
        <s v="E101797"/>
        <s v="E101798"/>
        <s v="E101799"/>
        <s v="E101800"/>
        <s v="E101801"/>
        <s v="E101802"/>
        <s v="E101803"/>
        <s v="E101804"/>
        <s v="E101805"/>
        <s v="E101806"/>
        <s v="E101807"/>
        <s v="E101808"/>
        <s v="E101809"/>
        <s v="E101810"/>
        <s v="E101811"/>
        <s v="E101812"/>
        <s v="E101813"/>
        <s v="E101814"/>
        <s v="E101815"/>
        <s v="E101816"/>
        <s v="E101817"/>
        <s v="E101818"/>
        <s v="E101819"/>
        <s v="E101820"/>
        <s v="E101821"/>
        <s v="E101822"/>
        <s v="E101823"/>
        <s v="E101824"/>
        <s v="E101825"/>
        <s v="E101826"/>
        <s v="E101827"/>
        <s v="E101828"/>
        <s v="E101829"/>
        <s v="E101830"/>
        <s v="E101831"/>
        <s v="E101832"/>
        <s v="E101833"/>
        <s v="E101834"/>
        <s v="E101835"/>
        <s v="E101836"/>
        <s v="E101837"/>
        <s v="E101838"/>
        <s v="E101839"/>
        <s v="E101840"/>
        <s v="E101841"/>
        <s v="E101842"/>
        <s v="E101843"/>
        <s v="E101844"/>
        <s v="E101845"/>
        <s v="E101846"/>
        <s v="E101847"/>
        <s v="E101848"/>
        <s v="E101849"/>
        <s v="E101850"/>
        <s v="E101851"/>
        <s v="E101852"/>
        <s v="E101853"/>
        <s v="E101854"/>
        <s v="E101855"/>
        <s v="E101856"/>
        <s v="E101857"/>
        <s v="E101858"/>
        <s v="E101859"/>
        <s v="E101860"/>
        <s v="E101861"/>
        <s v="E101862"/>
        <s v="E101863"/>
        <s v="E101864"/>
        <s v="E101865"/>
        <s v="E101866"/>
        <s v="E101867"/>
        <s v="E101868"/>
        <s v="E101869"/>
        <s v="E101870"/>
        <s v="E101871"/>
        <s v="E101872"/>
        <s v="E101873"/>
        <s v="E101874"/>
        <s v="E101875"/>
        <s v="E101876"/>
        <s v="E101877"/>
        <s v="E101878"/>
        <s v="E101879"/>
        <s v="E101880"/>
        <s v="E101881"/>
        <s v="E101882"/>
        <s v="E101883"/>
        <s v="E101884"/>
        <s v="E101885"/>
        <s v="E101886"/>
        <s v="E101887"/>
        <s v="E101888"/>
        <s v="E101889"/>
        <s v="E101890"/>
        <s v="E101891"/>
        <s v="E101892"/>
        <s v="E101893"/>
        <s v="E101894"/>
        <s v="E101895"/>
        <s v="E101896"/>
        <s v="E101897"/>
        <s v="E101898"/>
        <s v="E101899"/>
        <s v="E101900"/>
        <s v="E101901"/>
        <s v="E101902"/>
        <s v="E101903"/>
        <s v="E101904"/>
        <s v="E101905"/>
        <s v="E101906"/>
        <s v="E101907"/>
        <s v="E101908"/>
        <s v="E101909"/>
        <s v="E101910"/>
        <s v="E101911"/>
        <s v="E101912"/>
        <s v="E101913"/>
        <s v="E101914"/>
        <s v="E101915"/>
        <s v="E101916"/>
        <s v="E101917"/>
        <s v="E101918"/>
        <s v="E101919"/>
        <s v="E101920"/>
        <s v="E101921"/>
        <s v="E101922"/>
        <s v="E101923"/>
        <s v="E101924"/>
        <s v="E101925"/>
        <s v="E101926"/>
        <s v="E101927"/>
        <s v="E101928"/>
        <s v="E101929"/>
        <s v="E101930"/>
        <s v="E101931"/>
        <s v="E101932"/>
        <s v="E101933"/>
        <s v="E101934"/>
        <s v="E101935"/>
        <s v="E101936"/>
        <s v="E101937"/>
        <s v="E101938"/>
        <s v="E101939"/>
        <s v="E101940"/>
        <s v="E101941"/>
        <s v="E101942"/>
        <s v="E101943"/>
        <s v="E101944"/>
        <s v="E101945"/>
        <s v="E101946"/>
        <s v="E101947"/>
        <s v="E101948"/>
        <s v="E101949"/>
        <s v="E101950"/>
        <s v="E101951"/>
        <s v="E101952"/>
        <s v="E101953"/>
        <s v="E101954"/>
        <s v="E101955"/>
        <s v="E101956"/>
        <s v="E101957"/>
        <s v="E101958"/>
        <s v="E101959"/>
        <s v="E101960"/>
        <s v="E101961"/>
        <s v="E101962"/>
        <s v="E101963"/>
        <s v="E101964"/>
        <s v="E101965"/>
        <s v="E101966"/>
        <s v="E101967"/>
        <s v="E101968"/>
        <s v="E101969"/>
        <s v="E101970"/>
        <s v="E101971"/>
        <s v="E101972"/>
        <s v="E101973"/>
        <s v="E101974"/>
        <s v="E101975"/>
        <s v="E101976"/>
        <s v="E101977"/>
        <s v="E101978"/>
        <s v="E101979"/>
        <s v="E101980"/>
        <s v="E101981"/>
        <s v="E101982"/>
        <s v="E101983"/>
        <s v="E101984"/>
        <s v="E101985"/>
        <s v="E101986"/>
        <s v="E101987"/>
        <s v="E101988"/>
        <s v="E101989"/>
        <s v="E101990"/>
        <s v="E101991"/>
        <s v="E101992"/>
        <s v="E101993"/>
        <s v="E101994"/>
        <s v="E101995"/>
        <s v="E101996"/>
        <s v="E101997"/>
        <s v="E101998"/>
        <s v="E101999"/>
        <s v="E102000"/>
        <s v="E102001"/>
        <s v="E102002"/>
        <s v="E102003"/>
        <s v="E102004"/>
        <s v="E102005"/>
        <s v="E102006"/>
        <s v="E102007"/>
        <s v="E102008"/>
        <s v="E102009"/>
        <s v="E102010"/>
        <s v="E102011"/>
        <s v="E102012"/>
        <s v="E102013"/>
        <s v="E102014"/>
        <s v="E102015"/>
        <s v="E102016"/>
        <s v="E102017"/>
        <s v="E102018"/>
        <s v="E102019"/>
        <s v="E102020"/>
        <s v="E102021"/>
        <s v="E102022"/>
        <s v="E102023"/>
        <s v="E102024"/>
        <s v="E102025"/>
        <s v="E102026"/>
        <s v="E102027"/>
        <s v="E102028"/>
        <s v="E102029"/>
        <s v="E102030"/>
        <s v="E102031"/>
        <s v="E102032"/>
        <s v="E102033"/>
        <s v="E102034"/>
        <s v="E102035"/>
        <s v="E102036"/>
        <s v="E102037"/>
        <s v="E102038"/>
        <s v="E102039"/>
        <s v="E102040"/>
        <s v="E102041"/>
        <s v="E102042"/>
        <s v="E102043"/>
        <s v="E102044"/>
        <s v="E102045"/>
        <s v="E102046"/>
        <s v="E102047"/>
        <s v="E102048"/>
        <s v="E102049"/>
        <s v="E102050"/>
        <s v="E102051"/>
        <s v="E102052"/>
        <s v="E102053"/>
        <s v="E102054"/>
        <s v="E102055"/>
        <s v="E102056"/>
        <s v="E102057"/>
        <s v="E102058"/>
        <s v="E102059"/>
        <s v="E102060"/>
        <s v="E102061"/>
        <s v="E102062"/>
        <s v="E102063"/>
        <s v="E102064"/>
        <s v="E102065"/>
        <s v="E102066"/>
        <s v="E102067"/>
        <s v="E102068"/>
        <s v="E102069"/>
        <s v="E102070"/>
        <s v="E102071"/>
        <s v="E102072"/>
        <s v="E102073"/>
        <s v="E102074"/>
        <s v="E102075"/>
        <s v="E102076"/>
        <s v="E102077"/>
        <s v="E102078"/>
        <s v="E102079"/>
        <s v="E102080"/>
        <s v="E102081"/>
        <s v="E102082"/>
        <s v="E102083"/>
        <s v="E102084"/>
        <s v="E102085"/>
        <s v="E102086"/>
        <s v="E102087"/>
        <s v="E102088"/>
        <s v="E102089"/>
        <s v="E102090"/>
        <s v="E102091"/>
        <s v="E102092"/>
        <s v="E102093"/>
        <s v="E102094"/>
        <s v="E102095"/>
        <s v="E102096"/>
        <s v="E102097"/>
        <s v="E102098"/>
        <s v="E102099"/>
        <s v="E102100"/>
        <s v="E102101"/>
        <s v="E102102"/>
        <s v="E102103"/>
        <s v="E102104"/>
        <s v="E102105"/>
        <s v="E102106"/>
        <s v="E102107"/>
        <s v="E102108"/>
        <s v="E102109"/>
        <s v="E102110"/>
        <s v="E102111"/>
        <s v="E102112"/>
        <s v="E102113"/>
        <s v="E102114"/>
        <s v="E102115"/>
        <s v="E102116"/>
        <s v="E102117"/>
        <s v="E102118"/>
        <s v="E102119"/>
        <s v="E102120"/>
        <s v="E102121"/>
        <s v="E102122"/>
        <s v="E102123"/>
        <s v="E102124"/>
        <s v="E102125"/>
        <s v="E102126"/>
        <s v="E102127"/>
        <s v="E102128"/>
        <s v="E102129"/>
        <s v="E102130"/>
        <s v="E102131"/>
        <s v="E102132"/>
        <s v="E102133"/>
        <s v="E102134"/>
        <s v="E102135"/>
        <s v="E102136"/>
        <s v="E102137"/>
        <s v="E102138"/>
        <s v="E102139"/>
        <s v="E102140"/>
        <s v="E102141"/>
        <s v="E102142"/>
        <s v="E102143"/>
        <s v="E102144"/>
        <s v="E102145"/>
        <s v="E102146"/>
        <s v="E102147"/>
        <s v="E102148"/>
        <s v="E102149"/>
        <s v="E102150"/>
        <s v="E102151"/>
        <s v="E102152"/>
        <s v="E102153"/>
        <s v="E102154"/>
        <s v="E102155"/>
        <s v="E102156"/>
        <s v="E102157"/>
        <s v="E102158"/>
        <s v="E102159"/>
        <s v="E102160"/>
        <s v="E102161"/>
        <s v="E102162"/>
        <s v="E102163"/>
        <s v="E102164"/>
        <s v="E102165"/>
        <s v="E102166"/>
        <s v="E102167"/>
        <s v="E102168"/>
        <s v="E102169"/>
        <s v="E102170"/>
        <s v="E102171"/>
        <s v="E102172"/>
        <s v="E102173"/>
        <s v="E102174"/>
        <s v="E102175"/>
        <s v="E102176"/>
        <s v="E102177"/>
        <s v="E102178"/>
        <s v="E102179"/>
        <s v="E102180"/>
        <s v="E102181"/>
        <s v="E102182"/>
        <s v="E102183"/>
        <s v="E102184"/>
        <s v="E102185"/>
        <s v="E102186"/>
        <s v="E102187"/>
        <s v="E102188"/>
        <s v="E102189"/>
        <s v="E102190"/>
        <s v="E102191"/>
        <s v="E102192"/>
        <s v="E102193"/>
        <s v="E102194"/>
        <s v="E102195"/>
        <s v="E102196"/>
        <s v="E102197"/>
        <s v="E102198"/>
        <s v="E102199"/>
        <s v="E102200"/>
        <s v="E102201"/>
        <s v="E102202"/>
        <s v="E102203"/>
        <s v="E102204"/>
        <s v="E102205"/>
        <s v="E102206"/>
        <s v="E102207"/>
        <s v="E102208"/>
        <s v="E102209"/>
        <s v="E102210"/>
        <s v="E102211"/>
        <s v="E102212"/>
        <s v="E102213"/>
        <s v="E102214"/>
        <s v="E102215"/>
        <s v="E102216"/>
        <s v="E102217"/>
        <s v="E102218"/>
        <s v="E102219"/>
        <s v="E102220"/>
        <s v="E102221"/>
        <s v="E102222"/>
        <s v="E102223"/>
        <s v="E102224"/>
        <s v="E102225"/>
        <s v="E102226"/>
        <s v="E102227"/>
        <s v="E102228"/>
        <s v="E102229"/>
        <s v="E102230"/>
        <s v="E102231"/>
        <s v="E102232"/>
        <s v="E102233"/>
        <s v="E102234"/>
        <s v="E102235"/>
        <s v="E102236"/>
        <s v="E102237"/>
        <s v="E102238"/>
        <s v="E102239"/>
        <s v="E102240"/>
        <s v="E102241"/>
        <s v="E102242"/>
        <s v="E102243"/>
        <s v="E102244"/>
        <s v="E102245"/>
        <s v="E102246"/>
        <s v="E102247"/>
        <s v="E102248"/>
        <s v="E102249"/>
        <s v="E102250"/>
        <s v="E102251"/>
        <s v="E102252"/>
        <s v="E102253"/>
        <s v="E102254"/>
        <s v="E102255"/>
        <s v="E102256"/>
        <s v="E102257"/>
        <s v="E102258"/>
        <s v="E102259"/>
        <s v="E102260"/>
        <s v="E102261"/>
        <s v="E102262"/>
        <s v="E102263"/>
        <s v="E102264"/>
        <s v="E102265"/>
        <s v="E102266"/>
        <s v="E102267"/>
        <s v="E102268"/>
        <s v="E102269"/>
        <s v="E102270"/>
        <s v="E102271"/>
        <s v="E102272"/>
        <s v="E102273"/>
        <s v="E102274"/>
        <s v="E102275"/>
        <s v="E102276"/>
        <s v="E102277"/>
        <s v="E102278"/>
        <s v="E102279"/>
        <s v="E102280"/>
        <s v="E102281"/>
        <s v="E102282"/>
        <s v="E102283"/>
        <s v="E102284"/>
        <s v="E102285"/>
        <s v="E102286"/>
        <s v="E102287"/>
        <s v="E102288"/>
        <s v="E102289"/>
        <s v="E102290"/>
        <s v="E102291"/>
        <s v="E102292"/>
        <s v="E102293"/>
        <s v="E102294"/>
        <s v="E102295"/>
        <s v="E102296"/>
        <s v="E102297"/>
        <s v="E102298"/>
        <s v="E102299"/>
        <s v="E102300"/>
        <s v="E102301"/>
        <s v="E102302"/>
        <s v="E102303"/>
        <s v="E102304"/>
        <s v="E102305"/>
        <s v="E102306"/>
        <s v="E102307"/>
        <s v="E102308"/>
        <s v="E102309"/>
        <s v="E102310"/>
        <s v="E102311"/>
        <s v="E102312"/>
        <s v="E102313"/>
        <s v="E102314"/>
        <s v="E102315"/>
        <s v="E102316"/>
        <s v="E102317"/>
        <s v="E102318"/>
        <s v="E102319"/>
        <s v="E102320"/>
        <s v="E102321"/>
        <s v="E102322"/>
        <s v="E102323"/>
        <s v="E102324"/>
        <s v="E102325"/>
        <s v="E102326"/>
        <s v="E102327"/>
        <s v="E102328"/>
        <s v="E102329"/>
        <s v="E102330"/>
        <s v="E102331"/>
        <s v="E102332"/>
        <s v="E102333"/>
        <s v="E102334"/>
        <s v="E102335"/>
        <s v="E102336"/>
        <s v="E102337"/>
        <s v="E102338"/>
        <s v="E102339"/>
        <s v="E102340"/>
        <s v="E102341"/>
        <s v="E102342"/>
        <s v="E102343"/>
        <s v="E102344"/>
        <s v="E102345"/>
        <s v="E102346"/>
        <s v="E102347"/>
        <s v="E102348"/>
        <s v="E102349"/>
        <s v="E102350"/>
        <s v="E102351"/>
        <s v="E102352"/>
        <s v="E102353"/>
        <s v="E102354"/>
        <s v="E102355"/>
        <s v="E102356"/>
        <s v="E102357"/>
        <s v="E102358"/>
        <s v="E102359"/>
        <s v="E102360"/>
        <s v="E102361"/>
        <s v="E102362"/>
        <s v="E102363"/>
        <s v="E102364"/>
        <s v="E102365"/>
        <s v="E102366"/>
        <s v="E102367"/>
        <s v="E102368"/>
        <s v="E102369"/>
        <s v="E102370"/>
        <s v="E102371"/>
        <s v="E102372"/>
        <s v="E102373"/>
        <s v="E102374"/>
        <s v="E102375"/>
        <s v="E102376"/>
        <s v="E102377"/>
        <s v="E102378"/>
        <s v="E102379"/>
        <s v="E102380"/>
        <s v="E102381"/>
        <s v="E102382"/>
        <s v="E102383"/>
        <s v="E102384"/>
        <s v="E102385"/>
        <s v="E102386"/>
        <s v="E102387"/>
        <s v="E102388"/>
        <s v="E102389"/>
        <s v="E102390"/>
        <s v="E102391"/>
        <s v="E102392"/>
        <s v="E102393"/>
        <s v="E102394"/>
        <s v="E102395"/>
        <s v="E102396"/>
        <s v="E102397"/>
        <s v="E102398"/>
        <s v="E102399"/>
        <s v="E102400"/>
        <s v="E102401"/>
        <s v="E102402"/>
        <s v="E102403"/>
        <s v="E102404"/>
        <s v="E102405"/>
        <s v="E102406"/>
        <s v="E102407"/>
        <s v="E102408"/>
        <s v="E102409"/>
        <s v="E102410"/>
        <s v="E102411"/>
        <s v="E102412"/>
        <s v="E102413"/>
        <s v="E102414"/>
        <s v="E102415"/>
        <s v="E102416"/>
        <s v="E102417"/>
        <s v="E102418"/>
        <s v="E102419"/>
        <s v="E102420"/>
        <s v="E102421"/>
        <s v="E102422"/>
        <s v="E102423"/>
        <s v="E102424"/>
        <s v="E102425"/>
        <s v="E102426"/>
        <s v="E102427"/>
        <s v="E102428"/>
        <s v="E102429"/>
        <s v="E102430"/>
        <s v="E102431"/>
        <s v="E102432"/>
        <s v="E102433"/>
        <s v="E102434"/>
        <s v="E102435"/>
        <s v="E102436"/>
        <s v="E102437"/>
        <s v="E102438"/>
        <s v="E102439"/>
        <s v="E102440"/>
        <s v="E102441"/>
        <s v="E102442"/>
        <s v="E102443"/>
        <s v="E102444"/>
        <s v="E102445"/>
        <s v="E102446"/>
        <s v="E102447"/>
        <s v="E102448"/>
        <s v="E102449"/>
        <s v="E102450"/>
        <s v="E102451"/>
        <s v="E102452"/>
        <s v="E102453"/>
        <s v="E102454"/>
        <s v="E102455"/>
        <s v="E102456"/>
        <s v="E102457"/>
        <s v="E102458"/>
        <s v="E102459"/>
        <s v="E102460"/>
        <s v="E102461"/>
        <s v="E102462"/>
        <s v="E102463"/>
        <s v="E102464"/>
        <s v="E102465"/>
        <s v="E102466"/>
        <s v="E102467"/>
        <s v="E102468"/>
        <s v="E102469"/>
        <s v="E102470"/>
        <s v="E102471"/>
        <s v="E102472"/>
        <s v="E102473"/>
        <s v="E102474"/>
        <s v="E102475"/>
        <s v="E102476"/>
        <s v="E102477"/>
        <s v="E102478"/>
        <s v="E102479"/>
        <s v="E102480"/>
        <s v="E102481"/>
        <s v="E102482"/>
        <s v="E102483"/>
        <s v="E102484"/>
        <s v="E102485"/>
        <s v="E102486"/>
        <s v="E102487"/>
        <s v="E102488"/>
        <s v="E102489"/>
        <s v="E102490"/>
        <s v="E102491"/>
        <s v="E102492"/>
        <s v="E102493"/>
        <s v="E102494"/>
        <s v="E102495"/>
        <s v="E102496"/>
        <s v="E102497"/>
        <s v="E102498"/>
        <s v="E102499"/>
        <s v="E102500"/>
        <s v="E102501"/>
        <s v="E102502"/>
        <s v="E102503"/>
        <s v="E102504"/>
        <s v="E102505"/>
        <s v="E102506"/>
        <s v="E102507"/>
        <s v="E102508"/>
        <s v="E102509"/>
        <s v="E102510"/>
        <s v="E102511"/>
        <s v="E102512"/>
        <s v="E102513"/>
        <s v="E102514"/>
        <s v="E102515"/>
        <s v="E102516"/>
        <s v="E102517"/>
        <s v="E102518"/>
        <s v="E102519"/>
        <s v="E102520"/>
        <s v="E102521"/>
        <s v="E102522"/>
        <s v="E102523"/>
        <s v="E102524"/>
        <s v="E102525"/>
        <s v="E102526"/>
        <s v="E102527"/>
        <s v="E102528"/>
        <s v="E102529"/>
        <s v="E102530"/>
        <s v="E102531"/>
        <s v="E102532"/>
        <s v="E102533"/>
        <s v="E102534"/>
        <s v="E102535"/>
        <s v="E102536"/>
        <s v="E102537"/>
        <s v="E102538"/>
        <s v="E102539"/>
        <s v="E102540"/>
        <s v="E102541"/>
        <s v="E102542"/>
        <s v="E102543"/>
        <s v="E102544"/>
        <s v="E102545"/>
        <s v="E102546"/>
        <s v="E102547"/>
        <s v="E102548"/>
        <s v="E102549"/>
        <s v="E102550"/>
        <s v="E102551"/>
        <s v="E102552"/>
        <s v="E102553"/>
        <s v="E102554"/>
        <s v="E102555"/>
        <s v="E102556"/>
        <s v="E102557"/>
        <s v="E102558"/>
        <s v="E102559"/>
        <s v="E102560"/>
        <s v="E102561"/>
        <s v="E102562"/>
        <s v="E102563"/>
        <s v="E102564"/>
        <s v="E102565"/>
        <s v="E102566"/>
        <s v="E102567"/>
        <s v="E102568"/>
        <s v="E102569"/>
        <s v="E102570"/>
        <s v="E102571"/>
        <s v="E102572"/>
        <s v="E102573"/>
        <s v="E102574"/>
        <s v="E102575"/>
        <s v="E102576"/>
        <s v="E102577"/>
        <s v="E102578"/>
        <s v="E102579"/>
        <s v="E102580"/>
        <s v="E102581"/>
        <s v="E102582"/>
        <s v="E102583"/>
        <s v="E102584"/>
        <s v="E102585"/>
        <s v="E102586"/>
        <s v="E102587"/>
        <s v="E102588"/>
        <s v="E102589"/>
        <s v="E102590"/>
        <s v="E102591"/>
        <s v="E102592"/>
        <s v="E102593"/>
        <s v="E102594"/>
        <s v="E102595"/>
        <s v="E102596"/>
        <s v="E102597"/>
        <s v="E102598"/>
        <s v="E102599"/>
        <s v="E102600"/>
        <s v="E102601"/>
        <s v="E102602"/>
        <s v="E102603"/>
        <s v="E102604"/>
        <s v="E102605"/>
        <s v="E102606"/>
        <s v="E102607"/>
        <s v="E102608"/>
        <s v="E102609"/>
        <s v="E102610"/>
        <s v="E102611"/>
        <s v="E102612"/>
        <s v="E102613"/>
        <s v="E102614"/>
        <s v="E102615"/>
        <s v="E102616"/>
        <s v="E102617"/>
        <s v="E102618"/>
        <s v="E102619"/>
        <s v="E102620"/>
        <s v="E102621"/>
        <s v="E102622"/>
        <s v="E102623"/>
        <s v="E102624"/>
        <s v="E102625"/>
        <s v="E102626"/>
        <s v="E102627"/>
        <s v="E102628"/>
        <s v="E102629"/>
        <s v="E102630"/>
        <s v="E102631"/>
        <s v="E102632"/>
        <s v="E102633"/>
        <s v="E102634"/>
        <s v="E102635"/>
        <s v="E102636"/>
        <s v="E102637"/>
        <s v="E102638"/>
        <s v="E102639"/>
        <s v="E102640"/>
        <s v="E102641"/>
        <s v="E102642"/>
        <s v="E102643"/>
        <s v="E102644"/>
        <s v="E102645"/>
        <s v="E102646"/>
        <s v="E102647"/>
        <s v="E102648"/>
        <s v="E102649"/>
        <s v="E102650"/>
        <s v="E102651"/>
        <s v="E102652"/>
        <s v="E102653"/>
        <s v="E102654"/>
        <s v="E102655"/>
        <s v="E102656"/>
        <s v="E102657"/>
        <s v="E102658"/>
        <s v="E102659"/>
        <s v="E102660"/>
        <s v="E102661"/>
        <s v="E102662"/>
        <s v="E102663"/>
        <s v="E102664"/>
        <s v="E102665"/>
        <s v="E102666"/>
        <s v="E102667"/>
        <s v="E102668"/>
        <s v="E102669"/>
        <s v="E102670"/>
        <s v="E102671"/>
        <s v="E102672"/>
        <s v="E102673"/>
        <s v="E102674"/>
        <s v="E102675"/>
        <s v="E102676"/>
        <s v="E102677"/>
        <s v="E102678"/>
        <s v="E102679"/>
        <s v="E102680"/>
        <s v="E102681"/>
        <s v="E102682"/>
        <s v="E102683"/>
        <s v="E102684"/>
        <s v="E102685"/>
        <s v="E102686"/>
        <s v="E102687"/>
        <s v="E102688"/>
        <s v="E102689"/>
        <s v="E102690"/>
        <s v="E102691"/>
        <s v="E102692"/>
        <s v="E102693"/>
        <s v="E102694"/>
        <s v="E102695"/>
        <s v="E102696"/>
        <s v="E102697"/>
        <s v="E102698"/>
        <s v="E102699"/>
        <s v="E102700"/>
        <s v="E102701"/>
        <s v="E102702"/>
        <s v="E102703"/>
        <s v="E102704"/>
        <s v="E102705"/>
        <s v="E102706"/>
        <s v="E102707"/>
        <s v="E102708"/>
        <s v="E102709"/>
        <s v="E102710"/>
        <s v="E102711"/>
        <s v="E102712"/>
        <s v="E102713"/>
        <s v="E102714"/>
        <s v="E102715"/>
        <s v="E102716"/>
        <s v="E102717"/>
        <s v="E102718"/>
        <s v="E102719"/>
        <s v="E102720"/>
        <s v="E102721"/>
        <s v="E102722"/>
        <s v="E102723"/>
        <s v="E102724"/>
        <s v="E102725"/>
        <s v="E102726"/>
        <s v="E102727"/>
        <s v="E102728"/>
        <s v="E102729"/>
        <s v="E102730"/>
        <s v="E102731"/>
        <s v="E102732"/>
        <s v="E102733"/>
        <s v="E102734"/>
        <s v="E102735"/>
        <s v="E102736"/>
        <s v="E102737"/>
        <s v="E102738"/>
        <s v="E102739"/>
        <s v="E102740"/>
        <s v="E102741"/>
        <s v="E102742"/>
        <s v="E102743"/>
        <s v="E102744"/>
        <s v="E102745"/>
        <s v="E102746"/>
        <s v="E102747"/>
        <s v="E102748"/>
        <s v="E102749"/>
        <s v="E102750"/>
        <s v="E102751"/>
        <s v="E102752"/>
        <s v="E102753"/>
        <s v="E102754"/>
        <s v="E102755"/>
        <s v="E102756"/>
        <s v="E102757"/>
        <s v="E102758"/>
        <s v="E102759"/>
        <s v="E102760"/>
        <s v="E102761"/>
        <s v="E102762"/>
        <s v="E102763"/>
        <s v="E102764"/>
        <s v="E102765"/>
        <s v="E102766"/>
        <s v="E102767"/>
        <s v="E102768"/>
        <s v="E102769"/>
        <s v="E102770"/>
        <s v="E102771"/>
        <s v="E102772"/>
        <s v="E102773"/>
        <s v="E102774"/>
        <s v="E102775"/>
        <s v="E102776"/>
        <s v="E102777"/>
        <s v="E102778"/>
        <s v="E102779"/>
        <s v="E102780"/>
        <s v="E102781"/>
        <s v="E102782"/>
        <s v="E102783"/>
        <s v="E102784"/>
        <s v="E102785"/>
        <s v="E102786"/>
        <s v="E102787"/>
        <s v="E102788"/>
        <s v="E102789"/>
        <s v="E102790"/>
        <s v="E102791"/>
        <s v="E102792"/>
        <s v="E102793"/>
        <s v="E102794"/>
        <s v="E102795"/>
        <s v="E102796"/>
        <s v="E102797"/>
        <s v="E102798"/>
        <s v="E102799"/>
        <s v="E102800"/>
        <s v="E102801"/>
        <s v="E102802"/>
        <s v="E102803"/>
        <s v="E102804"/>
        <s v="E102805"/>
        <s v="E102806"/>
        <s v="E102807"/>
        <s v="E102808"/>
        <s v="E102809"/>
        <s v="E102810"/>
        <s v="E102811"/>
        <s v="E102812"/>
        <s v="E102813"/>
        <s v="E102814"/>
        <s v="E102815"/>
        <s v="E102816"/>
        <s v="E102817"/>
        <s v="E102818"/>
        <s v="E102819"/>
        <s v="E102820"/>
        <s v="E102821"/>
        <s v="E102822"/>
        <s v="E102823"/>
        <s v="E102824"/>
        <s v="E102825"/>
        <s v="E102826"/>
        <s v="E102827"/>
        <s v="E102828"/>
        <s v="E102829"/>
        <s v="E102830"/>
        <s v="E102831"/>
        <s v="E102832"/>
        <s v="E102833"/>
        <s v="E102834"/>
        <s v="E102835"/>
        <s v="E102836"/>
        <s v="E102837"/>
        <s v="E102838"/>
        <s v="E102839"/>
        <s v="E102840"/>
        <s v="E102841"/>
        <s v="E102842"/>
        <s v="E102843"/>
        <s v="E102844"/>
        <s v="E102845"/>
        <s v="E102846"/>
        <s v="E102847"/>
        <s v="E102848"/>
        <s v="E102849"/>
        <s v="E102850"/>
        <s v="E102851"/>
        <s v="E102852"/>
        <s v="E102853"/>
        <s v="E102854"/>
        <s v="E102855"/>
        <s v="E102856"/>
        <s v="E102857"/>
        <s v="E102858"/>
        <s v="E102859"/>
        <s v="E102860"/>
        <s v="E102861"/>
        <s v="E102862"/>
        <s v="E102863"/>
        <s v="E102864"/>
        <s v="E102865"/>
        <s v="E102866"/>
        <s v="E102867"/>
        <s v="E102868"/>
        <s v="E102869"/>
        <s v="E102870"/>
        <s v="E102871"/>
        <s v="E102872"/>
        <s v="E102873"/>
        <s v="E102874"/>
        <s v="E102875"/>
        <s v="E102876"/>
        <s v="E102877"/>
        <s v="E102878"/>
        <s v="E102879"/>
        <s v="E102880"/>
        <s v="E102881"/>
        <s v="E102882"/>
        <s v="E102883"/>
        <s v="E102884"/>
        <s v="E102885"/>
        <s v="E102886"/>
        <s v="E102887"/>
        <s v="E102888"/>
        <s v="E102889"/>
        <s v="E102890"/>
        <s v="E102891"/>
        <s v="E102892"/>
        <s v="E102893"/>
        <s v="E102894"/>
        <s v="E102895"/>
        <s v="E102896"/>
        <s v="E102897"/>
        <s v="E102898"/>
        <s v="E102899"/>
        <s v="E102900"/>
        <s v="E102901"/>
        <s v="E102902"/>
        <s v="E102903"/>
        <s v="E102904"/>
        <s v="E102905"/>
        <s v="E102906"/>
        <s v="E102907"/>
        <s v="E102908"/>
        <s v="E102909"/>
        <s v="E102910"/>
        <s v="E102911"/>
        <s v="E102912"/>
        <s v="E102913"/>
        <s v="E102914"/>
        <s v="E102915"/>
        <s v="E102916"/>
        <s v="E102917"/>
        <s v="E102918"/>
        <s v="E102919"/>
        <s v="E102920"/>
        <s v="E102921"/>
        <s v="E102922"/>
        <s v="E102923"/>
        <s v="E102924"/>
        <s v="E102925"/>
        <s v="E102926"/>
        <s v="E102927"/>
        <s v="E102928"/>
        <s v="E102929"/>
        <s v="E102930"/>
        <s v="E102931"/>
        <s v="E102932"/>
        <s v="E102933"/>
        <s v="E102934"/>
        <s v="E102935"/>
        <s v="E102936"/>
        <s v="E102937"/>
        <s v="E102938"/>
        <s v="E102939"/>
        <s v="E102940"/>
        <s v="E102941"/>
        <s v="E102942"/>
        <s v="E102943"/>
        <s v="E102944"/>
        <s v="E102945"/>
        <s v="E102946"/>
        <s v="E102947"/>
        <s v="E102948"/>
        <s v="E102949"/>
        <s v="E102950"/>
        <s v="E102951"/>
        <s v="E102952"/>
        <s v="E102953"/>
        <s v="E102954"/>
        <s v="E102955"/>
        <s v="E102956"/>
        <s v="E102957"/>
        <s v="E102958"/>
        <s v="E102959"/>
        <s v="E102960"/>
        <s v="E102961"/>
        <s v="E102962"/>
        <s v="E102963"/>
        <s v="E102964"/>
        <s v="E102965"/>
        <s v="E102966"/>
        <s v="E102967"/>
        <s v="E102968"/>
        <s v="E102969"/>
        <s v="E102970"/>
        <s v="E102971"/>
        <s v="E102972"/>
        <s v="E102973"/>
        <s v="E102974"/>
        <s v="E102975"/>
        <s v="E102976"/>
        <s v="E102977"/>
        <s v="E102978"/>
        <s v="E102979"/>
        <s v="E102980"/>
        <s v="E102981"/>
        <s v="E102982"/>
        <s v="E102983"/>
        <s v="E102984"/>
        <s v="E102985"/>
        <s v="E102986"/>
        <s v="E102987"/>
        <s v="E102988"/>
        <s v="E102989"/>
        <s v="E102990"/>
        <s v="E102991"/>
        <s v="E102992"/>
        <s v="E102993"/>
        <s v="E102994"/>
        <s v="E102995"/>
        <s v="E102996"/>
        <s v="E102997"/>
        <s v="E102998"/>
        <s v="E102999"/>
        <s v="E103000"/>
        <s v="E103001"/>
        <s v="E103002"/>
        <s v="E103003"/>
        <s v="E103004"/>
        <s v="E103005"/>
        <s v="E103006"/>
        <s v="E103007"/>
        <s v="E103008"/>
        <s v="E103009"/>
        <s v="E103010"/>
        <s v="E103011"/>
        <s v="E103012"/>
        <s v="E103013"/>
        <s v="E103014"/>
        <s v="E103015"/>
        <s v="E103016"/>
        <s v="E103017"/>
        <s v="E103018"/>
        <s v="E103019"/>
        <s v="E103020"/>
        <s v="E103021"/>
        <s v="E103022"/>
        <s v="E103023"/>
        <s v="E103024"/>
        <s v="E103025"/>
        <s v="E103026"/>
        <s v="E103027"/>
        <s v="E103028"/>
        <s v="E103029"/>
        <s v="E103030"/>
        <s v="E103031"/>
        <s v="E103032"/>
        <s v="E103033"/>
        <s v="E103034"/>
        <s v="E103035"/>
        <s v="E103036"/>
        <s v="E103037"/>
        <s v="E103038"/>
        <s v="E103039"/>
        <s v="E103040"/>
        <s v="E103041"/>
        <s v="E103042"/>
        <s v="E103043"/>
        <s v="E103044"/>
        <s v="E103045"/>
        <s v="E103046"/>
        <s v="E103047"/>
        <s v="E103048"/>
        <s v="E103049"/>
        <s v="E103050"/>
        <s v="E103051"/>
        <s v="E103052"/>
        <s v="E103053"/>
        <s v="E103054"/>
        <s v="E103055"/>
        <s v="E103056"/>
        <s v="E103057"/>
        <s v="E103058"/>
        <s v="E103059"/>
        <s v="E103060"/>
        <s v="E103061"/>
        <s v="E103062"/>
        <s v="E103063"/>
        <s v="E103064"/>
        <s v="E103065"/>
        <s v="E103066"/>
        <s v="E103067"/>
        <s v="E103068"/>
        <s v="E103069"/>
        <s v="E103070"/>
        <s v="E103071"/>
        <s v="E103072"/>
        <s v="E103073"/>
        <s v="E103074"/>
        <s v="E103075"/>
        <s v="E103076"/>
        <s v="E103077"/>
        <s v="E103078"/>
        <s v="E103079"/>
        <s v="E103080"/>
        <s v="E103081"/>
        <s v="E103082"/>
        <s v="E103083"/>
        <s v="E103084"/>
        <s v="E103085"/>
        <s v="E103086"/>
        <s v="E103087"/>
        <s v="E103088"/>
        <s v="E103089"/>
        <s v="E103090"/>
        <s v="E103091"/>
        <s v="E103092"/>
        <s v="E103093"/>
        <s v="E103094"/>
        <s v="E103095"/>
        <s v="E103096"/>
        <s v="E103097"/>
        <s v="E103098"/>
        <s v="E103099"/>
        <s v="E103100"/>
        <s v="E103101"/>
        <s v="E103102"/>
        <s v="E103103"/>
        <s v="E103104"/>
        <s v="E103105"/>
        <s v="E103106"/>
        <s v="E103107"/>
        <s v="E103108"/>
        <s v="E103109"/>
        <s v="E103110"/>
        <s v="E103111"/>
        <s v="E103112"/>
        <s v="E103113"/>
        <s v="E103114"/>
        <s v="E103115"/>
        <s v="E103116"/>
        <s v="E103117"/>
        <s v="E103118"/>
        <s v="E103119"/>
        <s v="E103120"/>
        <s v="E103121"/>
        <s v="E103122"/>
        <s v="E103123"/>
        <s v="E103124"/>
        <s v="E103125"/>
        <s v="E103126"/>
        <s v="E103127"/>
        <s v="E103128"/>
        <s v="E103129"/>
        <s v="E103130"/>
        <s v="E103131"/>
        <s v="E103132"/>
        <s v="E103133"/>
        <s v="E103134"/>
        <s v="E103135"/>
        <s v="E103136"/>
        <s v="E103137"/>
        <s v="E103138"/>
        <s v="E103139"/>
        <s v="E103140"/>
        <s v="E103141"/>
        <s v="E103142"/>
        <s v="E103143"/>
        <s v="E103144"/>
        <s v="E103145"/>
        <s v="E103146"/>
        <s v="E103147"/>
        <s v="E103148"/>
        <s v="E103149"/>
        <s v="E103150"/>
        <s v="E103151"/>
        <s v="E103152"/>
        <s v="E103153"/>
        <s v="E103154"/>
        <s v="E103155"/>
        <s v="E103156"/>
        <s v="E103157"/>
        <s v="E103158"/>
        <s v="E103159"/>
        <s v="E103160"/>
        <s v="E103161"/>
        <s v="E103162"/>
        <s v="E103163"/>
        <s v="E103164"/>
        <s v="E103165"/>
        <s v="E103166"/>
        <s v="E103167"/>
        <s v="E103168"/>
        <s v="E103169"/>
        <s v="E103170"/>
        <s v="E103171"/>
        <s v="E103172"/>
        <s v="E103173"/>
        <s v="E103174"/>
        <s v="E103175"/>
        <s v="E103176"/>
        <s v="E103177"/>
        <s v="E103178"/>
        <s v="E103179"/>
        <s v="E103180"/>
        <s v="E103181"/>
        <s v="E103182"/>
        <s v="E103183"/>
        <s v="E103184"/>
        <s v="E103185"/>
        <s v="E103186"/>
        <s v="E103187"/>
        <s v="E103188"/>
        <s v="E103189"/>
        <s v="E103190"/>
        <s v="E103191"/>
        <s v="E103192"/>
        <s v="E103193"/>
        <s v="E103194"/>
        <s v="E103195"/>
        <s v="E103196"/>
        <s v="E103197"/>
        <s v="E103198"/>
        <s v="E103199"/>
      </sharedItems>
    </cacheField>
    <cacheField name="survey_date" numFmtId="14">
      <sharedItems containsSemiMixedTypes="0" containsNonDate="0" containsDate="1" containsString="0" minDate="2019-03-12T00:00:00" maxDate="2023-11-06T00:00:00"/>
    </cacheField>
    <cacheField name="engagement_score" numFmtId="0">
      <sharedItems containsSemiMixedTypes="0" containsString="0" containsNumber="1" containsInteger="1" minValue="1" maxValue="5"/>
    </cacheField>
    <cacheField name="work_life_balance" numFmtId="0">
      <sharedItems containsSemiMixedTypes="0" containsString="0" containsNumber="1" containsInteger="1" minValue="1" maxValue="5"/>
    </cacheField>
    <cacheField name="manager_support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vi srivastava" refreshedDate="46012.686270138889" createdVersion="8" refreshedVersion="8" minRefreshableVersion="3" recordCount="8025" xr:uid="{8F37303A-0FAF-46CB-A75C-DF2FF5495399}">
  <cacheSource type="worksheet">
    <worksheetSource name="performance"/>
  </cacheSource>
  <cacheFields count="4">
    <cacheField name="employee_id" numFmtId="0">
      <sharedItems count="3200">
        <s v="E100000"/>
        <s v="E100001"/>
        <s v="E100002"/>
        <s v="E100003"/>
        <s v="E100004"/>
        <s v="E100005"/>
        <s v="E100006"/>
        <s v="E100007"/>
        <s v="E100008"/>
        <s v="E100009"/>
        <s v="E100010"/>
        <s v="E100011"/>
        <s v="E100012"/>
        <s v="E100013"/>
        <s v="E100014"/>
        <s v="E100015"/>
        <s v="E100016"/>
        <s v="E100017"/>
        <s v="E100018"/>
        <s v="E100019"/>
        <s v="E100020"/>
        <s v="E100021"/>
        <s v="E100022"/>
        <s v="E100023"/>
        <s v="E100024"/>
        <s v="E100025"/>
        <s v="E100026"/>
        <s v="E100027"/>
        <s v="E100028"/>
        <s v="E100029"/>
        <s v="E100030"/>
        <s v="E100031"/>
        <s v="E100032"/>
        <s v="E100033"/>
        <s v="E100034"/>
        <s v="E100035"/>
        <s v="E100036"/>
        <s v="E100037"/>
        <s v="E100038"/>
        <s v="E100039"/>
        <s v="E100040"/>
        <s v="E100041"/>
        <s v="E100042"/>
        <s v="E100043"/>
        <s v="E100044"/>
        <s v="E100045"/>
        <s v="E100046"/>
        <s v="E100047"/>
        <s v="E100048"/>
        <s v="E100049"/>
        <s v="E100050"/>
        <s v="E100051"/>
        <s v="E100052"/>
        <s v="E100053"/>
        <s v="E100054"/>
        <s v="E100055"/>
        <s v="E100056"/>
        <s v="E100057"/>
        <s v="E100058"/>
        <s v="E100059"/>
        <s v="E100060"/>
        <s v="E100061"/>
        <s v="E100062"/>
        <s v="E100063"/>
        <s v="E100064"/>
        <s v="E100065"/>
        <s v="E100066"/>
        <s v="E100067"/>
        <s v="E100068"/>
        <s v="E100069"/>
        <s v="E100070"/>
        <s v="E100071"/>
        <s v="E100072"/>
        <s v="E100073"/>
        <s v="E100074"/>
        <s v="E100075"/>
        <s v="E100076"/>
        <s v="E100077"/>
        <s v="E100078"/>
        <s v="E100079"/>
        <s v="E100080"/>
        <s v="E100081"/>
        <s v="E100082"/>
        <s v="E100083"/>
        <s v="E100084"/>
        <s v="E100085"/>
        <s v="E100086"/>
        <s v="E100087"/>
        <s v="E100088"/>
        <s v="E100089"/>
        <s v="E100090"/>
        <s v="E100091"/>
        <s v="E100092"/>
        <s v="E100093"/>
        <s v="E100094"/>
        <s v="E100095"/>
        <s v="E100096"/>
        <s v="E100097"/>
        <s v="E100098"/>
        <s v="E100099"/>
        <s v="E100100"/>
        <s v="E100101"/>
        <s v="E100102"/>
        <s v="E100103"/>
        <s v="E100104"/>
        <s v="E100105"/>
        <s v="E100106"/>
        <s v="E100107"/>
        <s v="E100108"/>
        <s v="E100109"/>
        <s v="E100110"/>
        <s v="E100111"/>
        <s v="E100112"/>
        <s v="E100113"/>
        <s v="E100114"/>
        <s v="E100115"/>
        <s v="E100116"/>
        <s v="E100117"/>
        <s v="E100118"/>
        <s v="E100119"/>
        <s v="E100120"/>
        <s v="E100121"/>
        <s v="E100122"/>
        <s v="E100123"/>
        <s v="E100124"/>
        <s v="E100125"/>
        <s v="E100126"/>
        <s v="E100127"/>
        <s v="E100128"/>
        <s v="E100129"/>
        <s v="E100130"/>
        <s v="E100131"/>
        <s v="E100132"/>
        <s v="E100133"/>
        <s v="E100134"/>
        <s v="E100135"/>
        <s v="E100136"/>
        <s v="E100137"/>
        <s v="E100138"/>
        <s v="E100139"/>
        <s v="E100140"/>
        <s v="E100141"/>
        <s v="E100142"/>
        <s v="E100143"/>
        <s v="E100144"/>
        <s v="E100145"/>
        <s v="E100146"/>
        <s v="E100147"/>
        <s v="E100148"/>
        <s v="E100149"/>
        <s v="E100150"/>
        <s v="E100151"/>
        <s v="E100152"/>
        <s v="E100153"/>
        <s v="E100154"/>
        <s v="E100155"/>
        <s v="E100156"/>
        <s v="E100157"/>
        <s v="E100158"/>
        <s v="E100159"/>
        <s v="E100160"/>
        <s v="E100161"/>
        <s v="E100162"/>
        <s v="E100163"/>
        <s v="E100164"/>
        <s v="E100165"/>
        <s v="E100166"/>
        <s v="E100167"/>
        <s v="E100168"/>
        <s v="E100169"/>
        <s v="E100170"/>
        <s v="E100171"/>
        <s v="E100172"/>
        <s v="E100173"/>
        <s v="E100174"/>
        <s v="E100175"/>
        <s v="E100176"/>
        <s v="E100177"/>
        <s v="E100178"/>
        <s v="E100179"/>
        <s v="E100180"/>
        <s v="E100181"/>
        <s v="E100182"/>
        <s v="E100183"/>
        <s v="E100184"/>
        <s v="E100185"/>
        <s v="E100186"/>
        <s v="E100187"/>
        <s v="E100188"/>
        <s v="E100189"/>
        <s v="E100190"/>
        <s v="E100191"/>
        <s v="E100192"/>
        <s v="E100193"/>
        <s v="E100194"/>
        <s v="E100195"/>
        <s v="E100196"/>
        <s v="E100197"/>
        <s v="E100198"/>
        <s v="E100199"/>
        <s v="E100200"/>
        <s v="E100201"/>
        <s v="E100202"/>
        <s v="E100203"/>
        <s v="E100204"/>
        <s v="E100205"/>
        <s v="E100206"/>
        <s v="E100207"/>
        <s v="E100208"/>
        <s v="E100209"/>
        <s v="E100210"/>
        <s v="E100211"/>
        <s v="E100212"/>
        <s v="E100213"/>
        <s v="E100214"/>
        <s v="E100215"/>
        <s v="E100216"/>
        <s v="E100217"/>
        <s v="E100218"/>
        <s v="E100219"/>
        <s v="E100220"/>
        <s v="E100221"/>
        <s v="E100222"/>
        <s v="E100223"/>
        <s v="E100224"/>
        <s v="E100225"/>
        <s v="E100226"/>
        <s v="E100227"/>
        <s v="E100228"/>
        <s v="E100229"/>
        <s v="E100230"/>
        <s v="E100231"/>
        <s v="E100232"/>
        <s v="E100233"/>
        <s v="E100234"/>
        <s v="E100235"/>
        <s v="E100236"/>
        <s v="E100237"/>
        <s v="E100238"/>
        <s v="E100239"/>
        <s v="E100240"/>
        <s v="E100241"/>
        <s v="E100242"/>
        <s v="E100243"/>
        <s v="E100244"/>
        <s v="E100245"/>
        <s v="E100246"/>
        <s v="E100247"/>
        <s v="E100248"/>
        <s v="E100249"/>
        <s v="E100250"/>
        <s v="E100251"/>
        <s v="E100252"/>
        <s v="E100253"/>
        <s v="E100254"/>
        <s v="E100255"/>
        <s v="E100256"/>
        <s v="E100257"/>
        <s v="E100258"/>
        <s v="E100259"/>
        <s v="E100260"/>
        <s v="E100261"/>
        <s v="E100262"/>
        <s v="E100263"/>
        <s v="E100264"/>
        <s v="E100265"/>
        <s v="E100266"/>
        <s v="E100267"/>
        <s v="E100268"/>
        <s v="E100269"/>
        <s v="E100270"/>
        <s v="E100271"/>
        <s v="E100272"/>
        <s v="E100273"/>
        <s v="E100274"/>
        <s v="E100275"/>
        <s v="E100276"/>
        <s v="E100277"/>
        <s v="E100278"/>
        <s v="E100279"/>
        <s v="E100280"/>
        <s v="E100281"/>
        <s v="E100282"/>
        <s v="E100283"/>
        <s v="E100284"/>
        <s v="E100285"/>
        <s v="E100286"/>
        <s v="E100287"/>
        <s v="E100288"/>
        <s v="E100289"/>
        <s v="E100290"/>
        <s v="E100291"/>
        <s v="E100292"/>
        <s v="E100293"/>
        <s v="E100294"/>
        <s v="E100295"/>
        <s v="E100296"/>
        <s v="E100297"/>
        <s v="E100298"/>
        <s v="E100299"/>
        <s v="E100300"/>
        <s v="E100301"/>
        <s v="E100302"/>
        <s v="E100303"/>
        <s v="E100304"/>
        <s v="E100305"/>
        <s v="E100306"/>
        <s v="E100307"/>
        <s v="E100308"/>
        <s v="E100309"/>
        <s v="E100310"/>
        <s v="E100311"/>
        <s v="E100312"/>
        <s v="E100313"/>
        <s v="E100314"/>
        <s v="E100315"/>
        <s v="E100316"/>
        <s v="E100317"/>
        <s v="E100318"/>
        <s v="E100319"/>
        <s v="E100320"/>
        <s v="E100321"/>
        <s v="E100322"/>
        <s v="E100323"/>
        <s v="E100324"/>
        <s v="E100325"/>
        <s v="E100326"/>
        <s v="E100327"/>
        <s v="E100328"/>
        <s v="E100329"/>
        <s v="E100330"/>
        <s v="E100331"/>
        <s v="E100332"/>
        <s v="E100333"/>
        <s v="E100334"/>
        <s v="E100335"/>
        <s v="E100336"/>
        <s v="E100337"/>
        <s v="E100338"/>
        <s v="E100339"/>
        <s v="E100340"/>
        <s v="E100341"/>
        <s v="E100342"/>
        <s v="E100343"/>
        <s v="E100344"/>
        <s v="E100345"/>
        <s v="E100346"/>
        <s v="E100347"/>
        <s v="E100348"/>
        <s v="E100349"/>
        <s v="E100350"/>
        <s v="E100351"/>
        <s v="E100352"/>
        <s v="E100353"/>
        <s v="E100354"/>
        <s v="E100355"/>
        <s v="E100356"/>
        <s v="E100357"/>
        <s v="E100358"/>
        <s v="E100359"/>
        <s v="E100360"/>
        <s v="E100361"/>
        <s v="E100362"/>
        <s v="E100363"/>
        <s v="E100364"/>
        <s v="E100365"/>
        <s v="E100366"/>
        <s v="E100367"/>
        <s v="E100368"/>
        <s v="E100369"/>
        <s v="E100370"/>
        <s v="E100371"/>
        <s v="E100372"/>
        <s v="E100373"/>
        <s v="E100374"/>
        <s v="E100375"/>
        <s v="E100376"/>
        <s v="E100377"/>
        <s v="E100378"/>
        <s v="E100379"/>
        <s v="E100380"/>
        <s v="E100381"/>
        <s v="E100382"/>
        <s v="E100383"/>
        <s v="E100384"/>
        <s v="E100385"/>
        <s v="E100386"/>
        <s v="E100387"/>
        <s v="E100388"/>
        <s v="E100389"/>
        <s v="E100390"/>
        <s v="E100391"/>
        <s v="E100392"/>
        <s v="E100393"/>
        <s v="E100394"/>
        <s v="E100395"/>
        <s v="E100396"/>
        <s v="E100397"/>
        <s v="E100398"/>
        <s v="E100399"/>
        <s v="E100400"/>
        <s v="E100401"/>
        <s v="E100402"/>
        <s v="E100403"/>
        <s v="E100404"/>
        <s v="E100405"/>
        <s v="E100406"/>
        <s v="E100407"/>
        <s v="E100408"/>
        <s v="E100409"/>
        <s v="E100410"/>
        <s v="E100411"/>
        <s v="E100412"/>
        <s v="E100413"/>
        <s v="E100414"/>
        <s v="E100415"/>
        <s v="E100416"/>
        <s v="E100417"/>
        <s v="E100418"/>
        <s v="E100419"/>
        <s v="E100420"/>
        <s v="E100421"/>
        <s v="E100422"/>
        <s v="E100423"/>
        <s v="E100424"/>
        <s v="E100425"/>
        <s v="E100426"/>
        <s v="E100427"/>
        <s v="E100428"/>
        <s v="E100429"/>
        <s v="E100430"/>
        <s v="E100431"/>
        <s v="E100432"/>
        <s v="E100433"/>
        <s v="E100434"/>
        <s v="E100435"/>
        <s v="E100436"/>
        <s v="E100437"/>
        <s v="E100438"/>
        <s v="E100439"/>
        <s v="E100440"/>
        <s v="E100441"/>
        <s v="E100442"/>
        <s v="E100443"/>
        <s v="E100444"/>
        <s v="E100445"/>
        <s v="E100446"/>
        <s v="E100447"/>
        <s v="E100448"/>
        <s v="E100449"/>
        <s v="E100450"/>
        <s v="E100451"/>
        <s v="E100452"/>
        <s v="E100453"/>
        <s v="E100454"/>
        <s v="E100455"/>
        <s v="E100456"/>
        <s v="E100457"/>
        <s v="E100458"/>
        <s v="E100459"/>
        <s v="E100460"/>
        <s v="E100461"/>
        <s v="E100462"/>
        <s v="E100463"/>
        <s v="E100464"/>
        <s v="E100465"/>
        <s v="E100466"/>
        <s v="E100467"/>
        <s v="E100468"/>
        <s v="E100469"/>
        <s v="E100470"/>
        <s v="E100471"/>
        <s v="E100472"/>
        <s v="E100473"/>
        <s v="E100474"/>
        <s v="E100475"/>
        <s v="E100476"/>
        <s v="E100477"/>
        <s v="E100478"/>
        <s v="E100479"/>
        <s v="E100480"/>
        <s v="E100481"/>
        <s v="E100482"/>
        <s v="E100483"/>
        <s v="E100484"/>
        <s v="E100485"/>
        <s v="E100486"/>
        <s v="E100487"/>
        <s v="E100488"/>
        <s v="E100489"/>
        <s v="E100490"/>
        <s v="E100491"/>
        <s v="E100492"/>
        <s v="E100493"/>
        <s v="E100494"/>
        <s v="E100495"/>
        <s v="E100496"/>
        <s v="E100497"/>
        <s v="E100498"/>
        <s v="E100499"/>
        <s v="E100500"/>
        <s v="E100501"/>
        <s v="E100502"/>
        <s v="E100503"/>
        <s v="E100504"/>
        <s v="E100505"/>
        <s v="E100506"/>
        <s v="E100507"/>
        <s v="E100508"/>
        <s v="E100509"/>
        <s v="E100510"/>
        <s v="E100511"/>
        <s v="E100512"/>
        <s v="E100513"/>
        <s v="E100514"/>
        <s v="E100515"/>
        <s v="E100516"/>
        <s v="E100517"/>
        <s v="E100518"/>
        <s v="E100519"/>
        <s v="E100520"/>
        <s v="E100521"/>
        <s v="E100522"/>
        <s v="E100523"/>
        <s v="E100524"/>
        <s v="E100525"/>
        <s v="E100526"/>
        <s v="E100527"/>
        <s v="E100528"/>
        <s v="E100529"/>
        <s v="E100530"/>
        <s v="E100531"/>
        <s v="E100532"/>
        <s v="E100533"/>
        <s v="E100534"/>
        <s v="E100535"/>
        <s v="E100536"/>
        <s v="E100537"/>
        <s v="E100538"/>
        <s v="E100539"/>
        <s v="E100540"/>
        <s v="E100541"/>
        <s v="E100542"/>
        <s v="E100543"/>
        <s v="E100544"/>
        <s v="E100545"/>
        <s v="E100546"/>
        <s v="E100547"/>
        <s v="E100548"/>
        <s v="E100549"/>
        <s v="E100550"/>
        <s v="E100551"/>
        <s v="E100552"/>
        <s v="E100553"/>
        <s v="E100554"/>
        <s v="E100555"/>
        <s v="E100556"/>
        <s v="E100557"/>
        <s v="E100558"/>
        <s v="E100559"/>
        <s v="E100560"/>
        <s v="E100561"/>
        <s v="E100562"/>
        <s v="E100563"/>
        <s v="E100564"/>
        <s v="E100565"/>
        <s v="E100566"/>
        <s v="E100567"/>
        <s v="E100568"/>
        <s v="E100569"/>
        <s v="E100570"/>
        <s v="E100571"/>
        <s v="E100572"/>
        <s v="E100573"/>
        <s v="E100574"/>
        <s v="E100575"/>
        <s v="E100576"/>
        <s v="E100577"/>
        <s v="E100578"/>
        <s v="E100579"/>
        <s v="E100580"/>
        <s v="E100581"/>
        <s v="E100582"/>
        <s v="E100583"/>
        <s v="E100584"/>
        <s v="E100585"/>
        <s v="E100586"/>
        <s v="E100587"/>
        <s v="E100588"/>
        <s v="E100589"/>
        <s v="E100590"/>
        <s v="E100591"/>
        <s v="E100592"/>
        <s v="E100593"/>
        <s v="E100594"/>
        <s v="E100595"/>
        <s v="E100596"/>
        <s v="E100597"/>
        <s v="E100598"/>
        <s v="E100599"/>
        <s v="E100600"/>
        <s v="E100601"/>
        <s v="E100602"/>
        <s v="E100603"/>
        <s v="E100604"/>
        <s v="E100605"/>
        <s v="E100606"/>
        <s v="E100607"/>
        <s v="E100608"/>
        <s v="E100609"/>
        <s v="E100610"/>
        <s v="E100611"/>
        <s v="E100612"/>
        <s v="E100613"/>
        <s v="E100614"/>
        <s v="E100615"/>
        <s v="E100616"/>
        <s v="E100617"/>
        <s v="E100618"/>
        <s v="E100619"/>
        <s v="E100620"/>
        <s v="E100621"/>
        <s v="E100622"/>
        <s v="E100623"/>
        <s v="E100624"/>
        <s v="E100625"/>
        <s v="E100626"/>
        <s v="E100627"/>
        <s v="E100628"/>
        <s v="E100629"/>
        <s v="E100630"/>
        <s v="E100631"/>
        <s v="E100632"/>
        <s v="E100633"/>
        <s v="E100634"/>
        <s v="E100635"/>
        <s v="E100636"/>
        <s v="E100637"/>
        <s v="E100638"/>
        <s v="E100639"/>
        <s v="E100640"/>
        <s v="E100641"/>
        <s v="E100642"/>
        <s v="E100643"/>
        <s v="E100644"/>
        <s v="E100645"/>
        <s v="E100646"/>
        <s v="E100647"/>
        <s v="E100648"/>
        <s v="E100649"/>
        <s v="E100650"/>
        <s v="E100651"/>
        <s v="E100652"/>
        <s v="E100653"/>
        <s v="E100654"/>
        <s v="E100655"/>
        <s v="E100656"/>
        <s v="E100657"/>
        <s v="E100658"/>
        <s v="E100659"/>
        <s v="E100660"/>
        <s v="E100661"/>
        <s v="E100662"/>
        <s v="E100663"/>
        <s v="E100664"/>
        <s v="E100665"/>
        <s v="E100666"/>
        <s v="E100667"/>
        <s v="E100668"/>
        <s v="E100669"/>
        <s v="E100670"/>
        <s v="E100671"/>
        <s v="E100672"/>
        <s v="E100673"/>
        <s v="E100674"/>
        <s v="E100675"/>
        <s v="E100676"/>
        <s v="E100677"/>
        <s v="E100678"/>
        <s v="E100679"/>
        <s v="E100680"/>
        <s v="E100681"/>
        <s v="E100682"/>
        <s v="E100683"/>
        <s v="E100684"/>
        <s v="E100685"/>
        <s v="E100686"/>
        <s v="E100687"/>
        <s v="E100688"/>
        <s v="E100689"/>
        <s v="E100690"/>
        <s v="E100691"/>
        <s v="E100692"/>
        <s v="E100693"/>
        <s v="E100694"/>
        <s v="E100695"/>
        <s v="E100696"/>
        <s v="E100697"/>
        <s v="E100698"/>
        <s v="E100699"/>
        <s v="E100700"/>
        <s v="E100701"/>
        <s v="E100702"/>
        <s v="E100703"/>
        <s v="E100704"/>
        <s v="E100705"/>
        <s v="E100706"/>
        <s v="E100707"/>
        <s v="E100708"/>
        <s v="E100709"/>
        <s v="E100710"/>
        <s v="E100711"/>
        <s v="E100712"/>
        <s v="E100713"/>
        <s v="E100714"/>
        <s v="E100715"/>
        <s v="E100716"/>
        <s v="E100717"/>
        <s v="E100718"/>
        <s v="E100719"/>
        <s v="E100720"/>
        <s v="E100721"/>
        <s v="E100722"/>
        <s v="E100723"/>
        <s v="E100724"/>
        <s v="E100725"/>
        <s v="E100726"/>
        <s v="E100727"/>
        <s v="E100728"/>
        <s v="E100729"/>
        <s v="E100730"/>
        <s v="E100731"/>
        <s v="E100732"/>
        <s v="E100733"/>
        <s v="E100734"/>
        <s v="E100735"/>
        <s v="E100736"/>
        <s v="E100737"/>
        <s v="E100738"/>
        <s v="E100739"/>
        <s v="E100740"/>
        <s v="E100741"/>
        <s v="E100742"/>
        <s v="E100743"/>
        <s v="E100744"/>
        <s v="E100745"/>
        <s v="E100746"/>
        <s v="E100747"/>
        <s v="E100748"/>
        <s v="E100749"/>
        <s v="E100750"/>
        <s v="E100751"/>
        <s v="E100752"/>
        <s v="E100753"/>
        <s v="E100754"/>
        <s v="E100755"/>
        <s v="E100756"/>
        <s v="E100757"/>
        <s v="E100758"/>
        <s v="E100759"/>
        <s v="E100760"/>
        <s v="E100761"/>
        <s v="E100762"/>
        <s v="E100763"/>
        <s v="E100764"/>
        <s v="E100765"/>
        <s v="E100766"/>
        <s v="E100767"/>
        <s v="E100768"/>
        <s v="E100769"/>
        <s v="E100770"/>
        <s v="E100771"/>
        <s v="E100772"/>
        <s v="E100773"/>
        <s v="E100774"/>
        <s v="E100775"/>
        <s v="E100776"/>
        <s v="E100777"/>
        <s v="E100778"/>
        <s v="E100779"/>
        <s v="E100780"/>
        <s v="E100781"/>
        <s v="E100782"/>
        <s v="E100783"/>
        <s v="E100784"/>
        <s v="E100785"/>
        <s v="E100786"/>
        <s v="E100787"/>
        <s v="E100788"/>
        <s v="E100789"/>
        <s v="E100790"/>
        <s v="E100791"/>
        <s v="E100792"/>
        <s v="E100793"/>
        <s v="E100794"/>
        <s v="E100795"/>
        <s v="E100796"/>
        <s v="E100797"/>
        <s v="E100798"/>
        <s v="E100799"/>
        <s v="E100800"/>
        <s v="E100801"/>
        <s v="E100802"/>
        <s v="E100803"/>
        <s v="E100804"/>
        <s v="E100805"/>
        <s v="E100806"/>
        <s v="E100807"/>
        <s v="E100808"/>
        <s v="E100809"/>
        <s v="E100810"/>
        <s v="E100811"/>
        <s v="E100812"/>
        <s v="E100813"/>
        <s v="E100814"/>
        <s v="E100815"/>
        <s v="E100816"/>
        <s v="E100817"/>
        <s v="E100818"/>
        <s v="E100819"/>
        <s v="E100820"/>
        <s v="E100821"/>
        <s v="E100822"/>
        <s v="E100823"/>
        <s v="E100824"/>
        <s v="E100825"/>
        <s v="E100826"/>
        <s v="E100827"/>
        <s v="E100828"/>
        <s v="E100829"/>
        <s v="E100830"/>
        <s v="E100831"/>
        <s v="E100832"/>
        <s v="E100833"/>
        <s v="E100834"/>
        <s v="E100835"/>
        <s v="E100836"/>
        <s v="E100837"/>
        <s v="E100838"/>
        <s v="E100839"/>
        <s v="E100840"/>
        <s v="E100841"/>
        <s v="E100842"/>
        <s v="E100843"/>
        <s v="E100844"/>
        <s v="E100845"/>
        <s v="E100846"/>
        <s v="E100847"/>
        <s v="E100848"/>
        <s v="E100849"/>
        <s v="E100850"/>
        <s v="E100851"/>
        <s v="E100852"/>
        <s v="E100853"/>
        <s v="E100854"/>
        <s v="E100855"/>
        <s v="E100856"/>
        <s v="E100857"/>
        <s v="E100858"/>
        <s v="E100859"/>
        <s v="E100860"/>
        <s v="E100861"/>
        <s v="E100862"/>
        <s v="E100863"/>
        <s v="E100864"/>
        <s v="E100865"/>
        <s v="E100866"/>
        <s v="E100867"/>
        <s v="E100868"/>
        <s v="E100869"/>
        <s v="E100870"/>
        <s v="E100871"/>
        <s v="E100872"/>
        <s v="E100873"/>
        <s v="E100874"/>
        <s v="E100875"/>
        <s v="E100876"/>
        <s v="E100877"/>
        <s v="E100878"/>
        <s v="E100879"/>
        <s v="E100880"/>
        <s v="E100881"/>
        <s v="E100882"/>
        <s v="E100883"/>
        <s v="E100884"/>
        <s v="E100885"/>
        <s v="E100886"/>
        <s v="E100887"/>
        <s v="E100888"/>
        <s v="E100889"/>
        <s v="E100890"/>
        <s v="E100891"/>
        <s v="E100892"/>
        <s v="E100893"/>
        <s v="E100894"/>
        <s v="E100895"/>
        <s v="E100896"/>
        <s v="E100897"/>
        <s v="E100898"/>
        <s v="E100899"/>
        <s v="E100900"/>
        <s v="E100901"/>
        <s v="E100902"/>
        <s v="E100903"/>
        <s v="E100904"/>
        <s v="E100905"/>
        <s v="E100906"/>
        <s v="E100907"/>
        <s v="E100908"/>
        <s v="E100909"/>
        <s v="E100910"/>
        <s v="E100911"/>
        <s v="E100912"/>
        <s v="E100913"/>
        <s v="E100914"/>
        <s v="E100915"/>
        <s v="E100916"/>
        <s v="E100917"/>
        <s v="E100918"/>
        <s v="E100919"/>
        <s v="E100920"/>
        <s v="E100921"/>
        <s v="E100922"/>
        <s v="E100923"/>
        <s v="E100924"/>
        <s v="E100925"/>
        <s v="E100926"/>
        <s v="E100927"/>
        <s v="E100928"/>
        <s v="E100929"/>
        <s v="E100930"/>
        <s v="E100931"/>
        <s v="E100932"/>
        <s v="E100933"/>
        <s v="E100934"/>
        <s v="E100935"/>
        <s v="E100936"/>
        <s v="E100937"/>
        <s v="E100938"/>
        <s v="E100939"/>
        <s v="E100940"/>
        <s v="E100941"/>
        <s v="E100942"/>
        <s v="E100943"/>
        <s v="E100944"/>
        <s v="E100945"/>
        <s v="E100946"/>
        <s v="E100947"/>
        <s v="E100948"/>
        <s v="E100949"/>
        <s v="E100950"/>
        <s v="E100951"/>
        <s v="E100952"/>
        <s v="E100953"/>
        <s v="E100954"/>
        <s v="E100955"/>
        <s v="E100956"/>
        <s v="E100957"/>
        <s v="E100958"/>
        <s v="E100959"/>
        <s v="E100960"/>
        <s v="E100961"/>
        <s v="E100962"/>
        <s v="E100963"/>
        <s v="E100964"/>
        <s v="E100965"/>
        <s v="E100966"/>
        <s v="E100967"/>
        <s v="E100968"/>
        <s v="E100969"/>
        <s v="E100970"/>
        <s v="E100971"/>
        <s v="E100972"/>
        <s v="E100973"/>
        <s v="E100974"/>
        <s v="E100975"/>
        <s v="E100976"/>
        <s v="E100977"/>
        <s v="E100978"/>
        <s v="E100979"/>
        <s v="E100980"/>
        <s v="E100981"/>
        <s v="E100982"/>
        <s v="E100983"/>
        <s v="E100984"/>
        <s v="E100985"/>
        <s v="E100986"/>
        <s v="E100987"/>
        <s v="E100988"/>
        <s v="E100989"/>
        <s v="E100990"/>
        <s v="E100991"/>
        <s v="E100992"/>
        <s v="E100993"/>
        <s v="E100994"/>
        <s v="E100995"/>
        <s v="E100996"/>
        <s v="E100997"/>
        <s v="E100998"/>
        <s v="E100999"/>
        <s v="E101000"/>
        <s v="E101001"/>
        <s v="E101002"/>
        <s v="E101003"/>
        <s v="E101004"/>
        <s v="E101005"/>
        <s v="E101006"/>
        <s v="E101007"/>
        <s v="E101008"/>
        <s v="E101009"/>
        <s v="E101010"/>
        <s v="E101011"/>
        <s v="E101012"/>
        <s v="E101013"/>
        <s v="E101014"/>
        <s v="E101015"/>
        <s v="E101016"/>
        <s v="E101017"/>
        <s v="E101018"/>
        <s v="E101019"/>
        <s v="E101020"/>
        <s v="E101021"/>
        <s v="E101022"/>
        <s v="E101023"/>
        <s v="E101024"/>
        <s v="E101025"/>
        <s v="E101026"/>
        <s v="E101027"/>
        <s v="E101028"/>
        <s v="E101029"/>
        <s v="E101030"/>
        <s v="E101031"/>
        <s v="E101032"/>
        <s v="E101033"/>
        <s v="E101034"/>
        <s v="E101035"/>
        <s v="E101036"/>
        <s v="E101037"/>
        <s v="E101038"/>
        <s v="E101039"/>
        <s v="E101040"/>
        <s v="E101041"/>
        <s v="E101042"/>
        <s v="E101043"/>
        <s v="E101044"/>
        <s v="E101045"/>
        <s v="E101046"/>
        <s v="E101047"/>
        <s v="E101048"/>
        <s v="E101049"/>
        <s v="E101050"/>
        <s v="E101051"/>
        <s v="E101052"/>
        <s v="E101053"/>
        <s v="E101054"/>
        <s v="E101055"/>
        <s v="E101056"/>
        <s v="E101057"/>
        <s v="E101058"/>
        <s v="E101059"/>
        <s v="E101060"/>
        <s v="E101061"/>
        <s v="E101062"/>
        <s v="E101063"/>
        <s v="E101064"/>
        <s v="E101065"/>
        <s v="E101066"/>
        <s v="E101067"/>
        <s v="E101068"/>
        <s v="E101069"/>
        <s v="E101070"/>
        <s v="E101071"/>
        <s v="E101072"/>
        <s v="E101073"/>
        <s v="E101074"/>
        <s v="E101075"/>
        <s v="E101076"/>
        <s v="E101077"/>
        <s v="E101078"/>
        <s v="E101079"/>
        <s v="E101080"/>
        <s v="E101081"/>
        <s v="E101082"/>
        <s v="E101083"/>
        <s v="E101084"/>
        <s v="E101085"/>
        <s v="E101086"/>
        <s v="E101087"/>
        <s v="E101088"/>
        <s v="E101089"/>
        <s v="E101090"/>
        <s v="E101091"/>
        <s v="E101092"/>
        <s v="E101093"/>
        <s v="E101094"/>
        <s v="E101095"/>
        <s v="E101096"/>
        <s v="E101097"/>
        <s v="E101098"/>
        <s v="E101099"/>
        <s v="E101100"/>
        <s v="E101101"/>
        <s v="E101102"/>
        <s v="E101103"/>
        <s v="E101104"/>
        <s v="E101105"/>
        <s v="E101106"/>
        <s v="E101107"/>
        <s v="E101108"/>
        <s v="E101109"/>
        <s v="E101110"/>
        <s v="E101111"/>
        <s v="E101112"/>
        <s v="E101113"/>
        <s v="E101114"/>
        <s v="E101115"/>
        <s v="E101116"/>
        <s v="E101117"/>
        <s v="E101118"/>
        <s v="E101119"/>
        <s v="E101120"/>
        <s v="E101121"/>
        <s v="E101122"/>
        <s v="E101123"/>
        <s v="E101124"/>
        <s v="E101125"/>
        <s v="E101126"/>
        <s v="E101127"/>
        <s v="E101128"/>
        <s v="E101129"/>
        <s v="E101130"/>
        <s v="E101131"/>
        <s v="E101132"/>
        <s v="E101133"/>
        <s v="E101134"/>
        <s v="E101135"/>
        <s v="E101136"/>
        <s v="E101137"/>
        <s v="E101138"/>
        <s v="E101139"/>
        <s v="E101140"/>
        <s v="E101141"/>
        <s v="E101142"/>
        <s v="E101143"/>
        <s v="E101144"/>
        <s v="E101145"/>
        <s v="E101146"/>
        <s v="E101147"/>
        <s v="E101148"/>
        <s v="E101149"/>
        <s v="E101150"/>
        <s v="E101151"/>
        <s v="E101152"/>
        <s v="E101153"/>
        <s v="E101154"/>
        <s v="E101155"/>
        <s v="E101156"/>
        <s v="E101157"/>
        <s v="E101158"/>
        <s v="E101159"/>
        <s v="E101160"/>
        <s v="E101161"/>
        <s v="E101162"/>
        <s v="E101163"/>
        <s v="E101164"/>
        <s v="E101165"/>
        <s v="E101166"/>
        <s v="E101167"/>
        <s v="E101168"/>
        <s v="E101169"/>
        <s v="E101170"/>
        <s v="E101171"/>
        <s v="E101172"/>
        <s v="E101173"/>
        <s v="E101174"/>
        <s v="E101175"/>
        <s v="E101176"/>
        <s v="E101177"/>
        <s v="E101178"/>
        <s v="E101179"/>
        <s v="E101180"/>
        <s v="E101181"/>
        <s v="E101182"/>
        <s v="E101183"/>
        <s v="E101184"/>
        <s v="E101185"/>
        <s v="E101186"/>
        <s v="E101187"/>
        <s v="E101188"/>
        <s v="E101189"/>
        <s v="E101190"/>
        <s v="E101191"/>
        <s v="E101192"/>
        <s v="E101193"/>
        <s v="E101194"/>
        <s v="E101195"/>
        <s v="E101196"/>
        <s v="E101197"/>
        <s v="E101198"/>
        <s v="E101199"/>
        <s v="E101200"/>
        <s v="E101201"/>
        <s v="E101202"/>
        <s v="E101203"/>
        <s v="E101204"/>
        <s v="E101205"/>
        <s v="E101206"/>
        <s v="E101207"/>
        <s v="E101208"/>
        <s v="E101209"/>
        <s v="E101210"/>
        <s v="E101211"/>
        <s v="E101212"/>
        <s v="E101213"/>
        <s v="E101214"/>
        <s v="E101215"/>
        <s v="E101216"/>
        <s v="E101217"/>
        <s v="E101218"/>
        <s v="E101219"/>
        <s v="E101220"/>
        <s v="E101221"/>
        <s v="E101222"/>
        <s v="E101223"/>
        <s v="E101224"/>
        <s v="E101225"/>
        <s v="E101226"/>
        <s v="E101227"/>
        <s v="E101228"/>
        <s v="E101229"/>
        <s v="E101230"/>
        <s v="E101231"/>
        <s v="E101232"/>
        <s v="E101233"/>
        <s v="E101234"/>
        <s v="E101235"/>
        <s v="E101236"/>
        <s v="E101237"/>
        <s v="E101238"/>
        <s v="E101239"/>
        <s v="E101240"/>
        <s v="E101241"/>
        <s v="E101242"/>
        <s v="E101243"/>
        <s v="E101244"/>
        <s v="E101245"/>
        <s v="E101246"/>
        <s v="E101247"/>
        <s v="E101248"/>
        <s v="E101249"/>
        <s v="E101250"/>
        <s v="E101251"/>
        <s v="E101252"/>
        <s v="E101253"/>
        <s v="E101254"/>
        <s v="E101255"/>
        <s v="E101256"/>
        <s v="E101257"/>
        <s v="E101258"/>
        <s v="E101259"/>
        <s v="E101260"/>
        <s v="E101261"/>
        <s v="E101262"/>
        <s v="E101263"/>
        <s v="E101264"/>
        <s v="E101265"/>
        <s v="E101266"/>
        <s v="E101267"/>
        <s v="E101268"/>
        <s v="E101269"/>
        <s v="E101270"/>
        <s v="E101271"/>
        <s v="E101272"/>
        <s v="E101273"/>
        <s v="E101274"/>
        <s v="E101275"/>
        <s v="E101276"/>
        <s v="E101277"/>
        <s v="E101278"/>
        <s v="E101279"/>
        <s v="E101280"/>
        <s v="E101281"/>
        <s v="E101282"/>
        <s v="E101283"/>
        <s v="E101284"/>
        <s v="E101285"/>
        <s v="E101286"/>
        <s v="E101287"/>
        <s v="E101288"/>
        <s v="E101289"/>
        <s v="E101290"/>
        <s v="E101291"/>
        <s v="E101292"/>
        <s v="E101293"/>
        <s v="E101294"/>
        <s v="E101295"/>
        <s v="E101296"/>
        <s v="E101297"/>
        <s v="E101298"/>
        <s v="E101299"/>
        <s v="E101300"/>
        <s v="E101301"/>
        <s v="E101302"/>
        <s v="E101303"/>
        <s v="E101304"/>
        <s v="E101305"/>
        <s v="E101306"/>
        <s v="E101307"/>
        <s v="E101308"/>
        <s v="E101309"/>
        <s v="E101310"/>
        <s v="E101311"/>
        <s v="E101312"/>
        <s v="E101313"/>
        <s v="E101314"/>
        <s v="E101315"/>
        <s v="E101316"/>
        <s v="E101317"/>
        <s v="E101318"/>
        <s v="E101319"/>
        <s v="E101320"/>
        <s v="E101321"/>
        <s v="E101322"/>
        <s v="E101323"/>
        <s v="E101324"/>
        <s v="E101325"/>
        <s v="E101326"/>
        <s v="E101327"/>
        <s v="E101328"/>
        <s v="E101329"/>
        <s v="E101330"/>
        <s v="E101331"/>
        <s v="E101332"/>
        <s v="E101333"/>
        <s v="E101334"/>
        <s v="E101335"/>
        <s v="E101336"/>
        <s v="E101337"/>
        <s v="E101338"/>
        <s v="E101339"/>
        <s v="E101340"/>
        <s v="E101341"/>
        <s v="E101342"/>
        <s v="E101343"/>
        <s v="E101344"/>
        <s v="E101345"/>
        <s v="E101346"/>
        <s v="E101347"/>
        <s v="E101348"/>
        <s v="E101349"/>
        <s v="E101350"/>
        <s v="E101351"/>
        <s v="E101352"/>
        <s v="E101353"/>
        <s v="E101354"/>
        <s v="E101355"/>
        <s v="E101356"/>
        <s v="E101357"/>
        <s v="E101358"/>
        <s v="E101359"/>
        <s v="E101360"/>
        <s v="E101361"/>
        <s v="E101362"/>
        <s v="E101363"/>
        <s v="E101364"/>
        <s v="E101365"/>
        <s v="E101366"/>
        <s v="E101367"/>
        <s v="E101368"/>
        <s v="E101369"/>
        <s v="E101370"/>
        <s v="E101371"/>
        <s v="E101372"/>
        <s v="E101373"/>
        <s v="E101374"/>
        <s v="E101375"/>
        <s v="E101376"/>
        <s v="E101377"/>
        <s v="E101378"/>
        <s v="E101379"/>
        <s v="E101380"/>
        <s v="E101381"/>
        <s v="E101382"/>
        <s v="E101383"/>
        <s v="E101384"/>
        <s v="E101385"/>
        <s v="E101386"/>
        <s v="E101387"/>
        <s v="E101388"/>
        <s v="E101389"/>
        <s v="E101390"/>
        <s v="E101391"/>
        <s v="E101392"/>
        <s v="E101393"/>
        <s v="E101394"/>
        <s v="E101395"/>
        <s v="E101396"/>
        <s v="E101397"/>
        <s v="E101398"/>
        <s v="E101399"/>
        <s v="E101400"/>
        <s v="E101401"/>
        <s v="E101402"/>
        <s v="E101403"/>
        <s v="E101404"/>
        <s v="E101405"/>
        <s v="E101406"/>
        <s v="E101407"/>
        <s v="E101408"/>
        <s v="E101409"/>
        <s v="E101410"/>
        <s v="E101411"/>
        <s v="E101412"/>
        <s v="E101413"/>
        <s v="E101414"/>
        <s v="E101415"/>
        <s v="E101416"/>
        <s v="E101417"/>
        <s v="E101418"/>
        <s v="E101419"/>
        <s v="E101420"/>
        <s v="E101421"/>
        <s v="E101422"/>
        <s v="E101423"/>
        <s v="E101424"/>
        <s v="E101425"/>
        <s v="E101426"/>
        <s v="E101427"/>
        <s v="E101428"/>
        <s v="E101429"/>
        <s v="E101430"/>
        <s v="E101431"/>
        <s v="E101432"/>
        <s v="E101433"/>
        <s v="E101434"/>
        <s v="E101435"/>
        <s v="E101436"/>
        <s v="E101437"/>
        <s v="E101438"/>
        <s v="E101439"/>
        <s v="E101440"/>
        <s v="E101441"/>
        <s v="E101442"/>
        <s v="E101443"/>
        <s v="E101444"/>
        <s v="E101445"/>
        <s v="E101446"/>
        <s v="E101447"/>
        <s v="E101448"/>
        <s v="E101449"/>
        <s v="E101450"/>
        <s v="E101451"/>
        <s v="E101452"/>
        <s v="E101453"/>
        <s v="E101454"/>
        <s v="E101455"/>
        <s v="E101456"/>
        <s v="E101457"/>
        <s v="E101458"/>
        <s v="E101459"/>
        <s v="E101460"/>
        <s v="E101461"/>
        <s v="E101462"/>
        <s v="E101463"/>
        <s v="E101464"/>
        <s v="E101465"/>
        <s v="E101466"/>
        <s v="E101467"/>
        <s v="E101468"/>
        <s v="E101469"/>
        <s v="E101470"/>
        <s v="E101471"/>
        <s v="E101472"/>
        <s v="E101473"/>
        <s v="E101474"/>
        <s v="E101475"/>
        <s v="E101476"/>
        <s v="E101477"/>
        <s v="E101478"/>
        <s v="E101479"/>
        <s v="E101480"/>
        <s v="E101481"/>
        <s v="E101482"/>
        <s v="E101483"/>
        <s v="E101484"/>
        <s v="E101485"/>
        <s v="E101486"/>
        <s v="E101487"/>
        <s v="E101488"/>
        <s v="E101489"/>
        <s v="E101490"/>
        <s v="E101491"/>
        <s v="E101492"/>
        <s v="E101493"/>
        <s v="E101494"/>
        <s v="E101495"/>
        <s v="E101496"/>
        <s v="E101497"/>
        <s v="E101498"/>
        <s v="E101499"/>
        <s v="E101500"/>
        <s v="E101501"/>
        <s v="E101502"/>
        <s v="E101503"/>
        <s v="E101504"/>
        <s v="E101505"/>
        <s v="E101506"/>
        <s v="E101507"/>
        <s v="E101508"/>
        <s v="E101509"/>
        <s v="E101510"/>
        <s v="E101511"/>
        <s v="E101512"/>
        <s v="E101513"/>
        <s v="E101514"/>
        <s v="E101515"/>
        <s v="E101516"/>
        <s v="E101517"/>
        <s v="E101518"/>
        <s v="E101519"/>
        <s v="E101520"/>
        <s v="E101521"/>
        <s v="E101522"/>
        <s v="E101523"/>
        <s v="E101524"/>
        <s v="E101525"/>
        <s v="E101526"/>
        <s v="E101527"/>
        <s v="E101528"/>
        <s v="E101529"/>
        <s v="E101530"/>
        <s v="E101531"/>
        <s v="E101532"/>
        <s v="E101533"/>
        <s v="E101534"/>
        <s v="E101535"/>
        <s v="E101536"/>
        <s v="E101537"/>
        <s v="E101538"/>
        <s v="E101539"/>
        <s v="E101540"/>
        <s v="E101541"/>
        <s v="E101542"/>
        <s v="E101543"/>
        <s v="E101544"/>
        <s v="E101545"/>
        <s v="E101546"/>
        <s v="E101547"/>
        <s v="E101548"/>
        <s v="E101549"/>
        <s v="E101550"/>
        <s v="E101551"/>
        <s v="E101552"/>
        <s v="E101553"/>
        <s v="E101554"/>
        <s v="E101555"/>
        <s v="E101556"/>
        <s v="E101557"/>
        <s v="E101558"/>
        <s v="E101559"/>
        <s v="E101560"/>
        <s v="E101561"/>
        <s v="E101562"/>
        <s v="E101563"/>
        <s v="E101564"/>
        <s v="E101565"/>
        <s v="E101566"/>
        <s v="E101567"/>
        <s v="E101568"/>
        <s v="E101569"/>
        <s v="E101570"/>
        <s v="E101571"/>
        <s v="E101572"/>
        <s v="E101573"/>
        <s v="E101574"/>
        <s v="E101575"/>
        <s v="E101576"/>
        <s v="E101577"/>
        <s v="E101578"/>
        <s v="E101579"/>
        <s v="E101580"/>
        <s v="E101581"/>
        <s v="E101582"/>
        <s v="E101583"/>
        <s v="E101584"/>
        <s v="E101585"/>
        <s v="E101586"/>
        <s v="E101587"/>
        <s v="E101588"/>
        <s v="E101589"/>
        <s v="E101590"/>
        <s v="E101591"/>
        <s v="E101592"/>
        <s v="E101593"/>
        <s v="E101594"/>
        <s v="E101595"/>
        <s v="E101596"/>
        <s v="E101597"/>
        <s v="E101598"/>
        <s v="E101599"/>
        <s v="E101600"/>
        <s v="E101601"/>
        <s v="E101602"/>
        <s v="E101603"/>
        <s v="E101604"/>
        <s v="E101605"/>
        <s v="E101606"/>
        <s v="E101607"/>
        <s v="E101608"/>
        <s v="E101609"/>
        <s v="E101610"/>
        <s v="E101611"/>
        <s v="E101612"/>
        <s v="E101613"/>
        <s v="E101614"/>
        <s v="E101615"/>
        <s v="E101616"/>
        <s v="E101617"/>
        <s v="E101618"/>
        <s v="E101619"/>
        <s v="E101620"/>
        <s v="E101621"/>
        <s v="E101622"/>
        <s v="E101623"/>
        <s v="E101624"/>
        <s v="E101625"/>
        <s v="E101626"/>
        <s v="E101627"/>
        <s v="E101628"/>
        <s v="E101629"/>
        <s v="E101630"/>
        <s v="E101631"/>
        <s v="E101632"/>
        <s v="E101633"/>
        <s v="E101634"/>
        <s v="E101635"/>
        <s v="E101636"/>
        <s v="E101637"/>
        <s v="E101638"/>
        <s v="E101639"/>
        <s v="E101640"/>
        <s v="E101641"/>
        <s v="E101642"/>
        <s v="E101643"/>
        <s v="E101644"/>
        <s v="E101645"/>
        <s v="E101646"/>
        <s v="E101647"/>
        <s v="E101648"/>
        <s v="E101649"/>
        <s v="E101650"/>
        <s v="E101651"/>
        <s v="E101652"/>
        <s v="E101653"/>
        <s v="E101654"/>
        <s v="E101655"/>
        <s v="E101656"/>
        <s v="E101657"/>
        <s v="E101658"/>
        <s v="E101659"/>
        <s v="E101660"/>
        <s v="E101661"/>
        <s v="E101662"/>
        <s v="E101663"/>
        <s v="E101664"/>
        <s v="E101665"/>
        <s v="E101666"/>
        <s v="E101667"/>
        <s v="E101668"/>
        <s v="E101669"/>
        <s v="E101670"/>
        <s v="E101671"/>
        <s v="E101672"/>
        <s v="E101673"/>
        <s v="E101674"/>
        <s v="E101675"/>
        <s v="E101676"/>
        <s v="E101677"/>
        <s v="E101678"/>
        <s v="E101679"/>
        <s v="E101680"/>
        <s v="E101681"/>
        <s v="E101682"/>
        <s v="E101683"/>
        <s v="E101684"/>
        <s v="E101685"/>
        <s v="E101686"/>
        <s v="E101687"/>
        <s v="E101688"/>
        <s v="E101689"/>
        <s v="E101690"/>
        <s v="E101691"/>
        <s v="E101692"/>
        <s v="E101693"/>
        <s v="E101694"/>
        <s v="E101695"/>
        <s v="E101696"/>
        <s v="E101697"/>
        <s v="E101698"/>
        <s v="E101699"/>
        <s v="E101700"/>
        <s v="E101701"/>
        <s v="E101702"/>
        <s v="E101703"/>
        <s v="E101704"/>
        <s v="E101705"/>
        <s v="E101706"/>
        <s v="E101707"/>
        <s v="E101708"/>
        <s v="E101709"/>
        <s v="E101710"/>
        <s v="E101711"/>
        <s v="E101712"/>
        <s v="E101713"/>
        <s v="E101714"/>
        <s v="E101715"/>
        <s v="E101716"/>
        <s v="E101717"/>
        <s v="E101718"/>
        <s v="E101719"/>
        <s v="E101720"/>
        <s v="E101721"/>
        <s v="E101722"/>
        <s v="E101723"/>
        <s v="E101724"/>
        <s v="E101725"/>
        <s v="E101726"/>
        <s v="E101727"/>
        <s v="E101728"/>
        <s v="E101729"/>
        <s v="E101730"/>
        <s v="E101731"/>
        <s v="E101732"/>
        <s v="E101733"/>
        <s v="E101734"/>
        <s v="E101735"/>
        <s v="E101736"/>
        <s v="E101737"/>
        <s v="E101738"/>
        <s v="E101739"/>
        <s v="E101740"/>
        <s v="E101741"/>
        <s v="E101742"/>
        <s v="E101743"/>
        <s v="E101744"/>
        <s v="E101745"/>
        <s v="E101746"/>
        <s v="E101747"/>
        <s v="E101748"/>
        <s v="E101749"/>
        <s v="E101750"/>
        <s v="E101751"/>
        <s v="E101752"/>
        <s v="E101753"/>
        <s v="E101754"/>
        <s v="E101755"/>
        <s v="E101756"/>
        <s v="E101757"/>
        <s v="E101758"/>
        <s v="E101759"/>
        <s v="E101760"/>
        <s v="E101761"/>
        <s v="E101762"/>
        <s v="E101763"/>
        <s v="E101764"/>
        <s v="E101765"/>
        <s v="E101766"/>
        <s v="E101767"/>
        <s v="E101768"/>
        <s v="E101769"/>
        <s v="E101770"/>
        <s v="E101771"/>
        <s v="E101772"/>
        <s v="E101773"/>
        <s v="E101774"/>
        <s v="E101775"/>
        <s v="E101776"/>
        <s v="E101777"/>
        <s v="E101778"/>
        <s v="E101779"/>
        <s v="E101780"/>
        <s v="E101781"/>
        <s v="E101782"/>
        <s v="E101783"/>
        <s v="E101784"/>
        <s v="E101785"/>
        <s v="E101786"/>
        <s v="E101787"/>
        <s v="E101788"/>
        <s v="E101789"/>
        <s v="E101790"/>
        <s v="E101791"/>
        <s v="E101792"/>
        <s v="E101793"/>
        <s v="E101794"/>
        <s v="E101795"/>
        <s v="E101796"/>
        <s v="E101797"/>
        <s v="E101798"/>
        <s v="E101799"/>
        <s v="E101800"/>
        <s v="E101801"/>
        <s v="E101802"/>
        <s v="E101803"/>
        <s v="E101804"/>
        <s v="E101805"/>
        <s v="E101806"/>
        <s v="E101807"/>
        <s v="E101808"/>
        <s v="E101809"/>
        <s v="E101810"/>
        <s v="E101811"/>
        <s v="E101812"/>
        <s v="E101813"/>
        <s v="E101814"/>
        <s v="E101815"/>
        <s v="E101816"/>
        <s v="E101817"/>
        <s v="E101818"/>
        <s v="E101819"/>
        <s v="E101820"/>
        <s v="E101821"/>
        <s v="E101822"/>
        <s v="E101823"/>
        <s v="E101824"/>
        <s v="E101825"/>
        <s v="E101826"/>
        <s v="E101827"/>
        <s v="E101828"/>
        <s v="E101829"/>
        <s v="E101830"/>
        <s v="E101831"/>
        <s v="E101832"/>
        <s v="E101833"/>
        <s v="E101834"/>
        <s v="E101835"/>
        <s v="E101836"/>
        <s v="E101837"/>
        <s v="E101838"/>
        <s v="E101839"/>
        <s v="E101840"/>
        <s v="E101841"/>
        <s v="E101842"/>
        <s v="E101843"/>
        <s v="E101844"/>
        <s v="E101845"/>
        <s v="E101846"/>
        <s v="E101847"/>
        <s v="E101848"/>
        <s v="E101849"/>
        <s v="E101850"/>
        <s v="E101851"/>
        <s v="E101852"/>
        <s v="E101853"/>
        <s v="E101854"/>
        <s v="E101855"/>
        <s v="E101856"/>
        <s v="E101857"/>
        <s v="E101858"/>
        <s v="E101859"/>
        <s v="E101860"/>
        <s v="E101861"/>
        <s v="E101862"/>
        <s v="E101863"/>
        <s v="E101864"/>
        <s v="E101865"/>
        <s v="E101866"/>
        <s v="E101867"/>
        <s v="E101868"/>
        <s v="E101869"/>
        <s v="E101870"/>
        <s v="E101871"/>
        <s v="E101872"/>
        <s v="E101873"/>
        <s v="E101874"/>
        <s v="E101875"/>
        <s v="E101876"/>
        <s v="E101877"/>
        <s v="E101878"/>
        <s v="E101879"/>
        <s v="E101880"/>
        <s v="E101881"/>
        <s v="E101882"/>
        <s v="E101883"/>
        <s v="E101884"/>
        <s v="E101885"/>
        <s v="E101886"/>
        <s v="E101887"/>
        <s v="E101888"/>
        <s v="E101889"/>
        <s v="E101890"/>
        <s v="E101891"/>
        <s v="E101892"/>
        <s v="E101893"/>
        <s v="E101894"/>
        <s v="E101895"/>
        <s v="E101896"/>
        <s v="E101897"/>
        <s v="E101898"/>
        <s v="E101899"/>
        <s v="E101900"/>
        <s v="E101901"/>
        <s v="E101902"/>
        <s v="E101903"/>
        <s v="E101904"/>
        <s v="E101905"/>
        <s v="E101906"/>
        <s v="E101907"/>
        <s v="E101908"/>
        <s v="E101909"/>
        <s v="E101910"/>
        <s v="E101911"/>
        <s v="E101912"/>
        <s v="E101913"/>
        <s v="E101914"/>
        <s v="E101915"/>
        <s v="E101916"/>
        <s v="E101917"/>
        <s v="E101918"/>
        <s v="E101919"/>
        <s v="E101920"/>
        <s v="E101921"/>
        <s v="E101922"/>
        <s v="E101923"/>
        <s v="E101924"/>
        <s v="E101925"/>
        <s v="E101926"/>
        <s v="E101927"/>
        <s v="E101928"/>
        <s v="E101929"/>
        <s v="E101930"/>
        <s v="E101931"/>
        <s v="E101932"/>
        <s v="E101933"/>
        <s v="E101934"/>
        <s v="E101935"/>
        <s v="E101936"/>
        <s v="E101937"/>
        <s v="E101938"/>
        <s v="E101939"/>
        <s v="E101940"/>
        <s v="E101941"/>
        <s v="E101942"/>
        <s v="E101943"/>
        <s v="E101944"/>
        <s v="E101945"/>
        <s v="E101946"/>
        <s v="E101947"/>
        <s v="E101948"/>
        <s v="E101949"/>
        <s v="E101950"/>
        <s v="E101951"/>
        <s v="E101952"/>
        <s v="E101953"/>
        <s v="E101954"/>
        <s v="E101955"/>
        <s v="E101956"/>
        <s v="E101957"/>
        <s v="E101958"/>
        <s v="E101959"/>
        <s v="E101960"/>
        <s v="E101961"/>
        <s v="E101962"/>
        <s v="E101963"/>
        <s v="E101964"/>
        <s v="E101965"/>
        <s v="E101966"/>
        <s v="E101967"/>
        <s v="E101968"/>
        <s v="E101969"/>
        <s v="E101970"/>
        <s v="E101971"/>
        <s v="E101972"/>
        <s v="E101973"/>
        <s v="E101974"/>
        <s v="E101975"/>
        <s v="E101976"/>
        <s v="E101977"/>
        <s v="E101978"/>
        <s v="E101979"/>
        <s v="E101980"/>
        <s v="E101981"/>
        <s v="E101982"/>
        <s v="E101983"/>
        <s v="E101984"/>
        <s v="E101985"/>
        <s v="E101986"/>
        <s v="E101987"/>
        <s v="E101988"/>
        <s v="E101989"/>
        <s v="E101990"/>
        <s v="E101991"/>
        <s v="E101992"/>
        <s v="E101993"/>
        <s v="E101994"/>
        <s v="E101995"/>
        <s v="E101996"/>
        <s v="E101997"/>
        <s v="E101998"/>
        <s v="E101999"/>
        <s v="E102000"/>
        <s v="E102001"/>
        <s v="E102002"/>
        <s v="E102003"/>
        <s v="E102004"/>
        <s v="E102005"/>
        <s v="E102006"/>
        <s v="E102007"/>
        <s v="E102008"/>
        <s v="E102009"/>
        <s v="E102010"/>
        <s v="E102011"/>
        <s v="E102012"/>
        <s v="E102013"/>
        <s v="E102014"/>
        <s v="E102015"/>
        <s v="E102016"/>
        <s v="E102017"/>
        <s v="E102018"/>
        <s v="E102019"/>
        <s v="E102020"/>
        <s v="E102021"/>
        <s v="E102022"/>
        <s v="E102023"/>
        <s v="E102024"/>
        <s v="E102025"/>
        <s v="E102026"/>
        <s v="E102027"/>
        <s v="E102028"/>
        <s v="E102029"/>
        <s v="E102030"/>
        <s v="E102031"/>
        <s v="E102032"/>
        <s v="E102033"/>
        <s v="E102034"/>
        <s v="E102035"/>
        <s v="E102036"/>
        <s v="E102037"/>
        <s v="E102038"/>
        <s v="E102039"/>
        <s v="E102040"/>
        <s v="E102041"/>
        <s v="E102042"/>
        <s v="E102043"/>
        <s v="E102044"/>
        <s v="E102045"/>
        <s v="E102046"/>
        <s v="E102047"/>
        <s v="E102048"/>
        <s v="E102049"/>
        <s v="E102050"/>
        <s v="E102051"/>
        <s v="E102052"/>
        <s v="E102053"/>
        <s v="E102054"/>
        <s v="E102055"/>
        <s v="E102056"/>
        <s v="E102057"/>
        <s v="E102058"/>
        <s v="E102059"/>
        <s v="E102060"/>
        <s v="E102061"/>
        <s v="E102062"/>
        <s v="E102063"/>
        <s v="E102064"/>
        <s v="E102065"/>
        <s v="E102066"/>
        <s v="E102067"/>
        <s v="E102068"/>
        <s v="E102069"/>
        <s v="E102070"/>
        <s v="E102071"/>
        <s v="E102072"/>
        <s v="E102073"/>
        <s v="E102074"/>
        <s v="E102075"/>
        <s v="E102076"/>
        <s v="E102077"/>
        <s v="E102078"/>
        <s v="E102079"/>
        <s v="E102080"/>
        <s v="E102081"/>
        <s v="E102082"/>
        <s v="E102083"/>
        <s v="E102084"/>
        <s v="E102085"/>
        <s v="E102086"/>
        <s v="E102087"/>
        <s v="E102088"/>
        <s v="E102089"/>
        <s v="E102090"/>
        <s v="E102091"/>
        <s v="E102092"/>
        <s v="E102093"/>
        <s v="E102094"/>
        <s v="E102095"/>
        <s v="E102096"/>
        <s v="E102097"/>
        <s v="E102098"/>
        <s v="E102099"/>
        <s v="E102100"/>
        <s v="E102101"/>
        <s v="E102102"/>
        <s v="E102103"/>
        <s v="E102104"/>
        <s v="E102105"/>
        <s v="E102106"/>
        <s v="E102107"/>
        <s v="E102108"/>
        <s v="E102109"/>
        <s v="E102110"/>
        <s v="E102111"/>
        <s v="E102112"/>
        <s v="E102113"/>
        <s v="E102114"/>
        <s v="E102115"/>
        <s v="E102116"/>
        <s v="E102117"/>
        <s v="E102118"/>
        <s v="E102119"/>
        <s v="E102120"/>
        <s v="E102121"/>
        <s v="E102122"/>
        <s v="E102123"/>
        <s v="E102124"/>
        <s v="E102125"/>
        <s v="E102126"/>
        <s v="E102127"/>
        <s v="E102128"/>
        <s v="E102129"/>
        <s v="E102130"/>
        <s v="E102131"/>
        <s v="E102132"/>
        <s v="E102133"/>
        <s v="E102134"/>
        <s v="E102135"/>
        <s v="E102136"/>
        <s v="E102137"/>
        <s v="E102138"/>
        <s v="E102139"/>
        <s v="E102140"/>
        <s v="E102141"/>
        <s v="E102142"/>
        <s v="E102143"/>
        <s v="E102144"/>
        <s v="E102145"/>
        <s v="E102146"/>
        <s v="E102147"/>
        <s v="E102148"/>
        <s v="E102149"/>
        <s v="E102150"/>
        <s v="E102151"/>
        <s v="E102152"/>
        <s v="E102153"/>
        <s v="E102154"/>
        <s v="E102155"/>
        <s v="E102156"/>
        <s v="E102157"/>
        <s v="E102158"/>
        <s v="E102159"/>
        <s v="E102160"/>
        <s v="E102161"/>
        <s v="E102162"/>
        <s v="E102163"/>
        <s v="E102164"/>
        <s v="E102165"/>
        <s v="E102166"/>
        <s v="E102167"/>
        <s v="E102168"/>
        <s v="E102169"/>
        <s v="E102170"/>
        <s v="E102171"/>
        <s v="E102172"/>
        <s v="E102173"/>
        <s v="E102174"/>
        <s v="E102175"/>
        <s v="E102176"/>
        <s v="E102177"/>
        <s v="E102178"/>
        <s v="E102179"/>
        <s v="E102180"/>
        <s v="E102181"/>
        <s v="E102182"/>
        <s v="E102183"/>
        <s v="E102184"/>
        <s v="E102185"/>
        <s v="E102186"/>
        <s v="E102187"/>
        <s v="E102188"/>
        <s v="E102189"/>
        <s v="E102190"/>
        <s v="E102191"/>
        <s v="E102192"/>
        <s v="E102193"/>
        <s v="E102194"/>
        <s v="E102195"/>
        <s v="E102196"/>
        <s v="E102197"/>
        <s v="E102198"/>
        <s v="E102199"/>
        <s v="E102200"/>
        <s v="E102201"/>
        <s v="E102202"/>
        <s v="E102203"/>
        <s v="E102204"/>
        <s v="E102205"/>
        <s v="E102206"/>
        <s v="E102207"/>
        <s v="E102208"/>
        <s v="E102209"/>
        <s v="E102210"/>
        <s v="E102211"/>
        <s v="E102212"/>
        <s v="E102213"/>
        <s v="E102214"/>
        <s v="E102215"/>
        <s v="E102216"/>
        <s v="E102217"/>
        <s v="E102218"/>
        <s v="E102219"/>
        <s v="E102220"/>
        <s v="E102221"/>
        <s v="E102222"/>
        <s v="E102223"/>
        <s v="E102224"/>
        <s v="E102225"/>
        <s v="E102226"/>
        <s v="E102227"/>
        <s v="E102228"/>
        <s v="E102229"/>
        <s v="E102230"/>
        <s v="E102231"/>
        <s v="E102232"/>
        <s v="E102233"/>
        <s v="E102234"/>
        <s v="E102235"/>
        <s v="E102236"/>
        <s v="E102237"/>
        <s v="E102238"/>
        <s v="E102239"/>
        <s v="E102240"/>
        <s v="E102241"/>
        <s v="E102242"/>
        <s v="E102243"/>
        <s v="E102244"/>
        <s v="E102245"/>
        <s v="E102246"/>
        <s v="E102247"/>
        <s v="E102248"/>
        <s v="E102249"/>
        <s v="E102250"/>
        <s v="E102251"/>
        <s v="E102252"/>
        <s v="E102253"/>
        <s v="E102254"/>
        <s v="E102255"/>
        <s v="E102256"/>
        <s v="E102257"/>
        <s v="E102258"/>
        <s v="E102259"/>
        <s v="E102260"/>
        <s v="E102261"/>
        <s v="E102262"/>
        <s v="E102263"/>
        <s v="E102264"/>
        <s v="E102265"/>
        <s v="E102266"/>
        <s v="E102267"/>
        <s v="E102268"/>
        <s v="E102269"/>
        <s v="E102270"/>
        <s v="E102271"/>
        <s v="E102272"/>
        <s v="E102273"/>
        <s v="E102274"/>
        <s v="E102275"/>
        <s v="E102276"/>
        <s v="E102277"/>
        <s v="E102278"/>
        <s v="E102279"/>
        <s v="E102280"/>
        <s v="E102281"/>
        <s v="E102282"/>
        <s v="E102283"/>
        <s v="E102284"/>
        <s v="E102285"/>
        <s v="E102286"/>
        <s v="E102287"/>
        <s v="E102288"/>
        <s v="E102289"/>
        <s v="E102290"/>
        <s v="E102291"/>
        <s v="E102292"/>
        <s v="E102293"/>
        <s v="E102294"/>
        <s v="E102295"/>
        <s v="E102296"/>
        <s v="E102297"/>
        <s v="E102298"/>
        <s v="E102299"/>
        <s v="E102300"/>
        <s v="E102301"/>
        <s v="E102302"/>
        <s v="E102303"/>
        <s v="E102304"/>
        <s v="E102305"/>
        <s v="E102306"/>
        <s v="E102307"/>
        <s v="E102308"/>
        <s v="E102309"/>
        <s v="E102310"/>
        <s v="E102311"/>
        <s v="E102312"/>
        <s v="E102313"/>
        <s v="E102314"/>
        <s v="E102315"/>
        <s v="E102316"/>
        <s v="E102317"/>
        <s v="E102318"/>
        <s v="E102319"/>
        <s v="E102320"/>
        <s v="E102321"/>
        <s v="E102322"/>
        <s v="E102323"/>
        <s v="E102324"/>
        <s v="E102325"/>
        <s v="E102326"/>
        <s v="E102327"/>
        <s v="E102328"/>
        <s v="E102329"/>
        <s v="E102330"/>
        <s v="E102331"/>
        <s v="E102332"/>
        <s v="E102333"/>
        <s v="E102334"/>
        <s v="E102335"/>
        <s v="E102336"/>
        <s v="E102337"/>
        <s v="E102338"/>
        <s v="E102339"/>
        <s v="E102340"/>
        <s v="E102341"/>
        <s v="E102342"/>
        <s v="E102343"/>
        <s v="E102344"/>
        <s v="E102345"/>
        <s v="E102346"/>
        <s v="E102347"/>
        <s v="E102348"/>
        <s v="E102349"/>
        <s v="E102350"/>
        <s v="E102351"/>
        <s v="E102352"/>
        <s v="E102353"/>
        <s v="E102354"/>
        <s v="E102355"/>
        <s v="E102356"/>
        <s v="E102357"/>
        <s v="E102358"/>
        <s v="E102359"/>
        <s v="E102360"/>
        <s v="E102361"/>
        <s v="E102362"/>
        <s v="E102363"/>
        <s v="E102364"/>
        <s v="E102365"/>
        <s v="E102366"/>
        <s v="E102367"/>
        <s v="E102368"/>
        <s v="E102369"/>
        <s v="E102370"/>
        <s v="E102371"/>
        <s v="E102372"/>
        <s v="E102373"/>
        <s v="E102374"/>
        <s v="E102375"/>
        <s v="E102376"/>
        <s v="E102377"/>
        <s v="E102378"/>
        <s v="E102379"/>
        <s v="E102380"/>
        <s v="E102381"/>
        <s v="E102382"/>
        <s v="E102383"/>
        <s v="E102384"/>
        <s v="E102385"/>
        <s v="E102386"/>
        <s v="E102387"/>
        <s v="E102388"/>
        <s v="E102389"/>
        <s v="E102390"/>
        <s v="E102391"/>
        <s v="E102392"/>
        <s v="E102393"/>
        <s v="E102394"/>
        <s v="E102395"/>
        <s v="E102396"/>
        <s v="E102397"/>
        <s v="E102398"/>
        <s v="E102399"/>
        <s v="E102400"/>
        <s v="E102401"/>
        <s v="E102402"/>
        <s v="E102403"/>
        <s v="E102404"/>
        <s v="E102405"/>
        <s v="E102406"/>
        <s v="E102407"/>
        <s v="E102408"/>
        <s v="E102409"/>
        <s v="E102410"/>
        <s v="E102411"/>
        <s v="E102412"/>
        <s v="E102413"/>
        <s v="E102414"/>
        <s v="E102415"/>
        <s v="E102416"/>
        <s v="E102417"/>
        <s v="E102418"/>
        <s v="E102419"/>
        <s v="E102420"/>
        <s v="E102421"/>
        <s v="E102422"/>
        <s v="E102423"/>
        <s v="E102424"/>
        <s v="E102425"/>
        <s v="E102426"/>
        <s v="E102427"/>
        <s v="E102428"/>
        <s v="E102429"/>
        <s v="E102430"/>
        <s v="E102431"/>
        <s v="E102432"/>
        <s v="E102433"/>
        <s v="E102434"/>
        <s v="E102435"/>
        <s v="E102436"/>
        <s v="E102437"/>
        <s v="E102438"/>
        <s v="E102439"/>
        <s v="E102440"/>
        <s v="E102441"/>
        <s v="E102442"/>
        <s v="E102443"/>
        <s v="E102444"/>
        <s v="E102445"/>
        <s v="E102446"/>
        <s v="E102447"/>
        <s v="E102448"/>
        <s v="E102449"/>
        <s v="E102450"/>
        <s v="E102451"/>
        <s v="E102452"/>
        <s v="E102453"/>
        <s v="E102454"/>
        <s v="E102455"/>
        <s v="E102456"/>
        <s v="E102457"/>
        <s v="E102458"/>
        <s v="E102459"/>
        <s v="E102460"/>
        <s v="E102461"/>
        <s v="E102462"/>
        <s v="E102463"/>
        <s v="E102464"/>
        <s v="E102465"/>
        <s v="E102466"/>
        <s v="E102467"/>
        <s v="E102468"/>
        <s v="E102469"/>
        <s v="E102470"/>
        <s v="E102471"/>
        <s v="E102472"/>
        <s v="E102473"/>
        <s v="E102474"/>
        <s v="E102475"/>
        <s v="E102476"/>
        <s v="E102477"/>
        <s v="E102478"/>
        <s v="E102479"/>
        <s v="E102480"/>
        <s v="E102481"/>
        <s v="E102482"/>
        <s v="E102483"/>
        <s v="E102484"/>
        <s v="E102485"/>
        <s v="E102486"/>
        <s v="E102487"/>
        <s v="E102488"/>
        <s v="E102489"/>
        <s v="E102490"/>
        <s v="E102491"/>
        <s v="E102492"/>
        <s v="E102493"/>
        <s v="E102494"/>
        <s v="E102495"/>
        <s v="E102496"/>
        <s v="E102497"/>
        <s v="E102498"/>
        <s v="E102499"/>
        <s v="E102500"/>
        <s v="E102501"/>
        <s v="E102502"/>
        <s v="E102503"/>
        <s v="E102504"/>
        <s v="E102505"/>
        <s v="E102506"/>
        <s v="E102507"/>
        <s v="E102508"/>
        <s v="E102509"/>
        <s v="E102510"/>
        <s v="E102511"/>
        <s v="E102512"/>
        <s v="E102513"/>
        <s v="E102514"/>
        <s v="E102515"/>
        <s v="E102516"/>
        <s v="E102517"/>
        <s v="E102518"/>
        <s v="E102519"/>
        <s v="E102520"/>
        <s v="E102521"/>
        <s v="E102522"/>
        <s v="E102523"/>
        <s v="E102524"/>
        <s v="E102525"/>
        <s v="E102526"/>
        <s v="E102527"/>
        <s v="E102528"/>
        <s v="E102529"/>
        <s v="E102530"/>
        <s v="E102531"/>
        <s v="E102532"/>
        <s v="E102533"/>
        <s v="E102534"/>
        <s v="E102535"/>
        <s v="E102536"/>
        <s v="E102537"/>
        <s v="E102538"/>
        <s v="E102539"/>
        <s v="E102540"/>
        <s v="E102541"/>
        <s v="E102542"/>
        <s v="E102543"/>
        <s v="E102544"/>
        <s v="E102545"/>
        <s v="E102546"/>
        <s v="E102547"/>
        <s v="E102548"/>
        <s v="E102549"/>
        <s v="E102550"/>
        <s v="E102551"/>
        <s v="E102552"/>
        <s v="E102553"/>
        <s v="E102554"/>
        <s v="E102555"/>
        <s v="E102556"/>
        <s v="E102557"/>
        <s v="E102558"/>
        <s v="E102559"/>
        <s v="E102560"/>
        <s v="E102561"/>
        <s v="E102562"/>
        <s v="E102563"/>
        <s v="E102564"/>
        <s v="E102565"/>
        <s v="E102566"/>
        <s v="E102567"/>
        <s v="E102568"/>
        <s v="E102569"/>
        <s v="E102570"/>
        <s v="E102571"/>
        <s v="E102572"/>
        <s v="E102573"/>
        <s v="E102574"/>
        <s v="E102575"/>
        <s v="E102576"/>
        <s v="E102577"/>
        <s v="E102578"/>
        <s v="E102579"/>
        <s v="E102580"/>
        <s v="E102581"/>
        <s v="E102582"/>
        <s v="E102583"/>
        <s v="E102584"/>
        <s v="E102585"/>
        <s v="E102586"/>
        <s v="E102587"/>
        <s v="E102588"/>
        <s v="E102589"/>
        <s v="E102590"/>
        <s v="E102591"/>
        <s v="E102592"/>
        <s v="E102593"/>
        <s v="E102594"/>
        <s v="E102595"/>
        <s v="E102596"/>
        <s v="E102597"/>
        <s v="E102598"/>
        <s v="E102599"/>
        <s v="E102600"/>
        <s v="E102601"/>
        <s v="E102602"/>
        <s v="E102603"/>
        <s v="E102604"/>
        <s v="E102605"/>
        <s v="E102606"/>
        <s v="E102607"/>
        <s v="E102608"/>
        <s v="E102609"/>
        <s v="E102610"/>
        <s v="E102611"/>
        <s v="E102612"/>
        <s v="E102613"/>
        <s v="E102614"/>
        <s v="E102615"/>
        <s v="E102616"/>
        <s v="E102617"/>
        <s v="E102618"/>
        <s v="E102619"/>
        <s v="E102620"/>
        <s v="E102621"/>
        <s v="E102622"/>
        <s v="E102623"/>
        <s v="E102624"/>
        <s v="E102625"/>
        <s v="E102626"/>
        <s v="E102627"/>
        <s v="E102628"/>
        <s v="E102629"/>
        <s v="E102630"/>
        <s v="E102631"/>
        <s v="E102632"/>
        <s v="E102633"/>
        <s v="E102634"/>
        <s v="E102635"/>
        <s v="E102636"/>
        <s v="E102637"/>
        <s v="E102638"/>
        <s v="E102639"/>
        <s v="E102640"/>
        <s v="E102641"/>
        <s v="E102642"/>
        <s v="E102643"/>
        <s v="E102644"/>
        <s v="E102645"/>
        <s v="E102646"/>
        <s v="E102647"/>
        <s v="E102648"/>
        <s v="E102649"/>
        <s v="E102650"/>
        <s v="E102651"/>
        <s v="E102652"/>
        <s v="E102653"/>
        <s v="E102654"/>
        <s v="E102655"/>
        <s v="E102656"/>
        <s v="E102657"/>
        <s v="E102658"/>
        <s v="E102659"/>
        <s v="E102660"/>
        <s v="E102661"/>
        <s v="E102662"/>
        <s v="E102663"/>
        <s v="E102664"/>
        <s v="E102665"/>
        <s v="E102666"/>
        <s v="E102667"/>
        <s v="E102668"/>
        <s v="E102669"/>
        <s v="E102670"/>
        <s v="E102671"/>
        <s v="E102672"/>
        <s v="E102673"/>
        <s v="E102674"/>
        <s v="E102675"/>
        <s v="E102676"/>
        <s v="E102677"/>
        <s v="E102678"/>
        <s v="E102679"/>
        <s v="E102680"/>
        <s v="E102681"/>
        <s v="E102682"/>
        <s v="E102683"/>
        <s v="E102684"/>
        <s v="E102685"/>
        <s v="E102686"/>
        <s v="E102687"/>
        <s v="E102688"/>
        <s v="E102689"/>
        <s v="E102690"/>
        <s v="E102691"/>
        <s v="E102692"/>
        <s v="E102693"/>
        <s v="E102694"/>
        <s v="E102695"/>
        <s v="E102696"/>
        <s v="E102697"/>
        <s v="E102698"/>
        <s v="E102699"/>
        <s v="E102700"/>
        <s v="E102701"/>
        <s v="E102702"/>
        <s v="E102703"/>
        <s v="E102704"/>
        <s v="E102705"/>
        <s v="E102706"/>
        <s v="E102707"/>
        <s v="E102708"/>
        <s v="E102709"/>
        <s v="E102710"/>
        <s v="E102711"/>
        <s v="E102712"/>
        <s v="E102713"/>
        <s v="E102714"/>
        <s v="E102715"/>
        <s v="E102716"/>
        <s v="E102717"/>
        <s v="E102718"/>
        <s v="E102719"/>
        <s v="E102720"/>
        <s v="E102721"/>
        <s v="E102722"/>
        <s v="E102723"/>
        <s v="E102724"/>
        <s v="E102725"/>
        <s v="E102726"/>
        <s v="E102727"/>
        <s v="E102728"/>
        <s v="E102729"/>
        <s v="E102730"/>
        <s v="E102731"/>
        <s v="E102732"/>
        <s v="E102733"/>
        <s v="E102734"/>
        <s v="E102735"/>
        <s v="E102736"/>
        <s v="E102737"/>
        <s v="E102738"/>
        <s v="E102739"/>
        <s v="E102740"/>
        <s v="E102741"/>
        <s v="E102742"/>
        <s v="E102743"/>
        <s v="E102744"/>
        <s v="E102745"/>
        <s v="E102746"/>
        <s v="E102747"/>
        <s v="E102748"/>
        <s v="E102749"/>
        <s v="E102750"/>
        <s v="E102751"/>
        <s v="E102752"/>
        <s v="E102753"/>
        <s v="E102754"/>
        <s v="E102755"/>
        <s v="E102756"/>
        <s v="E102757"/>
        <s v="E102758"/>
        <s v="E102759"/>
        <s v="E102760"/>
        <s v="E102761"/>
        <s v="E102762"/>
        <s v="E102763"/>
        <s v="E102764"/>
        <s v="E102765"/>
        <s v="E102766"/>
        <s v="E102767"/>
        <s v="E102768"/>
        <s v="E102769"/>
        <s v="E102770"/>
        <s v="E102771"/>
        <s v="E102772"/>
        <s v="E102773"/>
        <s v="E102774"/>
        <s v="E102775"/>
        <s v="E102776"/>
        <s v="E102777"/>
        <s v="E102778"/>
        <s v="E102779"/>
        <s v="E102780"/>
        <s v="E102781"/>
        <s v="E102782"/>
        <s v="E102783"/>
        <s v="E102784"/>
        <s v="E102785"/>
        <s v="E102786"/>
        <s v="E102787"/>
        <s v="E102788"/>
        <s v="E102789"/>
        <s v="E102790"/>
        <s v="E102791"/>
        <s v="E102792"/>
        <s v="E102793"/>
        <s v="E102794"/>
        <s v="E102795"/>
        <s v="E102796"/>
        <s v="E102797"/>
        <s v="E102798"/>
        <s v="E102799"/>
        <s v="E102800"/>
        <s v="E102801"/>
        <s v="E102802"/>
        <s v="E102803"/>
        <s v="E102804"/>
        <s v="E102805"/>
        <s v="E102806"/>
        <s v="E102807"/>
        <s v="E102808"/>
        <s v="E102809"/>
        <s v="E102810"/>
        <s v="E102811"/>
        <s v="E102812"/>
        <s v="E102813"/>
        <s v="E102814"/>
        <s v="E102815"/>
        <s v="E102816"/>
        <s v="E102817"/>
        <s v="E102818"/>
        <s v="E102819"/>
        <s v="E102820"/>
        <s v="E102821"/>
        <s v="E102822"/>
        <s v="E102823"/>
        <s v="E102824"/>
        <s v="E102825"/>
        <s v="E102826"/>
        <s v="E102827"/>
        <s v="E102828"/>
        <s v="E102829"/>
        <s v="E102830"/>
        <s v="E102831"/>
        <s v="E102832"/>
        <s v="E102833"/>
        <s v="E102834"/>
        <s v="E102835"/>
        <s v="E102836"/>
        <s v="E102837"/>
        <s v="E102838"/>
        <s v="E102839"/>
        <s v="E102840"/>
        <s v="E102841"/>
        <s v="E102842"/>
        <s v="E102843"/>
        <s v="E102844"/>
        <s v="E102845"/>
        <s v="E102846"/>
        <s v="E102847"/>
        <s v="E102848"/>
        <s v="E102849"/>
        <s v="E102850"/>
        <s v="E102851"/>
        <s v="E102852"/>
        <s v="E102853"/>
        <s v="E102854"/>
        <s v="E102855"/>
        <s v="E102856"/>
        <s v="E102857"/>
        <s v="E102858"/>
        <s v="E102859"/>
        <s v="E102860"/>
        <s v="E102861"/>
        <s v="E102862"/>
        <s v="E102863"/>
        <s v="E102864"/>
        <s v="E102865"/>
        <s v="E102866"/>
        <s v="E102867"/>
        <s v="E102868"/>
        <s v="E102869"/>
        <s v="E102870"/>
        <s v="E102871"/>
        <s v="E102872"/>
        <s v="E102873"/>
        <s v="E102874"/>
        <s v="E102875"/>
        <s v="E102876"/>
        <s v="E102877"/>
        <s v="E102878"/>
        <s v="E102879"/>
        <s v="E102880"/>
        <s v="E102881"/>
        <s v="E102882"/>
        <s v="E102883"/>
        <s v="E102884"/>
        <s v="E102885"/>
        <s v="E102886"/>
        <s v="E102887"/>
        <s v="E102888"/>
        <s v="E102889"/>
        <s v="E102890"/>
        <s v="E102891"/>
        <s v="E102892"/>
        <s v="E102893"/>
        <s v="E102894"/>
        <s v="E102895"/>
        <s v="E102896"/>
        <s v="E102897"/>
        <s v="E102898"/>
        <s v="E102899"/>
        <s v="E102900"/>
        <s v="E102901"/>
        <s v="E102902"/>
        <s v="E102903"/>
        <s v="E102904"/>
        <s v="E102905"/>
        <s v="E102906"/>
        <s v="E102907"/>
        <s v="E102908"/>
        <s v="E102909"/>
        <s v="E102910"/>
        <s v="E102911"/>
        <s v="E102912"/>
        <s v="E102913"/>
        <s v="E102914"/>
        <s v="E102915"/>
        <s v="E102916"/>
        <s v="E102917"/>
        <s v="E102918"/>
        <s v="E102919"/>
        <s v="E102920"/>
        <s v="E102921"/>
        <s v="E102922"/>
        <s v="E102923"/>
        <s v="E102924"/>
        <s v="E102925"/>
        <s v="E102926"/>
        <s v="E102927"/>
        <s v="E102928"/>
        <s v="E102929"/>
        <s v="E102930"/>
        <s v="E102931"/>
        <s v="E102932"/>
        <s v="E102933"/>
        <s v="E102934"/>
        <s v="E102935"/>
        <s v="E102936"/>
        <s v="E102937"/>
        <s v="E102938"/>
        <s v="E102939"/>
        <s v="E102940"/>
        <s v="E102941"/>
        <s v="E102942"/>
        <s v="E102943"/>
        <s v="E102944"/>
        <s v="E102945"/>
        <s v="E102946"/>
        <s v="E102947"/>
        <s v="E102948"/>
        <s v="E102949"/>
        <s v="E102950"/>
        <s v="E102951"/>
        <s v="E102952"/>
        <s v="E102953"/>
        <s v="E102954"/>
        <s v="E102955"/>
        <s v="E102956"/>
        <s v="E102957"/>
        <s v="E102958"/>
        <s v="E102959"/>
        <s v="E102960"/>
        <s v="E102961"/>
        <s v="E102962"/>
        <s v="E102963"/>
        <s v="E102964"/>
        <s v="E102965"/>
        <s v="E102966"/>
        <s v="E102967"/>
        <s v="E102968"/>
        <s v="E102969"/>
        <s v="E102970"/>
        <s v="E102971"/>
        <s v="E102972"/>
        <s v="E102973"/>
        <s v="E102974"/>
        <s v="E102975"/>
        <s v="E102976"/>
        <s v="E102977"/>
        <s v="E102978"/>
        <s v="E102979"/>
        <s v="E102980"/>
        <s v="E102981"/>
        <s v="E102982"/>
        <s v="E102983"/>
        <s v="E102984"/>
        <s v="E102985"/>
        <s v="E102986"/>
        <s v="E102987"/>
        <s v="E102988"/>
        <s v="E102989"/>
        <s v="E102990"/>
        <s v="E102991"/>
        <s v="E102992"/>
        <s v="E102993"/>
        <s v="E102994"/>
        <s v="E102995"/>
        <s v="E102996"/>
        <s v="E102997"/>
        <s v="E102998"/>
        <s v="E102999"/>
        <s v="E103000"/>
        <s v="E103001"/>
        <s v="E103002"/>
        <s v="E103003"/>
        <s v="E103004"/>
        <s v="E103005"/>
        <s v="E103006"/>
        <s v="E103007"/>
        <s v="E103008"/>
        <s v="E103009"/>
        <s v="E103010"/>
        <s v="E103011"/>
        <s v="E103012"/>
        <s v="E103013"/>
        <s v="E103014"/>
        <s v="E103015"/>
        <s v="E103016"/>
        <s v="E103017"/>
        <s v="E103018"/>
        <s v="E103019"/>
        <s v="E103020"/>
        <s v="E103021"/>
        <s v="E103022"/>
        <s v="E103023"/>
        <s v="E103024"/>
        <s v="E103025"/>
        <s v="E103026"/>
        <s v="E103027"/>
        <s v="E103028"/>
        <s v="E103029"/>
        <s v="E103030"/>
        <s v="E103031"/>
        <s v="E103032"/>
        <s v="E103033"/>
        <s v="E103034"/>
        <s v="E103035"/>
        <s v="E103036"/>
        <s v="E103037"/>
        <s v="E103038"/>
        <s v="E103039"/>
        <s v="E103040"/>
        <s v="E103041"/>
        <s v="E103042"/>
        <s v="E103043"/>
        <s v="E103044"/>
        <s v="E103045"/>
        <s v="E103046"/>
        <s v="E103047"/>
        <s v="E103048"/>
        <s v="E103049"/>
        <s v="E103050"/>
        <s v="E103051"/>
        <s v="E103052"/>
        <s v="E103053"/>
        <s v="E103054"/>
        <s v="E103055"/>
        <s v="E103056"/>
        <s v="E103057"/>
        <s v="E103058"/>
        <s v="E103059"/>
        <s v="E103060"/>
        <s v="E103061"/>
        <s v="E103062"/>
        <s v="E103063"/>
        <s v="E103064"/>
        <s v="E103065"/>
        <s v="E103066"/>
        <s v="E103067"/>
        <s v="E103068"/>
        <s v="E103069"/>
        <s v="E103070"/>
        <s v="E103071"/>
        <s v="E103072"/>
        <s v="E103073"/>
        <s v="E103074"/>
        <s v="E103075"/>
        <s v="E103076"/>
        <s v="E103077"/>
        <s v="E103078"/>
        <s v="E103079"/>
        <s v="E103080"/>
        <s v="E103081"/>
        <s v="E103082"/>
        <s v="E103083"/>
        <s v="E103084"/>
        <s v="E103085"/>
        <s v="E103086"/>
        <s v="E103087"/>
        <s v="E103088"/>
        <s v="E103089"/>
        <s v="E103090"/>
        <s v="E103091"/>
        <s v="E103092"/>
        <s v="E103093"/>
        <s v="E103094"/>
        <s v="E103095"/>
        <s v="E103096"/>
        <s v="E103097"/>
        <s v="E103098"/>
        <s v="E103099"/>
        <s v="E103100"/>
        <s v="E103101"/>
        <s v="E103102"/>
        <s v="E103103"/>
        <s v="E103104"/>
        <s v="E103105"/>
        <s v="E103106"/>
        <s v="E103107"/>
        <s v="E103108"/>
        <s v="E103109"/>
        <s v="E103110"/>
        <s v="E103111"/>
        <s v="E103112"/>
        <s v="E103113"/>
        <s v="E103114"/>
        <s v="E103115"/>
        <s v="E103116"/>
        <s v="E103117"/>
        <s v="E103118"/>
        <s v="E103119"/>
        <s v="E103120"/>
        <s v="E103121"/>
        <s v="E103122"/>
        <s v="E103123"/>
        <s v="E103124"/>
        <s v="E103125"/>
        <s v="E103126"/>
        <s v="E103127"/>
        <s v="E103128"/>
        <s v="E103129"/>
        <s v="E103130"/>
        <s v="E103131"/>
        <s v="E103132"/>
        <s v="E103133"/>
        <s v="E103134"/>
        <s v="E103135"/>
        <s v="E103136"/>
        <s v="E103137"/>
        <s v="E103138"/>
        <s v="E103139"/>
        <s v="E103140"/>
        <s v="E103141"/>
        <s v="E103142"/>
        <s v="E103143"/>
        <s v="E103144"/>
        <s v="E103145"/>
        <s v="E103146"/>
        <s v="E103147"/>
        <s v="E103148"/>
        <s v="E103149"/>
        <s v="E103150"/>
        <s v="E103151"/>
        <s v="E103152"/>
        <s v="E103153"/>
        <s v="E103154"/>
        <s v="E103155"/>
        <s v="E103156"/>
        <s v="E103157"/>
        <s v="E103158"/>
        <s v="E103159"/>
        <s v="E103160"/>
        <s v="E103161"/>
        <s v="E103162"/>
        <s v="E103163"/>
        <s v="E103164"/>
        <s v="E103165"/>
        <s v="E103166"/>
        <s v="E103167"/>
        <s v="E103168"/>
        <s v="E103169"/>
        <s v="E103170"/>
        <s v="E103171"/>
        <s v="E103172"/>
        <s v="E103173"/>
        <s v="E103174"/>
        <s v="E103175"/>
        <s v="E103176"/>
        <s v="E103177"/>
        <s v="E103178"/>
        <s v="E103179"/>
        <s v="E103180"/>
        <s v="E103181"/>
        <s v="E103182"/>
        <s v="E103183"/>
        <s v="E103184"/>
        <s v="E103185"/>
        <s v="E103186"/>
        <s v="E103187"/>
        <s v="E103188"/>
        <s v="E103189"/>
        <s v="E103190"/>
        <s v="E103191"/>
        <s v="E103192"/>
        <s v="E103193"/>
        <s v="E103194"/>
        <s v="E103195"/>
        <s v="E103196"/>
        <s v="E103197"/>
        <s v="E103198"/>
        <s v="E103199"/>
      </sharedItems>
    </cacheField>
    <cacheField name="review_year" numFmtId="0">
      <sharedItems containsSemiMixedTypes="0" containsString="0" containsNumber="1" containsInteger="1" minValue="2017" maxValue="2026"/>
    </cacheField>
    <cacheField name="performance_rating" numFmtId="0">
      <sharedItems containsSemiMixedTypes="0" containsString="0" containsNumber="1" containsInteger="1" minValue="2" maxValue="5"/>
    </cacheField>
    <cacheField name="promotion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88">
  <r>
    <x v="0"/>
    <d v="2019-04-27T00:00:00"/>
    <n v="3"/>
    <n v="3"/>
    <n v="2"/>
  </r>
  <r>
    <x v="0"/>
    <d v="2022-09-30T00:00:00"/>
    <n v="3"/>
    <n v="4"/>
    <n v="3"/>
  </r>
  <r>
    <x v="0"/>
    <d v="2021-08-06T00:00:00"/>
    <n v="1"/>
    <n v="2"/>
    <n v="3"/>
  </r>
  <r>
    <x v="1"/>
    <d v="2023-02-17T00:00:00"/>
    <n v="3"/>
    <n v="5"/>
    <n v="4"/>
  </r>
  <r>
    <x v="1"/>
    <d v="2019-05-09T00:00:00"/>
    <n v="4"/>
    <n v="4"/>
    <n v="1"/>
  </r>
  <r>
    <x v="1"/>
    <d v="2021-05-05T00:00:00"/>
    <n v="1"/>
    <n v="2"/>
    <n v="5"/>
  </r>
  <r>
    <x v="2"/>
    <d v="2019-04-05T00:00:00"/>
    <n v="4"/>
    <n v="3"/>
    <n v="5"/>
  </r>
  <r>
    <x v="2"/>
    <d v="2023-06-04T00:00:00"/>
    <n v="1"/>
    <n v="5"/>
    <n v="1"/>
  </r>
  <r>
    <x v="2"/>
    <d v="2022-12-12T00:00:00"/>
    <n v="1"/>
    <n v="2"/>
    <n v="2"/>
  </r>
  <r>
    <x v="3"/>
    <d v="2022-03-22T00:00:00"/>
    <n v="2"/>
    <n v="2"/>
    <n v="2"/>
  </r>
  <r>
    <x v="3"/>
    <d v="2021-07-11T00:00:00"/>
    <n v="1"/>
    <n v="5"/>
    <n v="4"/>
  </r>
  <r>
    <x v="3"/>
    <d v="2022-07-02T00:00:00"/>
    <n v="3"/>
    <n v="4"/>
    <n v="2"/>
  </r>
  <r>
    <x v="4"/>
    <d v="2022-02-25T00:00:00"/>
    <n v="3"/>
    <n v="4"/>
    <n v="3"/>
  </r>
  <r>
    <x v="4"/>
    <d v="2023-02-14T00:00:00"/>
    <n v="1"/>
    <n v="5"/>
    <n v="4"/>
  </r>
  <r>
    <x v="4"/>
    <d v="2022-01-09T00:00:00"/>
    <n v="1"/>
    <n v="4"/>
    <n v="3"/>
  </r>
  <r>
    <x v="5"/>
    <d v="2019-05-10T00:00:00"/>
    <n v="4"/>
    <n v="2"/>
    <n v="3"/>
  </r>
  <r>
    <x v="5"/>
    <d v="2020-06-22T00:00:00"/>
    <n v="4"/>
    <n v="1"/>
    <n v="3"/>
  </r>
  <r>
    <x v="6"/>
    <d v="2022-06-26T00:00:00"/>
    <n v="5"/>
    <n v="5"/>
    <n v="4"/>
  </r>
  <r>
    <x v="7"/>
    <d v="2020-04-25T00:00:00"/>
    <n v="1"/>
    <n v="1"/>
    <n v="2"/>
  </r>
  <r>
    <x v="7"/>
    <d v="2020-08-05T00:00:00"/>
    <n v="3"/>
    <n v="1"/>
    <n v="3"/>
  </r>
  <r>
    <x v="8"/>
    <d v="2020-06-21T00:00:00"/>
    <n v="2"/>
    <n v="2"/>
    <n v="1"/>
  </r>
  <r>
    <x v="9"/>
    <d v="2019-09-25T00:00:00"/>
    <n v="4"/>
    <n v="1"/>
    <n v="4"/>
  </r>
  <r>
    <x v="9"/>
    <d v="2022-11-17T00:00:00"/>
    <n v="1"/>
    <n v="1"/>
    <n v="4"/>
  </r>
  <r>
    <x v="9"/>
    <d v="2019-03-12T00:00:00"/>
    <n v="4"/>
    <n v="3"/>
    <n v="4"/>
  </r>
  <r>
    <x v="10"/>
    <d v="2022-09-30T00:00:00"/>
    <n v="5"/>
    <n v="4"/>
    <n v="2"/>
  </r>
  <r>
    <x v="10"/>
    <d v="2023-09-13T00:00:00"/>
    <n v="5"/>
    <n v="5"/>
    <n v="4"/>
  </r>
  <r>
    <x v="10"/>
    <d v="2021-11-08T00:00:00"/>
    <n v="5"/>
    <n v="1"/>
    <n v="3"/>
  </r>
  <r>
    <x v="11"/>
    <d v="2021-04-17T00:00:00"/>
    <n v="1"/>
    <n v="2"/>
    <n v="2"/>
  </r>
  <r>
    <x v="11"/>
    <d v="2020-04-20T00:00:00"/>
    <n v="4"/>
    <n v="3"/>
    <n v="1"/>
  </r>
  <r>
    <x v="12"/>
    <d v="2023-01-23T00:00:00"/>
    <n v="2"/>
    <n v="5"/>
    <n v="4"/>
  </r>
  <r>
    <x v="13"/>
    <d v="2023-05-31T00:00:00"/>
    <n v="3"/>
    <n v="3"/>
    <n v="3"/>
  </r>
  <r>
    <x v="13"/>
    <d v="2022-04-18T00:00:00"/>
    <n v="5"/>
    <n v="4"/>
    <n v="5"/>
  </r>
  <r>
    <x v="14"/>
    <d v="2021-02-15T00:00:00"/>
    <n v="4"/>
    <n v="5"/>
    <n v="5"/>
  </r>
  <r>
    <x v="14"/>
    <d v="2022-01-21T00:00:00"/>
    <n v="5"/>
    <n v="5"/>
    <n v="5"/>
  </r>
  <r>
    <x v="15"/>
    <d v="2019-09-22T00:00:00"/>
    <n v="5"/>
    <n v="2"/>
    <n v="4"/>
  </r>
  <r>
    <x v="15"/>
    <d v="2023-03-02T00:00:00"/>
    <n v="2"/>
    <n v="2"/>
    <n v="2"/>
  </r>
  <r>
    <x v="16"/>
    <d v="2020-05-23T00:00:00"/>
    <n v="3"/>
    <n v="5"/>
    <n v="1"/>
  </r>
  <r>
    <x v="17"/>
    <d v="2021-04-06T00:00:00"/>
    <n v="3"/>
    <n v="5"/>
    <n v="1"/>
  </r>
  <r>
    <x v="17"/>
    <d v="2022-05-23T00:00:00"/>
    <n v="5"/>
    <n v="3"/>
    <n v="5"/>
  </r>
  <r>
    <x v="18"/>
    <d v="2023-09-09T00:00:00"/>
    <n v="4"/>
    <n v="3"/>
    <n v="5"/>
  </r>
  <r>
    <x v="18"/>
    <d v="2022-01-27T00:00:00"/>
    <n v="4"/>
    <n v="1"/>
    <n v="5"/>
  </r>
  <r>
    <x v="19"/>
    <d v="2021-12-31T00:00:00"/>
    <n v="1"/>
    <n v="3"/>
    <n v="1"/>
  </r>
  <r>
    <x v="20"/>
    <d v="2022-03-02T00:00:00"/>
    <n v="2"/>
    <n v="5"/>
    <n v="5"/>
  </r>
  <r>
    <x v="20"/>
    <d v="2020-07-15T00:00:00"/>
    <n v="1"/>
    <n v="3"/>
    <n v="4"/>
  </r>
  <r>
    <x v="21"/>
    <d v="2022-02-25T00:00:00"/>
    <n v="5"/>
    <n v="1"/>
    <n v="1"/>
  </r>
  <r>
    <x v="21"/>
    <d v="2021-09-21T00:00:00"/>
    <n v="2"/>
    <n v="2"/>
    <n v="2"/>
  </r>
  <r>
    <x v="21"/>
    <d v="2022-12-11T00:00:00"/>
    <n v="1"/>
    <n v="2"/>
    <n v="2"/>
  </r>
  <r>
    <x v="22"/>
    <d v="2019-08-06T00:00:00"/>
    <n v="4"/>
    <n v="4"/>
    <n v="1"/>
  </r>
  <r>
    <x v="23"/>
    <d v="2019-04-29T00:00:00"/>
    <n v="5"/>
    <n v="2"/>
    <n v="1"/>
  </r>
  <r>
    <x v="23"/>
    <d v="2019-04-12T00:00:00"/>
    <n v="4"/>
    <n v="3"/>
    <n v="5"/>
  </r>
  <r>
    <x v="23"/>
    <d v="2021-03-26T00:00:00"/>
    <n v="3"/>
    <n v="1"/>
    <n v="1"/>
  </r>
  <r>
    <x v="24"/>
    <d v="2019-03-14T00:00:00"/>
    <n v="2"/>
    <n v="4"/>
    <n v="3"/>
  </r>
  <r>
    <x v="24"/>
    <d v="2023-05-19T00:00:00"/>
    <n v="3"/>
    <n v="3"/>
    <n v="4"/>
  </r>
  <r>
    <x v="24"/>
    <d v="2022-10-06T00:00:00"/>
    <n v="2"/>
    <n v="2"/>
    <n v="2"/>
  </r>
  <r>
    <x v="25"/>
    <d v="2019-10-19T00:00:00"/>
    <n v="1"/>
    <n v="4"/>
    <n v="4"/>
  </r>
  <r>
    <x v="26"/>
    <d v="2021-04-03T00:00:00"/>
    <n v="3"/>
    <n v="3"/>
    <n v="3"/>
  </r>
  <r>
    <x v="26"/>
    <d v="2023-08-11T00:00:00"/>
    <n v="4"/>
    <n v="3"/>
    <n v="1"/>
  </r>
  <r>
    <x v="27"/>
    <d v="2019-07-17T00:00:00"/>
    <n v="3"/>
    <n v="5"/>
    <n v="5"/>
  </r>
  <r>
    <x v="27"/>
    <d v="2021-02-14T00:00:00"/>
    <n v="4"/>
    <n v="5"/>
    <n v="1"/>
  </r>
  <r>
    <x v="28"/>
    <d v="2022-06-30T00:00:00"/>
    <n v="3"/>
    <n v="5"/>
    <n v="5"/>
  </r>
  <r>
    <x v="28"/>
    <d v="2023-10-26T00:00:00"/>
    <n v="4"/>
    <n v="3"/>
    <n v="3"/>
  </r>
  <r>
    <x v="29"/>
    <d v="2023-05-04T00:00:00"/>
    <n v="4"/>
    <n v="3"/>
    <n v="4"/>
  </r>
  <r>
    <x v="29"/>
    <d v="2021-08-01T00:00:00"/>
    <n v="1"/>
    <n v="4"/>
    <n v="3"/>
  </r>
  <r>
    <x v="29"/>
    <d v="2021-10-20T00:00:00"/>
    <n v="5"/>
    <n v="5"/>
    <n v="1"/>
  </r>
  <r>
    <x v="30"/>
    <d v="2021-03-29T00:00:00"/>
    <n v="5"/>
    <n v="2"/>
    <n v="4"/>
  </r>
  <r>
    <x v="31"/>
    <d v="2022-04-04T00:00:00"/>
    <n v="3"/>
    <n v="4"/>
    <n v="4"/>
  </r>
  <r>
    <x v="32"/>
    <d v="2021-06-03T00:00:00"/>
    <n v="3"/>
    <n v="3"/>
    <n v="2"/>
  </r>
  <r>
    <x v="32"/>
    <d v="2023-05-01T00:00:00"/>
    <n v="5"/>
    <n v="5"/>
    <n v="2"/>
  </r>
  <r>
    <x v="32"/>
    <d v="2022-05-21T00:00:00"/>
    <n v="4"/>
    <n v="2"/>
    <n v="5"/>
  </r>
  <r>
    <x v="33"/>
    <d v="2021-12-31T00:00:00"/>
    <n v="1"/>
    <n v="1"/>
    <n v="3"/>
  </r>
  <r>
    <x v="34"/>
    <d v="2021-10-18T00:00:00"/>
    <n v="3"/>
    <n v="1"/>
    <n v="5"/>
  </r>
  <r>
    <x v="34"/>
    <d v="2022-08-29T00:00:00"/>
    <n v="3"/>
    <n v="4"/>
    <n v="1"/>
  </r>
  <r>
    <x v="34"/>
    <d v="2019-06-24T00:00:00"/>
    <n v="3"/>
    <n v="4"/>
    <n v="4"/>
  </r>
  <r>
    <x v="35"/>
    <d v="2020-04-08T00:00:00"/>
    <n v="3"/>
    <n v="1"/>
    <n v="4"/>
  </r>
  <r>
    <x v="35"/>
    <d v="2019-04-28T00:00:00"/>
    <n v="4"/>
    <n v="4"/>
    <n v="1"/>
  </r>
  <r>
    <x v="36"/>
    <d v="2020-08-06T00:00:00"/>
    <n v="3"/>
    <n v="2"/>
    <n v="4"/>
  </r>
  <r>
    <x v="36"/>
    <d v="2022-07-23T00:00:00"/>
    <n v="4"/>
    <n v="1"/>
    <n v="1"/>
  </r>
  <r>
    <x v="36"/>
    <d v="2023-02-01T00:00:00"/>
    <n v="1"/>
    <n v="3"/>
    <n v="5"/>
  </r>
  <r>
    <x v="37"/>
    <d v="2023-09-05T00:00:00"/>
    <n v="5"/>
    <n v="3"/>
    <n v="3"/>
  </r>
  <r>
    <x v="37"/>
    <d v="2022-11-01T00:00:00"/>
    <n v="2"/>
    <n v="3"/>
    <n v="2"/>
  </r>
  <r>
    <x v="38"/>
    <d v="2022-04-05T00:00:00"/>
    <n v="4"/>
    <n v="5"/>
    <n v="4"/>
  </r>
  <r>
    <x v="38"/>
    <d v="2022-01-27T00:00:00"/>
    <n v="1"/>
    <n v="5"/>
    <n v="1"/>
  </r>
  <r>
    <x v="39"/>
    <d v="2020-12-30T00:00:00"/>
    <n v="2"/>
    <n v="5"/>
    <n v="3"/>
  </r>
  <r>
    <x v="39"/>
    <d v="2019-11-24T00:00:00"/>
    <n v="2"/>
    <n v="1"/>
    <n v="4"/>
  </r>
  <r>
    <x v="40"/>
    <d v="2022-04-28T00:00:00"/>
    <n v="4"/>
    <n v="4"/>
    <n v="2"/>
  </r>
  <r>
    <x v="40"/>
    <d v="2023-08-16T00:00:00"/>
    <n v="5"/>
    <n v="3"/>
    <n v="1"/>
  </r>
  <r>
    <x v="40"/>
    <d v="2021-11-05T00:00:00"/>
    <n v="3"/>
    <n v="1"/>
    <n v="5"/>
  </r>
  <r>
    <x v="41"/>
    <d v="2022-06-01T00:00:00"/>
    <n v="4"/>
    <n v="2"/>
    <n v="2"/>
  </r>
  <r>
    <x v="42"/>
    <d v="2020-12-26T00:00:00"/>
    <n v="3"/>
    <n v="4"/>
    <n v="3"/>
  </r>
  <r>
    <x v="43"/>
    <d v="2022-08-25T00:00:00"/>
    <n v="5"/>
    <n v="2"/>
    <n v="5"/>
  </r>
  <r>
    <x v="43"/>
    <d v="2021-10-09T00:00:00"/>
    <n v="1"/>
    <n v="5"/>
    <n v="5"/>
  </r>
  <r>
    <x v="44"/>
    <d v="2019-07-23T00:00:00"/>
    <n v="4"/>
    <n v="4"/>
    <n v="3"/>
  </r>
  <r>
    <x v="44"/>
    <d v="2019-05-30T00:00:00"/>
    <n v="5"/>
    <n v="3"/>
    <n v="5"/>
  </r>
  <r>
    <x v="45"/>
    <d v="2019-12-01T00:00:00"/>
    <n v="1"/>
    <n v="3"/>
    <n v="4"/>
  </r>
  <r>
    <x v="46"/>
    <d v="2023-07-22T00:00:00"/>
    <n v="3"/>
    <n v="5"/>
    <n v="1"/>
  </r>
  <r>
    <x v="47"/>
    <d v="2022-11-07T00:00:00"/>
    <n v="1"/>
    <n v="1"/>
    <n v="4"/>
  </r>
  <r>
    <x v="47"/>
    <d v="2021-08-27T00:00:00"/>
    <n v="5"/>
    <n v="5"/>
    <n v="3"/>
  </r>
  <r>
    <x v="48"/>
    <d v="2021-02-11T00:00:00"/>
    <n v="1"/>
    <n v="2"/>
    <n v="2"/>
  </r>
  <r>
    <x v="49"/>
    <d v="2021-03-10T00:00:00"/>
    <n v="2"/>
    <n v="1"/>
    <n v="4"/>
  </r>
  <r>
    <x v="50"/>
    <d v="2019-07-25T00:00:00"/>
    <n v="5"/>
    <n v="4"/>
    <n v="1"/>
  </r>
  <r>
    <x v="50"/>
    <d v="2023-07-11T00:00:00"/>
    <n v="2"/>
    <n v="1"/>
    <n v="3"/>
  </r>
  <r>
    <x v="50"/>
    <d v="2020-02-04T00:00:00"/>
    <n v="1"/>
    <n v="5"/>
    <n v="5"/>
  </r>
  <r>
    <x v="51"/>
    <d v="2020-09-25T00:00:00"/>
    <n v="5"/>
    <n v="3"/>
    <n v="2"/>
  </r>
  <r>
    <x v="51"/>
    <d v="2020-01-12T00:00:00"/>
    <n v="2"/>
    <n v="4"/>
    <n v="1"/>
  </r>
  <r>
    <x v="52"/>
    <d v="2022-03-05T00:00:00"/>
    <n v="1"/>
    <n v="2"/>
    <n v="4"/>
  </r>
  <r>
    <x v="52"/>
    <d v="2019-11-01T00:00:00"/>
    <n v="1"/>
    <n v="3"/>
    <n v="2"/>
  </r>
  <r>
    <x v="53"/>
    <d v="2023-07-26T00:00:00"/>
    <n v="2"/>
    <n v="4"/>
    <n v="2"/>
  </r>
  <r>
    <x v="53"/>
    <d v="2021-03-12T00:00:00"/>
    <n v="2"/>
    <n v="3"/>
    <n v="2"/>
  </r>
  <r>
    <x v="53"/>
    <d v="2020-01-26T00:00:00"/>
    <n v="5"/>
    <n v="1"/>
    <n v="1"/>
  </r>
  <r>
    <x v="54"/>
    <d v="2019-11-22T00:00:00"/>
    <n v="3"/>
    <n v="2"/>
    <n v="5"/>
  </r>
  <r>
    <x v="54"/>
    <d v="2019-08-20T00:00:00"/>
    <n v="5"/>
    <n v="5"/>
    <n v="1"/>
  </r>
  <r>
    <x v="55"/>
    <d v="2023-07-26T00:00:00"/>
    <n v="3"/>
    <n v="4"/>
    <n v="2"/>
  </r>
  <r>
    <x v="56"/>
    <d v="2022-06-27T00:00:00"/>
    <n v="1"/>
    <n v="3"/>
    <n v="3"/>
  </r>
  <r>
    <x v="56"/>
    <d v="2019-08-03T00:00:00"/>
    <n v="5"/>
    <n v="1"/>
    <n v="2"/>
  </r>
  <r>
    <x v="56"/>
    <d v="2021-06-11T00:00:00"/>
    <n v="3"/>
    <n v="1"/>
    <n v="2"/>
  </r>
  <r>
    <x v="57"/>
    <d v="2020-11-16T00:00:00"/>
    <n v="5"/>
    <n v="5"/>
    <n v="4"/>
  </r>
  <r>
    <x v="57"/>
    <d v="2021-01-25T00:00:00"/>
    <n v="4"/>
    <n v="2"/>
    <n v="4"/>
  </r>
  <r>
    <x v="57"/>
    <d v="2022-02-20T00:00:00"/>
    <n v="5"/>
    <n v="4"/>
    <n v="1"/>
  </r>
  <r>
    <x v="58"/>
    <d v="2021-04-24T00:00:00"/>
    <n v="4"/>
    <n v="4"/>
    <n v="2"/>
  </r>
  <r>
    <x v="59"/>
    <d v="2020-03-02T00:00:00"/>
    <n v="3"/>
    <n v="4"/>
    <n v="1"/>
  </r>
  <r>
    <x v="59"/>
    <d v="2020-05-11T00:00:00"/>
    <n v="4"/>
    <n v="3"/>
    <n v="4"/>
  </r>
  <r>
    <x v="60"/>
    <d v="2021-07-24T00:00:00"/>
    <n v="4"/>
    <n v="5"/>
    <n v="3"/>
  </r>
  <r>
    <x v="60"/>
    <d v="2022-12-06T00:00:00"/>
    <n v="2"/>
    <n v="1"/>
    <n v="4"/>
  </r>
  <r>
    <x v="60"/>
    <d v="2022-10-27T00:00:00"/>
    <n v="4"/>
    <n v="5"/>
    <n v="2"/>
  </r>
  <r>
    <x v="61"/>
    <d v="2021-04-07T00:00:00"/>
    <n v="2"/>
    <n v="4"/>
    <n v="1"/>
  </r>
  <r>
    <x v="61"/>
    <d v="2021-01-03T00:00:00"/>
    <n v="5"/>
    <n v="1"/>
    <n v="1"/>
  </r>
  <r>
    <x v="61"/>
    <d v="2023-04-21T00:00:00"/>
    <n v="3"/>
    <n v="1"/>
    <n v="5"/>
  </r>
  <r>
    <x v="62"/>
    <d v="2019-05-04T00:00:00"/>
    <n v="4"/>
    <n v="1"/>
    <n v="2"/>
  </r>
  <r>
    <x v="63"/>
    <d v="2020-06-07T00:00:00"/>
    <n v="3"/>
    <n v="3"/>
    <n v="5"/>
  </r>
  <r>
    <x v="63"/>
    <d v="2020-10-15T00:00:00"/>
    <n v="5"/>
    <n v="3"/>
    <n v="5"/>
  </r>
  <r>
    <x v="63"/>
    <d v="2021-12-11T00:00:00"/>
    <n v="1"/>
    <n v="5"/>
    <n v="1"/>
  </r>
  <r>
    <x v="64"/>
    <d v="2019-10-22T00:00:00"/>
    <n v="1"/>
    <n v="2"/>
    <n v="4"/>
  </r>
  <r>
    <x v="65"/>
    <d v="2021-10-23T00:00:00"/>
    <n v="3"/>
    <n v="3"/>
    <n v="1"/>
  </r>
  <r>
    <x v="66"/>
    <d v="2022-12-25T00:00:00"/>
    <n v="1"/>
    <n v="1"/>
    <n v="3"/>
  </r>
  <r>
    <x v="66"/>
    <d v="2020-07-02T00:00:00"/>
    <n v="1"/>
    <n v="1"/>
    <n v="1"/>
  </r>
  <r>
    <x v="67"/>
    <d v="2019-07-11T00:00:00"/>
    <n v="5"/>
    <n v="2"/>
    <n v="4"/>
  </r>
  <r>
    <x v="68"/>
    <d v="2021-05-03T00:00:00"/>
    <n v="2"/>
    <n v="4"/>
    <n v="3"/>
  </r>
  <r>
    <x v="68"/>
    <d v="2023-07-27T00:00:00"/>
    <n v="5"/>
    <n v="1"/>
    <n v="4"/>
  </r>
  <r>
    <x v="69"/>
    <d v="2020-04-03T00:00:00"/>
    <n v="4"/>
    <n v="3"/>
    <n v="1"/>
  </r>
  <r>
    <x v="69"/>
    <d v="2023-02-13T00:00:00"/>
    <n v="3"/>
    <n v="1"/>
    <n v="4"/>
  </r>
  <r>
    <x v="69"/>
    <d v="2022-03-20T00:00:00"/>
    <n v="4"/>
    <n v="1"/>
    <n v="2"/>
  </r>
  <r>
    <x v="70"/>
    <d v="2021-04-13T00:00:00"/>
    <n v="2"/>
    <n v="3"/>
    <n v="3"/>
  </r>
  <r>
    <x v="70"/>
    <d v="2023-10-24T00:00:00"/>
    <n v="3"/>
    <n v="4"/>
    <n v="5"/>
  </r>
  <r>
    <x v="70"/>
    <d v="2022-05-02T00:00:00"/>
    <n v="4"/>
    <n v="5"/>
    <n v="4"/>
  </r>
  <r>
    <x v="71"/>
    <d v="2021-02-14T00:00:00"/>
    <n v="5"/>
    <n v="5"/>
    <n v="2"/>
  </r>
  <r>
    <x v="71"/>
    <d v="2023-01-06T00:00:00"/>
    <n v="5"/>
    <n v="2"/>
    <n v="1"/>
  </r>
  <r>
    <x v="72"/>
    <d v="2021-02-20T00:00:00"/>
    <n v="1"/>
    <n v="2"/>
    <n v="3"/>
  </r>
  <r>
    <x v="73"/>
    <d v="2020-02-09T00:00:00"/>
    <n v="2"/>
    <n v="4"/>
    <n v="2"/>
  </r>
  <r>
    <x v="73"/>
    <d v="2019-11-03T00:00:00"/>
    <n v="3"/>
    <n v="2"/>
    <n v="4"/>
  </r>
  <r>
    <x v="73"/>
    <d v="2020-03-27T00:00:00"/>
    <n v="4"/>
    <n v="5"/>
    <n v="1"/>
  </r>
  <r>
    <x v="74"/>
    <d v="2019-06-29T00:00:00"/>
    <n v="5"/>
    <n v="1"/>
    <n v="3"/>
  </r>
  <r>
    <x v="75"/>
    <d v="2023-01-29T00:00:00"/>
    <n v="2"/>
    <n v="2"/>
    <n v="4"/>
  </r>
  <r>
    <x v="75"/>
    <d v="2021-10-14T00:00:00"/>
    <n v="1"/>
    <n v="1"/>
    <n v="5"/>
  </r>
  <r>
    <x v="76"/>
    <d v="2023-04-26T00:00:00"/>
    <n v="5"/>
    <n v="3"/>
    <n v="1"/>
  </r>
  <r>
    <x v="76"/>
    <d v="2020-09-03T00:00:00"/>
    <n v="5"/>
    <n v="2"/>
    <n v="4"/>
  </r>
  <r>
    <x v="76"/>
    <d v="2022-07-21T00:00:00"/>
    <n v="4"/>
    <n v="3"/>
    <n v="4"/>
  </r>
  <r>
    <x v="77"/>
    <d v="2021-03-27T00:00:00"/>
    <n v="3"/>
    <n v="2"/>
    <n v="1"/>
  </r>
  <r>
    <x v="77"/>
    <d v="2020-06-19T00:00:00"/>
    <n v="1"/>
    <n v="2"/>
    <n v="3"/>
  </r>
  <r>
    <x v="77"/>
    <d v="2021-11-04T00:00:00"/>
    <n v="4"/>
    <n v="2"/>
    <n v="1"/>
  </r>
  <r>
    <x v="78"/>
    <d v="2020-08-27T00:00:00"/>
    <n v="3"/>
    <n v="2"/>
    <n v="2"/>
  </r>
  <r>
    <x v="79"/>
    <d v="2021-02-17T00:00:00"/>
    <n v="1"/>
    <n v="2"/>
    <n v="2"/>
  </r>
  <r>
    <x v="79"/>
    <d v="2020-09-28T00:00:00"/>
    <n v="2"/>
    <n v="2"/>
    <n v="5"/>
  </r>
  <r>
    <x v="80"/>
    <d v="2019-03-22T00:00:00"/>
    <n v="2"/>
    <n v="5"/>
    <n v="4"/>
  </r>
  <r>
    <x v="80"/>
    <d v="2019-11-05T00:00:00"/>
    <n v="2"/>
    <n v="1"/>
    <n v="5"/>
  </r>
  <r>
    <x v="80"/>
    <d v="2019-08-19T00:00:00"/>
    <n v="3"/>
    <n v="4"/>
    <n v="1"/>
  </r>
  <r>
    <x v="81"/>
    <d v="2019-10-23T00:00:00"/>
    <n v="5"/>
    <n v="4"/>
    <n v="5"/>
  </r>
  <r>
    <x v="81"/>
    <d v="2019-04-12T00:00:00"/>
    <n v="4"/>
    <n v="1"/>
    <n v="3"/>
  </r>
  <r>
    <x v="81"/>
    <d v="2021-03-06T00:00:00"/>
    <n v="5"/>
    <n v="2"/>
    <n v="5"/>
  </r>
  <r>
    <x v="82"/>
    <d v="2021-09-22T00:00:00"/>
    <n v="1"/>
    <n v="2"/>
    <n v="2"/>
  </r>
  <r>
    <x v="82"/>
    <d v="2021-10-01T00:00:00"/>
    <n v="1"/>
    <n v="5"/>
    <n v="2"/>
  </r>
  <r>
    <x v="83"/>
    <d v="2019-07-22T00:00:00"/>
    <n v="1"/>
    <n v="3"/>
    <n v="3"/>
  </r>
  <r>
    <x v="84"/>
    <d v="2022-01-17T00:00:00"/>
    <n v="5"/>
    <n v="2"/>
    <n v="2"/>
  </r>
  <r>
    <x v="85"/>
    <d v="2020-05-20T00:00:00"/>
    <n v="4"/>
    <n v="4"/>
    <n v="3"/>
  </r>
  <r>
    <x v="85"/>
    <d v="2020-02-09T00:00:00"/>
    <n v="2"/>
    <n v="2"/>
    <n v="3"/>
  </r>
  <r>
    <x v="86"/>
    <d v="2020-08-01T00:00:00"/>
    <n v="2"/>
    <n v="5"/>
    <n v="4"/>
  </r>
  <r>
    <x v="86"/>
    <d v="2023-05-10T00:00:00"/>
    <n v="5"/>
    <n v="2"/>
    <n v="4"/>
  </r>
  <r>
    <x v="87"/>
    <d v="2020-02-03T00:00:00"/>
    <n v="4"/>
    <n v="4"/>
    <n v="1"/>
  </r>
  <r>
    <x v="88"/>
    <d v="2020-03-31T00:00:00"/>
    <n v="5"/>
    <n v="5"/>
    <n v="1"/>
  </r>
  <r>
    <x v="89"/>
    <d v="2019-06-05T00:00:00"/>
    <n v="3"/>
    <n v="1"/>
    <n v="5"/>
  </r>
  <r>
    <x v="90"/>
    <d v="2021-01-06T00:00:00"/>
    <n v="5"/>
    <n v="2"/>
    <n v="3"/>
  </r>
  <r>
    <x v="90"/>
    <d v="2019-10-08T00:00:00"/>
    <n v="3"/>
    <n v="3"/>
    <n v="3"/>
  </r>
  <r>
    <x v="91"/>
    <d v="2022-02-19T00:00:00"/>
    <n v="2"/>
    <n v="5"/>
    <n v="1"/>
  </r>
  <r>
    <x v="91"/>
    <d v="2020-06-21T00:00:00"/>
    <n v="4"/>
    <n v="3"/>
    <n v="4"/>
  </r>
  <r>
    <x v="91"/>
    <d v="2019-05-18T00:00:00"/>
    <n v="5"/>
    <n v="3"/>
    <n v="3"/>
  </r>
  <r>
    <x v="92"/>
    <d v="2019-07-01T00:00:00"/>
    <n v="1"/>
    <n v="3"/>
    <n v="2"/>
  </r>
  <r>
    <x v="92"/>
    <d v="2019-09-18T00:00:00"/>
    <n v="3"/>
    <n v="4"/>
    <n v="3"/>
  </r>
  <r>
    <x v="93"/>
    <d v="2019-07-09T00:00:00"/>
    <n v="1"/>
    <n v="1"/>
    <n v="5"/>
  </r>
  <r>
    <x v="94"/>
    <d v="2019-06-04T00:00:00"/>
    <n v="1"/>
    <n v="3"/>
    <n v="2"/>
  </r>
  <r>
    <x v="95"/>
    <d v="2023-05-31T00:00:00"/>
    <n v="4"/>
    <n v="2"/>
    <n v="4"/>
  </r>
  <r>
    <x v="95"/>
    <d v="2021-08-16T00:00:00"/>
    <n v="3"/>
    <n v="2"/>
    <n v="5"/>
  </r>
  <r>
    <x v="96"/>
    <d v="2020-08-03T00:00:00"/>
    <n v="2"/>
    <n v="3"/>
    <n v="3"/>
  </r>
  <r>
    <x v="97"/>
    <d v="2022-12-26T00:00:00"/>
    <n v="5"/>
    <n v="4"/>
    <n v="4"/>
  </r>
  <r>
    <x v="98"/>
    <d v="2023-01-29T00:00:00"/>
    <n v="1"/>
    <n v="1"/>
    <n v="1"/>
  </r>
  <r>
    <x v="98"/>
    <d v="2023-08-01T00:00:00"/>
    <n v="3"/>
    <n v="1"/>
    <n v="5"/>
  </r>
  <r>
    <x v="99"/>
    <d v="2019-12-19T00:00:00"/>
    <n v="2"/>
    <n v="4"/>
    <n v="5"/>
  </r>
  <r>
    <x v="99"/>
    <d v="2019-11-18T00:00:00"/>
    <n v="4"/>
    <n v="5"/>
    <n v="4"/>
  </r>
  <r>
    <x v="99"/>
    <d v="2021-02-16T00:00:00"/>
    <n v="4"/>
    <n v="3"/>
    <n v="1"/>
  </r>
  <r>
    <x v="100"/>
    <d v="2023-10-05T00:00:00"/>
    <n v="3"/>
    <n v="5"/>
    <n v="3"/>
  </r>
  <r>
    <x v="100"/>
    <d v="2023-08-28T00:00:00"/>
    <n v="4"/>
    <n v="4"/>
    <n v="3"/>
  </r>
  <r>
    <x v="101"/>
    <d v="2023-03-14T00:00:00"/>
    <n v="1"/>
    <n v="5"/>
    <n v="4"/>
  </r>
  <r>
    <x v="101"/>
    <d v="2021-06-10T00:00:00"/>
    <n v="2"/>
    <n v="3"/>
    <n v="3"/>
  </r>
  <r>
    <x v="101"/>
    <d v="2019-07-17T00:00:00"/>
    <n v="4"/>
    <n v="3"/>
    <n v="2"/>
  </r>
  <r>
    <x v="102"/>
    <d v="2019-11-25T00:00:00"/>
    <n v="2"/>
    <n v="5"/>
    <n v="1"/>
  </r>
  <r>
    <x v="102"/>
    <d v="2020-03-04T00:00:00"/>
    <n v="2"/>
    <n v="1"/>
    <n v="3"/>
  </r>
  <r>
    <x v="102"/>
    <d v="2022-10-10T00:00:00"/>
    <n v="2"/>
    <n v="5"/>
    <n v="2"/>
  </r>
  <r>
    <x v="103"/>
    <d v="2019-04-28T00:00:00"/>
    <n v="4"/>
    <n v="2"/>
    <n v="1"/>
  </r>
  <r>
    <x v="103"/>
    <d v="2023-02-14T00:00:00"/>
    <n v="3"/>
    <n v="2"/>
    <n v="1"/>
  </r>
  <r>
    <x v="104"/>
    <d v="2019-09-12T00:00:00"/>
    <n v="3"/>
    <n v="2"/>
    <n v="5"/>
  </r>
  <r>
    <x v="104"/>
    <d v="2023-10-16T00:00:00"/>
    <n v="3"/>
    <n v="5"/>
    <n v="3"/>
  </r>
  <r>
    <x v="104"/>
    <d v="2019-05-16T00:00:00"/>
    <n v="1"/>
    <n v="2"/>
    <n v="3"/>
  </r>
  <r>
    <x v="105"/>
    <d v="2023-06-06T00:00:00"/>
    <n v="1"/>
    <n v="5"/>
    <n v="1"/>
  </r>
  <r>
    <x v="105"/>
    <d v="2023-10-01T00:00:00"/>
    <n v="2"/>
    <n v="3"/>
    <n v="2"/>
  </r>
  <r>
    <x v="105"/>
    <d v="2021-06-23T00:00:00"/>
    <n v="4"/>
    <n v="2"/>
    <n v="4"/>
  </r>
  <r>
    <x v="106"/>
    <d v="2021-04-02T00:00:00"/>
    <n v="4"/>
    <n v="4"/>
    <n v="3"/>
  </r>
  <r>
    <x v="106"/>
    <d v="2021-08-26T00:00:00"/>
    <n v="2"/>
    <n v="2"/>
    <n v="3"/>
  </r>
  <r>
    <x v="106"/>
    <d v="2020-02-02T00:00:00"/>
    <n v="5"/>
    <n v="2"/>
    <n v="3"/>
  </r>
  <r>
    <x v="107"/>
    <d v="2020-04-13T00:00:00"/>
    <n v="5"/>
    <n v="5"/>
    <n v="1"/>
  </r>
  <r>
    <x v="108"/>
    <d v="2021-05-16T00:00:00"/>
    <n v="5"/>
    <n v="3"/>
    <n v="3"/>
  </r>
  <r>
    <x v="108"/>
    <d v="2020-08-18T00:00:00"/>
    <n v="1"/>
    <n v="5"/>
    <n v="1"/>
  </r>
  <r>
    <x v="109"/>
    <d v="2021-03-30T00:00:00"/>
    <n v="3"/>
    <n v="2"/>
    <n v="4"/>
  </r>
  <r>
    <x v="109"/>
    <d v="2020-04-23T00:00:00"/>
    <n v="3"/>
    <n v="4"/>
    <n v="5"/>
  </r>
  <r>
    <x v="109"/>
    <d v="2021-04-19T00:00:00"/>
    <n v="3"/>
    <n v="1"/>
    <n v="3"/>
  </r>
  <r>
    <x v="110"/>
    <d v="2020-02-04T00:00:00"/>
    <n v="3"/>
    <n v="1"/>
    <n v="5"/>
  </r>
  <r>
    <x v="110"/>
    <d v="2021-09-16T00:00:00"/>
    <n v="1"/>
    <n v="5"/>
    <n v="4"/>
  </r>
  <r>
    <x v="110"/>
    <d v="2019-11-03T00:00:00"/>
    <n v="4"/>
    <n v="3"/>
    <n v="3"/>
  </r>
  <r>
    <x v="111"/>
    <d v="2021-04-04T00:00:00"/>
    <n v="3"/>
    <n v="5"/>
    <n v="1"/>
  </r>
  <r>
    <x v="111"/>
    <d v="2022-10-07T00:00:00"/>
    <n v="3"/>
    <n v="5"/>
    <n v="5"/>
  </r>
  <r>
    <x v="112"/>
    <d v="2020-12-26T00:00:00"/>
    <n v="1"/>
    <n v="4"/>
    <n v="3"/>
  </r>
  <r>
    <x v="112"/>
    <d v="2020-09-12T00:00:00"/>
    <n v="4"/>
    <n v="1"/>
    <n v="5"/>
  </r>
  <r>
    <x v="112"/>
    <d v="2020-10-19T00:00:00"/>
    <n v="1"/>
    <n v="4"/>
    <n v="5"/>
  </r>
  <r>
    <x v="113"/>
    <d v="2020-05-06T00:00:00"/>
    <n v="2"/>
    <n v="5"/>
    <n v="4"/>
  </r>
  <r>
    <x v="113"/>
    <d v="2023-11-04T00:00:00"/>
    <n v="2"/>
    <n v="1"/>
    <n v="3"/>
  </r>
  <r>
    <x v="113"/>
    <d v="2022-06-12T00:00:00"/>
    <n v="4"/>
    <n v="2"/>
    <n v="3"/>
  </r>
  <r>
    <x v="114"/>
    <d v="2023-09-08T00:00:00"/>
    <n v="2"/>
    <n v="3"/>
    <n v="4"/>
  </r>
  <r>
    <x v="114"/>
    <d v="2022-01-06T00:00:00"/>
    <n v="1"/>
    <n v="3"/>
    <n v="1"/>
  </r>
  <r>
    <x v="114"/>
    <d v="2022-02-25T00:00:00"/>
    <n v="2"/>
    <n v="4"/>
    <n v="3"/>
  </r>
  <r>
    <x v="115"/>
    <d v="2020-11-29T00:00:00"/>
    <n v="4"/>
    <n v="3"/>
    <n v="2"/>
  </r>
  <r>
    <x v="115"/>
    <d v="2020-01-13T00:00:00"/>
    <n v="5"/>
    <n v="5"/>
    <n v="2"/>
  </r>
  <r>
    <x v="116"/>
    <d v="2021-04-09T00:00:00"/>
    <n v="3"/>
    <n v="2"/>
    <n v="5"/>
  </r>
  <r>
    <x v="116"/>
    <d v="2021-03-20T00:00:00"/>
    <n v="3"/>
    <n v="2"/>
    <n v="3"/>
  </r>
  <r>
    <x v="116"/>
    <d v="2021-05-11T00:00:00"/>
    <n v="4"/>
    <n v="5"/>
    <n v="2"/>
  </r>
  <r>
    <x v="117"/>
    <d v="2019-07-06T00:00:00"/>
    <n v="2"/>
    <n v="3"/>
    <n v="1"/>
  </r>
  <r>
    <x v="117"/>
    <d v="2021-08-17T00:00:00"/>
    <n v="2"/>
    <n v="5"/>
    <n v="1"/>
  </r>
  <r>
    <x v="117"/>
    <d v="2023-02-16T00:00:00"/>
    <n v="1"/>
    <n v="1"/>
    <n v="1"/>
  </r>
  <r>
    <x v="118"/>
    <d v="2020-07-30T00:00:00"/>
    <n v="2"/>
    <n v="3"/>
    <n v="3"/>
  </r>
  <r>
    <x v="118"/>
    <d v="2021-09-19T00:00:00"/>
    <n v="3"/>
    <n v="4"/>
    <n v="5"/>
  </r>
  <r>
    <x v="118"/>
    <d v="2023-09-02T00:00:00"/>
    <n v="2"/>
    <n v="1"/>
    <n v="5"/>
  </r>
  <r>
    <x v="119"/>
    <d v="2022-05-20T00:00:00"/>
    <n v="1"/>
    <n v="4"/>
    <n v="3"/>
  </r>
  <r>
    <x v="119"/>
    <d v="2023-01-19T00:00:00"/>
    <n v="3"/>
    <n v="3"/>
    <n v="3"/>
  </r>
  <r>
    <x v="120"/>
    <d v="2020-01-28T00:00:00"/>
    <n v="2"/>
    <n v="5"/>
    <n v="1"/>
  </r>
  <r>
    <x v="121"/>
    <d v="2021-08-31T00:00:00"/>
    <n v="5"/>
    <n v="5"/>
    <n v="1"/>
  </r>
  <r>
    <x v="121"/>
    <d v="2021-09-15T00:00:00"/>
    <n v="3"/>
    <n v="2"/>
    <n v="4"/>
  </r>
  <r>
    <x v="122"/>
    <d v="2019-06-03T00:00:00"/>
    <n v="2"/>
    <n v="4"/>
    <n v="4"/>
  </r>
  <r>
    <x v="122"/>
    <d v="2021-11-04T00:00:00"/>
    <n v="1"/>
    <n v="1"/>
    <n v="4"/>
  </r>
  <r>
    <x v="122"/>
    <d v="2020-05-22T00:00:00"/>
    <n v="4"/>
    <n v="5"/>
    <n v="5"/>
  </r>
  <r>
    <x v="123"/>
    <d v="2023-06-19T00:00:00"/>
    <n v="5"/>
    <n v="3"/>
    <n v="5"/>
  </r>
  <r>
    <x v="123"/>
    <d v="2020-10-31T00:00:00"/>
    <n v="5"/>
    <n v="3"/>
    <n v="3"/>
  </r>
  <r>
    <x v="123"/>
    <d v="2023-06-20T00:00:00"/>
    <n v="4"/>
    <n v="4"/>
    <n v="1"/>
  </r>
  <r>
    <x v="124"/>
    <d v="2020-03-23T00:00:00"/>
    <n v="2"/>
    <n v="2"/>
    <n v="2"/>
  </r>
  <r>
    <x v="124"/>
    <d v="2019-11-05T00:00:00"/>
    <n v="5"/>
    <n v="2"/>
    <n v="1"/>
  </r>
  <r>
    <x v="125"/>
    <d v="2021-01-03T00:00:00"/>
    <n v="4"/>
    <n v="3"/>
    <n v="1"/>
  </r>
  <r>
    <x v="125"/>
    <d v="2021-11-30T00:00:00"/>
    <n v="2"/>
    <n v="5"/>
    <n v="5"/>
  </r>
  <r>
    <x v="126"/>
    <d v="2023-06-20T00:00:00"/>
    <n v="2"/>
    <n v="2"/>
    <n v="2"/>
  </r>
  <r>
    <x v="126"/>
    <d v="2021-10-02T00:00:00"/>
    <n v="1"/>
    <n v="1"/>
    <n v="1"/>
  </r>
  <r>
    <x v="127"/>
    <d v="2022-02-04T00:00:00"/>
    <n v="2"/>
    <n v="3"/>
    <n v="4"/>
  </r>
  <r>
    <x v="127"/>
    <d v="2023-03-07T00:00:00"/>
    <n v="1"/>
    <n v="5"/>
    <n v="5"/>
  </r>
  <r>
    <x v="128"/>
    <d v="2023-03-12T00:00:00"/>
    <n v="1"/>
    <n v="2"/>
    <n v="2"/>
  </r>
  <r>
    <x v="129"/>
    <d v="2023-04-03T00:00:00"/>
    <n v="2"/>
    <n v="1"/>
    <n v="2"/>
  </r>
  <r>
    <x v="130"/>
    <d v="2020-09-26T00:00:00"/>
    <n v="3"/>
    <n v="2"/>
    <n v="1"/>
  </r>
  <r>
    <x v="130"/>
    <d v="2022-06-03T00:00:00"/>
    <n v="2"/>
    <n v="3"/>
    <n v="5"/>
  </r>
  <r>
    <x v="130"/>
    <d v="2023-11-03T00:00:00"/>
    <n v="4"/>
    <n v="2"/>
    <n v="5"/>
  </r>
  <r>
    <x v="131"/>
    <d v="2019-10-16T00:00:00"/>
    <n v="1"/>
    <n v="5"/>
    <n v="2"/>
  </r>
  <r>
    <x v="131"/>
    <d v="2019-03-22T00:00:00"/>
    <n v="4"/>
    <n v="4"/>
    <n v="4"/>
  </r>
  <r>
    <x v="132"/>
    <d v="2022-11-24T00:00:00"/>
    <n v="5"/>
    <n v="3"/>
    <n v="4"/>
  </r>
  <r>
    <x v="132"/>
    <d v="2019-11-27T00:00:00"/>
    <n v="3"/>
    <n v="3"/>
    <n v="4"/>
  </r>
  <r>
    <x v="132"/>
    <d v="2023-10-09T00:00:00"/>
    <n v="4"/>
    <n v="5"/>
    <n v="2"/>
  </r>
  <r>
    <x v="133"/>
    <d v="2019-06-14T00:00:00"/>
    <n v="1"/>
    <n v="2"/>
    <n v="3"/>
  </r>
  <r>
    <x v="134"/>
    <d v="2019-06-13T00:00:00"/>
    <n v="5"/>
    <n v="4"/>
    <n v="5"/>
  </r>
  <r>
    <x v="134"/>
    <d v="2019-08-22T00:00:00"/>
    <n v="2"/>
    <n v="4"/>
    <n v="1"/>
  </r>
  <r>
    <x v="134"/>
    <d v="2020-07-12T00:00:00"/>
    <n v="4"/>
    <n v="3"/>
    <n v="1"/>
  </r>
  <r>
    <x v="135"/>
    <d v="2019-07-31T00:00:00"/>
    <n v="4"/>
    <n v="4"/>
    <n v="1"/>
  </r>
  <r>
    <x v="136"/>
    <d v="2020-06-30T00:00:00"/>
    <n v="1"/>
    <n v="1"/>
    <n v="2"/>
  </r>
  <r>
    <x v="136"/>
    <d v="2022-08-09T00:00:00"/>
    <n v="1"/>
    <n v="5"/>
    <n v="2"/>
  </r>
  <r>
    <x v="136"/>
    <d v="2019-12-03T00:00:00"/>
    <n v="3"/>
    <n v="1"/>
    <n v="5"/>
  </r>
  <r>
    <x v="137"/>
    <d v="2019-12-13T00:00:00"/>
    <n v="5"/>
    <n v="2"/>
    <n v="1"/>
  </r>
  <r>
    <x v="137"/>
    <d v="2019-10-21T00:00:00"/>
    <n v="5"/>
    <n v="5"/>
    <n v="1"/>
  </r>
  <r>
    <x v="137"/>
    <d v="2020-08-06T00:00:00"/>
    <n v="5"/>
    <n v="4"/>
    <n v="2"/>
  </r>
  <r>
    <x v="138"/>
    <d v="2019-05-25T00:00:00"/>
    <n v="5"/>
    <n v="4"/>
    <n v="3"/>
  </r>
  <r>
    <x v="139"/>
    <d v="2022-09-30T00:00:00"/>
    <n v="5"/>
    <n v="5"/>
    <n v="3"/>
  </r>
  <r>
    <x v="139"/>
    <d v="2022-02-22T00:00:00"/>
    <n v="4"/>
    <n v="2"/>
    <n v="5"/>
  </r>
  <r>
    <x v="140"/>
    <d v="2020-12-31T00:00:00"/>
    <n v="1"/>
    <n v="5"/>
    <n v="1"/>
  </r>
  <r>
    <x v="140"/>
    <d v="2019-08-13T00:00:00"/>
    <n v="4"/>
    <n v="1"/>
    <n v="1"/>
  </r>
  <r>
    <x v="140"/>
    <d v="2022-03-13T00:00:00"/>
    <n v="3"/>
    <n v="1"/>
    <n v="1"/>
  </r>
  <r>
    <x v="141"/>
    <d v="2023-10-11T00:00:00"/>
    <n v="5"/>
    <n v="4"/>
    <n v="3"/>
  </r>
  <r>
    <x v="141"/>
    <d v="2019-08-08T00:00:00"/>
    <n v="2"/>
    <n v="2"/>
    <n v="4"/>
  </r>
  <r>
    <x v="141"/>
    <d v="2021-04-11T00:00:00"/>
    <n v="3"/>
    <n v="5"/>
    <n v="2"/>
  </r>
  <r>
    <x v="142"/>
    <d v="2019-08-12T00:00:00"/>
    <n v="1"/>
    <n v="1"/>
    <n v="5"/>
  </r>
  <r>
    <x v="142"/>
    <d v="2021-09-16T00:00:00"/>
    <n v="1"/>
    <n v="1"/>
    <n v="2"/>
  </r>
  <r>
    <x v="142"/>
    <d v="2020-09-15T00:00:00"/>
    <n v="4"/>
    <n v="5"/>
    <n v="1"/>
  </r>
  <r>
    <x v="143"/>
    <d v="2022-03-02T00:00:00"/>
    <n v="4"/>
    <n v="1"/>
    <n v="4"/>
  </r>
  <r>
    <x v="143"/>
    <d v="2019-11-21T00:00:00"/>
    <n v="3"/>
    <n v="5"/>
    <n v="1"/>
  </r>
  <r>
    <x v="144"/>
    <d v="2020-05-06T00:00:00"/>
    <n v="1"/>
    <n v="4"/>
    <n v="5"/>
  </r>
  <r>
    <x v="144"/>
    <d v="2021-09-14T00:00:00"/>
    <n v="5"/>
    <n v="2"/>
    <n v="3"/>
  </r>
  <r>
    <x v="144"/>
    <d v="2021-04-06T00:00:00"/>
    <n v="3"/>
    <n v="4"/>
    <n v="3"/>
  </r>
  <r>
    <x v="145"/>
    <d v="2019-08-11T00:00:00"/>
    <n v="2"/>
    <n v="3"/>
    <n v="3"/>
  </r>
  <r>
    <x v="145"/>
    <d v="2020-11-29T00:00:00"/>
    <n v="1"/>
    <n v="5"/>
    <n v="3"/>
  </r>
  <r>
    <x v="146"/>
    <d v="2021-02-17T00:00:00"/>
    <n v="5"/>
    <n v="1"/>
    <n v="5"/>
  </r>
  <r>
    <x v="146"/>
    <d v="2021-01-24T00:00:00"/>
    <n v="2"/>
    <n v="3"/>
    <n v="1"/>
  </r>
  <r>
    <x v="146"/>
    <d v="2022-07-15T00:00:00"/>
    <n v="3"/>
    <n v="1"/>
    <n v="5"/>
  </r>
  <r>
    <x v="147"/>
    <d v="2022-07-11T00:00:00"/>
    <n v="1"/>
    <n v="4"/>
    <n v="1"/>
  </r>
  <r>
    <x v="147"/>
    <d v="2019-11-13T00:00:00"/>
    <n v="1"/>
    <n v="2"/>
    <n v="4"/>
  </r>
  <r>
    <x v="148"/>
    <d v="2020-08-19T00:00:00"/>
    <n v="3"/>
    <n v="4"/>
    <n v="1"/>
  </r>
  <r>
    <x v="149"/>
    <d v="2021-10-14T00:00:00"/>
    <n v="3"/>
    <n v="4"/>
    <n v="3"/>
  </r>
  <r>
    <x v="149"/>
    <d v="2019-05-21T00:00:00"/>
    <n v="2"/>
    <n v="1"/>
    <n v="5"/>
  </r>
  <r>
    <x v="150"/>
    <d v="2023-01-31T00:00:00"/>
    <n v="4"/>
    <n v="2"/>
    <n v="3"/>
  </r>
  <r>
    <x v="150"/>
    <d v="2020-06-11T00:00:00"/>
    <n v="3"/>
    <n v="2"/>
    <n v="4"/>
  </r>
  <r>
    <x v="151"/>
    <d v="2020-06-02T00:00:00"/>
    <n v="5"/>
    <n v="2"/>
    <n v="3"/>
  </r>
  <r>
    <x v="152"/>
    <d v="2023-03-28T00:00:00"/>
    <n v="4"/>
    <n v="1"/>
    <n v="1"/>
  </r>
  <r>
    <x v="152"/>
    <d v="2023-06-17T00:00:00"/>
    <n v="4"/>
    <n v="2"/>
    <n v="1"/>
  </r>
  <r>
    <x v="153"/>
    <d v="2020-12-12T00:00:00"/>
    <n v="4"/>
    <n v="1"/>
    <n v="5"/>
  </r>
  <r>
    <x v="153"/>
    <d v="2023-08-14T00:00:00"/>
    <n v="1"/>
    <n v="5"/>
    <n v="2"/>
  </r>
  <r>
    <x v="153"/>
    <d v="2023-05-25T00:00:00"/>
    <n v="4"/>
    <n v="2"/>
    <n v="2"/>
  </r>
  <r>
    <x v="154"/>
    <d v="2020-02-08T00:00:00"/>
    <n v="3"/>
    <n v="1"/>
    <n v="3"/>
  </r>
  <r>
    <x v="154"/>
    <d v="2020-06-05T00:00:00"/>
    <n v="5"/>
    <n v="5"/>
    <n v="4"/>
  </r>
  <r>
    <x v="155"/>
    <d v="2020-11-22T00:00:00"/>
    <n v="4"/>
    <n v="2"/>
    <n v="1"/>
  </r>
  <r>
    <x v="155"/>
    <d v="2020-11-11T00:00:00"/>
    <n v="4"/>
    <n v="5"/>
    <n v="1"/>
  </r>
  <r>
    <x v="156"/>
    <d v="2021-07-14T00:00:00"/>
    <n v="2"/>
    <n v="5"/>
    <n v="1"/>
  </r>
  <r>
    <x v="157"/>
    <d v="2022-02-18T00:00:00"/>
    <n v="5"/>
    <n v="1"/>
    <n v="5"/>
  </r>
  <r>
    <x v="158"/>
    <d v="2023-10-08T00:00:00"/>
    <n v="5"/>
    <n v="1"/>
    <n v="3"/>
  </r>
  <r>
    <x v="159"/>
    <d v="2023-04-26T00:00:00"/>
    <n v="1"/>
    <n v="4"/>
    <n v="5"/>
  </r>
  <r>
    <x v="160"/>
    <d v="2022-07-06T00:00:00"/>
    <n v="2"/>
    <n v="2"/>
    <n v="1"/>
  </r>
  <r>
    <x v="160"/>
    <d v="2019-09-02T00:00:00"/>
    <n v="3"/>
    <n v="3"/>
    <n v="5"/>
  </r>
  <r>
    <x v="160"/>
    <d v="2021-07-16T00:00:00"/>
    <n v="5"/>
    <n v="5"/>
    <n v="1"/>
  </r>
  <r>
    <x v="161"/>
    <d v="2022-02-08T00:00:00"/>
    <n v="1"/>
    <n v="5"/>
    <n v="5"/>
  </r>
  <r>
    <x v="162"/>
    <d v="2023-01-06T00:00:00"/>
    <n v="2"/>
    <n v="3"/>
    <n v="2"/>
  </r>
  <r>
    <x v="163"/>
    <d v="2021-04-22T00:00:00"/>
    <n v="2"/>
    <n v="3"/>
    <n v="4"/>
  </r>
  <r>
    <x v="163"/>
    <d v="2020-02-11T00:00:00"/>
    <n v="3"/>
    <n v="2"/>
    <n v="2"/>
  </r>
  <r>
    <x v="163"/>
    <d v="2019-10-17T00:00:00"/>
    <n v="3"/>
    <n v="1"/>
    <n v="2"/>
  </r>
  <r>
    <x v="164"/>
    <d v="2019-08-16T00:00:00"/>
    <n v="5"/>
    <n v="3"/>
    <n v="4"/>
  </r>
  <r>
    <x v="165"/>
    <d v="2021-06-07T00:00:00"/>
    <n v="3"/>
    <n v="1"/>
    <n v="2"/>
  </r>
  <r>
    <x v="166"/>
    <d v="2019-10-15T00:00:00"/>
    <n v="4"/>
    <n v="1"/>
    <n v="2"/>
  </r>
  <r>
    <x v="167"/>
    <d v="2023-06-05T00:00:00"/>
    <n v="4"/>
    <n v="4"/>
    <n v="1"/>
  </r>
  <r>
    <x v="167"/>
    <d v="2022-06-17T00:00:00"/>
    <n v="3"/>
    <n v="1"/>
    <n v="1"/>
  </r>
  <r>
    <x v="167"/>
    <d v="2020-10-26T00:00:00"/>
    <n v="2"/>
    <n v="5"/>
    <n v="4"/>
  </r>
  <r>
    <x v="168"/>
    <d v="2021-04-24T00:00:00"/>
    <n v="2"/>
    <n v="5"/>
    <n v="5"/>
  </r>
  <r>
    <x v="168"/>
    <d v="2020-10-26T00:00:00"/>
    <n v="5"/>
    <n v="4"/>
    <n v="1"/>
  </r>
  <r>
    <x v="168"/>
    <d v="2022-05-08T00:00:00"/>
    <n v="4"/>
    <n v="5"/>
    <n v="1"/>
  </r>
  <r>
    <x v="169"/>
    <d v="2021-02-03T00:00:00"/>
    <n v="5"/>
    <n v="4"/>
    <n v="5"/>
  </r>
  <r>
    <x v="170"/>
    <d v="2020-03-30T00:00:00"/>
    <n v="3"/>
    <n v="1"/>
    <n v="5"/>
  </r>
  <r>
    <x v="170"/>
    <d v="2021-03-31T00:00:00"/>
    <n v="5"/>
    <n v="3"/>
    <n v="3"/>
  </r>
  <r>
    <x v="171"/>
    <d v="2020-11-13T00:00:00"/>
    <n v="1"/>
    <n v="4"/>
    <n v="5"/>
  </r>
  <r>
    <x v="172"/>
    <d v="2020-02-27T00:00:00"/>
    <n v="5"/>
    <n v="5"/>
    <n v="2"/>
  </r>
  <r>
    <x v="172"/>
    <d v="2020-06-30T00:00:00"/>
    <n v="3"/>
    <n v="3"/>
    <n v="2"/>
  </r>
  <r>
    <x v="173"/>
    <d v="2022-02-24T00:00:00"/>
    <n v="1"/>
    <n v="3"/>
    <n v="4"/>
  </r>
  <r>
    <x v="174"/>
    <d v="2021-08-20T00:00:00"/>
    <n v="2"/>
    <n v="2"/>
    <n v="5"/>
  </r>
  <r>
    <x v="174"/>
    <d v="2022-06-09T00:00:00"/>
    <n v="2"/>
    <n v="1"/>
    <n v="2"/>
  </r>
  <r>
    <x v="174"/>
    <d v="2022-09-09T00:00:00"/>
    <n v="3"/>
    <n v="2"/>
    <n v="2"/>
  </r>
  <r>
    <x v="175"/>
    <d v="2020-05-29T00:00:00"/>
    <n v="2"/>
    <n v="3"/>
    <n v="1"/>
  </r>
  <r>
    <x v="175"/>
    <d v="2019-06-10T00:00:00"/>
    <n v="4"/>
    <n v="2"/>
    <n v="1"/>
  </r>
  <r>
    <x v="175"/>
    <d v="2023-02-24T00:00:00"/>
    <n v="1"/>
    <n v="5"/>
    <n v="5"/>
  </r>
  <r>
    <x v="176"/>
    <d v="2021-02-21T00:00:00"/>
    <n v="2"/>
    <n v="2"/>
    <n v="3"/>
  </r>
  <r>
    <x v="176"/>
    <d v="2019-04-04T00:00:00"/>
    <n v="1"/>
    <n v="1"/>
    <n v="1"/>
  </r>
  <r>
    <x v="177"/>
    <d v="2020-09-06T00:00:00"/>
    <n v="4"/>
    <n v="3"/>
    <n v="1"/>
  </r>
  <r>
    <x v="178"/>
    <d v="2021-10-21T00:00:00"/>
    <n v="3"/>
    <n v="4"/>
    <n v="1"/>
  </r>
  <r>
    <x v="178"/>
    <d v="2023-02-05T00:00:00"/>
    <n v="1"/>
    <n v="4"/>
    <n v="5"/>
  </r>
  <r>
    <x v="178"/>
    <d v="2023-07-17T00:00:00"/>
    <n v="5"/>
    <n v="5"/>
    <n v="2"/>
  </r>
  <r>
    <x v="179"/>
    <d v="2022-05-24T00:00:00"/>
    <n v="1"/>
    <n v="5"/>
    <n v="1"/>
  </r>
  <r>
    <x v="179"/>
    <d v="2023-04-11T00:00:00"/>
    <n v="3"/>
    <n v="4"/>
    <n v="3"/>
  </r>
  <r>
    <x v="179"/>
    <d v="2022-11-10T00:00:00"/>
    <n v="4"/>
    <n v="3"/>
    <n v="1"/>
  </r>
  <r>
    <x v="180"/>
    <d v="2019-04-12T00:00:00"/>
    <n v="4"/>
    <n v="3"/>
    <n v="3"/>
  </r>
  <r>
    <x v="180"/>
    <d v="2020-05-08T00:00:00"/>
    <n v="1"/>
    <n v="5"/>
    <n v="2"/>
  </r>
  <r>
    <x v="180"/>
    <d v="2022-04-25T00:00:00"/>
    <n v="4"/>
    <n v="4"/>
    <n v="3"/>
  </r>
  <r>
    <x v="181"/>
    <d v="2020-12-19T00:00:00"/>
    <n v="1"/>
    <n v="4"/>
    <n v="1"/>
  </r>
  <r>
    <x v="181"/>
    <d v="2019-07-27T00:00:00"/>
    <n v="1"/>
    <n v="1"/>
    <n v="3"/>
  </r>
  <r>
    <x v="181"/>
    <d v="2021-08-11T00:00:00"/>
    <n v="1"/>
    <n v="4"/>
    <n v="1"/>
  </r>
  <r>
    <x v="182"/>
    <d v="2022-01-23T00:00:00"/>
    <n v="3"/>
    <n v="1"/>
    <n v="5"/>
  </r>
  <r>
    <x v="183"/>
    <d v="2019-05-22T00:00:00"/>
    <n v="1"/>
    <n v="5"/>
    <n v="4"/>
  </r>
  <r>
    <x v="183"/>
    <d v="2019-04-07T00:00:00"/>
    <n v="4"/>
    <n v="3"/>
    <n v="4"/>
  </r>
  <r>
    <x v="184"/>
    <d v="2019-05-24T00:00:00"/>
    <n v="2"/>
    <n v="4"/>
    <n v="3"/>
  </r>
  <r>
    <x v="184"/>
    <d v="2021-01-11T00:00:00"/>
    <n v="2"/>
    <n v="3"/>
    <n v="3"/>
  </r>
  <r>
    <x v="185"/>
    <d v="2019-05-18T00:00:00"/>
    <n v="5"/>
    <n v="4"/>
    <n v="3"/>
  </r>
  <r>
    <x v="186"/>
    <d v="2019-09-24T00:00:00"/>
    <n v="5"/>
    <n v="1"/>
    <n v="1"/>
  </r>
  <r>
    <x v="186"/>
    <d v="2020-08-14T00:00:00"/>
    <n v="4"/>
    <n v="3"/>
    <n v="5"/>
  </r>
  <r>
    <x v="186"/>
    <d v="2021-11-24T00:00:00"/>
    <n v="3"/>
    <n v="1"/>
    <n v="1"/>
  </r>
  <r>
    <x v="187"/>
    <d v="2019-05-19T00:00:00"/>
    <n v="3"/>
    <n v="3"/>
    <n v="4"/>
  </r>
  <r>
    <x v="188"/>
    <d v="2023-05-11T00:00:00"/>
    <n v="2"/>
    <n v="3"/>
    <n v="4"/>
  </r>
  <r>
    <x v="188"/>
    <d v="2020-12-07T00:00:00"/>
    <n v="3"/>
    <n v="3"/>
    <n v="3"/>
  </r>
  <r>
    <x v="188"/>
    <d v="2020-10-25T00:00:00"/>
    <n v="3"/>
    <n v="4"/>
    <n v="2"/>
  </r>
  <r>
    <x v="189"/>
    <d v="2021-11-25T00:00:00"/>
    <n v="4"/>
    <n v="1"/>
    <n v="1"/>
  </r>
  <r>
    <x v="189"/>
    <d v="2019-08-12T00:00:00"/>
    <n v="1"/>
    <n v="5"/>
    <n v="4"/>
  </r>
  <r>
    <x v="190"/>
    <d v="2019-09-09T00:00:00"/>
    <n v="1"/>
    <n v="2"/>
    <n v="5"/>
  </r>
  <r>
    <x v="190"/>
    <d v="2022-04-12T00:00:00"/>
    <n v="2"/>
    <n v="2"/>
    <n v="3"/>
  </r>
  <r>
    <x v="191"/>
    <d v="2021-08-02T00:00:00"/>
    <n v="3"/>
    <n v="4"/>
    <n v="5"/>
  </r>
  <r>
    <x v="191"/>
    <d v="2021-07-21T00:00:00"/>
    <n v="2"/>
    <n v="5"/>
    <n v="2"/>
  </r>
  <r>
    <x v="191"/>
    <d v="2019-03-14T00:00:00"/>
    <n v="4"/>
    <n v="2"/>
    <n v="2"/>
  </r>
  <r>
    <x v="192"/>
    <d v="2021-09-04T00:00:00"/>
    <n v="4"/>
    <n v="4"/>
    <n v="5"/>
  </r>
  <r>
    <x v="193"/>
    <d v="2020-03-30T00:00:00"/>
    <n v="5"/>
    <n v="3"/>
    <n v="2"/>
  </r>
  <r>
    <x v="193"/>
    <d v="2021-01-03T00:00:00"/>
    <n v="1"/>
    <n v="5"/>
    <n v="1"/>
  </r>
  <r>
    <x v="193"/>
    <d v="2023-03-17T00:00:00"/>
    <n v="5"/>
    <n v="5"/>
    <n v="1"/>
  </r>
  <r>
    <x v="194"/>
    <d v="2022-05-01T00:00:00"/>
    <n v="1"/>
    <n v="3"/>
    <n v="3"/>
  </r>
  <r>
    <x v="194"/>
    <d v="2019-12-06T00:00:00"/>
    <n v="2"/>
    <n v="2"/>
    <n v="2"/>
  </r>
  <r>
    <x v="195"/>
    <d v="2019-07-31T00:00:00"/>
    <n v="1"/>
    <n v="1"/>
    <n v="2"/>
  </r>
  <r>
    <x v="195"/>
    <d v="2020-02-29T00:00:00"/>
    <n v="1"/>
    <n v="5"/>
    <n v="3"/>
  </r>
  <r>
    <x v="195"/>
    <d v="2019-09-03T00:00:00"/>
    <n v="3"/>
    <n v="4"/>
    <n v="1"/>
  </r>
  <r>
    <x v="196"/>
    <d v="2020-12-03T00:00:00"/>
    <n v="3"/>
    <n v="1"/>
    <n v="3"/>
  </r>
  <r>
    <x v="196"/>
    <d v="2021-05-16T00:00:00"/>
    <n v="3"/>
    <n v="2"/>
    <n v="3"/>
  </r>
  <r>
    <x v="196"/>
    <d v="2022-08-12T00:00:00"/>
    <n v="5"/>
    <n v="5"/>
    <n v="3"/>
  </r>
  <r>
    <x v="197"/>
    <d v="2023-01-01T00:00:00"/>
    <n v="3"/>
    <n v="5"/>
    <n v="2"/>
  </r>
  <r>
    <x v="197"/>
    <d v="2023-10-20T00:00:00"/>
    <n v="4"/>
    <n v="5"/>
    <n v="2"/>
  </r>
  <r>
    <x v="198"/>
    <d v="2021-07-20T00:00:00"/>
    <n v="5"/>
    <n v="5"/>
    <n v="1"/>
  </r>
  <r>
    <x v="198"/>
    <d v="2022-04-10T00:00:00"/>
    <n v="3"/>
    <n v="3"/>
    <n v="4"/>
  </r>
  <r>
    <x v="198"/>
    <d v="2019-08-11T00:00:00"/>
    <n v="3"/>
    <n v="3"/>
    <n v="4"/>
  </r>
  <r>
    <x v="199"/>
    <d v="2022-09-12T00:00:00"/>
    <n v="2"/>
    <n v="5"/>
    <n v="2"/>
  </r>
  <r>
    <x v="200"/>
    <d v="2021-06-18T00:00:00"/>
    <n v="4"/>
    <n v="2"/>
    <n v="4"/>
  </r>
  <r>
    <x v="201"/>
    <d v="2022-11-28T00:00:00"/>
    <n v="4"/>
    <n v="2"/>
    <n v="1"/>
  </r>
  <r>
    <x v="202"/>
    <d v="2021-10-16T00:00:00"/>
    <n v="5"/>
    <n v="2"/>
    <n v="2"/>
  </r>
  <r>
    <x v="203"/>
    <d v="2021-09-03T00:00:00"/>
    <n v="1"/>
    <n v="3"/>
    <n v="3"/>
  </r>
  <r>
    <x v="203"/>
    <d v="2022-09-22T00:00:00"/>
    <n v="4"/>
    <n v="2"/>
    <n v="3"/>
  </r>
  <r>
    <x v="204"/>
    <d v="2021-01-28T00:00:00"/>
    <n v="2"/>
    <n v="5"/>
    <n v="2"/>
  </r>
  <r>
    <x v="204"/>
    <d v="2019-12-12T00:00:00"/>
    <n v="2"/>
    <n v="1"/>
    <n v="2"/>
  </r>
  <r>
    <x v="204"/>
    <d v="2021-01-10T00:00:00"/>
    <n v="4"/>
    <n v="4"/>
    <n v="3"/>
  </r>
  <r>
    <x v="205"/>
    <d v="2023-05-29T00:00:00"/>
    <n v="2"/>
    <n v="5"/>
    <n v="4"/>
  </r>
  <r>
    <x v="206"/>
    <d v="2021-08-23T00:00:00"/>
    <n v="1"/>
    <n v="1"/>
    <n v="1"/>
  </r>
  <r>
    <x v="206"/>
    <d v="2021-01-17T00:00:00"/>
    <n v="1"/>
    <n v="2"/>
    <n v="3"/>
  </r>
  <r>
    <x v="207"/>
    <d v="2020-02-18T00:00:00"/>
    <n v="5"/>
    <n v="3"/>
    <n v="3"/>
  </r>
  <r>
    <x v="207"/>
    <d v="2023-06-05T00:00:00"/>
    <n v="2"/>
    <n v="5"/>
    <n v="4"/>
  </r>
  <r>
    <x v="207"/>
    <d v="2022-06-15T00:00:00"/>
    <n v="4"/>
    <n v="5"/>
    <n v="5"/>
  </r>
  <r>
    <x v="208"/>
    <d v="2022-11-21T00:00:00"/>
    <n v="3"/>
    <n v="1"/>
    <n v="2"/>
  </r>
  <r>
    <x v="209"/>
    <d v="2022-12-29T00:00:00"/>
    <n v="2"/>
    <n v="5"/>
    <n v="4"/>
  </r>
  <r>
    <x v="209"/>
    <d v="2022-08-10T00:00:00"/>
    <n v="3"/>
    <n v="2"/>
    <n v="1"/>
  </r>
  <r>
    <x v="210"/>
    <d v="2020-04-30T00:00:00"/>
    <n v="3"/>
    <n v="2"/>
    <n v="5"/>
  </r>
  <r>
    <x v="210"/>
    <d v="2022-06-17T00:00:00"/>
    <n v="4"/>
    <n v="4"/>
    <n v="2"/>
  </r>
  <r>
    <x v="211"/>
    <d v="2021-12-31T00:00:00"/>
    <n v="5"/>
    <n v="5"/>
    <n v="5"/>
  </r>
  <r>
    <x v="212"/>
    <d v="2020-11-28T00:00:00"/>
    <n v="5"/>
    <n v="5"/>
    <n v="2"/>
  </r>
  <r>
    <x v="213"/>
    <d v="2020-11-08T00:00:00"/>
    <n v="5"/>
    <n v="2"/>
    <n v="2"/>
  </r>
  <r>
    <x v="214"/>
    <d v="2023-07-14T00:00:00"/>
    <n v="2"/>
    <n v="3"/>
    <n v="5"/>
  </r>
  <r>
    <x v="214"/>
    <d v="2022-08-08T00:00:00"/>
    <n v="2"/>
    <n v="1"/>
    <n v="3"/>
  </r>
  <r>
    <x v="214"/>
    <d v="2022-12-06T00:00:00"/>
    <n v="3"/>
    <n v="5"/>
    <n v="2"/>
  </r>
  <r>
    <x v="215"/>
    <d v="2023-09-03T00:00:00"/>
    <n v="2"/>
    <n v="5"/>
    <n v="3"/>
  </r>
  <r>
    <x v="216"/>
    <d v="2019-07-30T00:00:00"/>
    <n v="2"/>
    <n v="4"/>
    <n v="2"/>
  </r>
  <r>
    <x v="216"/>
    <d v="2023-01-29T00:00:00"/>
    <n v="3"/>
    <n v="1"/>
    <n v="3"/>
  </r>
  <r>
    <x v="216"/>
    <d v="2021-09-08T00:00:00"/>
    <n v="1"/>
    <n v="5"/>
    <n v="1"/>
  </r>
  <r>
    <x v="217"/>
    <d v="2022-05-30T00:00:00"/>
    <n v="4"/>
    <n v="5"/>
    <n v="2"/>
  </r>
  <r>
    <x v="218"/>
    <d v="2021-09-02T00:00:00"/>
    <n v="3"/>
    <n v="2"/>
    <n v="5"/>
  </r>
  <r>
    <x v="218"/>
    <d v="2019-07-22T00:00:00"/>
    <n v="5"/>
    <n v="2"/>
    <n v="4"/>
  </r>
  <r>
    <x v="219"/>
    <d v="2022-12-29T00:00:00"/>
    <n v="5"/>
    <n v="3"/>
    <n v="5"/>
  </r>
  <r>
    <x v="219"/>
    <d v="2022-12-16T00:00:00"/>
    <n v="1"/>
    <n v="3"/>
    <n v="5"/>
  </r>
  <r>
    <x v="219"/>
    <d v="2019-06-18T00:00:00"/>
    <n v="1"/>
    <n v="1"/>
    <n v="2"/>
  </r>
  <r>
    <x v="220"/>
    <d v="2020-05-07T00:00:00"/>
    <n v="1"/>
    <n v="1"/>
    <n v="1"/>
  </r>
  <r>
    <x v="221"/>
    <d v="2020-04-25T00:00:00"/>
    <n v="2"/>
    <n v="5"/>
    <n v="1"/>
  </r>
  <r>
    <x v="221"/>
    <d v="2019-08-04T00:00:00"/>
    <n v="4"/>
    <n v="4"/>
    <n v="1"/>
  </r>
  <r>
    <x v="222"/>
    <d v="2020-08-28T00:00:00"/>
    <n v="2"/>
    <n v="4"/>
    <n v="5"/>
  </r>
  <r>
    <x v="223"/>
    <d v="2020-08-22T00:00:00"/>
    <n v="4"/>
    <n v="1"/>
    <n v="2"/>
  </r>
  <r>
    <x v="223"/>
    <d v="2023-05-21T00:00:00"/>
    <n v="2"/>
    <n v="3"/>
    <n v="4"/>
  </r>
  <r>
    <x v="224"/>
    <d v="2021-08-19T00:00:00"/>
    <n v="3"/>
    <n v="3"/>
    <n v="4"/>
  </r>
  <r>
    <x v="224"/>
    <d v="2022-05-17T00:00:00"/>
    <n v="3"/>
    <n v="4"/>
    <n v="3"/>
  </r>
  <r>
    <x v="224"/>
    <d v="2019-12-17T00:00:00"/>
    <n v="4"/>
    <n v="4"/>
    <n v="1"/>
  </r>
  <r>
    <x v="225"/>
    <d v="2022-04-04T00:00:00"/>
    <n v="2"/>
    <n v="3"/>
    <n v="3"/>
  </r>
  <r>
    <x v="226"/>
    <d v="2023-06-01T00:00:00"/>
    <n v="2"/>
    <n v="3"/>
    <n v="3"/>
  </r>
  <r>
    <x v="226"/>
    <d v="2022-01-23T00:00:00"/>
    <n v="1"/>
    <n v="1"/>
    <n v="1"/>
  </r>
  <r>
    <x v="227"/>
    <d v="2021-02-11T00:00:00"/>
    <n v="4"/>
    <n v="3"/>
    <n v="2"/>
  </r>
  <r>
    <x v="227"/>
    <d v="2019-06-15T00:00:00"/>
    <n v="3"/>
    <n v="4"/>
    <n v="4"/>
  </r>
  <r>
    <x v="227"/>
    <d v="2023-05-31T00:00:00"/>
    <n v="3"/>
    <n v="1"/>
    <n v="4"/>
  </r>
  <r>
    <x v="228"/>
    <d v="2019-07-11T00:00:00"/>
    <n v="2"/>
    <n v="1"/>
    <n v="1"/>
  </r>
  <r>
    <x v="228"/>
    <d v="2023-03-17T00:00:00"/>
    <n v="2"/>
    <n v="4"/>
    <n v="5"/>
  </r>
  <r>
    <x v="228"/>
    <d v="2022-04-16T00:00:00"/>
    <n v="2"/>
    <n v="3"/>
    <n v="5"/>
  </r>
  <r>
    <x v="229"/>
    <d v="2021-03-19T00:00:00"/>
    <n v="3"/>
    <n v="1"/>
    <n v="4"/>
  </r>
  <r>
    <x v="230"/>
    <d v="2020-11-28T00:00:00"/>
    <n v="1"/>
    <n v="4"/>
    <n v="5"/>
  </r>
  <r>
    <x v="230"/>
    <d v="2019-10-15T00:00:00"/>
    <n v="5"/>
    <n v="1"/>
    <n v="4"/>
  </r>
  <r>
    <x v="231"/>
    <d v="2021-08-13T00:00:00"/>
    <n v="2"/>
    <n v="2"/>
    <n v="5"/>
  </r>
  <r>
    <x v="231"/>
    <d v="2021-09-25T00:00:00"/>
    <n v="1"/>
    <n v="1"/>
    <n v="5"/>
  </r>
  <r>
    <x v="232"/>
    <d v="2020-04-26T00:00:00"/>
    <n v="5"/>
    <n v="1"/>
    <n v="5"/>
  </r>
  <r>
    <x v="232"/>
    <d v="2022-07-14T00:00:00"/>
    <n v="3"/>
    <n v="2"/>
    <n v="1"/>
  </r>
  <r>
    <x v="232"/>
    <d v="2019-05-19T00:00:00"/>
    <n v="2"/>
    <n v="4"/>
    <n v="4"/>
  </r>
  <r>
    <x v="233"/>
    <d v="2023-06-01T00:00:00"/>
    <n v="5"/>
    <n v="3"/>
    <n v="1"/>
  </r>
  <r>
    <x v="234"/>
    <d v="2023-05-15T00:00:00"/>
    <n v="4"/>
    <n v="2"/>
    <n v="3"/>
  </r>
  <r>
    <x v="234"/>
    <d v="2023-02-22T00:00:00"/>
    <n v="2"/>
    <n v="1"/>
    <n v="1"/>
  </r>
  <r>
    <x v="235"/>
    <d v="2023-07-14T00:00:00"/>
    <n v="3"/>
    <n v="3"/>
    <n v="3"/>
  </r>
  <r>
    <x v="235"/>
    <d v="2020-02-07T00:00:00"/>
    <n v="1"/>
    <n v="5"/>
    <n v="5"/>
  </r>
  <r>
    <x v="235"/>
    <d v="2020-10-24T00:00:00"/>
    <n v="3"/>
    <n v="2"/>
    <n v="3"/>
  </r>
  <r>
    <x v="236"/>
    <d v="2021-03-11T00:00:00"/>
    <n v="5"/>
    <n v="2"/>
    <n v="1"/>
  </r>
  <r>
    <x v="236"/>
    <d v="2019-07-13T00:00:00"/>
    <n v="1"/>
    <n v="2"/>
    <n v="1"/>
  </r>
  <r>
    <x v="236"/>
    <d v="2021-09-05T00:00:00"/>
    <n v="2"/>
    <n v="4"/>
    <n v="4"/>
  </r>
  <r>
    <x v="237"/>
    <d v="2021-01-13T00:00:00"/>
    <n v="1"/>
    <n v="4"/>
    <n v="2"/>
  </r>
  <r>
    <x v="237"/>
    <d v="2022-08-17T00:00:00"/>
    <n v="2"/>
    <n v="3"/>
    <n v="1"/>
  </r>
  <r>
    <x v="237"/>
    <d v="2022-08-04T00:00:00"/>
    <n v="3"/>
    <n v="5"/>
    <n v="3"/>
  </r>
  <r>
    <x v="238"/>
    <d v="2023-01-02T00:00:00"/>
    <n v="3"/>
    <n v="2"/>
    <n v="1"/>
  </r>
  <r>
    <x v="238"/>
    <d v="2023-07-23T00:00:00"/>
    <n v="4"/>
    <n v="1"/>
    <n v="2"/>
  </r>
  <r>
    <x v="239"/>
    <d v="2023-05-10T00:00:00"/>
    <n v="2"/>
    <n v="4"/>
    <n v="1"/>
  </r>
  <r>
    <x v="240"/>
    <d v="2022-08-25T00:00:00"/>
    <n v="1"/>
    <n v="5"/>
    <n v="4"/>
  </r>
  <r>
    <x v="240"/>
    <d v="2022-02-13T00:00:00"/>
    <n v="5"/>
    <n v="1"/>
    <n v="4"/>
  </r>
  <r>
    <x v="241"/>
    <d v="2020-04-06T00:00:00"/>
    <n v="2"/>
    <n v="5"/>
    <n v="4"/>
  </r>
  <r>
    <x v="241"/>
    <d v="2022-06-06T00:00:00"/>
    <n v="4"/>
    <n v="1"/>
    <n v="5"/>
  </r>
  <r>
    <x v="241"/>
    <d v="2022-04-18T00:00:00"/>
    <n v="2"/>
    <n v="3"/>
    <n v="1"/>
  </r>
  <r>
    <x v="242"/>
    <d v="2021-07-04T00:00:00"/>
    <n v="4"/>
    <n v="5"/>
    <n v="3"/>
  </r>
  <r>
    <x v="242"/>
    <d v="2021-03-22T00:00:00"/>
    <n v="4"/>
    <n v="5"/>
    <n v="5"/>
  </r>
  <r>
    <x v="242"/>
    <d v="2022-08-21T00:00:00"/>
    <n v="4"/>
    <n v="3"/>
    <n v="2"/>
  </r>
  <r>
    <x v="243"/>
    <d v="2019-04-03T00:00:00"/>
    <n v="1"/>
    <n v="2"/>
    <n v="4"/>
  </r>
  <r>
    <x v="243"/>
    <d v="2023-01-28T00:00:00"/>
    <n v="1"/>
    <n v="2"/>
    <n v="5"/>
  </r>
  <r>
    <x v="243"/>
    <d v="2021-04-15T00:00:00"/>
    <n v="1"/>
    <n v="1"/>
    <n v="2"/>
  </r>
  <r>
    <x v="244"/>
    <d v="2020-03-06T00:00:00"/>
    <n v="3"/>
    <n v="2"/>
    <n v="5"/>
  </r>
  <r>
    <x v="244"/>
    <d v="2020-09-04T00:00:00"/>
    <n v="3"/>
    <n v="3"/>
    <n v="4"/>
  </r>
  <r>
    <x v="244"/>
    <d v="2019-07-25T00:00:00"/>
    <n v="3"/>
    <n v="3"/>
    <n v="2"/>
  </r>
  <r>
    <x v="245"/>
    <d v="2019-08-22T00:00:00"/>
    <n v="5"/>
    <n v="4"/>
    <n v="5"/>
  </r>
  <r>
    <x v="245"/>
    <d v="2020-03-22T00:00:00"/>
    <n v="5"/>
    <n v="5"/>
    <n v="4"/>
  </r>
  <r>
    <x v="245"/>
    <d v="2023-05-03T00:00:00"/>
    <n v="2"/>
    <n v="5"/>
    <n v="4"/>
  </r>
  <r>
    <x v="246"/>
    <d v="2019-09-05T00:00:00"/>
    <n v="4"/>
    <n v="5"/>
    <n v="1"/>
  </r>
  <r>
    <x v="246"/>
    <d v="2023-02-14T00:00:00"/>
    <n v="4"/>
    <n v="4"/>
    <n v="5"/>
  </r>
  <r>
    <x v="247"/>
    <d v="2020-05-23T00:00:00"/>
    <n v="4"/>
    <n v="2"/>
    <n v="1"/>
  </r>
  <r>
    <x v="248"/>
    <d v="2020-05-19T00:00:00"/>
    <n v="4"/>
    <n v="4"/>
    <n v="5"/>
  </r>
  <r>
    <x v="248"/>
    <d v="2021-03-24T00:00:00"/>
    <n v="5"/>
    <n v="3"/>
    <n v="5"/>
  </r>
  <r>
    <x v="249"/>
    <d v="2019-03-25T00:00:00"/>
    <n v="2"/>
    <n v="1"/>
    <n v="2"/>
  </r>
  <r>
    <x v="250"/>
    <d v="2023-01-12T00:00:00"/>
    <n v="2"/>
    <n v="5"/>
    <n v="3"/>
  </r>
  <r>
    <x v="250"/>
    <d v="2021-12-24T00:00:00"/>
    <n v="4"/>
    <n v="4"/>
    <n v="5"/>
  </r>
  <r>
    <x v="251"/>
    <d v="2023-06-17T00:00:00"/>
    <n v="1"/>
    <n v="3"/>
    <n v="5"/>
  </r>
  <r>
    <x v="251"/>
    <d v="2022-03-31T00:00:00"/>
    <n v="4"/>
    <n v="1"/>
    <n v="3"/>
  </r>
  <r>
    <x v="251"/>
    <d v="2022-02-18T00:00:00"/>
    <n v="5"/>
    <n v="1"/>
    <n v="2"/>
  </r>
  <r>
    <x v="252"/>
    <d v="2022-04-07T00:00:00"/>
    <n v="5"/>
    <n v="5"/>
    <n v="5"/>
  </r>
  <r>
    <x v="253"/>
    <d v="2021-06-23T00:00:00"/>
    <n v="1"/>
    <n v="1"/>
    <n v="4"/>
  </r>
  <r>
    <x v="254"/>
    <d v="2021-07-18T00:00:00"/>
    <n v="2"/>
    <n v="1"/>
    <n v="5"/>
  </r>
  <r>
    <x v="254"/>
    <d v="2020-12-25T00:00:00"/>
    <n v="4"/>
    <n v="5"/>
    <n v="2"/>
  </r>
  <r>
    <x v="255"/>
    <d v="2019-07-24T00:00:00"/>
    <n v="1"/>
    <n v="3"/>
    <n v="2"/>
  </r>
  <r>
    <x v="255"/>
    <d v="2019-06-07T00:00:00"/>
    <n v="1"/>
    <n v="3"/>
    <n v="1"/>
  </r>
  <r>
    <x v="255"/>
    <d v="2019-11-16T00:00:00"/>
    <n v="5"/>
    <n v="1"/>
    <n v="1"/>
  </r>
  <r>
    <x v="256"/>
    <d v="2022-01-04T00:00:00"/>
    <n v="5"/>
    <n v="5"/>
    <n v="2"/>
  </r>
  <r>
    <x v="257"/>
    <d v="2019-10-19T00:00:00"/>
    <n v="1"/>
    <n v="4"/>
    <n v="5"/>
  </r>
  <r>
    <x v="257"/>
    <d v="2021-01-30T00:00:00"/>
    <n v="3"/>
    <n v="3"/>
    <n v="5"/>
  </r>
  <r>
    <x v="258"/>
    <d v="2019-04-11T00:00:00"/>
    <n v="4"/>
    <n v="2"/>
    <n v="4"/>
  </r>
  <r>
    <x v="258"/>
    <d v="2020-06-28T00:00:00"/>
    <n v="3"/>
    <n v="5"/>
    <n v="2"/>
  </r>
  <r>
    <x v="259"/>
    <d v="2023-06-01T00:00:00"/>
    <n v="1"/>
    <n v="2"/>
    <n v="1"/>
  </r>
  <r>
    <x v="259"/>
    <d v="2019-10-27T00:00:00"/>
    <n v="2"/>
    <n v="4"/>
    <n v="2"/>
  </r>
  <r>
    <x v="260"/>
    <d v="2023-04-24T00:00:00"/>
    <n v="4"/>
    <n v="4"/>
    <n v="2"/>
  </r>
  <r>
    <x v="261"/>
    <d v="2023-06-17T00:00:00"/>
    <n v="3"/>
    <n v="3"/>
    <n v="2"/>
  </r>
  <r>
    <x v="261"/>
    <d v="2021-04-02T00:00:00"/>
    <n v="2"/>
    <n v="5"/>
    <n v="4"/>
  </r>
  <r>
    <x v="261"/>
    <d v="2021-10-13T00:00:00"/>
    <n v="2"/>
    <n v="2"/>
    <n v="4"/>
  </r>
  <r>
    <x v="262"/>
    <d v="2019-06-30T00:00:00"/>
    <n v="4"/>
    <n v="1"/>
    <n v="3"/>
  </r>
  <r>
    <x v="262"/>
    <d v="2019-09-08T00:00:00"/>
    <n v="5"/>
    <n v="4"/>
    <n v="3"/>
  </r>
  <r>
    <x v="263"/>
    <d v="2021-10-13T00:00:00"/>
    <n v="5"/>
    <n v="4"/>
    <n v="5"/>
  </r>
  <r>
    <x v="263"/>
    <d v="2020-05-15T00:00:00"/>
    <n v="2"/>
    <n v="1"/>
    <n v="5"/>
  </r>
  <r>
    <x v="264"/>
    <d v="2023-07-20T00:00:00"/>
    <n v="2"/>
    <n v="2"/>
    <n v="2"/>
  </r>
  <r>
    <x v="265"/>
    <d v="2022-12-25T00:00:00"/>
    <n v="3"/>
    <n v="2"/>
    <n v="1"/>
  </r>
  <r>
    <x v="265"/>
    <d v="2021-08-04T00:00:00"/>
    <n v="2"/>
    <n v="5"/>
    <n v="5"/>
  </r>
  <r>
    <x v="266"/>
    <d v="2019-10-30T00:00:00"/>
    <n v="2"/>
    <n v="2"/>
    <n v="2"/>
  </r>
  <r>
    <x v="267"/>
    <d v="2021-08-24T00:00:00"/>
    <n v="5"/>
    <n v="5"/>
    <n v="2"/>
  </r>
  <r>
    <x v="267"/>
    <d v="2022-08-15T00:00:00"/>
    <n v="2"/>
    <n v="3"/>
    <n v="5"/>
  </r>
  <r>
    <x v="267"/>
    <d v="2023-06-22T00:00:00"/>
    <n v="1"/>
    <n v="1"/>
    <n v="4"/>
  </r>
  <r>
    <x v="268"/>
    <d v="2023-05-25T00:00:00"/>
    <n v="5"/>
    <n v="1"/>
    <n v="5"/>
  </r>
  <r>
    <x v="268"/>
    <d v="2023-08-12T00:00:00"/>
    <n v="4"/>
    <n v="4"/>
    <n v="5"/>
  </r>
  <r>
    <x v="269"/>
    <d v="2022-03-02T00:00:00"/>
    <n v="4"/>
    <n v="2"/>
    <n v="5"/>
  </r>
  <r>
    <x v="270"/>
    <d v="2019-04-15T00:00:00"/>
    <n v="3"/>
    <n v="5"/>
    <n v="1"/>
  </r>
  <r>
    <x v="270"/>
    <d v="2020-08-08T00:00:00"/>
    <n v="2"/>
    <n v="3"/>
    <n v="3"/>
  </r>
  <r>
    <x v="270"/>
    <d v="2021-09-25T00:00:00"/>
    <n v="5"/>
    <n v="1"/>
    <n v="2"/>
  </r>
  <r>
    <x v="271"/>
    <d v="2022-04-23T00:00:00"/>
    <n v="3"/>
    <n v="4"/>
    <n v="2"/>
  </r>
  <r>
    <x v="272"/>
    <d v="2023-08-24T00:00:00"/>
    <n v="1"/>
    <n v="3"/>
    <n v="1"/>
  </r>
  <r>
    <x v="272"/>
    <d v="2021-01-04T00:00:00"/>
    <n v="5"/>
    <n v="5"/>
    <n v="3"/>
  </r>
  <r>
    <x v="272"/>
    <d v="2019-06-02T00:00:00"/>
    <n v="1"/>
    <n v="5"/>
    <n v="3"/>
  </r>
  <r>
    <x v="273"/>
    <d v="2020-03-23T00:00:00"/>
    <n v="1"/>
    <n v="5"/>
    <n v="3"/>
  </r>
  <r>
    <x v="274"/>
    <d v="2023-06-09T00:00:00"/>
    <n v="1"/>
    <n v="4"/>
    <n v="1"/>
  </r>
  <r>
    <x v="274"/>
    <d v="2020-05-02T00:00:00"/>
    <n v="1"/>
    <n v="5"/>
    <n v="5"/>
  </r>
  <r>
    <x v="274"/>
    <d v="2019-11-17T00:00:00"/>
    <n v="3"/>
    <n v="1"/>
    <n v="1"/>
  </r>
  <r>
    <x v="275"/>
    <d v="2020-09-11T00:00:00"/>
    <n v="1"/>
    <n v="5"/>
    <n v="5"/>
  </r>
  <r>
    <x v="275"/>
    <d v="2019-11-10T00:00:00"/>
    <n v="4"/>
    <n v="4"/>
    <n v="3"/>
  </r>
  <r>
    <x v="275"/>
    <d v="2022-04-17T00:00:00"/>
    <n v="1"/>
    <n v="1"/>
    <n v="4"/>
  </r>
  <r>
    <x v="276"/>
    <d v="2023-07-07T00:00:00"/>
    <n v="4"/>
    <n v="1"/>
    <n v="3"/>
  </r>
  <r>
    <x v="276"/>
    <d v="2019-04-26T00:00:00"/>
    <n v="2"/>
    <n v="4"/>
    <n v="1"/>
  </r>
  <r>
    <x v="276"/>
    <d v="2019-04-09T00:00:00"/>
    <n v="1"/>
    <n v="2"/>
    <n v="5"/>
  </r>
  <r>
    <x v="277"/>
    <d v="2021-08-15T00:00:00"/>
    <n v="1"/>
    <n v="1"/>
    <n v="3"/>
  </r>
  <r>
    <x v="277"/>
    <d v="2022-12-01T00:00:00"/>
    <n v="4"/>
    <n v="2"/>
    <n v="5"/>
  </r>
  <r>
    <x v="277"/>
    <d v="2020-01-03T00:00:00"/>
    <n v="4"/>
    <n v="1"/>
    <n v="3"/>
  </r>
  <r>
    <x v="278"/>
    <d v="2023-03-29T00:00:00"/>
    <n v="1"/>
    <n v="5"/>
    <n v="2"/>
  </r>
  <r>
    <x v="278"/>
    <d v="2020-12-28T00:00:00"/>
    <n v="5"/>
    <n v="2"/>
    <n v="5"/>
  </r>
  <r>
    <x v="278"/>
    <d v="2019-07-25T00:00:00"/>
    <n v="4"/>
    <n v="1"/>
    <n v="5"/>
  </r>
  <r>
    <x v="279"/>
    <d v="2020-09-17T00:00:00"/>
    <n v="4"/>
    <n v="1"/>
    <n v="5"/>
  </r>
  <r>
    <x v="280"/>
    <d v="2021-11-18T00:00:00"/>
    <n v="5"/>
    <n v="5"/>
    <n v="4"/>
  </r>
  <r>
    <x v="280"/>
    <d v="2019-03-13T00:00:00"/>
    <n v="2"/>
    <n v="5"/>
    <n v="2"/>
  </r>
  <r>
    <x v="281"/>
    <d v="2020-09-20T00:00:00"/>
    <n v="2"/>
    <n v="2"/>
    <n v="4"/>
  </r>
  <r>
    <x v="281"/>
    <d v="2022-10-18T00:00:00"/>
    <n v="5"/>
    <n v="3"/>
    <n v="3"/>
  </r>
  <r>
    <x v="282"/>
    <d v="2023-09-06T00:00:00"/>
    <n v="5"/>
    <n v="2"/>
    <n v="4"/>
  </r>
  <r>
    <x v="282"/>
    <d v="2020-11-05T00:00:00"/>
    <n v="4"/>
    <n v="4"/>
    <n v="5"/>
  </r>
  <r>
    <x v="283"/>
    <d v="2023-03-25T00:00:00"/>
    <n v="2"/>
    <n v="3"/>
    <n v="1"/>
  </r>
  <r>
    <x v="283"/>
    <d v="2023-02-05T00:00:00"/>
    <n v="5"/>
    <n v="3"/>
    <n v="1"/>
  </r>
  <r>
    <x v="284"/>
    <d v="2023-06-16T00:00:00"/>
    <n v="3"/>
    <n v="2"/>
    <n v="3"/>
  </r>
  <r>
    <x v="284"/>
    <d v="2023-08-05T00:00:00"/>
    <n v="5"/>
    <n v="4"/>
    <n v="2"/>
  </r>
  <r>
    <x v="285"/>
    <d v="2023-05-12T00:00:00"/>
    <n v="3"/>
    <n v="5"/>
    <n v="4"/>
  </r>
  <r>
    <x v="285"/>
    <d v="2021-04-10T00:00:00"/>
    <n v="3"/>
    <n v="2"/>
    <n v="3"/>
  </r>
  <r>
    <x v="286"/>
    <d v="2021-08-25T00:00:00"/>
    <n v="4"/>
    <n v="2"/>
    <n v="3"/>
  </r>
  <r>
    <x v="286"/>
    <d v="2019-08-06T00:00:00"/>
    <n v="5"/>
    <n v="2"/>
    <n v="4"/>
  </r>
  <r>
    <x v="286"/>
    <d v="2021-11-15T00:00:00"/>
    <n v="1"/>
    <n v="1"/>
    <n v="3"/>
  </r>
  <r>
    <x v="287"/>
    <d v="2020-10-28T00:00:00"/>
    <n v="4"/>
    <n v="4"/>
    <n v="4"/>
  </r>
  <r>
    <x v="288"/>
    <d v="2020-07-22T00:00:00"/>
    <n v="3"/>
    <n v="1"/>
    <n v="4"/>
  </r>
  <r>
    <x v="288"/>
    <d v="2023-06-20T00:00:00"/>
    <n v="4"/>
    <n v="4"/>
    <n v="3"/>
  </r>
  <r>
    <x v="289"/>
    <d v="2019-06-03T00:00:00"/>
    <n v="2"/>
    <n v="2"/>
    <n v="5"/>
  </r>
  <r>
    <x v="289"/>
    <d v="2021-06-29T00:00:00"/>
    <n v="2"/>
    <n v="2"/>
    <n v="3"/>
  </r>
  <r>
    <x v="289"/>
    <d v="2019-09-09T00:00:00"/>
    <n v="1"/>
    <n v="3"/>
    <n v="3"/>
  </r>
  <r>
    <x v="290"/>
    <d v="2019-12-13T00:00:00"/>
    <n v="2"/>
    <n v="2"/>
    <n v="5"/>
  </r>
  <r>
    <x v="291"/>
    <d v="2019-06-15T00:00:00"/>
    <n v="4"/>
    <n v="4"/>
    <n v="1"/>
  </r>
  <r>
    <x v="291"/>
    <d v="2023-06-14T00:00:00"/>
    <n v="1"/>
    <n v="5"/>
    <n v="5"/>
  </r>
  <r>
    <x v="292"/>
    <d v="2021-03-09T00:00:00"/>
    <n v="3"/>
    <n v="1"/>
    <n v="3"/>
  </r>
  <r>
    <x v="293"/>
    <d v="2022-04-30T00:00:00"/>
    <n v="3"/>
    <n v="3"/>
    <n v="4"/>
  </r>
  <r>
    <x v="293"/>
    <d v="2020-12-13T00:00:00"/>
    <n v="3"/>
    <n v="5"/>
    <n v="1"/>
  </r>
  <r>
    <x v="294"/>
    <d v="2022-09-27T00:00:00"/>
    <n v="5"/>
    <n v="3"/>
    <n v="4"/>
  </r>
  <r>
    <x v="294"/>
    <d v="2021-03-19T00:00:00"/>
    <n v="5"/>
    <n v="3"/>
    <n v="5"/>
  </r>
  <r>
    <x v="294"/>
    <d v="2020-08-28T00:00:00"/>
    <n v="1"/>
    <n v="5"/>
    <n v="1"/>
  </r>
  <r>
    <x v="295"/>
    <d v="2022-06-26T00:00:00"/>
    <n v="1"/>
    <n v="2"/>
    <n v="2"/>
  </r>
  <r>
    <x v="295"/>
    <d v="2023-07-25T00:00:00"/>
    <n v="4"/>
    <n v="3"/>
    <n v="2"/>
  </r>
  <r>
    <x v="296"/>
    <d v="2020-08-23T00:00:00"/>
    <n v="1"/>
    <n v="3"/>
    <n v="2"/>
  </r>
  <r>
    <x v="297"/>
    <d v="2021-01-27T00:00:00"/>
    <n v="3"/>
    <n v="2"/>
    <n v="5"/>
  </r>
  <r>
    <x v="298"/>
    <d v="2023-03-29T00:00:00"/>
    <n v="2"/>
    <n v="5"/>
    <n v="1"/>
  </r>
  <r>
    <x v="298"/>
    <d v="2022-08-18T00:00:00"/>
    <n v="4"/>
    <n v="4"/>
    <n v="1"/>
  </r>
  <r>
    <x v="298"/>
    <d v="2020-09-05T00:00:00"/>
    <n v="4"/>
    <n v="4"/>
    <n v="3"/>
  </r>
  <r>
    <x v="299"/>
    <d v="2022-01-20T00:00:00"/>
    <n v="2"/>
    <n v="4"/>
    <n v="2"/>
  </r>
  <r>
    <x v="299"/>
    <d v="2020-11-13T00:00:00"/>
    <n v="1"/>
    <n v="1"/>
    <n v="1"/>
  </r>
  <r>
    <x v="300"/>
    <d v="2019-10-31T00:00:00"/>
    <n v="2"/>
    <n v="3"/>
    <n v="1"/>
  </r>
  <r>
    <x v="300"/>
    <d v="2023-07-23T00:00:00"/>
    <n v="4"/>
    <n v="1"/>
    <n v="5"/>
  </r>
  <r>
    <x v="300"/>
    <d v="2021-08-21T00:00:00"/>
    <n v="4"/>
    <n v="1"/>
    <n v="1"/>
  </r>
  <r>
    <x v="301"/>
    <d v="2020-04-16T00:00:00"/>
    <n v="1"/>
    <n v="1"/>
    <n v="5"/>
  </r>
  <r>
    <x v="302"/>
    <d v="2020-01-04T00:00:00"/>
    <n v="1"/>
    <n v="1"/>
    <n v="1"/>
  </r>
  <r>
    <x v="303"/>
    <d v="2022-02-07T00:00:00"/>
    <n v="2"/>
    <n v="4"/>
    <n v="2"/>
  </r>
  <r>
    <x v="303"/>
    <d v="2020-03-10T00:00:00"/>
    <n v="5"/>
    <n v="3"/>
    <n v="3"/>
  </r>
  <r>
    <x v="303"/>
    <d v="2020-10-28T00:00:00"/>
    <n v="4"/>
    <n v="4"/>
    <n v="5"/>
  </r>
  <r>
    <x v="304"/>
    <d v="2023-04-17T00:00:00"/>
    <n v="2"/>
    <n v="1"/>
    <n v="4"/>
  </r>
  <r>
    <x v="305"/>
    <d v="2019-04-23T00:00:00"/>
    <n v="4"/>
    <n v="5"/>
    <n v="5"/>
  </r>
  <r>
    <x v="305"/>
    <d v="2020-10-08T00:00:00"/>
    <n v="2"/>
    <n v="5"/>
    <n v="1"/>
  </r>
  <r>
    <x v="306"/>
    <d v="2023-08-24T00:00:00"/>
    <n v="4"/>
    <n v="2"/>
    <n v="2"/>
  </r>
  <r>
    <x v="306"/>
    <d v="2022-12-24T00:00:00"/>
    <n v="2"/>
    <n v="4"/>
    <n v="5"/>
  </r>
  <r>
    <x v="306"/>
    <d v="2021-05-12T00:00:00"/>
    <n v="4"/>
    <n v="2"/>
    <n v="5"/>
  </r>
  <r>
    <x v="307"/>
    <d v="2019-11-27T00:00:00"/>
    <n v="1"/>
    <n v="2"/>
    <n v="3"/>
  </r>
  <r>
    <x v="308"/>
    <d v="2023-06-29T00:00:00"/>
    <n v="4"/>
    <n v="3"/>
    <n v="2"/>
  </r>
  <r>
    <x v="308"/>
    <d v="2022-04-11T00:00:00"/>
    <n v="3"/>
    <n v="5"/>
    <n v="5"/>
  </r>
  <r>
    <x v="308"/>
    <d v="2022-06-28T00:00:00"/>
    <n v="3"/>
    <n v="2"/>
    <n v="2"/>
  </r>
  <r>
    <x v="309"/>
    <d v="2019-04-14T00:00:00"/>
    <n v="3"/>
    <n v="2"/>
    <n v="1"/>
  </r>
  <r>
    <x v="309"/>
    <d v="2022-04-30T00:00:00"/>
    <n v="5"/>
    <n v="1"/>
    <n v="4"/>
  </r>
  <r>
    <x v="309"/>
    <d v="2020-03-19T00:00:00"/>
    <n v="3"/>
    <n v="4"/>
    <n v="2"/>
  </r>
  <r>
    <x v="310"/>
    <d v="2021-07-13T00:00:00"/>
    <n v="5"/>
    <n v="1"/>
    <n v="1"/>
  </r>
  <r>
    <x v="310"/>
    <d v="2022-11-28T00:00:00"/>
    <n v="4"/>
    <n v="1"/>
    <n v="2"/>
  </r>
  <r>
    <x v="311"/>
    <d v="2021-08-15T00:00:00"/>
    <n v="3"/>
    <n v="4"/>
    <n v="4"/>
  </r>
  <r>
    <x v="312"/>
    <d v="2023-07-28T00:00:00"/>
    <n v="2"/>
    <n v="4"/>
    <n v="1"/>
  </r>
  <r>
    <x v="312"/>
    <d v="2021-07-23T00:00:00"/>
    <n v="1"/>
    <n v="5"/>
    <n v="3"/>
  </r>
  <r>
    <x v="312"/>
    <d v="2020-09-06T00:00:00"/>
    <n v="5"/>
    <n v="1"/>
    <n v="5"/>
  </r>
  <r>
    <x v="313"/>
    <d v="2019-08-26T00:00:00"/>
    <n v="3"/>
    <n v="4"/>
    <n v="1"/>
  </r>
  <r>
    <x v="313"/>
    <d v="2019-12-15T00:00:00"/>
    <n v="3"/>
    <n v="4"/>
    <n v="5"/>
  </r>
  <r>
    <x v="314"/>
    <d v="2019-04-23T00:00:00"/>
    <n v="2"/>
    <n v="3"/>
    <n v="5"/>
  </r>
  <r>
    <x v="315"/>
    <d v="2021-09-16T00:00:00"/>
    <n v="1"/>
    <n v="3"/>
    <n v="2"/>
  </r>
  <r>
    <x v="316"/>
    <d v="2021-12-26T00:00:00"/>
    <n v="3"/>
    <n v="1"/>
    <n v="5"/>
  </r>
  <r>
    <x v="316"/>
    <d v="2022-06-18T00:00:00"/>
    <n v="3"/>
    <n v="1"/>
    <n v="1"/>
  </r>
  <r>
    <x v="316"/>
    <d v="2020-09-21T00:00:00"/>
    <n v="3"/>
    <n v="2"/>
    <n v="5"/>
  </r>
  <r>
    <x v="317"/>
    <d v="2020-04-07T00:00:00"/>
    <n v="5"/>
    <n v="1"/>
    <n v="5"/>
  </r>
  <r>
    <x v="317"/>
    <d v="2019-06-18T00:00:00"/>
    <n v="4"/>
    <n v="4"/>
    <n v="5"/>
  </r>
  <r>
    <x v="317"/>
    <d v="2020-09-28T00:00:00"/>
    <n v="1"/>
    <n v="1"/>
    <n v="1"/>
  </r>
  <r>
    <x v="318"/>
    <d v="2021-10-31T00:00:00"/>
    <n v="3"/>
    <n v="4"/>
    <n v="4"/>
  </r>
  <r>
    <x v="318"/>
    <d v="2019-08-19T00:00:00"/>
    <n v="1"/>
    <n v="5"/>
    <n v="4"/>
  </r>
  <r>
    <x v="318"/>
    <d v="2019-08-23T00:00:00"/>
    <n v="4"/>
    <n v="2"/>
    <n v="5"/>
  </r>
  <r>
    <x v="319"/>
    <d v="2022-11-01T00:00:00"/>
    <n v="4"/>
    <n v="2"/>
    <n v="3"/>
  </r>
  <r>
    <x v="319"/>
    <d v="2023-05-17T00:00:00"/>
    <n v="5"/>
    <n v="2"/>
    <n v="2"/>
  </r>
  <r>
    <x v="320"/>
    <d v="2021-10-17T00:00:00"/>
    <n v="2"/>
    <n v="3"/>
    <n v="4"/>
  </r>
  <r>
    <x v="320"/>
    <d v="2022-03-23T00:00:00"/>
    <n v="4"/>
    <n v="2"/>
    <n v="2"/>
  </r>
  <r>
    <x v="320"/>
    <d v="2021-05-28T00:00:00"/>
    <n v="1"/>
    <n v="3"/>
    <n v="2"/>
  </r>
  <r>
    <x v="321"/>
    <d v="2023-10-05T00:00:00"/>
    <n v="2"/>
    <n v="5"/>
    <n v="2"/>
  </r>
  <r>
    <x v="321"/>
    <d v="2021-11-07T00:00:00"/>
    <n v="3"/>
    <n v="1"/>
    <n v="4"/>
  </r>
  <r>
    <x v="321"/>
    <d v="2023-05-15T00:00:00"/>
    <n v="1"/>
    <n v="2"/>
    <n v="5"/>
  </r>
  <r>
    <x v="322"/>
    <d v="2023-02-02T00:00:00"/>
    <n v="4"/>
    <n v="1"/>
    <n v="3"/>
  </r>
  <r>
    <x v="323"/>
    <d v="2019-06-23T00:00:00"/>
    <n v="3"/>
    <n v="1"/>
    <n v="5"/>
  </r>
  <r>
    <x v="323"/>
    <d v="2020-05-13T00:00:00"/>
    <n v="4"/>
    <n v="1"/>
    <n v="2"/>
  </r>
  <r>
    <x v="323"/>
    <d v="2023-04-14T00:00:00"/>
    <n v="2"/>
    <n v="3"/>
    <n v="5"/>
  </r>
  <r>
    <x v="324"/>
    <d v="2019-12-07T00:00:00"/>
    <n v="1"/>
    <n v="1"/>
    <n v="4"/>
  </r>
  <r>
    <x v="325"/>
    <d v="2023-05-13T00:00:00"/>
    <n v="3"/>
    <n v="3"/>
    <n v="5"/>
  </r>
  <r>
    <x v="326"/>
    <d v="2021-01-18T00:00:00"/>
    <n v="5"/>
    <n v="5"/>
    <n v="2"/>
  </r>
  <r>
    <x v="326"/>
    <d v="2019-06-19T00:00:00"/>
    <n v="3"/>
    <n v="4"/>
    <n v="2"/>
  </r>
  <r>
    <x v="326"/>
    <d v="2020-07-13T00:00:00"/>
    <n v="3"/>
    <n v="3"/>
    <n v="5"/>
  </r>
  <r>
    <x v="327"/>
    <d v="2023-07-09T00:00:00"/>
    <n v="3"/>
    <n v="2"/>
    <n v="2"/>
  </r>
  <r>
    <x v="327"/>
    <d v="2021-03-17T00:00:00"/>
    <n v="2"/>
    <n v="5"/>
    <n v="1"/>
  </r>
  <r>
    <x v="328"/>
    <d v="2021-12-22T00:00:00"/>
    <n v="2"/>
    <n v="4"/>
    <n v="5"/>
  </r>
  <r>
    <x v="328"/>
    <d v="2019-10-05T00:00:00"/>
    <n v="1"/>
    <n v="4"/>
    <n v="1"/>
  </r>
  <r>
    <x v="328"/>
    <d v="2022-12-25T00:00:00"/>
    <n v="3"/>
    <n v="1"/>
    <n v="2"/>
  </r>
  <r>
    <x v="329"/>
    <d v="2022-10-08T00:00:00"/>
    <n v="1"/>
    <n v="3"/>
    <n v="5"/>
  </r>
  <r>
    <x v="329"/>
    <d v="2020-04-04T00:00:00"/>
    <n v="3"/>
    <n v="3"/>
    <n v="2"/>
  </r>
  <r>
    <x v="329"/>
    <d v="2020-01-22T00:00:00"/>
    <n v="3"/>
    <n v="2"/>
    <n v="5"/>
  </r>
  <r>
    <x v="330"/>
    <d v="2020-11-19T00:00:00"/>
    <n v="5"/>
    <n v="3"/>
    <n v="5"/>
  </r>
  <r>
    <x v="330"/>
    <d v="2021-07-23T00:00:00"/>
    <n v="3"/>
    <n v="5"/>
    <n v="2"/>
  </r>
  <r>
    <x v="330"/>
    <d v="2021-01-09T00:00:00"/>
    <n v="3"/>
    <n v="1"/>
    <n v="2"/>
  </r>
  <r>
    <x v="331"/>
    <d v="2020-05-27T00:00:00"/>
    <n v="5"/>
    <n v="4"/>
    <n v="2"/>
  </r>
  <r>
    <x v="331"/>
    <d v="2021-06-25T00:00:00"/>
    <n v="2"/>
    <n v="3"/>
    <n v="1"/>
  </r>
  <r>
    <x v="332"/>
    <d v="2020-06-26T00:00:00"/>
    <n v="2"/>
    <n v="4"/>
    <n v="3"/>
  </r>
  <r>
    <x v="332"/>
    <d v="2019-04-01T00:00:00"/>
    <n v="3"/>
    <n v="4"/>
    <n v="5"/>
  </r>
  <r>
    <x v="333"/>
    <d v="2021-12-16T00:00:00"/>
    <n v="2"/>
    <n v="4"/>
    <n v="1"/>
  </r>
  <r>
    <x v="333"/>
    <d v="2019-06-03T00:00:00"/>
    <n v="4"/>
    <n v="5"/>
    <n v="5"/>
  </r>
  <r>
    <x v="333"/>
    <d v="2020-04-05T00:00:00"/>
    <n v="2"/>
    <n v="1"/>
    <n v="3"/>
  </r>
  <r>
    <x v="334"/>
    <d v="2022-03-28T00:00:00"/>
    <n v="2"/>
    <n v="2"/>
    <n v="1"/>
  </r>
  <r>
    <x v="335"/>
    <d v="2023-04-10T00:00:00"/>
    <n v="3"/>
    <n v="2"/>
    <n v="5"/>
  </r>
  <r>
    <x v="335"/>
    <d v="2023-07-27T00:00:00"/>
    <n v="3"/>
    <n v="5"/>
    <n v="1"/>
  </r>
  <r>
    <x v="335"/>
    <d v="2022-11-21T00:00:00"/>
    <n v="3"/>
    <n v="1"/>
    <n v="1"/>
  </r>
  <r>
    <x v="336"/>
    <d v="2022-07-10T00:00:00"/>
    <n v="1"/>
    <n v="2"/>
    <n v="1"/>
  </r>
  <r>
    <x v="336"/>
    <d v="2021-11-14T00:00:00"/>
    <n v="2"/>
    <n v="4"/>
    <n v="4"/>
  </r>
  <r>
    <x v="337"/>
    <d v="2020-03-10T00:00:00"/>
    <n v="4"/>
    <n v="4"/>
    <n v="4"/>
  </r>
  <r>
    <x v="338"/>
    <d v="2021-04-14T00:00:00"/>
    <n v="1"/>
    <n v="1"/>
    <n v="2"/>
  </r>
  <r>
    <x v="338"/>
    <d v="2022-12-14T00:00:00"/>
    <n v="5"/>
    <n v="2"/>
    <n v="5"/>
  </r>
  <r>
    <x v="338"/>
    <d v="2020-02-01T00:00:00"/>
    <n v="4"/>
    <n v="5"/>
    <n v="2"/>
  </r>
  <r>
    <x v="339"/>
    <d v="2020-07-25T00:00:00"/>
    <n v="3"/>
    <n v="4"/>
    <n v="1"/>
  </r>
  <r>
    <x v="339"/>
    <d v="2021-06-22T00:00:00"/>
    <n v="1"/>
    <n v="4"/>
    <n v="5"/>
  </r>
  <r>
    <x v="339"/>
    <d v="2021-07-22T00:00:00"/>
    <n v="5"/>
    <n v="4"/>
    <n v="3"/>
  </r>
  <r>
    <x v="340"/>
    <d v="2020-03-01T00:00:00"/>
    <n v="4"/>
    <n v="2"/>
    <n v="3"/>
  </r>
  <r>
    <x v="340"/>
    <d v="2022-12-19T00:00:00"/>
    <n v="2"/>
    <n v="1"/>
    <n v="5"/>
  </r>
  <r>
    <x v="341"/>
    <d v="2021-01-27T00:00:00"/>
    <n v="3"/>
    <n v="1"/>
    <n v="4"/>
  </r>
  <r>
    <x v="341"/>
    <d v="2019-11-10T00:00:00"/>
    <n v="4"/>
    <n v="5"/>
    <n v="3"/>
  </r>
  <r>
    <x v="342"/>
    <d v="2021-09-14T00:00:00"/>
    <n v="5"/>
    <n v="5"/>
    <n v="2"/>
  </r>
  <r>
    <x v="343"/>
    <d v="2019-10-28T00:00:00"/>
    <n v="3"/>
    <n v="4"/>
    <n v="2"/>
  </r>
  <r>
    <x v="343"/>
    <d v="2020-08-19T00:00:00"/>
    <n v="3"/>
    <n v="2"/>
    <n v="2"/>
  </r>
  <r>
    <x v="344"/>
    <d v="2020-08-30T00:00:00"/>
    <n v="5"/>
    <n v="4"/>
    <n v="1"/>
  </r>
  <r>
    <x v="344"/>
    <d v="2022-03-21T00:00:00"/>
    <n v="1"/>
    <n v="4"/>
    <n v="4"/>
  </r>
  <r>
    <x v="345"/>
    <d v="2023-07-15T00:00:00"/>
    <n v="4"/>
    <n v="5"/>
    <n v="5"/>
  </r>
  <r>
    <x v="346"/>
    <d v="2020-06-12T00:00:00"/>
    <n v="3"/>
    <n v="2"/>
    <n v="4"/>
  </r>
  <r>
    <x v="346"/>
    <d v="2023-06-19T00:00:00"/>
    <n v="3"/>
    <n v="3"/>
    <n v="4"/>
  </r>
  <r>
    <x v="347"/>
    <d v="2021-05-20T00:00:00"/>
    <n v="5"/>
    <n v="3"/>
    <n v="4"/>
  </r>
  <r>
    <x v="347"/>
    <d v="2021-09-19T00:00:00"/>
    <n v="5"/>
    <n v="2"/>
    <n v="4"/>
  </r>
  <r>
    <x v="348"/>
    <d v="2020-10-16T00:00:00"/>
    <n v="2"/>
    <n v="1"/>
    <n v="5"/>
  </r>
  <r>
    <x v="348"/>
    <d v="2020-09-29T00:00:00"/>
    <n v="1"/>
    <n v="3"/>
    <n v="5"/>
  </r>
  <r>
    <x v="348"/>
    <d v="2021-01-18T00:00:00"/>
    <n v="2"/>
    <n v="3"/>
    <n v="3"/>
  </r>
  <r>
    <x v="349"/>
    <d v="2019-07-25T00:00:00"/>
    <n v="1"/>
    <n v="1"/>
    <n v="2"/>
  </r>
  <r>
    <x v="350"/>
    <d v="2023-11-01T00:00:00"/>
    <n v="2"/>
    <n v="4"/>
    <n v="5"/>
  </r>
  <r>
    <x v="351"/>
    <d v="2021-04-29T00:00:00"/>
    <n v="4"/>
    <n v="3"/>
    <n v="3"/>
  </r>
  <r>
    <x v="351"/>
    <d v="2021-11-05T00:00:00"/>
    <n v="2"/>
    <n v="1"/>
    <n v="4"/>
  </r>
  <r>
    <x v="352"/>
    <d v="2019-08-24T00:00:00"/>
    <n v="1"/>
    <n v="1"/>
    <n v="5"/>
  </r>
  <r>
    <x v="352"/>
    <d v="2022-05-15T00:00:00"/>
    <n v="1"/>
    <n v="4"/>
    <n v="1"/>
  </r>
  <r>
    <x v="352"/>
    <d v="2019-05-02T00:00:00"/>
    <n v="4"/>
    <n v="1"/>
    <n v="4"/>
  </r>
  <r>
    <x v="353"/>
    <d v="2022-12-24T00:00:00"/>
    <n v="2"/>
    <n v="4"/>
    <n v="2"/>
  </r>
  <r>
    <x v="353"/>
    <d v="2022-12-13T00:00:00"/>
    <n v="3"/>
    <n v="2"/>
    <n v="1"/>
  </r>
  <r>
    <x v="354"/>
    <d v="2019-09-24T00:00:00"/>
    <n v="5"/>
    <n v="5"/>
    <n v="2"/>
  </r>
  <r>
    <x v="354"/>
    <d v="2020-11-15T00:00:00"/>
    <n v="3"/>
    <n v="1"/>
    <n v="3"/>
  </r>
  <r>
    <x v="355"/>
    <d v="2021-09-16T00:00:00"/>
    <n v="2"/>
    <n v="3"/>
    <n v="4"/>
  </r>
  <r>
    <x v="355"/>
    <d v="2022-11-26T00:00:00"/>
    <n v="3"/>
    <n v="4"/>
    <n v="1"/>
  </r>
  <r>
    <x v="356"/>
    <d v="2019-11-07T00:00:00"/>
    <n v="2"/>
    <n v="2"/>
    <n v="5"/>
  </r>
  <r>
    <x v="356"/>
    <d v="2022-07-17T00:00:00"/>
    <n v="5"/>
    <n v="2"/>
    <n v="4"/>
  </r>
  <r>
    <x v="357"/>
    <d v="2020-09-23T00:00:00"/>
    <n v="5"/>
    <n v="3"/>
    <n v="3"/>
  </r>
  <r>
    <x v="357"/>
    <d v="2019-10-28T00:00:00"/>
    <n v="3"/>
    <n v="2"/>
    <n v="2"/>
  </r>
  <r>
    <x v="358"/>
    <d v="2020-01-23T00:00:00"/>
    <n v="5"/>
    <n v="2"/>
    <n v="1"/>
  </r>
  <r>
    <x v="358"/>
    <d v="2021-08-21T00:00:00"/>
    <n v="1"/>
    <n v="5"/>
    <n v="1"/>
  </r>
  <r>
    <x v="358"/>
    <d v="2019-09-12T00:00:00"/>
    <n v="5"/>
    <n v="2"/>
    <n v="2"/>
  </r>
  <r>
    <x v="359"/>
    <d v="2020-09-28T00:00:00"/>
    <n v="1"/>
    <n v="1"/>
    <n v="4"/>
  </r>
  <r>
    <x v="359"/>
    <d v="2019-03-16T00:00:00"/>
    <n v="1"/>
    <n v="2"/>
    <n v="2"/>
  </r>
  <r>
    <x v="360"/>
    <d v="2019-10-20T00:00:00"/>
    <n v="2"/>
    <n v="1"/>
    <n v="3"/>
  </r>
  <r>
    <x v="360"/>
    <d v="2022-05-15T00:00:00"/>
    <n v="1"/>
    <n v="3"/>
    <n v="3"/>
  </r>
  <r>
    <x v="360"/>
    <d v="2020-08-30T00:00:00"/>
    <n v="2"/>
    <n v="2"/>
    <n v="1"/>
  </r>
  <r>
    <x v="361"/>
    <d v="2021-12-02T00:00:00"/>
    <n v="4"/>
    <n v="5"/>
    <n v="3"/>
  </r>
  <r>
    <x v="361"/>
    <d v="2021-10-03T00:00:00"/>
    <n v="1"/>
    <n v="4"/>
    <n v="5"/>
  </r>
  <r>
    <x v="362"/>
    <d v="2021-07-10T00:00:00"/>
    <n v="1"/>
    <n v="4"/>
    <n v="2"/>
  </r>
  <r>
    <x v="362"/>
    <d v="2020-11-13T00:00:00"/>
    <n v="3"/>
    <n v="2"/>
    <n v="5"/>
  </r>
  <r>
    <x v="362"/>
    <d v="2022-07-27T00:00:00"/>
    <n v="4"/>
    <n v="3"/>
    <n v="4"/>
  </r>
  <r>
    <x v="363"/>
    <d v="2023-08-16T00:00:00"/>
    <n v="3"/>
    <n v="4"/>
    <n v="3"/>
  </r>
  <r>
    <x v="363"/>
    <d v="2023-10-25T00:00:00"/>
    <n v="3"/>
    <n v="4"/>
    <n v="1"/>
  </r>
  <r>
    <x v="363"/>
    <d v="2019-05-05T00:00:00"/>
    <n v="1"/>
    <n v="5"/>
    <n v="4"/>
  </r>
  <r>
    <x v="364"/>
    <d v="2022-12-14T00:00:00"/>
    <n v="1"/>
    <n v="4"/>
    <n v="5"/>
  </r>
  <r>
    <x v="364"/>
    <d v="2021-03-26T00:00:00"/>
    <n v="2"/>
    <n v="3"/>
    <n v="2"/>
  </r>
  <r>
    <x v="364"/>
    <d v="2020-07-12T00:00:00"/>
    <n v="1"/>
    <n v="4"/>
    <n v="3"/>
  </r>
  <r>
    <x v="365"/>
    <d v="2021-06-08T00:00:00"/>
    <n v="4"/>
    <n v="3"/>
    <n v="4"/>
  </r>
  <r>
    <x v="365"/>
    <d v="2022-08-10T00:00:00"/>
    <n v="2"/>
    <n v="5"/>
    <n v="4"/>
  </r>
  <r>
    <x v="366"/>
    <d v="2021-07-23T00:00:00"/>
    <n v="1"/>
    <n v="2"/>
    <n v="4"/>
  </r>
  <r>
    <x v="366"/>
    <d v="2022-09-18T00:00:00"/>
    <n v="4"/>
    <n v="3"/>
    <n v="4"/>
  </r>
  <r>
    <x v="367"/>
    <d v="2019-08-22T00:00:00"/>
    <n v="2"/>
    <n v="4"/>
    <n v="3"/>
  </r>
  <r>
    <x v="368"/>
    <d v="2019-06-09T00:00:00"/>
    <n v="2"/>
    <n v="1"/>
    <n v="1"/>
  </r>
  <r>
    <x v="368"/>
    <d v="2020-10-17T00:00:00"/>
    <n v="1"/>
    <n v="2"/>
    <n v="2"/>
  </r>
  <r>
    <x v="369"/>
    <d v="2020-12-23T00:00:00"/>
    <n v="2"/>
    <n v="2"/>
    <n v="5"/>
  </r>
  <r>
    <x v="370"/>
    <d v="2021-06-22T00:00:00"/>
    <n v="1"/>
    <n v="4"/>
    <n v="4"/>
  </r>
  <r>
    <x v="370"/>
    <d v="2022-12-28T00:00:00"/>
    <n v="5"/>
    <n v="2"/>
    <n v="3"/>
  </r>
  <r>
    <x v="370"/>
    <d v="2020-07-04T00:00:00"/>
    <n v="4"/>
    <n v="4"/>
    <n v="1"/>
  </r>
  <r>
    <x v="371"/>
    <d v="2023-07-20T00:00:00"/>
    <n v="2"/>
    <n v="2"/>
    <n v="3"/>
  </r>
  <r>
    <x v="372"/>
    <d v="2020-05-24T00:00:00"/>
    <n v="3"/>
    <n v="4"/>
    <n v="2"/>
  </r>
  <r>
    <x v="373"/>
    <d v="2021-12-24T00:00:00"/>
    <n v="3"/>
    <n v="5"/>
    <n v="4"/>
  </r>
  <r>
    <x v="373"/>
    <d v="2023-03-15T00:00:00"/>
    <n v="5"/>
    <n v="5"/>
    <n v="4"/>
  </r>
  <r>
    <x v="373"/>
    <d v="2020-11-24T00:00:00"/>
    <n v="1"/>
    <n v="5"/>
    <n v="3"/>
  </r>
  <r>
    <x v="374"/>
    <d v="2020-08-07T00:00:00"/>
    <n v="3"/>
    <n v="1"/>
    <n v="4"/>
  </r>
  <r>
    <x v="374"/>
    <d v="2019-03-15T00:00:00"/>
    <n v="1"/>
    <n v="4"/>
    <n v="3"/>
  </r>
  <r>
    <x v="374"/>
    <d v="2019-04-13T00:00:00"/>
    <n v="3"/>
    <n v="4"/>
    <n v="5"/>
  </r>
  <r>
    <x v="375"/>
    <d v="2022-06-01T00:00:00"/>
    <n v="2"/>
    <n v="3"/>
    <n v="4"/>
  </r>
  <r>
    <x v="376"/>
    <d v="2019-06-21T00:00:00"/>
    <n v="2"/>
    <n v="1"/>
    <n v="3"/>
  </r>
  <r>
    <x v="376"/>
    <d v="2020-03-05T00:00:00"/>
    <n v="4"/>
    <n v="2"/>
    <n v="1"/>
  </r>
  <r>
    <x v="376"/>
    <d v="2019-07-04T00:00:00"/>
    <n v="1"/>
    <n v="5"/>
    <n v="2"/>
  </r>
  <r>
    <x v="377"/>
    <d v="2023-03-01T00:00:00"/>
    <n v="1"/>
    <n v="3"/>
    <n v="4"/>
  </r>
  <r>
    <x v="377"/>
    <d v="2020-01-13T00:00:00"/>
    <n v="3"/>
    <n v="2"/>
    <n v="3"/>
  </r>
  <r>
    <x v="377"/>
    <d v="2019-06-06T00:00:00"/>
    <n v="3"/>
    <n v="3"/>
    <n v="3"/>
  </r>
  <r>
    <x v="378"/>
    <d v="2022-03-08T00:00:00"/>
    <n v="5"/>
    <n v="1"/>
    <n v="2"/>
  </r>
  <r>
    <x v="378"/>
    <d v="2019-12-26T00:00:00"/>
    <n v="2"/>
    <n v="4"/>
    <n v="2"/>
  </r>
  <r>
    <x v="379"/>
    <d v="2023-08-12T00:00:00"/>
    <n v="4"/>
    <n v="5"/>
    <n v="5"/>
  </r>
  <r>
    <x v="379"/>
    <d v="2023-10-20T00:00:00"/>
    <n v="3"/>
    <n v="5"/>
    <n v="3"/>
  </r>
  <r>
    <x v="379"/>
    <d v="2023-08-04T00:00:00"/>
    <n v="1"/>
    <n v="4"/>
    <n v="1"/>
  </r>
  <r>
    <x v="380"/>
    <d v="2019-06-16T00:00:00"/>
    <n v="2"/>
    <n v="5"/>
    <n v="4"/>
  </r>
  <r>
    <x v="381"/>
    <d v="2019-09-18T00:00:00"/>
    <n v="2"/>
    <n v="5"/>
    <n v="4"/>
  </r>
  <r>
    <x v="382"/>
    <d v="2019-08-04T00:00:00"/>
    <n v="3"/>
    <n v="2"/>
    <n v="4"/>
  </r>
  <r>
    <x v="382"/>
    <d v="2022-05-07T00:00:00"/>
    <n v="5"/>
    <n v="1"/>
    <n v="3"/>
  </r>
  <r>
    <x v="382"/>
    <d v="2022-01-23T00:00:00"/>
    <n v="5"/>
    <n v="1"/>
    <n v="2"/>
  </r>
  <r>
    <x v="383"/>
    <d v="2023-05-16T00:00:00"/>
    <n v="1"/>
    <n v="4"/>
    <n v="4"/>
  </r>
  <r>
    <x v="383"/>
    <d v="2021-02-10T00:00:00"/>
    <n v="4"/>
    <n v="2"/>
    <n v="4"/>
  </r>
  <r>
    <x v="384"/>
    <d v="2022-11-12T00:00:00"/>
    <n v="4"/>
    <n v="2"/>
    <n v="4"/>
  </r>
  <r>
    <x v="384"/>
    <d v="2019-08-03T00:00:00"/>
    <n v="2"/>
    <n v="3"/>
    <n v="3"/>
  </r>
  <r>
    <x v="385"/>
    <d v="2022-02-04T00:00:00"/>
    <n v="4"/>
    <n v="5"/>
    <n v="2"/>
  </r>
  <r>
    <x v="386"/>
    <d v="2023-02-24T00:00:00"/>
    <n v="5"/>
    <n v="1"/>
    <n v="2"/>
  </r>
  <r>
    <x v="386"/>
    <d v="2022-08-30T00:00:00"/>
    <n v="3"/>
    <n v="4"/>
    <n v="2"/>
  </r>
  <r>
    <x v="387"/>
    <d v="2021-12-22T00:00:00"/>
    <n v="4"/>
    <n v="5"/>
    <n v="5"/>
  </r>
  <r>
    <x v="387"/>
    <d v="2023-08-12T00:00:00"/>
    <n v="1"/>
    <n v="2"/>
    <n v="1"/>
  </r>
  <r>
    <x v="387"/>
    <d v="2019-04-14T00:00:00"/>
    <n v="3"/>
    <n v="2"/>
    <n v="3"/>
  </r>
  <r>
    <x v="388"/>
    <d v="2023-05-02T00:00:00"/>
    <n v="4"/>
    <n v="5"/>
    <n v="3"/>
  </r>
  <r>
    <x v="389"/>
    <d v="2019-06-19T00:00:00"/>
    <n v="5"/>
    <n v="2"/>
    <n v="4"/>
  </r>
  <r>
    <x v="389"/>
    <d v="2021-08-03T00:00:00"/>
    <n v="2"/>
    <n v="2"/>
    <n v="3"/>
  </r>
  <r>
    <x v="390"/>
    <d v="2021-11-26T00:00:00"/>
    <n v="3"/>
    <n v="4"/>
    <n v="4"/>
  </r>
  <r>
    <x v="390"/>
    <d v="2019-04-23T00:00:00"/>
    <n v="4"/>
    <n v="4"/>
    <n v="5"/>
  </r>
  <r>
    <x v="391"/>
    <d v="2023-09-25T00:00:00"/>
    <n v="1"/>
    <n v="5"/>
    <n v="4"/>
  </r>
  <r>
    <x v="391"/>
    <d v="2023-04-08T00:00:00"/>
    <n v="5"/>
    <n v="4"/>
    <n v="5"/>
  </r>
  <r>
    <x v="391"/>
    <d v="2022-04-06T00:00:00"/>
    <n v="4"/>
    <n v="5"/>
    <n v="5"/>
  </r>
  <r>
    <x v="392"/>
    <d v="2021-04-06T00:00:00"/>
    <n v="2"/>
    <n v="2"/>
    <n v="5"/>
  </r>
  <r>
    <x v="393"/>
    <d v="2022-02-03T00:00:00"/>
    <n v="5"/>
    <n v="2"/>
    <n v="3"/>
  </r>
  <r>
    <x v="394"/>
    <d v="2022-06-14T00:00:00"/>
    <n v="4"/>
    <n v="2"/>
    <n v="4"/>
  </r>
  <r>
    <x v="395"/>
    <d v="2023-04-29T00:00:00"/>
    <n v="4"/>
    <n v="1"/>
    <n v="3"/>
  </r>
  <r>
    <x v="396"/>
    <d v="2023-06-07T00:00:00"/>
    <n v="1"/>
    <n v="3"/>
    <n v="2"/>
  </r>
  <r>
    <x v="396"/>
    <d v="2019-07-05T00:00:00"/>
    <n v="5"/>
    <n v="2"/>
    <n v="5"/>
  </r>
  <r>
    <x v="396"/>
    <d v="2022-12-09T00:00:00"/>
    <n v="5"/>
    <n v="3"/>
    <n v="1"/>
  </r>
  <r>
    <x v="397"/>
    <d v="2019-07-14T00:00:00"/>
    <n v="2"/>
    <n v="1"/>
    <n v="1"/>
  </r>
  <r>
    <x v="397"/>
    <d v="2019-07-09T00:00:00"/>
    <n v="5"/>
    <n v="5"/>
    <n v="1"/>
  </r>
  <r>
    <x v="398"/>
    <d v="2021-02-05T00:00:00"/>
    <n v="4"/>
    <n v="2"/>
    <n v="1"/>
  </r>
  <r>
    <x v="398"/>
    <d v="2020-09-01T00:00:00"/>
    <n v="5"/>
    <n v="2"/>
    <n v="3"/>
  </r>
  <r>
    <x v="398"/>
    <d v="2019-04-16T00:00:00"/>
    <n v="5"/>
    <n v="2"/>
    <n v="2"/>
  </r>
  <r>
    <x v="399"/>
    <d v="2021-01-27T00:00:00"/>
    <n v="5"/>
    <n v="4"/>
    <n v="1"/>
  </r>
  <r>
    <x v="399"/>
    <d v="2022-01-16T00:00:00"/>
    <n v="4"/>
    <n v="1"/>
    <n v="4"/>
  </r>
  <r>
    <x v="399"/>
    <d v="2022-06-11T00:00:00"/>
    <n v="2"/>
    <n v="2"/>
    <n v="4"/>
  </r>
  <r>
    <x v="400"/>
    <d v="2019-07-02T00:00:00"/>
    <n v="5"/>
    <n v="5"/>
    <n v="3"/>
  </r>
  <r>
    <x v="400"/>
    <d v="2022-05-28T00:00:00"/>
    <n v="4"/>
    <n v="4"/>
    <n v="3"/>
  </r>
  <r>
    <x v="401"/>
    <d v="2021-06-14T00:00:00"/>
    <n v="2"/>
    <n v="4"/>
    <n v="1"/>
  </r>
  <r>
    <x v="402"/>
    <d v="2020-05-07T00:00:00"/>
    <n v="1"/>
    <n v="4"/>
    <n v="5"/>
  </r>
  <r>
    <x v="403"/>
    <d v="2023-03-12T00:00:00"/>
    <n v="2"/>
    <n v="1"/>
    <n v="5"/>
  </r>
  <r>
    <x v="403"/>
    <d v="2021-02-02T00:00:00"/>
    <n v="4"/>
    <n v="3"/>
    <n v="3"/>
  </r>
  <r>
    <x v="404"/>
    <d v="2019-10-20T00:00:00"/>
    <n v="3"/>
    <n v="4"/>
    <n v="3"/>
  </r>
  <r>
    <x v="404"/>
    <d v="2019-11-15T00:00:00"/>
    <n v="2"/>
    <n v="3"/>
    <n v="2"/>
  </r>
  <r>
    <x v="404"/>
    <d v="2022-02-21T00:00:00"/>
    <n v="1"/>
    <n v="5"/>
    <n v="5"/>
  </r>
  <r>
    <x v="405"/>
    <d v="2020-01-21T00:00:00"/>
    <n v="3"/>
    <n v="4"/>
    <n v="1"/>
  </r>
  <r>
    <x v="405"/>
    <d v="2022-01-10T00:00:00"/>
    <n v="3"/>
    <n v="3"/>
    <n v="1"/>
  </r>
  <r>
    <x v="406"/>
    <d v="2022-08-07T00:00:00"/>
    <n v="1"/>
    <n v="5"/>
    <n v="1"/>
  </r>
  <r>
    <x v="406"/>
    <d v="2022-06-08T00:00:00"/>
    <n v="4"/>
    <n v="4"/>
    <n v="4"/>
  </r>
  <r>
    <x v="407"/>
    <d v="2022-03-15T00:00:00"/>
    <n v="1"/>
    <n v="4"/>
    <n v="5"/>
  </r>
  <r>
    <x v="408"/>
    <d v="2021-11-19T00:00:00"/>
    <n v="3"/>
    <n v="2"/>
    <n v="3"/>
  </r>
  <r>
    <x v="408"/>
    <d v="2020-11-26T00:00:00"/>
    <n v="4"/>
    <n v="5"/>
    <n v="4"/>
  </r>
  <r>
    <x v="409"/>
    <d v="2019-08-01T00:00:00"/>
    <n v="1"/>
    <n v="3"/>
    <n v="2"/>
  </r>
  <r>
    <x v="409"/>
    <d v="2022-09-19T00:00:00"/>
    <n v="5"/>
    <n v="3"/>
    <n v="5"/>
  </r>
  <r>
    <x v="410"/>
    <d v="2022-02-11T00:00:00"/>
    <n v="1"/>
    <n v="3"/>
    <n v="5"/>
  </r>
  <r>
    <x v="410"/>
    <d v="2022-02-03T00:00:00"/>
    <n v="2"/>
    <n v="2"/>
    <n v="4"/>
  </r>
  <r>
    <x v="410"/>
    <d v="2022-05-29T00:00:00"/>
    <n v="2"/>
    <n v="5"/>
    <n v="1"/>
  </r>
  <r>
    <x v="411"/>
    <d v="2021-11-15T00:00:00"/>
    <n v="1"/>
    <n v="1"/>
    <n v="4"/>
  </r>
  <r>
    <x v="411"/>
    <d v="2019-11-17T00:00:00"/>
    <n v="5"/>
    <n v="4"/>
    <n v="5"/>
  </r>
  <r>
    <x v="412"/>
    <d v="2019-06-24T00:00:00"/>
    <n v="1"/>
    <n v="3"/>
    <n v="1"/>
  </r>
  <r>
    <x v="412"/>
    <d v="2020-10-03T00:00:00"/>
    <n v="5"/>
    <n v="3"/>
    <n v="4"/>
  </r>
  <r>
    <x v="412"/>
    <d v="2020-08-25T00:00:00"/>
    <n v="5"/>
    <n v="2"/>
    <n v="2"/>
  </r>
  <r>
    <x v="413"/>
    <d v="2019-07-22T00:00:00"/>
    <n v="5"/>
    <n v="4"/>
    <n v="3"/>
  </r>
  <r>
    <x v="413"/>
    <d v="2023-01-23T00:00:00"/>
    <n v="1"/>
    <n v="3"/>
    <n v="1"/>
  </r>
  <r>
    <x v="413"/>
    <d v="2021-01-10T00:00:00"/>
    <n v="5"/>
    <n v="2"/>
    <n v="2"/>
  </r>
  <r>
    <x v="414"/>
    <d v="2019-05-10T00:00:00"/>
    <n v="3"/>
    <n v="3"/>
    <n v="1"/>
  </r>
  <r>
    <x v="414"/>
    <d v="2019-12-31T00:00:00"/>
    <n v="4"/>
    <n v="3"/>
    <n v="4"/>
  </r>
  <r>
    <x v="414"/>
    <d v="2022-08-19T00:00:00"/>
    <n v="5"/>
    <n v="4"/>
    <n v="2"/>
  </r>
  <r>
    <x v="415"/>
    <d v="2020-02-21T00:00:00"/>
    <n v="1"/>
    <n v="1"/>
    <n v="2"/>
  </r>
  <r>
    <x v="416"/>
    <d v="2020-05-12T00:00:00"/>
    <n v="2"/>
    <n v="2"/>
    <n v="1"/>
  </r>
  <r>
    <x v="416"/>
    <d v="2023-07-08T00:00:00"/>
    <n v="2"/>
    <n v="3"/>
    <n v="1"/>
  </r>
  <r>
    <x v="417"/>
    <d v="2021-12-14T00:00:00"/>
    <n v="1"/>
    <n v="2"/>
    <n v="2"/>
  </r>
  <r>
    <x v="418"/>
    <d v="2019-11-24T00:00:00"/>
    <n v="2"/>
    <n v="4"/>
    <n v="3"/>
  </r>
  <r>
    <x v="418"/>
    <d v="2020-09-09T00:00:00"/>
    <n v="5"/>
    <n v="4"/>
    <n v="3"/>
  </r>
  <r>
    <x v="419"/>
    <d v="2022-12-20T00:00:00"/>
    <n v="4"/>
    <n v="5"/>
    <n v="1"/>
  </r>
  <r>
    <x v="419"/>
    <d v="2019-10-05T00:00:00"/>
    <n v="3"/>
    <n v="1"/>
    <n v="5"/>
  </r>
  <r>
    <x v="419"/>
    <d v="2020-06-11T00:00:00"/>
    <n v="2"/>
    <n v="1"/>
    <n v="4"/>
  </r>
  <r>
    <x v="420"/>
    <d v="2022-12-07T00:00:00"/>
    <n v="1"/>
    <n v="4"/>
    <n v="5"/>
  </r>
  <r>
    <x v="420"/>
    <d v="2022-09-19T00:00:00"/>
    <n v="4"/>
    <n v="5"/>
    <n v="1"/>
  </r>
  <r>
    <x v="420"/>
    <d v="2021-01-05T00:00:00"/>
    <n v="3"/>
    <n v="1"/>
    <n v="2"/>
  </r>
  <r>
    <x v="421"/>
    <d v="2020-06-12T00:00:00"/>
    <n v="4"/>
    <n v="1"/>
    <n v="4"/>
  </r>
  <r>
    <x v="422"/>
    <d v="2021-03-09T00:00:00"/>
    <n v="1"/>
    <n v="4"/>
    <n v="4"/>
  </r>
  <r>
    <x v="422"/>
    <d v="2022-05-05T00:00:00"/>
    <n v="2"/>
    <n v="4"/>
    <n v="5"/>
  </r>
  <r>
    <x v="422"/>
    <d v="2021-05-29T00:00:00"/>
    <n v="4"/>
    <n v="1"/>
    <n v="4"/>
  </r>
  <r>
    <x v="423"/>
    <d v="2022-09-10T00:00:00"/>
    <n v="3"/>
    <n v="2"/>
    <n v="1"/>
  </r>
  <r>
    <x v="423"/>
    <d v="2020-12-22T00:00:00"/>
    <n v="3"/>
    <n v="2"/>
    <n v="2"/>
  </r>
  <r>
    <x v="424"/>
    <d v="2020-02-28T00:00:00"/>
    <n v="1"/>
    <n v="4"/>
    <n v="1"/>
  </r>
  <r>
    <x v="424"/>
    <d v="2020-06-14T00:00:00"/>
    <n v="4"/>
    <n v="5"/>
    <n v="4"/>
  </r>
  <r>
    <x v="424"/>
    <d v="2020-12-09T00:00:00"/>
    <n v="2"/>
    <n v="1"/>
    <n v="5"/>
  </r>
  <r>
    <x v="425"/>
    <d v="2023-04-17T00:00:00"/>
    <n v="5"/>
    <n v="4"/>
    <n v="5"/>
  </r>
  <r>
    <x v="425"/>
    <d v="2023-11-02T00:00:00"/>
    <n v="3"/>
    <n v="4"/>
    <n v="2"/>
  </r>
  <r>
    <x v="426"/>
    <d v="2023-04-28T00:00:00"/>
    <n v="3"/>
    <n v="5"/>
    <n v="3"/>
  </r>
  <r>
    <x v="426"/>
    <d v="2020-06-21T00:00:00"/>
    <n v="5"/>
    <n v="5"/>
    <n v="3"/>
  </r>
  <r>
    <x v="427"/>
    <d v="2023-04-21T00:00:00"/>
    <n v="2"/>
    <n v="3"/>
    <n v="5"/>
  </r>
  <r>
    <x v="428"/>
    <d v="2021-01-06T00:00:00"/>
    <n v="5"/>
    <n v="5"/>
    <n v="1"/>
  </r>
  <r>
    <x v="428"/>
    <d v="2019-10-29T00:00:00"/>
    <n v="1"/>
    <n v="1"/>
    <n v="5"/>
  </r>
  <r>
    <x v="428"/>
    <d v="2019-06-06T00:00:00"/>
    <n v="4"/>
    <n v="1"/>
    <n v="2"/>
  </r>
  <r>
    <x v="429"/>
    <d v="2023-02-02T00:00:00"/>
    <n v="4"/>
    <n v="1"/>
    <n v="2"/>
  </r>
  <r>
    <x v="429"/>
    <d v="2019-06-12T00:00:00"/>
    <n v="2"/>
    <n v="1"/>
    <n v="3"/>
  </r>
  <r>
    <x v="430"/>
    <d v="2023-10-18T00:00:00"/>
    <n v="5"/>
    <n v="4"/>
    <n v="3"/>
  </r>
  <r>
    <x v="430"/>
    <d v="2020-10-30T00:00:00"/>
    <n v="4"/>
    <n v="5"/>
    <n v="3"/>
  </r>
  <r>
    <x v="430"/>
    <d v="2019-10-02T00:00:00"/>
    <n v="1"/>
    <n v="4"/>
    <n v="1"/>
  </r>
  <r>
    <x v="431"/>
    <d v="2021-10-07T00:00:00"/>
    <n v="2"/>
    <n v="2"/>
    <n v="3"/>
  </r>
  <r>
    <x v="432"/>
    <d v="2023-08-30T00:00:00"/>
    <n v="5"/>
    <n v="2"/>
    <n v="4"/>
  </r>
  <r>
    <x v="433"/>
    <d v="2023-07-28T00:00:00"/>
    <n v="1"/>
    <n v="1"/>
    <n v="5"/>
  </r>
  <r>
    <x v="434"/>
    <d v="2023-08-11T00:00:00"/>
    <n v="5"/>
    <n v="1"/>
    <n v="4"/>
  </r>
  <r>
    <x v="435"/>
    <d v="2019-05-27T00:00:00"/>
    <n v="2"/>
    <n v="4"/>
    <n v="3"/>
  </r>
  <r>
    <x v="436"/>
    <d v="2019-10-12T00:00:00"/>
    <n v="1"/>
    <n v="4"/>
    <n v="4"/>
  </r>
  <r>
    <x v="436"/>
    <d v="2022-12-05T00:00:00"/>
    <n v="4"/>
    <n v="1"/>
    <n v="2"/>
  </r>
  <r>
    <x v="437"/>
    <d v="2020-08-18T00:00:00"/>
    <n v="5"/>
    <n v="4"/>
    <n v="3"/>
  </r>
  <r>
    <x v="437"/>
    <d v="2021-11-14T00:00:00"/>
    <n v="2"/>
    <n v="5"/>
    <n v="1"/>
  </r>
  <r>
    <x v="438"/>
    <d v="2022-12-15T00:00:00"/>
    <n v="3"/>
    <n v="5"/>
    <n v="1"/>
  </r>
  <r>
    <x v="439"/>
    <d v="2020-08-19T00:00:00"/>
    <n v="4"/>
    <n v="4"/>
    <n v="5"/>
  </r>
  <r>
    <x v="440"/>
    <d v="2023-01-21T00:00:00"/>
    <n v="3"/>
    <n v="4"/>
    <n v="5"/>
  </r>
  <r>
    <x v="441"/>
    <d v="2023-03-07T00:00:00"/>
    <n v="4"/>
    <n v="1"/>
    <n v="4"/>
  </r>
  <r>
    <x v="441"/>
    <d v="2019-08-24T00:00:00"/>
    <n v="4"/>
    <n v="2"/>
    <n v="5"/>
  </r>
  <r>
    <x v="442"/>
    <d v="2020-03-27T00:00:00"/>
    <n v="3"/>
    <n v="5"/>
    <n v="1"/>
  </r>
  <r>
    <x v="442"/>
    <d v="2022-10-14T00:00:00"/>
    <n v="4"/>
    <n v="5"/>
    <n v="2"/>
  </r>
  <r>
    <x v="442"/>
    <d v="2023-05-04T00:00:00"/>
    <n v="5"/>
    <n v="4"/>
    <n v="1"/>
  </r>
  <r>
    <x v="443"/>
    <d v="2019-05-07T00:00:00"/>
    <n v="4"/>
    <n v="1"/>
    <n v="4"/>
  </r>
  <r>
    <x v="444"/>
    <d v="2022-02-01T00:00:00"/>
    <n v="1"/>
    <n v="5"/>
    <n v="3"/>
  </r>
  <r>
    <x v="444"/>
    <d v="2023-06-12T00:00:00"/>
    <n v="5"/>
    <n v="5"/>
    <n v="4"/>
  </r>
  <r>
    <x v="445"/>
    <d v="2020-11-05T00:00:00"/>
    <n v="5"/>
    <n v="5"/>
    <n v="3"/>
  </r>
  <r>
    <x v="445"/>
    <d v="2021-04-03T00:00:00"/>
    <n v="4"/>
    <n v="3"/>
    <n v="3"/>
  </r>
  <r>
    <x v="446"/>
    <d v="2023-08-17T00:00:00"/>
    <n v="4"/>
    <n v="3"/>
    <n v="3"/>
  </r>
  <r>
    <x v="446"/>
    <d v="2022-03-25T00:00:00"/>
    <n v="1"/>
    <n v="4"/>
    <n v="5"/>
  </r>
  <r>
    <x v="446"/>
    <d v="2021-11-29T00:00:00"/>
    <n v="2"/>
    <n v="2"/>
    <n v="3"/>
  </r>
  <r>
    <x v="447"/>
    <d v="2023-05-23T00:00:00"/>
    <n v="4"/>
    <n v="1"/>
    <n v="1"/>
  </r>
  <r>
    <x v="447"/>
    <d v="2022-06-23T00:00:00"/>
    <n v="2"/>
    <n v="5"/>
    <n v="5"/>
  </r>
  <r>
    <x v="447"/>
    <d v="2021-03-21T00:00:00"/>
    <n v="5"/>
    <n v="1"/>
    <n v="1"/>
  </r>
  <r>
    <x v="448"/>
    <d v="2020-03-20T00:00:00"/>
    <n v="4"/>
    <n v="1"/>
    <n v="4"/>
  </r>
  <r>
    <x v="448"/>
    <d v="2022-08-06T00:00:00"/>
    <n v="3"/>
    <n v="1"/>
    <n v="5"/>
  </r>
  <r>
    <x v="448"/>
    <d v="2019-09-29T00:00:00"/>
    <n v="4"/>
    <n v="2"/>
    <n v="5"/>
  </r>
  <r>
    <x v="449"/>
    <d v="2021-09-23T00:00:00"/>
    <n v="1"/>
    <n v="3"/>
    <n v="2"/>
  </r>
  <r>
    <x v="449"/>
    <d v="2021-11-10T00:00:00"/>
    <n v="5"/>
    <n v="3"/>
    <n v="3"/>
  </r>
  <r>
    <x v="449"/>
    <d v="2020-08-10T00:00:00"/>
    <n v="1"/>
    <n v="4"/>
    <n v="5"/>
  </r>
  <r>
    <x v="450"/>
    <d v="2021-02-15T00:00:00"/>
    <n v="2"/>
    <n v="5"/>
    <n v="5"/>
  </r>
  <r>
    <x v="450"/>
    <d v="2023-05-08T00:00:00"/>
    <n v="3"/>
    <n v="4"/>
    <n v="5"/>
  </r>
  <r>
    <x v="450"/>
    <d v="2023-08-02T00:00:00"/>
    <n v="2"/>
    <n v="2"/>
    <n v="2"/>
  </r>
  <r>
    <x v="451"/>
    <d v="2021-02-02T00:00:00"/>
    <n v="4"/>
    <n v="4"/>
    <n v="5"/>
  </r>
  <r>
    <x v="451"/>
    <d v="2022-01-18T00:00:00"/>
    <n v="2"/>
    <n v="4"/>
    <n v="5"/>
  </r>
  <r>
    <x v="452"/>
    <d v="2020-04-30T00:00:00"/>
    <n v="1"/>
    <n v="4"/>
    <n v="3"/>
  </r>
  <r>
    <x v="452"/>
    <d v="2022-05-14T00:00:00"/>
    <n v="5"/>
    <n v="3"/>
    <n v="3"/>
  </r>
  <r>
    <x v="452"/>
    <d v="2021-07-17T00:00:00"/>
    <n v="2"/>
    <n v="4"/>
    <n v="3"/>
  </r>
  <r>
    <x v="453"/>
    <d v="2019-09-17T00:00:00"/>
    <n v="1"/>
    <n v="1"/>
    <n v="2"/>
  </r>
  <r>
    <x v="454"/>
    <d v="2023-01-27T00:00:00"/>
    <n v="5"/>
    <n v="5"/>
    <n v="2"/>
  </r>
  <r>
    <x v="455"/>
    <d v="2021-03-14T00:00:00"/>
    <n v="4"/>
    <n v="2"/>
    <n v="5"/>
  </r>
  <r>
    <x v="456"/>
    <d v="2022-08-31T00:00:00"/>
    <n v="3"/>
    <n v="5"/>
    <n v="1"/>
  </r>
  <r>
    <x v="456"/>
    <d v="2021-01-22T00:00:00"/>
    <n v="2"/>
    <n v="1"/>
    <n v="1"/>
  </r>
  <r>
    <x v="456"/>
    <d v="2023-04-29T00:00:00"/>
    <n v="4"/>
    <n v="3"/>
    <n v="4"/>
  </r>
  <r>
    <x v="457"/>
    <d v="2022-07-17T00:00:00"/>
    <n v="3"/>
    <n v="1"/>
    <n v="5"/>
  </r>
  <r>
    <x v="457"/>
    <d v="2021-08-03T00:00:00"/>
    <n v="4"/>
    <n v="1"/>
    <n v="5"/>
  </r>
  <r>
    <x v="457"/>
    <d v="2020-12-18T00:00:00"/>
    <n v="3"/>
    <n v="3"/>
    <n v="5"/>
  </r>
  <r>
    <x v="458"/>
    <d v="2021-12-25T00:00:00"/>
    <n v="4"/>
    <n v="4"/>
    <n v="1"/>
  </r>
  <r>
    <x v="458"/>
    <d v="2021-10-05T00:00:00"/>
    <n v="1"/>
    <n v="3"/>
    <n v="4"/>
  </r>
  <r>
    <x v="458"/>
    <d v="2022-06-03T00:00:00"/>
    <n v="5"/>
    <n v="3"/>
    <n v="2"/>
  </r>
  <r>
    <x v="459"/>
    <d v="2021-04-26T00:00:00"/>
    <n v="4"/>
    <n v="5"/>
    <n v="5"/>
  </r>
  <r>
    <x v="459"/>
    <d v="2023-02-14T00:00:00"/>
    <n v="3"/>
    <n v="5"/>
    <n v="3"/>
  </r>
  <r>
    <x v="459"/>
    <d v="2020-06-24T00:00:00"/>
    <n v="5"/>
    <n v="1"/>
    <n v="3"/>
  </r>
  <r>
    <x v="460"/>
    <d v="2022-10-01T00:00:00"/>
    <n v="2"/>
    <n v="4"/>
    <n v="3"/>
  </r>
  <r>
    <x v="461"/>
    <d v="2022-08-08T00:00:00"/>
    <n v="4"/>
    <n v="4"/>
    <n v="2"/>
  </r>
  <r>
    <x v="461"/>
    <d v="2020-06-01T00:00:00"/>
    <n v="4"/>
    <n v="5"/>
    <n v="1"/>
  </r>
  <r>
    <x v="461"/>
    <d v="2020-07-26T00:00:00"/>
    <n v="2"/>
    <n v="3"/>
    <n v="5"/>
  </r>
  <r>
    <x v="462"/>
    <d v="2023-06-12T00:00:00"/>
    <n v="2"/>
    <n v="4"/>
    <n v="2"/>
  </r>
  <r>
    <x v="462"/>
    <d v="2019-12-19T00:00:00"/>
    <n v="2"/>
    <n v="1"/>
    <n v="4"/>
  </r>
  <r>
    <x v="462"/>
    <d v="2021-08-09T00:00:00"/>
    <n v="1"/>
    <n v="3"/>
    <n v="3"/>
  </r>
  <r>
    <x v="463"/>
    <d v="2019-12-14T00:00:00"/>
    <n v="2"/>
    <n v="4"/>
    <n v="4"/>
  </r>
  <r>
    <x v="464"/>
    <d v="2023-01-06T00:00:00"/>
    <n v="1"/>
    <n v="3"/>
    <n v="5"/>
  </r>
  <r>
    <x v="464"/>
    <d v="2021-03-25T00:00:00"/>
    <n v="5"/>
    <n v="4"/>
    <n v="1"/>
  </r>
  <r>
    <x v="464"/>
    <d v="2023-03-28T00:00:00"/>
    <n v="5"/>
    <n v="2"/>
    <n v="2"/>
  </r>
  <r>
    <x v="465"/>
    <d v="2019-12-15T00:00:00"/>
    <n v="4"/>
    <n v="5"/>
    <n v="4"/>
  </r>
  <r>
    <x v="465"/>
    <d v="2020-07-31T00:00:00"/>
    <n v="5"/>
    <n v="1"/>
    <n v="2"/>
  </r>
  <r>
    <x v="465"/>
    <d v="2021-04-04T00:00:00"/>
    <n v="1"/>
    <n v="4"/>
    <n v="4"/>
  </r>
  <r>
    <x v="466"/>
    <d v="2020-08-19T00:00:00"/>
    <n v="2"/>
    <n v="2"/>
    <n v="3"/>
  </r>
  <r>
    <x v="467"/>
    <d v="2022-01-12T00:00:00"/>
    <n v="3"/>
    <n v="4"/>
    <n v="4"/>
  </r>
  <r>
    <x v="468"/>
    <d v="2019-03-15T00:00:00"/>
    <n v="1"/>
    <n v="1"/>
    <n v="3"/>
  </r>
  <r>
    <x v="468"/>
    <d v="2019-09-17T00:00:00"/>
    <n v="1"/>
    <n v="4"/>
    <n v="5"/>
  </r>
  <r>
    <x v="469"/>
    <d v="2020-05-18T00:00:00"/>
    <n v="2"/>
    <n v="2"/>
    <n v="5"/>
  </r>
  <r>
    <x v="469"/>
    <d v="2019-10-09T00:00:00"/>
    <n v="1"/>
    <n v="4"/>
    <n v="3"/>
  </r>
  <r>
    <x v="470"/>
    <d v="2022-05-18T00:00:00"/>
    <n v="5"/>
    <n v="2"/>
    <n v="3"/>
  </r>
  <r>
    <x v="470"/>
    <d v="2021-06-27T00:00:00"/>
    <n v="5"/>
    <n v="5"/>
    <n v="3"/>
  </r>
  <r>
    <x v="471"/>
    <d v="2023-09-18T00:00:00"/>
    <n v="4"/>
    <n v="1"/>
    <n v="3"/>
  </r>
  <r>
    <x v="472"/>
    <d v="2023-04-30T00:00:00"/>
    <n v="1"/>
    <n v="2"/>
    <n v="2"/>
  </r>
  <r>
    <x v="472"/>
    <d v="2023-09-24T00:00:00"/>
    <n v="1"/>
    <n v="5"/>
    <n v="2"/>
  </r>
  <r>
    <x v="473"/>
    <d v="2019-11-08T00:00:00"/>
    <n v="2"/>
    <n v="4"/>
    <n v="1"/>
  </r>
  <r>
    <x v="474"/>
    <d v="2023-09-24T00:00:00"/>
    <n v="2"/>
    <n v="4"/>
    <n v="1"/>
  </r>
  <r>
    <x v="474"/>
    <d v="2020-07-16T00:00:00"/>
    <n v="5"/>
    <n v="3"/>
    <n v="1"/>
  </r>
  <r>
    <x v="474"/>
    <d v="2019-10-14T00:00:00"/>
    <n v="4"/>
    <n v="2"/>
    <n v="2"/>
  </r>
  <r>
    <x v="475"/>
    <d v="2023-02-27T00:00:00"/>
    <n v="5"/>
    <n v="3"/>
    <n v="4"/>
  </r>
  <r>
    <x v="475"/>
    <d v="2019-06-24T00:00:00"/>
    <n v="3"/>
    <n v="1"/>
    <n v="3"/>
  </r>
  <r>
    <x v="475"/>
    <d v="2021-03-03T00:00:00"/>
    <n v="2"/>
    <n v="4"/>
    <n v="4"/>
  </r>
  <r>
    <x v="476"/>
    <d v="2020-01-23T00:00:00"/>
    <n v="2"/>
    <n v="5"/>
    <n v="4"/>
  </r>
  <r>
    <x v="476"/>
    <d v="2019-10-23T00:00:00"/>
    <n v="3"/>
    <n v="3"/>
    <n v="4"/>
  </r>
  <r>
    <x v="476"/>
    <d v="2023-06-29T00:00:00"/>
    <n v="4"/>
    <n v="1"/>
    <n v="2"/>
  </r>
  <r>
    <x v="477"/>
    <d v="2020-04-13T00:00:00"/>
    <n v="4"/>
    <n v="5"/>
    <n v="2"/>
  </r>
  <r>
    <x v="478"/>
    <d v="2020-08-20T00:00:00"/>
    <n v="2"/>
    <n v="1"/>
    <n v="2"/>
  </r>
  <r>
    <x v="478"/>
    <d v="2023-05-12T00:00:00"/>
    <n v="5"/>
    <n v="2"/>
    <n v="2"/>
  </r>
  <r>
    <x v="479"/>
    <d v="2022-03-24T00:00:00"/>
    <n v="1"/>
    <n v="2"/>
    <n v="3"/>
  </r>
  <r>
    <x v="480"/>
    <d v="2022-01-23T00:00:00"/>
    <n v="2"/>
    <n v="5"/>
    <n v="3"/>
  </r>
  <r>
    <x v="480"/>
    <d v="2021-07-12T00:00:00"/>
    <n v="2"/>
    <n v="1"/>
    <n v="1"/>
  </r>
  <r>
    <x v="480"/>
    <d v="2021-07-30T00:00:00"/>
    <n v="5"/>
    <n v="1"/>
    <n v="1"/>
  </r>
  <r>
    <x v="481"/>
    <d v="2022-03-30T00:00:00"/>
    <n v="5"/>
    <n v="5"/>
    <n v="5"/>
  </r>
  <r>
    <x v="482"/>
    <d v="2022-01-23T00:00:00"/>
    <n v="3"/>
    <n v="1"/>
    <n v="3"/>
  </r>
  <r>
    <x v="483"/>
    <d v="2023-08-18T00:00:00"/>
    <n v="3"/>
    <n v="2"/>
    <n v="4"/>
  </r>
  <r>
    <x v="483"/>
    <d v="2023-04-06T00:00:00"/>
    <n v="1"/>
    <n v="5"/>
    <n v="4"/>
  </r>
  <r>
    <x v="483"/>
    <d v="2022-09-17T00:00:00"/>
    <n v="4"/>
    <n v="5"/>
    <n v="4"/>
  </r>
  <r>
    <x v="484"/>
    <d v="2019-09-02T00:00:00"/>
    <n v="5"/>
    <n v="5"/>
    <n v="3"/>
  </r>
  <r>
    <x v="484"/>
    <d v="2023-04-09T00:00:00"/>
    <n v="2"/>
    <n v="4"/>
    <n v="5"/>
  </r>
  <r>
    <x v="484"/>
    <d v="2020-05-30T00:00:00"/>
    <n v="5"/>
    <n v="3"/>
    <n v="2"/>
  </r>
  <r>
    <x v="485"/>
    <d v="2020-08-02T00:00:00"/>
    <n v="3"/>
    <n v="2"/>
    <n v="1"/>
  </r>
  <r>
    <x v="485"/>
    <d v="2022-12-24T00:00:00"/>
    <n v="2"/>
    <n v="5"/>
    <n v="3"/>
  </r>
  <r>
    <x v="486"/>
    <d v="2020-06-02T00:00:00"/>
    <n v="2"/>
    <n v="2"/>
    <n v="3"/>
  </r>
  <r>
    <x v="486"/>
    <d v="2022-01-15T00:00:00"/>
    <n v="3"/>
    <n v="2"/>
    <n v="4"/>
  </r>
  <r>
    <x v="487"/>
    <d v="2021-09-14T00:00:00"/>
    <n v="2"/>
    <n v="3"/>
    <n v="2"/>
  </r>
  <r>
    <x v="487"/>
    <d v="2023-09-05T00:00:00"/>
    <n v="3"/>
    <n v="2"/>
    <n v="1"/>
  </r>
  <r>
    <x v="487"/>
    <d v="2020-10-30T00:00:00"/>
    <n v="5"/>
    <n v="5"/>
    <n v="3"/>
  </r>
  <r>
    <x v="488"/>
    <d v="2022-07-03T00:00:00"/>
    <n v="5"/>
    <n v="5"/>
    <n v="3"/>
  </r>
  <r>
    <x v="488"/>
    <d v="2021-06-10T00:00:00"/>
    <n v="3"/>
    <n v="3"/>
    <n v="4"/>
  </r>
  <r>
    <x v="489"/>
    <d v="2023-01-08T00:00:00"/>
    <n v="1"/>
    <n v="1"/>
    <n v="2"/>
  </r>
  <r>
    <x v="490"/>
    <d v="2020-05-01T00:00:00"/>
    <n v="3"/>
    <n v="4"/>
    <n v="1"/>
  </r>
  <r>
    <x v="490"/>
    <d v="2019-07-23T00:00:00"/>
    <n v="3"/>
    <n v="5"/>
    <n v="4"/>
  </r>
  <r>
    <x v="491"/>
    <d v="2019-05-22T00:00:00"/>
    <n v="5"/>
    <n v="5"/>
    <n v="5"/>
  </r>
  <r>
    <x v="491"/>
    <d v="2023-01-25T00:00:00"/>
    <n v="3"/>
    <n v="1"/>
    <n v="5"/>
  </r>
  <r>
    <x v="492"/>
    <d v="2021-06-25T00:00:00"/>
    <n v="3"/>
    <n v="1"/>
    <n v="2"/>
  </r>
  <r>
    <x v="493"/>
    <d v="2021-08-28T00:00:00"/>
    <n v="3"/>
    <n v="4"/>
    <n v="1"/>
  </r>
  <r>
    <x v="494"/>
    <d v="2020-02-02T00:00:00"/>
    <n v="2"/>
    <n v="2"/>
    <n v="3"/>
  </r>
  <r>
    <x v="495"/>
    <d v="2021-08-14T00:00:00"/>
    <n v="5"/>
    <n v="3"/>
    <n v="4"/>
  </r>
  <r>
    <x v="495"/>
    <d v="2019-11-16T00:00:00"/>
    <n v="2"/>
    <n v="3"/>
    <n v="4"/>
  </r>
  <r>
    <x v="496"/>
    <d v="2020-01-10T00:00:00"/>
    <n v="4"/>
    <n v="3"/>
    <n v="3"/>
  </r>
  <r>
    <x v="496"/>
    <d v="2020-02-05T00:00:00"/>
    <n v="2"/>
    <n v="3"/>
    <n v="1"/>
  </r>
  <r>
    <x v="497"/>
    <d v="2023-09-29T00:00:00"/>
    <n v="5"/>
    <n v="2"/>
    <n v="2"/>
  </r>
  <r>
    <x v="497"/>
    <d v="2023-07-12T00:00:00"/>
    <n v="2"/>
    <n v="4"/>
    <n v="5"/>
  </r>
  <r>
    <x v="498"/>
    <d v="2022-02-23T00:00:00"/>
    <n v="2"/>
    <n v="4"/>
    <n v="3"/>
  </r>
  <r>
    <x v="499"/>
    <d v="2023-05-07T00:00:00"/>
    <n v="1"/>
    <n v="5"/>
    <n v="1"/>
  </r>
  <r>
    <x v="500"/>
    <d v="2019-09-22T00:00:00"/>
    <n v="1"/>
    <n v="3"/>
    <n v="2"/>
  </r>
  <r>
    <x v="501"/>
    <d v="2019-05-15T00:00:00"/>
    <n v="3"/>
    <n v="2"/>
    <n v="5"/>
  </r>
  <r>
    <x v="502"/>
    <d v="2023-02-18T00:00:00"/>
    <n v="5"/>
    <n v="3"/>
    <n v="1"/>
  </r>
  <r>
    <x v="502"/>
    <d v="2023-01-12T00:00:00"/>
    <n v="3"/>
    <n v="3"/>
    <n v="5"/>
  </r>
  <r>
    <x v="503"/>
    <d v="2020-12-30T00:00:00"/>
    <n v="2"/>
    <n v="3"/>
    <n v="4"/>
  </r>
  <r>
    <x v="504"/>
    <d v="2022-06-09T00:00:00"/>
    <n v="4"/>
    <n v="1"/>
    <n v="4"/>
  </r>
  <r>
    <x v="505"/>
    <d v="2021-06-12T00:00:00"/>
    <n v="3"/>
    <n v="5"/>
    <n v="5"/>
  </r>
  <r>
    <x v="506"/>
    <d v="2023-02-16T00:00:00"/>
    <n v="1"/>
    <n v="1"/>
    <n v="2"/>
  </r>
  <r>
    <x v="506"/>
    <d v="2022-07-16T00:00:00"/>
    <n v="2"/>
    <n v="4"/>
    <n v="1"/>
  </r>
  <r>
    <x v="507"/>
    <d v="2019-03-15T00:00:00"/>
    <n v="1"/>
    <n v="3"/>
    <n v="5"/>
  </r>
  <r>
    <x v="508"/>
    <d v="2022-11-21T00:00:00"/>
    <n v="5"/>
    <n v="4"/>
    <n v="1"/>
  </r>
  <r>
    <x v="508"/>
    <d v="2021-09-18T00:00:00"/>
    <n v="3"/>
    <n v="5"/>
    <n v="2"/>
  </r>
  <r>
    <x v="508"/>
    <d v="2019-08-12T00:00:00"/>
    <n v="2"/>
    <n v="2"/>
    <n v="4"/>
  </r>
  <r>
    <x v="509"/>
    <d v="2022-09-01T00:00:00"/>
    <n v="5"/>
    <n v="2"/>
    <n v="2"/>
  </r>
  <r>
    <x v="509"/>
    <d v="2021-04-18T00:00:00"/>
    <n v="5"/>
    <n v="3"/>
    <n v="2"/>
  </r>
  <r>
    <x v="510"/>
    <d v="2020-04-08T00:00:00"/>
    <n v="2"/>
    <n v="2"/>
    <n v="5"/>
  </r>
  <r>
    <x v="510"/>
    <d v="2020-02-23T00:00:00"/>
    <n v="2"/>
    <n v="4"/>
    <n v="3"/>
  </r>
  <r>
    <x v="511"/>
    <d v="2023-08-21T00:00:00"/>
    <n v="1"/>
    <n v="3"/>
    <n v="4"/>
  </r>
  <r>
    <x v="511"/>
    <d v="2019-07-15T00:00:00"/>
    <n v="4"/>
    <n v="3"/>
    <n v="3"/>
  </r>
  <r>
    <x v="511"/>
    <d v="2021-06-06T00:00:00"/>
    <n v="3"/>
    <n v="3"/>
    <n v="2"/>
  </r>
  <r>
    <x v="512"/>
    <d v="2019-12-26T00:00:00"/>
    <n v="3"/>
    <n v="1"/>
    <n v="3"/>
  </r>
  <r>
    <x v="513"/>
    <d v="2022-06-24T00:00:00"/>
    <n v="2"/>
    <n v="5"/>
    <n v="5"/>
  </r>
  <r>
    <x v="513"/>
    <d v="2021-09-01T00:00:00"/>
    <n v="4"/>
    <n v="1"/>
    <n v="1"/>
  </r>
  <r>
    <x v="513"/>
    <d v="2020-01-25T00:00:00"/>
    <n v="2"/>
    <n v="3"/>
    <n v="4"/>
  </r>
  <r>
    <x v="514"/>
    <d v="2019-08-09T00:00:00"/>
    <n v="1"/>
    <n v="2"/>
    <n v="4"/>
  </r>
  <r>
    <x v="514"/>
    <d v="2022-10-29T00:00:00"/>
    <n v="5"/>
    <n v="5"/>
    <n v="2"/>
  </r>
  <r>
    <x v="515"/>
    <d v="2022-03-10T00:00:00"/>
    <n v="3"/>
    <n v="1"/>
    <n v="3"/>
  </r>
  <r>
    <x v="515"/>
    <d v="2021-04-19T00:00:00"/>
    <n v="4"/>
    <n v="3"/>
    <n v="1"/>
  </r>
  <r>
    <x v="515"/>
    <d v="2020-09-09T00:00:00"/>
    <n v="5"/>
    <n v="5"/>
    <n v="4"/>
  </r>
  <r>
    <x v="516"/>
    <d v="2023-10-22T00:00:00"/>
    <n v="2"/>
    <n v="3"/>
    <n v="3"/>
  </r>
  <r>
    <x v="516"/>
    <d v="2020-08-10T00:00:00"/>
    <n v="4"/>
    <n v="3"/>
    <n v="5"/>
  </r>
  <r>
    <x v="517"/>
    <d v="2023-05-28T00:00:00"/>
    <n v="1"/>
    <n v="2"/>
    <n v="1"/>
  </r>
  <r>
    <x v="517"/>
    <d v="2019-10-05T00:00:00"/>
    <n v="1"/>
    <n v="3"/>
    <n v="4"/>
  </r>
  <r>
    <x v="518"/>
    <d v="2020-02-06T00:00:00"/>
    <n v="3"/>
    <n v="3"/>
    <n v="5"/>
  </r>
  <r>
    <x v="519"/>
    <d v="2021-01-20T00:00:00"/>
    <n v="4"/>
    <n v="2"/>
    <n v="3"/>
  </r>
  <r>
    <x v="520"/>
    <d v="2023-05-29T00:00:00"/>
    <n v="5"/>
    <n v="1"/>
    <n v="1"/>
  </r>
  <r>
    <x v="521"/>
    <d v="2019-09-21T00:00:00"/>
    <n v="1"/>
    <n v="5"/>
    <n v="3"/>
  </r>
  <r>
    <x v="521"/>
    <d v="2022-05-17T00:00:00"/>
    <n v="2"/>
    <n v="4"/>
    <n v="2"/>
  </r>
  <r>
    <x v="521"/>
    <d v="2023-05-14T00:00:00"/>
    <n v="2"/>
    <n v="3"/>
    <n v="1"/>
  </r>
  <r>
    <x v="522"/>
    <d v="2019-10-20T00:00:00"/>
    <n v="4"/>
    <n v="5"/>
    <n v="4"/>
  </r>
  <r>
    <x v="523"/>
    <d v="2023-02-08T00:00:00"/>
    <n v="2"/>
    <n v="2"/>
    <n v="2"/>
  </r>
  <r>
    <x v="523"/>
    <d v="2019-10-26T00:00:00"/>
    <n v="1"/>
    <n v="3"/>
    <n v="3"/>
  </r>
  <r>
    <x v="523"/>
    <d v="2020-04-08T00:00:00"/>
    <n v="2"/>
    <n v="2"/>
    <n v="5"/>
  </r>
  <r>
    <x v="524"/>
    <d v="2022-01-26T00:00:00"/>
    <n v="1"/>
    <n v="4"/>
    <n v="1"/>
  </r>
  <r>
    <x v="524"/>
    <d v="2020-01-18T00:00:00"/>
    <n v="5"/>
    <n v="3"/>
    <n v="1"/>
  </r>
  <r>
    <x v="524"/>
    <d v="2023-10-18T00:00:00"/>
    <n v="2"/>
    <n v="5"/>
    <n v="3"/>
  </r>
  <r>
    <x v="525"/>
    <d v="2023-08-17T00:00:00"/>
    <n v="2"/>
    <n v="4"/>
    <n v="1"/>
  </r>
  <r>
    <x v="526"/>
    <d v="2021-12-06T00:00:00"/>
    <n v="3"/>
    <n v="5"/>
    <n v="5"/>
  </r>
  <r>
    <x v="526"/>
    <d v="2023-05-15T00:00:00"/>
    <n v="1"/>
    <n v="1"/>
    <n v="5"/>
  </r>
  <r>
    <x v="527"/>
    <d v="2021-08-16T00:00:00"/>
    <n v="5"/>
    <n v="3"/>
    <n v="4"/>
  </r>
  <r>
    <x v="528"/>
    <d v="2022-04-02T00:00:00"/>
    <n v="4"/>
    <n v="3"/>
    <n v="4"/>
  </r>
  <r>
    <x v="528"/>
    <d v="2019-04-24T00:00:00"/>
    <n v="4"/>
    <n v="2"/>
    <n v="3"/>
  </r>
  <r>
    <x v="528"/>
    <d v="2023-03-20T00:00:00"/>
    <n v="5"/>
    <n v="1"/>
    <n v="3"/>
  </r>
  <r>
    <x v="529"/>
    <d v="2021-12-19T00:00:00"/>
    <n v="2"/>
    <n v="2"/>
    <n v="4"/>
  </r>
  <r>
    <x v="529"/>
    <d v="2019-03-29T00:00:00"/>
    <n v="5"/>
    <n v="5"/>
    <n v="4"/>
  </r>
  <r>
    <x v="529"/>
    <d v="2022-08-09T00:00:00"/>
    <n v="2"/>
    <n v="4"/>
    <n v="1"/>
  </r>
  <r>
    <x v="530"/>
    <d v="2021-08-25T00:00:00"/>
    <n v="2"/>
    <n v="2"/>
    <n v="5"/>
  </r>
  <r>
    <x v="530"/>
    <d v="2022-11-20T00:00:00"/>
    <n v="4"/>
    <n v="5"/>
    <n v="4"/>
  </r>
  <r>
    <x v="531"/>
    <d v="2020-09-04T00:00:00"/>
    <n v="2"/>
    <n v="3"/>
    <n v="5"/>
  </r>
  <r>
    <x v="532"/>
    <d v="2023-04-18T00:00:00"/>
    <n v="1"/>
    <n v="3"/>
    <n v="1"/>
  </r>
  <r>
    <x v="532"/>
    <d v="2022-04-01T00:00:00"/>
    <n v="1"/>
    <n v="5"/>
    <n v="5"/>
  </r>
  <r>
    <x v="533"/>
    <d v="2023-10-04T00:00:00"/>
    <n v="4"/>
    <n v="4"/>
    <n v="2"/>
  </r>
  <r>
    <x v="533"/>
    <d v="2021-01-18T00:00:00"/>
    <n v="3"/>
    <n v="1"/>
    <n v="4"/>
  </r>
  <r>
    <x v="533"/>
    <d v="2019-06-10T00:00:00"/>
    <n v="2"/>
    <n v="3"/>
    <n v="1"/>
  </r>
  <r>
    <x v="534"/>
    <d v="2022-04-30T00:00:00"/>
    <n v="1"/>
    <n v="2"/>
    <n v="1"/>
  </r>
  <r>
    <x v="535"/>
    <d v="2020-05-03T00:00:00"/>
    <n v="3"/>
    <n v="3"/>
    <n v="3"/>
  </r>
  <r>
    <x v="535"/>
    <d v="2023-04-30T00:00:00"/>
    <n v="1"/>
    <n v="5"/>
    <n v="2"/>
  </r>
  <r>
    <x v="536"/>
    <d v="2021-05-19T00:00:00"/>
    <n v="5"/>
    <n v="2"/>
    <n v="2"/>
  </r>
  <r>
    <x v="536"/>
    <d v="2020-02-29T00:00:00"/>
    <n v="2"/>
    <n v="2"/>
    <n v="4"/>
  </r>
  <r>
    <x v="537"/>
    <d v="2023-08-12T00:00:00"/>
    <n v="2"/>
    <n v="5"/>
    <n v="2"/>
  </r>
  <r>
    <x v="537"/>
    <d v="2020-05-14T00:00:00"/>
    <n v="2"/>
    <n v="5"/>
    <n v="2"/>
  </r>
  <r>
    <x v="537"/>
    <d v="2022-12-22T00:00:00"/>
    <n v="2"/>
    <n v="4"/>
    <n v="4"/>
  </r>
  <r>
    <x v="538"/>
    <d v="2020-08-24T00:00:00"/>
    <n v="1"/>
    <n v="1"/>
    <n v="3"/>
  </r>
  <r>
    <x v="538"/>
    <d v="2022-01-28T00:00:00"/>
    <n v="3"/>
    <n v="1"/>
    <n v="3"/>
  </r>
  <r>
    <x v="539"/>
    <d v="2019-03-21T00:00:00"/>
    <n v="3"/>
    <n v="1"/>
    <n v="5"/>
  </r>
  <r>
    <x v="539"/>
    <d v="2020-08-18T00:00:00"/>
    <n v="2"/>
    <n v="4"/>
    <n v="5"/>
  </r>
  <r>
    <x v="540"/>
    <d v="2023-03-17T00:00:00"/>
    <n v="4"/>
    <n v="1"/>
    <n v="4"/>
  </r>
  <r>
    <x v="540"/>
    <d v="2019-09-28T00:00:00"/>
    <n v="5"/>
    <n v="5"/>
    <n v="3"/>
  </r>
  <r>
    <x v="541"/>
    <d v="2022-06-21T00:00:00"/>
    <n v="3"/>
    <n v="4"/>
    <n v="3"/>
  </r>
  <r>
    <x v="542"/>
    <d v="2019-07-31T00:00:00"/>
    <n v="4"/>
    <n v="5"/>
    <n v="3"/>
  </r>
  <r>
    <x v="542"/>
    <d v="2022-01-27T00:00:00"/>
    <n v="4"/>
    <n v="1"/>
    <n v="2"/>
  </r>
  <r>
    <x v="542"/>
    <d v="2019-03-19T00:00:00"/>
    <n v="4"/>
    <n v="4"/>
    <n v="2"/>
  </r>
  <r>
    <x v="543"/>
    <d v="2019-04-09T00:00:00"/>
    <n v="4"/>
    <n v="4"/>
    <n v="3"/>
  </r>
  <r>
    <x v="543"/>
    <d v="2019-04-14T00:00:00"/>
    <n v="1"/>
    <n v="4"/>
    <n v="3"/>
  </r>
  <r>
    <x v="544"/>
    <d v="2019-07-22T00:00:00"/>
    <n v="3"/>
    <n v="1"/>
    <n v="4"/>
  </r>
  <r>
    <x v="545"/>
    <d v="2023-01-27T00:00:00"/>
    <n v="1"/>
    <n v="4"/>
    <n v="3"/>
  </r>
  <r>
    <x v="545"/>
    <d v="2022-03-01T00:00:00"/>
    <n v="1"/>
    <n v="5"/>
    <n v="5"/>
  </r>
  <r>
    <x v="545"/>
    <d v="2022-12-26T00:00:00"/>
    <n v="3"/>
    <n v="3"/>
    <n v="2"/>
  </r>
  <r>
    <x v="546"/>
    <d v="2022-12-21T00:00:00"/>
    <n v="2"/>
    <n v="4"/>
    <n v="2"/>
  </r>
  <r>
    <x v="546"/>
    <d v="2022-05-14T00:00:00"/>
    <n v="5"/>
    <n v="2"/>
    <n v="5"/>
  </r>
  <r>
    <x v="546"/>
    <d v="2019-06-07T00:00:00"/>
    <n v="4"/>
    <n v="5"/>
    <n v="3"/>
  </r>
  <r>
    <x v="547"/>
    <d v="2022-06-22T00:00:00"/>
    <n v="4"/>
    <n v="1"/>
    <n v="4"/>
  </r>
  <r>
    <x v="548"/>
    <d v="2022-02-03T00:00:00"/>
    <n v="5"/>
    <n v="3"/>
    <n v="5"/>
  </r>
  <r>
    <x v="548"/>
    <d v="2019-07-30T00:00:00"/>
    <n v="3"/>
    <n v="4"/>
    <n v="3"/>
  </r>
  <r>
    <x v="549"/>
    <d v="2023-02-13T00:00:00"/>
    <n v="5"/>
    <n v="4"/>
    <n v="5"/>
  </r>
  <r>
    <x v="550"/>
    <d v="2021-07-12T00:00:00"/>
    <n v="4"/>
    <n v="2"/>
    <n v="5"/>
  </r>
  <r>
    <x v="551"/>
    <d v="2020-03-08T00:00:00"/>
    <n v="4"/>
    <n v="5"/>
    <n v="1"/>
  </r>
  <r>
    <x v="552"/>
    <d v="2023-09-17T00:00:00"/>
    <n v="5"/>
    <n v="5"/>
    <n v="2"/>
  </r>
  <r>
    <x v="552"/>
    <d v="2022-11-08T00:00:00"/>
    <n v="4"/>
    <n v="5"/>
    <n v="3"/>
  </r>
  <r>
    <x v="552"/>
    <d v="2023-08-10T00:00:00"/>
    <n v="3"/>
    <n v="2"/>
    <n v="1"/>
  </r>
  <r>
    <x v="553"/>
    <d v="2020-11-05T00:00:00"/>
    <n v="2"/>
    <n v="1"/>
    <n v="1"/>
  </r>
  <r>
    <x v="553"/>
    <d v="2022-02-01T00:00:00"/>
    <n v="2"/>
    <n v="2"/>
    <n v="3"/>
  </r>
  <r>
    <x v="554"/>
    <d v="2021-08-11T00:00:00"/>
    <n v="4"/>
    <n v="3"/>
    <n v="2"/>
  </r>
  <r>
    <x v="554"/>
    <d v="2023-08-17T00:00:00"/>
    <n v="3"/>
    <n v="3"/>
    <n v="2"/>
  </r>
  <r>
    <x v="554"/>
    <d v="2020-12-03T00:00:00"/>
    <n v="3"/>
    <n v="5"/>
    <n v="3"/>
  </r>
  <r>
    <x v="555"/>
    <d v="2019-07-26T00:00:00"/>
    <n v="5"/>
    <n v="4"/>
    <n v="3"/>
  </r>
  <r>
    <x v="556"/>
    <d v="2021-05-17T00:00:00"/>
    <n v="2"/>
    <n v="5"/>
    <n v="1"/>
  </r>
  <r>
    <x v="556"/>
    <d v="2020-03-09T00:00:00"/>
    <n v="3"/>
    <n v="3"/>
    <n v="3"/>
  </r>
  <r>
    <x v="557"/>
    <d v="2022-01-10T00:00:00"/>
    <n v="5"/>
    <n v="2"/>
    <n v="1"/>
  </r>
  <r>
    <x v="557"/>
    <d v="2019-03-23T00:00:00"/>
    <n v="1"/>
    <n v="3"/>
    <n v="2"/>
  </r>
  <r>
    <x v="558"/>
    <d v="2020-01-03T00:00:00"/>
    <n v="4"/>
    <n v="3"/>
    <n v="4"/>
  </r>
  <r>
    <x v="558"/>
    <d v="2023-10-27T00:00:00"/>
    <n v="2"/>
    <n v="2"/>
    <n v="2"/>
  </r>
  <r>
    <x v="559"/>
    <d v="2022-02-08T00:00:00"/>
    <n v="1"/>
    <n v="4"/>
    <n v="2"/>
  </r>
  <r>
    <x v="559"/>
    <d v="2022-06-21T00:00:00"/>
    <n v="1"/>
    <n v="5"/>
    <n v="2"/>
  </r>
  <r>
    <x v="559"/>
    <d v="2023-08-26T00:00:00"/>
    <n v="1"/>
    <n v="3"/>
    <n v="5"/>
  </r>
  <r>
    <x v="560"/>
    <d v="2023-06-10T00:00:00"/>
    <n v="5"/>
    <n v="2"/>
    <n v="4"/>
  </r>
  <r>
    <x v="560"/>
    <d v="2022-04-14T00:00:00"/>
    <n v="2"/>
    <n v="1"/>
    <n v="4"/>
  </r>
  <r>
    <x v="561"/>
    <d v="2021-10-22T00:00:00"/>
    <n v="3"/>
    <n v="3"/>
    <n v="4"/>
  </r>
  <r>
    <x v="561"/>
    <d v="2023-07-01T00:00:00"/>
    <n v="5"/>
    <n v="2"/>
    <n v="4"/>
  </r>
  <r>
    <x v="562"/>
    <d v="2023-10-13T00:00:00"/>
    <n v="3"/>
    <n v="4"/>
    <n v="1"/>
  </r>
  <r>
    <x v="562"/>
    <d v="2021-03-24T00:00:00"/>
    <n v="2"/>
    <n v="4"/>
    <n v="1"/>
  </r>
  <r>
    <x v="563"/>
    <d v="2019-12-21T00:00:00"/>
    <n v="2"/>
    <n v="3"/>
    <n v="2"/>
  </r>
  <r>
    <x v="563"/>
    <d v="2020-11-26T00:00:00"/>
    <n v="4"/>
    <n v="4"/>
    <n v="5"/>
  </r>
  <r>
    <x v="564"/>
    <d v="2022-10-21T00:00:00"/>
    <n v="3"/>
    <n v="5"/>
    <n v="1"/>
  </r>
  <r>
    <x v="564"/>
    <d v="2022-11-02T00:00:00"/>
    <n v="5"/>
    <n v="5"/>
    <n v="4"/>
  </r>
  <r>
    <x v="564"/>
    <d v="2021-12-25T00:00:00"/>
    <n v="1"/>
    <n v="3"/>
    <n v="4"/>
  </r>
  <r>
    <x v="565"/>
    <d v="2022-02-17T00:00:00"/>
    <n v="1"/>
    <n v="2"/>
    <n v="2"/>
  </r>
  <r>
    <x v="566"/>
    <d v="2021-07-28T00:00:00"/>
    <n v="3"/>
    <n v="2"/>
    <n v="5"/>
  </r>
  <r>
    <x v="566"/>
    <d v="2021-07-18T00:00:00"/>
    <n v="3"/>
    <n v="4"/>
    <n v="2"/>
  </r>
  <r>
    <x v="567"/>
    <d v="2021-06-08T00:00:00"/>
    <n v="5"/>
    <n v="4"/>
    <n v="1"/>
  </r>
  <r>
    <x v="568"/>
    <d v="2021-12-15T00:00:00"/>
    <n v="5"/>
    <n v="5"/>
    <n v="3"/>
  </r>
  <r>
    <x v="568"/>
    <d v="2022-07-23T00:00:00"/>
    <n v="3"/>
    <n v="1"/>
    <n v="4"/>
  </r>
  <r>
    <x v="568"/>
    <d v="2022-06-24T00:00:00"/>
    <n v="4"/>
    <n v="4"/>
    <n v="3"/>
  </r>
  <r>
    <x v="569"/>
    <d v="2021-07-26T00:00:00"/>
    <n v="3"/>
    <n v="4"/>
    <n v="3"/>
  </r>
  <r>
    <x v="569"/>
    <d v="2022-07-16T00:00:00"/>
    <n v="2"/>
    <n v="4"/>
    <n v="5"/>
  </r>
  <r>
    <x v="569"/>
    <d v="2022-08-20T00:00:00"/>
    <n v="1"/>
    <n v="3"/>
    <n v="1"/>
  </r>
  <r>
    <x v="570"/>
    <d v="2023-06-21T00:00:00"/>
    <n v="1"/>
    <n v="2"/>
    <n v="1"/>
  </r>
  <r>
    <x v="571"/>
    <d v="2019-08-28T00:00:00"/>
    <n v="5"/>
    <n v="1"/>
    <n v="4"/>
  </r>
  <r>
    <x v="571"/>
    <d v="2022-12-27T00:00:00"/>
    <n v="4"/>
    <n v="4"/>
    <n v="1"/>
  </r>
  <r>
    <x v="571"/>
    <d v="2020-01-05T00:00:00"/>
    <n v="2"/>
    <n v="5"/>
    <n v="5"/>
  </r>
  <r>
    <x v="572"/>
    <d v="2021-08-27T00:00:00"/>
    <n v="3"/>
    <n v="5"/>
    <n v="2"/>
  </r>
  <r>
    <x v="572"/>
    <d v="2023-07-05T00:00:00"/>
    <n v="4"/>
    <n v="3"/>
    <n v="2"/>
  </r>
  <r>
    <x v="572"/>
    <d v="2019-05-22T00:00:00"/>
    <n v="4"/>
    <n v="5"/>
    <n v="5"/>
  </r>
  <r>
    <x v="573"/>
    <d v="2020-10-12T00:00:00"/>
    <n v="3"/>
    <n v="1"/>
    <n v="1"/>
  </r>
  <r>
    <x v="573"/>
    <d v="2022-03-16T00:00:00"/>
    <n v="4"/>
    <n v="2"/>
    <n v="4"/>
  </r>
  <r>
    <x v="573"/>
    <d v="2023-10-25T00:00:00"/>
    <n v="2"/>
    <n v="5"/>
    <n v="5"/>
  </r>
  <r>
    <x v="574"/>
    <d v="2023-06-29T00:00:00"/>
    <n v="3"/>
    <n v="3"/>
    <n v="5"/>
  </r>
  <r>
    <x v="574"/>
    <d v="2021-10-23T00:00:00"/>
    <n v="3"/>
    <n v="5"/>
    <n v="3"/>
  </r>
  <r>
    <x v="574"/>
    <d v="2021-10-12T00:00:00"/>
    <n v="3"/>
    <n v="3"/>
    <n v="2"/>
  </r>
  <r>
    <x v="575"/>
    <d v="2022-07-17T00:00:00"/>
    <n v="4"/>
    <n v="3"/>
    <n v="2"/>
  </r>
  <r>
    <x v="576"/>
    <d v="2022-03-24T00:00:00"/>
    <n v="3"/>
    <n v="2"/>
    <n v="1"/>
  </r>
  <r>
    <x v="576"/>
    <d v="2023-01-26T00:00:00"/>
    <n v="4"/>
    <n v="5"/>
    <n v="5"/>
  </r>
  <r>
    <x v="577"/>
    <d v="2020-08-26T00:00:00"/>
    <n v="1"/>
    <n v="3"/>
    <n v="2"/>
  </r>
  <r>
    <x v="578"/>
    <d v="2023-08-01T00:00:00"/>
    <n v="3"/>
    <n v="4"/>
    <n v="3"/>
  </r>
  <r>
    <x v="578"/>
    <d v="2023-10-13T00:00:00"/>
    <n v="2"/>
    <n v="5"/>
    <n v="4"/>
  </r>
  <r>
    <x v="579"/>
    <d v="2023-03-21T00:00:00"/>
    <n v="1"/>
    <n v="3"/>
    <n v="2"/>
  </r>
  <r>
    <x v="579"/>
    <d v="2019-07-28T00:00:00"/>
    <n v="2"/>
    <n v="4"/>
    <n v="5"/>
  </r>
  <r>
    <x v="580"/>
    <d v="2020-02-22T00:00:00"/>
    <n v="1"/>
    <n v="4"/>
    <n v="2"/>
  </r>
  <r>
    <x v="580"/>
    <d v="2021-12-22T00:00:00"/>
    <n v="2"/>
    <n v="5"/>
    <n v="3"/>
  </r>
  <r>
    <x v="581"/>
    <d v="2022-07-30T00:00:00"/>
    <n v="5"/>
    <n v="5"/>
    <n v="2"/>
  </r>
  <r>
    <x v="581"/>
    <d v="2020-10-06T00:00:00"/>
    <n v="3"/>
    <n v="2"/>
    <n v="1"/>
  </r>
  <r>
    <x v="581"/>
    <d v="2019-06-29T00:00:00"/>
    <n v="2"/>
    <n v="5"/>
    <n v="4"/>
  </r>
  <r>
    <x v="582"/>
    <d v="2021-10-15T00:00:00"/>
    <n v="5"/>
    <n v="4"/>
    <n v="3"/>
  </r>
  <r>
    <x v="582"/>
    <d v="2019-06-26T00:00:00"/>
    <n v="5"/>
    <n v="1"/>
    <n v="1"/>
  </r>
  <r>
    <x v="583"/>
    <d v="2019-08-24T00:00:00"/>
    <n v="1"/>
    <n v="1"/>
    <n v="4"/>
  </r>
  <r>
    <x v="584"/>
    <d v="2023-08-15T00:00:00"/>
    <n v="4"/>
    <n v="4"/>
    <n v="5"/>
  </r>
  <r>
    <x v="585"/>
    <d v="2019-04-08T00:00:00"/>
    <n v="4"/>
    <n v="2"/>
    <n v="1"/>
  </r>
  <r>
    <x v="585"/>
    <d v="2022-05-02T00:00:00"/>
    <n v="1"/>
    <n v="5"/>
    <n v="4"/>
  </r>
  <r>
    <x v="585"/>
    <d v="2022-07-11T00:00:00"/>
    <n v="2"/>
    <n v="5"/>
    <n v="1"/>
  </r>
  <r>
    <x v="586"/>
    <d v="2020-09-10T00:00:00"/>
    <n v="3"/>
    <n v="2"/>
    <n v="2"/>
  </r>
  <r>
    <x v="586"/>
    <d v="2023-09-29T00:00:00"/>
    <n v="4"/>
    <n v="2"/>
    <n v="1"/>
  </r>
  <r>
    <x v="586"/>
    <d v="2023-03-08T00:00:00"/>
    <n v="4"/>
    <n v="5"/>
    <n v="4"/>
  </r>
  <r>
    <x v="587"/>
    <d v="2022-08-22T00:00:00"/>
    <n v="2"/>
    <n v="3"/>
    <n v="1"/>
  </r>
  <r>
    <x v="588"/>
    <d v="2021-11-28T00:00:00"/>
    <n v="2"/>
    <n v="4"/>
    <n v="4"/>
  </r>
  <r>
    <x v="588"/>
    <d v="2020-10-30T00:00:00"/>
    <n v="5"/>
    <n v="3"/>
    <n v="1"/>
  </r>
  <r>
    <x v="588"/>
    <d v="2021-07-29T00:00:00"/>
    <n v="4"/>
    <n v="2"/>
    <n v="4"/>
  </r>
  <r>
    <x v="589"/>
    <d v="2019-08-06T00:00:00"/>
    <n v="2"/>
    <n v="4"/>
    <n v="1"/>
  </r>
  <r>
    <x v="590"/>
    <d v="2020-07-20T00:00:00"/>
    <n v="4"/>
    <n v="2"/>
    <n v="2"/>
  </r>
  <r>
    <x v="590"/>
    <d v="2023-04-27T00:00:00"/>
    <n v="2"/>
    <n v="1"/>
    <n v="1"/>
  </r>
  <r>
    <x v="590"/>
    <d v="2020-05-13T00:00:00"/>
    <n v="3"/>
    <n v="1"/>
    <n v="4"/>
  </r>
  <r>
    <x v="591"/>
    <d v="2021-04-25T00:00:00"/>
    <n v="4"/>
    <n v="2"/>
    <n v="3"/>
  </r>
  <r>
    <x v="591"/>
    <d v="2022-06-14T00:00:00"/>
    <n v="5"/>
    <n v="2"/>
    <n v="2"/>
  </r>
  <r>
    <x v="592"/>
    <d v="2020-04-05T00:00:00"/>
    <n v="4"/>
    <n v="2"/>
    <n v="2"/>
  </r>
  <r>
    <x v="593"/>
    <d v="2021-06-01T00:00:00"/>
    <n v="1"/>
    <n v="5"/>
    <n v="2"/>
  </r>
  <r>
    <x v="593"/>
    <d v="2019-06-29T00:00:00"/>
    <n v="3"/>
    <n v="2"/>
    <n v="4"/>
  </r>
  <r>
    <x v="594"/>
    <d v="2019-08-17T00:00:00"/>
    <n v="1"/>
    <n v="3"/>
    <n v="5"/>
  </r>
  <r>
    <x v="595"/>
    <d v="2022-03-11T00:00:00"/>
    <n v="1"/>
    <n v="3"/>
    <n v="2"/>
  </r>
  <r>
    <x v="595"/>
    <d v="2023-07-14T00:00:00"/>
    <n v="5"/>
    <n v="2"/>
    <n v="2"/>
  </r>
  <r>
    <x v="596"/>
    <d v="2022-08-28T00:00:00"/>
    <n v="4"/>
    <n v="4"/>
    <n v="1"/>
  </r>
  <r>
    <x v="596"/>
    <d v="2022-02-05T00:00:00"/>
    <n v="4"/>
    <n v="4"/>
    <n v="5"/>
  </r>
  <r>
    <x v="596"/>
    <d v="2022-08-30T00:00:00"/>
    <n v="2"/>
    <n v="5"/>
    <n v="4"/>
  </r>
  <r>
    <x v="597"/>
    <d v="2020-01-03T00:00:00"/>
    <n v="1"/>
    <n v="5"/>
    <n v="2"/>
  </r>
  <r>
    <x v="597"/>
    <d v="2019-12-13T00:00:00"/>
    <n v="1"/>
    <n v="1"/>
    <n v="5"/>
  </r>
  <r>
    <x v="597"/>
    <d v="2019-07-08T00:00:00"/>
    <n v="2"/>
    <n v="3"/>
    <n v="5"/>
  </r>
  <r>
    <x v="598"/>
    <d v="2019-07-12T00:00:00"/>
    <n v="2"/>
    <n v="4"/>
    <n v="5"/>
  </r>
  <r>
    <x v="598"/>
    <d v="2022-09-03T00:00:00"/>
    <n v="1"/>
    <n v="4"/>
    <n v="2"/>
  </r>
  <r>
    <x v="599"/>
    <d v="2019-12-09T00:00:00"/>
    <n v="5"/>
    <n v="2"/>
    <n v="5"/>
  </r>
  <r>
    <x v="599"/>
    <d v="2021-10-14T00:00:00"/>
    <n v="5"/>
    <n v="1"/>
    <n v="5"/>
  </r>
  <r>
    <x v="599"/>
    <d v="2022-03-07T00:00:00"/>
    <n v="4"/>
    <n v="1"/>
    <n v="3"/>
  </r>
  <r>
    <x v="600"/>
    <d v="2020-09-08T00:00:00"/>
    <n v="5"/>
    <n v="4"/>
    <n v="2"/>
  </r>
  <r>
    <x v="600"/>
    <d v="2022-09-15T00:00:00"/>
    <n v="2"/>
    <n v="1"/>
    <n v="5"/>
  </r>
  <r>
    <x v="601"/>
    <d v="2020-06-03T00:00:00"/>
    <n v="4"/>
    <n v="1"/>
    <n v="1"/>
  </r>
  <r>
    <x v="602"/>
    <d v="2022-01-04T00:00:00"/>
    <n v="5"/>
    <n v="4"/>
    <n v="5"/>
  </r>
  <r>
    <x v="602"/>
    <d v="2020-04-07T00:00:00"/>
    <n v="5"/>
    <n v="2"/>
    <n v="2"/>
  </r>
  <r>
    <x v="602"/>
    <d v="2019-11-13T00:00:00"/>
    <n v="5"/>
    <n v="2"/>
    <n v="3"/>
  </r>
  <r>
    <x v="603"/>
    <d v="2022-05-03T00:00:00"/>
    <n v="1"/>
    <n v="2"/>
    <n v="4"/>
  </r>
  <r>
    <x v="603"/>
    <d v="2019-06-27T00:00:00"/>
    <n v="2"/>
    <n v="5"/>
    <n v="3"/>
  </r>
  <r>
    <x v="603"/>
    <d v="2021-09-08T00:00:00"/>
    <n v="2"/>
    <n v="3"/>
    <n v="2"/>
  </r>
  <r>
    <x v="604"/>
    <d v="2020-01-20T00:00:00"/>
    <n v="5"/>
    <n v="3"/>
    <n v="2"/>
  </r>
  <r>
    <x v="605"/>
    <d v="2023-01-31T00:00:00"/>
    <n v="2"/>
    <n v="3"/>
    <n v="3"/>
  </r>
  <r>
    <x v="605"/>
    <d v="2022-05-30T00:00:00"/>
    <n v="3"/>
    <n v="4"/>
    <n v="2"/>
  </r>
  <r>
    <x v="605"/>
    <d v="2020-08-03T00:00:00"/>
    <n v="1"/>
    <n v="5"/>
    <n v="4"/>
  </r>
  <r>
    <x v="606"/>
    <d v="2022-05-19T00:00:00"/>
    <n v="1"/>
    <n v="3"/>
    <n v="1"/>
  </r>
  <r>
    <x v="607"/>
    <d v="2021-01-31T00:00:00"/>
    <n v="5"/>
    <n v="5"/>
    <n v="1"/>
  </r>
  <r>
    <x v="608"/>
    <d v="2019-10-02T00:00:00"/>
    <n v="2"/>
    <n v="3"/>
    <n v="5"/>
  </r>
  <r>
    <x v="608"/>
    <d v="2021-11-10T00:00:00"/>
    <n v="1"/>
    <n v="3"/>
    <n v="4"/>
  </r>
  <r>
    <x v="609"/>
    <d v="2019-09-04T00:00:00"/>
    <n v="5"/>
    <n v="1"/>
    <n v="1"/>
  </r>
  <r>
    <x v="610"/>
    <d v="2020-08-01T00:00:00"/>
    <n v="1"/>
    <n v="1"/>
    <n v="3"/>
  </r>
  <r>
    <x v="610"/>
    <d v="2019-07-07T00:00:00"/>
    <n v="3"/>
    <n v="2"/>
    <n v="2"/>
  </r>
  <r>
    <x v="611"/>
    <d v="2023-08-06T00:00:00"/>
    <n v="1"/>
    <n v="5"/>
    <n v="5"/>
  </r>
  <r>
    <x v="612"/>
    <d v="2022-12-28T00:00:00"/>
    <n v="1"/>
    <n v="3"/>
    <n v="4"/>
  </r>
  <r>
    <x v="612"/>
    <d v="2022-04-09T00:00:00"/>
    <n v="5"/>
    <n v="1"/>
    <n v="3"/>
  </r>
  <r>
    <x v="613"/>
    <d v="2021-05-09T00:00:00"/>
    <n v="2"/>
    <n v="1"/>
    <n v="5"/>
  </r>
  <r>
    <x v="613"/>
    <d v="2022-02-16T00:00:00"/>
    <n v="1"/>
    <n v="2"/>
    <n v="2"/>
  </r>
  <r>
    <x v="613"/>
    <d v="2020-11-04T00:00:00"/>
    <n v="1"/>
    <n v="5"/>
    <n v="2"/>
  </r>
  <r>
    <x v="614"/>
    <d v="2021-09-28T00:00:00"/>
    <n v="5"/>
    <n v="2"/>
    <n v="3"/>
  </r>
  <r>
    <x v="614"/>
    <d v="2021-02-19T00:00:00"/>
    <n v="5"/>
    <n v="1"/>
    <n v="3"/>
  </r>
  <r>
    <x v="615"/>
    <d v="2019-09-02T00:00:00"/>
    <n v="5"/>
    <n v="2"/>
    <n v="4"/>
  </r>
  <r>
    <x v="615"/>
    <d v="2020-03-13T00:00:00"/>
    <n v="5"/>
    <n v="1"/>
    <n v="1"/>
  </r>
  <r>
    <x v="615"/>
    <d v="2021-05-04T00:00:00"/>
    <n v="3"/>
    <n v="4"/>
    <n v="5"/>
  </r>
  <r>
    <x v="616"/>
    <d v="2019-11-22T00:00:00"/>
    <n v="5"/>
    <n v="2"/>
    <n v="2"/>
  </r>
  <r>
    <x v="616"/>
    <d v="2020-03-10T00:00:00"/>
    <n v="3"/>
    <n v="1"/>
    <n v="3"/>
  </r>
  <r>
    <x v="616"/>
    <d v="2019-04-20T00:00:00"/>
    <n v="3"/>
    <n v="5"/>
    <n v="3"/>
  </r>
  <r>
    <x v="617"/>
    <d v="2022-12-21T00:00:00"/>
    <n v="5"/>
    <n v="5"/>
    <n v="3"/>
  </r>
  <r>
    <x v="617"/>
    <d v="2022-06-19T00:00:00"/>
    <n v="1"/>
    <n v="1"/>
    <n v="2"/>
  </r>
  <r>
    <x v="618"/>
    <d v="2020-05-19T00:00:00"/>
    <n v="3"/>
    <n v="3"/>
    <n v="2"/>
  </r>
  <r>
    <x v="619"/>
    <d v="2021-07-23T00:00:00"/>
    <n v="5"/>
    <n v="5"/>
    <n v="3"/>
  </r>
  <r>
    <x v="620"/>
    <d v="2023-06-04T00:00:00"/>
    <n v="5"/>
    <n v="4"/>
    <n v="3"/>
  </r>
  <r>
    <x v="621"/>
    <d v="2020-12-12T00:00:00"/>
    <n v="2"/>
    <n v="2"/>
    <n v="2"/>
  </r>
  <r>
    <x v="621"/>
    <d v="2023-03-07T00:00:00"/>
    <n v="4"/>
    <n v="3"/>
    <n v="4"/>
  </r>
  <r>
    <x v="621"/>
    <d v="2020-02-19T00:00:00"/>
    <n v="5"/>
    <n v="2"/>
    <n v="5"/>
  </r>
  <r>
    <x v="622"/>
    <d v="2022-01-30T00:00:00"/>
    <n v="2"/>
    <n v="3"/>
    <n v="2"/>
  </r>
  <r>
    <x v="622"/>
    <d v="2021-10-09T00:00:00"/>
    <n v="2"/>
    <n v="5"/>
    <n v="5"/>
  </r>
  <r>
    <x v="622"/>
    <d v="2023-10-21T00:00:00"/>
    <n v="1"/>
    <n v="2"/>
    <n v="5"/>
  </r>
  <r>
    <x v="623"/>
    <d v="2020-08-26T00:00:00"/>
    <n v="3"/>
    <n v="3"/>
    <n v="2"/>
  </r>
  <r>
    <x v="624"/>
    <d v="2021-08-09T00:00:00"/>
    <n v="2"/>
    <n v="1"/>
    <n v="2"/>
  </r>
  <r>
    <x v="625"/>
    <d v="2023-03-06T00:00:00"/>
    <n v="3"/>
    <n v="5"/>
    <n v="4"/>
  </r>
  <r>
    <x v="625"/>
    <d v="2023-05-17T00:00:00"/>
    <n v="4"/>
    <n v="4"/>
    <n v="5"/>
  </r>
  <r>
    <x v="626"/>
    <d v="2021-11-25T00:00:00"/>
    <n v="5"/>
    <n v="5"/>
    <n v="1"/>
  </r>
  <r>
    <x v="626"/>
    <d v="2023-02-24T00:00:00"/>
    <n v="5"/>
    <n v="1"/>
    <n v="3"/>
  </r>
  <r>
    <x v="627"/>
    <d v="2020-10-19T00:00:00"/>
    <n v="1"/>
    <n v="3"/>
    <n v="5"/>
  </r>
  <r>
    <x v="628"/>
    <d v="2019-12-30T00:00:00"/>
    <n v="2"/>
    <n v="5"/>
    <n v="4"/>
  </r>
  <r>
    <x v="629"/>
    <d v="2022-06-12T00:00:00"/>
    <n v="2"/>
    <n v="2"/>
    <n v="4"/>
  </r>
  <r>
    <x v="630"/>
    <d v="2021-09-08T00:00:00"/>
    <n v="4"/>
    <n v="3"/>
    <n v="4"/>
  </r>
  <r>
    <x v="630"/>
    <d v="2019-08-17T00:00:00"/>
    <n v="2"/>
    <n v="1"/>
    <n v="3"/>
  </r>
  <r>
    <x v="631"/>
    <d v="2023-06-02T00:00:00"/>
    <n v="3"/>
    <n v="1"/>
    <n v="1"/>
  </r>
  <r>
    <x v="631"/>
    <d v="2020-01-23T00:00:00"/>
    <n v="2"/>
    <n v="5"/>
    <n v="2"/>
  </r>
  <r>
    <x v="632"/>
    <d v="2022-01-05T00:00:00"/>
    <n v="2"/>
    <n v="5"/>
    <n v="4"/>
  </r>
  <r>
    <x v="632"/>
    <d v="2022-10-25T00:00:00"/>
    <n v="1"/>
    <n v="4"/>
    <n v="2"/>
  </r>
  <r>
    <x v="633"/>
    <d v="2019-12-14T00:00:00"/>
    <n v="4"/>
    <n v="5"/>
    <n v="4"/>
  </r>
  <r>
    <x v="633"/>
    <d v="2020-03-15T00:00:00"/>
    <n v="4"/>
    <n v="1"/>
    <n v="4"/>
  </r>
  <r>
    <x v="633"/>
    <d v="2020-10-16T00:00:00"/>
    <n v="3"/>
    <n v="5"/>
    <n v="1"/>
  </r>
  <r>
    <x v="634"/>
    <d v="2019-06-18T00:00:00"/>
    <n v="3"/>
    <n v="2"/>
    <n v="3"/>
  </r>
  <r>
    <x v="634"/>
    <d v="2021-09-13T00:00:00"/>
    <n v="5"/>
    <n v="5"/>
    <n v="5"/>
  </r>
  <r>
    <x v="635"/>
    <d v="2021-12-09T00:00:00"/>
    <n v="1"/>
    <n v="2"/>
    <n v="2"/>
  </r>
  <r>
    <x v="635"/>
    <d v="2022-12-25T00:00:00"/>
    <n v="1"/>
    <n v="4"/>
    <n v="4"/>
  </r>
  <r>
    <x v="636"/>
    <d v="2020-04-21T00:00:00"/>
    <n v="4"/>
    <n v="4"/>
    <n v="1"/>
  </r>
  <r>
    <x v="637"/>
    <d v="2020-05-27T00:00:00"/>
    <n v="5"/>
    <n v="5"/>
    <n v="2"/>
  </r>
  <r>
    <x v="637"/>
    <d v="2023-04-19T00:00:00"/>
    <n v="4"/>
    <n v="1"/>
    <n v="4"/>
  </r>
  <r>
    <x v="637"/>
    <d v="2019-07-19T00:00:00"/>
    <n v="1"/>
    <n v="5"/>
    <n v="4"/>
  </r>
  <r>
    <x v="638"/>
    <d v="2022-05-12T00:00:00"/>
    <n v="2"/>
    <n v="1"/>
    <n v="5"/>
  </r>
  <r>
    <x v="638"/>
    <d v="2023-07-18T00:00:00"/>
    <n v="2"/>
    <n v="2"/>
    <n v="5"/>
  </r>
  <r>
    <x v="639"/>
    <d v="2021-04-02T00:00:00"/>
    <n v="3"/>
    <n v="5"/>
    <n v="4"/>
  </r>
  <r>
    <x v="639"/>
    <d v="2019-07-31T00:00:00"/>
    <n v="1"/>
    <n v="5"/>
    <n v="5"/>
  </r>
  <r>
    <x v="639"/>
    <d v="2022-07-23T00:00:00"/>
    <n v="1"/>
    <n v="3"/>
    <n v="4"/>
  </r>
  <r>
    <x v="640"/>
    <d v="2022-07-19T00:00:00"/>
    <n v="3"/>
    <n v="2"/>
    <n v="1"/>
  </r>
  <r>
    <x v="640"/>
    <d v="2020-08-02T00:00:00"/>
    <n v="2"/>
    <n v="5"/>
    <n v="2"/>
  </r>
  <r>
    <x v="640"/>
    <d v="2020-07-11T00:00:00"/>
    <n v="5"/>
    <n v="5"/>
    <n v="3"/>
  </r>
  <r>
    <x v="641"/>
    <d v="2020-06-23T00:00:00"/>
    <n v="4"/>
    <n v="3"/>
    <n v="3"/>
  </r>
  <r>
    <x v="641"/>
    <d v="2020-02-07T00:00:00"/>
    <n v="4"/>
    <n v="5"/>
    <n v="4"/>
  </r>
  <r>
    <x v="642"/>
    <d v="2023-01-24T00:00:00"/>
    <n v="5"/>
    <n v="3"/>
    <n v="5"/>
  </r>
  <r>
    <x v="642"/>
    <d v="2021-01-28T00:00:00"/>
    <n v="1"/>
    <n v="1"/>
    <n v="3"/>
  </r>
  <r>
    <x v="643"/>
    <d v="2020-07-17T00:00:00"/>
    <n v="3"/>
    <n v="3"/>
    <n v="3"/>
  </r>
  <r>
    <x v="643"/>
    <d v="2023-05-09T00:00:00"/>
    <n v="1"/>
    <n v="2"/>
    <n v="2"/>
  </r>
  <r>
    <x v="643"/>
    <d v="2020-01-05T00:00:00"/>
    <n v="5"/>
    <n v="2"/>
    <n v="4"/>
  </r>
  <r>
    <x v="644"/>
    <d v="2023-06-03T00:00:00"/>
    <n v="4"/>
    <n v="1"/>
    <n v="1"/>
  </r>
  <r>
    <x v="644"/>
    <d v="2019-07-21T00:00:00"/>
    <n v="4"/>
    <n v="2"/>
    <n v="2"/>
  </r>
  <r>
    <x v="645"/>
    <d v="2019-10-28T00:00:00"/>
    <n v="2"/>
    <n v="4"/>
    <n v="2"/>
  </r>
  <r>
    <x v="646"/>
    <d v="2023-01-14T00:00:00"/>
    <n v="5"/>
    <n v="5"/>
    <n v="1"/>
  </r>
  <r>
    <x v="646"/>
    <d v="2021-05-17T00:00:00"/>
    <n v="3"/>
    <n v="4"/>
    <n v="2"/>
  </r>
  <r>
    <x v="646"/>
    <d v="2021-01-27T00:00:00"/>
    <n v="3"/>
    <n v="3"/>
    <n v="1"/>
  </r>
  <r>
    <x v="647"/>
    <d v="2022-12-12T00:00:00"/>
    <n v="2"/>
    <n v="1"/>
    <n v="3"/>
  </r>
  <r>
    <x v="647"/>
    <d v="2023-03-28T00:00:00"/>
    <n v="4"/>
    <n v="1"/>
    <n v="5"/>
  </r>
  <r>
    <x v="647"/>
    <d v="2020-02-14T00:00:00"/>
    <n v="3"/>
    <n v="5"/>
    <n v="5"/>
  </r>
  <r>
    <x v="648"/>
    <d v="2023-02-15T00:00:00"/>
    <n v="3"/>
    <n v="1"/>
    <n v="4"/>
  </r>
  <r>
    <x v="648"/>
    <d v="2022-04-13T00:00:00"/>
    <n v="3"/>
    <n v="2"/>
    <n v="4"/>
  </r>
  <r>
    <x v="649"/>
    <d v="2023-08-07T00:00:00"/>
    <n v="5"/>
    <n v="4"/>
    <n v="4"/>
  </r>
  <r>
    <x v="649"/>
    <d v="2019-08-01T00:00:00"/>
    <n v="4"/>
    <n v="3"/>
    <n v="2"/>
  </r>
  <r>
    <x v="649"/>
    <d v="2022-01-13T00:00:00"/>
    <n v="4"/>
    <n v="2"/>
    <n v="5"/>
  </r>
  <r>
    <x v="650"/>
    <d v="2021-05-01T00:00:00"/>
    <n v="1"/>
    <n v="1"/>
    <n v="1"/>
  </r>
  <r>
    <x v="651"/>
    <d v="2021-01-14T00:00:00"/>
    <n v="5"/>
    <n v="4"/>
    <n v="5"/>
  </r>
  <r>
    <x v="651"/>
    <d v="2023-04-05T00:00:00"/>
    <n v="1"/>
    <n v="5"/>
    <n v="5"/>
  </r>
  <r>
    <x v="652"/>
    <d v="2020-09-27T00:00:00"/>
    <n v="1"/>
    <n v="2"/>
    <n v="5"/>
  </r>
  <r>
    <x v="652"/>
    <d v="2020-10-05T00:00:00"/>
    <n v="5"/>
    <n v="1"/>
    <n v="3"/>
  </r>
  <r>
    <x v="652"/>
    <d v="2021-11-09T00:00:00"/>
    <n v="4"/>
    <n v="1"/>
    <n v="4"/>
  </r>
  <r>
    <x v="653"/>
    <d v="2020-12-09T00:00:00"/>
    <n v="4"/>
    <n v="5"/>
    <n v="3"/>
  </r>
  <r>
    <x v="653"/>
    <d v="2022-01-05T00:00:00"/>
    <n v="2"/>
    <n v="3"/>
    <n v="3"/>
  </r>
  <r>
    <x v="654"/>
    <d v="2022-04-24T00:00:00"/>
    <n v="3"/>
    <n v="2"/>
    <n v="3"/>
  </r>
  <r>
    <x v="654"/>
    <d v="2020-05-10T00:00:00"/>
    <n v="5"/>
    <n v="5"/>
    <n v="4"/>
  </r>
  <r>
    <x v="655"/>
    <d v="2020-04-04T00:00:00"/>
    <n v="5"/>
    <n v="1"/>
    <n v="2"/>
  </r>
  <r>
    <x v="656"/>
    <d v="2021-04-23T00:00:00"/>
    <n v="1"/>
    <n v="3"/>
    <n v="2"/>
  </r>
  <r>
    <x v="656"/>
    <d v="2021-10-26T00:00:00"/>
    <n v="3"/>
    <n v="1"/>
    <n v="3"/>
  </r>
  <r>
    <x v="656"/>
    <d v="2022-03-21T00:00:00"/>
    <n v="3"/>
    <n v="1"/>
    <n v="3"/>
  </r>
  <r>
    <x v="657"/>
    <d v="2023-05-29T00:00:00"/>
    <n v="2"/>
    <n v="4"/>
    <n v="1"/>
  </r>
  <r>
    <x v="657"/>
    <d v="2021-12-02T00:00:00"/>
    <n v="1"/>
    <n v="1"/>
    <n v="1"/>
  </r>
  <r>
    <x v="657"/>
    <d v="2020-01-26T00:00:00"/>
    <n v="4"/>
    <n v="1"/>
    <n v="3"/>
  </r>
  <r>
    <x v="658"/>
    <d v="2022-09-12T00:00:00"/>
    <n v="5"/>
    <n v="2"/>
    <n v="4"/>
  </r>
  <r>
    <x v="658"/>
    <d v="2019-09-19T00:00:00"/>
    <n v="4"/>
    <n v="4"/>
    <n v="4"/>
  </r>
  <r>
    <x v="658"/>
    <d v="2022-12-01T00:00:00"/>
    <n v="5"/>
    <n v="1"/>
    <n v="2"/>
  </r>
  <r>
    <x v="659"/>
    <d v="2019-04-13T00:00:00"/>
    <n v="1"/>
    <n v="1"/>
    <n v="5"/>
  </r>
  <r>
    <x v="659"/>
    <d v="2020-11-20T00:00:00"/>
    <n v="2"/>
    <n v="2"/>
    <n v="4"/>
  </r>
  <r>
    <x v="660"/>
    <d v="2019-08-06T00:00:00"/>
    <n v="2"/>
    <n v="2"/>
    <n v="5"/>
  </r>
  <r>
    <x v="660"/>
    <d v="2020-02-26T00:00:00"/>
    <n v="1"/>
    <n v="1"/>
    <n v="4"/>
  </r>
  <r>
    <x v="661"/>
    <d v="2021-04-29T00:00:00"/>
    <n v="1"/>
    <n v="5"/>
    <n v="4"/>
  </r>
  <r>
    <x v="662"/>
    <d v="2020-05-22T00:00:00"/>
    <n v="2"/>
    <n v="1"/>
    <n v="2"/>
  </r>
  <r>
    <x v="662"/>
    <d v="2021-12-21T00:00:00"/>
    <n v="2"/>
    <n v="4"/>
    <n v="2"/>
  </r>
  <r>
    <x v="662"/>
    <d v="2022-03-30T00:00:00"/>
    <n v="4"/>
    <n v="1"/>
    <n v="2"/>
  </r>
  <r>
    <x v="663"/>
    <d v="2021-05-13T00:00:00"/>
    <n v="5"/>
    <n v="1"/>
    <n v="5"/>
  </r>
  <r>
    <x v="663"/>
    <d v="2019-07-18T00:00:00"/>
    <n v="2"/>
    <n v="2"/>
    <n v="3"/>
  </r>
  <r>
    <x v="663"/>
    <d v="2019-07-13T00:00:00"/>
    <n v="3"/>
    <n v="1"/>
    <n v="1"/>
  </r>
  <r>
    <x v="664"/>
    <d v="2019-12-30T00:00:00"/>
    <n v="1"/>
    <n v="4"/>
    <n v="2"/>
  </r>
  <r>
    <x v="665"/>
    <d v="2020-07-27T00:00:00"/>
    <n v="2"/>
    <n v="5"/>
    <n v="3"/>
  </r>
  <r>
    <x v="665"/>
    <d v="2021-05-11T00:00:00"/>
    <n v="1"/>
    <n v="1"/>
    <n v="5"/>
  </r>
  <r>
    <x v="665"/>
    <d v="2021-10-30T00:00:00"/>
    <n v="4"/>
    <n v="1"/>
    <n v="1"/>
  </r>
  <r>
    <x v="666"/>
    <d v="2023-08-27T00:00:00"/>
    <n v="5"/>
    <n v="5"/>
    <n v="2"/>
  </r>
  <r>
    <x v="667"/>
    <d v="2023-07-07T00:00:00"/>
    <n v="5"/>
    <n v="3"/>
    <n v="4"/>
  </r>
  <r>
    <x v="668"/>
    <d v="2020-12-04T00:00:00"/>
    <n v="5"/>
    <n v="4"/>
    <n v="3"/>
  </r>
  <r>
    <x v="668"/>
    <d v="2023-08-29T00:00:00"/>
    <n v="2"/>
    <n v="4"/>
    <n v="3"/>
  </r>
  <r>
    <x v="668"/>
    <d v="2023-05-11T00:00:00"/>
    <n v="1"/>
    <n v="5"/>
    <n v="1"/>
  </r>
  <r>
    <x v="669"/>
    <d v="2023-06-11T00:00:00"/>
    <n v="4"/>
    <n v="1"/>
    <n v="1"/>
  </r>
  <r>
    <x v="670"/>
    <d v="2020-06-15T00:00:00"/>
    <n v="2"/>
    <n v="2"/>
    <n v="5"/>
  </r>
  <r>
    <x v="671"/>
    <d v="2019-05-24T00:00:00"/>
    <n v="5"/>
    <n v="5"/>
    <n v="1"/>
  </r>
  <r>
    <x v="672"/>
    <d v="2021-01-15T00:00:00"/>
    <n v="4"/>
    <n v="2"/>
    <n v="3"/>
  </r>
  <r>
    <x v="673"/>
    <d v="2020-04-02T00:00:00"/>
    <n v="1"/>
    <n v="1"/>
    <n v="3"/>
  </r>
  <r>
    <x v="674"/>
    <d v="2019-04-15T00:00:00"/>
    <n v="1"/>
    <n v="5"/>
    <n v="4"/>
  </r>
  <r>
    <x v="674"/>
    <d v="2023-01-10T00:00:00"/>
    <n v="4"/>
    <n v="3"/>
    <n v="2"/>
  </r>
  <r>
    <x v="674"/>
    <d v="2019-08-31T00:00:00"/>
    <n v="3"/>
    <n v="3"/>
    <n v="4"/>
  </r>
  <r>
    <x v="675"/>
    <d v="2022-12-26T00:00:00"/>
    <n v="5"/>
    <n v="2"/>
    <n v="3"/>
  </r>
  <r>
    <x v="676"/>
    <d v="2023-09-27T00:00:00"/>
    <n v="3"/>
    <n v="5"/>
    <n v="2"/>
  </r>
  <r>
    <x v="676"/>
    <d v="2022-11-20T00:00:00"/>
    <n v="3"/>
    <n v="3"/>
    <n v="5"/>
  </r>
  <r>
    <x v="677"/>
    <d v="2022-09-14T00:00:00"/>
    <n v="5"/>
    <n v="5"/>
    <n v="5"/>
  </r>
  <r>
    <x v="678"/>
    <d v="2020-03-27T00:00:00"/>
    <n v="4"/>
    <n v="3"/>
    <n v="2"/>
  </r>
  <r>
    <x v="679"/>
    <d v="2023-01-19T00:00:00"/>
    <n v="5"/>
    <n v="5"/>
    <n v="3"/>
  </r>
  <r>
    <x v="680"/>
    <d v="2022-11-23T00:00:00"/>
    <n v="2"/>
    <n v="4"/>
    <n v="1"/>
  </r>
  <r>
    <x v="681"/>
    <d v="2022-08-18T00:00:00"/>
    <n v="4"/>
    <n v="1"/>
    <n v="3"/>
  </r>
  <r>
    <x v="682"/>
    <d v="2020-08-11T00:00:00"/>
    <n v="2"/>
    <n v="2"/>
    <n v="2"/>
  </r>
  <r>
    <x v="682"/>
    <d v="2022-04-18T00:00:00"/>
    <n v="3"/>
    <n v="2"/>
    <n v="2"/>
  </r>
  <r>
    <x v="682"/>
    <d v="2021-08-10T00:00:00"/>
    <n v="4"/>
    <n v="2"/>
    <n v="1"/>
  </r>
  <r>
    <x v="683"/>
    <d v="2022-09-15T00:00:00"/>
    <n v="1"/>
    <n v="1"/>
    <n v="5"/>
  </r>
  <r>
    <x v="683"/>
    <d v="2022-11-03T00:00:00"/>
    <n v="3"/>
    <n v="4"/>
    <n v="5"/>
  </r>
  <r>
    <x v="683"/>
    <d v="2022-06-30T00:00:00"/>
    <n v="3"/>
    <n v="2"/>
    <n v="1"/>
  </r>
  <r>
    <x v="684"/>
    <d v="2020-05-28T00:00:00"/>
    <n v="1"/>
    <n v="1"/>
    <n v="3"/>
  </r>
  <r>
    <x v="684"/>
    <d v="2023-05-27T00:00:00"/>
    <n v="3"/>
    <n v="5"/>
    <n v="5"/>
  </r>
  <r>
    <x v="684"/>
    <d v="2021-11-25T00:00:00"/>
    <n v="5"/>
    <n v="4"/>
    <n v="3"/>
  </r>
  <r>
    <x v="685"/>
    <d v="2023-05-29T00:00:00"/>
    <n v="5"/>
    <n v="4"/>
    <n v="1"/>
  </r>
  <r>
    <x v="686"/>
    <d v="2022-10-12T00:00:00"/>
    <n v="3"/>
    <n v="5"/>
    <n v="5"/>
  </r>
  <r>
    <x v="686"/>
    <d v="2022-08-05T00:00:00"/>
    <n v="3"/>
    <n v="1"/>
    <n v="1"/>
  </r>
  <r>
    <x v="687"/>
    <d v="2022-07-27T00:00:00"/>
    <n v="4"/>
    <n v="4"/>
    <n v="4"/>
  </r>
  <r>
    <x v="687"/>
    <d v="2022-04-04T00:00:00"/>
    <n v="5"/>
    <n v="5"/>
    <n v="3"/>
  </r>
  <r>
    <x v="687"/>
    <d v="2019-12-30T00:00:00"/>
    <n v="2"/>
    <n v="2"/>
    <n v="4"/>
  </r>
  <r>
    <x v="688"/>
    <d v="2023-11-05T00:00:00"/>
    <n v="5"/>
    <n v="3"/>
    <n v="4"/>
  </r>
  <r>
    <x v="688"/>
    <d v="2019-04-22T00:00:00"/>
    <n v="1"/>
    <n v="5"/>
    <n v="4"/>
  </r>
  <r>
    <x v="688"/>
    <d v="2019-05-25T00:00:00"/>
    <n v="3"/>
    <n v="4"/>
    <n v="2"/>
  </r>
  <r>
    <x v="689"/>
    <d v="2023-06-13T00:00:00"/>
    <n v="5"/>
    <n v="1"/>
    <n v="2"/>
  </r>
  <r>
    <x v="690"/>
    <d v="2021-04-13T00:00:00"/>
    <n v="2"/>
    <n v="3"/>
    <n v="4"/>
  </r>
  <r>
    <x v="690"/>
    <d v="2020-01-03T00:00:00"/>
    <n v="4"/>
    <n v="3"/>
    <n v="2"/>
  </r>
  <r>
    <x v="690"/>
    <d v="2021-11-11T00:00:00"/>
    <n v="3"/>
    <n v="4"/>
    <n v="2"/>
  </r>
  <r>
    <x v="691"/>
    <d v="2020-02-14T00:00:00"/>
    <n v="2"/>
    <n v="1"/>
    <n v="2"/>
  </r>
  <r>
    <x v="692"/>
    <d v="2021-12-10T00:00:00"/>
    <n v="2"/>
    <n v="2"/>
    <n v="5"/>
  </r>
  <r>
    <x v="693"/>
    <d v="2019-09-08T00:00:00"/>
    <n v="5"/>
    <n v="3"/>
    <n v="4"/>
  </r>
  <r>
    <x v="694"/>
    <d v="2020-07-07T00:00:00"/>
    <n v="3"/>
    <n v="3"/>
    <n v="2"/>
  </r>
  <r>
    <x v="694"/>
    <d v="2021-03-24T00:00:00"/>
    <n v="5"/>
    <n v="2"/>
    <n v="2"/>
  </r>
  <r>
    <x v="694"/>
    <d v="2023-06-20T00:00:00"/>
    <n v="1"/>
    <n v="4"/>
    <n v="2"/>
  </r>
  <r>
    <x v="695"/>
    <d v="2021-06-13T00:00:00"/>
    <n v="1"/>
    <n v="5"/>
    <n v="2"/>
  </r>
  <r>
    <x v="695"/>
    <d v="2021-03-20T00:00:00"/>
    <n v="2"/>
    <n v="5"/>
    <n v="2"/>
  </r>
  <r>
    <x v="696"/>
    <d v="2020-01-25T00:00:00"/>
    <n v="1"/>
    <n v="5"/>
    <n v="5"/>
  </r>
  <r>
    <x v="697"/>
    <d v="2020-12-19T00:00:00"/>
    <n v="2"/>
    <n v="5"/>
    <n v="2"/>
  </r>
  <r>
    <x v="698"/>
    <d v="2020-08-08T00:00:00"/>
    <n v="5"/>
    <n v="2"/>
    <n v="5"/>
  </r>
  <r>
    <x v="699"/>
    <d v="2022-08-05T00:00:00"/>
    <n v="1"/>
    <n v="4"/>
    <n v="3"/>
  </r>
  <r>
    <x v="699"/>
    <d v="2022-09-03T00:00:00"/>
    <n v="2"/>
    <n v="4"/>
    <n v="3"/>
  </r>
  <r>
    <x v="700"/>
    <d v="2021-03-26T00:00:00"/>
    <n v="2"/>
    <n v="2"/>
    <n v="2"/>
  </r>
  <r>
    <x v="700"/>
    <d v="2019-08-08T00:00:00"/>
    <n v="3"/>
    <n v="2"/>
    <n v="4"/>
  </r>
  <r>
    <x v="700"/>
    <d v="2020-03-01T00:00:00"/>
    <n v="2"/>
    <n v="4"/>
    <n v="2"/>
  </r>
  <r>
    <x v="701"/>
    <d v="2021-05-07T00:00:00"/>
    <n v="5"/>
    <n v="1"/>
    <n v="4"/>
  </r>
  <r>
    <x v="701"/>
    <d v="2022-04-08T00:00:00"/>
    <n v="1"/>
    <n v="5"/>
    <n v="1"/>
  </r>
  <r>
    <x v="702"/>
    <d v="2020-10-25T00:00:00"/>
    <n v="5"/>
    <n v="4"/>
    <n v="2"/>
  </r>
  <r>
    <x v="702"/>
    <d v="2019-09-29T00:00:00"/>
    <n v="5"/>
    <n v="4"/>
    <n v="3"/>
  </r>
  <r>
    <x v="702"/>
    <d v="2022-01-16T00:00:00"/>
    <n v="1"/>
    <n v="3"/>
    <n v="1"/>
  </r>
  <r>
    <x v="703"/>
    <d v="2022-04-02T00:00:00"/>
    <n v="2"/>
    <n v="2"/>
    <n v="5"/>
  </r>
  <r>
    <x v="704"/>
    <d v="2020-02-24T00:00:00"/>
    <n v="3"/>
    <n v="3"/>
    <n v="5"/>
  </r>
  <r>
    <x v="704"/>
    <d v="2021-11-09T00:00:00"/>
    <n v="4"/>
    <n v="2"/>
    <n v="3"/>
  </r>
  <r>
    <x v="705"/>
    <d v="2023-08-07T00:00:00"/>
    <n v="3"/>
    <n v="3"/>
    <n v="3"/>
  </r>
  <r>
    <x v="706"/>
    <d v="2021-03-12T00:00:00"/>
    <n v="1"/>
    <n v="1"/>
    <n v="5"/>
  </r>
  <r>
    <x v="707"/>
    <d v="2023-10-13T00:00:00"/>
    <n v="3"/>
    <n v="1"/>
    <n v="3"/>
  </r>
  <r>
    <x v="707"/>
    <d v="2021-08-02T00:00:00"/>
    <n v="2"/>
    <n v="2"/>
    <n v="3"/>
  </r>
  <r>
    <x v="708"/>
    <d v="2020-11-17T00:00:00"/>
    <n v="5"/>
    <n v="3"/>
    <n v="1"/>
  </r>
  <r>
    <x v="708"/>
    <d v="2023-07-29T00:00:00"/>
    <n v="2"/>
    <n v="3"/>
    <n v="4"/>
  </r>
  <r>
    <x v="708"/>
    <d v="2022-07-05T00:00:00"/>
    <n v="5"/>
    <n v="5"/>
    <n v="2"/>
  </r>
  <r>
    <x v="709"/>
    <d v="2020-12-15T00:00:00"/>
    <n v="3"/>
    <n v="4"/>
    <n v="1"/>
  </r>
  <r>
    <x v="709"/>
    <d v="2022-04-16T00:00:00"/>
    <n v="2"/>
    <n v="3"/>
    <n v="1"/>
  </r>
  <r>
    <x v="709"/>
    <d v="2019-09-03T00:00:00"/>
    <n v="1"/>
    <n v="2"/>
    <n v="1"/>
  </r>
  <r>
    <x v="710"/>
    <d v="2022-09-07T00:00:00"/>
    <n v="3"/>
    <n v="5"/>
    <n v="1"/>
  </r>
  <r>
    <x v="710"/>
    <d v="2022-12-09T00:00:00"/>
    <n v="3"/>
    <n v="2"/>
    <n v="3"/>
  </r>
  <r>
    <x v="710"/>
    <d v="2023-07-11T00:00:00"/>
    <n v="4"/>
    <n v="2"/>
    <n v="1"/>
  </r>
  <r>
    <x v="711"/>
    <d v="2019-07-07T00:00:00"/>
    <n v="1"/>
    <n v="2"/>
    <n v="2"/>
  </r>
  <r>
    <x v="711"/>
    <d v="2023-05-25T00:00:00"/>
    <n v="2"/>
    <n v="1"/>
    <n v="1"/>
  </r>
  <r>
    <x v="712"/>
    <d v="2022-06-05T00:00:00"/>
    <n v="1"/>
    <n v="1"/>
    <n v="1"/>
  </r>
  <r>
    <x v="712"/>
    <d v="2021-09-19T00:00:00"/>
    <n v="3"/>
    <n v="3"/>
    <n v="2"/>
  </r>
  <r>
    <x v="713"/>
    <d v="2023-02-16T00:00:00"/>
    <n v="3"/>
    <n v="2"/>
    <n v="4"/>
  </r>
  <r>
    <x v="714"/>
    <d v="2023-06-01T00:00:00"/>
    <n v="5"/>
    <n v="4"/>
    <n v="4"/>
  </r>
  <r>
    <x v="714"/>
    <d v="2020-07-24T00:00:00"/>
    <n v="2"/>
    <n v="5"/>
    <n v="2"/>
  </r>
  <r>
    <x v="714"/>
    <d v="2019-11-26T00:00:00"/>
    <n v="5"/>
    <n v="4"/>
    <n v="5"/>
  </r>
  <r>
    <x v="715"/>
    <d v="2022-12-13T00:00:00"/>
    <n v="1"/>
    <n v="3"/>
    <n v="3"/>
  </r>
  <r>
    <x v="715"/>
    <d v="2021-09-04T00:00:00"/>
    <n v="4"/>
    <n v="4"/>
    <n v="1"/>
  </r>
  <r>
    <x v="715"/>
    <d v="2022-01-30T00:00:00"/>
    <n v="1"/>
    <n v="4"/>
    <n v="1"/>
  </r>
  <r>
    <x v="716"/>
    <d v="2020-08-01T00:00:00"/>
    <n v="5"/>
    <n v="3"/>
    <n v="5"/>
  </r>
  <r>
    <x v="717"/>
    <d v="2022-07-12T00:00:00"/>
    <n v="5"/>
    <n v="4"/>
    <n v="3"/>
  </r>
  <r>
    <x v="717"/>
    <d v="2020-09-06T00:00:00"/>
    <n v="3"/>
    <n v="2"/>
    <n v="3"/>
  </r>
  <r>
    <x v="717"/>
    <d v="2023-08-26T00:00:00"/>
    <n v="5"/>
    <n v="5"/>
    <n v="1"/>
  </r>
  <r>
    <x v="718"/>
    <d v="2020-10-16T00:00:00"/>
    <n v="2"/>
    <n v="3"/>
    <n v="5"/>
  </r>
  <r>
    <x v="718"/>
    <d v="2019-09-12T00:00:00"/>
    <n v="1"/>
    <n v="3"/>
    <n v="1"/>
  </r>
  <r>
    <x v="718"/>
    <d v="2021-06-21T00:00:00"/>
    <n v="1"/>
    <n v="3"/>
    <n v="5"/>
  </r>
  <r>
    <x v="719"/>
    <d v="2021-08-24T00:00:00"/>
    <n v="1"/>
    <n v="4"/>
    <n v="2"/>
  </r>
  <r>
    <x v="719"/>
    <d v="2020-11-12T00:00:00"/>
    <n v="5"/>
    <n v="4"/>
    <n v="3"/>
  </r>
  <r>
    <x v="720"/>
    <d v="2022-09-23T00:00:00"/>
    <n v="4"/>
    <n v="2"/>
    <n v="3"/>
  </r>
  <r>
    <x v="720"/>
    <d v="2022-12-05T00:00:00"/>
    <n v="1"/>
    <n v="5"/>
    <n v="4"/>
  </r>
  <r>
    <x v="720"/>
    <d v="2023-04-12T00:00:00"/>
    <n v="4"/>
    <n v="4"/>
    <n v="1"/>
  </r>
  <r>
    <x v="721"/>
    <d v="2021-04-24T00:00:00"/>
    <n v="2"/>
    <n v="1"/>
    <n v="5"/>
  </r>
  <r>
    <x v="721"/>
    <d v="2023-09-17T00:00:00"/>
    <n v="1"/>
    <n v="4"/>
    <n v="2"/>
  </r>
  <r>
    <x v="722"/>
    <d v="2021-06-01T00:00:00"/>
    <n v="3"/>
    <n v="1"/>
    <n v="4"/>
  </r>
  <r>
    <x v="722"/>
    <d v="2020-02-24T00:00:00"/>
    <n v="4"/>
    <n v="3"/>
    <n v="5"/>
  </r>
  <r>
    <x v="723"/>
    <d v="2023-05-20T00:00:00"/>
    <n v="5"/>
    <n v="5"/>
    <n v="1"/>
  </r>
  <r>
    <x v="723"/>
    <d v="2021-05-28T00:00:00"/>
    <n v="4"/>
    <n v="2"/>
    <n v="5"/>
  </r>
  <r>
    <x v="724"/>
    <d v="2023-01-03T00:00:00"/>
    <n v="4"/>
    <n v="5"/>
    <n v="2"/>
  </r>
  <r>
    <x v="724"/>
    <d v="2021-05-22T00:00:00"/>
    <n v="1"/>
    <n v="1"/>
    <n v="2"/>
  </r>
  <r>
    <x v="725"/>
    <d v="2021-01-29T00:00:00"/>
    <n v="5"/>
    <n v="2"/>
    <n v="1"/>
  </r>
  <r>
    <x v="725"/>
    <d v="2021-04-22T00:00:00"/>
    <n v="4"/>
    <n v="1"/>
    <n v="3"/>
  </r>
  <r>
    <x v="726"/>
    <d v="2020-10-26T00:00:00"/>
    <n v="2"/>
    <n v="4"/>
    <n v="2"/>
  </r>
  <r>
    <x v="727"/>
    <d v="2023-06-22T00:00:00"/>
    <n v="1"/>
    <n v="4"/>
    <n v="3"/>
  </r>
  <r>
    <x v="728"/>
    <d v="2022-04-02T00:00:00"/>
    <n v="1"/>
    <n v="2"/>
    <n v="5"/>
  </r>
  <r>
    <x v="729"/>
    <d v="2023-10-17T00:00:00"/>
    <n v="4"/>
    <n v="2"/>
    <n v="5"/>
  </r>
  <r>
    <x v="729"/>
    <d v="2022-05-05T00:00:00"/>
    <n v="1"/>
    <n v="3"/>
    <n v="2"/>
  </r>
  <r>
    <x v="730"/>
    <d v="2023-09-09T00:00:00"/>
    <n v="4"/>
    <n v="2"/>
    <n v="2"/>
  </r>
  <r>
    <x v="730"/>
    <d v="2023-01-19T00:00:00"/>
    <n v="5"/>
    <n v="5"/>
    <n v="1"/>
  </r>
  <r>
    <x v="731"/>
    <d v="2023-09-20T00:00:00"/>
    <n v="1"/>
    <n v="3"/>
    <n v="1"/>
  </r>
  <r>
    <x v="731"/>
    <d v="2023-07-03T00:00:00"/>
    <n v="2"/>
    <n v="3"/>
    <n v="2"/>
  </r>
  <r>
    <x v="731"/>
    <d v="2019-08-11T00:00:00"/>
    <n v="5"/>
    <n v="4"/>
    <n v="1"/>
  </r>
  <r>
    <x v="732"/>
    <d v="2021-10-12T00:00:00"/>
    <n v="4"/>
    <n v="4"/>
    <n v="2"/>
  </r>
  <r>
    <x v="732"/>
    <d v="2023-01-19T00:00:00"/>
    <n v="5"/>
    <n v="3"/>
    <n v="2"/>
  </r>
  <r>
    <x v="732"/>
    <d v="2022-01-23T00:00:00"/>
    <n v="5"/>
    <n v="5"/>
    <n v="1"/>
  </r>
  <r>
    <x v="733"/>
    <d v="2022-09-16T00:00:00"/>
    <n v="1"/>
    <n v="5"/>
    <n v="4"/>
  </r>
  <r>
    <x v="733"/>
    <d v="2023-02-09T00:00:00"/>
    <n v="1"/>
    <n v="5"/>
    <n v="1"/>
  </r>
  <r>
    <x v="733"/>
    <d v="2022-10-27T00:00:00"/>
    <n v="1"/>
    <n v="4"/>
    <n v="1"/>
  </r>
  <r>
    <x v="734"/>
    <d v="2020-06-06T00:00:00"/>
    <n v="2"/>
    <n v="3"/>
    <n v="3"/>
  </r>
  <r>
    <x v="734"/>
    <d v="2020-09-14T00:00:00"/>
    <n v="3"/>
    <n v="3"/>
    <n v="3"/>
  </r>
  <r>
    <x v="735"/>
    <d v="2020-02-16T00:00:00"/>
    <n v="3"/>
    <n v="2"/>
    <n v="3"/>
  </r>
  <r>
    <x v="736"/>
    <d v="2021-01-18T00:00:00"/>
    <n v="1"/>
    <n v="4"/>
    <n v="4"/>
  </r>
  <r>
    <x v="737"/>
    <d v="2023-08-03T00:00:00"/>
    <n v="2"/>
    <n v="5"/>
    <n v="4"/>
  </r>
  <r>
    <x v="737"/>
    <d v="2023-03-17T00:00:00"/>
    <n v="1"/>
    <n v="4"/>
    <n v="1"/>
  </r>
  <r>
    <x v="738"/>
    <d v="2021-08-08T00:00:00"/>
    <n v="4"/>
    <n v="1"/>
    <n v="3"/>
  </r>
  <r>
    <x v="738"/>
    <d v="2020-02-04T00:00:00"/>
    <n v="1"/>
    <n v="1"/>
    <n v="3"/>
  </r>
  <r>
    <x v="738"/>
    <d v="2022-11-11T00:00:00"/>
    <n v="3"/>
    <n v="4"/>
    <n v="4"/>
  </r>
  <r>
    <x v="739"/>
    <d v="2020-07-28T00:00:00"/>
    <n v="2"/>
    <n v="2"/>
    <n v="1"/>
  </r>
  <r>
    <x v="739"/>
    <d v="2022-10-06T00:00:00"/>
    <n v="3"/>
    <n v="2"/>
    <n v="2"/>
  </r>
  <r>
    <x v="740"/>
    <d v="2020-03-07T00:00:00"/>
    <n v="3"/>
    <n v="5"/>
    <n v="2"/>
  </r>
  <r>
    <x v="740"/>
    <d v="2023-01-28T00:00:00"/>
    <n v="3"/>
    <n v="5"/>
    <n v="3"/>
  </r>
  <r>
    <x v="741"/>
    <d v="2022-07-15T00:00:00"/>
    <n v="4"/>
    <n v="2"/>
    <n v="2"/>
  </r>
  <r>
    <x v="742"/>
    <d v="2020-10-30T00:00:00"/>
    <n v="3"/>
    <n v="3"/>
    <n v="5"/>
  </r>
  <r>
    <x v="742"/>
    <d v="2023-10-06T00:00:00"/>
    <n v="2"/>
    <n v="1"/>
    <n v="3"/>
  </r>
  <r>
    <x v="742"/>
    <d v="2023-09-17T00:00:00"/>
    <n v="5"/>
    <n v="2"/>
    <n v="3"/>
  </r>
  <r>
    <x v="743"/>
    <d v="2023-01-16T00:00:00"/>
    <n v="3"/>
    <n v="1"/>
    <n v="2"/>
  </r>
  <r>
    <x v="743"/>
    <d v="2020-04-03T00:00:00"/>
    <n v="1"/>
    <n v="5"/>
    <n v="3"/>
  </r>
  <r>
    <x v="743"/>
    <d v="2022-04-12T00:00:00"/>
    <n v="4"/>
    <n v="3"/>
    <n v="2"/>
  </r>
  <r>
    <x v="744"/>
    <d v="2022-09-26T00:00:00"/>
    <n v="5"/>
    <n v="1"/>
    <n v="3"/>
  </r>
  <r>
    <x v="744"/>
    <d v="2023-04-28T00:00:00"/>
    <n v="1"/>
    <n v="3"/>
    <n v="4"/>
  </r>
  <r>
    <x v="745"/>
    <d v="2020-07-14T00:00:00"/>
    <n v="2"/>
    <n v="4"/>
    <n v="5"/>
  </r>
  <r>
    <x v="745"/>
    <d v="2022-12-26T00:00:00"/>
    <n v="2"/>
    <n v="3"/>
    <n v="5"/>
  </r>
  <r>
    <x v="746"/>
    <d v="2023-02-11T00:00:00"/>
    <n v="4"/>
    <n v="4"/>
    <n v="2"/>
  </r>
  <r>
    <x v="747"/>
    <d v="2022-05-03T00:00:00"/>
    <n v="4"/>
    <n v="1"/>
    <n v="4"/>
  </r>
  <r>
    <x v="747"/>
    <d v="2019-09-15T00:00:00"/>
    <n v="4"/>
    <n v="2"/>
    <n v="5"/>
  </r>
  <r>
    <x v="748"/>
    <d v="2020-03-21T00:00:00"/>
    <n v="4"/>
    <n v="5"/>
    <n v="3"/>
  </r>
  <r>
    <x v="749"/>
    <d v="2020-11-07T00:00:00"/>
    <n v="2"/>
    <n v="5"/>
    <n v="4"/>
  </r>
  <r>
    <x v="749"/>
    <d v="2019-05-06T00:00:00"/>
    <n v="4"/>
    <n v="4"/>
    <n v="5"/>
  </r>
  <r>
    <x v="750"/>
    <d v="2021-12-27T00:00:00"/>
    <n v="5"/>
    <n v="3"/>
    <n v="4"/>
  </r>
  <r>
    <x v="750"/>
    <d v="2019-07-13T00:00:00"/>
    <n v="2"/>
    <n v="5"/>
    <n v="1"/>
  </r>
  <r>
    <x v="751"/>
    <d v="2020-08-09T00:00:00"/>
    <n v="2"/>
    <n v="1"/>
    <n v="5"/>
  </r>
  <r>
    <x v="751"/>
    <d v="2021-06-16T00:00:00"/>
    <n v="5"/>
    <n v="4"/>
    <n v="3"/>
  </r>
  <r>
    <x v="752"/>
    <d v="2021-11-20T00:00:00"/>
    <n v="5"/>
    <n v="3"/>
    <n v="3"/>
  </r>
  <r>
    <x v="752"/>
    <d v="2020-08-15T00:00:00"/>
    <n v="2"/>
    <n v="4"/>
    <n v="3"/>
  </r>
  <r>
    <x v="753"/>
    <d v="2022-09-04T00:00:00"/>
    <n v="5"/>
    <n v="1"/>
    <n v="4"/>
  </r>
  <r>
    <x v="754"/>
    <d v="2023-06-01T00:00:00"/>
    <n v="4"/>
    <n v="3"/>
    <n v="4"/>
  </r>
  <r>
    <x v="754"/>
    <d v="2019-03-14T00:00:00"/>
    <n v="5"/>
    <n v="4"/>
    <n v="4"/>
  </r>
  <r>
    <x v="754"/>
    <d v="2020-05-29T00:00:00"/>
    <n v="3"/>
    <n v="2"/>
    <n v="2"/>
  </r>
  <r>
    <x v="755"/>
    <d v="2022-12-04T00:00:00"/>
    <n v="3"/>
    <n v="5"/>
    <n v="2"/>
  </r>
  <r>
    <x v="756"/>
    <d v="2020-02-27T00:00:00"/>
    <n v="4"/>
    <n v="5"/>
    <n v="4"/>
  </r>
  <r>
    <x v="757"/>
    <d v="2022-01-21T00:00:00"/>
    <n v="5"/>
    <n v="2"/>
    <n v="4"/>
  </r>
  <r>
    <x v="757"/>
    <d v="2023-09-06T00:00:00"/>
    <n v="1"/>
    <n v="2"/>
    <n v="5"/>
  </r>
  <r>
    <x v="757"/>
    <d v="2022-06-01T00:00:00"/>
    <n v="1"/>
    <n v="3"/>
    <n v="5"/>
  </r>
  <r>
    <x v="758"/>
    <d v="2023-04-09T00:00:00"/>
    <n v="4"/>
    <n v="5"/>
    <n v="2"/>
  </r>
  <r>
    <x v="758"/>
    <d v="2023-09-14T00:00:00"/>
    <n v="5"/>
    <n v="1"/>
    <n v="2"/>
  </r>
  <r>
    <x v="758"/>
    <d v="2022-03-07T00:00:00"/>
    <n v="5"/>
    <n v="4"/>
    <n v="4"/>
  </r>
  <r>
    <x v="759"/>
    <d v="2022-10-24T00:00:00"/>
    <n v="2"/>
    <n v="3"/>
    <n v="3"/>
  </r>
  <r>
    <x v="760"/>
    <d v="2019-09-26T00:00:00"/>
    <n v="4"/>
    <n v="4"/>
    <n v="2"/>
  </r>
  <r>
    <x v="761"/>
    <d v="2019-04-16T00:00:00"/>
    <n v="2"/>
    <n v="5"/>
    <n v="3"/>
  </r>
  <r>
    <x v="762"/>
    <d v="2021-07-05T00:00:00"/>
    <n v="5"/>
    <n v="4"/>
    <n v="2"/>
  </r>
  <r>
    <x v="763"/>
    <d v="2019-12-24T00:00:00"/>
    <n v="1"/>
    <n v="3"/>
    <n v="4"/>
  </r>
  <r>
    <x v="763"/>
    <d v="2019-07-10T00:00:00"/>
    <n v="1"/>
    <n v="3"/>
    <n v="5"/>
  </r>
  <r>
    <x v="764"/>
    <d v="2023-08-06T00:00:00"/>
    <n v="5"/>
    <n v="5"/>
    <n v="2"/>
  </r>
  <r>
    <x v="765"/>
    <d v="2021-12-20T00:00:00"/>
    <n v="2"/>
    <n v="2"/>
    <n v="1"/>
  </r>
  <r>
    <x v="765"/>
    <d v="2019-06-05T00:00:00"/>
    <n v="1"/>
    <n v="1"/>
    <n v="2"/>
  </r>
  <r>
    <x v="765"/>
    <d v="2022-04-11T00:00:00"/>
    <n v="4"/>
    <n v="2"/>
    <n v="2"/>
  </r>
  <r>
    <x v="766"/>
    <d v="2022-02-15T00:00:00"/>
    <n v="2"/>
    <n v="5"/>
    <n v="5"/>
  </r>
  <r>
    <x v="766"/>
    <d v="2019-03-28T00:00:00"/>
    <n v="3"/>
    <n v="4"/>
    <n v="4"/>
  </r>
  <r>
    <x v="767"/>
    <d v="2019-10-30T00:00:00"/>
    <n v="3"/>
    <n v="4"/>
    <n v="3"/>
  </r>
  <r>
    <x v="767"/>
    <d v="2021-04-19T00:00:00"/>
    <n v="5"/>
    <n v="2"/>
    <n v="4"/>
  </r>
  <r>
    <x v="767"/>
    <d v="2023-01-09T00:00:00"/>
    <n v="5"/>
    <n v="5"/>
    <n v="3"/>
  </r>
  <r>
    <x v="768"/>
    <d v="2019-09-03T00:00:00"/>
    <n v="3"/>
    <n v="4"/>
    <n v="5"/>
  </r>
  <r>
    <x v="768"/>
    <d v="2023-01-12T00:00:00"/>
    <n v="5"/>
    <n v="2"/>
    <n v="4"/>
  </r>
  <r>
    <x v="769"/>
    <d v="2022-11-01T00:00:00"/>
    <n v="3"/>
    <n v="1"/>
    <n v="2"/>
  </r>
  <r>
    <x v="769"/>
    <d v="2021-09-28T00:00:00"/>
    <n v="5"/>
    <n v="1"/>
    <n v="4"/>
  </r>
  <r>
    <x v="770"/>
    <d v="2020-04-24T00:00:00"/>
    <n v="5"/>
    <n v="4"/>
    <n v="1"/>
  </r>
  <r>
    <x v="770"/>
    <d v="2020-10-29T00:00:00"/>
    <n v="5"/>
    <n v="2"/>
    <n v="5"/>
  </r>
  <r>
    <x v="771"/>
    <d v="2023-11-04T00:00:00"/>
    <n v="2"/>
    <n v="4"/>
    <n v="1"/>
  </r>
  <r>
    <x v="771"/>
    <d v="2019-11-10T00:00:00"/>
    <n v="5"/>
    <n v="3"/>
    <n v="4"/>
  </r>
  <r>
    <x v="772"/>
    <d v="2022-04-18T00:00:00"/>
    <n v="5"/>
    <n v="3"/>
    <n v="3"/>
  </r>
  <r>
    <x v="773"/>
    <d v="2021-09-02T00:00:00"/>
    <n v="3"/>
    <n v="2"/>
    <n v="1"/>
  </r>
  <r>
    <x v="774"/>
    <d v="2022-11-13T00:00:00"/>
    <n v="1"/>
    <n v="4"/>
    <n v="3"/>
  </r>
  <r>
    <x v="774"/>
    <d v="2020-04-29T00:00:00"/>
    <n v="5"/>
    <n v="1"/>
    <n v="5"/>
  </r>
  <r>
    <x v="775"/>
    <d v="2019-06-12T00:00:00"/>
    <n v="5"/>
    <n v="4"/>
    <n v="4"/>
  </r>
  <r>
    <x v="775"/>
    <d v="2019-07-07T00:00:00"/>
    <n v="1"/>
    <n v="5"/>
    <n v="1"/>
  </r>
  <r>
    <x v="775"/>
    <d v="2022-07-10T00:00:00"/>
    <n v="1"/>
    <n v="4"/>
    <n v="4"/>
  </r>
  <r>
    <x v="776"/>
    <d v="2022-08-18T00:00:00"/>
    <n v="5"/>
    <n v="2"/>
    <n v="4"/>
  </r>
  <r>
    <x v="776"/>
    <d v="2022-09-03T00:00:00"/>
    <n v="2"/>
    <n v="5"/>
    <n v="5"/>
  </r>
  <r>
    <x v="776"/>
    <d v="2022-03-15T00:00:00"/>
    <n v="2"/>
    <n v="1"/>
    <n v="1"/>
  </r>
  <r>
    <x v="777"/>
    <d v="2020-07-07T00:00:00"/>
    <n v="2"/>
    <n v="4"/>
    <n v="1"/>
  </r>
  <r>
    <x v="777"/>
    <d v="2020-06-22T00:00:00"/>
    <n v="4"/>
    <n v="1"/>
    <n v="5"/>
  </r>
  <r>
    <x v="778"/>
    <d v="2019-10-01T00:00:00"/>
    <n v="1"/>
    <n v="1"/>
    <n v="5"/>
  </r>
  <r>
    <x v="778"/>
    <d v="2020-09-24T00:00:00"/>
    <n v="5"/>
    <n v="4"/>
    <n v="4"/>
  </r>
  <r>
    <x v="779"/>
    <d v="2020-05-09T00:00:00"/>
    <n v="4"/>
    <n v="4"/>
    <n v="5"/>
  </r>
  <r>
    <x v="779"/>
    <d v="2022-01-27T00:00:00"/>
    <n v="3"/>
    <n v="5"/>
    <n v="5"/>
  </r>
  <r>
    <x v="780"/>
    <d v="2022-02-28T00:00:00"/>
    <n v="4"/>
    <n v="4"/>
    <n v="2"/>
  </r>
  <r>
    <x v="780"/>
    <d v="2021-09-07T00:00:00"/>
    <n v="1"/>
    <n v="4"/>
    <n v="1"/>
  </r>
  <r>
    <x v="780"/>
    <d v="2022-02-12T00:00:00"/>
    <n v="2"/>
    <n v="4"/>
    <n v="5"/>
  </r>
  <r>
    <x v="781"/>
    <d v="2019-06-21T00:00:00"/>
    <n v="5"/>
    <n v="1"/>
    <n v="5"/>
  </r>
  <r>
    <x v="781"/>
    <d v="2022-01-27T00:00:00"/>
    <n v="5"/>
    <n v="2"/>
    <n v="5"/>
  </r>
  <r>
    <x v="782"/>
    <d v="2020-05-27T00:00:00"/>
    <n v="5"/>
    <n v="4"/>
    <n v="2"/>
  </r>
  <r>
    <x v="782"/>
    <d v="2022-01-22T00:00:00"/>
    <n v="5"/>
    <n v="4"/>
    <n v="1"/>
  </r>
  <r>
    <x v="783"/>
    <d v="2022-04-22T00:00:00"/>
    <n v="2"/>
    <n v="3"/>
    <n v="4"/>
  </r>
  <r>
    <x v="783"/>
    <d v="2022-03-01T00:00:00"/>
    <n v="5"/>
    <n v="5"/>
    <n v="2"/>
  </r>
  <r>
    <x v="784"/>
    <d v="2023-02-03T00:00:00"/>
    <n v="4"/>
    <n v="5"/>
    <n v="2"/>
  </r>
  <r>
    <x v="784"/>
    <d v="2022-08-30T00:00:00"/>
    <n v="3"/>
    <n v="2"/>
    <n v="3"/>
  </r>
  <r>
    <x v="785"/>
    <d v="2019-05-21T00:00:00"/>
    <n v="2"/>
    <n v="5"/>
    <n v="1"/>
  </r>
  <r>
    <x v="785"/>
    <d v="2023-03-02T00:00:00"/>
    <n v="4"/>
    <n v="2"/>
    <n v="1"/>
  </r>
  <r>
    <x v="786"/>
    <d v="2020-02-07T00:00:00"/>
    <n v="3"/>
    <n v="4"/>
    <n v="2"/>
  </r>
  <r>
    <x v="787"/>
    <d v="2019-05-02T00:00:00"/>
    <n v="4"/>
    <n v="4"/>
    <n v="1"/>
  </r>
  <r>
    <x v="788"/>
    <d v="2022-10-17T00:00:00"/>
    <n v="1"/>
    <n v="1"/>
    <n v="2"/>
  </r>
  <r>
    <x v="789"/>
    <d v="2019-06-28T00:00:00"/>
    <n v="5"/>
    <n v="1"/>
    <n v="1"/>
  </r>
  <r>
    <x v="790"/>
    <d v="2021-11-08T00:00:00"/>
    <n v="2"/>
    <n v="3"/>
    <n v="3"/>
  </r>
  <r>
    <x v="791"/>
    <d v="2021-02-07T00:00:00"/>
    <n v="2"/>
    <n v="1"/>
    <n v="2"/>
  </r>
  <r>
    <x v="791"/>
    <d v="2021-10-22T00:00:00"/>
    <n v="1"/>
    <n v="5"/>
    <n v="4"/>
  </r>
  <r>
    <x v="791"/>
    <d v="2020-03-25T00:00:00"/>
    <n v="2"/>
    <n v="4"/>
    <n v="2"/>
  </r>
  <r>
    <x v="792"/>
    <d v="2019-08-03T00:00:00"/>
    <n v="4"/>
    <n v="2"/>
    <n v="3"/>
  </r>
  <r>
    <x v="792"/>
    <d v="2021-07-18T00:00:00"/>
    <n v="2"/>
    <n v="1"/>
    <n v="4"/>
  </r>
  <r>
    <x v="793"/>
    <d v="2022-11-30T00:00:00"/>
    <n v="2"/>
    <n v="3"/>
    <n v="2"/>
  </r>
  <r>
    <x v="794"/>
    <d v="2022-11-30T00:00:00"/>
    <n v="1"/>
    <n v="3"/>
    <n v="4"/>
  </r>
  <r>
    <x v="794"/>
    <d v="2021-10-09T00:00:00"/>
    <n v="3"/>
    <n v="4"/>
    <n v="4"/>
  </r>
  <r>
    <x v="795"/>
    <d v="2020-11-27T00:00:00"/>
    <n v="1"/>
    <n v="3"/>
    <n v="5"/>
  </r>
  <r>
    <x v="795"/>
    <d v="2021-01-30T00:00:00"/>
    <n v="1"/>
    <n v="5"/>
    <n v="5"/>
  </r>
  <r>
    <x v="795"/>
    <d v="2021-05-29T00:00:00"/>
    <n v="5"/>
    <n v="4"/>
    <n v="1"/>
  </r>
  <r>
    <x v="796"/>
    <d v="2020-07-26T00:00:00"/>
    <n v="3"/>
    <n v="5"/>
    <n v="2"/>
  </r>
  <r>
    <x v="796"/>
    <d v="2023-07-16T00:00:00"/>
    <n v="2"/>
    <n v="4"/>
    <n v="2"/>
  </r>
  <r>
    <x v="797"/>
    <d v="2022-01-08T00:00:00"/>
    <n v="3"/>
    <n v="3"/>
    <n v="3"/>
  </r>
  <r>
    <x v="797"/>
    <d v="2021-06-17T00:00:00"/>
    <n v="2"/>
    <n v="3"/>
    <n v="2"/>
  </r>
  <r>
    <x v="798"/>
    <d v="2023-03-26T00:00:00"/>
    <n v="1"/>
    <n v="3"/>
    <n v="2"/>
  </r>
  <r>
    <x v="799"/>
    <d v="2022-01-09T00:00:00"/>
    <n v="3"/>
    <n v="4"/>
    <n v="1"/>
  </r>
  <r>
    <x v="800"/>
    <d v="2020-11-07T00:00:00"/>
    <n v="2"/>
    <n v="3"/>
    <n v="5"/>
  </r>
  <r>
    <x v="800"/>
    <d v="2021-12-24T00:00:00"/>
    <n v="4"/>
    <n v="1"/>
    <n v="4"/>
  </r>
  <r>
    <x v="801"/>
    <d v="2021-12-31T00:00:00"/>
    <n v="5"/>
    <n v="4"/>
    <n v="2"/>
  </r>
  <r>
    <x v="802"/>
    <d v="2022-10-24T00:00:00"/>
    <n v="1"/>
    <n v="3"/>
    <n v="1"/>
  </r>
  <r>
    <x v="803"/>
    <d v="2023-08-07T00:00:00"/>
    <n v="2"/>
    <n v="3"/>
    <n v="2"/>
  </r>
  <r>
    <x v="803"/>
    <d v="2022-01-27T00:00:00"/>
    <n v="3"/>
    <n v="2"/>
    <n v="2"/>
  </r>
  <r>
    <x v="804"/>
    <d v="2023-10-25T00:00:00"/>
    <n v="5"/>
    <n v="5"/>
    <n v="3"/>
  </r>
  <r>
    <x v="804"/>
    <d v="2021-02-25T00:00:00"/>
    <n v="2"/>
    <n v="3"/>
    <n v="4"/>
  </r>
  <r>
    <x v="805"/>
    <d v="2023-05-18T00:00:00"/>
    <n v="4"/>
    <n v="3"/>
    <n v="4"/>
  </r>
  <r>
    <x v="806"/>
    <d v="2023-02-04T00:00:00"/>
    <n v="4"/>
    <n v="4"/>
    <n v="5"/>
  </r>
  <r>
    <x v="807"/>
    <d v="2020-01-19T00:00:00"/>
    <n v="2"/>
    <n v="1"/>
    <n v="2"/>
  </r>
  <r>
    <x v="807"/>
    <d v="2023-10-18T00:00:00"/>
    <n v="2"/>
    <n v="2"/>
    <n v="5"/>
  </r>
  <r>
    <x v="807"/>
    <d v="2021-11-09T00:00:00"/>
    <n v="1"/>
    <n v="4"/>
    <n v="1"/>
  </r>
  <r>
    <x v="808"/>
    <d v="2019-04-10T00:00:00"/>
    <n v="4"/>
    <n v="1"/>
    <n v="1"/>
  </r>
  <r>
    <x v="808"/>
    <d v="2022-10-22T00:00:00"/>
    <n v="1"/>
    <n v="1"/>
    <n v="1"/>
  </r>
  <r>
    <x v="808"/>
    <d v="2020-12-15T00:00:00"/>
    <n v="5"/>
    <n v="4"/>
    <n v="2"/>
  </r>
  <r>
    <x v="809"/>
    <d v="2023-08-23T00:00:00"/>
    <n v="5"/>
    <n v="3"/>
    <n v="1"/>
  </r>
  <r>
    <x v="810"/>
    <d v="2020-08-24T00:00:00"/>
    <n v="2"/>
    <n v="4"/>
    <n v="1"/>
  </r>
  <r>
    <x v="810"/>
    <d v="2021-02-11T00:00:00"/>
    <n v="2"/>
    <n v="2"/>
    <n v="1"/>
  </r>
  <r>
    <x v="811"/>
    <d v="2021-06-20T00:00:00"/>
    <n v="1"/>
    <n v="4"/>
    <n v="5"/>
  </r>
  <r>
    <x v="811"/>
    <d v="2022-05-19T00:00:00"/>
    <n v="5"/>
    <n v="2"/>
    <n v="2"/>
  </r>
  <r>
    <x v="811"/>
    <d v="2019-09-11T00:00:00"/>
    <n v="1"/>
    <n v="2"/>
    <n v="4"/>
  </r>
  <r>
    <x v="812"/>
    <d v="2021-09-17T00:00:00"/>
    <n v="4"/>
    <n v="5"/>
    <n v="4"/>
  </r>
  <r>
    <x v="812"/>
    <d v="2021-12-19T00:00:00"/>
    <n v="5"/>
    <n v="2"/>
    <n v="1"/>
  </r>
  <r>
    <x v="813"/>
    <d v="2022-05-05T00:00:00"/>
    <n v="4"/>
    <n v="1"/>
    <n v="3"/>
  </r>
  <r>
    <x v="813"/>
    <d v="2019-08-11T00:00:00"/>
    <n v="3"/>
    <n v="1"/>
    <n v="5"/>
  </r>
  <r>
    <x v="813"/>
    <d v="2021-03-11T00:00:00"/>
    <n v="1"/>
    <n v="3"/>
    <n v="5"/>
  </r>
  <r>
    <x v="814"/>
    <d v="2021-08-31T00:00:00"/>
    <n v="3"/>
    <n v="1"/>
    <n v="4"/>
  </r>
  <r>
    <x v="814"/>
    <d v="2021-02-03T00:00:00"/>
    <n v="5"/>
    <n v="1"/>
    <n v="2"/>
  </r>
  <r>
    <x v="814"/>
    <d v="2020-10-02T00:00:00"/>
    <n v="2"/>
    <n v="1"/>
    <n v="4"/>
  </r>
  <r>
    <x v="815"/>
    <d v="2020-11-12T00:00:00"/>
    <n v="1"/>
    <n v="4"/>
    <n v="2"/>
  </r>
  <r>
    <x v="816"/>
    <d v="2023-04-09T00:00:00"/>
    <n v="3"/>
    <n v="2"/>
    <n v="2"/>
  </r>
  <r>
    <x v="817"/>
    <d v="2022-03-05T00:00:00"/>
    <n v="3"/>
    <n v="3"/>
    <n v="5"/>
  </r>
  <r>
    <x v="817"/>
    <d v="2021-04-11T00:00:00"/>
    <n v="2"/>
    <n v="2"/>
    <n v="5"/>
  </r>
  <r>
    <x v="817"/>
    <d v="2022-07-23T00:00:00"/>
    <n v="2"/>
    <n v="3"/>
    <n v="3"/>
  </r>
  <r>
    <x v="818"/>
    <d v="2020-07-06T00:00:00"/>
    <n v="4"/>
    <n v="3"/>
    <n v="5"/>
  </r>
  <r>
    <x v="818"/>
    <d v="2021-03-30T00:00:00"/>
    <n v="4"/>
    <n v="2"/>
    <n v="3"/>
  </r>
  <r>
    <x v="818"/>
    <d v="2019-10-11T00:00:00"/>
    <n v="2"/>
    <n v="3"/>
    <n v="3"/>
  </r>
  <r>
    <x v="819"/>
    <d v="2022-09-26T00:00:00"/>
    <n v="4"/>
    <n v="3"/>
    <n v="3"/>
  </r>
  <r>
    <x v="819"/>
    <d v="2021-12-30T00:00:00"/>
    <n v="5"/>
    <n v="5"/>
    <n v="2"/>
  </r>
  <r>
    <x v="820"/>
    <d v="2020-01-21T00:00:00"/>
    <n v="2"/>
    <n v="1"/>
    <n v="2"/>
  </r>
  <r>
    <x v="820"/>
    <d v="2022-02-10T00:00:00"/>
    <n v="2"/>
    <n v="2"/>
    <n v="3"/>
  </r>
  <r>
    <x v="821"/>
    <d v="2022-11-06T00:00:00"/>
    <n v="5"/>
    <n v="1"/>
    <n v="1"/>
  </r>
  <r>
    <x v="822"/>
    <d v="2020-02-29T00:00:00"/>
    <n v="4"/>
    <n v="5"/>
    <n v="3"/>
  </r>
  <r>
    <x v="822"/>
    <d v="2020-10-05T00:00:00"/>
    <n v="4"/>
    <n v="2"/>
    <n v="4"/>
  </r>
  <r>
    <x v="822"/>
    <d v="2022-02-04T00:00:00"/>
    <n v="4"/>
    <n v="3"/>
    <n v="2"/>
  </r>
  <r>
    <x v="823"/>
    <d v="2019-03-30T00:00:00"/>
    <n v="2"/>
    <n v="2"/>
    <n v="5"/>
  </r>
  <r>
    <x v="823"/>
    <d v="2023-06-18T00:00:00"/>
    <n v="1"/>
    <n v="5"/>
    <n v="1"/>
  </r>
  <r>
    <x v="824"/>
    <d v="2022-01-07T00:00:00"/>
    <n v="5"/>
    <n v="4"/>
    <n v="5"/>
  </r>
  <r>
    <x v="824"/>
    <d v="2022-12-27T00:00:00"/>
    <n v="3"/>
    <n v="3"/>
    <n v="3"/>
  </r>
  <r>
    <x v="825"/>
    <d v="2022-01-14T00:00:00"/>
    <n v="1"/>
    <n v="5"/>
    <n v="2"/>
  </r>
  <r>
    <x v="826"/>
    <d v="2020-07-01T00:00:00"/>
    <n v="1"/>
    <n v="4"/>
    <n v="1"/>
  </r>
  <r>
    <x v="826"/>
    <d v="2023-01-13T00:00:00"/>
    <n v="2"/>
    <n v="1"/>
    <n v="5"/>
  </r>
  <r>
    <x v="827"/>
    <d v="2023-09-24T00:00:00"/>
    <n v="1"/>
    <n v="1"/>
    <n v="3"/>
  </r>
  <r>
    <x v="827"/>
    <d v="2021-08-09T00:00:00"/>
    <n v="5"/>
    <n v="5"/>
    <n v="5"/>
  </r>
  <r>
    <x v="827"/>
    <d v="2021-12-07T00:00:00"/>
    <n v="5"/>
    <n v="4"/>
    <n v="1"/>
  </r>
  <r>
    <x v="828"/>
    <d v="2023-04-20T00:00:00"/>
    <n v="5"/>
    <n v="5"/>
    <n v="3"/>
  </r>
  <r>
    <x v="828"/>
    <d v="2019-11-25T00:00:00"/>
    <n v="5"/>
    <n v="1"/>
    <n v="3"/>
  </r>
  <r>
    <x v="829"/>
    <d v="2019-07-19T00:00:00"/>
    <n v="5"/>
    <n v="1"/>
    <n v="3"/>
  </r>
  <r>
    <x v="829"/>
    <d v="2021-05-27T00:00:00"/>
    <n v="2"/>
    <n v="3"/>
    <n v="2"/>
  </r>
  <r>
    <x v="830"/>
    <d v="2023-03-15T00:00:00"/>
    <n v="4"/>
    <n v="3"/>
    <n v="1"/>
  </r>
  <r>
    <x v="831"/>
    <d v="2022-07-15T00:00:00"/>
    <n v="2"/>
    <n v="5"/>
    <n v="1"/>
  </r>
  <r>
    <x v="832"/>
    <d v="2020-12-05T00:00:00"/>
    <n v="4"/>
    <n v="4"/>
    <n v="3"/>
  </r>
  <r>
    <x v="833"/>
    <d v="2019-12-13T00:00:00"/>
    <n v="4"/>
    <n v="5"/>
    <n v="2"/>
  </r>
  <r>
    <x v="833"/>
    <d v="2021-07-22T00:00:00"/>
    <n v="1"/>
    <n v="2"/>
    <n v="3"/>
  </r>
  <r>
    <x v="834"/>
    <d v="2020-01-18T00:00:00"/>
    <n v="4"/>
    <n v="5"/>
    <n v="4"/>
  </r>
  <r>
    <x v="834"/>
    <d v="2021-09-14T00:00:00"/>
    <n v="1"/>
    <n v="4"/>
    <n v="2"/>
  </r>
  <r>
    <x v="835"/>
    <d v="2023-10-20T00:00:00"/>
    <n v="5"/>
    <n v="4"/>
    <n v="1"/>
  </r>
  <r>
    <x v="835"/>
    <d v="2019-11-16T00:00:00"/>
    <n v="2"/>
    <n v="4"/>
    <n v="3"/>
  </r>
  <r>
    <x v="835"/>
    <d v="2023-04-03T00:00:00"/>
    <n v="3"/>
    <n v="4"/>
    <n v="2"/>
  </r>
  <r>
    <x v="836"/>
    <d v="2021-03-19T00:00:00"/>
    <n v="1"/>
    <n v="3"/>
    <n v="5"/>
  </r>
  <r>
    <x v="836"/>
    <d v="2022-05-28T00:00:00"/>
    <n v="1"/>
    <n v="4"/>
    <n v="5"/>
  </r>
  <r>
    <x v="837"/>
    <d v="2023-01-29T00:00:00"/>
    <n v="3"/>
    <n v="4"/>
    <n v="2"/>
  </r>
  <r>
    <x v="838"/>
    <d v="2020-06-28T00:00:00"/>
    <n v="4"/>
    <n v="3"/>
    <n v="3"/>
  </r>
  <r>
    <x v="839"/>
    <d v="2023-08-29T00:00:00"/>
    <n v="1"/>
    <n v="3"/>
    <n v="1"/>
  </r>
  <r>
    <x v="839"/>
    <d v="2020-04-01T00:00:00"/>
    <n v="3"/>
    <n v="4"/>
    <n v="5"/>
  </r>
  <r>
    <x v="840"/>
    <d v="2019-10-23T00:00:00"/>
    <n v="1"/>
    <n v="3"/>
    <n v="5"/>
  </r>
  <r>
    <x v="841"/>
    <d v="2023-11-02T00:00:00"/>
    <n v="3"/>
    <n v="2"/>
    <n v="4"/>
  </r>
  <r>
    <x v="841"/>
    <d v="2022-02-19T00:00:00"/>
    <n v="1"/>
    <n v="1"/>
    <n v="2"/>
  </r>
  <r>
    <x v="842"/>
    <d v="2021-03-25T00:00:00"/>
    <n v="5"/>
    <n v="4"/>
    <n v="3"/>
  </r>
  <r>
    <x v="842"/>
    <d v="2022-11-02T00:00:00"/>
    <n v="2"/>
    <n v="5"/>
    <n v="3"/>
  </r>
  <r>
    <x v="842"/>
    <d v="2021-09-27T00:00:00"/>
    <n v="1"/>
    <n v="2"/>
    <n v="2"/>
  </r>
  <r>
    <x v="843"/>
    <d v="2023-08-13T00:00:00"/>
    <n v="4"/>
    <n v="3"/>
    <n v="3"/>
  </r>
  <r>
    <x v="843"/>
    <d v="2023-02-01T00:00:00"/>
    <n v="3"/>
    <n v="3"/>
    <n v="3"/>
  </r>
  <r>
    <x v="843"/>
    <d v="2023-09-29T00:00:00"/>
    <n v="3"/>
    <n v="4"/>
    <n v="5"/>
  </r>
  <r>
    <x v="844"/>
    <d v="2019-05-19T00:00:00"/>
    <n v="1"/>
    <n v="5"/>
    <n v="4"/>
  </r>
  <r>
    <x v="844"/>
    <d v="2019-12-19T00:00:00"/>
    <n v="2"/>
    <n v="4"/>
    <n v="2"/>
  </r>
  <r>
    <x v="845"/>
    <d v="2022-02-02T00:00:00"/>
    <n v="4"/>
    <n v="4"/>
    <n v="3"/>
  </r>
  <r>
    <x v="846"/>
    <d v="2023-04-19T00:00:00"/>
    <n v="3"/>
    <n v="5"/>
    <n v="4"/>
  </r>
  <r>
    <x v="846"/>
    <d v="2020-08-13T00:00:00"/>
    <n v="1"/>
    <n v="4"/>
    <n v="3"/>
  </r>
  <r>
    <x v="847"/>
    <d v="2022-02-03T00:00:00"/>
    <n v="1"/>
    <n v="2"/>
    <n v="5"/>
  </r>
  <r>
    <x v="847"/>
    <d v="2021-01-13T00:00:00"/>
    <n v="5"/>
    <n v="1"/>
    <n v="5"/>
  </r>
  <r>
    <x v="848"/>
    <d v="2021-02-20T00:00:00"/>
    <n v="2"/>
    <n v="1"/>
    <n v="2"/>
  </r>
  <r>
    <x v="848"/>
    <d v="2021-09-18T00:00:00"/>
    <n v="4"/>
    <n v="4"/>
    <n v="5"/>
  </r>
  <r>
    <x v="848"/>
    <d v="2021-08-04T00:00:00"/>
    <n v="4"/>
    <n v="1"/>
    <n v="5"/>
  </r>
  <r>
    <x v="849"/>
    <d v="2023-05-06T00:00:00"/>
    <n v="1"/>
    <n v="4"/>
    <n v="1"/>
  </r>
  <r>
    <x v="849"/>
    <d v="2022-10-14T00:00:00"/>
    <n v="1"/>
    <n v="1"/>
    <n v="2"/>
  </r>
  <r>
    <x v="850"/>
    <d v="2023-05-24T00:00:00"/>
    <n v="1"/>
    <n v="3"/>
    <n v="3"/>
  </r>
  <r>
    <x v="850"/>
    <d v="2019-06-12T00:00:00"/>
    <n v="1"/>
    <n v="5"/>
    <n v="4"/>
  </r>
  <r>
    <x v="851"/>
    <d v="2022-10-21T00:00:00"/>
    <n v="4"/>
    <n v="4"/>
    <n v="1"/>
  </r>
  <r>
    <x v="851"/>
    <d v="2019-10-12T00:00:00"/>
    <n v="3"/>
    <n v="5"/>
    <n v="4"/>
  </r>
  <r>
    <x v="851"/>
    <d v="2023-10-08T00:00:00"/>
    <n v="1"/>
    <n v="2"/>
    <n v="3"/>
  </r>
  <r>
    <x v="852"/>
    <d v="2023-07-02T00:00:00"/>
    <n v="5"/>
    <n v="5"/>
    <n v="5"/>
  </r>
  <r>
    <x v="852"/>
    <d v="2023-04-14T00:00:00"/>
    <n v="1"/>
    <n v="4"/>
    <n v="3"/>
  </r>
  <r>
    <x v="853"/>
    <d v="2020-03-23T00:00:00"/>
    <n v="1"/>
    <n v="5"/>
    <n v="2"/>
  </r>
  <r>
    <x v="853"/>
    <d v="2019-04-03T00:00:00"/>
    <n v="4"/>
    <n v="1"/>
    <n v="5"/>
  </r>
  <r>
    <x v="854"/>
    <d v="2019-12-20T00:00:00"/>
    <n v="3"/>
    <n v="4"/>
    <n v="3"/>
  </r>
  <r>
    <x v="855"/>
    <d v="2020-07-07T00:00:00"/>
    <n v="4"/>
    <n v="4"/>
    <n v="4"/>
  </r>
  <r>
    <x v="856"/>
    <d v="2023-02-12T00:00:00"/>
    <n v="5"/>
    <n v="5"/>
    <n v="3"/>
  </r>
  <r>
    <x v="856"/>
    <d v="2020-05-18T00:00:00"/>
    <n v="2"/>
    <n v="4"/>
    <n v="2"/>
  </r>
  <r>
    <x v="856"/>
    <d v="2019-04-05T00:00:00"/>
    <n v="3"/>
    <n v="4"/>
    <n v="2"/>
  </r>
  <r>
    <x v="857"/>
    <d v="2022-03-06T00:00:00"/>
    <n v="3"/>
    <n v="3"/>
    <n v="5"/>
  </r>
  <r>
    <x v="857"/>
    <d v="2019-07-29T00:00:00"/>
    <n v="1"/>
    <n v="4"/>
    <n v="2"/>
  </r>
  <r>
    <x v="857"/>
    <d v="2021-06-26T00:00:00"/>
    <n v="4"/>
    <n v="5"/>
    <n v="1"/>
  </r>
  <r>
    <x v="858"/>
    <d v="2019-04-16T00:00:00"/>
    <n v="2"/>
    <n v="4"/>
    <n v="5"/>
  </r>
  <r>
    <x v="858"/>
    <d v="2021-09-15T00:00:00"/>
    <n v="3"/>
    <n v="5"/>
    <n v="5"/>
  </r>
  <r>
    <x v="858"/>
    <d v="2022-11-11T00:00:00"/>
    <n v="1"/>
    <n v="4"/>
    <n v="2"/>
  </r>
  <r>
    <x v="859"/>
    <d v="2021-08-06T00:00:00"/>
    <n v="3"/>
    <n v="1"/>
    <n v="2"/>
  </r>
  <r>
    <x v="859"/>
    <d v="2019-04-10T00:00:00"/>
    <n v="3"/>
    <n v="2"/>
    <n v="2"/>
  </r>
  <r>
    <x v="859"/>
    <d v="2023-06-22T00:00:00"/>
    <n v="1"/>
    <n v="5"/>
    <n v="5"/>
  </r>
  <r>
    <x v="860"/>
    <d v="2023-05-01T00:00:00"/>
    <n v="3"/>
    <n v="3"/>
    <n v="1"/>
  </r>
  <r>
    <x v="860"/>
    <d v="2023-02-26T00:00:00"/>
    <n v="4"/>
    <n v="3"/>
    <n v="3"/>
  </r>
  <r>
    <x v="861"/>
    <d v="2022-05-16T00:00:00"/>
    <n v="1"/>
    <n v="5"/>
    <n v="1"/>
  </r>
  <r>
    <x v="861"/>
    <d v="2023-09-04T00:00:00"/>
    <n v="5"/>
    <n v="2"/>
    <n v="4"/>
  </r>
  <r>
    <x v="861"/>
    <d v="2022-04-09T00:00:00"/>
    <n v="2"/>
    <n v="4"/>
    <n v="2"/>
  </r>
  <r>
    <x v="862"/>
    <d v="2021-01-01T00:00:00"/>
    <n v="4"/>
    <n v="5"/>
    <n v="4"/>
  </r>
  <r>
    <x v="862"/>
    <d v="2022-07-18T00:00:00"/>
    <n v="4"/>
    <n v="2"/>
    <n v="5"/>
  </r>
  <r>
    <x v="862"/>
    <d v="2022-08-08T00:00:00"/>
    <n v="3"/>
    <n v="3"/>
    <n v="2"/>
  </r>
  <r>
    <x v="863"/>
    <d v="2020-10-20T00:00:00"/>
    <n v="2"/>
    <n v="5"/>
    <n v="3"/>
  </r>
  <r>
    <x v="863"/>
    <d v="2023-07-18T00:00:00"/>
    <n v="3"/>
    <n v="1"/>
    <n v="2"/>
  </r>
  <r>
    <x v="863"/>
    <d v="2023-10-04T00:00:00"/>
    <n v="2"/>
    <n v="5"/>
    <n v="3"/>
  </r>
  <r>
    <x v="864"/>
    <d v="2020-01-15T00:00:00"/>
    <n v="1"/>
    <n v="2"/>
    <n v="5"/>
  </r>
  <r>
    <x v="864"/>
    <d v="2021-02-13T00:00:00"/>
    <n v="1"/>
    <n v="1"/>
    <n v="3"/>
  </r>
  <r>
    <x v="864"/>
    <d v="2020-12-17T00:00:00"/>
    <n v="5"/>
    <n v="1"/>
    <n v="3"/>
  </r>
  <r>
    <x v="865"/>
    <d v="2020-10-18T00:00:00"/>
    <n v="2"/>
    <n v="3"/>
    <n v="5"/>
  </r>
  <r>
    <x v="865"/>
    <d v="2022-01-10T00:00:00"/>
    <n v="2"/>
    <n v="1"/>
    <n v="3"/>
  </r>
  <r>
    <x v="865"/>
    <d v="2021-08-30T00:00:00"/>
    <n v="2"/>
    <n v="2"/>
    <n v="5"/>
  </r>
  <r>
    <x v="866"/>
    <d v="2019-03-15T00:00:00"/>
    <n v="4"/>
    <n v="2"/>
    <n v="2"/>
  </r>
  <r>
    <x v="867"/>
    <d v="2021-08-21T00:00:00"/>
    <n v="2"/>
    <n v="3"/>
    <n v="4"/>
  </r>
  <r>
    <x v="868"/>
    <d v="2023-04-02T00:00:00"/>
    <n v="5"/>
    <n v="2"/>
    <n v="1"/>
  </r>
  <r>
    <x v="868"/>
    <d v="2021-12-26T00:00:00"/>
    <n v="5"/>
    <n v="1"/>
    <n v="5"/>
  </r>
  <r>
    <x v="869"/>
    <d v="2020-10-28T00:00:00"/>
    <n v="1"/>
    <n v="4"/>
    <n v="2"/>
  </r>
  <r>
    <x v="869"/>
    <d v="2023-04-08T00:00:00"/>
    <n v="3"/>
    <n v="3"/>
    <n v="4"/>
  </r>
  <r>
    <x v="869"/>
    <d v="2021-04-12T00:00:00"/>
    <n v="1"/>
    <n v="3"/>
    <n v="4"/>
  </r>
  <r>
    <x v="870"/>
    <d v="2021-05-17T00:00:00"/>
    <n v="5"/>
    <n v="5"/>
    <n v="3"/>
  </r>
  <r>
    <x v="870"/>
    <d v="2021-08-15T00:00:00"/>
    <n v="3"/>
    <n v="3"/>
    <n v="3"/>
  </r>
  <r>
    <x v="870"/>
    <d v="2020-12-19T00:00:00"/>
    <n v="1"/>
    <n v="1"/>
    <n v="5"/>
  </r>
  <r>
    <x v="871"/>
    <d v="2021-01-09T00:00:00"/>
    <n v="1"/>
    <n v="5"/>
    <n v="2"/>
  </r>
  <r>
    <x v="872"/>
    <d v="2023-06-29T00:00:00"/>
    <n v="2"/>
    <n v="4"/>
    <n v="1"/>
  </r>
  <r>
    <x v="872"/>
    <d v="2022-11-29T00:00:00"/>
    <n v="2"/>
    <n v="1"/>
    <n v="2"/>
  </r>
  <r>
    <x v="872"/>
    <d v="2022-08-09T00:00:00"/>
    <n v="3"/>
    <n v="1"/>
    <n v="5"/>
  </r>
  <r>
    <x v="873"/>
    <d v="2019-11-14T00:00:00"/>
    <n v="3"/>
    <n v="3"/>
    <n v="1"/>
  </r>
  <r>
    <x v="873"/>
    <d v="2022-07-13T00:00:00"/>
    <n v="2"/>
    <n v="2"/>
    <n v="5"/>
  </r>
  <r>
    <x v="873"/>
    <d v="2019-07-24T00:00:00"/>
    <n v="4"/>
    <n v="3"/>
    <n v="2"/>
  </r>
  <r>
    <x v="874"/>
    <d v="2021-01-30T00:00:00"/>
    <n v="3"/>
    <n v="4"/>
    <n v="4"/>
  </r>
  <r>
    <x v="875"/>
    <d v="2023-02-16T00:00:00"/>
    <n v="2"/>
    <n v="2"/>
    <n v="3"/>
  </r>
  <r>
    <x v="875"/>
    <d v="2020-10-20T00:00:00"/>
    <n v="3"/>
    <n v="1"/>
    <n v="5"/>
  </r>
  <r>
    <x v="875"/>
    <d v="2023-04-17T00:00:00"/>
    <n v="5"/>
    <n v="5"/>
    <n v="2"/>
  </r>
  <r>
    <x v="876"/>
    <d v="2023-04-15T00:00:00"/>
    <n v="1"/>
    <n v="4"/>
    <n v="4"/>
  </r>
  <r>
    <x v="877"/>
    <d v="2021-12-28T00:00:00"/>
    <n v="1"/>
    <n v="4"/>
    <n v="4"/>
  </r>
  <r>
    <x v="878"/>
    <d v="2023-04-16T00:00:00"/>
    <n v="2"/>
    <n v="1"/>
    <n v="2"/>
  </r>
  <r>
    <x v="878"/>
    <d v="2019-08-28T00:00:00"/>
    <n v="2"/>
    <n v="4"/>
    <n v="3"/>
  </r>
  <r>
    <x v="879"/>
    <d v="2020-03-02T00:00:00"/>
    <n v="5"/>
    <n v="1"/>
    <n v="2"/>
  </r>
  <r>
    <x v="880"/>
    <d v="2022-04-06T00:00:00"/>
    <n v="1"/>
    <n v="5"/>
    <n v="4"/>
  </r>
  <r>
    <x v="880"/>
    <d v="2021-11-26T00:00:00"/>
    <n v="2"/>
    <n v="4"/>
    <n v="2"/>
  </r>
  <r>
    <x v="881"/>
    <d v="2022-12-12T00:00:00"/>
    <n v="1"/>
    <n v="3"/>
    <n v="2"/>
  </r>
  <r>
    <x v="882"/>
    <d v="2020-09-24T00:00:00"/>
    <n v="5"/>
    <n v="5"/>
    <n v="3"/>
  </r>
  <r>
    <x v="882"/>
    <d v="2022-03-24T00:00:00"/>
    <n v="5"/>
    <n v="2"/>
    <n v="2"/>
  </r>
  <r>
    <x v="882"/>
    <d v="2021-07-08T00:00:00"/>
    <n v="1"/>
    <n v="1"/>
    <n v="1"/>
  </r>
  <r>
    <x v="883"/>
    <d v="2021-11-20T00:00:00"/>
    <n v="3"/>
    <n v="2"/>
    <n v="5"/>
  </r>
  <r>
    <x v="883"/>
    <d v="2022-08-22T00:00:00"/>
    <n v="1"/>
    <n v="5"/>
    <n v="2"/>
  </r>
  <r>
    <x v="884"/>
    <d v="2021-02-11T00:00:00"/>
    <n v="5"/>
    <n v="4"/>
    <n v="5"/>
  </r>
  <r>
    <x v="884"/>
    <d v="2021-01-09T00:00:00"/>
    <n v="2"/>
    <n v="5"/>
    <n v="3"/>
  </r>
  <r>
    <x v="884"/>
    <d v="2019-06-14T00:00:00"/>
    <n v="2"/>
    <n v="1"/>
    <n v="2"/>
  </r>
  <r>
    <x v="885"/>
    <d v="2021-03-14T00:00:00"/>
    <n v="4"/>
    <n v="2"/>
    <n v="2"/>
  </r>
  <r>
    <x v="886"/>
    <d v="2019-06-17T00:00:00"/>
    <n v="5"/>
    <n v="1"/>
    <n v="4"/>
  </r>
  <r>
    <x v="886"/>
    <d v="2020-10-14T00:00:00"/>
    <n v="2"/>
    <n v="4"/>
    <n v="5"/>
  </r>
  <r>
    <x v="887"/>
    <d v="2021-07-21T00:00:00"/>
    <n v="2"/>
    <n v="1"/>
    <n v="2"/>
  </r>
  <r>
    <x v="888"/>
    <d v="2020-03-27T00:00:00"/>
    <n v="3"/>
    <n v="4"/>
    <n v="1"/>
  </r>
  <r>
    <x v="888"/>
    <d v="2019-09-15T00:00:00"/>
    <n v="4"/>
    <n v="4"/>
    <n v="1"/>
  </r>
  <r>
    <x v="889"/>
    <d v="2022-11-16T00:00:00"/>
    <n v="2"/>
    <n v="2"/>
    <n v="2"/>
  </r>
  <r>
    <x v="889"/>
    <d v="2023-01-08T00:00:00"/>
    <n v="2"/>
    <n v="5"/>
    <n v="5"/>
  </r>
  <r>
    <x v="890"/>
    <d v="2023-01-11T00:00:00"/>
    <n v="1"/>
    <n v="4"/>
    <n v="4"/>
  </r>
  <r>
    <x v="890"/>
    <d v="2023-08-10T00:00:00"/>
    <n v="4"/>
    <n v="5"/>
    <n v="3"/>
  </r>
  <r>
    <x v="891"/>
    <d v="2019-11-06T00:00:00"/>
    <n v="3"/>
    <n v="3"/>
    <n v="3"/>
  </r>
  <r>
    <x v="891"/>
    <d v="2023-09-16T00:00:00"/>
    <n v="2"/>
    <n v="1"/>
    <n v="4"/>
  </r>
  <r>
    <x v="891"/>
    <d v="2019-03-20T00:00:00"/>
    <n v="3"/>
    <n v="1"/>
    <n v="2"/>
  </r>
  <r>
    <x v="892"/>
    <d v="2020-11-13T00:00:00"/>
    <n v="5"/>
    <n v="5"/>
    <n v="5"/>
  </r>
  <r>
    <x v="893"/>
    <d v="2020-08-07T00:00:00"/>
    <n v="2"/>
    <n v="5"/>
    <n v="4"/>
  </r>
  <r>
    <x v="893"/>
    <d v="2021-11-13T00:00:00"/>
    <n v="5"/>
    <n v="3"/>
    <n v="1"/>
  </r>
  <r>
    <x v="893"/>
    <d v="2019-10-11T00:00:00"/>
    <n v="3"/>
    <n v="3"/>
    <n v="5"/>
  </r>
  <r>
    <x v="894"/>
    <d v="2019-04-13T00:00:00"/>
    <n v="2"/>
    <n v="4"/>
    <n v="2"/>
  </r>
  <r>
    <x v="894"/>
    <d v="2023-09-11T00:00:00"/>
    <n v="1"/>
    <n v="3"/>
    <n v="3"/>
  </r>
  <r>
    <x v="895"/>
    <d v="2020-07-16T00:00:00"/>
    <n v="5"/>
    <n v="2"/>
    <n v="1"/>
  </r>
  <r>
    <x v="895"/>
    <d v="2021-06-12T00:00:00"/>
    <n v="1"/>
    <n v="4"/>
    <n v="3"/>
  </r>
  <r>
    <x v="896"/>
    <d v="2021-09-10T00:00:00"/>
    <n v="4"/>
    <n v="1"/>
    <n v="2"/>
  </r>
  <r>
    <x v="896"/>
    <d v="2021-03-24T00:00:00"/>
    <n v="5"/>
    <n v="3"/>
    <n v="1"/>
  </r>
  <r>
    <x v="897"/>
    <d v="2022-09-23T00:00:00"/>
    <n v="3"/>
    <n v="1"/>
    <n v="1"/>
  </r>
  <r>
    <x v="898"/>
    <d v="2022-06-19T00:00:00"/>
    <n v="1"/>
    <n v="4"/>
    <n v="5"/>
  </r>
  <r>
    <x v="899"/>
    <d v="2021-06-03T00:00:00"/>
    <n v="5"/>
    <n v="2"/>
    <n v="2"/>
  </r>
  <r>
    <x v="900"/>
    <d v="2021-04-24T00:00:00"/>
    <n v="5"/>
    <n v="3"/>
    <n v="1"/>
  </r>
  <r>
    <x v="901"/>
    <d v="2023-03-01T00:00:00"/>
    <n v="3"/>
    <n v="3"/>
    <n v="3"/>
  </r>
  <r>
    <x v="901"/>
    <d v="2020-09-24T00:00:00"/>
    <n v="3"/>
    <n v="5"/>
    <n v="3"/>
  </r>
  <r>
    <x v="902"/>
    <d v="2022-02-15T00:00:00"/>
    <n v="2"/>
    <n v="1"/>
    <n v="2"/>
  </r>
  <r>
    <x v="902"/>
    <d v="2019-04-16T00:00:00"/>
    <n v="2"/>
    <n v="4"/>
    <n v="5"/>
  </r>
  <r>
    <x v="903"/>
    <d v="2020-10-22T00:00:00"/>
    <n v="3"/>
    <n v="3"/>
    <n v="4"/>
  </r>
  <r>
    <x v="903"/>
    <d v="2019-04-26T00:00:00"/>
    <n v="4"/>
    <n v="4"/>
    <n v="1"/>
  </r>
  <r>
    <x v="903"/>
    <d v="2023-07-29T00:00:00"/>
    <n v="1"/>
    <n v="3"/>
    <n v="5"/>
  </r>
  <r>
    <x v="904"/>
    <d v="2022-02-22T00:00:00"/>
    <n v="2"/>
    <n v="1"/>
    <n v="4"/>
  </r>
  <r>
    <x v="904"/>
    <d v="2022-06-27T00:00:00"/>
    <n v="3"/>
    <n v="3"/>
    <n v="2"/>
  </r>
  <r>
    <x v="905"/>
    <d v="2022-10-10T00:00:00"/>
    <n v="5"/>
    <n v="5"/>
    <n v="3"/>
  </r>
  <r>
    <x v="905"/>
    <d v="2022-11-08T00:00:00"/>
    <n v="2"/>
    <n v="2"/>
    <n v="1"/>
  </r>
  <r>
    <x v="905"/>
    <d v="2023-06-26T00:00:00"/>
    <n v="3"/>
    <n v="1"/>
    <n v="4"/>
  </r>
  <r>
    <x v="906"/>
    <d v="2020-12-24T00:00:00"/>
    <n v="3"/>
    <n v="1"/>
    <n v="3"/>
  </r>
  <r>
    <x v="907"/>
    <d v="2023-08-30T00:00:00"/>
    <n v="2"/>
    <n v="2"/>
    <n v="2"/>
  </r>
  <r>
    <x v="908"/>
    <d v="2019-10-16T00:00:00"/>
    <n v="5"/>
    <n v="5"/>
    <n v="5"/>
  </r>
  <r>
    <x v="908"/>
    <d v="2022-02-26T00:00:00"/>
    <n v="2"/>
    <n v="2"/>
    <n v="2"/>
  </r>
  <r>
    <x v="908"/>
    <d v="2023-03-22T00:00:00"/>
    <n v="4"/>
    <n v="3"/>
    <n v="1"/>
  </r>
  <r>
    <x v="909"/>
    <d v="2021-03-07T00:00:00"/>
    <n v="2"/>
    <n v="2"/>
    <n v="5"/>
  </r>
  <r>
    <x v="909"/>
    <d v="2020-06-30T00:00:00"/>
    <n v="1"/>
    <n v="4"/>
    <n v="1"/>
  </r>
  <r>
    <x v="910"/>
    <d v="2022-05-20T00:00:00"/>
    <n v="4"/>
    <n v="1"/>
    <n v="1"/>
  </r>
  <r>
    <x v="911"/>
    <d v="2021-07-21T00:00:00"/>
    <n v="4"/>
    <n v="2"/>
    <n v="5"/>
  </r>
  <r>
    <x v="911"/>
    <d v="2022-11-16T00:00:00"/>
    <n v="2"/>
    <n v="5"/>
    <n v="5"/>
  </r>
  <r>
    <x v="911"/>
    <d v="2023-01-13T00:00:00"/>
    <n v="5"/>
    <n v="4"/>
    <n v="1"/>
  </r>
  <r>
    <x v="912"/>
    <d v="2022-04-10T00:00:00"/>
    <n v="2"/>
    <n v="5"/>
    <n v="5"/>
  </r>
  <r>
    <x v="912"/>
    <d v="2020-08-13T00:00:00"/>
    <n v="4"/>
    <n v="4"/>
    <n v="3"/>
  </r>
  <r>
    <x v="913"/>
    <d v="2020-06-20T00:00:00"/>
    <n v="4"/>
    <n v="5"/>
    <n v="1"/>
  </r>
  <r>
    <x v="913"/>
    <d v="2021-10-29T00:00:00"/>
    <n v="5"/>
    <n v="5"/>
    <n v="1"/>
  </r>
  <r>
    <x v="914"/>
    <d v="2021-06-03T00:00:00"/>
    <n v="5"/>
    <n v="5"/>
    <n v="3"/>
  </r>
  <r>
    <x v="915"/>
    <d v="2022-06-06T00:00:00"/>
    <n v="2"/>
    <n v="2"/>
    <n v="5"/>
  </r>
  <r>
    <x v="915"/>
    <d v="2021-03-18T00:00:00"/>
    <n v="5"/>
    <n v="1"/>
    <n v="1"/>
  </r>
  <r>
    <x v="915"/>
    <d v="2022-11-09T00:00:00"/>
    <n v="4"/>
    <n v="5"/>
    <n v="3"/>
  </r>
  <r>
    <x v="916"/>
    <d v="2021-03-05T00:00:00"/>
    <n v="3"/>
    <n v="2"/>
    <n v="5"/>
  </r>
  <r>
    <x v="916"/>
    <d v="2022-11-17T00:00:00"/>
    <n v="4"/>
    <n v="3"/>
    <n v="5"/>
  </r>
  <r>
    <x v="917"/>
    <d v="2021-02-09T00:00:00"/>
    <n v="5"/>
    <n v="3"/>
    <n v="5"/>
  </r>
  <r>
    <x v="917"/>
    <d v="2021-01-20T00:00:00"/>
    <n v="4"/>
    <n v="2"/>
    <n v="4"/>
  </r>
  <r>
    <x v="918"/>
    <d v="2020-12-08T00:00:00"/>
    <n v="3"/>
    <n v="3"/>
    <n v="1"/>
  </r>
  <r>
    <x v="918"/>
    <d v="2020-01-09T00:00:00"/>
    <n v="3"/>
    <n v="3"/>
    <n v="3"/>
  </r>
  <r>
    <x v="918"/>
    <d v="2019-08-22T00:00:00"/>
    <n v="1"/>
    <n v="5"/>
    <n v="2"/>
  </r>
  <r>
    <x v="919"/>
    <d v="2022-05-07T00:00:00"/>
    <n v="4"/>
    <n v="5"/>
    <n v="5"/>
  </r>
  <r>
    <x v="919"/>
    <d v="2021-06-26T00:00:00"/>
    <n v="2"/>
    <n v="5"/>
    <n v="1"/>
  </r>
  <r>
    <x v="920"/>
    <d v="2020-05-06T00:00:00"/>
    <n v="4"/>
    <n v="5"/>
    <n v="4"/>
  </r>
  <r>
    <x v="921"/>
    <d v="2021-11-27T00:00:00"/>
    <n v="1"/>
    <n v="4"/>
    <n v="5"/>
  </r>
  <r>
    <x v="922"/>
    <d v="2020-09-08T00:00:00"/>
    <n v="1"/>
    <n v="4"/>
    <n v="2"/>
  </r>
  <r>
    <x v="922"/>
    <d v="2020-11-10T00:00:00"/>
    <n v="1"/>
    <n v="2"/>
    <n v="5"/>
  </r>
  <r>
    <x v="922"/>
    <d v="2021-01-09T00:00:00"/>
    <n v="1"/>
    <n v="4"/>
    <n v="2"/>
  </r>
  <r>
    <x v="923"/>
    <d v="2020-08-11T00:00:00"/>
    <n v="2"/>
    <n v="1"/>
    <n v="1"/>
  </r>
  <r>
    <x v="924"/>
    <d v="2020-08-10T00:00:00"/>
    <n v="1"/>
    <n v="3"/>
    <n v="1"/>
  </r>
  <r>
    <x v="924"/>
    <d v="2020-02-18T00:00:00"/>
    <n v="4"/>
    <n v="2"/>
    <n v="3"/>
  </r>
  <r>
    <x v="925"/>
    <d v="2021-06-10T00:00:00"/>
    <n v="1"/>
    <n v="3"/>
    <n v="2"/>
  </r>
  <r>
    <x v="925"/>
    <d v="2020-09-22T00:00:00"/>
    <n v="1"/>
    <n v="2"/>
    <n v="2"/>
  </r>
  <r>
    <x v="926"/>
    <d v="2022-05-06T00:00:00"/>
    <n v="3"/>
    <n v="4"/>
    <n v="3"/>
  </r>
  <r>
    <x v="926"/>
    <d v="2022-06-16T00:00:00"/>
    <n v="3"/>
    <n v="2"/>
    <n v="2"/>
  </r>
  <r>
    <x v="927"/>
    <d v="2022-02-08T00:00:00"/>
    <n v="4"/>
    <n v="2"/>
    <n v="5"/>
  </r>
  <r>
    <x v="927"/>
    <d v="2019-09-27T00:00:00"/>
    <n v="4"/>
    <n v="5"/>
    <n v="5"/>
  </r>
  <r>
    <x v="927"/>
    <d v="2022-09-24T00:00:00"/>
    <n v="2"/>
    <n v="2"/>
    <n v="5"/>
  </r>
  <r>
    <x v="928"/>
    <d v="2023-05-13T00:00:00"/>
    <n v="2"/>
    <n v="5"/>
    <n v="1"/>
  </r>
  <r>
    <x v="929"/>
    <d v="2021-02-12T00:00:00"/>
    <n v="2"/>
    <n v="2"/>
    <n v="1"/>
  </r>
  <r>
    <x v="929"/>
    <d v="2020-11-07T00:00:00"/>
    <n v="5"/>
    <n v="3"/>
    <n v="2"/>
  </r>
  <r>
    <x v="930"/>
    <d v="2020-10-12T00:00:00"/>
    <n v="1"/>
    <n v="1"/>
    <n v="2"/>
  </r>
  <r>
    <x v="930"/>
    <d v="2019-08-11T00:00:00"/>
    <n v="5"/>
    <n v="1"/>
    <n v="3"/>
  </r>
  <r>
    <x v="931"/>
    <d v="2020-01-22T00:00:00"/>
    <n v="2"/>
    <n v="5"/>
    <n v="2"/>
  </r>
  <r>
    <x v="932"/>
    <d v="2019-04-07T00:00:00"/>
    <n v="3"/>
    <n v="1"/>
    <n v="4"/>
  </r>
  <r>
    <x v="933"/>
    <d v="2019-09-07T00:00:00"/>
    <n v="5"/>
    <n v="5"/>
    <n v="5"/>
  </r>
  <r>
    <x v="934"/>
    <d v="2021-06-17T00:00:00"/>
    <n v="1"/>
    <n v="5"/>
    <n v="1"/>
  </r>
  <r>
    <x v="935"/>
    <d v="2020-09-03T00:00:00"/>
    <n v="1"/>
    <n v="1"/>
    <n v="2"/>
  </r>
  <r>
    <x v="935"/>
    <d v="2023-11-01T00:00:00"/>
    <n v="4"/>
    <n v="5"/>
    <n v="5"/>
  </r>
  <r>
    <x v="935"/>
    <d v="2019-04-13T00:00:00"/>
    <n v="5"/>
    <n v="3"/>
    <n v="5"/>
  </r>
  <r>
    <x v="936"/>
    <d v="2023-07-22T00:00:00"/>
    <n v="1"/>
    <n v="4"/>
    <n v="5"/>
  </r>
  <r>
    <x v="937"/>
    <d v="2022-04-12T00:00:00"/>
    <n v="5"/>
    <n v="4"/>
    <n v="2"/>
  </r>
  <r>
    <x v="937"/>
    <d v="2023-05-09T00:00:00"/>
    <n v="2"/>
    <n v="5"/>
    <n v="2"/>
  </r>
  <r>
    <x v="937"/>
    <d v="2019-12-06T00:00:00"/>
    <n v="4"/>
    <n v="2"/>
    <n v="5"/>
  </r>
  <r>
    <x v="938"/>
    <d v="2021-02-01T00:00:00"/>
    <n v="5"/>
    <n v="3"/>
    <n v="5"/>
  </r>
  <r>
    <x v="939"/>
    <d v="2023-07-12T00:00:00"/>
    <n v="1"/>
    <n v="3"/>
    <n v="3"/>
  </r>
  <r>
    <x v="939"/>
    <d v="2019-05-30T00:00:00"/>
    <n v="1"/>
    <n v="2"/>
    <n v="3"/>
  </r>
  <r>
    <x v="940"/>
    <d v="2022-08-07T00:00:00"/>
    <n v="4"/>
    <n v="3"/>
    <n v="2"/>
  </r>
  <r>
    <x v="940"/>
    <d v="2020-03-28T00:00:00"/>
    <n v="4"/>
    <n v="1"/>
    <n v="3"/>
  </r>
  <r>
    <x v="940"/>
    <d v="2019-03-29T00:00:00"/>
    <n v="1"/>
    <n v="5"/>
    <n v="5"/>
  </r>
  <r>
    <x v="941"/>
    <d v="2021-09-28T00:00:00"/>
    <n v="1"/>
    <n v="1"/>
    <n v="5"/>
  </r>
  <r>
    <x v="942"/>
    <d v="2020-12-19T00:00:00"/>
    <n v="5"/>
    <n v="4"/>
    <n v="4"/>
  </r>
  <r>
    <x v="943"/>
    <d v="2023-08-26T00:00:00"/>
    <n v="2"/>
    <n v="1"/>
    <n v="5"/>
  </r>
  <r>
    <x v="943"/>
    <d v="2021-04-28T00:00:00"/>
    <n v="2"/>
    <n v="4"/>
    <n v="2"/>
  </r>
  <r>
    <x v="944"/>
    <d v="2020-11-18T00:00:00"/>
    <n v="4"/>
    <n v="2"/>
    <n v="2"/>
  </r>
  <r>
    <x v="945"/>
    <d v="2021-11-02T00:00:00"/>
    <n v="4"/>
    <n v="1"/>
    <n v="3"/>
  </r>
  <r>
    <x v="945"/>
    <d v="2023-03-06T00:00:00"/>
    <n v="5"/>
    <n v="5"/>
    <n v="3"/>
  </r>
  <r>
    <x v="945"/>
    <d v="2021-06-01T00:00:00"/>
    <n v="5"/>
    <n v="2"/>
    <n v="2"/>
  </r>
  <r>
    <x v="946"/>
    <d v="2021-07-20T00:00:00"/>
    <n v="3"/>
    <n v="5"/>
    <n v="1"/>
  </r>
  <r>
    <x v="946"/>
    <d v="2020-11-22T00:00:00"/>
    <n v="4"/>
    <n v="5"/>
    <n v="3"/>
  </r>
  <r>
    <x v="947"/>
    <d v="2020-03-17T00:00:00"/>
    <n v="4"/>
    <n v="4"/>
    <n v="1"/>
  </r>
  <r>
    <x v="947"/>
    <d v="2022-06-05T00:00:00"/>
    <n v="2"/>
    <n v="2"/>
    <n v="2"/>
  </r>
  <r>
    <x v="948"/>
    <d v="2023-01-06T00:00:00"/>
    <n v="4"/>
    <n v="4"/>
    <n v="4"/>
  </r>
  <r>
    <x v="948"/>
    <d v="2021-03-07T00:00:00"/>
    <n v="3"/>
    <n v="2"/>
    <n v="5"/>
  </r>
  <r>
    <x v="949"/>
    <d v="2023-05-07T00:00:00"/>
    <n v="3"/>
    <n v="3"/>
    <n v="4"/>
  </r>
  <r>
    <x v="950"/>
    <d v="2019-06-03T00:00:00"/>
    <n v="4"/>
    <n v="2"/>
    <n v="5"/>
  </r>
  <r>
    <x v="950"/>
    <d v="2021-07-22T00:00:00"/>
    <n v="2"/>
    <n v="5"/>
    <n v="1"/>
  </r>
  <r>
    <x v="950"/>
    <d v="2022-11-13T00:00:00"/>
    <n v="1"/>
    <n v="1"/>
    <n v="5"/>
  </r>
  <r>
    <x v="951"/>
    <d v="2020-07-13T00:00:00"/>
    <n v="3"/>
    <n v="5"/>
    <n v="4"/>
  </r>
  <r>
    <x v="951"/>
    <d v="2022-09-30T00:00:00"/>
    <n v="5"/>
    <n v="1"/>
    <n v="4"/>
  </r>
  <r>
    <x v="951"/>
    <d v="2021-11-28T00:00:00"/>
    <n v="3"/>
    <n v="3"/>
    <n v="2"/>
  </r>
  <r>
    <x v="952"/>
    <d v="2020-03-02T00:00:00"/>
    <n v="3"/>
    <n v="1"/>
    <n v="2"/>
  </r>
  <r>
    <x v="952"/>
    <d v="2020-01-02T00:00:00"/>
    <n v="5"/>
    <n v="1"/>
    <n v="1"/>
  </r>
  <r>
    <x v="952"/>
    <d v="2022-03-10T00:00:00"/>
    <n v="4"/>
    <n v="5"/>
    <n v="2"/>
  </r>
  <r>
    <x v="953"/>
    <d v="2023-10-27T00:00:00"/>
    <n v="2"/>
    <n v="5"/>
    <n v="3"/>
  </r>
  <r>
    <x v="953"/>
    <d v="2019-08-13T00:00:00"/>
    <n v="3"/>
    <n v="5"/>
    <n v="3"/>
  </r>
  <r>
    <x v="953"/>
    <d v="2023-03-24T00:00:00"/>
    <n v="2"/>
    <n v="2"/>
    <n v="4"/>
  </r>
  <r>
    <x v="954"/>
    <d v="2020-08-15T00:00:00"/>
    <n v="2"/>
    <n v="5"/>
    <n v="5"/>
  </r>
  <r>
    <x v="954"/>
    <d v="2021-07-19T00:00:00"/>
    <n v="4"/>
    <n v="5"/>
    <n v="4"/>
  </r>
  <r>
    <x v="955"/>
    <d v="2020-08-01T00:00:00"/>
    <n v="4"/>
    <n v="4"/>
    <n v="1"/>
  </r>
  <r>
    <x v="955"/>
    <d v="2020-12-10T00:00:00"/>
    <n v="1"/>
    <n v="3"/>
    <n v="5"/>
  </r>
  <r>
    <x v="955"/>
    <d v="2023-09-19T00:00:00"/>
    <n v="1"/>
    <n v="1"/>
    <n v="5"/>
  </r>
  <r>
    <x v="956"/>
    <d v="2023-03-02T00:00:00"/>
    <n v="2"/>
    <n v="3"/>
    <n v="2"/>
  </r>
  <r>
    <x v="956"/>
    <d v="2021-11-05T00:00:00"/>
    <n v="2"/>
    <n v="5"/>
    <n v="2"/>
  </r>
  <r>
    <x v="956"/>
    <d v="2022-06-11T00:00:00"/>
    <n v="4"/>
    <n v="4"/>
    <n v="1"/>
  </r>
  <r>
    <x v="957"/>
    <d v="2021-09-12T00:00:00"/>
    <n v="2"/>
    <n v="1"/>
    <n v="5"/>
  </r>
  <r>
    <x v="957"/>
    <d v="2023-06-14T00:00:00"/>
    <n v="2"/>
    <n v="2"/>
    <n v="5"/>
  </r>
  <r>
    <x v="957"/>
    <d v="2022-08-11T00:00:00"/>
    <n v="2"/>
    <n v="3"/>
    <n v="4"/>
  </r>
  <r>
    <x v="958"/>
    <d v="2023-01-13T00:00:00"/>
    <n v="4"/>
    <n v="5"/>
    <n v="3"/>
  </r>
  <r>
    <x v="959"/>
    <d v="2019-08-17T00:00:00"/>
    <n v="5"/>
    <n v="4"/>
    <n v="3"/>
  </r>
  <r>
    <x v="959"/>
    <d v="2022-12-20T00:00:00"/>
    <n v="1"/>
    <n v="5"/>
    <n v="5"/>
  </r>
  <r>
    <x v="959"/>
    <d v="2021-09-27T00:00:00"/>
    <n v="1"/>
    <n v="4"/>
    <n v="3"/>
  </r>
  <r>
    <x v="960"/>
    <d v="2023-10-15T00:00:00"/>
    <n v="4"/>
    <n v="1"/>
    <n v="2"/>
  </r>
  <r>
    <x v="960"/>
    <d v="2019-06-23T00:00:00"/>
    <n v="3"/>
    <n v="5"/>
    <n v="2"/>
  </r>
  <r>
    <x v="960"/>
    <d v="2023-03-20T00:00:00"/>
    <n v="3"/>
    <n v="4"/>
    <n v="1"/>
  </r>
  <r>
    <x v="961"/>
    <d v="2020-11-13T00:00:00"/>
    <n v="5"/>
    <n v="4"/>
    <n v="1"/>
  </r>
  <r>
    <x v="961"/>
    <d v="2023-01-14T00:00:00"/>
    <n v="5"/>
    <n v="1"/>
    <n v="2"/>
  </r>
  <r>
    <x v="962"/>
    <d v="2020-07-22T00:00:00"/>
    <n v="1"/>
    <n v="1"/>
    <n v="1"/>
  </r>
  <r>
    <x v="962"/>
    <d v="2022-02-27T00:00:00"/>
    <n v="4"/>
    <n v="1"/>
    <n v="4"/>
  </r>
  <r>
    <x v="962"/>
    <d v="2022-05-15T00:00:00"/>
    <n v="3"/>
    <n v="3"/>
    <n v="4"/>
  </r>
  <r>
    <x v="963"/>
    <d v="2020-07-11T00:00:00"/>
    <n v="5"/>
    <n v="2"/>
    <n v="2"/>
  </r>
  <r>
    <x v="963"/>
    <d v="2022-10-02T00:00:00"/>
    <n v="1"/>
    <n v="5"/>
    <n v="4"/>
  </r>
  <r>
    <x v="963"/>
    <d v="2023-06-18T00:00:00"/>
    <n v="5"/>
    <n v="1"/>
    <n v="1"/>
  </r>
  <r>
    <x v="964"/>
    <d v="2022-09-20T00:00:00"/>
    <n v="3"/>
    <n v="2"/>
    <n v="4"/>
  </r>
  <r>
    <x v="964"/>
    <d v="2023-05-20T00:00:00"/>
    <n v="4"/>
    <n v="4"/>
    <n v="1"/>
  </r>
  <r>
    <x v="965"/>
    <d v="2021-05-11T00:00:00"/>
    <n v="2"/>
    <n v="1"/>
    <n v="5"/>
  </r>
  <r>
    <x v="965"/>
    <d v="2020-08-06T00:00:00"/>
    <n v="5"/>
    <n v="1"/>
    <n v="4"/>
  </r>
  <r>
    <x v="965"/>
    <d v="2020-05-23T00:00:00"/>
    <n v="4"/>
    <n v="3"/>
    <n v="2"/>
  </r>
  <r>
    <x v="966"/>
    <d v="2019-08-13T00:00:00"/>
    <n v="2"/>
    <n v="4"/>
    <n v="1"/>
  </r>
  <r>
    <x v="966"/>
    <d v="2023-06-05T00:00:00"/>
    <n v="1"/>
    <n v="1"/>
    <n v="3"/>
  </r>
  <r>
    <x v="966"/>
    <d v="2019-07-06T00:00:00"/>
    <n v="2"/>
    <n v="5"/>
    <n v="4"/>
  </r>
  <r>
    <x v="967"/>
    <d v="2021-12-04T00:00:00"/>
    <n v="3"/>
    <n v="3"/>
    <n v="3"/>
  </r>
  <r>
    <x v="967"/>
    <d v="2022-06-08T00:00:00"/>
    <n v="3"/>
    <n v="4"/>
    <n v="4"/>
  </r>
  <r>
    <x v="968"/>
    <d v="2023-02-25T00:00:00"/>
    <n v="2"/>
    <n v="4"/>
    <n v="2"/>
  </r>
  <r>
    <x v="968"/>
    <d v="2023-03-30T00:00:00"/>
    <n v="2"/>
    <n v="2"/>
    <n v="3"/>
  </r>
  <r>
    <x v="968"/>
    <d v="2019-09-25T00:00:00"/>
    <n v="1"/>
    <n v="3"/>
    <n v="4"/>
  </r>
  <r>
    <x v="969"/>
    <d v="2020-02-03T00:00:00"/>
    <n v="2"/>
    <n v="3"/>
    <n v="4"/>
  </r>
  <r>
    <x v="969"/>
    <d v="2023-02-13T00:00:00"/>
    <n v="1"/>
    <n v="5"/>
    <n v="1"/>
  </r>
  <r>
    <x v="970"/>
    <d v="2020-01-19T00:00:00"/>
    <n v="2"/>
    <n v="3"/>
    <n v="5"/>
  </r>
  <r>
    <x v="971"/>
    <d v="2023-07-25T00:00:00"/>
    <n v="3"/>
    <n v="2"/>
    <n v="2"/>
  </r>
  <r>
    <x v="971"/>
    <d v="2021-02-07T00:00:00"/>
    <n v="5"/>
    <n v="4"/>
    <n v="3"/>
  </r>
  <r>
    <x v="971"/>
    <d v="2019-11-14T00:00:00"/>
    <n v="2"/>
    <n v="4"/>
    <n v="4"/>
  </r>
  <r>
    <x v="972"/>
    <d v="2021-05-26T00:00:00"/>
    <n v="3"/>
    <n v="4"/>
    <n v="1"/>
  </r>
  <r>
    <x v="973"/>
    <d v="2021-04-06T00:00:00"/>
    <n v="5"/>
    <n v="1"/>
    <n v="1"/>
  </r>
  <r>
    <x v="973"/>
    <d v="2023-05-05T00:00:00"/>
    <n v="4"/>
    <n v="4"/>
    <n v="1"/>
  </r>
  <r>
    <x v="973"/>
    <d v="2020-11-05T00:00:00"/>
    <n v="1"/>
    <n v="5"/>
    <n v="1"/>
  </r>
  <r>
    <x v="974"/>
    <d v="2023-10-01T00:00:00"/>
    <n v="5"/>
    <n v="3"/>
    <n v="3"/>
  </r>
  <r>
    <x v="975"/>
    <d v="2019-07-23T00:00:00"/>
    <n v="5"/>
    <n v="5"/>
    <n v="5"/>
  </r>
  <r>
    <x v="975"/>
    <d v="2022-08-16T00:00:00"/>
    <n v="3"/>
    <n v="2"/>
    <n v="3"/>
  </r>
  <r>
    <x v="976"/>
    <d v="2020-10-01T00:00:00"/>
    <n v="3"/>
    <n v="5"/>
    <n v="4"/>
  </r>
  <r>
    <x v="976"/>
    <d v="2019-09-05T00:00:00"/>
    <n v="5"/>
    <n v="4"/>
    <n v="5"/>
  </r>
  <r>
    <x v="977"/>
    <d v="2019-04-25T00:00:00"/>
    <n v="2"/>
    <n v="2"/>
    <n v="1"/>
  </r>
  <r>
    <x v="977"/>
    <d v="2020-03-28T00:00:00"/>
    <n v="4"/>
    <n v="3"/>
    <n v="5"/>
  </r>
  <r>
    <x v="977"/>
    <d v="2022-08-16T00:00:00"/>
    <n v="2"/>
    <n v="1"/>
    <n v="3"/>
  </r>
  <r>
    <x v="978"/>
    <d v="2019-08-21T00:00:00"/>
    <n v="2"/>
    <n v="3"/>
    <n v="2"/>
  </r>
  <r>
    <x v="978"/>
    <d v="2021-03-15T00:00:00"/>
    <n v="5"/>
    <n v="4"/>
    <n v="2"/>
  </r>
  <r>
    <x v="979"/>
    <d v="2021-02-14T00:00:00"/>
    <n v="1"/>
    <n v="5"/>
    <n v="1"/>
  </r>
  <r>
    <x v="979"/>
    <d v="2019-10-12T00:00:00"/>
    <n v="3"/>
    <n v="2"/>
    <n v="2"/>
  </r>
  <r>
    <x v="979"/>
    <d v="2019-12-17T00:00:00"/>
    <n v="4"/>
    <n v="5"/>
    <n v="2"/>
  </r>
  <r>
    <x v="980"/>
    <d v="2022-10-04T00:00:00"/>
    <n v="1"/>
    <n v="3"/>
    <n v="5"/>
  </r>
  <r>
    <x v="980"/>
    <d v="2020-02-04T00:00:00"/>
    <n v="1"/>
    <n v="1"/>
    <n v="1"/>
  </r>
  <r>
    <x v="981"/>
    <d v="2019-10-01T00:00:00"/>
    <n v="4"/>
    <n v="4"/>
    <n v="3"/>
  </r>
  <r>
    <x v="982"/>
    <d v="2020-04-06T00:00:00"/>
    <n v="5"/>
    <n v="1"/>
    <n v="4"/>
  </r>
  <r>
    <x v="982"/>
    <d v="2021-08-23T00:00:00"/>
    <n v="2"/>
    <n v="4"/>
    <n v="5"/>
  </r>
  <r>
    <x v="982"/>
    <d v="2022-03-07T00:00:00"/>
    <n v="2"/>
    <n v="2"/>
    <n v="2"/>
  </r>
  <r>
    <x v="983"/>
    <d v="2019-08-22T00:00:00"/>
    <n v="5"/>
    <n v="2"/>
    <n v="4"/>
  </r>
  <r>
    <x v="984"/>
    <d v="2022-01-27T00:00:00"/>
    <n v="3"/>
    <n v="3"/>
    <n v="1"/>
  </r>
  <r>
    <x v="984"/>
    <d v="2019-10-15T00:00:00"/>
    <n v="3"/>
    <n v="5"/>
    <n v="2"/>
  </r>
  <r>
    <x v="984"/>
    <d v="2021-06-11T00:00:00"/>
    <n v="2"/>
    <n v="5"/>
    <n v="4"/>
  </r>
  <r>
    <x v="985"/>
    <d v="2020-05-16T00:00:00"/>
    <n v="4"/>
    <n v="2"/>
    <n v="5"/>
  </r>
  <r>
    <x v="986"/>
    <d v="2023-10-03T00:00:00"/>
    <n v="3"/>
    <n v="2"/>
    <n v="4"/>
  </r>
  <r>
    <x v="986"/>
    <d v="2022-03-23T00:00:00"/>
    <n v="3"/>
    <n v="4"/>
    <n v="5"/>
  </r>
  <r>
    <x v="986"/>
    <d v="2020-09-24T00:00:00"/>
    <n v="3"/>
    <n v="1"/>
    <n v="5"/>
  </r>
  <r>
    <x v="987"/>
    <d v="2020-05-05T00:00:00"/>
    <n v="2"/>
    <n v="2"/>
    <n v="5"/>
  </r>
  <r>
    <x v="988"/>
    <d v="2019-10-31T00:00:00"/>
    <n v="2"/>
    <n v="4"/>
    <n v="5"/>
  </r>
  <r>
    <x v="988"/>
    <d v="2021-02-21T00:00:00"/>
    <n v="5"/>
    <n v="1"/>
    <n v="5"/>
  </r>
  <r>
    <x v="989"/>
    <d v="2022-12-30T00:00:00"/>
    <n v="3"/>
    <n v="3"/>
    <n v="4"/>
  </r>
  <r>
    <x v="989"/>
    <d v="2021-12-20T00:00:00"/>
    <n v="5"/>
    <n v="5"/>
    <n v="4"/>
  </r>
  <r>
    <x v="989"/>
    <d v="2021-05-15T00:00:00"/>
    <n v="1"/>
    <n v="1"/>
    <n v="3"/>
  </r>
  <r>
    <x v="990"/>
    <d v="2023-06-02T00:00:00"/>
    <n v="5"/>
    <n v="3"/>
    <n v="3"/>
  </r>
  <r>
    <x v="990"/>
    <d v="2021-08-15T00:00:00"/>
    <n v="2"/>
    <n v="3"/>
    <n v="3"/>
  </r>
  <r>
    <x v="991"/>
    <d v="2022-02-02T00:00:00"/>
    <n v="5"/>
    <n v="4"/>
    <n v="2"/>
  </r>
  <r>
    <x v="991"/>
    <d v="2020-12-09T00:00:00"/>
    <n v="4"/>
    <n v="5"/>
    <n v="3"/>
  </r>
  <r>
    <x v="992"/>
    <d v="2019-11-06T00:00:00"/>
    <n v="3"/>
    <n v="4"/>
    <n v="1"/>
  </r>
  <r>
    <x v="992"/>
    <d v="2022-01-10T00:00:00"/>
    <n v="1"/>
    <n v="4"/>
    <n v="5"/>
  </r>
  <r>
    <x v="992"/>
    <d v="2019-06-27T00:00:00"/>
    <n v="4"/>
    <n v="2"/>
    <n v="3"/>
  </r>
  <r>
    <x v="993"/>
    <d v="2023-04-21T00:00:00"/>
    <n v="3"/>
    <n v="1"/>
    <n v="5"/>
  </r>
  <r>
    <x v="993"/>
    <d v="2021-10-02T00:00:00"/>
    <n v="1"/>
    <n v="2"/>
    <n v="2"/>
  </r>
  <r>
    <x v="993"/>
    <d v="2022-05-05T00:00:00"/>
    <n v="4"/>
    <n v="2"/>
    <n v="2"/>
  </r>
  <r>
    <x v="994"/>
    <d v="2021-11-18T00:00:00"/>
    <n v="4"/>
    <n v="3"/>
    <n v="1"/>
  </r>
  <r>
    <x v="995"/>
    <d v="2021-07-15T00:00:00"/>
    <n v="4"/>
    <n v="5"/>
    <n v="4"/>
  </r>
  <r>
    <x v="996"/>
    <d v="2023-04-06T00:00:00"/>
    <n v="4"/>
    <n v="4"/>
    <n v="4"/>
  </r>
  <r>
    <x v="996"/>
    <d v="2019-05-05T00:00:00"/>
    <n v="5"/>
    <n v="3"/>
    <n v="4"/>
  </r>
  <r>
    <x v="996"/>
    <d v="2022-11-08T00:00:00"/>
    <n v="1"/>
    <n v="3"/>
    <n v="2"/>
  </r>
  <r>
    <x v="997"/>
    <d v="2019-10-14T00:00:00"/>
    <n v="5"/>
    <n v="2"/>
    <n v="5"/>
  </r>
  <r>
    <x v="997"/>
    <d v="2019-08-15T00:00:00"/>
    <n v="2"/>
    <n v="2"/>
    <n v="3"/>
  </r>
  <r>
    <x v="997"/>
    <d v="2022-02-20T00:00:00"/>
    <n v="2"/>
    <n v="5"/>
    <n v="4"/>
  </r>
  <r>
    <x v="998"/>
    <d v="2020-11-26T00:00:00"/>
    <n v="2"/>
    <n v="3"/>
    <n v="3"/>
  </r>
  <r>
    <x v="999"/>
    <d v="2023-02-25T00:00:00"/>
    <n v="1"/>
    <n v="4"/>
    <n v="5"/>
  </r>
  <r>
    <x v="999"/>
    <d v="2023-02-24T00:00:00"/>
    <n v="4"/>
    <n v="5"/>
    <n v="1"/>
  </r>
  <r>
    <x v="999"/>
    <d v="2020-02-05T00:00:00"/>
    <n v="4"/>
    <n v="4"/>
    <n v="4"/>
  </r>
  <r>
    <x v="1000"/>
    <d v="2020-07-17T00:00:00"/>
    <n v="4"/>
    <n v="2"/>
    <n v="3"/>
  </r>
  <r>
    <x v="1001"/>
    <d v="2022-04-17T00:00:00"/>
    <n v="1"/>
    <n v="5"/>
    <n v="5"/>
  </r>
  <r>
    <x v="1001"/>
    <d v="2019-09-06T00:00:00"/>
    <n v="2"/>
    <n v="1"/>
    <n v="1"/>
  </r>
  <r>
    <x v="1001"/>
    <d v="2021-12-06T00:00:00"/>
    <n v="2"/>
    <n v="1"/>
    <n v="4"/>
  </r>
  <r>
    <x v="1002"/>
    <d v="2023-08-26T00:00:00"/>
    <n v="4"/>
    <n v="5"/>
    <n v="1"/>
  </r>
  <r>
    <x v="1002"/>
    <d v="2021-10-04T00:00:00"/>
    <n v="4"/>
    <n v="2"/>
    <n v="2"/>
  </r>
  <r>
    <x v="1003"/>
    <d v="2022-05-22T00:00:00"/>
    <n v="2"/>
    <n v="5"/>
    <n v="2"/>
  </r>
  <r>
    <x v="1003"/>
    <d v="2019-07-10T00:00:00"/>
    <n v="4"/>
    <n v="3"/>
    <n v="2"/>
  </r>
  <r>
    <x v="1004"/>
    <d v="2023-09-19T00:00:00"/>
    <n v="5"/>
    <n v="2"/>
    <n v="2"/>
  </r>
  <r>
    <x v="1004"/>
    <d v="2023-10-30T00:00:00"/>
    <n v="1"/>
    <n v="3"/>
    <n v="2"/>
  </r>
  <r>
    <x v="1004"/>
    <d v="2020-05-26T00:00:00"/>
    <n v="1"/>
    <n v="5"/>
    <n v="3"/>
  </r>
  <r>
    <x v="1005"/>
    <d v="2019-09-21T00:00:00"/>
    <n v="3"/>
    <n v="2"/>
    <n v="1"/>
  </r>
  <r>
    <x v="1006"/>
    <d v="2021-06-13T00:00:00"/>
    <n v="5"/>
    <n v="4"/>
    <n v="5"/>
  </r>
  <r>
    <x v="1006"/>
    <d v="2019-05-21T00:00:00"/>
    <n v="3"/>
    <n v="1"/>
    <n v="5"/>
  </r>
  <r>
    <x v="1006"/>
    <d v="2020-11-25T00:00:00"/>
    <n v="4"/>
    <n v="5"/>
    <n v="1"/>
  </r>
  <r>
    <x v="1007"/>
    <d v="2023-09-12T00:00:00"/>
    <n v="4"/>
    <n v="2"/>
    <n v="3"/>
  </r>
  <r>
    <x v="1007"/>
    <d v="2022-02-19T00:00:00"/>
    <n v="1"/>
    <n v="2"/>
    <n v="3"/>
  </r>
  <r>
    <x v="1008"/>
    <d v="2023-05-19T00:00:00"/>
    <n v="4"/>
    <n v="2"/>
    <n v="2"/>
  </r>
  <r>
    <x v="1008"/>
    <d v="2020-06-06T00:00:00"/>
    <n v="1"/>
    <n v="2"/>
    <n v="5"/>
  </r>
  <r>
    <x v="1008"/>
    <d v="2023-07-12T00:00:00"/>
    <n v="1"/>
    <n v="4"/>
    <n v="4"/>
  </r>
  <r>
    <x v="1009"/>
    <d v="2022-03-08T00:00:00"/>
    <n v="4"/>
    <n v="3"/>
    <n v="1"/>
  </r>
  <r>
    <x v="1010"/>
    <d v="2020-10-28T00:00:00"/>
    <n v="1"/>
    <n v="3"/>
    <n v="1"/>
  </r>
  <r>
    <x v="1011"/>
    <d v="2020-03-07T00:00:00"/>
    <n v="5"/>
    <n v="2"/>
    <n v="1"/>
  </r>
  <r>
    <x v="1012"/>
    <d v="2022-02-04T00:00:00"/>
    <n v="5"/>
    <n v="5"/>
    <n v="2"/>
  </r>
  <r>
    <x v="1012"/>
    <d v="2021-05-07T00:00:00"/>
    <n v="2"/>
    <n v="5"/>
    <n v="1"/>
  </r>
  <r>
    <x v="1012"/>
    <d v="2021-02-18T00:00:00"/>
    <n v="4"/>
    <n v="5"/>
    <n v="2"/>
  </r>
  <r>
    <x v="1013"/>
    <d v="2019-09-19T00:00:00"/>
    <n v="3"/>
    <n v="5"/>
    <n v="1"/>
  </r>
  <r>
    <x v="1013"/>
    <d v="2020-05-19T00:00:00"/>
    <n v="3"/>
    <n v="2"/>
    <n v="2"/>
  </r>
  <r>
    <x v="1013"/>
    <d v="2022-05-04T00:00:00"/>
    <n v="4"/>
    <n v="5"/>
    <n v="4"/>
  </r>
  <r>
    <x v="1014"/>
    <d v="2022-03-29T00:00:00"/>
    <n v="3"/>
    <n v="5"/>
    <n v="4"/>
  </r>
  <r>
    <x v="1014"/>
    <d v="2023-05-21T00:00:00"/>
    <n v="5"/>
    <n v="4"/>
    <n v="2"/>
  </r>
  <r>
    <x v="1014"/>
    <d v="2023-05-19T00:00:00"/>
    <n v="4"/>
    <n v="5"/>
    <n v="3"/>
  </r>
  <r>
    <x v="1015"/>
    <d v="2022-03-21T00:00:00"/>
    <n v="1"/>
    <n v="1"/>
    <n v="1"/>
  </r>
  <r>
    <x v="1016"/>
    <d v="2019-04-16T00:00:00"/>
    <n v="4"/>
    <n v="1"/>
    <n v="4"/>
  </r>
  <r>
    <x v="1016"/>
    <d v="2019-04-13T00:00:00"/>
    <n v="1"/>
    <n v="3"/>
    <n v="3"/>
  </r>
  <r>
    <x v="1016"/>
    <d v="2022-06-23T00:00:00"/>
    <n v="3"/>
    <n v="5"/>
    <n v="2"/>
  </r>
  <r>
    <x v="1017"/>
    <d v="2022-01-24T00:00:00"/>
    <n v="2"/>
    <n v="4"/>
    <n v="5"/>
  </r>
  <r>
    <x v="1017"/>
    <d v="2022-07-10T00:00:00"/>
    <n v="3"/>
    <n v="5"/>
    <n v="4"/>
  </r>
  <r>
    <x v="1017"/>
    <d v="2022-03-08T00:00:00"/>
    <n v="2"/>
    <n v="5"/>
    <n v="3"/>
  </r>
  <r>
    <x v="1018"/>
    <d v="2019-03-27T00:00:00"/>
    <n v="5"/>
    <n v="2"/>
    <n v="5"/>
  </r>
  <r>
    <x v="1018"/>
    <d v="2023-08-04T00:00:00"/>
    <n v="2"/>
    <n v="3"/>
    <n v="3"/>
  </r>
  <r>
    <x v="1018"/>
    <d v="2019-10-06T00:00:00"/>
    <n v="1"/>
    <n v="2"/>
    <n v="1"/>
  </r>
  <r>
    <x v="1019"/>
    <d v="2019-08-30T00:00:00"/>
    <n v="1"/>
    <n v="5"/>
    <n v="3"/>
  </r>
  <r>
    <x v="1020"/>
    <d v="2020-07-05T00:00:00"/>
    <n v="4"/>
    <n v="4"/>
    <n v="3"/>
  </r>
  <r>
    <x v="1021"/>
    <d v="2021-10-20T00:00:00"/>
    <n v="2"/>
    <n v="2"/>
    <n v="4"/>
  </r>
  <r>
    <x v="1021"/>
    <d v="2020-10-31T00:00:00"/>
    <n v="4"/>
    <n v="2"/>
    <n v="1"/>
  </r>
  <r>
    <x v="1021"/>
    <d v="2022-02-14T00:00:00"/>
    <n v="1"/>
    <n v="2"/>
    <n v="2"/>
  </r>
  <r>
    <x v="1022"/>
    <d v="2021-09-14T00:00:00"/>
    <n v="3"/>
    <n v="3"/>
    <n v="5"/>
  </r>
  <r>
    <x v="1023"/>
    <d v="2023-08-24T00:00:00"/>
    <n v="1"/>
    <n v="4"/>
    <n v="1"/>
  </r>
  <r>
    <x v="1023"/>
    <d v="2022-03-12T00:00:00"/>
    <n v="3"/>
    <n v="2"/>
    <n v="5"/>
  </r>
  <r>
    <x v="1024"/>
    <d v="2019-12-16T00:00:00"/>
    <n v="3"/>
    <n v="3"/>
    <n v="5"/>
  </r>
  <r>
    <x v="1024"/>
    <d v="2021-10-30T00:00:00"/>
    <n v="3"/>
    <n v="4"/>
    <n v="4"/>
  </r>
  <r>
    <x v="1024"/>
    <d v="2020-06-08T00:00:00"/>
    <n v="1"/>
    <n v="2"/>
    <n v="5"/>
  </r>
  <r>
    <x v="1025"/>
    <d v="2019-05-26T00:00:00"/>
    <n v="4"/>
    <n v="5"/>
    <n v="2"/>
  </r>
  <r>
    <x v="1025"/>
    <d v="2022-12-31T00:00:00"/>
    <n v="1"/>
    <n v="2"/>
    <n v="3"/>
  </r>
  <r>
    <x v="1026"/>
    <d v="2020-02-28T00:00:00"/>
    <n v="4"/>
    <n v="5"/>
    <n v="3"/>
  </r>
  <r>
    <x v="1026"/>
    <d v="2021-04-05T00:00:00"/>
    <n v="2"/>
    <n v="5"/>
    <n v="3"/>
  </r>
  <r>
    <x v="1026"/>
    <d v="2022-10-21T00:00:00"/>
    <n v="2"/>
    <n v="3"/>
    <n v="1"/>
  </r>
  <r>
    <x v="1027"/>
    <d v="2023-10-23T00:00:00"/>
    <n v="5"/>
    <n v="1"/>
    <n v="4"/>
  </r>
  <r>
    <x v="1028"/>
    <d v="2023-02-13T00:00:00"/>
    <n v="3"/>
    <n v="1"/>
    <n v="3"/>
  </r>
  <r>
    <x v="1028"/>
    <d v="2023-08-08T00:00:00"/>
    <n v="2"/>
    <n v="5"/>
    <n v="3"/>
  </r>
  <r>
    <x v="1029"/>
    <d v="2022-03-04T00:00:00"/>
    <n v="5"/>
    <n v="3"/>
    <n v="3"/>
  </r>
  <r>
    <x v="1030"/>
    <d v="2023-09-30T00:00:00"/>
    <n v="5"/>
    <n v="1"/>
    <n v="3"/>
  </r>
  <r>
    <x v="1030"/>
    <d v="2020-03-29T00:00:00"/>
    <n v="3"/>
    <n v="4"/>
    <n v="2"/>
  </r>
  <r>
    <x v="1030"/>
    <d v="2019-06-04T00:00:00"/>
    <n v="2"/>
    <n v="5"/>
    <n v="2"/>
  </r>
  <r>
    <x v="1031"/>
    <d v="2021-02-11T00:00:00"/>
    <n v="3"/>
    <n v="2"/>
    <n v="2"/>
  </r>
  <r>
    <x v="1031"/>
    <d v="2020-12-07T00:00:00"/>
    <n v="2"/>
    <n v="3"/>
    <n v="3"/>
  </r>
  <r>
    <x v="1032"/>
    <d v="2022-08-07T00:00:00"/>
    <n v="3"/>
    <n v="4"/>
    <n v="4"/>
  </r>
  <r>
    <x v="1033"/>
    <d v="2021-01-12T00:00:00"/>
    <n v="2"/>
    <n v="1"/>
    <n v="2"/>
  </r>
  <r>
    <x v="1033"/>
    <d v="2020-12-27T00:00:00"/>
    <n v="4"/>
    <n v="2"/>
    <n v="3"/>
  </r>
  <r>
    <x v="1033"/>
    <d v="2022-09-23T00:00:00"/>
    <n v="5"/>
    <n v="4"/>
    <n v="3"/>
  </r>
  <r>
    <x v="1034"/>
    <d v="2021-03-01T00:00:00"/>
    <n v="2"/>
    <n v="1"/>
    <n v="1"/>
  </r>
  <r>
    <x v="1034"/>
    <d v="2021-07-16T00:00:00"/>
    <n v="1"/>
    <n v="3"/>
    <n v="5"/>
  </r>
  <r>
    <x v="1034"/>
    <d v="2023-07-14T00:00:00"/>
    <n v="1"/>
    <n v="2"/>
    <n v="1"/>
  </r>
  <r>
    <x v="1035"/>
    <d v="2022-10-01T00:00:00"/>
    <n v="5"/>
    <n v="5"/>
    <n v="2"/>
  </r>
  <r>
    <x v="1035"/>
    <d v="2021-12-10T00:00:00"/>
    <n v="1"/>
    <n v="3"/>
    <n v="3"/>
  </r>
  <r>
    <x v="1035"/>
    <d v="2020-09-20T00:00:00"/>
    <n v="2"/>
    <n v="1"/>
    <n v="5"/>
  </r>
  <r>
    <x v="1036"/>
    <d v="2019-05-11T00:00:00"/>
    <n v="1"/>
    <n v="5"/>
    <n v="5"/>
  </r>
  <r>
    <x v="1037"/>
    <d v="2021-06-15T00:00:00"/>
    <n v="4"/>
    <n v="4"/>
    <n v="2"/>
  </r>
  <r>
    <x v="1037"/>
    <d v="2019-03-26T00:00:00"/>
    <n v="4"/>
    <n v="2"/>
    <n v="3"/>
  </r>
  <r>
    <x v="1037"/>
    <d v="2023-10-15T00:00:00"/>
    <n v="4"/>
    <n v="5"/>
    <n v="2"/>
  </r>
  <r>
    <x v="1038"/>
    <d v="2022-12-24T00:00:00"/>
    <n v="4"/>
    <n v="4"/>
    <n v="5"/>
  </r>
  <r>
    <x v="1038"/>
    <d v="2023-04-14T00:00:00"/>
    <n v="1"/>
    <n v="4"/>
    <n v="3"/>
  </r>
  <r>
    <x v="1038"/>
    <d v="2022-09-19T00:00:00"/>
    <n v="5"/>
    <n v="1"/>
    <n v="5"/>
  </r>
  <r>
    <x v="1039"/>
    <d v="2021-03-26T00:00:00"/>
    <n v="4"/>
    <n v="4"/>
    <n v="5"/>
  </r>
  <r>
    <x v="1039"/>
    <d v="2022-11-24T00:00:00"/>
    <n v="5"/>
    <n v="3"/>
    <n v="4"/>
  </r>
  <r>
    <x v="1040"/>
    <d v="2023-03-31T00:00:00"/>
    <n v="4"/>
    <n v="5"/>
    <n v="1"/>
  </r>
  <r>
    <x v="1040"/>
    <d v="2020-05-30T00:00:00"/>
    <n v="3"/>
    <n v="1"/>
    <n v="4"/>
  </r>
  <r>
    <x v="1040"/>
    <d v="2022-04-12T00:00:00"/>
    <n v="2"/>
    <n v="1"/>
    <n v="3"/>
  </r>
  <r>
    <x v="1041"/>
    <d v="2022-01-02T00:00:00"/>
    <n v="2"/>
    <n v="1"/>
    <n v="3"/>
  </r>
  <r>
    <x v="1042"/>
    <d v="2019-04-28T00:00:00"/>
    <n v="4"/>
    <n v="4"/>
    <n v="1"/>
  </r>
  <r>
    <x v="1042"/>
    <d v="2023-01-26T00:00:00"/>
    <n v="2"/>
    <n v="3"/>
    <n v="2"/>
  </r>
  <r>
    <x v="1043"/>
    <d v="2019-10-25T00:00:00"/>
    <n v="3"/>
    <n v="3"/>
    <n v="4"/>
  </r>
  <r>
    <x v="1043"/>
    <d v="2020-05-29T00:00:00"/>
    <n v="2"/>
    <n v="1"/>
    <n v="3"/>
  </r>
  <r>
    <x v="1044"/>
    <d v="2019-04-10T00:00:00"/>
    <n v="1"/>
    <n v="2"/>
    <n v="5"/>
  </r>
  <r>
    <x v="1045"/>
    <d v="2021-03-30T00:00:00"/>
    <n v="5"/>
    <n v="5"/>
    <n v="4"/>
  </r>
  <r>
    <x v="1046"/>
    <d v="2021-09-09T00:00:00"/>
    <n v="4"/>
    <n v="2"/>
    <n v="3"/>
  </r>
  <r>
    <x v="1047"/>
    <d v="2020-05-29T00:00:00"/>
    <n v="4"/>
    <n v="5"/>
    <n v="4"/>
  </r>
  <r>
    <x v="1048"/>
    <d v="2022-12-09T00:00:00"/>
    <n v="5"/>
    <n v="2"/>
    <n v="4"/>
  </r>
  <r>
    <x v="1048"/>
    <d v="2020-12-17T00:00:00"/>
    <n v="3"/>
    <n v="2"/>
    <n v="1"/>
  </r>
  <r>
    <x v="1048"/>
    <d v="2023-04-09T00:00:00"/>
    <n v="4"/>
    <n v="5"/>
    <n v="1"/>
  </r>
  <r>
    <x v="1049"/>
    <d v="2020-09-15T00:00:00"/>
    <n v="2"/>
    <n v="1"/>
    <n v="1"/>
  </r>
  <r>
    <x v="1049"/>
    <d v="2020-10-26T00:00:00"/>
    <n v="3"/>
    <n v="1"/>
    <n v="4"/>
  </r>
  <r>
    <x v="1049"/>
    <d v="2023-10-28T00:00:00"/>
    <n v="1"/>
    <n v="2"/>
    <n v="5"/>
  </r>
  <r>
    <x v="1050"/>
    <d v="2019-11-10T00:00:00"/>
    <n v="5"/>
    <n v="2"/>
    <n v="3"/>
  </r>
  <r>
    <x v="1050"/>
    <d v="2019-12-12T00:00:00"/>
    <n v="4"/>
    <n v="2"/>
    <n v="2"/>
  </r>
  <r>
    <x v="1050"/>
    <d v="2022-04-08T00:00:00"/>
    <n v="4"/>
    <n v="5"/>
    <n v="2"/>
  </r>
  <r>
    <x v="1051"/>
    <d v="2020-04-11T00:00:00"/>
    <n v="2"/>
    <n v="1"/>
    <n v="3"/>
  </r>
  <r>
    <x v="1051"/>
    <d v="2023-03-15T00:00:00"/>
    <n v="2"/>
    <n v="5"/>
    <n v="4"/>
  </r>
  <r>
    <x v="1052"/>
    <d v="2023-09-02T00:00:00"/>
    <n v="3"/>
    <n v="1"/>
    <n v="3"/>
  </r>
  <r>
    <x v="1052"/>
    <d v="2020-07-19T00:00:00"/>
    <n v="4"/>
    <n v="3"/>
    <n v="4"/>
  </r>
  <r>
    <x v="1053"/>
    <d v="2020-07-31T00:00:00"/>
    <n v="1"/>
    <n v="2"/>
    <n v="4"/>
  </r>
  <r>
    <x v="1054"/>
    <d v="2022-11-05T00:00:00"/>
    <n v="5"/>
    <n v="3"/>
    <n v="5"/>
  </r>
  <r>
    <x v="1054"/>
    <d v="2020-06-25T00:00:00"/>
    <n v="3"/>
    <n v="4"/>
    <n v="2"/>
  </r>
  <r>
    <x v="1054"/>
    <d v="2023-10-01T00:00:00"/>
    <n v="2"/>
    <n v="4"/>
    <n v="2"/>
  </r>
  <r>
    <x v="1055"/>
    <d v="2021-09-22T00:00:00"/>
    <n v="5"/>
    <n v="2"/>
    <n v="2"/>
  </r>
  <r>
    <x v="1056"/>
    <d v="2020-03-27T00:00:00"/>
    <n v="4"/>
    <n v="5"/>
    <n v="2"/>
  </r>
  <r>
    <x v="1057"/>
    <d v="2023-10-02T00:00:00"/>
    <n v="1"/>
    <n v="2"/>
    <n v="5"/>
  </r>
  <r>
    <x v="1057"/>
    <d v="2019-12-22T00:00:00"/>
    <n v="2"/>
    <n v="5"/>
    <n v="3"/>
  </r>
  <r>
    <x v="1058"/>
    <d v="2022-04-28T00:00:00"/>
    <n v="5"/>
    <n v="2"/>
    <n v="2"/>
  </r>
  <r>
    <x v="1058"/>
    <d v="2023-10-16T00:00:00"/>
    <n v="1"/>
    <n v="2"/>
    <n v="1"/>
  </r>
  <r>
    <x v="1058"/>
    <d v="2020-09-27T00:00:00"/>
    <n v="4"/>
    <n v="4"/>
    <n v="5"/>
  </r>
  <r>
    <x v="1059"/>
    <d v="2019-04-03T00:00:00"/>
    <n v="4"/>
    <n v="3"/>
    <n v="3"/>
  </r>
  <r>
    <x v="1059"/>
    <d v="2021-09-23T00:00:00"/>
    <n v="1"/>
    <n v="3"/>
    <n v="2"/>
  </r>
  <r>
    <x v="1059"/>
    <d v="2021-02-13T00:00:00"/>
    <n v="4"/>
    <n v="4"/>
    <n v="3"/>
  </r>
  <r>
    <x v="1060"/>
    <d v="2019-11-24T00:00:00"/>
    <n v="4"/>
    <n v="3"/>
    <n v="4"/>
  </r>
  <r>
    <x v="1060"/>
    <d v="2023-04-27T00:00:00"/>
    <n v="3"/>
    <n v="4"/>
    <n v="3"/>
  </r>
  <r>
    <x v="1060"/>
    <d v="2020-01-24T00:00:00"/>
    <n v="5"/>
    <n v="3"/>
    <n v="4"/>
  </r>
  <r>
    <x v="1061"/>
    <d v="2020-03-20T00:00:00"/>
    <n v="4"/>
    <n v="4"/>
    <n v="5"/>
  </r>
  <r>
    <x v="1062"/>
    <d v="2022-03-13T00:00:00"/>
    <n v="5"/>
    <n v="4"/>
    <n v="4"/>
  </r>
  <r>
    <x v="1062"/>
    <d v="2020-11-15T00:00:00"/>
    <n v="2"/>
    <n v="5"/>
    <n v="3"/>
  </r>
  <r>
    <x v="1063"/>
    <d v="2021-09-09T00:00:00"/>
    <n v="4"/>
    <n v="3"/>
    <n v="4"/>
  </r>
  <r>
    <x v="1064"/>
    <d v="2022-02-23T00:00:00"/>
    <n v="5"/>
    <n v="2"/>
    <n v="1"/>
  </r>
  <r>
    <x v="1064"/>
    <d v="2022-06-26T00:00:00"/>
    <n v="4"/>
    <n v="3"/>
    <n v="2"/>
  </r>
  <r>
    <x v="1065"/>
    <d v="2021-03-16T00:00:00"/>
    <n v="3"/>
    <n v="5"/>
    <n v="5"/>
  </r>
  <r>
    <x v="1066"/>
    <d v="2019-08-07T00:00:00"/>
    <n v="4"/>
    <n v="4"/>
    <n v="3"/>
  </r>
  <r>
    <x v="1066"/>
    <d v="2019-06-02T00:00:00"/>
    <n v="2"/>
    <n v="4"/>
    <n v="1"/>
  </r>
  <r>
    <x v="1066"/>
    <d v="2021-09-15T00:00:00"/>
    <n v="4"/>
    <n v="1"/>
    <n v="3"/>
  </r>
  <r>
    <x v="1067"/>
    <d v="2022-10-31T00:00:00"/>
    <n v="4"/>
    <n v="1"/>
    <n v="1"/>
  </r>
  <r>
    <x v="1068"/>
    <d v="2022-09-24T00:00:00"/>
    <n v="2"/>
    <n v="2"/>
    <n v="1"/>
  </r>
  <r>
    <x v="1069"/>
    <d v="2022-07-03T00:00:00"/>
    <n v="3"/>
    <n v="2"/>
    <n v="1"/>
  </r>
  <r>
    <x v="1069"/>
    <d v="2023-03-27T00:00:00"/>
    <n v="3"/>
    <n v="2"/>
    <n v="3"/>
  </r>
  <r>
    <x v="1070"/>
    <d v="2023-08-11T00:00:00"/>
    <n v="3"/>
    <n v="3"/>
    <n v="2"/>
  </r>
  <r>
    <x v="1070"/>
    <d v="2023-05-15T00:00:00"/>
    <n v="5"/>
    <n v="2"/>
    <n v="1"/>
  </r>
  <r>
    <x v="1070"/>
    <d v="2021-03-08T00:00:00"/>
    <n v="1"/>
    <n v="2"/>
    <n v="1"/>
  </r>
  <r>
    <x v="1071"/>
    <d v="2020-06-20T00:00:00"/>
    <n v="1"/>
    <n v="2"/>
    <n v="5"/>
  </r>
  <r>
    <x v="1071"/>
    <d v="2019-12-17T00:00:00"/>
    <n v="5"/>
    <n v="4"/>
    <n v="1"/>
  </r>
  <r>
    <x v="1072"/>
    <d v="2020-05-13T00:00:00"/>
    <n v="5"/>
    <n v="1"/>
    <n v="1"/>
  </r>
  <r>
    <x v="1072"/>
    <d v="2023-06-04T00:00:00"/>
    <n v="2"/>
    <n v="3"/>
    <n v="1"/>
  </r>
  <r>
    <x v="1073"/>
    <d v="2023-01-02T00:00:00"/>
    <n v="2"/>
    <n v="4"/>
    <n v="2"/>
  </r>
  <r>
    <x v="1073"/>
    <d v="2022-11-24T00:00:00"/>
    <n v="4"/>
    <n v="4"/>
    <n v="3"/>
  </r>
  <r>
    <x v="1074"/>
    <d v="2020-06-20T00:00:00"/>
    <n v="3"/>
    <n v="1"/>
    <n v="4"/>
  </r>
  <r>
    <x v="1074"/>
    <d v="2020-09-26T00:00:00"/>
    <n v="4"/>
    <n v="4"/>
    <n v="3"/>
  </r>
  <r>
    <x v="1075"/>
    <d v="2022-07-21T00:00:00"/>
    <n v="4"/>
    <n v="3"/>
    <n v="3"/>
  </r>
  <r>
    <x v="1075"/>
    <d v="2020-02-03T00:00:00"/>
    <n v="1"/>
    <n v="4"/>
    <n v="4"/>
  </r>
  <r>
    <x v="1076"/>
    <d v="2019-12-18T00:00:00"/>
    <n v="5"/>
    <n v="2"/>
    <n v="2"/>
  </r>
  <r>
    <x v="1076"/>
    <d v="2023-07-08T00:00:00"/>
    <n v="3"/>
    <n v="3"/>
    <n v="5"/>
  </r>
  <r>
    <x v="1077"/>
    <d v="2020-11-04T00:00:00"/>
    <n v="3"/>
    <n v="1"/>
    <n v="5"/>
  </r>
  <r>
    <x v="1077"/>
    <d v="2021-03-03T00:00:00"/>
    <n v="3"/>
    <n v="1"/>
    <n v="2"/>
  </r>
  <r>
    <x v="1077"/>
    <d v="2023-05-05T00:00:00"/>
    <n v="3"/>
    <n v="1"/>
    <n v="1"/>
  </r>
  <r>
    <x v="1078"/>
    <d v="2021-05-02T00:00:00"/>
    <n v="3"/>
    <n v="2"/>
    <n v="5"/>
  </r>
  <r>
    <x v="1078"/>
    <d v="2020-02-11T00:00:00"/>
    <n v="4"/>
    <n v="1"/>
    <n v="2"/>
  </r>
  <r>
    <x v="1079"/>
    <d v="2022-01-14T00:00:00"/>
    <n v="4"/>
    <n v="1"/>
    <n v="4"/>
  </r>
  <r>
    <x v="1079"/>
    <d v="2019-10-28T00:00:00"/>
    <n v="3"/>
    <n v="1"/>
    <n v="2"/>
  </r>
  <r>
    <x v="1079"/>
    <d v="2019-10-02T00:00:00"/>
    <n v="2"/>
    <n v="3"/>
    <n v="5"/>
  </r>
  <r>
    <x v="1080"/>
    <d v="2019-05-20T00:00:00"/>
    <n v="2"/>
    <n v="1"/>
    <n v="1"/>
  </r>
  <r>
    <x v="1081"/>
    <d v="2022-04-30T00:00:00"/>
    <n v="2"/>
    <n v="1"/>
    <n v="3"/>
  </r>
  <r>
    <x v="1082"/>
    <d v="2022-01-17T00:00:00"/>
    <n v="1"/>
    <n v="5"/>
    <n v="5"/>
  </r>
  <r>
    <x v="1083"/>
    <d v="2020-09-03T00:00:00"/>
    <n v="5"/>
    <n v="5"/>
    <n v="2"/>
  </r>
  <r>
    <x v="1084"/>
    <d v="2019-03-14T00:00:00"/>
    <n v="4"/>
    <n v="5"/>
    <n v="4"/>
  </r>
  <r>
    <x v="1084"/>
    <d v="2019-08-18T00:00:00"/>
    <n v="4"/>
    <n v="5"/>
    <n v="1"/>
  </r>
  <r>
    <x v="1085"/>
    <d v="2022-04-03T00:00:00"/>
    <n v="4"/>
    <n v="1"/>
    <n v="1"/>
  </r>
  <r>
    <x v="1085"/>
    <d v="2021-03-29T00:00:00"/>
    <n v="3"/>
    <n v="5"/>
    <n v="3"/>
  </r>
  <r>
    <x v="1085"/>
    <d v="2021-02-09T00:00:00"/>
    <n v="3"/>
    <n v="2"/>
    <n v="1"/>
  </r>
  <r>
    <x v="1086"/>
    <d v="2019-09-19T00:00:00"/>
    <n v="1"/>
    <n v="1"/>
    <n v="3"/>
  </r>
  <r>
    <x v="1086"/>
    <d v="2022-08-11T00:00:00"/>
    <n v="2"/>
    <n v="2"/>
    <n v="4"/>
  </r>
  <r>
    <x v="1087"/>
    <d v="2022-04-01T00:00:00"/>
    <n v="5"/>
    <n v="5"/>
    <n v="2"/>
  </r>
  <r>
    <x v="1088"/>
    <d v="2023-04-03T00:00:00"/>
    <n v="2"/>
    <n v="4"/>
    <n v="5"/>
  </r>
  <r>
    <x v="1088"/>
    <d v="2021-01-08T00:00:00"/>
    <n v="2"/>
    <n v="5"/>
    <n v="3"/>
  </r>
  <r>
    <x v="1089"/>
    <d v="2022-07-06T00:00:00"/>
    <n v="1"/>
    <n v="2"/>
    <n v="2"/>
  </r>
  <r>
    <x v="1089"/>
    <d v="2022-02-11T00:00:00"/>
    <n v="4"/>
    <n v="4"/>
    <n v="1"/>
  </r>
  <r>
    <x v="1089"/>
    <d v="2019-11-27T00:00:00"/>
    <n v="2"/>
    <n v="5"/>
    <n v="4"/>
  </r>
  <r>
    <x v="1090"/>
    <d v="2020-09-09T00:00:00"/>
    <n v="1"/>
    <n v="2"/>
    <n v="4"/>
  </r>
  <r>
    <x v="1090"/>
    <d v="2019-06-22T00:00:00"/>
    <n v="4"/>
    <n v="1"/>
    <n v="5"/>
  </r>
  <r>
    <x v="1091"/>
    <d v="2022-07-22T00:00:00"/>
    <n v="1"/>
    <n v="5"/>
    <n v="5"/>
  </r>
  <r>
    <x v="1092"/>
    <d v="2023-07-19T00:00:00"/>
    <n v="2"/>
    <n v="4"/>
    <n v="4"/>
  </r>
  <r>
    <x v="1093"/>
    <d v="2019-10-02T00:00:00"/>
    <n v="3"/>
    <n v="5"/>
    <n v="3"/>
  </r>
  <r>
    <x v="1094"/>
    <d v="2019-09-20T00:00:00"/>
    <n v="5"/>
    <n v="1"/>
    <n v="5"/>
  </r>
  <r>
    <x v="1094"/>
    <d v="2021-04-22T00:00:00"/>
    <n v="5"/>
    <n v="3"/>
    <n v="1"/>
  </r>
  <r>
    <x v="1095"/>
    <d v="2023-02-05T00:00:00"/>
    <n v="4"/>
    <n v="1"/>
    <n v="2"/>
  </r>
  <r>
    <x v="1095"/>
    <d v="2023-02-04T00:00:00"/>
    <n v="1"/>
    <n v="3"/>
    <n v="5"/>
  </r>
  <r>
    <x v="1096"/>
    <d v="2020-02-07T00:00:00"/>
    <n v="4"/>
    <n v="1"/>
    <n v="3"/>
  </r>
  <r>
    <x v="1097"/>
    <d v="2019-07-07T00:00:00"/>
    <n v="2"/>
    <n v="4"/>
    <n v="3"/>
  </r>
  <r>
    <x v="1097"/>
    <d v="2022-12-26T00:00:00"/>
    <n v="5"/>
    <n v="5"/>
    <n v="5"/>
  </r>
  <r>
    <x v="1098"/>
    <d v="2021-05-29T00:00:00"/>
    <n v="3"/>
    <n v="2"/>
    <n v="3"/>
  </r>
  <r>
    <x v="1099"/>
    <d v="2020-08-30T00:00:00"/>
    <n v="3"/>
    <n v="3"/>
    <n v="5"/>
  </r>
  <r>
    <x v="1099"/>
    <d v="2022-06-10T00:00:00"/>
    <n v="5"/>
    <n v="5"/>
    <n v="3"/>
  </r>
  <r>
    <x v="1099"/>
    <d v="2022-07-26T00:00:00"/>
    <n v="2"/>
    <n v="3"/>
    <n v="4"/>
  </r>
  <r>
    <x v="1100"/>
    <d v="2020-07-30T00:00:00"/>
    <n v="4"/>
    <n v="5"/>
    <n v="5"/>
  </r>
  <r>
    <x v="1100"/>
    <d v="2021-10-11T00:00:00"/>
    <n v="3"/>
    <n v="3"/>
    <n v="2"/>
  </r>
  <r>
    <x v="1100"/>
    <d v="2022-05-12T00:00:00"/>
    <n v="5"/>
    <n v="3"/>
    <n v="2"/>
  </r>
  <r>
    <x v="1101"/>
    <d v="2019-09-02T00:00:00"/>
    <n v="2"/>
    <n v="5"/>
    <n v="5"/>
  </r>
  <r>
    <x v="1102"/>
    <d v="2022-01-04T00:00:00"/>
    <n v="3"/>
    <n v="2"/>
    <n v="3"/>
  </r>
  <r>
    <x v="1103"/>
    <d v="2023-04-10T00:00:00"/>
    <n v="4"/>
    <n v="1"/>
    <n v="3"/>
  </r>
  <r>
    <x v="1103"/>
    <d v="2020-10-24T00:00:00"/>
    <n v="3"/>
    <n v="2"/>
    <n v="2"/>
  </r>
  <r>
    <x v="1103"/>
    <d v="2023-01-24T00:00:00"/>
    <n v="1"/>
    <n v="3"/>
    <n v="1"/>
  </r>
  <r>
    <x v="1104"/>
    <d v="2023-06-29T00:00:00"/>
    <n v="4"/>
    <n v="3"/>
    <n v="5"/>
  </r>
  <r>
    <x v="1105"/>
    <d v="2023-04-11T00:00:00"/>
    <n v="5"/>
    <n v="4"/>
    <n v="5"/>
  </r>
  <r>
    <x v="1106"/>
    <d v="2019-04-03T00:00:00"/>
    <n v="1"/>
    <n v="1"/>
    <n v="1"/>
  </r>
  <r>
    <x v="1107"/>
    <d v="2020-08-29T00:00:00"/>
    <n v="4"/>
    <n v="4"/>
    <n v="3"/>
  </r>
  <r>
    <x v="1107"/>
    <d v="2021-07-08T00:00:00"/>
    <n v="2"/>
    <n v="5"/>
    <n v="4"/>
  </r>
  <r>
    <x v="1107"/>
    <d v="2020-12-31T00:00:00"/>
    <n v="5"/>
    <n v="4"/>
    <n v="5"/>
  </r>
  <r>
    <x v="1108"/>
    <d v="2022-03-28T00:00:00"/>
    <n v="5"/>
    <n v="2"/>
    <n v="4"/>
  </r>
  <r>
    <x v="1109"/>
    <d v="2020-03-05T00:00:00"/>
    <n v="3"/>
    <n v="3"/>
    <n v="5"/>
  </r>
  <r>
    <x v="1110"/>
    <d v="2020-01-20T00:00:00"/>
    <n v="2"/>
    <n v="5"/>
    <n v="5"/>
  </r>
  <r>
    <x v="1110"/>
    <d v="2021-08-13T00:00:00"/>
    <n v="1"/>
    <n v="4"/>
    <n v="5"/>
  </r>
  <r>
    <x v="1110"/>
    <d v="2021-08-07T00:00:00"/>
    <n v="5"/>
    <n v="5"/>
    <n v="1"/>
  </r>
  <r>
    <x v="1111"/>
    <d v="2023-10-30T00:00:00"/>
    <n v="4"/>
    <n v="4"/>
    <n v="5"/>
  </r>
  <r>
    <x v="1112"/>
    <d v="2022-10-28T00:00:00"/>
    <n v="5"/>
    <n v="5"/>
    <n v="2"/>
  </r>
  <r>
    <x v="1113"/>
    <d v="2020-10-05T00:00:00"/>
    <n v="1"/>
    <n v="4"/>
    <n v="1"/>
  </r>
  <r>
    <x v="1113"/>
    <d v="2022-09-20T00:00:00"/>
    <n v="5"/>
    <n v="2"/>
    <n v="5"/>
  </r>
  <r>
    <x v="1113"/>
    <d v="2019-07-26T00:00:00"/>
    <n v="5"/>
    <n v="1"/>
    <n v="4"/>
  </r>
  <r>
    <x v="1114"/>
    <d v="2019-03-18T00:00:00"/>
    <n v="5"/>
    <n v="4"/>
    <n v="5"/>
  </r>
  <r>
    <x v="1115"/>
    <d v="2021-01-16T00:00:00"/>
    <n v="4"/>
    <n v="4"/>
    <n v="3"/>
  </r>
  <r>
    <x v="1116"/>
    <d v="2023-05-19T00:00:00"/>
    <n v="1"/>
    <n v="5"/>
    <n v="4"/>
  </r>
  <r>
    <x v="1117"/>
    <d v="2023-03-23T00:00:00"/>
    <n v="5"/>
    <n v="1"/>
    <n v="3"/>
  </r>
  <r>
    <x v="1118"/>
    <d v="2019-06-12T00:00:00"/>
    <n v="5"/>
    <n v="1"/>
    <n v="4"/>
  </r>
  <r>
    <x v="1118"/>
    <d v="2022-06-17T00:00:00"/>
    <n v="2"/>
    <n v="2"/>
    <n v="4"/>
  </r>
  <r>
    <x v="1118"/>
    <d v="2019-04-10T00:00:00"/>
    <n v="2"/>
    <n v="3"/>
    <n v="1"/>
  </r>
  <r>
    <x v="1119"/>
    <d v="2020-08-27T00:00:00"/>
    <n v="3"/>
    <n v="5"/>
    <n v="1"/>
  </r>
  <r>
    <x v="1119"/>
    <d v="2020-03-20T00:00:00"/>
    <n v="5"/>
    <n v="4"/>
    <n v="3"/>
  </r>
  <r>
    <x v="1120"/>
    <d v="2021-04-01T00:00:00"/>
    <n v="5"/>
    <n v="1"/>
    <n v="3"/>
  </r>
  <r>
    <x v="1120"/>
    <d v="2020-07-03T00:00:00"/>
    <n v="2"/>
    <n v="1"/>
    <n v="2"/>
  </r>
  <r>
    <x v="1121"/>
    <d v="2021-07-08T00:00:00"/>
    <n v="4"/>
    <n v="4"/>
    <n v="2"/>
  </r>
  <r>
    <x v="1121"/>
    <d v="2023-02-25T00:00:00"/>
    <n v="3"/>
    <n v="3"/>
    <n v="5"/>
  </r>
  <r>
    <x v="1122"/>
    <d v="2019-11-10T00:00:00"/>
    <n v="1"/>
    <n v="2"/>
    <n v="4"/>
  </r>
  <r>
    <x v="1123"/>
    <d v="2022-02-24T00:00:00"/>
    <n v="3"/>
    <n v="5"/>
    <n v="4"/>
  </r>
  <r>
    <x v="1123"/>
    <d v="2020-03-08T00:00:00"/>
    <n v="4"/>
    <n v="1"/>
    <n v="2"/>
  </r>
  <r>
    <x v="1123"/>
    <d v="2020-09-08T00:00:00"/>
    <n v="1"/>
    <n v="2"/>
    <n v="4"/>
  </r>
  <r>
    <x v="1124"/>
    <d v="2022-10-05T00:00:00"/>
    <n v="1"/>
    <n v="5"/>
    <n v="2"/>
  </r>
  <r>
    <x v="1124"/>
    <d v="2019-06-17T00:00:00"/>
    <n v="4"/>
    <n v="5"/>
    <n v="3"/>
  </r>
  <r>
    <x v="1125"/>
    <d v="2019-10-11T00:00:00"/>
    <n v="4"/>
    <n v="5"/>
    <n v="2"/>
  </r>
  <r>
    <x v="1126"/>
    <d v="2019-05-12T00:00:00"/>
    <n v="2"/>
    <n v="5"/>
    <n v="5"/>
  </r>
  <r>
    <x v="1126"/>
    <d v="2020-01-12T00:00:00"/>
    <n v="1"/>
    <n v="2"/>
    <n v="3"/>
  </r>
  <r>
    <x v="1127"/>
    <d v="2019-03-14T00:00:00"/>
    <n v="2"/>
    <n v="1"/>
    <n v="3"/>
  </r>
  <r>
    <x v="1128"/>
    <d v="2023-06-30T00:00:00"/>
    <n v="4"/>
    <n v="3"/>
    <n v="5"/>
  </r>
  <r>
    <x v="1129"/>
    <d v="2021-10-02T00:00:00"/>
    <n v="3"/>
    <n v="4"/>
    <n v="3"/>
  </r>
  <r>
    <x v="1129"/>
    <d v="2019-04-03T00:00:00"/>
    <n v="4"/>
    <n v="5"/>
    <n v="5"/>
  </r>
  <r>
    <x v="1129"/>
    <d v="2019-04-17T00:00:00"/>
    <n v="4"/>
    <n v="2"/>
    <n v="2"/>
  </r>
  <r>
    <x v="1130"/>
    <d v="2022-06-25T00:00:00"/>
    <n v="5"/>
    <n v="2"/>
    <n v="3"/>
  </r>
  <r>
    <x v="1130"/>
    <d v="2022-11-24T00:00:00"/>
    <n v="5"/>
    <n v="2"/>
    <n v="4"/>
  </r>
  <r>
    <x v="1131"/>
    <d v="2022-11-07T00:00:00"/>
    <n v="5"/>
    <n v="5"/>
    <n v="5"/>
  </r>
  <r>
    <x v="1132"/>
    <d v="2021-06-04T00:00:00"/>
    <n v="4"/>
    <n v="4"/>
    <n v="4"/>
  </r>
  <r>
    <x v="1132"/>
    <d v="2020-12-27T00:00:00"/>
    <n v="4"/>
    <n v="5"/>
    <n v="2"/>
  </r>
  <r>
    <x v="1133"/>
    <d v="2021-11-17T00:00:00"/>
    <n v="2"/>
    <n v="3"/>
    <n v="5"/>
  </r>
  <r>
    <x v="1134"/>
    <d v="2019-05-11T00:00:00"/>
    <n v="2"/>
    <n v="4"/>
    <n v="3"/>
  </r>
  <r>
    <x v="1135"/>
    <d v="2021-05-19T00:00:00"/>
    <n v="3"/>
    <n v="2"/>
    <n v="5"/>
  </r>
  <r>
    <x v="1136"/>
    <d v="2019-09-27T00:00:00"/>
    <n v="1"/>
    <n v="2"/>
    <n v="5"/>
  </r>
  <r>
    <x v="1136"/>
    <d v="2020-12-06T00:00:00"/>
    <n v="4"/>
    <n v="3"/>
    <n v="2"/>
  </r>
  <r>
    <x v="1136"/>
    <d v="2021-11-25T00:00:00"/>
    <n v="5"/>
    <n v="1"/>
    <n v="5"/>
  </r>
  <r>
    <x v="1137"/>
    <d v="2019-08-28T00:00:00"/>
    <n v="4"/>
    <n v="4"/>
    <n v="5"/>
  </r>
  <r>
    <x v="1138"/>
    <d v="2022-02-26T00:00:00"/>
    <n v="1"/>
    <n v="3"/>
    <n v="1"/>
  </r>
  <r>
    <x v="1139"/>
    <d v="2022-07-30T00:00:00"/>
    <n v="1"/>
    <n v="4"/>
    <n v="2"/>
  </r>
  <r>
    <x v="1139"/>
    <d v="2023-04-23T00:00:00"/>
    <n v="4"/>
    <n v="2"/>
    <n v="1"/>
  </r>
  <r>
    <x v="1140"/>
    <d v="2023-08-19T00:00:00"/>
    <n v="1"/>
    <n v="3"/>
    <n v="2"/>
  </r>
  <r>
    <x v="1140"/>
    <d v="2020-07-16T00:00:00"/>
    <n v="4"/>
    <n v="1"/>
    <n v="4"/>
  </r>
  <r>
    <x v="1140"/>
    <d v="2019-07-09T00:00:00"/>
    <n v="1"/>
    <n v="3"/>
    <n v="5"/>
  </r>
  <r>
    <x v="1141"/>
    <d v="2023-09-26T00:00:00"/>
    <n v="1"/>
    <n v="1"/>
    <n v="4"/>
  </r>
  <r>
    <x v="1141"/>
    <d v="2022-11-12T00:00:00"/>
    <n v="3"/>
    <n v="4"/>
    <n v="2"/>
  </r>
  <r>
    <x v="1141"/>
    <d v="2019-07-24T00:00:00"/>
    <n v="2"/>
    <n v="4"/>
    <n v="3"/>
  </r>
  <r>
    <x v="1142"/>
    <d v="2022-09-04T00:00:00"/>
    <n v="1"/>
    <n v="4"/>
    <n v="5"/>
  </r>
  <r>
    <x v="1142"/>
    <d v="2023-05-10T00:00:00"/>
    <n v="2"/>
    <n v="2"/>
    <n v="5"/>
  </r>
  <r>
    <x v="1143"/>
    <d v="2020-01-08T00:00:00"/>
    <n v="5"/>
    <n v="2"/>
    <n v="4"/>
  </r>
  <r>
    <x v="1143"/>
    <d v="2021-08-22T00:00:00"/>
    <n v="4"/>
    <n v="4"/>
    <n v="2"/>
  </r>
  <r>
    <x v="1143"/>
    <d v="2020-05-29T00:00:00"/>
    <n v="3"/>
    <n v="2"/>
    <n v="2"/>
  </r>
  <r>
    <x v="1144"/>
    <d v="2022-08-25T00:00:00"/>
    <n v="2"/>
    <n v="2"/>
    <n v="2"/>
  </r>
  <r>
    <x v="1145"/>
    <d v="2020-02-02T00:00:00"/>
    <n v="1"/>
    <n v="5"/>
    <n v="4"/>
  </r>
  <r>
    <x v="1145"/>
    <d v="2020-09-09T00:00:00"/>
    <n v="3"/>
    <n v="1"/>
    <n v="4"/>
  </r>
  <r>
    <x v="1145"/>
    <d v="2020-05-10T00:00:00"/>
    <n v="1"/>
    <n v="4"/>
    <n v="1"/>
  </r>
  <r>
    <x v="1146"/>
    <d v="2021-04-30T00:00:00"/>
    <n v="5"/>
    <n v="1"/>
    <n v="3"/>
  </r>
  <r>
    <x v="1146"/>
    <d v="2023-10-28T00:00:00"/>
    <n v="2"/>
    <n v="1"/>
    <n v="1"/>
  </r>
  <r>
    <x v="1146"/>
    <d v="2021-01-31T00:00:00"/>
    <n v="2"/>
    <n v="2"/>
    <n v="4"/>
  </r>
  <r>
    <x v="1147"/>
    <d v="2023-08-13T00:00:00"/>
    <n v="4"/>
    <n v="5"/>
    <n v="4"/>
  </r>
  <r>
    <x v="1148"/>
    <d v="2023-01-17T00:00:00"/>
    <n v="1"/>
    <n v="3"/>
    <n v="1"/>
  </r>
  <r>
    <x v="1148"/>
    <d v="2019-10-05T00:00:00"/>
    <n v="1"/>
    <n v="5"/>
    <n v="4"/>
  </r>
  <r>
    <x v="1148"/>
    <d v="2022-07-09T00:00:00"/>
    <n v="4"/>
    <n v="5"/>
    <n v="5"/>
  </r>
  <r>
    <x v="1149"/>
    <d v="2019-03-14T00:00:00"/>
    <n v="1"/>
    <n v="2"/>
    <n v="4"/>
  </r>
  <r>
    <x v="1149"/>
    <d v="2020-05-18T00:00:00"/>
    <n v="4"/>
    <n v="5"/>
    <n v="1"/>
  </r>
  <r>
    <x v="1150"/>
    <d v="2020-02-27T00:00:00"/>
    <n v="5"/>
    <n v="4"/>
    <n v="5"/>
  </r>
  <r>
    <x v="1151"/>
    <d v="2023-10-01T00:00:00"/>
    <n v="1"/>
    <n v="4"/>
    <n v="4"/>
  </r>
  <r>
    <x v="1152"/>
    <d v="2023-01-08T00:00:00"/>
    <n v="2"/>
    <n v="3"/>
    <n v="4"/>
  </r>
  <r>
    <x v="1152"/>
    <d v="2019-05-19T00:00:00"/>
    <n v="4"/>
    <n v="2"/>
    <n v="1"/>
  </r>
  <r>
    <x v="1153"/>
    <d v="2022-10-23T00:00:00"/>
    <n v="2"/>
    <n v="2"/>
    <n v="3"/>
  </r>
  <r>
    <x v="1153"/>
    <d v="2022-07-28T00:00:00"/>
    <n v="3"/>
    <n v="5"/>
    <n v="3"/>
  </r>
  <r>
    <x v="1153"/>
    <d v="2021-11-27T00:00:00"/>
    <n v="5"/>
    <n v="4"/>
    <n v="4"/>
  </r>
  <r>
    <x v="1154"/>
    <d v="2019-04-16T00:00:00"/>
    <n v="4"/>
    <n v="1"/>
    <n v="3"/>
  </r>
  <r>
    <x v="1154"/>
    <d v="2019-11-29T00:00:00"/>
    <n v="3"/>
    <n v="2"/>
    <n v="2"/>
  </r>
  <r>
    <x v="1154"/>
    <d v="2019-12-12T00:00:00"/>
    <n v="2"/>
    <n v="1"/>
    <n v="3"/>
  </r>
  <r>
    <x v="1155"/>
    <d v="2023-04-28T00:00:00"/>
    <n v="3"/>
    <n v="1"/>
    <n v="4"/>
  </r>
  <r>
    <x v="1156"/>
    <d v="2023-02-28T00:00:00"/>
    <n v="1"/>
    <n v="2"/>
    <n v="4"/>
  </r>
  <r>
    <x v="1156"/>
    <d v="2019-07-03T00:00:00"/>
    <n v="5"/>
    <n v="3"/>
    <n v="5"/>
  </r>
  <r>
    <x v="1157"/>
    <d v="2023-05-24T00:00:00"/>
    <n v="5"/>
    <n v="2"/>
    <n v="2"/>
  </r>
  <r>
    <x v="1157"/>
    <d v="2019-04-24T00:00:00"/>
    <n v="5"/>
    <n v="3"/>
    <n v="3"/>
  </r>
  <r>
    <x v="1157"/>
    <d v="2020-11-02T00:00:00"/>
    <n v="2"/>
    <n v="2"/>
    <n v="5"/>
  </r>
  <r>
    <x v="1158"/>
    <d v="2021-07-27T00:00:00"/>
    <n v="3"/>
    <n v="3"/>
    <n v="4"/>
  </r>
  <r>
    <x v="1158"/>
    <d v="2020-09-15T00:00:00"/>
    <n v="5"/>
    <n v="5"/>
    <n v="2"/>
  </r>
  <r>
    <x v="1158"/>
    <d v="2020-10-04T00:00:00"/>
    <n v="4"/>
    <n v="5"/>
    <n v="3"/>
  </r>
  <r>
    <x v="1159"/>
    <d v="2019-11-06T00:00:00"/>
    <n v="4"/>
    <n v="5"/>
    <n v="3"/>
  </r>
  <r>
    <x v="1159"/>
    <d v="2019-09-22T00:00:00"/>
    <n v="3"/>
    <n v="5"/>
    <n v="1"/>
  </r>
  <r>
    <x v="1160"/>
    <d v="2021-02-20T00:00:00"/>
    <n v="2"/>
    <n v="1"/>
    <n v="2"/>
  </r>
  <r>
    <x v="1161"/>
    <d v="2023-08-07T00:00:00"/>
    <n v="5"/>
    <n v="1"/>
    <n v="4"/>
  </r>
  <r>
    <x v="1162"/>
    <d v="2019-09-28T00:00:00"/>
    <n v="2"/>
    <n v="3"/>
    <n v="1"/>
  </r>
  <r>
    <x v="1163"/>
    <d v="2019-11-04T00:00:00"/>
    <n v="5"/>
    <n v="2"/>
    <n v="5"/>
  </r>
  <r>
    <x v="1163"/>
    <d v="2020-06-03T00:00:00"/>
    <n v="5"/>
    <n v="1"/>
    <n v="1"/>
  </r>
  <r>
    <x v="1163"/>
    <d v="2019-11-23T00:00:00"/>
    <n v="2"/>
    <n v="4"/>
    <n v="5"/>
  </r>
  <r>
    <x v="1164"/>
    <d v="2021-08-21T00:00:00"/>
    <n v="5"/>
    <n v="3"/>
    <n v="5"/>
  </r>
  <r>
    <x v="1164"/>
    <d v="2020-03-24T00:00:00"/>
    <n v="5"/>
    <n v="1"/>
    <n v="4"/>
  </r>
  <r>
    <x v="1164"/>
    <d v="2020-01-16T00:00:00"/>
    <n v="2"/>
    <n v="4"/>
    <n v="5"/>
  </r>
  <r>
    <x v="1165"/>
    <d v="2021-01-10T00:00:00"/>
    <n v="5"/>
    <n v="4"/>
    <n v="5"/>
  </r>
  <r>
    <x v="1165"/>
    <d v="2022-10-24T00:00:00"/>
    <n v="3"/>
    <n v="1"/>
    <n v="2"/>
  </r>
  <r>
    <x v="1166"/>
    <d v="2020-09-12T00:00:00"/>
    <n v="3"/>
    <n v="5"/>
    <n v="4"/>
  </r>
  <r>
    <x v="1166"/>
    <d v="2019-07-01T00:00:00"/>
    <n v="4"/>
    <n v="4"/>
    <n v="2"/>
  </r>
  <r>
    <x v="1167"/>
    <d v="2022-10-26T00:00:00"/>
    <n v="4"/>
    <n v="4"/>
    <n v="4"/>
  </r>
  <r>
    <x v="1167"/>
    <d v="2021-04-30T00:00:00"/>
    <n v="3"/>
    <n v="3"/>
    <n v="5"/>
  </r>
  <r>
    <x v="1168"/>
    <d v="2023-02-03T00:00:00"/>
    <n v="2"/>
    <n v="5"/>
    <n v="1"/>
  </r>
  <r>
    <x v="1169"/>
    <d v="2021-09-23T00:00:00"/>
    <n v="4"/>
    <n v="4"/>
    <n v="1"/>
  </r>
  <r>
    <x v="1169"/>
    <d v="2022-06-21T00:00:00"/>
    <n v="2"/>
    <n v="2"/>
    <n v="3"/>
  </r>
  <r>
    <x v="1170"/>
    <d v="2019-04-21T00:00:00"/>
    <n v="3"/>
    <n v="5"/>
    <n v="2"/>
  </r>
  <r>
    <x v="1170"/>
    <d v="2021-01-17T00:00:00"/>
    <n v="3"/>
    <n v="2"/>
    <n v="5"/>
  </r>
  <r>
    <x v="1171"/>
    <d v="2021-01-17T00:00:00"/>
    <n v="5"/>
    <n v="2"/>
    <n v="2"/>
  </r>
  <r>
    <x v="1171"/>
    <d v="2022-11-28T00:00:00"/>
    <n v="4"/>
    <n v="2"/>
    <n v="4"/>
  </r>
  <r>
    <x v="1171"/>
    <d v="2022-02-28T00:00:00"/>
    <n v="1"/>
    <n v="5"/>
    <n v="4"/>
  </r>
  <r>
    <x v="1172"/>
    <d v="2020-04-07T00:00:00"/>
    <n v="4"/>
    <n v="2"/>
    <n v="4"/>
  </r>
  <r>
    <x v="1172"/>
    <d v="2022-06-08T00:00:00"/>
    <n v="4"/>
    <n v="3"/>
    <n v="3"/>
  </r>
  <r>
    <x v="1173"/>
    <d v="2020-10-22T00:00:00"/>
    <n v="5"/>
    <n v="1"/>
    <n v="4"/>
  </r>
  <r>
    <x v="1174"/>
    <d v="2019-08-24T00:00:00"/>
    <n v="1"/>
    <n v="1"/>
    <n v="1"/>
  </r>
  <r>
    <x v="1174"/>
    <d v="2021-01-01T00:00:00"/>
    <n v="5"/>
    <n v="1"/>
    <n v="4"/>
  </r>
  <r>
    <x v="1175"/>
    <d v="2021-10-28T00:00:00"/>
    <n v="1"/>
    <n v="5"/>
    <n v="5"/>
  </r>
  <r>
    <x v="1176"/>
    <d v="2020-12-11T00:00:00"/>
    <n v="1"/>
    <n v="1"/>
    <n v="5"/>
  </r>
  <r>
    <x v="1176"/>
    <d v="2019-08-26T00:00:00"/>
    <n v="1"/>
    <n v="5"/>
    <n v="5"/>
  </r>
  <r>
    <x v="1177"/>
    <d v="2021-07-30T00:00:00"/>
    <n v="5"/>
    <n v="3"/>
    <n v="4"/>
  </r>
  <r>
    <x v="1177"/>
    <d v="2020-12-18T00:00:00"/>
    <n v="3"/>
    <n v="3"/>
    <n v="2"/>
  </r>
  <r>
    <x v="1177"/>
    <d v="2023-08-23T00:00:00"/>
    <n v="3"/>
    <n v="5"/>
    <n v="1"/>
  </r>
  <r>
    <x v="1178"/>
    <d v="2019-10-25T00:00:00"/>
    <n v="5"/>
    <n v="3"/>
    <n v="2"/>
  </r>
  <r>
    <x v="1179"/>
    <d v="2019-09-06T00:00:00"/>
    <n v="1"/>
    <n v="2"/>
    <n v="2"/>
  </r>
  <r>
    <x v="1180"/>
    <d v="2019-04-25T00:00:00"/>
    <n v="3"/>
    <n v="3"/>
    <n v="4"/>
  </r>
  <r>
    <x v="1180"/>
    <d v="2019-10-09T00:00:00"/>
    <n v="2"/>
    <n v="5"/>
    <n v="3"/>
  </r>
  <r>
    <x v="1181"/>
    <d v="2019-09-27T00:00:00"/>
    <n v="2"/>
    <n v="2"/>
    <n v="4"/>
  </r>
  <r>
    <x v="1182"/>
    <d v="2019-07-29T00:00:00"/>
    <n v="3"/>
    <n v="5"/>
    <n v="2"/>
  </r>
  <r>
    <x v="1182"/>
    <d v="2020-03-17T00:00:00"/>
    <n v="5"/>
    <n v="2"/>
    <n v="5"/>
  </r>
  <r>
    <x v="1183"/>
    <d v="2023-01-26T00:00:00"/>
    <n v="4"/>
    <n v="1"/>
    <n v="2"/>
  </r>
  <r>
    <x v="1183"/>
    <d v="2023-05-13T00:00:00"/>
    <n v="5"/>
    <n v="3"/>
    <n v="1"/>
  </r>
  <r>
    <x v="1184"/>
    <d v="2020-05-07T00:00:00"/>
    <n v="4"/>
    <n v="2"/>
    <n v="1"/>
  </r>
  <r>
    <x v="1185"/>
    <d v="2020-02-28T00:00:00"/>
    <n v="1"/>
    <n v="1"/>
    <n v="5"/>
  </r>
  <r>
    <x v="1186"/>
    <d v="2020-06-02T00:00:00"/>
    <n v="2"/>
    <n v="3"/>
    <n v="3"/>
  </r>
  <r>
    <x v="1186"/>
    <d v="2020-04-02T00:00:00"/>
    <n v="2"/>
    <n v="3"/>
    <n v="4"/>
  </r>
  <r>
    <x v="1186"/>
    <d v="2022-10-21T00:00:00"/>
    <n v="3"/>
    <n v="4"/>
    <n v="1"/>
  </r>
  <r>
    <x v="1187"/>
    <d v="2020-03-12T00:00:00"/>
    <n v="4"/>
    <n v="1"/>
    <n v="4"/>
  </r>
  <r>
    <x v="1187"/>
    <d v="2019-12-07T00:00:00"/>
    <n v="4"/>
    <n v="4"/>
    <n v="2"/>
  </r>
  <r>
    <x v="1188"/>
    <d v="2021-03-23T00:00:00"/>
    <n v="4"/>
    <n v="1"/>
    <n v="4"/>
  </r>
  <r>
    <x v="1188"/>
    <d v="2022-08-10T00:00:00"/>
    <n v="2"/>
    <n v="2"/>
    <n v="2"/>
  </r>
  <r>
    <x v="1188"/>
    <d v="2021-04-13T00:00:00"/>
    <n v="4"/>
    <n v="4"/>
    <n v="3"/>
  </r>
  <r>
    <x v="1189"/>
    <d v="2023-02-10T00:00:00"/>
    <n v="2"/>
    <n v="4"/>
    <n v="3"/>
  </r>
  <r>
    <x v="1190"/>
    <d v="2021-11-18T00:00:00"/>
    <n v="2"/>
    <n v="4"/>
    <n v="4"/>
  </r>
  <r>
    <x v="1191"/>
    <d v="2023-08-08T00:00:00"/>
    <n v="5"/>
    <n v="1"/>
    <n v="3"/>
  </r>
  <r>
    <x v="1192"/>
    <d v="2021-04-09T00:00:00"/>
    <n v="3"/>
    <n v="4"/>
    <n v="4"/>
  </r>
  <r>
    <x v="1192"/>
    <d v="2021-10-04T00:00:00"/>
    <n v="4"/>
    <n v="4"/>
    <n v="3"/>
  </r>
  <r>
    <x v="1193"/>
    <d v="2021-07-06T00:00:00"/>
    <n v="4"/>
    <n v="5"/>
    <n v="5"/>
  </r>
  <r>
    <x v="1193"/>
    <d v="2020-02-12T00:00:00"/>
    <n v="1"/>
    <n v="3"/>
    <n v="2"/>
  </r>
  <r>
    <x v="1193"/>
    <d v="2019-03-22T00:00:00"/>
    <n v="1"/>
    <n v="1"/>
    <n v="2"/>
  </r>
  <r>
    <x v="1194"/>
    <d v="2022-03-02T00:00:00"/>
    <n v="5"/>
    <n v="5"/>
    <n v="4"/>
  </r>
  <r>
    <x v="1195"/>
    <d v="2023-10-28T00:00:00"/>
    <n v="3"/>
    <n v="2"/>
    <n v="2"/>
  </r>
  <r>
    <x v="1195"/>
    <d v="2021-10-10T00:00:00"/>
    <n v="1"/>
    <n v="1"/>
    <n v="2"/>
  </r>
  <r>
    <x v="1196"/>
    <d v="2021-01-04T00:00:00"/>
    <n v="4"/>
    <n v="2"/>
    <n v="3"/>
  </r>
  <r>
    <x v="1197"/>
    <d v="2022-11-25T00:00:00"/>
    <n v="1"/>
    <n v="5"/>
    <n v="3"/>
  </r>
  <r>
    <x v="1197"/>
    <d v="2020-01-06T00:00:00"/>
    <n v="3"/>
    <n v="5"/>
    <n v="3"/>
  </r>
  <r>
    <x v="1198"/>
    <d v="2019-09-03T00:00:00"/>
    <n v="2"/>
    <n v="1"/>
    <n v="2"/>
  </r>
  <r>
    <x v="1198"/>
    <d v="2021-03-24T00:00:00"/>
    <n v="4"/>
    <n v="1"/>
    <n v="2"/>
  </r>
  <r>
    <x v="1199"/>
    <d v="2021-05-31T00:00:00"/>
    <n v="5"/>
    <n v="2"/>
    <n v="3"/>
  </r>
  <r>
    <x v="1199"/>
    <d v="2020-06-22T00:00:00"/>
    <n v="3"/>
    <n v="5"/>
    <n v="3"/>
  </r>
  <r>
    <x v="1200"/>
    <d v="2020-12-24T00:00:00"/>
    <n v="3"/>
    <n v="2"/>
    <n v="4"/>
  </r>
  <r>
    <x v="1200"/>
    <d v="2022-05-25T00:00:00"/>
    <n v="1"/>
    <n v="1"/>
    <n v="3"/>
  </r>
  <r>
    <x v="1201"/>
    <d v="2023-03-08T00:00:00"/>
    <n v="5"/>
    <n v="4"/>
    <n v="3"/>
  </r>
  <r>
    <x v="1201"/>
    <d v="2019-09-09T00:00:00"/>
    <n v="4"/>
    <n v="2"/>
    <n v="1"/>
  </r>
  <r>
    <x v="1201"/>
    <d v="2022-05-16T00:00:00"/>
    <n v="2"/>
    <n v="3"/>
    <n v="4"/>
  </r>
  <r>
    <x v="1202"/>
    <d v="2021-07-26T00:00:00"/>
    <n v="5"/>
    <n v="1"/>
    <n v="4"/>
  </r>
  <r>
    <x v="1203"/>
    <d v="2022-05-26T00:00:00"/>
    <n v="2"/>
    <n v="1"/>
    <n v="4"/>
  </r>
  <r>
    <x v="1204"/>
    <d v="2021-09-26T00:00:00"/>
    <n v="2"/>
    <n v="1"/>
    <n v="4"/>
  </r>
  <r>
    <x v="1204"/>
    <d v="2021-10-24T00:00:00"/>
    <n v="3"/>
    <n v="3"/>
    <n v="3"/>
  </r>
  <r>
    <x v="1205"/>
    <d v="2019-07-29T00:00:00"/>
    <n v="5"/>
    <n v="4"/>
    <n v="1"/>
  </r>
  <r>
    <x v="1205"/>
    <d v="2020-02-03T00:00:00"/>
    <n v="4"/>
    <n v="1"/>
    <n v="2"/>
  </r>
  <r>
    <x v="1206"/>
    <d v="2022-09-18T00:00:00"/>
    <n v="4"/>
    <n v="5"/>
    <n v="5"/>
  </r>
  <r>
    <x v="1206"/>
    <d v="2020-07-20T00:00:00"/>
    <n v="3"/>
    <n v="4"/>
    <n v="2"/>
  </r>
  <r>
    <x v="1206"/>
    <d v="2022-05-15T00:00:00"/>
    <n v="4"/>
    <n v="4"/>
    <n v="3"/>
  </r>
  <r>
    <x v="1207"/>
    <d v="2019-11-13T00:00:00"/>
    <n v="5"/>
    <n v="3"/>
    <n v="1"/>
  </r>
  <r>
    <x v="1207"/>
    <d v="2023-01-10T00:00:00"/>
    <n v="3"/>
    <n v="4"/>
    <n v="5"/>
  </r>
  <r>
    <x v="1207"/>
    <d v="2022-05-06T00:00:00"/>
    <n v="1"/>
    <n v="3"/>
    <n v="1"/>
  </r>
  <r>
    <x v="1208"/>
    <d v="2021-03-06T00:00:00"/>
    <n v="2"/>
    <n v="2"/>
    <n v="4"/>
  </r>
  <r>
    <x v="1209"/>
    <d v="2021-07-19T00:00:00"/>
    <n v="3"/>
    <n v="3"/>
    <n v="5"/>
  </r>
  <r>
    <x v="1209"/>
    <d v="2020-07-06T00:00:00"/>
    <n v="4"/>
    <n v="3"/>
    <n v="3"/>
  </r>
  <r>
    <x v="1210"/>
    <d v="2021-02-24T00:00:00"/>
    <n v="1"/>
    <n v="2"/>
    <n v="3"/>
  </r>
  <r>
    <x v="1210"/>
    <d v="2021-07-16T00:00:00"/>
    <n v="2"/>
    <n v="5"/>
    <n v="5"/>
  </r>
  <r>
    <x v="1210"/>
    <d v="2023-07-17T00:00:00"/>
    <n v="1"/>
    <n v="1"/>
    <n v="2"/>
  </r>
  <r>
    <x v="1211"/>
    <d v="2020-01-08T00:00:00"/>
    <n v="2"/>
    <n v="2"/>
    <n v="4"/>
  </r>
  <r>
    <x v="1211"/>
    <d v="2020-10-09T00:00:00"/>
    <n v="5"/>
    <n v="2"/>
    <n v="5"/>
  </r>
  <r>
    <x v="1212"/>
    <d v="2023-07-06T00:00:00"/>
    <n v="2"/>
    <n v="3"/>
    <n v="5"/>
  </r>
  <r>
    <x v="1213"/>
    <d v="2021-04-23T00:00:00"/>
    <n v="2"/>
    <n v="3"/>
    <n v="4"/>
  </r>
  <r>
    <x v="1213"/>
    <d v="2021-11-10T00:00:00"/>
    <n v="5"/>
    <n v="5"/>
    <n v="3"/>
  </r>
  <r>
    <x v="1214"/>
    <d v="2019-07-08T00:00:00"/>
    <n v="3"/>
    <n v="2"/>
    <n v="2"/>
  </r>
  <r>
    <x v="1215"/>
    <d v="2021-06-30T00:00:00"/>
    <n v="1"/>
    <n v="2"/>
    <n v="1"/>
  </r>
  <r>
    <x v="1215"/>
    <d v="2020-09-05T00:00:00"/>
    <n v="3"/>
    <n v="1"/>
    <n v="2"/>
  </r>
  <r>
    <x v="1215"/>
    <d v="2022-07-14T00:00:00"/>
    <n v="2"/>
    <n v="1"/>
    <n v="1"/>
  </r>
  <r>
    <x v="1216"/>
    <d v="2019-09-10T00:00:00"/>
    <n v="1"/>
    <n v="4"/>
    <n v="5"/>
  </r>
  <r>
    <x v="1216"/>
    <d v="2019-04-07T00:00:00"/>
    <n v="3"/>
    <n v="4"/>
    <n v="4"/>
  </r>
  <r>
    <x v="1217"/>
    <d v="2019-07-17T00:00:00"/>
    <n v="4"/>
    <n v="3"/>
    <n v="4"/>
  </r>
  <r>
    <x v="1217"/>
    <d v="2021-06-12T00:00:00"/>
    <n v="5"/>
    <n v="5"/>
    <n v="5"/>
  </r>
  <r>
    <x v="1217"/>
    <d v="2022-02-23T00:00:00"/>
    <n v="5"/>
    <n v="1"/>
    <n v="4"/>
  </r>
  <r>
    <x v="1218"/>
    <d v="2019-10-20T00:00:00"/>
    <n v="1"/>
    <n v="2"/>
    <n v="2"/>
  </r>
  <r>
    <x v="1218"/>
    <d v="2021-08-08T00:00:00"/>
    <n v="4"/>
    <n v="1"/>
    <n v="3"/>
  </r>
  <r>
    <x v="1219"/>
    <d v="2019-07-17T00:00:00"/>
    <n v="5"/>
    <n v="1"/>
    <n v="1"/>
  </r>
  <r>
    <x v="1219"/>
    <d v="2020-08-07T00:00:00"/>
    <n v="5"/>
    <n v="2"/>
    <n v="3"/>
  </r>
  <r>
    <x v="1220"/>
    <d v="2023-05-02T00:00:00"/>
    <n v="3"/>
    <n v="1"/>
    <n v="5"/>
  </r>
  <r>
    <x v="1221"/>
    <d v="2022-12-30T00:00:00"/>
    <n v="3"/>
    <n v="3"/>
    <n v="3"/>
  </r>
  <r>
    <x v="1222"/>
    <d v="2022-07-03T00:00:00"/>
    <n v="2"/>
    <n v="2"/>
    <n v="3"/>
  </r>
  <r>
    <x v="1223"/>
    <d v="2022-01-16T00:00:00"/>
    <n v="4"/>
    <n v="3"/>
    <n v="3"/>
  </r>
  <r>
    <x v="1223"/>
    <d v="2022-09-05T00:00:00"/>
    <n v="5"/>
    <n v="3"/>
    <n v="5"/>
  </r>
  <r>
    <x v="1224"/>
    <d v="2019-09-16T00:00:00"/>
    <n v="1"/>
    <n v="1"/>
    <n v="2"/>
  </r>
  <r>
    <x v="1225"/>
    <d v="2022-03-29T00:00:00"/>
    <n v="1"/>
    <n v="3"/>
    <n v="3"/>
  </r>
  <r>
    <x v="1226"/>
    <d v="2020-06-17T00:00:00"/>
    <n v="4"/>
    <n v="2"/>
    <n v="4"/>
  </r>
  <r>
    <x v="1226"/>
    <d v="2019-08-25T00:00:00"/>
    <n v="4"/>
    <n v="1"/>
    <n v="2"/>
  </r>
  <r>
    <x v="1226"/>
    <d v="2022-07-21T00:00:00"/>
    <n v="1"/>
    <n v="1"/>
    <n v="5"/>
  </r>
  <r>
    <x v="1227"/>
    <d v="2021-04-16T00:00:00"/>
    <n v="2"/>
    <n v="4"/>
    <n v="3"/>
  </r>
  <r>
    <x v="1227"/>
    <d v="2021-12-06T00:00:00"/>
    <n v="2"/>
    <n v="3"/>
    <n v="2"/>
  </r>
  <r>
    <x v="1228"/>
    <d v="2022-07-05T00:00:00"/>
    <n v="1"/>
    <n v="5"/>
    <n v="4"/>
  </r>
  <r>
    <x v="1228"/>
    <d v="2021-05-07T00:00:00"/>
    <n v="3"/>
    <n v="4"/>
    <n v="5"/>
  </r>
  <r>
    <x v="1229"/>
    <d v="2019-08-19T00:00:00"/>
    <n v="2"/>
    <n v="3"/>
    <n v="4"/>
  </r>
  <r>
    <x v="1229"/>
    <d v="2023-07-30T00:00:00"/>
    <n v="4"/>
    <n v="1"/>
    <n v="5"/>
  </r>
  <r>
    <x v="1230"/>
    <d v="2023-05-24T00:00:00"/>
    <n v="3"/>
    <n v="2"/>
    <n v="2"/>
  </r>
  <r>
    <x v="1231"/>
    <d v="2020-08-01T00:00:00"/>
    <n v="1"/>
    <n v="3"/>
    <n v="4"/>
  </r>
  <r>
    <x v="1231"/>
    <d v="2020-12-24T00:00:00"/>
    <n v="3"/>
    <n v="5"/>
    <n v="4"/>
  </r>
  <r>
    <x v="1231"/>
    <d v="2022-04-15T00:00:00"/>
    <n v="1"/>
    <n v="2"/>
    <n v="4"/>
  </r>
  <r>
    <x v="1232"/>
    <d v="2023-01-24T00:00:00"/>
    <n v="1"/>
    <n v="3"/>
    <n v="4"/>
  </r>
  <r>
    <x v="1232"/>
    <d v="2020-06-08T00:00:00"/>
    <n v="1"/>
    <n v="2"/>
    <n v="1"/>
  </r>
  <r>
    <x v="1232"/>
    <d v="2021-02-23T00:00:00"/>
    <n v="3"/>
    <n v="3"/>
    <n v="3"/>
  </r>
  <r>
    <x v="1233"/>
    <d v="2020-10-10T00:00:00"/>
    <n v="5"/>
    <n v="1"/>
    <n v="1"/>
  </r>
  <r>
    <x v="1233"/>
    <d v="2020-03-14T00:00:00"/>
    <n v="1"/>
    <n v="4"/>
    <n v="3"/>
  </r>
  <r>
    <x v="1233"/>
    <d v="2019-11-19T00:00:00"/>
    <n v="4"/>
    <n v="1"/>
    <n v="1"/>
  </r>
  <r>
    <x v="1234"/>
    <d v="2020-02-15T00:00:00"/>
    <n v="1"/>
    <n v="1"/>
    <n v="1"/>
  </r>
  <r>
    <x v="1234"/>
    <d v="2019-10-01T00:00:00"/>
    <n v="4"/>
    <n v="4"/>
    <n v="1"/>
  </r>
  <r>
    <x v="1235"/>
    <d v="2022-08-14T00:00:00"/>
    <n v="3"/>
    <n v="3"/>
    <n v="2"/>
  </r>
  <r>
    <x v="1235"/>
    <d v="2022-07-14T00:00:00"/>
    <n v="3"/>
    <n v="5"/>
    <n v="3"/>
  </r>
  <r>
    <x v="1236"/>
    <d v="2019-07-11T00:00:00"/>
    <n v="4"/>
    <n v="5"/>
    <n v="5"/>
  </r>
  <r>
    <x v="1236"/>
    <d v="2019-10-07T00:00:00"/>
    <n v="5"/>
    <n v="3"/>
    <n v="4"/>
  </r>
  <r>
    <x v="1237"/>
    <d v="2021-08-07T00:00:00"/>
    <n v="5"/>
    <n v="5"/>
    <n v="5"/>
  </r>
  <r>
    <x v="1238"/>
    <d v="2023-05-03T00:00:00"/>
    <n v="3"/>
    <n v="3"/>
    <n v="4"/>
  </r>
  <r>
    <x v="1239"/>
    <d v="2023-05-20T00:00:00"/>
    <n v="2"/>
    <n v="3"/>
    <n v="3"/>
  </r>
  <r>
    <x v="1240"/>
    <d v="2023-03-11T00:00:00"/>
    <n v="5"/>
    <n v="3"/>
    <n v="3"/>
  </r>
  <r>
    <x v="1240"/>
    <d v="2023-10-11T00:00:00"/>
    <n v="3"/>
    <n v="4"/>
    <n v="3"/>
  </r>
  <r>
    <x v="1241"/>
    <d v="2023-04-02T00:00:00"/>
    <n v="1"/>
    <n v="1"/>
    <n v="3"/>
  </r>
  <r>
    <x v="1241"/>
    <d v="2019-12-13T00:00:00"/>
    <n v="2"/>
    <n v="1"/>
    <n v="3"/>
  </r>
  <r>
    <x v="1241"/>
    <d v="2023-03-15T00:00:00"/>
    <n v="3"/>
    <n v="5"/>
    <n v="5"/>
  </r>
  <r>
    <x v="1242"/>
    <d v="2020-04-12T00:00:00"/>
    <n v="2"/>
    <n v="2"/>
    <n v="2"/>
  </r>
  <r>
    <x v="1243"/>
    <d v="2023-09-08T00:00:00"/>
    <n v="4"/>
    <n v="3"/>
    <n v="5"/>
  </r>
  <r>
    <x v="1243"/>
    <d v="2021-10-04T00:00:00"/>
    <n v="4"/>
    <n v="3"/>
    <n v="4"/>
  </r>
  <r>
    <x v="1244"/>
    <d v="2020-09-04T00:00:00"/>
    <n v="1"/>
    <n v="2"/>
    <n v="1"/>
  </r>
  <r>
    <x v="1245"/>
    <d v="2020-09-05T00:00:00"/>
    <n v="2"/>
    <n v="4"/>
    <n v="5"/>
  </r>
  <r>
    <x v="1245"/>
    <d v="2021-02-25T00:00:00"/>
    <n v="5"/>
    <n v="3"/>
    <n v="2"/>
  </r>
  <r>
    <x v="1245"/>
    <d v="2020-03-28T00:00:00"/>
    <n v="2"/>
    <n v="4"/>
    <n v="5"/>
  </r>
  <r>
    <x v="1246"/>
    <d v="2021-12-27T00:00:00"/>
    <n v="2"/>
    <n v="1"/>
    <n v="4"/>
  </r>
  <r>
    <x v="1246"/>
    <d v="2022-04-25T00:00:00"/>
    <n v="1"/>
    <n v="5"/>
    <n v="1"/>
  </r>
  <r>
    <x v="1247"/>
    <d v="2020-11-04T00:00:00"/>
    <n v="3"/>
    <n v="3"/>
    <n v="2"/>
  </r>
  <r>
    <x v="1248"/>
    <d v="2019-04-03T00:00:00"/>
    <n v="4"/>
    <n v="3"/>
    <n v="2"/>
  </r>
  <r>
    <x v="1248"/>
    <d v="2019-09-30T00:00:00"/>
    <n v="3"/>
    <n v="3"/>
    <n v="2"/>
  </r>
  <r>
    <x v="1249"/>
    <d v="2022-12-20T00:00:00"/>
    <n v="1"/>
    <n v="2"/>
    <n v="5"/>
  </r>
  <r>
    <x v="1249"/>
    <d v="2023-04-14T00:00:00"/>
    <n v="1"/>
    <n v="3"/>
    <n v="4"/>
  </r>
  <r>
    <x v="1250"/>
    <d v="2021-02-03T00:00:00"/>
    <n v="5"/>
    <n v="1"/>
    <n v="4"/>
  </r>
  <r>
    <x v="1251"/>
    <d v="2020-09-06T00:00:00"/>
    <n v="2"/>
    <n v="3"/>
    <n v="4"/>
  </r>
  <r>
    <x v="1251"/>
    <d v="2021-08-09T00:00:00"/>
    <n v="3"/>
    <n v="3"/>
    <n v="2"/>
  </r>
  <r>
    <x v="1252"/>
    <d v="2019-05-02T00:00:00"/>
    <n v="5"/>
    <n v="5"/>
    <n v="5"/>
  </r>
  <r>
    <x v="1253"/>
    <d v="2022-06-06T00:00:00"/>
    <n v="1"/>
    <n v="1"/>
    <n v="5"/>
  </r>
  <r>
    <x v="1254"/>
    <d v="2020-11-18T00:00:00"/>
    <n v="1"/>
    <n v="5"/>
    <n v="4"/>
  </r>
  <r>
    <x v="1254"/>
    <d v="2021-06-12T00:00:00"/>
    <n v="5"/>
    <n v="1"/>
    <n v="1"/>
  </r>
  <r>
    <x v="1254"/>
    <d v="2021-03-07T00:00:00"/>
    <n v="1"/>
    <n v="2"/>
    <n v="3"/>
  </r>
  <r>
    <x v="1255"/>
    <d v="2022-03-25T00:00:00"/>
    <n v="2"/>
    <n v="4"/>
    <n v="1"/>
  </r>
  <r>
    <x v="1255"/>
    <d v="2021-04-12T00:00:00"/>
    <n v="4"/>
    <n v="5"/>
    <n v="3"/>
  </r>
  <r>
    <x v="1256"/>
    <d v="2021-04-04T00:00:00"/>
    <n v="4"/>
    <n v="2"/>
    <n v="4"/>
  </r>
  <r>
    <x v="1256"/>
    <d v="2020-01-09T00:00:00"/>
    <n v="4"/>
    <n v="1"/>
    <n v="3"/>
  </r>
  <r>
    <x v="1257"/>
    <d v="2020-01-29T00:00:00"/>
    <n v="2"/>
    <n v="5"/>
    <n v="4"/>
  </r>
  <r>
    <x v="1257"/>
    <d v="2019-12-10T00:00:00"/>
    <n v="1"/>
    <n v="3"/>
    <n v="2"/>
  </r>
  <r>
    <x v="1258"/>
    <d v="2021-04-16T00:00:00"/>
    <n v="3"/>
    <n v="2"/>
    <n v="5"/>
  </r>
  <r>
    <x v="1258"/>
    <d v="2022-01-31T00:00:00"/>
    <n v="5"/>
    <n v="4"/>
    <n v="1"/>
  </r>
  <r>
    <x v="1259"/>
    <d v="2022-05-08T00:00:00"/>
    <n v="2"/>
    <n v="1"/>
    <n v="2"/>
  </r>
  <r>
    <x v="1259"/>
    <d v="2023-01-27T00:00:00"/>
    <n v="4"/>
    <n v="5"/>
    <n v="2"/>
  </r>
  <r>
    <x v="1259"/>
    <d v="2022-04-24T00:00:00"/>
    <n v="5"/>
    <n v="2"/>
    <n v="1"/>
  </r>
  <r>
    <x v="1260"/>
    <d v="2020-08-21T00:00:00"/>
    <n v="3"/>
    <n v="1"/>
    <n v="2"/>
  </r>
  <r>
    <x v="1261"/>
    <d v="2020-09-03T00:00:00"/>
    <n v="1"/>
    <n v="1"/>
    <n v="4"/>
  </r>
  <r>
    <x v="1261"/>
    <d v="2019-03-24T00:00:00"/>
    <n v="1"/>
    <n v="4"/>
    <n v="2"/>
  </r>
  <r>
    <x v="1262"/>
    <d v="2022-12-04T00:00:00"/>
    <n v="4"/>
    <n v="5"/>
    <n v="2"/>
  </r>
  <r>
    <x v="1263"/>
    <d v="2023-09-19T00:00:00"/>
    <n v="5"/>
    <n v="2"/>
    <n v="1"/>
  </r>
  <r>
    <x v="1264"/>
    <d v="2022-08-05T00:00:00"/>
    <n v="2"/>
    <n v="4"/>
    <n v="4"/>
  </r>
  <r>
    <x v="1265"/>
    <d v="2023-08-12T00:00:00"/>
    <n v="4"/>
    <n v="2"/>
    <n v="1"/>
  </r>
  <r>
    <x v="1265"/>
    <d v="2019-11-04T00:00:00"/>
    <n v="2"/>
    <n v="1"/>
    <n v="2"/>
  </r>
  <r>
    <x v="1266"/>
    <d v="2020-12-02T00:00:00"/>
    <n v="3"/>
    <n v="1"/>
    <n v="3"/>
  </r>
  <r>
    <x v="1267"/>
    <d v="2020-08-08T00:00:00"/>
    <n v="1"/>
    <n v="4"/>
    <n v="5"/>
  </r>
  <r>
    <x v="1267"/>
    <d v="2020-05-15T00:00:00"/>
    <n v="5"/>
    <n v="1"/>
    <n v="1"/>
  </r>
  <r>
    <x v="1267"/>
    <d v="2019-07-20T00:00:00"/>
    <n v="4"/>
    <n v="3"/>
    <n v="1"/>
  </r>
  <r>
    <x v="1268"/>
    <d v="2020-03-16T00:00:00"/>
    <n v="1"/>
    <n v="2"/>
    <n v="4"/>
  </r>
  <r>
    <x v="1268"/>
    <d v="2021-12-10T00:00:00"/>
    <n v="5"/>
    <n v="3"/>
    <n v="5"/>
  </r>
  <r>
    <x v="1269"/>
    <d v="2019-09-05T00:00:00"/>
    <n v="3"/>
    <n v="5"/>
    <n v="5"/>
  </r>
  <r>
    <x v="1269"/>
    <d v="2021-07-05T00:00:00"/>
    <n v="1"/>
    <n v="3"/>
    <n v="1"/>
  </r>
  <r>
    <x v="1270"/>
    <d v="2020-01-15T00:00:00"/>
    <n v="3"/>
    <n v="1"/>
    <n v="2"/>
  </r>
  <r>
    <x v="1270"/>
    <d v="2022-04-26T00:00:00"/>
    <n v="5"/>
    <n v="3"/>
    <n v="1"/>
  </r>
  <r>
    <x v="1271"/>
    <d v="2022-06-21T00:00:00"/>
    <n v="4"/>
    <n v="5"/>
    <n v="1"/>
  </r>
  <r>
    <x v="1271"/>
    <d v="2021-03-24T00:00:00"/>
    <n v="1"/>
    <n v="3"/>
    <n v="4"/>
  </r>
  <r>
    <x v="1271"/>
    <d v="2021-02-28T00:00:00"/>
    <n v="5"/>
    <n v="5"/>
    <n v="3"/>
  </r>
  <r>
    <x v="1272"/>
    <d v="2021-08-02T00:00:00"/>
    <n v="4"/>
    <n v="3"/>
    <n v="4"/>
  </r>
  <r>
    <x v="1272"/>
    <d v="2022-01-25T00:00:00"/>
    <n v="3"/>
    <n v="5"/>
    <n v="3"/>
  </r>
  <r>
    <x v="1272"/>
    <d v="2020-09-25T00:00:00"/>
    <n v="3"/>
    <n v="1"/>
    <n v="5"/>
  </r>
  <r>
    <x v="1273"/>
    <d v="2021-05-20T00:00:00"/>
    <n v="4"/>
    <n v="1"/>
    <n v="4"/>
  </r>
  <r>
    <x v="1273"/>
    <d v="2021-05-25T00:00:00"/>
    <n v="2"/>
    <n v="1"/>
    <n v="5"/>
  </r>
  <r>
    <x v="1274"/>
    <d v="2021-12-13T00:00:00"/>
    <n v="4"/>
    <n v="4"/>
    <n v="2"/>
  </r>
  <r>
    <x v="1274"/>
    <d v="2021-02-10T00:00:00"/>
    <n v="5"/>
    <n v="2"/>
    <n v="1"/>
  </r>
  <r>
    <x v="1275"/>
    <d v="2021-04-28T00:00:00"/>
    <n v="1"/>
    <n v="5"/>
    <n v="1"/>
  </r>
  <r>
    <x v="1275"/>
    <d v="2021-08-11T00:00:00"/>
    <n v="4"/>
    <n v="1"/>
    <n v="4"/>
  </r>
  <r>
    <x v="1276"/>
    <d v="2023-01-22T00:00:00"/>
    <n v="5"/>
    <n v="1"/>
    <n v="2"/>
  </r>
  <r>
    <x v="1276"/>
    <d v="2019-09-29T00:00:00"/>
    <n v="5"/>
    <n v="1"/>
    <n v="5"/>
  </r>
  <r>
    <x v="1277"/>
    <d v="2020-08-24T00:00:00"/>
    <n v="3"/>
    <n v="3"/>
    <n v="3"/>
  </r>
  <r>
    <x v="1278"/>
    <d v="2019-08-17T00:00:00"/>
    <n v="2"/>
    <n v="1"/>
    <n v="2"/>
  </r>
  <r>
    <x v="1278"/>
    <d v="2022-02-14T00:00:00"/>
    <n v="5"/>
    <n v="1"/>
    <n v="1"/>
  </r>
  <r>
    <x v="1279"/>
    <d v="2022-12-03T00:00:00"/>
    <n v="2"/>
    <n v="1"/>
    <n v="3"/>
  </r>
  <r>
    <x v="1280"/>
    <d v="2022-01-26T00:00:00"/>
    <n v="3"/>
    <n v="3"/>
    <n v="2"/>
  </r>
  <r>
    <x v="1280"/>
    <d v="2021-05-31T00:00:00"/>
    <n v="1"/>
    <n v="5"/>
    <n v="1"/>
  </r>
  <r>
    <x v="1281"/>
    <d v="2022-05-13T00:00:00"/>
    <n v="1"/>
    <n v="2"/>
    <n v="2"/>
  </r>
  <r>
    <x v="1281"/>
    <d v="2020-03-12T00:00:00"/>
    <n v="1"/>
    <n v="5"/>
    <n v="5"/>
  </r>
  <r>
    <x v="1282"/>
    <d v="2022-07-08T00:00:00"/>
    <n v="4"/>
    <n v="3"/>
    <n v="5"/>
  </r>
  <r>
    <x v="1283"/>
    <d v="2020-12-26T00:00:00"/>
    <n v="4"/>
    <n v="1"/>
    <n v="4"/>
  </r>
  <r>
    <x v="1283"/>
    <d v="2022-01-01T00:00:00"/>
    <n v="5"/>
    <n v="2"/>
    <n v="2"/>
  </r>
  <r>
    <x v="1284"/>
    <d v="2022-04-10T00:00:00"/>
    <n v="1"/>
    <n v="3"/>
    <n v="1"/>
  </r>
  <r>
    <x v="1284"/>
    <d v="2021-01-17T00:00:00"/>
    <n v="4"/>
    <n v="4"/>
    <n v="2"/>
  </r>
  <r>
    <x v="1285"/>
    <d v="2022-05-16T00:00:00"/>
    <n v="1"/>
    <n v="4"/>
    <n v="4"/>
  </r>
  <r>
    <x v="1286"/>
    <d v="2022-02-18T00:00:00"/>
    <n v="1"/>
    <n v="5"/>
    <n v="3"/>
  </r>
  <r>
    <x v="1286"/>
    <d v="2023-10-30T00:00:00"/>
    <n v="4"/>
    <n v="5"/>
    <n v="2"/>
  </r>
  <r>
    <x v="1287"/>
    <d v="2019-04-04T00:00:00"/>
    <n v="2"/>
    <n v="4"/>
    <n v="3"/>
  </r>
  <r>
    <x v="1288"/>
    <d v="2023-05-13T00:00:00"/>
    <n v="2"/>
    <n v="1"/>
    <n v="2"/>
  </r>
  <r>
    <x v="1288"/>
    <d v="2019-09-04T00:00:00"/>
    <n v="1"/>
    <n v="5"/>
    <n v="3"/>
  </r>
  <r>
    <x v="1289"/>
    <d v="2019-12-04T00:00:00"/>
    <n v="5"/>
    <n v="3"/>
    <n v="5"/>
  </r>
  <r>
    <x v="1289"/>
    <d v="2023-08-07T00:00:00"/>
    <n v="2"/>
    <n v="2"/>
    <n v="3"/>
  </r>
  <r>
    <x v="1290"/>
    <d v="2020-12-26T00:00:00"/>
    <n v="4"/>
    <n v="5"/>
    <n v="3"/>
  </r>
  <r>
    <x v="1291"/>
    <d v="2019-03-23T00:00:00"/>
    <n v="3"/>
    <n v="3"/>
    <n v="1"/>
  </r>
  <r>
    <x v="1292"/>
    <d v="2023-10-19T00:00:00"/>
    <n v="2"/>
    <n v="4"/>
    <n v="3"/>
  </r>
  <r>
    <x v="1292"/>
    <d v="2021-11-19T00:00:00"/>
    <n v="1"/>
    <n v="5"/>
    <n v="5"/>
  </r>
  <r>
    <x v="1292"/>
    <d v="2019-08-30T00:00:00"/>
    <n v="3"/>
    <n v="2"/>
    <n v="3"/>
  </r>
  <r>
    <x v="1293"/>
    <d v="2022-05-13T00:00:00"/>
    <n v="5"/>
    <n v="5"/>
    <n v="4"/>
  </r>
  <r>
    <x v="1294"/>
    <d v="2021-04-24T00:00:00"/>
    <n v="1"/>
    <n v="4"/>
    <n v="3"/>
  </r>
  <r>
    <x v="1294"/>
    <d v="2021-05-01T00:00:00"/>
    <n v="2"/>
    <n v="4"/>
    <n v="5"/>
  </r>
  <r>
    <x v="1295"/>
    <d v="2022-09-22T00:00:00"/>
    <n v="1"/>
    <n v="1"/>
    <n v="1"/>
  </r>
  <r>
    <x v="1296"/>
    <d v="2020-10-01T00:00:00"/>
    <n v="4"/>
    <n v="5"/>
    <n v="2"/>
  </r>
  <r>
    <x v="1296"/>
    <d v="2023-03-25T00:00:00"/>
    <n v="4"/>
    <n v="2"/>
    <n v="3"/>
  </r>
  <r>
    <x v="1296"/>
    <d v="2021-03-30T00:00:00"/>
    <n v="3"/>
    <n v="5"/>
    <n v="3"/>
  </r>
  <r>
    <x v="1297"/>
    <d v="2022-07-08T00:00:00"/>
    <n v="1"/>
    <n v="5"/>
    <n v="3"/>
  </r>
  <r>
    <x v="1297"/>
    <d v="2019-05-02T00:00:00"/>
    <n v="1"/>
    <n v="1"/>
    <n v="3"/>
  </r>
  <r>
    <x v="1298"/>
    <d v="2023-03-09T00:00:00"/>
    <n v="2"/>
    <n v="3"/>
    <n v="2"/>
  </r>
  <r>
    <x v="1299"/>
    <d v="2023-10-31T00:00:00"/>
    <n v="3"/>
    <n v="3"/>
    <n v="1"/>
  </r>
  <r>
    <x v="1300"/>
    <d v="2021-05-17T00:00:00"/>
    <n v="3"/>
    <n v="4"/>
    <n v="1"/>
  </r>
  <r>
    <x v="1301"/>
    <d v="2020-03-03T00:00:00"/>
    <n v="1"/>
    <n v="1"/>
    <n v="5"/>
  </r>
  <r>
    <x v="1302"/>
    <d v="2023-04-28T00:00:00"/>
    <n v="5"/>
    <n v="4"/>
    <n v="2"/>
  </r>
  <r>
    <x v="1302"/>
    <d v="2021-03-14T00:00:00"/>
    <n v="1"/>
    <n v="3"/>
    <n v="2"/>
  </r>
  <r>
    <x v="1303"/>
    <d v="2023-09-01T00:00:00"/>
    <n v="4"/>
    <n v="4"/>
    <n v="2"/>
  </r>
  <r>
    <x v="1303"/>
    <d v="2021-04-30T00:00:00"/>
    <n v="4"/>
    <n v="1"/>
    <n v="2"/>
  </r>
  <r>
    <x v="1303"/>
    <d v="2023-06-11T00:00:00"/>
    <n v="3"/>
    <n v="1"/>
    <n v="4"/>
  </r>
  <r>
    <x v="1304"/>
    <d v="2021-07-09T00:00:00"/>
    <n v="3"/>
    <n v="4"/>
    <n v="2"/>
  </r>
  <r>
    <x v="1305"/>
    <d v="2023-10-30T00:00:00"/>
    <n v="2"/>
    <n v="5"/>
    <n v="4"/>
  </r>
  <r>
    <x v="1306"/>
    <d v="2020-02-12T00:00:00"/>
    <n v="5"/>
    <n v="2"/>
    <n v="5"/>
  </r>
  <r>
    <x v="1306"/>
    <d v="2020-05-08T00:00:00"/>
    <n v="1"/>
    <n v="2"/>
    <n v="1"/>
  </r>
  <r>
    <x v="1306"/>
    <d v="2023-06-09T00:00:00"/>
    <n v="4"/>
    <n v="3"/>
    <n v="3"/>
  </r>
  <r>
    <x v="1307"/>
    <d v="2020-02-12T00:00:00"/>
    <n v="1"/>
    <n v="1"/>
    <n v="5"/>
  </r>
  <r>
    <x v="1307"/>
    <d v="2023-09-21T00:00:00"/>
    <n v="2"/>
    <n v="2"/>
    <n v="1"/>
  </r>
  <r>
    <x v="1308"/>
    <d v="2022-09-01T00:00:00"/>
    <n v="1"/>
    <n v="3"/>
    <n v="2"/>
  </r>
  <r>
    <x v="1308"/>
    <d v="2022-10-21T00:00:00"/>
    <n v="3"/>
    <n v="4"/>
    <n v="4"/>
  </r>
  <r>
    <x v="1309"/>
    <d v="2020-03-30T00:00:00"/>
    <n v="5"/>
    <n v="1"/>
    <n v="2"/>
  </r>
  <r>
    <x v="1309"/>
    <d v="2023-03-07T00:00:00"/>
    <n v="3"/>
    <n v="1"/>
    <n v="3"/>
  </r>
  <r>
    <x v="1309"/>
    <d v="2020-03-09T00:00:00"/>
    <n v="3"/>
    <n v="2"/>
    <n v="1"/>
  </r>
  <r>
    <x v="1310"/>
    <d v="2023-04-23T00:00:00"/>
    <n v="3"/>
    <n v="3"/>
    <n v="3"/>
  </r>
  <r>
    <x v="1310"/>
    <d v="2022-08-13T00:00:00"/>
    <n v="3"/>
    <n v="1"/>
    <n v="5"/>
  </r>
  <r>
    <x v="1311"/>
    <d v="2022-12-04T00:00:00"/>
    <n v="4"/>
    <n v="2"/>
    <n v="1"/>
  </r>
  <r>
    <x v="1311"/>
    <d v="2020-04-06T00:00:00"/>
    <n v="3"/>
    <n v="5"/>
    <n v="2"/>
  </r>
  <r>
    <x v="1312"/>
    <d v="2023-02-17T00:00:00"/>
    <n v="1"/>
    <n v="3"/>
    <n v="2"/>
  </r>
  <r>
    <x v="1312"/>
    <d v="2019-06-14T00:00:00"/>
    <n v="2"/>
    <n v="3"/>
    <n v="1"/>
  </r>
  <r>
    <x v="1313"/>
    <d v="2020-07-24T00:00:00"/>
    <n v="3"/>
    <n v="4"/>
    <n v="1"/>
  </r>
  <r>
    <x v="1314"/>
    <d v="2021-09-15T00:00:00"/>
    <n v="4"/>
    <n v="4"/>
    <n v="1"/>
  </r>
  <r>
    <x v="1314"/>
    <d v="2023-03-21T00:00:00"/>
    <n v="4"/>
    <n v="3"/>
    <n v="2"/>
  </r>
  <r>
    <x v="1315"/>
    <d v="2021-07-21T00:00:00"/>
    <n v="3"/>
    <n v="2"/>
    <n v="5"/>
  </r>
  <r>
    <x v="1315"/>
    <d v="2019-11-18T00:00:00"/>
    <n v="5"/>
    <n v="5"/>
    <n v="1"/>
  </r>
  <r>
    <x v="1315"/>
    <d v="2023-06-06T00:00:00"/>
    <n v="5"/>
    <n v="2"/>
    <n v="2"/>
  </r>
  <r>
    <x v="1316"/>
    <d v="2022-06-04T00:00:00"/>
    <n v="5"/>
    <n v="1"/>
    <n v="4"/>
  </r>
  <r>
    <x v="1316"/>
    <d v="2020-09-05T00:00:00"/>
    <n v="5"/>
    <n v="5"/>
    <n v="3"/>
  </r>
  <r>
    <x v="1317"/>
    <d v="2020-01-15T00:00:00"/>
    <n v="4"/>
    <n v="4"/>
    <n v="4"/>
  </r>
  <r>
    <x v="1317"/>
    <d v="2023-02-15T00:00:00"/>
    <n v="3"/>
    <n v="4"/>
    <n v="1"/>
  </r>
  <r>
    <x v="1318"/>
    <d v="2021-10-03T00:00:00"/>
    <n v="2"/>
    <n v="3"/>
    <n v="4"/>
  </r>
  <r>
    <x v="1318"/>
    <d v="2020-03-14T00:00:00"/>
    <n v="4"/>
    <n v="5"/>
    <n v="1"/>
  </r>
  <r>
    <x v="1318"/>
    <d v="2021-11-05T00:00:00"/>
    <n v="4"/>
    <n v="2"/>
    <n v="3"/>
  </r>
  <r>
    <x v="1319"/>
    <d v="2019-12-07T00:00:00"/>
    <n v="2"/>
    <n v="5"/>
    <n v="2"/>
  </r>
  <r>
    <x v="1319"/>
    <d v="2022-08-23T00:00:00"/>
    <n v="2"/>
    <n v="5"/>
    <n v="1"/>
  </r>
  <r>
    <x v="1320"/>
    <d v="2022-11-07T00:00:00"/>
    <n v="1"/>
    <n v="4"/>
    <n v="1"/>
  </r>
  <r>
    <x v="1321"/>
    <d v="2022-02-21T00:00:00"/>
    <n v="3"/>
    <n v="4"/>
    <n v="3"/>
  </r>
  <r>
    <x v="1322"/>
    <d v="2022-03-16T00:00:00"/>
    <n v="4"/>
    <n v="5"/>
    <n v="3"/>
  </r>
  <r>
    <x v="1322"/>
    <d v="2022-08-23T00:00:00"/>
    <n v="3"/>
    <n v="1"/>
    <n v="3"/>
  </r>
  <r>
    <x v="1323"/>
    <d v="2019-05-15T00:00:00"/>
    <n v="4"/>
    <n v="2"/>
    <n v="4"/>
  </r>
  <r>
    <x v="1323"/>
    <d v="2021-01-05T00:00:00"/>
    <n v="1"/>
    <n v="4"/>
    <n v="5"/>
  </r>
  <r>
    <x v="1323"/>
    <d v="2020-05-06T00:00:00"/>
    <n v="5"/>
    <n v="4"/>
    <n v="5"/>
  </r>
  <r>
    <x v="1324"/>
    <d v="2023-01-30T00:00:00"/>
    <n v="5"/>
    <n v="2"/>
    <n v="2"/>
  </r>
  <r>
    <x v="1325"/>
    <d v="2022-06-23T00:00:00"/>
    <n v="1"/>
    <n v="5"/>
    <n v="1"/>
  </r>
  <r>
    <x v="1325"/>
    <d v="2021-03-25T00:00:00"/>
    <n v="2"/>
    <n v="5"/>
    <n v="3"/>
  </r>
  <r>
    <x v="1325"/>
    <d v="2020-01-13T00:00:00"/>
    <n v="3"/>
    <n v="2"/>
    <n v="3"/>
  </r>
  <r>
    <x v="1326"/>
    <d v="2022-04-27T00:00:00"/>
    <n v="1"/>
    <n v="5"/>
    <n v="4"/>
  </r>
  <r>
    <x v="1326"/>
    <d v="2020-09-13T00:00:00"/>
    <n v="2"/>
    <n v="2"/>
    <n v="1"/>
  </r>
  <r>
    <x v="1327"/>
    <d v="2022-09-08T00:00:00"/>
    <n v="5"/>
    <n v="1"/>
    <n v="2"/>
  </r>
  <r>
    <x v="1327"/>
    <d v="2021-04-21T00:00:00"/>
    <n v="1"/>
    <n v="1"/>
    <n v="3"/>
  </r>
  <r>
    <x v="1328"/>
    <d v="2022-11-09T00:00:00"/>
    <n v="3"/>
    <n v="2"/>
    <n v="5"/>
  </r>
  <r>
    <x v="1329"/>
    <d v="2022-10-06T00:00:00"/>
    <n v="2"/>
    <n v="4"/>
    <n v="1"/>
  </r>
  <r>
    <x v="1329"/>
    <d v="2021-09-21T00:00:00"/>
    <n v="5"/>
    <n v="3"/>
    <n v="3"/>
  </r>
  <r>
    <x v="1330"/>
    <d v="2023-04-03T00:00:00"/>
    <n v="1"/>
    <n v="3"/>
    <n v="2"/>
  </r>
  <r>
    <x v="1330"/>
    <d v="2023-09-04T00:00:00"/>
    <n v="3"/>
    <n v="4"/>
    <n v="2"/>
  </r>
  <r>
    <x v="1330"/>
    <d v="2022-07-14T00:00:00"/>
    <n v="2"/>
    <n v="4"/>
    <n v="5"/>
  </r>
  <r>
    <x v="1331"/>
    <d v="2023-10-20T00:00:00"/>
    <n v="3"/>
    <n v="4"/>
    <n v="4"/>
  </r>
  <r>
    <x v="1332"/>
    <d v="2021-05-31T00:00:00"/>
    <n v="1"/>
    <n v="4"/>
    <n v="3"/>
  </r>
  <r>
    <x v="1333"/>
    <d v="2019-11-12T00:00:00"/>
    <n v="2"/>
    <n v="5"/>
    <n v="3"/>
  </r>
  <r>
    <x v="1333"/>
    <d v="2019-11-07T00:00:00"/>
    <n v="4"/>
    <n v="5"/>
    <n v="5"/>
  </r>
  <r>
    <x v="1333"/>
    <d v="2023-01-31T00:00:00"/>
    <n v="3"/>
    <n v="2"/>
    <n v="2"/>
  </r>
  <r>
    <x v="1334"/>
    <d v="2021-03-01T00:00:00"/>
    <n v="3"/>
    <n v="3"/>
    <n v="3"/>
  </r>
  <r>
    <x v="1334"/>
    <d v="2021-10-16T00:00:00"/>
    <n v="4"/>
    <n v="3"/>
    <n v="3"/>
  </r>
  <r>
    <x v="1335"/>
    <d v="2021-07-28T00:00:00"/>
    <n v="5"/>
    <n v="5"/>
    <n v="3"/>
  </r>
  <r>
    <x v="1336"/>
    <d v="2022-07-07T00:00:00"/>
    <n v="5"/>
    <n v="1"/>
    <n v="1"/>
  </r>
  <r>
    <x v="1336"/>
    <d v="2022-08-12T00:00:00"/>
    <n v="4"/>
    <n v="4"/>
    <n v="2"/>
  </r>
  <r>
    <x v="1336"/>
    <d v="2022-07-16T00:00:00"/>
    <n v="5"/>
    <n v="5"/>
    <n v="3"/>
  </r>
  <r>
    <x v="1337"/>
    <d v="2022-04-16T00:00:00"/>
    <n v="3"/>
    <n v="3"/>
    <n v="4"/>
  </r>
  <r>
    <x v="1337"/>
    <d v="2020-03-18T00:00:00"/>
    <n v="1"/>
    <n v="5"/>
    <n v="5"/>
  </r>
  <r>
    <x v="1337"/>
    <d v="2021-02-20T00:00:00"/>
    <n v="3"/>
    <n v="3"/>
    <n v="3"/>
  </r>
  <r>
    <x v="1338"/>
    <d v="2023-09-01T00:00:00"/>
    <n v="4"/>
    <n v="2"/>
    <n v="3"/>
  </r>
  <r>
    <x v="1338"/>
    <d v="2020-06-04T00:00:00"/>
    <n v="1"/>
    <n v="4"/>
    <n v="2"/>
  </r>
  <r>
    <x v="1339"/>
    <d v="2020-12-04T00:00:00"/>
    <n v="1"/>
    <n v="2"/>
    <n v="3"/>
  </r>
  <r>
    <x v="1339"/>
    <d v="2023-01-30T00:00:00"/>
    <n v="5"/>
    <n v="1"/>
    <n v="3"/>
  </r>
  <r>
    <x v="1339"/>
    <d v="2022-03-11T00:00:00"/>
    <n v="4"/>
    <n v="5"/>
    <n v="4"/>
  </r>
  <r>
    <x v="1340"/>
    <d v="2020-02-10T00:00:00"/>
    <n v="5"/>
    <n v="4"/>
    <n v="1"/>
  </r>
  <r>
    <x v="1340"/>
    <d v="2022-08-05T00:00:00"/>
    <n v="2"/>
    <n v="2"/>
    <n v="5"/>
  </r>
  <r>
    <x v="1340"/>
    <d v="2021-02-18T00:00:00"/>
    <n v="1"/>
    <n v="4"/>
    <n v="1"/>
  </r>
  <r>
    <x v="1341"/>
    <d v="2021-10-21T00:00:00"/>
    <n v="1"/>
    <n v="5"/>
    <n v="5"/>
  </r>
  <r>
    <x v="1342"/>
    <d v="2019-12-29T00:00:00"/>
    <n v="3"/>
    <n v="4"/>
    <n v="5"/>
  </r>
  <r>
    <x v="1342"/>
    <d v="2019-03-15T00:00:00"/>
    <n v="3"/>
    <n v="4"/>
    <n v="1"/>
  </r>
  <r>
    <x v="1342"/>
    <d v="2019-09-18T00:00:00"/>
    <n v="2"/>
    <n v="2"/>
    <n v="2"/>
  </r>
  <r>
    <x v="1343"/>
    <d v="2023-10-17T00:00:00"/>
    <n v="5"/>
    <n v="2"/>
    <n v="2"/>
  </r>
  <r>
    <x v="1343"/>
    <d v="2021-05-02T00:00:00"/>
    <n v="5"/>
    <n v="2"/>
    <n v="5"/>
  </r>
  <r>
    <x v="1344"/>
    <d v="2019-11-20T00:00:00"/>
    <n v="5"/>
    <n v="5"/>
    <n v="3"/>
  </r>
  <r>
    <x v="1344"/>
    <d v="2019-08-22T00:00:00"/>
    <n v="5"/>
    <n v="2"/>
    <n v="1"/>
  </r>
  <r>
    <x v="1345"/>
    <d v="2021-09-26T00:00:00"/>
    <n v="5"/>
    <n v="3"/>
    <n v="1"/>
  </r>
  <r>
    <x v="1346"/>
    <d v="2022-03-13T00:00:00"/>
    <n v="4"/>
    <n v="3"/>
    <n v="4"/>
  </r>
  <r>
    <x v="1347"/>
    <d v="2023-02-25T00:00:00"/>
    <n v="1"/>
    <n v="4"/>
    <n v="5"/>
  </r>
  <r>
    <x v="1348"/>
    <d v="2020-04-18T00:00:00"/>
    <n v="5"/>
    <n v="5"/>
    <n v="5"/>
  </r>
  <r>
    <x v="1348"/>
    <d v="2020-06-20T00:00:00"/>
    <n v="1"/>
    <n v="1"/>
    <n v="5"/>
  </r>
  <r>
    <x v="1349"/>
    <d v="2020-12-08T00:00:00"/>
    <n v="5"/>
    <n v="3"/>
    <n v="3"/>
  </r>
  <r>
    <x v="1349"/>
    <d v="2021-02-22T00:00:00"/>
    <n v="4"/>
    <n v="1"/>
    <n v="1"/>
  </r>
  <r>
    <x v="1350"/>
    <d v="2023-01-05T00:00:00"/>
    <n v="3"/>
    <n v="2"/>
    <n v="2"/>
  </r>
  <r>
    <x v="1350"/>
    <d v="2021-11-29T00:00:00"/>
    <n v="3"/>
    <n v="4"/>
    <n v="5"/>
  </r>
  <r>
    <x v="1350"/>
    <d v="2021-05-20T00:00:00"/>
    <n v="5"/>
    <n v="4"/>
    <n v="3"/>
  </r>
  <r>
    <x v="1351"/>
    <d v="2021-06-18T00:00:00"/>
    <n v="3"/>
    <n v="2"/>
    <n v="2"/>
  </r>
  <r>
    <x v="1351"/>
    <d v="2020-12-02T00:00:00"/>
    <n v="1"/>
    <n v="3"/>
    <n v="3"/>
  </r>
  <r>
    <x v="1351"/>
    <d v="2019-08-23T00:00:00"/>
    <n v="1"/>
    <n v="1"/>
    <n v="5"/>
  </r>
  <r>
    <x v="1352"/>
    <d v="2020-03-09T00:00:00"/>
    <n v="4"/>
    <n v="1"/>
    <n v="1"/>
  </r>
  <r>
    <x v="1352"/>
    <d v="2021-04-28T00:00:00"/>
    <n v="1"/>
    <n v="5"/>
    <n v="4"/>
  </r>
  <r>
    <x v="1352"/>
    <d v="2022-05-26T00:00:00"/>
    <n v="1"/>
    <n v="5"/>
    <n v="1"/>
  </r>
  <r>
    <x v="1353"/>
    <d v="2019-10-03T00:00:00"/>
    <n v="5"/>
    <n v="5"/>
    <n v="2"/>
  </r>
  <r>
    <x v="1354"/>
    <d v="2019-09-04T00:00:00"/>
    <n v="3"/>
    <n v="1"/>
    <n v="1"/>
  </r>
  <r>
    <x v="1354"/>
    <d v="2020-08-23T00:00:00"/>
    <n v="4"/>
    <n v="2"/>
    <n v="5"/>
  </r>
  <r>
    <x v="1354"/>
    <d v="2020-08-14T00:00:00"/>
    <n v="1"/>
    <n v="1"/>
    <n v="3"/>
  </r>
  <r>
    <x v="1355"/>
    <d v="2021-01-06T00:00:00"/>
    <n v="1"/>
    <n v="2"/>
    <n v="2"/>
  </r>
  <r>
    <x v="1355"/>
    <d v="2022-06-11T00:00:00"/>
    <n v="1"/>
    <n v="5"/>
    <n v="5"/>
  </r>
  <r>
    <x v="1356"/>
    <d v="2023-04-18T00:00:00"/>
    <n v="3"/>
    <n v="2"/>
    <n v="4"/>
  </r>
  <r>
    <x v="1356"/>
    <d v="2023-07-13T00:00:00"/>
    <n v="5"/>
    <n v="2"/>
    <n v="3"/>
  </r>
  <r>
    <x v="1357"/>
    <d v="2019-10-02T00:00:00"/>
    <n v="4"/>
    <n v="2"/>
    <n v="1"/>
  </r>
  <r>
    <x v="1358"/>
    <d v="2021-10-15T00:00:00"/>
    <n v="4"/>
    <n v="3"/>
    <n v="1"/>
  </r>
  <r>
    <x v="1358"/>
    <d v="2022-08-24T00:00:00"/>
    <n v="2"/>
    <n v="5"/>
    <n v="3"/>
  </r>
  <r>
    <x v="1359"/>
    <d v="2022-05-12T00:00:00"/>
    <n v="3"/>
    <n v="5"/>
    <n v="5"/>
  </r>
  <r>
    <x v="1359"/>
    <d v="2023-05-14T00:00:00"/>
    <n v="1"/>
    <n v="2"/>
    <n v="3"/>
  </r>
  <r>
    <x v="1360"/>
    <d v="2023-06-30T00:00:00"/>
    <n v="5"/>
    <n v="2"/>
    <n v="4"/>
  </r>
  <r>
    <x v="1360"/>
    <d v="2022-06-23T00:00:00"/>
    <n v="3"/>
    <n v="2"/>
    <n v="2"/>
  </r>
  <r>
    <x v="1360"/>
    <d v="2020-02-21T00:00:00"/>
    <n v="3"/>
    <n v="5"/>
    <n v="3"/>
  </r>
  <r>
    <x v="1361"/>
    <d v="2023-03-27T00:00:00"/>
    <n v="3"/>
    <n v="4"/>
    <n v="4"/>
  </r>
  <r>
    <x v="1361"/>
    <d v="2020-05-11T00:00:00"/>
    <n v="2"/>
    <n v="5"/>
    <n v="5"/>
  </r>
  <r>
    <x v="1362"/>
    <d v="2019-11-23T00:00:00"/>
    <n v="3"/>
    <n v="1"/>
    <n v="1"/>
  </r>
  <r>
    <x v="1363"/>
    <d v="2020-04-29T00:00:00"/>
    <n v="2"/>
    <n v="3"/>
    <n v="2"/>
  </r>
  <r>
    <x v="1364"/>
    <d v="2021-04-05T00:00:00"/>
    <n v="2"/>
    <n v="2"/>
    <n v="1"/>
  </r>
  <r>
    <x v="1365"/>
    <d v="2022-12-12T00:00:00"/>
    <n v="2"/>
    <n v="2"/>
    <n v="5"/>
  </r>
  <r>
    <x v="1365"/>
    <d v="2021-09-06T00:00:00"/>
    <n v="4"/>
    <n v="2"/>
    <n v="5"/>
  </r>
  <r>
    <x v="1366"/>
    <d v="2019-04-14T00:00:00"/>
    <n v="2"/>
    <n v="5"/>
    <n v="5"/>
  </r>
  <r>
    <x v="1366"/>
    <d v="2021-06-11T00:00:00"/>
    <n v="5"/>
    <n v="2"/>
    <n v="1"/>
  </r>
  <r>
    <x v="1366"/>
    <d v="2019-09-27T00:00:00"/>
    <n v="1"/>
    <n v="5"/>
    <n v="1"/>
  </r>
  <r>
    <x v="1367"/>
    <d v="2019-06-23T00:00:00"/>
    <n v="1"/>
    <n v="1"/>
    <n v="2"/>
  </r>
  <r>
    <x v="1367"/>
    <d v="2019-08-19T00:00:00"/>
    <n v="5"/>
    <n v="2"/>
    <n v="1"/>
  </r>
  <r>
    <x v="1367"/>
    <d v="2021-02-11T00:00:00"/>
    <n v="3"/>
    <n v="2"/>
    <n v="2"/>
  </r>
  <r>
    <x v="1368"/>
    <d v="2023-04-08T00:00:00"/>
    <n v="5"/>
    <n v="4"/>
    <n v="4"/>
  </r>
  <r>
    <x v="1368"/>
    <d v="2020-01-02T00:00:00"/>
    <n v="3"/>
    <n v="2"/>
    <n v="2"/>
  </r>
  <r>
    <x v="1369"/>
    <d v="2022-06-05T00:00:00"/>
    <n v="5"/>
    <n v="2"/>
    <n v="5"/>
  </r>
  <r>
    <x v="1369"/>
    <d v="2021-12-11T00:00:00"/>
    <n v="1"/>
    <n v="4"/>
    <n v="5"/>
  </r>
  <r>
    <x v="1369"/>
    <d v="2021-10-07T00:00:00"/>
    <n v="2"/>
    <n v="1"/>
    <n v="4"/>
  </r>
  <r>
    <x v="1370"/>
    <d v="2020-11-12T00:00:00"/>
    <n v="3"/>
    <n v="1"/>
    <n v="3"/>
  </r>
  <r>
    <x v="1371"/>
    <d v="2019-12-24T00:00:00"/>
    <n v="3"/>
    <n v="4"/>
    <n v="4"/>
  </r>
  <r>
    <x v="1372"/>
    <d v="2023-05-01T00:00:00"/>
    <n v="3"/>
    <n v="1"/>
    <n v="5"/>
  </r>
  <r>
    <x v="1372"/>
    <d v="2019-12-16T00:00:00"/>
    <n v="4"/>
    <n v="1"/>
    <n v="4"/>
  </r>
  <r>
    <x v="1372"/>
    <d v="2021-04-21T00:00:00"/>
    <n v="4"/>
    <n v="1"/>
    <n v="2"/>
  </r>
  <r>
    <x v="1373"/>
    <d v="2019-09-29T00:00:00"/>
    <n v="4"/>
    <n v="2"/>
    <n v="3"/>
  </r>
  <r>
    <x v="1374"/>
    <d v="2020-03-22T00:00:00"/>
    <n v="1"/>
    <n v="3"/>
    <n v="2"/>
  </r>
  <r>
    <x v="1374"/>
    <d v="2023-03-22T00:00:00"/>
    <n v="1"/>
    <n v="2"/>
    <n v="1"/>
  </r>
  <r>
    <x v="1374"/>
    <d v="2023-08-05T00:00:00"/>
    <n v="5"/>
    <n v="2"/>
    <n v="3"/>
  </r>
  <r>
    <x v="1375"/>
    <d v="2022-11-12T00:00:00"/>
    <n v="1"/>
    <n v="2"/>
    <n v="4"/>
  </r>
  <r>
    <x v="1375"/>
    <d v="2019-07-08T00:00:00"/>
    <n v="3"/>
    <n v="3"/>
    <n v="2"/>
  </r>
  <r>
    <x v="1375"/>
    <d v="2020-07-29T00:00:00"/>
    <n v="1"/>
    <n v="4"/>
    <n v="3"/>
  </r>
  <r>
    <x v="1376"/>
    <d v="2019-08-10T00:00:00"/>
    <n v="3"/>
    <n v="4"/>
    <n v="5"/>
  </r>
  <r>
    <x v="1376"/>
    <d v="2021-12-17T00:00:00"/>
    <n v="2"/>
    <n v="5"/>
    <n v="2"/>
  </r>
  <r>
    <x v="1377"/>
    <d v="2023-02-05T00:00:00"/>
    <n v="1"/>
    <n v="5"/>
    <n v="5"/>
  </r>
  <r>
    <x v="1378"/>
    <d v="2022-06-04T00:00:00"/>
    <n v="2"/>
    <n v="4"/>
    <n v="5"/>
  </r>
  <r>
    <x v="1378"/>
    <d v="2019-11-02T00:00:00"/>
    <n v="4"/>
    <n v="3"/>
    <n v="2"/>
  </r>
  <r>
    <x v="1379"/>
    <d v="2019-07-14T00:00:00"/>
    <n v="5"/>
    <n v="4"/>
    <n v="5"/>
  </r>
  <r>
    <x v="1379"/>
    <d v="2019-12-18T00:00:00"/>
    <n v="5"/>
    <n v="1"/>
    <n v="5"/>
  </r>
  <r>
    <x v="1379"/>
    <d v="2019-03-15T00:00:00"/>
    <n v="3"/>
    <n v="2"/>
    <n v="2"/>
  </r>
  <r>
    <x v="1380"/>
    <d v="2023-03-16T00:00:00"/>
    <n v="4"/>
    <n v="4"/>
    <n v="3"/>
  </r>
  <r>
    <x v="1380"/>
    <d v="2020-09-01T00:00:00"/>
    <n v="1"/>
    <n v="4"/>
    <n v="2"/>
  </r>
  <r>
    <x v="1380"/>
    <d v="2019-09-14T00:00:00"/>
    <n v="1"/>
    <n v="4"/>
    <n v="1"/>
  </r>
  <r>
    <x v="1381"/>
    <d v="2021-11-24T00:00:00"/>
    <n v="1"/>
    <n v="5"/>
    <n v="5"/>
  </r>
  <r>
    <x v="1382"/>
    <d v="2022-10-21T00:00:00"/>
    <n v="3"/>
    <n v="3"/>
    <n v="5"/>
  </r>
  <r>
    <x v="1383"/>
    <d v="2022-02-12T00:00:00"/>
    <n v="5"/>
    <n v="2"/>
    <n v="2"/>
  </r>
  <r>
    <x v="1383"/>
    <d v="2021-05-17T00:00:00"/>
    <n v="5"/>
    <n v="4"/>
    <n v="1"/>
  </r>
  <r>
    <x v="1384"/>
    <d v="2019-05-31T00:00:00"/>
    <n v="3"/>
    <n v="1"/>
    <n v="2"/>
  </r>
  <r>
    <x v="1384"/>
    <d v="2022-01-05T00:00:00"/>
    <n v="5"/>
    <n v="3"/>
    <n v="5"/>
  </r>
  <r>
    <x v="1384"/>
    <d v="2022-11-03T00:00:00"/>
    <n v="2"/>
    <n v="3"/>
    <n v="4"/>
  </r>
  <r>
    <x v="1385"/>
    <d v="2021-10-31T00:00:00"/>
    <n v="3"/>
    <n v="2"/>
    <n v="2"/>
  </r>
  <r>
    <x v="1385"/>
    <d v="2022-07-13T00:00:00"/>
    <n v="1"/>
    <n v="3"/>
    <n v="3"/>
  </r>
  <r>
    <x v="1386"/>
    <d v="2022-05-17T00:00:00"/>
    <n v="1"/>
    <n v="2"/>
    <n v="2"/>
  </r>
  <r>
    <x v="1386"/>
    <d v="2020-09-20T00:00:00"/>
    <n v="1"/>
    <n v="2"/>
    <n v="1"/>
  </r>
  <r>
    <x v="1386"/>
    <d v="2022-07-26T00:00:00"/>
    <n v="2"/>
    <n v="2"/>
    <n v="1"/>
  </r>
  <r>
    <x v="1387"/>
    <d v="2023-02-05T00:00:00"/>
    <n v="1"/>
    <n v="2"/>
    <n v="1"/>
  </r>
  <r>
    <x v="1388"/>
    <d v="2022-03-04T00:00:00"/>
    <n v="2"/>
    <n v="4"/>
    <n v="5"/>
  </r>
  <r>
    <x v="1388"/>
    <d v="2021-06-20T00:00:00"/>
    <n v="2"/>
    <n v="4"/>
    <n v="5"/>
  </r>
  <r>
    <x v="1389"/>
    <d v="2021-09-16T00:00:00"/>
    <n v="2"/>
    <n v="3"/>
    <n v="1"/>
  </r>
  <r>
    <x v="1389"/>
    <d v="2019-04-12T00:00:00"/>
    <n v="1"/>
    <n v="1"/>
    <n v="2"/>
  </r>
  <r>
    <x v="1389"/>
    <d v="2020-08-07T00:00:00"/>
    <n v="3"/>
    <n v="3"/>
    <n v="5"/>
  </r>
  <r>
    <x v="1390"/>
    <d v="2022-04-20T00:00:00"/>
    <n v="2"/>
    <n v="4"/>
    <n v="5"/>
  </r>
  <r>
    <x v="1390"/>
    <d v="2023-02-12T00:00:00"/>
    <n v="3"/>
    <n v="2"/>
    <n v="3"/>
  </r>
  <r>
    <x v="1391"/>
    <d v="2019-11-06T00:00:00"/>
    <n v="1"/>
    <n v="3"/>
    <n v="3"/>
  </r>
  <r>
    <x v="1391"/>
    <d v="2020-07-03T00:00:00"/>
    <n v="1"/>
    <n v="5"/>
    <n v="4"/>
  </r>
  <r>
    <x v="1391"/>
    <d v="2021-09-14T00:00:00"/>
    <n v="4"/>
    <n v="5"/>
    <n v="2"/>
  </r>
  <r>
    <x v="1392"/>
    <d v="2021-05-26T00:00:00"/>
    <n v="4"/>
    <n v="5"/>
    <n v="3"/>
  </r>
  <r>
    <x v="1392"/>
    <d v="2021-07-20T00:00:00"/>
    <n v="1"/>
    <n v="2"/>
    <n v="2"/>
  </r>
  <r>
    <x v="1392"/>
    <d v="2020-11-19T00:00:00"/>
    <n v="4"/>
    <n v="2"/>
    <n v="1"/>
  </r>
  <r>
    <x v="1393"/>
    <d v="2019-12-18T00:00:00"/>
    <n v="3"/>
    <n v="4"/>
    <n v="5"/>
  </r>
  <r>
    <x v="1393"/>
    <d v="2020-12-13T00:00:00"/>
    <n v="4"/>
    <n v="2"/>
    <n v="2"/>
  </r>
  <r>
    <x v="1393"/>
    <d v="2022-03-03T00:00:00"/>
    <n v="4"/>
    <n v="2"/>
    <n v="2"/>
  </r>
  <r>
    <x v="1394"/>
    <d v="2023-07-16T00:00:00"/>
    <n v="3"/>
    <n v="1"/>
    <n v="5"/>
  </r>
  <r>
    <x v="1394"/>
    <d v="2022-11-20T00:00:00"/>
    <n v="2"/>
    <n v="1"/>
    <n v="1"/>
  </r>
  <r>
    <x v="1395"/>
    <d v="2021-12-09T00:00:00"/>
    <n v="4"/>
    <n v="1"/>
    <n v="4"/>
  </r>
  <r>
    <x v="1395"/>
    <d v="2022-05-17T00:00:00"/>
    <n v="3"/>
    <n v="5"/>
    <n v="5"/>
  </r>
  <r>
    <x v="1395"/>
    <d v="2023-11-01T00:00:00"/>
    <n v="5"/>
    <n v="2"/>
    <n v="3"/>
  </r>
  <r>
    <x v="1396"/>
    <d v="2020-10-10T00:00:00"/>
    <n v="1"/>
    <n v="2"/>
    <n v="5"/>
  </r>
  <r>
    <x v="1396"/>
    <d v="2020-02-05T00:00:00"/>
    <n v="5"/>
    <n v="4"/>
    <n v="3"/>
  </r>
  <r>
    <x v="1397"/>
    <d v="2022-02-13T00:00:00"/>
    <n v="3"/>
    <n v="5"/>
    <n v="5"/>
  </r>
  <r>
    <x v="1397"/>
    <d v="2022-05-30T00:00:00"/>
    <n v="5"/>
    <n v="3"/>
    <n v="1"/>
  </r>
  <r>
    <x v="1398"/>
    <d v="2023-04-22T00:00:00"/>
    <n v="5"/>
    <n v="1"/>
    <n v="5"/>
  </r>
  <r>
    <x v="1398"/>
    <d v="2021-11-19T00:00:00"/>
    <n v="3"/>
    <n v="1"/>
    <n v="3"/>
  </r>
  <r>
    <x v="1399"/>
    <d v="2019-09-16T00:00:00"/>
    <n v="4"/>
    <n v="1"/>
    <n v="2"/>
  </r>
  <r>
    <x v="1399"/>
    <d v="2020-02-23T00:00:00"/>
    <n v="2"/>
    <n v="1"/>
    <n v="4"/>
  </r>
  <r>
    <x v="1400"/>
    <d v="2022-10-04T00:00:00"/>
    <n v="4"/>
    <n v="3"/>
    <n v="5"/>
  </r>
  <r>
    <x v="1401"/>
    <d v="2023-08-28T00:00:00"/>
    <n v="3"/>
    <n v="5"/>
    <n v="2"/>
  </r>
  <r>
    <x v="1401"/>
    <d v="2020-09-08T00:00:00"/>
    <n v="5"/>
    <n v="5"/>
    <n v="3"/>
  </r>
  <r>
    <x v="1402"/>
    <d v="2023-06-14T00:00:00"/>
    <n v="4"/>
    <n v="1"/>
    <n v="5"/>
  </r>
  <r>
    <x v="1403"/>
    <d v="2019-10-06T00:00:00"/>
    <n v="5"/>
    <n v="3"/>
    <n v="3"/>
  </r>
  <r>
    <x v="1403"/>
    <d v="2020-03-27T00:00:00"/>
    <n v="5"/>
    <n v="3"/>
    <n v="4"/>
  </r>
  <r>
    <x v="1404"/>
    <d v="2021-12-29T00:00:00"/>
    <n v="5"/>
    <n v="1"/>
    <n v="3"/>
  </r>
  <r>
    <x v="1404"/>
    <d v="2020-10-24T00:00:00"/>
    <n v="1"/>
    <n v="3"/>
    <n v="2"/>
  </r>
  <r>
    <x v="1404"/>
    <d v="2020-12-05T00:00:00"/>
    <n v="4"/>
    <n v="2"/>
    <n v="4"/>
  </r>
  <r>
    <x v="1405"/>
    <d v="2020-09-05T00:00:00"/>
    <n v="1"/>
    <n v="5"/>
    <n v="2"/>
  </r>
  <r>
    <x v="1406"/>
    <d v="2022-10-21T00:00:00"/>
    <n v="4"/>
    <n v="1"/>
    <n v="1"/>
  </r>
  <r>
    <x v="1407"/>
    <d v="2021-08-15T00:00:00"/>
    <n v="3"/>
    <n v="3"/>
    <n v="1"/>
  </r>
  <r>
    <x v="1407"/>
    <d v="2020-01-14T00:00:00"/>
    <n v="2"/>
    <n v="4"/>
    <n v="4"/>
  </r>
  <r>
    <x v="1408"/>
    <d v="2023-02-21T00:00:00"/>
    <n v="1"/>
    <n v="1"/>
    <n v="2"/>
  </r>
  <r>
    <x v="1409"/>
    <d v="2020-10-16T00:00:00"/>
    <n v="3"/>
    <n v="3"/>
    <n v="5"/>
  </r>
  <r>
    <x v="1409"/>
    <d v="2021-02-11T00:00:00"/>
    <n v="2"/>
    <n v="2"/>
    <n v="1"/>
  </r>
  <r>
    <x v="1409"/>
    <d v="2021-04-21T00:00:00"/>
    <n v="2"/>
    <n v="1"/>
    <n v="4"/>
  </r>
  <r>
    <x v="1410"/>
    <d v="2020-10-20T00:00:00"/>
    <n v="2"/>
    <n v="1"/>
    <n v="5"/>
  </r>
  <r>
    <x v="1411"/>
    <d v="2022-04-15T00:00:00"/>
    <n v="1"/>
    <n v="3"/>
    <n v="2"/>
  </r>
  <r>
    <x v="1412"/>
    <d v="2019-04-28T00:00:00"/>
    <n v="5"/>
    <n v="2"/>
    <n v="2"/>
  </r>
  <r>
    <x v="1413"/>
    <d v="2023-05-28T00:00:00"/>
    <n v="2"/>
    <n v="1"/>
    <n v="1"/>
  </r>
  <r>
    <x v="1413"/>
    <d v="2023-04-15T00:00:00"/>
    <n v="3"/>
    <n v="1"/>
    <n v="3"/>
  </r>
  <r>
    <x v="1414"/>
    <d v="2019-11-03T00:00:00"/>
    <n v="5"/>
    <n v="1"/>
    <n v="4"/>
  </r>
  <r>
    <x v="1414"/>
    <d v="2021-01-24T00:00:00"/>
    <n v="1"/>
    <n v="2"/>
    <n v="2"/>
  </r>
  <r>
    <x v="1414"/>
    <d v="2020-05-18T00:00:00"/>
    <n v="1"/>
    <n v="2"/>
    <n v="3"/>
  </r>
  <r>
    <x v="1415"/>
    <d v="2019-05-23T00:00:00"/>
    <n v="4"/>
    <n v="5"/>
    <n v="4"/>
  </r>
  <r>
    <x v="1416"/>
    <d v="2019-12-18T00:00:00"/>
    <n v="1"/>
    <n v="1"/>
    <n v="2"/>
  </r>
  <r>
    <x v="1416"/>
    <d v="2023-02-24T00:00:00"/>
    <n v="5"/>
    <n v="4"/>
    <n v="5"/>
  </r>
  <r>
    <x v="1416"/>
    <d v="2023-05-09T00:00:00"/>
    <n v="2"/>
    <n v="4"/>
    <n v="4"/>
  </r>
  <r>
    <x v="1417"/>
    <d v="2022-05-30T00:00:00"/>
    <n v="5"/>
    <n v="1"/>
    <n v="1"/>
  </r>
  <r>
    <x v="1418"/>
    <d v="2022-03-09T00:00:00"/>
    <n v="2"/>
    <n v="5"/>
    <n v="1"/>
  </r>
  <r>
    <x v="1419"/>
    <d v="2022-05-08T00:00:00"/>
    <n v="1"/>
    <n v="2"/>
    <n v="2"/>
  </r>
  <r>
    <x v="1419"/>
    <d v="2020-06-23T00:00:00"/>
    <n v="1"/>
    <n v="5"/>
    <n v="2"/>
  </r>
  <r>
    <x v="1420"/>
    <d v="2020-02-06T00:00:00"/>
    <n v="1"/>
    <n v="2"/>
    <n v="2"/>
  </r>
  <r>
    <x v="1420"/>
    <d v="2023-03-25T00:00:00"/>
    <n v="2"/>
    <n v="4"/>
    <n v="5"/>
  </r>
  <r>
    <x v="1421"/>
    <d v="2023-10-27T00:00:00"/>
    <n v="1"/>
    <n v="5"/>
    <n v="3"/>
  </r>
  <r>
    <x v="1421"/>
    <d v="2019-07-22T00:00:00"/>
    <n v="5"/>
    <n v="1"/>
    <n v="2"/>
  </r>
  <r>
    <x v="1421"/>
    <d v="2020-01-09T00:00:00"/>
    <n v="2"/>
    <n v="3"/>
    <n v="1"/>
  </r>
  <r>
    <x v="1422"/>
    <d v="2020-01-03T00:00:00"/>
    <n v="1"/>
    <n v="5"/>
    <n v="2"/>
  </r>
  <r>
    <x v="1422"/>
    <d v="2022-03-30T00:00:00"/>
    <n v="3"/>
    <n v="4"/>
    <n v="1"/>
  </r>
  <r>
    <x v="1422"/>
    <d v="2019-05-11T00:00:00"/>
    <n v="3"/>
    <n v="4"/>
    <n v="4"/>
  </r>
  <r>
    <x v="1423"/>
    <d v="2023-09-29T00:00:00"/>
    <n v="3"/>
    <n v="3"/>
    <n v="3"/>
  </r>
  <r>
    <x v="1424"/>
    <d v="2020-06-30T00:00:00"/>
    <n v="2"/>
    <n v="4"/>
    <n v="5"/>
  </r>
  <r>
    <x v="1425"/>
    <d v="2020-04-30T00:00:00"/>
    <n v="5"/>
    <n v="5"/>
    <n v="5"/>
  </r>
  <r>
    <x v="1425"/>
    <d v="2020-11-03T00:00:00"/>
    <n v="5"/>
    <n v="2"/>
    <n v="2"/>
  </r>
  <r>
    <x v="1426"/>
    <d v="2020-10-13T00:00:00"/>
    <n v="1"/>
    <n v="2"/>
    <n v="2"/>
  </r>
  <r>
    <x v="1426"/>
    <d v="2020-02-28T00:00:00"/>
    <n v="1"/>
    <n v="1"/>
    <n v="5"/>
  </r>
  <r>
    <x v="1426"/>
    <d v="2019-06-29T00:00:00"/>
    <n v="2"/>
    <n v="2"/>
    <n v="4"/>
  </r>
  <r>
    <x v="1427"/>
    <d v="2019-06-22T00:00:00"/>
    <n v="4"/>
    <n v="5"/>
    <n v="3"/>
  </r>
  <r>
    <x v="1427"/>
    <d v="2022-02-11T00:00:00"/>
    <n v="4"/>
    <n v="1"/>
    <n v="2"/>
  </r>
  <r>
    <x v="1427"/>
    <d v="2023-10-29T00:00:00"/>
    <n v="2"/>
    <n v="3"/>
    <n v="5"/>
  </r>
  <r>
    <x v="1428"/>
    <d v="2021-11-26T00:00:00"/>
    <n v="2"/>
    <n v="1"/>
    <n v="4"/>
  </r>
  <r>
    <x v="1428"/>
    <d v="2023-10-31T00:00:00"/>
    <n v="2"/>
    <n v="5"/>
    <n v="4"/>
  </r>
  <r>
    <x v="1428"/>
    <d v="2021-11-18T00:00:00"/>
    <n v="5"/>
    <n v="3"/>
    <n v="5"/>
  </r>
  <r>
    <x v="1429"/>
    <d v="2022-12-27T00:00:00"/>
    <n v="2"/>
    <n v="4"/>
    <n v="4"/>
  </r>
  <r>
    <x v="1430"/>
    <d v="2020-07-16T00:00:00"/>
    <n v="2"/>
    <n v="5"/>
    <n v="5"/>
  </r>
  <r>
    <x v="1431"/>
    <d v="2023-03-20T00:00:00"/>
    <n v="3"/>
    <n v="3"/>
    <n v="1"/>
  </r>
  <r>
    <x v="1432"/>
    <d v="2022-01-23T00:00:00"/>
    <n v="5"/>
    <n v="5"/>
    <n v="2"/>
  </r>
  <r>
    <x v="1433"/>
    <d v="2023-04-12T00:00:00"/>
    <n v="3"/>
    <n v="1"/>
    <n v="3"/>
  </r>
  <r>
    <x v="1434"/>
    <d v="2019-08-30T00:00:00"/>
    <n v="2"/>
    <n v="1"/>
    <n v="2"/>
  </r>
  <r>
    <x v="1434"/>
    <d v="2023-03-11T00:00:00"/>
    <n v="3"/>
    <n v="5"/>
    <n v="1"/>
  </r>
  <r>
    <x v="1435"/>
    <d v="2020-01-05T00:00:00"/>
    <n v="3"/>
    <n v="1"/>
    <n v="5"/>
  </r>
  <r>
    <x v="1435"/>
    <d v="2021-12-26T00:00:00"/>
    <n v="2"/>
    <n v="2"/>
    <n v="4"/>
  </r>
  <r>
    <x v="1435"/>
    <d v="2019-04-12T00:00:00"/>
    <n v="2"/>
    <n v="2"/>
    <n v="2"/>
  </r>
  <r>
    <x v="1436"/>
    <d v="2019-10-19T00:00:00"/>
    <n v="3"/>
    <n v="1"/>
    <n v="1"/>
  </r>
  <r>
    <x v="1437"/>
    <d v="2020-10-04T00:00:00"/>
    <n v="3"/>
    <n v="3"/>
    <n v="5"/>
  </r>
  <r>
    <x v="1438"/>
    <d v="2023-03-27T00:00:00"/>
    <n v="2"/>
    <n v="5"/>
    <n v="4"/>
  </r>
  <r>
    <x v="1438"/>
    <d v="2019-11-13T00:00:00"/>
    <n v="5"/>
    <n v="2"/>
    <n v="5"/>
  </r>
  <r>
    <x v="1439"/>
    <d v="2019-04-20T00:00:00"/>
    <n v="1"/>
    <n v="3"/>
    <n v="4"/>
  </r>
  <r>
    <x v="1440"/>
    <d v="2020-05-16T00:00:00"/>
    <n v="1"/>
    <n v="1"/>
    <n v="3"/>
  </r>
  <r>
    <x v="1440"/>
    <d v="2019-11-08T00:00:00"/>
    <n v="3"/>
    <n v="4"/>
    <n v="4"/>
  </r>
  <r>
    <x v="1441"/>
    <d v="2021-09-28T00:00:00"/>
    <n v="3"/>
    <n v="2"/>
    <n v="2"/>
  </r>
  <r>
    <x v="1441"/>
    <d v="2021-11-25T00:00:00"/>
    <n v="4"/>
    <n v="3"/>
    <n v="3"/>
  </r>
  <r>
    <x v="1441"/>
    <d v="2021-07-11T00:00:00"/>
    <n v="5"/>
    <n v="1"/>
    <n v="1"/>
  </r>
  <r>
    <x v="1442"/>
    <d v="2021-10-07T00:00:00"/>
    <n v="4"/>
    <n v="1"/>
    <n v="4"/>
  </r>
  <r>
    <x v="1442"/>
    <d v="2020-08-08T00:00:00"/>
    <n v="1"/>
    <n v="3"/>
    <n v="5"/>
  </r>
  <r>
    <x v="1442"/>
    <d v="2023-10-25T00:00:00"/>
    <n v="2"/>
    <n v="2"/>
    <n v="4"/>
  </r>
  <r>
    <x v="1443"/>
    <d v="2020-09-25T00:00:00"/>
    <n v="5"/>
    <n v="1"/>
    <n v="1"/>
  </r>
  <r>
    <x v="1443"/>
    <d v="2023-01-14T00:00:00"/>
    <n v="4"/>
    <n v="3"/>
    <n v="2"/>
  </r>
  <r>
    <x v="1444"/>
    <d v="2023-09-04T00:00:00"/>
    <n v="5"/>
    <n v="2"/>
    <n v="3"/>
  </r>
  <r>
    <x v="1444"/>
    <d v="2022-01-29T00:00:00"/>
    <n v="4"/>
    <n v="2"/>
    <n v="4"/>
  </r>
  <r>
    <x v="1444"/>
    <d v="2022-09-25T00:00:00"/>
    <n v="3"/>
    <n v="4"/>
    <n v="3"/>
  </r>
  <r>
    <x v="1445"/>
    <d v="2023-08-23T00:00:00"/>
    <n v="2"/>
    <n v="3"/>
    <n v="3"/>
  </r>
  <r>
    <x v="1446"/>
    <d v="2022-03-14T00:00:00"/>
    <n v="3"/>
    <n v="4"/>
    <n v="4"/>
  </r>
  <r>
    <x v="1447"/>
    <d v="2022-12-08T00:00:00"/>
    <n v="4"/>
    <n v="4"/>
    <n v="2"/>
  </r>
  <r>
    <x v="1447"/>
    <d v="2023-09-21T00:00:00"/>
    <n v="1"/>
    <n v="5"/>
    <n v="4"/>
  </r>
  <r>
    <x v="1448"/>
    <d v="2020-08-20T00:00:00"/>
    <n v="5"/>
    <n v="2"/>
    <n v="4"/>
  </r>
  <r>
    <x v="1449"/>
    <d v="2023-01-05T00:00:00"/>
    <n v="3"/>
    <n v="4"/>
    <n v="4"/>
  </r>
  <r>
    <x v="1449"/>
    <d v="2022-10-22T00:00:00"/>
    <n v="1"/>
    <n v="4"/>
    <n v="5"/>
  </r>
  <r>
    <x v="1450"/>
    <d v="2021-01-03T00:00:00"/>
    <n v="1"/>
    <n v="5"/>
    <n v="4"/>
  </r>
  <r>
    <x v="1450"/>
    <d v="2022-05-07T00:00:00"/>
    <n v="1"/>
    <n v="3"/>
    <n v="4"/>
  </r>
  <r>
    <x v="1451"/>
    <d v="2022-03-18T00:00:00"/>
    <n v="4"/>
    <n v="5"/>
    <n v="1"/>
  </r>
  <r>
    <x v="1452"/>
    <d v="2020-07-25T00:00:00"/>
    <n v="1"/>
    <n v="2"/>
    <n v="4"/>
  </r>
  <r>
    <x v="1453"/>
    <d v="2019-09-01T00:00:00"/>
    <n v="2"/>
    <n v="4"/>
    <n v="1"/>
  </r>
  <r>
    <x v="1454"/>
    <d v="2020-09-09T00:00:00"/>
    <n v="5"/>
    <n v="1"/>
    <n v="1"/>
  </r>
  <r>
    <x v="1454"/>
    <d v="2023-02-24T00:00:00"/>
    <n v="1"/>
    <n v="3"/>
    <n v="5"/>
  </r>
  <r>
    <x v="1455"/>
    <d v="2021-08-08T00:00:00"/>
    <n v="5"/>
    <n v="3"/>
    <n v="3"/>
  </r>
  <r>
    <x v="1455"/>
    <d v="2020-01-31T00:00:00"/>
    <n v="1"/>
    <n v="5"/>
    <n v="3"/>
  </r>
  <r>
    <x v="1456"/>
    <d v="2019-12-22T00:00:00"/>
    <n v="4"/>
    <n v="4"/>
    <n v="4"/>
  </r>
  <r>
    <x v="1457"/>
    <d v="2023-09-22T00:00:00"/>
    <n v="5"/>
    <n v="4"/>
    <n v="3"/>
  </r>
  <r>
    <x v="1457"/>
    <d v="2019-09-13T00:00:00"/>
    <n v="4"/>
    <n v="1"/>
    <n v="3"/>
  </r>
  <r>
    <x v="1457"/>
    <d v="2021-08-09T00:00:00"/>
    <n v="2"/>
    <n v="3"/>
    <n v="4"/>
  </r>
  <r>
    <x v="1458"/>
    <d v="2019-09-17T00:00:00"/>
    <n v="1"/>
    <n v="1"/>
    <n v="1"/>
  </r>
  <r>
    <x v="1458"/>
    <d v="2019-04-11T00:00:00"/>
    <n v="2"/>
    <n v="4"/>
    <n v="3"/>
  </r>
  <r>
    <x v="1459"/>
    <d v="2022-12-25T00:00:00"/>
    <n v="3"/>
    <n v="3"/>
    <n v="1"/>
  </r>
  <r>
    <x v="1460"/>
    <d v="2020-08-22T00:00:00"/>
    <n v="2"/>
    <n v="4"/>
    <n v="2"/>
  </r>
  <r>
    <x v="1461"/>
    <d v="2019-12-23T00:00:00"/>
    <n v="2"/>
    <n v="4"/>
    <n v="3"/>
  </r>
  <r>
    <x v="1461"/>
    <d v="2022-10-16T00:00:00"/>
    <n v="5"/>
    <n v="1"/>
    <n v="1"/>
  </r>
  <r>
    <x v="1461"/>
    <d v="2023-09-22T00:00:00"/>
    <n v="1"/>
    <n v="4"/>
    <n v="2"/>
  </r>
  <r>
    <x v="1462"/>
    <d v="2023-04-25T00:00:00"/>
    <n v="1"/>
    <n v="5"/>
    <n v="2"/>
  </r>
  <r>
    <x v="1463"/>
    <d v="2021-11-26T00:00:00"/>
    <n v="4"/>
    <n v="4"/>
    <n v="2"/>
  </r>
  <r>
    <x v="1463"/>
    <d v="2020-02-02T00:00:00"/>
    <n v="4"/>
    <n v="3"/>
    <n v="4"/>
  </r>
  <r>
    <x v="1463"/>
    <d v="2022-03-27T00:00:00"/>
    <n v="5"/>
    <n v="2"/>
    <n v="4"/>
  </r>
  <r>
    <x v="1464"/>
    <d v="2021-06-13T00:00:00"/>
    <n v="3"/>
    <n v="2"/>
    <n v="2"/>
  </r>
  <r>
    <x v="1464"/>
    <d v="2021-07-24T00:00:00"/>
    <n v="2"/>
    <n v="5"/>
    <n v="3"/>
  </r>
  <r>
    <x v="1465"/>
    <d v="2020-09-21T00:00:00"/>
    <n v="1"/>
    <n v="3"/>
    <n v="2"/>
  </r>
  <r>
    <x v="1465"/>
    <d v="2019-12-23T00:00:00"/>
    <n v="5"/>
    <n v="1"/>
    <n v="2"/>
  </r>
  <r>
    <x v="1465"/>
    <d v="2019-06-13T00:00:00"/>
    <n v="2"/>
    <n v="4"/>
    <n v="3"/>
  </r>
  <r>
    <x v="1466"/>
    <d v="2020-05-27T00:00:00"/>
    <n v="3"/>
    <n v="4"/>
    <n v="5"/>
  </r>
  <r>
    <x v="1466"/>
    <d v="2022-06-28T00:00:00"/>
    <n v="5"/>
    <n v="1"/>
    <n v="4"/>
  </r>
  <r>
    <x v="1466"/>
    <d v="2021-06-24T00:00:00"/>
    <n v="5"/>
    <n v="5"/>
    <n v="5"/>
  </r>
  <r>
    <x v="1467"/>
    <d v="2023-09-09T00:00:00"/>
    <n v="5"/>
    <n v="3"/>
    <n v="2"/>
  </r>
  <r>
    <x v="1468"/>
    <d v="2020-11-20T00:00:00"/>
    <n v="1"/>
    <n v="2"/>
    <n v="4"/>
  </r>
  <r>
    <x v="1468"/>
    <d v="2023-02-06T00:00:00"/>
    <n v="3"/>
    <n v="3"/>
    <n v="5"/>
  </r>
  <r>
    <x v="1469"/>
    <d v="2019-12-02T00:00:00"/>
    <n v="3"/>
    <n v="1"/>
    <n v="4"/>
  </r>
  <r>
    <x v="1469"/>
    <d v="2019-11-12T00:00:00"/>
    <n v="5"/>
    <n v="3"/>
    <n v="3"/>
  </r>
  <r>
    <x v="1470"/>
    <d v="2022-05-30T00:00:00"/>
    <n v="2"/>
    <n v="3"/>
    <n v="4"/>
  </r>
  <r>
    <x v="1470"/>
    <d v="2021-02-15T00:00:00"/>
    <n v="1"/>
    <n v="3"/>
    <n v="5"/>
  </r>
  <r>
    <x v="1470"/>
    <d v="2019-09-26T00:00:00"/>
    <n v="1"/>
    <n v="5"/>
    <n v="2"/>
  </r>
  <r>
    <x v="1471"/>
    <d v="2020-07-31T00:00:00"/>
    <n v="4"/>
    <n v="2"/>
    <n v="5"/>
  </r>
  <r>
    <x v="1471"/>
    <d v="2023-03-23T00:00:00"/>
    <n v="1"/>
    <n v="4"/>
    <n v="1"/>
  </r>
  <r>
    <x v="1471"/>
    <d v="2020-01-03T00:00:00"/>
    <n v="4"/>
    <n v="3"/>
    <n v="2"/>
  </r>
  <r>
    <x v="1472"/>
    <d v="2021-06-29T00:00:00"/>
    <n v="1"/>
    <n v="1"/>
    <n v="3"/>
  </r>
  <r>
    <x v="1472"/>
    <d v="2022-10-23T00:00:00"/>
    <n v="5"/>
    <n v="4"/>
    <n v="1"/>
  </r>
  <r>
    <x v="1473"/>
    <d v="2020-05-02T00:00:00"/>
    <n v="3"/>
    <n v="1"/>
    <n v="3"/>
  </r>
  <r>
    <x v="1474"/>
    <d v="2021-10-07T00:00:00"/>
    <n v="3"/>
    <n v="5"/>
    <n v="4"/>
  </r>
  <r>
    <x v="1474"/>
    <d v="2020-11-04T00:00:00"/>
    <n v="3"/>
    <n v="5"/>
    <n v="5"/>
  </r>
  <r>
    <x v="1474"/>
    <d v="2021-09-08T00:00:00"/>
    <n v="4"/>
    <n v="2"/>
    <n v="2"/>
  </r>
  <r>
    <x v="1475"/>
    <d v="2020-08-23T00:00:00"/>
    <n v="2"/>
    <n v="4"/>
    <n v="2"/>
  </r>
  <r>
    <x v="1475"/>
    <d v="2021-12-25T00:00:00"/>
    <n v="4"/>
    <n v="3"/>
    <n v="5"/>
  </r>
  <r>
    <x v="1476"/>
    <d v="2022-10-16T00:00:00"/>
    <n v="1"/>
    <n v="2"/>
    <n v="2"/>
  </r>
  <r>
    <x v="1476"/>
    <d v="2019-12-28T00:00:00"/>
    <n v="5"/>
    <n v="2"/>
    <n v="2"/>
  </r>
  <r>
    <x v="1476"/>
    <d v="2021-05-18T00:00:00"/>
    <n v="5"/>
    <n v="2"/>
    <n v="1"/>
  </r>
  <r>
    <x v="1477"/>
    <d v="2021-01-21T00:00:00"/>
    <n v="1"/>
    <n v="3"/>
    <n v="3"/>
  </r>
  <r>
    <x v="1477"/>
    <d v="2021-02-28T00:00:00"/>
    <n v="1"/>
    <n v="4"/>
    <n v="1"/>
  </r>
  <r>
    <x v="1477"/>
    <d v="2021-08-07T00:00:00"/>
    <n v="4"/>
    <n v="5"/>
    <n v="5"/>
  </r>
  <r>
    <x v="1478"/>
    <d v="2020-01-02T00:00:00"/>
    <n v="4"/>
    <n v="3"/>
    <n v="1"/>
  </r>
  <r>
    <x v="1478"/>
    <d v="2022-06-24T00:00:00"/>
    <n v="4"/>
    <n v="5"/>
    <n v="3"/>
  </r>
  <r>
    <x v="1478"/>
    <d v="2020-05-28T00:00:00"/>
    <n v="4"/>
    <n v="3"/>
    <n v="1"/>
  </r>
  <r>
    <x v="1479"/>
    <d v="2020-11-16T00:00:00"/>
    <n v="3"/>
    <n v="4"/>
    <n v="2"/>
  </r>
  <r>
    <x v="1480"/>
    <d v="2020-05-02T00:00:00"/>
    <n v="1"/>
    <n v="5"/>
    <n v="2"/>
  </r>
  <r>
    <x v="1480"/>
    <d v="2023-04-27T00:00:00"/>
    <n v="1"/>
    <n v="5"/>
    <n v="5"/>
  </r>
  <r>
    <x v="1481"/>
    <d v="2020-07-28T00:00:00"/>
    <n v="2"/>
    <n v="1"/>
    <n v="5"/>
  </r>
  <r>
    <x v="1481"/>
    <d v="2019-05-05T00:00:00"/>
    <n v="4"/>
    <n v="4"/>
    <n v="3"/>
  </r>
  <r>
    <x v="1482"/>
    <d v="2021-05-30T00:00:00"/>
    <n v="3"/>
    <n v="4"/>
    <n v="2"/>
  </r>
  <r>
    <x v="1482"/>
    <d v="2020-07-12T00:00:00"/>
    <n v="4"/>
    <n v="3"/>
    <n v="3"/>
  </r>
  <r>
    <x v="1483"/>
    <d v="2019-05-16T00:00:00"/>
    <n v="3"/>
    <n v="3"/>
    <n v="1"/>
  </r>
  <r>
    <x v="1483"/>
    <d v="2020-06-11T00:00:00"/>
    <n v="5"/>
    <n v="5"/>
    <n v="3"/>
  </r>
  <r>
    <x v="1484"/>
    <d v="2019-12-31T00:00:00"/>
    <n v="1"/>
    <n v="5"/>
    <n v="2"/>
  </r>
  <r>
    <x v="1484"/>
    <d v="2019-04-30T00:00:00"/>
    <n v="4"/>
    <n v="4"/>
    <n v="2"/>
  </r>
  <r>
    <x v="1484"/>
    <d v="2023-08-25T00:00:00"/>
    <n v="1"/>
    <n v="3"/>
    <n v="2"/>
  </r>
  <r>
    <x v="1485"/>
    <d v="2022-11-27T00:00:00"/>
    <n v="2"/>
    <n v="4"/>
    <n v="4"/>
  </r>
  <r>
    <x v="1486"/>
    <d v="2021-07-29T00:00:00"/>
    <n v="2"/>
    <n v="2"/>
    <n v="2"/>
  </r>
  <r>
    <x v="1486"/>
    <d v="2021-02-05T00:00:00"/>
    <n v="5"/>
    <n v="1"/>
    <n v="1"/>
  </r>
  <r>
    <x v="1486"/>
    <d v="2021-05-22T00:00:00"/>
    <n v="1"/>
    <n v="5"/>
    <n v="4"/>
  </r>
  <r>
    <x v="1487"/>
    <d v="2023-06-01T00:00:00"/>
    <n v="2"/>
    <n v="2"/>
    <n v="2"/>
  </r>
  <r>
    <x v="1488"/>
    <d v="2021-07-09T00:00:00"/>
    <n v="4"/>
    <n v="1"/>
    <n v="2"/>
  </r>
  <r>
    <x v="1489"/>
    <d v="2019-11-05T00:00:00"/>
    <n v="2"/>
    <n v="5"/>
    <n v="4"/>
  </r>
  <r>
    <x v="1490"/>
    <d v="2021-05-17T00:00:00"/>
    <n v="4"/>
    <n v="2"/>
    <n v="2"/>
  </r>
  <r>
    <x v="1490"/>
    <d v="2022-05-03T00:00:00"/>
    <n v="3"/>
    <n v="5"/>
    <n v="1"/>
  </r>
  <r>
    <x v="1491"/>
    <d v="2022-10-20T00:00:00"/>
    <n v="4"/>
    <n v="4"/>
    <n v="3"/>
  </r>
  <r>
    <x v="1491"/>
    <d v="2022-09-21T00:00:00"/>
    <n v="4"/>
    <n v="3"/>
    <n v="1"/>
  </r>
  <r>
    <x v="1491"/>
    <d v="2019-12-12T00:00:00"/>
    <n v="1"/>
    <n v="5"/>
    <n v="4"/>
  </r>
  <r>
    <x v="1492"/>
    <d v="2020-01-18T00:00:00"/>
    <n v="5"/>
    <n v="3"/>
    <n v="5"/>
  </r>
  <r>
    <x v="1492"/>
    <d v="2021-11-07T00:00:00"/>
    <n v="1"/>
    <n v="4"/>
    <n v="3"/>
  </r>
  <r>
    <x v="1493"/>
    <d v="2019-06-19T00:00:00"/>
    <n v="4"/>
    <n v="4"/>
    <n v="1"/>
  </r>
  <r>
    <x v="1493"/>
    <d v="2022-06-25T00:00:00"/>
    <n v="3"/>
    <n v="1"/>
    <n v="3"/>
  </r>
  <r>
    <x v="1493"/>
    <d v="2021-12-01T00:00:00"/>
    <n v="3"/>
    <n v="5"/>
    <n v="3"/>
  </r>
  <r>
    <x v="1494"/>
    <d v="2020-11-21T00:00:00"/>
    <n v="1"/>
    <n v="1"/>
    <n v="5"/>
  </r>
  <r>
    <x v="1494"/>
    <d v="2022-03-22T00:00:00"/>
    <n v="1"/>
    <n v="3"/>
    <n v="2"/>
  </r>
  <r>
    <x v="1495"/>
    <d v="2020-02-20T00:00:00"/>
    <n v="5"/>
    <n v="5"/>
    <n v="3"/>
  </r>
  <r>
    <x v="1495"/>
    <d v="2020-10-09T00:00:00"/>
    <n v="5"/>
    <n v="4"/>
    <n v="3"/>
  </r>
  <r>
    <x v="1496"/>
    <d v="2022-09-20T00:00:00"/>
    <n v="5"/>
    <n v="1"/>
    <n v="4"/>
  </r>
  <r>
    <x v="1496"/>
    <d v="2021-06-21T00:00:00"/>
    <n v="4"/>
    <n v="1"/>
    <n v="5"/>
  </r>
  <r>
    <x v="1496"/>
    <d v="2019-12-04T00:00:00"/>
    <n v="3"/>
    <n v="5"/>
    <n v="5"/>
  </r>
  <r>
    <x v="1497"/>
    <d v="2019-10-12T00:00:00"/>
    <n v="2"/>
    <n v="3"/>
    <n v="1"/>
  </r>
  <r>
    <x v="1497"/>
    <d v="2021-02-27T00:00:00"/>
    <n v="5"/>
    <n v="1"/>
    <n v="5"/>
  </r>
  <r>
    <x v="1497"/>
    <d v="2019-07-04T00:00:00"/>
    <n v="5"/>
    <n v="1"/>
    <n v="1"/>
  </r>
  <r>
    <x v="1498"/>
    <d v="2023-07-03T00:00:00"/>
    <n v="1"/>
    <n v="4"/>
    <n v="5"/>
  </r>
  <r>
    <x v="1498"/>
    <d v="2021-01-19T00:00:00"/>
    <n v="4"/>
    <n v="2"/>
    <n v="2"/>
  </r>
  <r>
    <x v="1498"/>
    <d v="2020-01-07T00:00:00"/>
    <n v="5"/>
    <n v="1"/>
    <n v="3"/>
  </r>
  <r>
    <x v="1499"/>
    <d v="2019-11-21T00:00:00"/>
    <n v="1"/>
    <n v="3"/>
    <n v="5"/>
  </r>
  <r>
    <x v="1499"/>
    <d v="2020-11-25T00:00:00"/>
    <n v="4"/>
    <n v="5"/>
    <n v="2"/>
  </r>
  <r>
    <x v="1500"/>
    <d v="2020-03-02T00:00:00"/>
    <n v="3"/>
    <n v="2"/>
    <n v="3"/>
  </r>
  <r>
    <x v="1501"/>
    <d v="2022-03-02T00:00:00"/>
    <n v="1"/>
    <n v="4"/>
    <n v="4"/>
  </r>
  <r>
    <x v="1502"/>
    <d v="2022-06-22T00:00:00"/>
    <n v="1"/>
    <n v="4"/>
    <n v="1"/>
  </r>
  <r>
    <x v="1502"/>
    <d v="2022-06-29T00:00:00"/>
    <n v="3"/>
    <n v="2"/>
    <n v="1"/>
  </r>
  <r>
    <x v="1502"/>
    <d v="2022-05-07T00:00:00"/>
    <n v="2"/>
    <n v="5"/>
    <n v="5"/>
  </r>
  <r>
    <x v="1503"/>
    <d v="2022-09-16T00:00:00"/>
    <n v="3"/>
    <n v="5"/>
    <n v="3"/>
  </r>
  <r>
    <x v="1503"/>
    <d v="2022-09-05T00:00:00"/>
    <n v="1"/>
    <n v="4"/>
    <n v="4"/>
  </r>
  <r>
    <x v="1503"/>
    <d v="2021-03-11T00:00:00"/>
    <n v="3"/>
    <n v="1"/>
    <n v="2"/>
  </r>
  <r>
    <x v="1504"/>
    <d v="2020-10-14T00:00:00"/>
    <n v="1"/>
    <n v="3"/>
    <n v="1"/>
  </r>
  <r>
    <x v="1504"/>
    <d v="2021-11-14T00:00:00"/>
    <n v="4"/>
    <n v="1"/>
    <n v="2"/>
  </r>
  <r>
    <x v="1504"/>
    <d v="2020-09-01T00:00:00"/>
    <n v="2"/>
    <n v="2"/>
    <n v="3"/>
  </r>
  <r>
    <x v="1505"/>
    <d v="2020-05-06T00:00:00"/>
    <n v="5"/>
    <n v="2"/>
    <n v="1"/>
  </r>
  <r>
    <x v="1505"/>
    <d v="2019-12-22T00:00:00"/>
    <n v="3"/>
    <n v="3"/>
    <n v="5"/>
  </r>
  <r>
    <x v="1506"/>
    <d v="2023-07-23T00:00:00"/>
    <n v="4"/>
    <n v="4"/>
    <n v="4"/>
  </r>
  <r>
    <x v="1506"/>
    <d v="2019-08-23T00:00:00"/>
    <n v="3"/>
    <n v="3"/>
    <n v="3"/>
  </r>
  <r>
    <x v="1506"/>
    <d v="2021-01-05T00:00:00"/>
    <n v="3"/>
    <n v="3"/>
    <n v="1"/>
  </r>
  <r>
    <x v="1507"/>
    <d v="2020-03-24T00:00:00"/>
    <n v="2"/>
    <n v="2"/>
    <n v="5"/>
  </r>
  <r>
    <x v="1508"/>
    <d v="2023-04-13T00:00:00"/>
    <n v="3"/>
    <n v="4"/>
    <n v="2"/>
  </r>
  <r>
    <x v="1509"/>
    <d v="2023-03-08T00:00:00"/>
    <n v="4"/>
    <n v="3"/>
    <n v="4"/>
  </r>
  <r>
    <x v="1510"/>
    <d v="2019-04-01T00:00:00"/>
    <n v="2"/>
    <n v="2"/>
    <n v="2"/>
  </r>
  <r>
    <x v="1510"/>
    <d v="2019-10-16T00:00:00"/>
    <n v="2"/>
    <n v="4"/>
    <n v="1"/>
  </r>
  <r>
    <x v="1510"/>
    <d v="2019-05-12T00:00:00"/>
    <n v="1"/>
    <n v="3"/>
    <n v="4"/>
  </r>
  <r>
    <x v="1511"/>
    <d v="2021-08-26T00:00:00"/>
    <n v="1"/>
    <n v="2"/>
    <n v="1"/>
  </r>
  <r>
    <x v="1511"/>
    <d v="2020-10-08T00:00:00"/>
    <n v="1"/>
    <n v="3"/>
    <n v="5"/>
  </r>
  <r>
    <x v="1512"/>
    <d v="2019-08-23T00:00:00"/>
    <n v="3"/>
    <n v="1"/>
    <n v="2"/>
  </r>
  <r>
    <x v="1512"/>
    <d v="2020-08-11T00:00:00"/>
    <n v="4"/>
    <n v="5"/>
    <n v="3"/>
  </r>
  <r>
    <x v="1512"/>
    <d v="2022-08-20T00:00:00"/>
    <n v="4"/>
    <n v="2"/>
    <n v="5"/>
  </r>
  <r>
    <x v="1513"/>
    <d v="2023-02-09T00:00:00"/>
    <n v="4"/>
    <n v="4"/>
    <n v="5"/>
  </r>
  <r>
    <x v="1514"/>
    <d v="2021-07-31T00:00:00"/>
    <n v="4"/>
    <n v="4"/>
    <n v="5"/>
  </r>
  <r>
    <x v="1515"/>
    <d v="2019-10-08T00:00:00"/>
    <n v="1"/>
    <n v="3"/>
    <n v="5"/>
  </r>
  <r>
    <x v="1515"/>
    <d v="2023-04-08T00:00:00"/>
    <n v="1"/>
    <n v="5"/>
    <n v="2"/>
  </r>
  <r>
    <x v="1515"/>
    <d v="2022-01-27T00:00:00"/>
    <n v="5"/>
    <n v="3"/>
    <n v="5"/>
  </r>
  <r>
    <x v="1516"/>
    <d v="2020-02-08T00:00:00"/>
    <n v="5"/>
    <n v="3"/>
    <n v="4"/>
  </r>
  <r>
    <x v="1516"/>
    <d v="2021-08-08T00:00:00"/>
    <n v="4"/>
    <n v="3"/>
    <n v="5"/>
  </r>
  <r>
    <x v="1517"/>
    <d v="2019-07-25T00:00:00"/>
    <n v="5"/>
    <n v="1"/>
    <n v="2"/>
  </r>
  <r>
    <x v="1517"/>
    <d v="2022-07-21T00:00:00"/>
    <n v="3"/>
    <n v="4"/>
    <n v="1"/>
  </r>
  <r>
    <x v="1518"/>
    <d v="2023-10-14T00:00:00"/>
    <n v="1"/>
    <n v="5"/>
    <n v="5"/>
  </r>
  <r>
    <x v="1518"/>
    <d v="2019-09-01T00:00:00"/>
    <n v="5"/>
    <n v="1"/>
    <n v="2"/>
  </r>
  <r>
    <x v="1518"/>
    <d v="2022-01-04T00:00:00"/>
    <n v="4"/>
    <n v="4"/>
    <n v="3"/>
  </r>
  <r>
    <x v="1519"/>
    <d v="2020-11-16T00:00:00"/>
    <n v="2"/>
    <n v="5"/>
    <n v="5"/>
  </r>
  <r>
    <x v="1519"/>
    <d v="2019-11-24T00:00:00"/>
    <n v="4"/>
    <n v="5"/>
    <n v="4"/>
  </r>
  <r>
    <x v="1519"/>
    <d v="2022-09-04T00:00:00"/>
    <n v="3"/>
    <n v="5"/>
    <n v="3"/>
  </r>
  <r>
    <x v="1520"/>
    <d v="2022-10-11T00:00:00"/>
    <n v="1"/>
    <n v="5"/>
    <n v="5"/>
  </r>
  <r>
    <x v="1520"/>
    <d v="2019-09-19T00:00:00"/>
    <n v="3"/>
    <n v="1"/>
    <n v="4"/>
  </r>
  <r>
    <x v="1521"/>
    <d v="2021-10-03T00:00:00"/>
    <n v="1"/>
    <n v="2"/>
    <n v="2"/>
  </r>
  <r>
    <x v="1521"/>
    <d v="2023-06-10T00:00:00"/>
    <n v="4"/>
    <n v="4"/>
    <n v="4"/>
  </r>
  <r>
    <x v="1522"/>
    <d v="2019-09-16T00:00:00"/>
    <n v="2"/>
    <n v="5"/>
    <n v="3"/>
  </r>
  <r>
    <x v="1523"/>
    <d v="2022-01-28T00:00:00"/>
    <n v="3"/>
    <n v="3"/>
    <n v="4"/>
  </r>
  <r>
    <x v="1523"/>
    <d v="2023-07-18T00:00:00"/>
    <n v="1"/>
    <n v="5"/>
    <n v="3"/>
  </r>
  <r>
    <x v="1524"/>
    <d v="2023-09-10T00:00:00"/>
    <n v="1"/>
    <n v="2"/>
    <n v="3"/>
  </r>
  <r>
    <x v="1524"/>
    <d v="2023-03-28T00:00:00"/>
    <n v="4"/>
    <n v="4"/>
    <n v="4"/>
  </r>
  <r>
    <x v="1525"/>
    <d v="2022-09-28T00:00:00"/>
    <n v="5"/>
    <n v="5"/>
    <n v="3"/>
  </r>
  <r>
    <x v="1525"/>
    <d v="2022-03-22T00:00:00"/>
    <n v="5"/>
    <n v="2"/>
    <n v="1"/>
  </r>
  <r>
    <x v="1526"/>
    <d v="2022-02-10T00:00:00"/>
    <n v="3"/>
    <n v="2"/>
    <n v="1"/>
  </r>
  <r>
    <x v="1527"/>
    <d v="2022-11-03T00:00:00"/>
    <n v="5"/>
    <n v="4"/>
    <n v="5"/>
  </r>
  <r>
    <x v="1527"/>
    <d v="2021-06-20T00:00:00"/>
    <n v="4"/>
    <n v="4"/>
    <n v="3"/>
  </r>
  <r>
    <x v="1527"/>
    <d v="2021-12-12T00:00:00"/>
    <n v="5"/>
    <n v="5"/>
    <n v="5"/>
  </r>
  <r>
    <x v="1528"/>
    <d v="2020-03-09T00:00:00"/>
    <n v="5"/>
    <n v="3"/>
    <n v="2"/>
  </r>
  <r>
    <x v="1528"/>
    <d v="2023-04-11T00:00:00"/>
    <n v="1"/>
    <n v="4"/>
    <n v="2"/>
  </r>
  <r>
    <x v="1529"/>
    <d v="2023-01-24T00:00:00"/>
    <n v="2"/>
    <n v="5"/>
    <n v="2"/>
  </r>
  <r>
    <x v="1529"/>
    <d v="2023-05-26T00:00:00"/>
    <n v="1"/>
    <n v="5"/>
    <n v="5"/>
  </r>
  <r>
    <x v="1529"/>
    <d v="2022-04-21T00:00:00"/>
    <n v="3"/>
    <n v="2"/>
    <n v="1"/>
  </r>
  <r>
    <x v="1530"/>
    <d v="2021-04-14T00:00:00"/>
    <n v="3"/>
    <n v="4"/>
    <n v="5"/>
  </r>
  <r>
    <x v="1531"/>
    <d v="2022-10-06T00:00:00"/>
    <n v="4"/>
    <n v="1"/>
    <n v="3"/>
  </r>
  <r>
    <x v="1531"/>
    <d v="2023-10-07T00:00:00"/>
    <n v="1"/>
    <n v="2"/>
    <n v="3"/>
  </r>
  <r>
    <x v="1531"/>
    <d v="2021-08-03T00:00:00"/>
    <n v="5"/>
    <n v="1"/>
    <n v="3"/>
  </r>
  <r>
    <x v="1532"/>
    <d v="2021-11-17T00:00:00"/>
    <n v="3"/>
    <n v="3"/>
    <n v="4"/>
  </r>
  <r>
    <x v="1533"/>
    <d v="2021-03-01T00:00:00"/>
    <n v="3"/>
    <n v="2"/>
    <n v="5"/>
  </r>
  <r>
    <x v="1534"/>
    <d v="2021-06-06T00:00:00"/>
    <n v="4"/>
    <n v="2"/>
    <n v="2"/>
  </r>
  <r>
    <x v="1535"/>
    <d v="2020-03-27T00:00:00"/>
    <n v="1"/>
    <n v="5"/>
    <n v="5"/>
  </r>
  <r>
    <x v="1535"/>
    <d v="2020-06-30T00:00:00"/>
    <n v="2"/>
    <n v="3"/>
    <n v="3"/>
  </r>
  <r>
    <x v="1535"/>
    <d v="2021-09-30T00:00:00"/>
    <n v="2"/>
    <n v="4"/>
    <n v="4"/>
  </r>
  <r>
    <x v="1536"/>
    <d v="2021-01-19T00:00:00"/>
    <n v="2"/>
    <n v="5"/>
    <n v="1"/>
  </r>
  <r>
    <x v="1536"/>
    <d v="2021-06-25T00:00:00"/>
    <n v="3"/>
    <n v="1"/>
    <n v="4"/>
  </r>
  <r>
    <x v="1536"/>
    <d v="2020-11-14T00:00:00"/>
    <n v="2"/>
    <n v="4"/>
    <n v="4"/>
  </r>
  <r>
    <x v="1537"/>
    <d v="2022-11-16T00:00:00"/>
    <n v="3"/>
    <n v="3"/>
    <n v="2"/>
  </r>
  <r>
    <x v="1538"/>
    <d v="2022-06-10T00:00:00"/>
    <n v="3"/>
    <n v="1"/>
    <n v="2"/>
  </r>
  <r>
    <x v="1538"/>
    <d v="2021-12-21T00:00:00"/>
    <n v="1"/>
    <n v="1"/>
    <n v="5"/>
  </r>
  <r>
    <x v="1538"/>
    <d v="2023-10-27T00:00:00"/>
    <n v="1"/>
    <n v="2"/>
    <n v="5"/>
  </r>
  <r>
    <x v="1539"/>
    <d v="2019-06-05T00:00:00"/>
    <n v="4"/>
    <n v="4"/>
    <n v="5"/>
  </r>
  <r>
    <x v="1540"/>
    <d v="2021-01-20T00:00:00"/>
    <n v="4"/>
    <n v="1"/>
    <n v="2"/>
  </r>
  <r>
    <x v="1540"/>
    <d v="2020-07-27T00:00:00"/>
    <n v="1"/>
    <n v="5"/>
    <n v="4"/>
  </r>
  <r>
    <x v="1541"/>
    <d v="2021-04-30T00:00:00"/>
    <n v="2"/>
    <n v="4"/>
    <n v="1"/>
  </r>
  <r>
    <x v="1541"/>
    <d v="2019-03-13T00:00:00"/>
    <n v="4"/>
    <n v="5"/>
    <n v="4"/>
  </r>
  <r>
    <x v="1542"/>
    <d v="2023-09-05T00:00:00"/>
    <n v="4"/>
    <n v="5"/>
    <n v="5"/>
  </r>
  <r>
    <x v="1543"/>
    <d v="2023-05-14T00:00:00"/>
    <n v="3"/>
    <n v="5"/>
    <n v="1"/>
  </r>
  <r>
    <x v="1543"/>
    <d v="2022-07-25T00:00:00"/>
    <n v="5"/>
    <n v="2"/>
    <n v="5"/>
  </r>
  <r>
    <x v="1544"/>
    <d v="2022-01-14T00:00:00"/>
    <n v="4"/>
    <n v="4"/>
    <n v="3"/>
  </r>
  <r>
    <x v="1544"/>
    <d v="2022-11-14T00:00:00"/>
    <n v="2"/>
    <n v="4"/>
    <n v="4"/>
  </r>
  <r>
    <x v="1545"/>
    <d v="2020-11-15T00:00:00"/>
    <n v="4"/>
    <n v="2"/>
    <n v="4"/>
  </r>
  <r>
    <x v="1545"/>
    <d v="2023-04-02T00:00:00"/>
    <n v="4"/>
    <n v="1"/>
    <n v="3"/>
  </r>
  <r>
    <x v="1545"/>
    <d v="2020-02-19T00:00:00"/>
    <n v="4"/>
    <n v="4"/>
    <n v="2"/>
  </r>
  <r>
    <x v="1546"/>
    <d v="2020-02-03T00:00:00"/>
    <n v="1"/>
    <n v="5"/>
    <n v="5"/>
  </r>
  <r>
    <x v="1546"/>
    <d v="2022-11-27T00:00:00"/>
    <n v="5"/>
    <n v="1"/>
    <n v="2"/>
  </r>
  <r>
    <x v="1547"/>
    <d v="2023-03-23T00:00:00"/>
    <n v="2"/>
    <n v="2"/>
    <n v="5"/>
  </r>
  <r>
    <x v="1548"/>
    <d v="2019-08-21T00:00:00"/>
    <n v="1"/>
    <n v="2"/>
    <n v="4"/>
  </r>
  <r>
    <x v="1549"/>
    <d v="2023-10-05T00:00:00"/>
    <n v="2"/>
    <n v="3"/>
    <n v="3"/>
  </r>
  <r>
    <x v="1549"/>
    <d v="2022-10-24T00:00:00"/>
    <n v="3"/>
    <n v="1"/>
    <n v="2"/>
  </r>
  <r>
    <x v="1549"/>
    <d v="2022-07-24T00:00:00"/>
    <n v="2"/>
    <n v="2"/>
    <n v="4"/>
  </r>
  <r>
    <x v="1550"/>
    <d v="2023-01-08T00:00:00"/>
    <n v="4"/>
    <n v="5"/>
    <n v="5"/>
  </r>
  <r>
    <x v="1550"/>
    <d v="2021-12-03T00:00:00"/>
    <n v="5"/>
    <n v="4"/>
    <n v="2"/>
  </r>
  <r>
    <x v="1550"/>
    <d v="2022-04-04T00:00:00"/>
    <n v="5"/>
    <n v="5"/>
    <n v="4"/>
  </r>
  <r>
    <x v="1551"/>
    <d v="2020-01-11T00:00:00"/>
    <n v="5"/>
    <n v="1"/>
    <n v="5"/>
  </r>
  <r>
    <x v="1551"/>
    <d v="2022-08-30T00:00:00"/>
    <n v="4"/>
    <n v="1"/>
    <n v="2"/>
  </r>
  <r>
    <x v="1551"/>
    <d v="2021-12-30T00:00:00"/>
    <n v="5"/>
    <n v="4"/>
    <n v="2"/>
  </r>
  <r>
    <x v="1552"/>
    <d v="2020-09-14T00:00:00"/>
    <n v="5"/>
    <n v="1"/>
    <n v="3"/>
  </r>
  <r>
    <x v="1553"/>
    <d v="2019-05-02T00:00:00"/>
    <n v="2"/>
    <n v="4"/>
    <n v="5"/>
  </r>
  <r>
    <x v="1553"/>
    <d v="2021-09-30T00:00:00"/>
    <n v="3"/>
    <n v="4"/>
    <n v="1"/>
  </r>
  <r>
    <x v="1553"/>
    <d v="2021-07-25T00:00:00"/>
    <n v="2"/>
    <n v="2"/>
    <n v="3"/>
  </r>
  <r>
    <x v="1554"/>
    <d v="2023-09-06T00:00:00"/>
    <n v="1"/>
    <n v="1"/>
    <n v="2"/>
  </r>
  <r>
    <x v="1555"/>
    <d v="2020-09-30T00:00:00"/>
    <n v="5"/>
    <n v="5"/>
    <n v="1"/>
  </r>
  <r>
    <x v="1555"/>
    <d v="2021-08-31T00:00:00"/>
    <n v="1"/>
    <n v="3"/>
    <n v="3"/>
  </r>
  <r>
    <x v="1555"/>
    <d v="2020-01-29T00:00:00"/>
    <n v="2"/>
    <n v="2"/>
    <n v="3"/>
  </r>
  <r>
    <x v="1556"/>
    <d v="2020-10-19T00:00:00"/>
    <n v="3"/>
    <n v="4"/>
    <n v="2"/>
  </r>
  <r>
    <x v="1557"/>
    <d v="2020-10-17T00:00:00"/>
    <n v="2"/>
    <n v="5"/>
    <n v="3"/>
  </r>
  <r>
    <x v="1557"/>
    <d v="2019-11-22T00:00:00"/>
    <n v="4"/>
    <n v="3"/>
    <n v="2"/>
  </r>
  <r>
    <x v="1558"/>
    <d v="2019-11-25T00:00:00"/>
    <n v="1"/>
    <n v="1"/>
    <n v="3"/>
  </r>
  <r>
    <x v="1558"/>
    <d v="2023-03-08T00:00:00"/>
    <n v="4"/>
    <n v="1"/>
    <n v="3"/>
  </r>
  <r>
    <x v="1559"/>
    <d v="2022-04-15T00:00:00"/>
    <n v="2"/>
    <n v="3"/>
    <n v="1"/>
  </r>
  <r>
    <x v="1560"/>
    <d v="2019-12-08T00:00:00"/>
    <n v="3"/>
    <n v="4"/>
    <n v="3"/>
  </r>
  <r>
    <x v="1561"/>
    <d v="2022-08-19T00:00:00"/>
    <n v="5"/>
    <n v="4"/>
    <n v="3"/>
  </r>
  <r>
    <x v="1561"/>
    <d v="2023-08-07T00:00:00"/>
    <n v="2"/>
    <n v="3"/>
    <n v="1"/>
  </r>
  <r>
    <x v="1561"/>
    <d v="2022-12-16T00:00:00"/>
    <n v="1"/>
    <n v="1"/>
    <n v="3"/>
  </r>
  <r>
    <x v="1562"/>
    <d v="2023-06-18T00:00:00"/>
    <n v="5"/>
    <n v="2"/>
    <n v="1"/>
  </r>
  <r>
    <x v="1562"/>
    <d v="2022-05-25T00:00:00"/>
    <n v="3"/>
    <n v="5"/>
    <n v="2"/>
  </r>
  <r>
    <x v="1563"/>
    <d v="2019-05-14T00:00:00"/>
    <n v="5"/>
    <n v="1"/>
    <n v="2"/>
  </r>
  <r>
    <x v="1564"/>
    <d v="2023-10-25T00:00:00"/>
    <n v="4"/>
    <n v="3"/>
    <n v="2"/>
  </r>
  <r>
    <x v="1565"/>
    <d v="2019-03-18T00:00:00"/>
    <n v="1"/>
    <n v="5"/>
    <n v="1"/>
  </r>
  <r>
    <x v="1565"/>
    <d v="2019-11-20T00:00:00"/>
    <n v="4"/>
    <n v="4"/>
    <n v="2"/>
  </r>
  <r>
    <x v="1565"/>
    <d v="2023-05-24T00:00:00"/>
    <n v="3"/>
    <n v="1"/>
    <n v="4"/>
  </r>
  <r>
    <x v="1566"/>
    <d v="2022-10-06T00:00:00"/>
    <n v="2"/>
    <n v="5"/>
    <n v="3"/>
  </r>
  <r>
    <x v="1567"/>
    <d v="2022-05-25T00:00:00"/>
    <n v="3"/>
    <n v="4"/>
    <n v="3"/>
  </r>
  <r>
    <x v="1567"/>
    <d v="2019-07-22T00:00:00"/>
    <n v="5"/>
    <n v="5"/>
    <n v="1"/>
  </r>
  <r>
    <x v="1568"/>
    <d v="2022-05-10T00:00:00"/>
    <n v="4"/>
    <n v="5"/>
    <n v="1"/>
  </r>
  <r>
    <x v="1568"/>
    <d v="2023-08-11T00:00:00"/>
    <n v="3"/>
    <n v="3"/>
    <n v="3"/>
  </r>
  <r>
    <x v="1569"/>
    <d v="2021-04-26T00:00:00"/>
    <n v="1"/>
    <n v="3"/>
    <n v="4"/>
  </r>
  <r>
    <x v="1569"/>
    <d v="2019-03-13T00:00:00"/>
    <n v="5"/>
    <n v="3"/>
    <n v="3"/>
  </r>
  <r>
    <x v="1569"/>
    <d v="2023-04-05T00:00:00"/>
    <n v="5"/>
    <n v="2"/>
    <n v="3"/>
  </r>
  <r>
    <x v="1570"/>
    <d v="2019-05-16T00:00:00"/>
    <n v="5"/>
    <n v="1"/>
    <n v="3"/>
  </r>
  <r>
    <x v="1570"/>
    <d v="2019-05-17T00:00:00"/>
    <n v="4"/>
    <n v="2"/>
    <n v="3"/>
  </r>
  <r>
    <x v="1570"/>
    <d v="2023-02-14T00:00:00"/>
    <n v="1"/>
    <n v="2"/>
    <n v="1"/>
  </r>
  <r>
    <x v="1571"/>
    <d v="2019-05-11T00:00:00"/>
    <n v="2"/>
    <n v="5"/>
    <n v="4"/>
  </r>
  <r>
    <x v="1571"/>
    <d v="2023-01-03T00:00:00"/>
    <n v="3"/>
    <n v="4"/>
    <n v="4"/>
  </r>
  <r>
    <x v="1572"/>
    <d v="2020-08-17T00:00:00"/>
    <n v="2"/>
    <n v="2"/>
    <n v="3"/>
  </r>
  <r>
    <x v="1573"/>
    <d v="2023-10-22T00:00:00"/>
    <n v="1"/>
    <n v="4"/>
    <n v="2"/>
  </r>
  <r>
    <x v="1573"/>
    <d v="2022-09-23T00:00:00"/>
    <n v="5"/>
    <n v="4"/>
    <n v="5"/>
  </r>
  <r>
    <x v="1574"/>
    <d v="2022-04-19T00:00:00"/>
    <n v="1"/>
    <n v="1"/>
    <n v="4"/>
  </r>
  <r>
    <x v="1574"/>
    <d v="2022-07-14T00:00:00"/>
    <n v="1"/>
    <n v="1"/>
    <n v="1"/>
  </r>
  <r>
    <x v="1575"/>
    <d v="2020-02-10T00:00:00"/>
    <n v="3"/>
    <n v="4"/>
    <n v="2"/>
  </r>
  <r>
    <x v="1575"/>
    <d v="2021-02-18T00:00:00"/>
    <n v="2"/>
    <n v="5"/>
    <n v="5"/>
  </r>
  <r>
    <x v="1575"/>
    <d v="2023-03-18T00:00:00"/>
    <n v="3"/>
    <n v="1"/>
    <n v="3"/>
  </r>
  <r>
    <x v="1576"/>
    <d v="2023-09-01T00:00:00"/>
    <n v="4"/>
    <n v="3"/>
    <n v="2"/>
  </r>
  <r>
    <x v="1576"/>
    <d v="2020-02-26T00:00:00"/>
    <n v="3"/>
    <n v="2"/>
    <n v="5"/>
  </r>
  <r>
    <x v="1577"/>
    <d v="2022-06-05T00:00:00"/>
    <n v="4"/>
    <n v="1"/>
    <n v="3"/>
  </r>
  <r>
    <x v="1578"/>
    <d v="2020-03-07T00:00:00"/>
    <n v="1"/>
    <n v="3"/>
    <n v="1"/>
  </r>
  <r>
    <x v="1579"/>
    <d v="2019-11-23T00:00:00"/>
    <n v="4"/>
    <n v="1"/>
    <n v="3"/>
  </r>
  <r>
    <x v="1580"/>
    <d v="2020-04-17T00:00:00"/>
    <n v="1"/>
    <n v="4"/>
    <n v="2"/>
  </r>
  <r>
    <x v="1580"/>
    <d v="2022-07-17T00:00:00"/>
    <n v="1"/>
    <n v="4"/>
    <n v="5"/>
  </r>
  <r>
    <x v="1581"/>
    <d v="2023-10-21T00:00:00"/>
    <n v="3"/>
    <n v="2"/>
    <n v="4"/>
  </r>
  <r>
    <x v="1581"/>
    <d v="2022-03-21T00:00:00"/>
    <n v="5"/>
    <n v="4"/>
    <n v="5"/>
  </r>
  <r>
    <x v="1581"/>
    <d v="2021-04-26T00:00:00"/>
    <n v="5"/>
    <n v="2"/>
    <n v="2"/>
  </r>
  <r>
    <x v="1582"/>
    <d v="2022-11-22T00:00:00"/>
    <n v="5"/>
    <n v="5"/>
    <n v="4"/>
  </r>
  <r>
    <x v="1583"/>
    <d v="2019-09-13T00:00:00"/>
    <n v="1"/>
    <n v="4"/>
    <n v="1"/>
  </r>
  <r>
    <x v="1583"/>
    <d v="2019-11-01T00:00:00"/>
    <n v="1"/>
    <n v="3"/>
    <n v="1"/>
  </r>
  <r>
    <x v="1583"/>
    <d v="2019-04-07T00:00:00"/>
    <n v="5"/>
    <n v="4"/>
    <n v="5"/>
  </r>
  <r>
    <x v="1584"/>
    <d v="2022-06-19T00:00:00"/>
    <n v="5"/>
    <n v="1"/>
    <n v="4"/>
  </r>
  <r>
    <x v="1584"/>
    <d v="2021-10-11T00:00:00"/>
    <n v="5"/>
    <n v="4"/>
    <n v="5"/>
  </r>
  <r>
    <x v="1585"/>
    <d v="2021-08-14T00:00:00"/>
    <n v="5"/>
    <n v="2"/>
    <n v="5"/>
  </r>
  <r>
    <x v="1585"/>
    <d v="2022-04-16T00:00:00"/>
    <n v="1"/>
    <n v="4"/>
    <n v="5"/>
  </r>
  <r>
    <x v="1586"/>
    <d v="2020-07-08T00:00:00"/>
    <n v="5"/>
    <n v="3"/>
    <n v="2"/>
  </r>
  <r>
    <x v="1586"/>
    <d v="2019-11-15T00:00:00"/>
    <n v="2"/>
    <n v="5"/>
    <n v="5"/>
  </r>
  <r>
    <x v="1587"/>
    <d v="2023-05-19T00:00:00"/>
    <n v="3"/>
    <n v="2"/>
    <n v="5"/>
  </r>
  <r>
    <x v="1587"/>
    <d v="2021-02-18T00:00:00"/>
    <n v="2"/>
    <n v="2"/>
    <n v="2"/>
  </r>
  <r>
    <x v="1588"/>
    <d v="2021-01-12T00:00:00"/>
    <n v="2"/>
    <n v="2"/>
    <n v="2"/>
  </r>
  <r>
    <x v="1588"/>
    <d v="2022-04-27T00:00:00"/>
    <n v="1"/>
    <n v="4"/>
    <n v="5"/>
  </r>
  <r>
    <x v="1589"/>
    <d v="2023-03-24T00:00:00"/>
    <n v="3"/>
    <n v="1"/>
    <n v="2"/>
  </r>
  <r>
    <x v="1590"/>
    <d v="2023-11-03T00:00:00"/>
    <n v="5"/>
    <n v="1"/>
    <n v="1"/>
  </r>
  <r>
    <x v="1590"/>
    <d v="2020-06-15T00:00:00"/>
    <n v="5"/>
    <n v="3"/>
    <n v="3"/>
  </r>
  <r>
    <x v="1591"/>
    <d v="2023-09-20T00:00:00"/>
    <n v="1"/>
    <n v="2"/>
    <n v="3"/>
  </r>
  <r>
    <x v="1592"/>
    <d v="2022-08-19T00:00:00"/>
    <n v="4"/>
    <n v="3"/>
    <n v="2"/>
  </r>
  <r>
    <x v="1592"/>
    <d v="2022-05-30T00:00:00"/>
    <n v="4"/>
    <n v="2"/>
    <n v="4"/>
  </r>
  <r>
    <x v="1593"/>
    <d v="2021-06-25T00:00:00"/>
    <n v="2"/>
    <n v="3"/>
    <n v="1"/>
  </r>
  <r>
    <x v="1593"/>
    <d v="2022-01-15T00:00:00"/>
    <n v="4"/>
    <n v="5"/>
    <n v="4"/>
  </r>
  <r>
    <x v="1594"/>
    <d v="2021-07-20T00:00:00"/>
    <n v="2"/>
    <n v="5"/>
    <n v="2"/>
  </r>
  <r>
    <x v="1594"/>
    <d v="2021-02-10T00:00:00"/>
    <n v="3"/>
    <n v="5"/>
    <n v="1"/>
  </r>
  <r>
    <x v="1595"/>
    <d v="2019-10-20T00:00:00"/>
    <n v="3"/>
    <n v="2"/>
    <n v="4"/>
  </r>
  <r>
    <x v="1595"/>
    <d v="2022-04-26T00:00:00"/>
    <n v="2"/>
    <n v="3"/>
    <n v="5"/>
  </r>
  <r>
    <x v="1595"/>
    <d v="2020-05-25T00:00:00"/>
    <n v="3"/>
    <n v="4"/>
    <n v="4"/>
  </r>
  <r>
    <x v="1596"/>
    <d v="2020-01-07T00:00:00"/>
    <n v="5"/>
    <n v="4"/>
    <n v="5"/>
  </r>
  <r>
    <x v="1596"/>
    <d v="2019-05-29T00:00:00"/>
    <n v="2"/>
    <n v="1"/>
    <n v="1"/>
  </r>
  <r>
    <x v="1597"/>
    <d v="2021-09-19T00:00:00"/>
    <n v="2"/>
    <n v="2"/>
    <n v="1"/>
  </r>
  <r>
    <x v="1597"/>
    <d v="2022-06-07T00:00:00"/>
    <n v="3"/>
    <n v="3"/>
    <n v="1"/>
  </r>
  <r>
    <x v="1597"/>
    <d v="2023-05-30T00:00:00"/>
    <n v="2"/>
    <n v="3"/>
    <n v="1"/>
  </r>
  <r>
    <x v="1598"/>
    <d v="2020-06-27T00:00:00"/>
    <n v="1"/>
    <n v="5"/>
    <n v="4"/>
  </r>
  <r>
    <x v="1598"/>
    <d v="2021-07-12T00:00:00"/>
    <n v="2"/>
    <n v="1"/>
    <n v="1"/>
  </r>
  <r>
    <x v="1598"/>
    <d v="2021-06-06T00:00:00"/>
    <n v="3"/>
    <n v="3"/>
    <n v="1"/>
  </r>
  <r>
    <x v="1599"/>
    <d v="2023-03-10T00:00:00"/>
    <n v="5"/>
    <n v="5"/>
    <n v="4"/>
  </r>
  <r>
    <x v="1599"/>
    <d v="2020-05-16T00:00:00"/>
    <n v="1"/>
    <n v="3"/>
    <n v="2"/>
  </r>
  <r>
    <x v="1599"/>
    <d v="2022-11-21T00:00:00"/>
    <n v="2"/>
    <n v="3"/>
    <n v="4"/>
  </r>
  <r>
    <x v="1600"/>
    <d v="2022-08-25T00:00:00"/>
    <n v="5"/>
    <n v="1"/>
    <n v="4"/>
  </r>
  <r>
    <x v="1600"/>
    <d v="2020-10-30T00:00:00"/>
    <n v="2"/>
    <n v="1"/>
    <n v="5"/>
  </r>
  <r>
    <x v="1601"/>
    <d v="2020-11-02T00:00:00"/>
    <n v="1"/>
    <n v="1"/>
    <n v="3"/>
  </r>
  <r>
    <x v="1601"/>
    <d v="2020-05-26T00:00:00"/>
    <n v="5"/>
    <n v="1"/>
    <n v="4"/>
  </r>
  <r>
    <x v="1602"/>
    <d v="2021-06-08T00:00:00"/>
    <n v="2"/>
    <n v="1"/>
    <n v="3"/>
  </r>
  <r>
    <x v="1602"/>
    <d v="2020-07-17T00:00:00"/>
    <n v="1"/>
    <n v="1"/>
    <n v="1"/>
  </r>
  <r>
    <x v="1603"/>
    <d v="2020-06-16T00:00:00"/>
    <n v="4"/>
    <n v="5"/>
    <n v="3"/>
  </r>
  <r>
    <x v="1604"/>
    <d v="2023-08-27T00:00:00"/>
    <n v="1"/>
    <n v="5"/>
    <n v="1"/>
  </r>
  <r>
    <x v="1604"/>
    <d v="2021-02-09T00:00:00"/>
    <n v="1"/>
    <n v="3"/>
    <n v="1"/>
  </r>
  <r>
    <x v="1604"/>
    <d v="2020-05-04T00:00:00"/>
    <n v="1"/>
    <n v="2"/>
    <n v="4"/>
  </r>
  <r>
    <x v="1605"/>
    <d v="2022-05-28T00:00:00"/>
    <n v="1"/>
    <n v="1"/>
    <n v="1"/>
  </r>
  <r>
    <x v="1606"/>
    <d v="2023-08-08T00:00:00"/>
    <n v="3"/>
    <n v="4"/>
    <n v="4"/>
  </r>
  <r>
    <x v="1606"/>
    <d v="2019-08-20T00:00:00"/>
    <n v="2"/>
    <n v="2"/>
    <n v="5"/>
  </r>
  <r>
    <x v="1607"/>
    <d v="2022-09-09T00:00:00"/>
    <n v="2"/>
    <n v="2"/>
    <n v="2"/>
  </r>
  <r>
    <x v="1607"/>
    <d v="2021-03-26T00:00:00"/>
    <n v="3"/>
    <n v="1"/>
    <n v="1"/>
  </r>
  <r>
    <x v="1608"/>
    <d v="2022-12-18T00:00:00"/>
    <n v="5"/>
    <n v="5"/>
    <n v="4"/>
  </r>
  <r>
    <x v="1608"/>
    <d v="2022-08-27T00:00:00"/>
    <n v="4"/>
    <n v="2"/>
    <n v="4"/>
  </r>
  <r>
    <x v="1608"/>
    <d v="2022-04-30T00:00:00"/>
    <n v="4"/>
    <n v="3"/>
    <n v="2"/>
  </r>
  <r>
    <x v="1609"/>
    <d v="2019-11-22T00:00:00"/>
    <n v="2"/>
    <n v="5"/>
    <n v="5"/>
  </r>
  <r>
    <x v="1610"/>
    <d v="2020-09-28T00:00:00"/>
    <n v="1"/>
    <n v="1"/>
    <n v="5"/>
  </r>
  <r>
    <x v="1611"/>
    <d v="2021-01-21T00:00:00"/>
    <n v="2"/>
    <n v="2"/>
    <n v="5"/>
  </r>
  <r>
    <x v="1612"/>
    <d v="2020-05-01T00:00:00"/>
    <n v="4"/>
    <n v="5"/>
    <n v="3"/>
  </r>
  <r>
    <x v="1613"/>
    <d v="2021-05-13T00:00:00"/>
    <n v="1"/>
    <n v="4"/>
    <n v="2"/>
  </r>
  <r>
    <x v="1613"/>
    <d v="2023-04-28T00:00:00"/>
    <n v="4"/>
    <n v="2"/>
    <n v="1"/>
  </r>
  <r>
    <x v="1614"/>
    <d v="2023-04-16T00:00:00"/>
    <n v="5"/>
    <n v="1"/>
    <n v="3"/>
  </r>
  <r>
    <x v="1615"/>
    <d v="2023-02-07T00:00:00"/>
    <n v="3"/>
    <n v="1"/>
    <n v="4"/>
  </r>
  <r>
    <x v="1615"/>
    <d v="2022-12-31T00:00:00"/>
    <n v="3"/>
    <n v="5"/>
    <n v="3"/>
  </r>
  <r>
    <x v="1615"/>
    <d v="2020-10-29T00:00:00"/>
    <n v="5"/>
    <n v="2"/>
    <n v="3"/>
  </r>
  <r>
    <x v="1616"/>
    <d v="2020-08-19T00:00:00"/>
    <n v="5"/>
    <n v="4"/>
    <n v="2"/>
  </r>
  <r>
    <x v="1616"/>
    <d v="2023-03-25T00:00:00"/>
    <n v="1"/>
    <n v="1"/>
    <n v="5"/>
  </r>
  <r>
    <x v="1616"/>
    <d v="2023-10-28T00:00:00"/>
    <n v="2"/>
    <n v="3"/>
    <n v="1"/>
  </r>
  <r>
    <x v="1617"/>
    <d v="2023-10-24T00:00:00"/>
    <n v="1"/>
    <n v="5"/>
    <n v="5"/>
  </r>
  <r>
    <x v="1617"/>
    <d v="2021-12-10T00:00:00"/>
    <n v="2"/>
    <n v="5"/>
    <n v="2"/>
  </r>
  <r>
    <x v="1617"/>
    <d v="2022-07-17T00:00:00"/>
    <n v="5"/>
    <n v="3"/>
    <n v="2"/>
  </r>
  <r>
    <x v="1618"/>
    <d v="2021-02-02T00:00:00"/>
    <n v="4"/>
    <n v="3"/>
    <n v="2"/>
  </r>
  <r>
    <x v="1618"/>
    <d v="2021-07-31T00:00:00"/>
    <n v="1"/>
    <n v="4"/>
    <n v="1"/>
  </r>
  <r>
    <x v="1619"/>
    <d v="2020-09-03T00:00:00"/>
    <n v="2"/>
    <n v="3"/>
    <n v="5"/>
  </r>
  <r>
    <x v="1619"/>
    <d v="2021-11-19T00:00:00"/>
    <n v="5"/>
    <n v="1"/>
    <n v="4"/>
  </r>
  <r>
    <x v="1619"/>
    <d v="2019-08-17T00:00:00"/>
    <n v="4"/>
    <n v="5"/>
    <n v="4"/>
  </r>
  <r>
    <x v="1620"/>
    <d v="2020-02-22T00:00:00"/>
    <n v="1"/>
    <n v="3"/>
    <n v="3"/>
  </r>
  <r>
    <x v="1620"/>
    <d v="2021-05-05T00:00:00"/>
    <n v="3"/>
    <n v="3"/>
    <n v="1"/>
  </r>
  <r>
    <x v="1620"/>
    <d v="2023-05-15T00:00:00"/>
    <n v="3"/>
    <n v="2"/>
    <n v="3"/>
  </r>
  <r>
    <x v="1621"/>
    <d v="2020-07-14T00:00:00"/>
    <n v="5"/>
    <n v="2"/>
    <n v="3"/>
  </r>
  <r>
    <x v="1621"/>
    <d v="2023-02-27T00:00:00"/>
    <n v="3"/>
    <n v="4"/>
    <n v="5"/>
  </r>
  <r>
    <x v="1622"/>
    <d v="2023-04-06T00:00:00"/>
    <n v="5"/>
    <n v="5"/>
    <n v="2"/>
  </r>
  <r>
    <x v="1622"/>
    <d v="2020-08-02T00:00:00"/>
    <n v="5"/>
    <n v="3"/>
    <n v="2"/>
  </r>
  <r>
    <x v="1622"/>
    <d v="2023-09-18T00:00:00"/>
    <n v="1"/>
    <n v="5"/>
    <n v="3"/>
  </r>
  <r>
    <x v="1623"/>
    <d v="2021-12-29T00:00:00"/>
    <n v="2"/>
    <n v="3"/>
    <n v="5"/>
  </r>
  <r>
    <x v="1623"/>
    <d v="2022-09-12T00:00:00"/>
    <n v="2"/>
    <n v="3"/>
    <n v="2"/>
  </r>
  <r>
    <x v="1623"/>
    <d v="2020-04-19T00:00:00"/>
    <n v="5"/>
    <n v="4"/>
    <n v="4"/>
  </r>
  <r>
    <x v="1624"/>
    <d v="2022-01-16T00:00:00"/>
    <n v="3"/>
    <n v="3"/>
    <n v="2"/>
  </r>
  <r>
    <x v="1625"/>
    <d v="2019-08-04T00:00:00"/>
    <n v="5"/>
    <n v="5"/>
    <n v="4"/>
  </r>
  <r>
    <x v="1626"/>
    <d v="2022-05-29T00:00:00"/>
    <n v="4"/>
    <n v="3"/>
    <n v="2"/>
  </r>
  <r>
    <x v="1626"/>
    <d v="2019-10-22T00:00:00"/>
    <n v="3"/>
    <n v="1"/>
    <n v="1"/>
  </r>
  <r>
    <x v="1626"/>
    <d v="2022-02-24T00:00:00"/>
    <n v="2"/>
    <n v="1"/>
    <n v="1"/>
  </r>
  <r>
    <x v="1627"/>
    <d v="2019-09-30T00:00:00"/>
    <n v="5"/>
    <n v="3"/>
    <n v="1"/>
  </r>
  <r>
    <x v="1628"/>
    <d v="2023-07-08T00:00:00"/>
    <n v="2"/>
    <n v="5"/>
    <n v="2"/>
  </r>
  <r>
    <x v="1629"/>
    <d v="2021-03-21T00:00:00"/>
    <n v="5"/>
    <n v="4"/>
    <n v="1"/>
  </r>
  <r>
    <x v="1629"/>
    <d v="2021-04-28T00:00:00"/>
    <n v="5"/>
    <n v="5"/>
    <n v="2"/>
  </r>
  <r>
    <x v="1630"/>
    <d v="2020-01-14T00:00:00"/>
    <n v="5"/>
    <n v="3"/>
    <n v="1"/>
  </r>
  <r>
    <x v="1631"/>
    <d v="2020-06-09T00:00:00"/>
    <n v="5"/>
    <n v="1"/>
    <n v="1"/>
  </r>
  <r>
    <x v="1632"/>
    <d v="2019-09-19T00:00:00"/>
    <n v="3"/>
    <n v="4"/>
    <n v="3"/>
  </r>
  <r>
    <x v="1632"/>
    <d v="2021-11-02T00:00:00"/>
    <n v="5"/>
    <n v="3"/>
    <n v="1"/>
  </r>
  <r>
    <x v="1632"/>
    <d v="2021-10-27T00:00:00"/>
    <n v="2"/>
    <n v="5"/>
    <n v="1"/>
  </r>
  <r>
    <x v="1633"/>
    <d v="2019-11-11T00:00:00"/>
    <n v="3"/>
    <n v="1"/>
    <n v="5"/>
  </r>
  <r>
    <x v="1633"/>
    <d v="2023-06-24T00:00:00"/>
    <n v="4"/>
    <n v="2"/>
    <n v="3"/>
  </r>
  <r>
    <x v="1633"/>
    <d v="2019-10-05T00:00:00"/>
    <n v="4"/>
    <n v="5"/>
    <n v="4"/>
  </r>
  <r>
    <x v="1634"/>
    <d v="2019-12-22T00:00:00"/>
    <n v="5"/>
    <n v="2"/>
    <n v="2"/>
  </r>
  <r>
    <x v="1635"/>
    <d v="2023-03-19T00:00:00"/>
    <n v="5"/>
    <n v="5"/>
    <n v="3"/>
  </r>
  <r>
    <x v="1636"/>
    <d v="2019-08-02T00:00:00"/>
    <n v="2"/>
    <n v="1"/>
    <n v="2"/>
  </r>
  <r>
    <x v="1636"/>
    <d v="2023-06-19T00:00:00"/>
    <n v="1"/>
    <n v="2"/>
    <n v="5"/>
  </r>
  <r>
    <x v="1637"/>
    <d v="2022-03-30T00:00:00"/>
    <n v="1"/>
    <n v="4"/>
    <n v="4"/>
  </r>
  <r>
    <x v="1638"/>
    <d v="2023-11-03T00:00:00"/>
    <n v="2"/>
    <n v="4"/>
    <n v="3"/>
  </r>
  <r>
    <x v="1638"/>
    <d v="2022-06-06T00:00:00"/>
    <n v="1"/>
    <n v="1"/>
    <n v="2"/>
  </r>
  <r>
    <x v="1639"/>
    <d v="2021-04-24T00:00:00"/>
    <n v="2"/>
    <n v="5"/>
    <n v="3"/>
  </r>
  <r>
    <x v="1639"/>
    <d v="2023-03-31T00:00:00"/>
    <n v="5"/>
    <n v="4"/>
    <n v="5"/>
  </r>
  <r>
    <x v="1640"/>
    <d v="2022-11-18T00:00:00"/>
    <n v="4"/>
    <n v="1"/>
    <n v="5"/>
  </r>
  <r>
    <x v="1640"/>
    <d v="2022-01-15T00:00:00"/>
    <n v="3"/>
    <n v="3"/>
    <n v="3"/>
  </r>
  <r>
    <x v="1641"/>
    <d v="2020-06-29T00:00:00"/>
    <n v="3"/>
    <n v="1"/>
    <n v="5"/>
  </r>
  <r>
    <x v="1641"/>
    <d v="2019-03-24T00:00:00"/>
    <n v="1"/>
    <n v="2"/>
    <n v="2"/>
  </r>
  <r>
    <x v="1641"/>
    <d v="2023-10-10T00:00:00"/>
    <n v="2"/>
    <n v="4"/>
    <n v="4"/>
  </r>
  <r>
    <x v="1642"/>
    <d v="2022-10-17T00:00:00"/>
    <n v="4"/>
    <n v="5"/>
    <n v="1"/>
  </r>
  <r>
    <x v="1643"/>
    <d v="2022-06-18T00:00:00"/>
    <n v="1"/>
    <n v="1"/>
    <n v="4"/>
  </r>
  <r>
    <x v="1644"/>
    <d v="2021-08-01T00:00:00"/>
    <n v="1"/>
    <n v="3"/>
    <n v="3"/>
  </r>
  <r>
    <x v="1644"/>
    <d v="2020-09-05T00:00:00"/>
    <n v="4"/>
    <n v="3"/>
    <n v="2"/>
  </r>
  <r>
    <x v="1644"/>
    <d v="2023-03-10T00:00:00"/>
    <n v="1"/>
    <n v="4"/>
    <n v="1"/>
  </r>
  <r>
    <x v="1645"/>
    <d v="2019-07-04T00:00:00"/>
    <n v="2"/>
    <n v="4"/>
    <n v="5"/>
  </r>
  <r>
    <x v="1645"/>
    <d v="2023-08-24T00:00:00"/>
    <n v="5"/>
    <n v="3"/>
    <n v="3"/>
  </r>
  <r>
    <x v="1645"/>
    <d v="2022-06-27T00:00:00"/>
    <n v="3"/>
    <n v="4"/>
    <n v="2"/>
  </r>
  <r>
    <x v="1646"/>
    <d v="2019-12-22T00:00:00"/>
    <n v="1"/>
    <n v="5"/>
    <n v="3"/>
  </r>
  <r>
    <x v="1647"/>
    <d v="2021-10-22T00:00:00"/>
    <n v="1"/>
    <n v="1"/>
    <n v="3"/>
  </r>
  <r>
    <x v="1647"/>
    <d v="2019-03-27T00:00:00"/>
    <n v="1"/>
    <n v="4"/>
    <n v="3"/>
  </r>
  <r>
    <x v="1648"/>
    <d v="2023-05-01T00:00:00"/>
    <n v="5"/>
    <n v="3"/>
    <n v="3"/>
  </r>
  <r>
    <x v="1648"/>
    <d v="2020-11-25T00:00:00"/>
    <n v="2"/>
    <n v="1"/>
    <n v="2"/>
  </r>
  <r>
    <x v="1649"/>
    <d v="2020-08-15T00:00:00"/>
    <n v="5"/>
    <n v="1"/>
    <n v="5"/>
  </r>
  <r>
    <x v="1649"/>
    <d v="2023-02-14T00:00:00"/>
    <n v="3"/>
    <n v="5"/>
    <n v="4"/>
  </r>
  <r>
    <x v="1649"/>
    <d v="2020-09-07T00:00:00"/>
    <n v="1"/>
    <n v="4"/>
    <n v="1"/>
  </r>
  <r>
    <x v="1650"/>
    <d v="2022-11-06T00:00:00"/>
    <n v="2"/>
    <n v="3"/>
    <n v="4"/>
  </r>
  <r>
    <x v="1650"/>
    <d v="2021-07-02T00:00:00"/>
    <n v="1"/>
    <n v="3"/>
    <n v="1"/>
  </r>
  <r>
    <x v="1650"/>
    <d v="2022-07-19T00:00:00"/>
    <n v="5"/>
    <n v="1"/>
    <n v="2"/>
  </r>
  <r>
    <x v="1651"/>
    <d v="2022-03-07T00:00:00"/>
    <n v="1"/>
    <n v="3"/>
    <n v="1"/>
  </r>
  <r>
    <x v="1651"/>
    <d v="2023-05-05T00:00:00"/>
    <n v="2"/>
    <n v="3"/>
    <n v="5"/>
  </r>
  <r>
    <x v="1652"/>
    <d v="2021-05-19T00:00:00"/>
    <n v="3"/>
    <n v="1"/>
    <n v="3"/>
  </r>
  <r>
    <x v="1652"/>
    <d v="2020-04-15T00:00:00"/>
    <n v="3"/>
    <n v="1"/>
    <n v="2"/>
  </r>
  <r>
    <x v="1653"/>
    <d v="2020-07-03T00:00:00"/>
    <n v="1"/>
    <n v="1"/>
    <n v="5"/>
  </r>
  <r>
    <x v="1653"/>
    <d v="2020-11-01T00:00:00"/>
    <n v="4"/>
    <n v="1"/>
    <n v="2"/>
  </r>
  <r>
    <x v="1654"/>
    <d v="2021-05-26T00:00:00"/>
    <n v="2"/>
    <n v="4"/>
    <n v="3"/>
  </r>
  <r>
    <x v="1654"/>
    <d v="2021-09-26T00:00:00"/>
    <n v="1"/>
    <n v="1"/>
    <n v="3"/>
  </r>
  <r>
    <x v="1654"/>
    <d v="2023-05-22T00:00:00"/>
    <n v="4"/>
    <n v="2"/>
    <n v="2"/>
  </r>
  <r>
    <x v="1655"/>
    <d v="2020-09-08T00:00:00"/>
    <n v="5"/>
    <n v="3"/>
    <n v="5"/>
  </r>
  <r>
    <x v="1655"/>
    <d v="2021-11-17T00:00:00"/>
    <n v="1"/>
    <n v="5"/>
    <n v="5"/>
  </r>
  <r>
    <x v="1656"/>
    <d v="2019-07-30T00:00:00"/>
    <n v="4"/>
    <n v="1"/>
    <n v="1"/>
  </r>
  <r>
    <x v="1657"/>
    <d v="2022-05-09T00:00:00"/>
    <n v="4"/>
    <n v="3"/>
    <n v="5"/>
  </r>
  <r>
    <x v="1657"/>
    <d v="2023-06-05T00:00:00"/>
    <n v="4"/>
    <n v="2"/>
    <n v="2"/>
  </r>
  <r>
    <x v="1658"/>
    <d v="2023-07-28T00:00:00"/>
    <n v="4"/>
    <n v="2"/>
    <n v="5"/>
  </r>
  <r>
    <x v="1659"/>
    <d v="2021-01-31T00:00:00"/>
    <n v="2"/>
    <n v="4"/>
    <n v="2"/>
  </r>
  <r>
    <x v="1659"/>
    <d v="2022-05-28T00:00:00"/>
    <n v="2"/>
    <n v="4"/>
    <n v="2"/>
  </r>
  <r>
    <x v="1659"/>
    <d v="2023-08-20T00:00:00"/>
    <n v="3"/>
    <n v="5"/>
    <n v="1"/>
  </r>
  <r>
    <x v="1660"/>
    <d v="2023-03-06T00:00:00"/>
    <n v="3"/>
    <n v="1"/>
    <n v="3"/>
  </r>
  <r>
    <x v="1661"/>
    <d v="2022-12-20T00:00:00"/>
    <n v="1"/>
    <n v="2"/>
    <n v="4"/>
  </r>
  <r>
    <x v="1661"/>
    <d v="2022-04-30T00:00:00"/>
    <n v="1"/>
    <n v="4"/>
    <n v="5"/>
  </r>
  <r>
    <x v="1661"/>
    <d v="2019-11-27T00:00:00"/>
    <n v="3"/>
    <n v="5"/>
    <n v="3"/>
  </r>
  <r>
    <x v="1662"/>
    <d v="2019-04-08T00:00:00"/>
    <n v="1"/>
    <n v="3"/>
    <n v="1"/>
  </r>
  <r>
    <x v="1663"/>
    <d v="2022-12-22T00:00:00"/>
    <n v="3"/>
    <n v="1"/>
    <n v="5"/>
  </r>
  <r>
    <x v="1664"/>
    <d v="2019-05-15T00:00:00"/>
    <n v="3"/>
    <n v="3"/>
    <n v="4"/>
  </r>
  <r>
    <x v="1665"/>
    <d v="2020-05-08T00:00:00"/>
    <n v="5"/>
    <n v="4"/>
    <n v="2"/>
  </r>
  <r>
    <x v="1665"/>
    <d v="2021-03-12T00:00:00"/>
    <n v="5"/>
    <n v="1"/>
    <n v="1"/>
  </r>
  <r>
    <x v="1665"/>
    <d v="2022-12-23T00:00:00"/>
    <n v="1"/>
    <n v="5"/>
    <n v="4"/>
  </r>
  <r>
    <x v="1666"/>
    <d v="2020-04-22T00:00:00"/>
    <n v="3"/>
    <n v="2"/>
    <n v="1"/>
  </r>
  <r>
    <x v="1667"/>
    <d v="2021-10-08T00:00:00"/>
    <n v="1"/>
    <n v="2"/>
    <n v="3"/>
  </r>
  <r>
    <x v="1667"/>
    <d v="2022-06-25T00:00:00"/>
    <n v="1"/>
    <n v="1"/>
    <n v="4"/>
  </r>
  <r>
    <x v="1667"/>
    <d v="2021-06-27T00:00:00"/>
    <n v="5"/>
    <n v="4"/>
    <n v="4"/>
  </r>
  <r>
    <x v="1668"/>
    <d v="2023-10-07T00:00:00"/>
    <n v="5"/>
    <n v="5"/>
    <n v="5"/>
  </r>
  <r>
    <x v="1668"/>
    <d v="2021-10-02T00:00:00"/>
    <n v="3"/>
    <n v="3"/>
    <n v="1"/>
  </r>
  <r>
    <x v="1668"/>
    <d v="2022-03-21T00:00:00"/>
    <n v="4"/>
    <n v="1"/>
    <n v="1"/>
  </r>
  <r>
    <x v="1669"/>
    <d v="2022-04-05T00:00:00"/>
    <n v="5"/>
    <n v="5"/>
    <n v="2"/>
  </r>
  <r>
    <x v="1670"/>
    <d v="2021-12-05T00:00:00"/>
    <n v="4"/>
    <n v="4"/>
    <n v="5"/>
  </r>
  <r>
    <x v="1671"/>
    <d v="2020-10-06T00:00:00"/>
    <n v="5"/>
    <n v="3"/>
    <n v="4"/>
  </r>
  <r>
    <x v="1671"/>
    <d v="2022-05-04T00:00:00"/>
    <n v="2"/>
    <n v="4"/>
    <n v="2"/>
  </r>
  <r>
    <x v="1671"/>
    <d v="2022-07-25T00:00:00"/>
    <n v="4"/>
    <n v="1"/>
    <n v="1"/>
  </r>
  <r>
    <x v="1672"/>
    <d v="2019-05-06T00:00:00"/>
    <n v="2"/>
    <n v="3"/>
    <n v="4"/>
  </r>
  <r>
    <x v="1673"/>
    <d v="2022-06-17T00:00:00"/>
    <n v="4"/>
    <n v="1"/>
    <n v="1"/>
  </r>
  <r>
    <x v="1674"/>
    <d v="2021-04-01T00:00:00"/>
    <n v="2"/>
    <n v="3"/>
    <n v="1"/>
  </r>
  <r>
    <x v="1675"/>
    <d v="2020-12-21T00:00:00"/>
    <n v="3"/>
    <n v="5"/>
    <n v="1"/>
  </r>
  <r>
    <x v="1676"/>
    <d v="2020-02-26T00:00:00"/>
    <n v="4"/>
    <n v="5"/>
    <n v="4"/>
  </r>
  <r>
    <x v="1676"/>
    <d v="2021-04-12T00:00:00"/>
    <n v="5"/>
    <n v="2"/>
    <n v="5"/>
  </r>
  <r>
    <x v="1677"/>
    <d v="2021-11-10T00:00:00"/>
    <n v="3"/>
    <n v="1"/>
    <n v="3"/>
  </r>
  <r>
    <x v="1678"/>
    <d v="2022-11-01T00:00:00"/>
    <n v="4"/>
    <n v="2"/>
    <n v="4"/>
  </r>
  <r>
    <x v="1678"/>
    <d v="2019-12-21T00:00:00"/>
    <n v="3"/>
    <n v="1"/>
    <n v="3"/>
  </r>
  <r>
    <x v="1678"/>
    <d v="2023-11-05T00:00:00"/>
    <n v="2"/>
    <n v="4"/>
    <n v="3"/>
  </r>
  <r>
    <x v="1679"/>
    <d v="2019-11-06T00:00:00"/>
    <n v="2"/>
    <n v="1"/>
    <n v="4"/>
  </r>
  <r>
    <x v="1679"/>
    <d v="2022-11-06T00:00:00"/>
    <n v="4"/>
    <n v="5"/>
    <n v="2"/>
  </r>
  <r>
    <x v="1680"/>
    <d v="2020-08-05T00:00:00"/>
    <n v="4"/>
    <n v="4"/>
    <n v="3"/>
  </r>
  <r>
    <x v="1681"/>
    <d v="2020-11-14T00:00:00"/>
    <n v="5"/>
    <n v="2"/>
    <n v="1"/>
  </r>
  <r>
    <x v="1682"/>
    <d v="2021-10-25T00:00:00"/>
    <n v="1"/>
    <n v="5"/>
    <n v="3"/>
  </r>
  <r>
    <x v="1682"/>
    <d v="2019-11-27T00:00:00"/>
    <n v="2"/>
    <n v="2"/>
    <n v="4"/>
  </r>
  <r>
    <x v="1683"/>
    <d v="2021-01-14T00:00:00"/>
    <n v="5"/>
    <n v="5"/>
    <n v="2"/>
  </r>
  <r>
    <x v="1683"/>
    <d v="2020-05-03T00:00:00"/>
    <n v="5"/>
    <n v="3"/>
    <n v="3"/>
  </r>
  <r>
    <x v="1684"/>
    <d v="2023-01-01T00:00:00"/>
    <n v="3"/>
    <n v="1"/>
    <n v="2"/>
  </r>
  <r>
    <x v="1685"/>
    <d v="2021-02-15T00:00:00"/>
    <n v="1"/>
    <n v="4"/>
    <n v="3"/>
  </r>
  <r>
    <x v="1685"/>
    <d v="2021-12-10T00:00:00"/>
    <n v="4"/>
    <n v="4"/>
    <n v="1"/>
  </r>
  <r>
    <x v="1685"/>
    <d v="2023-08-18T00:00:00"/>
    <n v="4"/>
    <n v="3"/>
    <n v="1"/>
  </r>
  <r>
    <x v="1686"/>
    <d v="2023-06-09T00:00:00"/>
    <n v="1"/>
    <n v="2"/>
    <n v="4"/>
  </r>
  <r>
    <x v="1687"/>
    <d v="2022-07-16T00:00:00"/>
    <n v="5"/>
    <n v="5"/>
    <n v="2"/>
  </r>
  <r>
    <x v="1687"/>
    <d v="2022-04-23T00:00:00"/>
    <n v="4"/>
    <n v="1"/>
    <n v="2"/>
  </r>
  <r>
    <x v="1688"/>
    <d v="2019-03-15T00:00:00"/>
    <n v="5"/>
    <n v="4"/>
    <n v="5"/>
  </r>
  <r>
    <x v="1688"/>
    <d v="2022-05-18T00:00:00"/>
    <n v="5"/>
    <n v="2"/>
    <n v="5"/>
  </r>
  <r>
    <x v="1689"/>
    <d v="2023-04-18T00:00:00"/>
    <n v="4"/>
    <n v="2"/>
    <n v="5"/>
  </r>
  <r>
    <x v="1689"/>
    <d v="2019-10-05T00:00:00"/>
    <n v="5"/>
    <n v="5"/>
    <n v="2"/>
  </r>
  <r>
    <x v="1689"/>
    <d v="2021-11-09T00:00:00"/>
    <n v="4"/>
    <n v="5"/>
    <n v="3"/>
  </r>
  <r>
    <x v="1690"/>
    <d v="2023-04-18T00:00:00"/>
    <n v="1"/>
    <n v="3"/>
    <n v="1"/>
  </r>
  <r>
    <x v="1690"/>
    <d v="2022-10-13T00:00:00"/>
    <n v="5"/>
    <n v="2"/>
    <n v="2"/>
  </r>
  <r>
    <x v="1691"/>
    <d v="2020-12-28T00:00:00"/>
    <n v="5"/>
    <n v="5"/>
    <n v="4"/>
  </r>
  <r>
    <x v="1691"/>
    <d v="2023-07-10T00:00:00"/>
    <n v="3"/>
    <n v="5"/>
    <n v="3"/>
  </r>
  <r>
    <x v="1691"/>
    <d v="2022-03-11T00:00:00"/>
    <n v="2"/>
    <n v="3"/>
    <n v="4"/>
  </r>
  <r>
    <x v="1692"/>
    <d v="2023-09-01T00:00:00"/>
    <n v="4"/>
    <n v="3"/>
    <n v="4"/>
  </r>
  <r>
    <x v="1692"/>
    <d v="2021-11-30T00:00:00"/>
    <n v="2"/>
    <n v="2"/>
    <n v="1"/>
  </r>
  <r>
    <x v="1693"/>
    <d v="2019-05-25T00:00:00"/>
    <n v="3"/>
    <n v="3"/>
    <n v="5"/>
  </r>
  <r>
    <x v="1693"/>
    <d v="2023-10-20T00:00:00"/>
    <n v="3"/>
    <n v="1"/>
    <n v="2"/>
  </r>
  <r>
    <x v="1693"/>
    <d v="2020-09-10T00:00:00"/>
    <n v="2"/>
    <n v="5"/>
    <n v="1"/>
  </r>
  <r>
    <x v="1694"/>
    <d v="2021-02-22T00:00:00"/>
    <n v="4"/>
    <n v="5"/>
    <n v="3"/>
  </r>
  <r>
    <x v="1695"/>
    <d v="2023-08-16T00:00:00"/>
    <n v="1"/>
    <n v="4"/>
    <n v="4"/>
  </r>
  <r>
    <x v="1695"/>
    <d v="2019-10-27T00:00:00"/>
    <n v="5"/>
    <n v="5"/>
    <n v="2"/>
  </r>
  <r>
    <x v="1696"/>
    <d v="2022-02-17T00:00:00"/>
    <n v="2"/>
    <n v="4"/>
    <n v="5"/>
  </r>
  <r>
    <x v="1697"/>
    <d v="2022-05-06T00:00:00"/>
    <n v="2"/>
    <n v="1"/>
    <n v="2"/>
  </r>
  <r>
    <x v="1697"/>
    <d v="2023-09-22T00:00:00"/>
    <n v="3"/>
    <n v="3"/>
    <n v="1"/>
  </r>
  <r>
    <x v="1697"/>
    <d v="2020-03-28T00:00:00"/>
    <n v="3"/>
    <n v="3"/>
    <n v="3"/>
  </r>
  <r>
    <x v="1698"/>
    <d v="2019-04-05T00:00:00"/>
    <n v="2"/>
    <n v="1"/>
    <n v="3"/>
  </r>
  <r>
    <x v="1698"/>
    <d v="2022-12-05T00:00:00"/>
    <n v="3"/>
    <n v="1"/>
    <n v="4"/>
  </r>
  <r>
    <x v="1699"/>
    <d v="2021-05-02T00:00:00"/>
    <n v="3"/>
    <n v="3"/>
    <n v="4"/>
  </r>
  <r>
    <x v="1700"/>
    <d v="2019-07-14T00:00:00"/>
    <n v="4"/>
    <n v="2"/>
    <n v="5"/>
  </r>
  <r>
    <x v="1700"/>
    <d v="2019-12-01T00:00:00"/>
    <n v="5"/>
    <n v="5"/>
    <n v="3"/>
  </r>
  <r>
    <x v="1700"/>
    <d v="2022-11-24T00:00:00"/>
    <n v="4"/>
    <n v="5"/>
    <n v="3"/>
  </r>
  <r>
    <x v="1701"/>
    <d v="2020-04-10T00:00:00"/>
    <n v="3"/>
    <n v="5"/>
    <n v="2"/>
  </r>
  <r>
    <x v="1702"/>
    <d v="2019-07-27T00:00:00"/>
    <n v="4"/>
    <n v="5"/>
    <n v="5"/>
  </r>
  <r>
    <x v="1703"/>
    <d v="2023-01-06T00:00:00"/>
    <n v="4"/>
    <n v="2"/>
    <n v="1"/>
  </r>
  <r>
    <x v="1703"/>
    <d v="2020-03-14T00:00:00"/>
    <n v="3"/>
    <n v="1"/>
    <n v="5"/>
  </r>
  <r>
    <x v="1704"/>
    <d v="2022-07-04T00:00:00"/>
    <n v="5"/>
    <n v="2"/>
    <n v="3"/>
  </r>
  <r>
    <x v="1704"/>
    <d v="2021-06-09T00:00:00"/>
    <n v="2"/>
    <n v="1"/>
    <n v="1"/>
  </r>
  <r>
    <x v="1704"/>
    <d v="2019-07-03T00:00:00"/>
    <n v="3"/>
    <n v="2"/>
    <n v="5"/>
  </r>
  <r>
    <x v="1705"/>
    <d v="2019-09-17T00:00:00"/>
    <n v="2"/>
    <n v="5"/>
    <n v="5"/>
  </r>
  <r>
    <x v="1705"/>
    <d v="2021-02-05T00:00:00"/>
    <n v="5"/>
    <n v="4"/>
    <n v="1"/>
  </r>
  <r>
    <x v="1706"/>
    <d v="2020-03-31T00:00:00"/>
    <n v="5"/>
    <n v="2"/>
    <n v="5"/>
  </r>
  <r>
    <x v="1706"/>
    <d v="2021-03-28T00:00:00"/>
    <n v="1"/>
    <n v="3"/>
    <n v="2"/>
  </r>
  <r>
    <x v="1707"/>
    <d v="2020-04-29T00:00:00"/>
    <n v="5"/>
    <n v="2"/>
    <n v="1"/>
  </r>
  <r>
    <x v="1707"/>
    <d v="2022-02-08T00:00:00"/>
    <n v="2"/>
    <n v="5"/>
    <n v="5"/>
  </r>
  <r>
    <x v="1708"/>
    <d v="2020-04-24T00:00:00"/>
    <n v="4"/>
    <n v="3"/>
    <n v="4"/>
  </r>
  <r>
    <x v="1709"/>
    <d v="2020-02-24T00:00:00"/>
    <n v="3"/>
    <n v="3"/>
    <n v="4"/>
  </r>
  <r>
    <x v="1709"/>
    <d v="2021-05-12T00:00:00"/>
    <n v="4"/>
    <n v="4"/>
    <n v="1"/>
  </r>
  <r>
    <x v="1709"/>
    <d v="2019-08-19T00:00:00"/>
    <n v="1"/>
    <n v="1"/>
    <n v="1"/>
  </r>
  <r>
    <x v="1710"/>
    <d v="2021-07-28T00:00:00"/>
    <n v="1"/>
    <n v="4"/>
    <n v="2"/>
  </r>
  <r>
    <x v="1710"/>
    <d v="2023-05-16T00:00:00"/>
    <n v="2"/>
    <n v="2"/>
    <n v="4"/>
  </r>
  <r>
    <x v="1710"/>
    <d v="2020-02-27T00:00:00"/>
    <n v="3"/>
    <n v="1"/>
    <n v="5"/>
  </r>
  <r>
    <x v="1711"/>
    <d v="2022-10-20T00:00:00"/>
    <n v="2"/>
    <n v="1"/>
    <n v="1"/>
  </r>
  <r>
    <x v="1712"/>
    <d v="2020-11-21T00:00:00"/>
    <n v="3"/>
    <n v="3"/>
    <n v="2"/>
  </r>
  <r>
    <x v="1712"/>
    <d v="2022-05-04T00:00:00"/>
    <n v="3"/>
    <n v="2"/>
    <n v="4"/>
  </r>
  <r>
    <x v="1713"/>
    <d v="2020-03-26T00:00:00"/>
    <n v="1"/>
    <n v="5"/>
    <n v="3"/>
  </r>
  <r>
    <x v="1713"/>
    <d v="2021-01-01T00:00:00"/>
    <n v="1"/>
    <n v="5"/>
    <n v="5"/>
  </r>
  <r>
    <x v="1713"/>
    <d v="2020-02-09T00:00:00"/>
    <n v="2"/>
    <n v="4"/>
    <n v="5"/>
  </r>
  <r>
    <x v="1714"/>
    <d v="2023-07-05T00:00:00"/>
    <n v="4"/>
    <n v="4"/>
    <n v="1"/>
  </r>
  <r>
    <x v="1714"/>
    <d v="2020-12-05T00:00:00"/>
    <n v="4"/>
    <n v="2"/>
    <n v="4"/>
  </r>
  <r>
    <x v="1715"/>
    <d v="2019-06-29T00:00:00"/>
    <n v="4"/>
    <n v="2"/>
    <n v="2"/>
  </r>
  <r>
    <x v="1716"/>
    <d v="2021-05-26T00:00:00"/>
    <n v="4"/>
    <n v="3"/>
    <n v="4"/>
  </r>
  <r>
    <x v="1716"/>
    <d v="2020-05-09T00:00:00"/>
    <n v="2"/>
    <n v="4"/>
    <n v="3"/>
  </r>
  <r>
    <x v="1717"/>
    <d v="2023-01-16T00:00:00"/>
    <n v="3"/>
    <n v="3"/>
    <n v="5"/>
  </r>
  <r>
    <x v="1717"/>
    <d v="2023-08-21T00:00:00"/>
    <n v="5"/>
    <n v="5"/>
    <n v="1"/>
  </r>
  <r>
    <x v="1717"/>
    <d v="2023-03-02T00:00:00"/>
    <n v="5"/>
    <n v="5"/>
    <n v="1"/>
  </r>
  <r>
    <x v="1718"/>
    <d v="2023-02-21T00:00:00"/>
    <n v="2"/>
    <n v="4"/>
    <n v="4"/>
  </r>
  <r>
    <x v="1718"/>
    <d v="2019-07-24T00:00:00"/>
    <n v="5"/>
    <n v="1"/>
    <n v="4"/>
  </r>
  <r>
    <x v="1718"/>
    <d v="2020-03-13T00:00:00"/>
    <n v="3"/>
    <n v="1"/>
    <n v="5"/>
  </r>
  <r>
    <x v="1719"/>
    <d v="2019-10-02T00:00:00"/>
    <n v="4"/>
    <n v="4"/>
    <n v="2"/>
  </r>
  <r>
    <x v="1719"/>
    <d v="2020-02-10T00:00:00"/>
    <n v="4"/>
    <n v="4"/>
    <n v="3"/>
  </r>
  <r>
    <x v="1720"/>
    <d v="2020-08-29T00:00:00"/>
    <n v="4"/>
    <n v="4"/>
    <n v="5"/>
  </r>
  <r>
    <x v="1720"/>
    <d v="2020-02-25T00:00:00"/>
    <n v="3"/>
    <n v="5"/>
    <n v="4"/>
  </r>
  <r>
    <x v="1720"/>
    <d v="2022-05-17T00:00:00"/>
    <n v="4"/>
    <n v="2"/>
    <n v="5"/>
  </r>
  <r>
    <x v="1721"/>
    <d v="2021-06-07T00:00:00"/>
    <n v="4"/>
    <n v="4"/>
    <n v="1"/>
  </r>
  <r>
    <x v="1721"/>
    <d v="2019-05-06T00:00:00"/>
    <n v="1"/>
    <n v="5"/>
    <n v="3"/>
  </r>
  <r>
    <x v="1721"/>
    <d v="2019-03-23T00:00:00"/>
    <n v="5"/>
    <n v="3"/>
    <n v="4"/>
  </r>
  <r>
    <x v="1722"/>
    <d v="2021-09-12T00:00:00"/>
    <n v="5"/>
    <n v="5"/>
    <n v="2"/>
  </r>
  <r>
    <x v="1723"/>
    <d v="2022-06-20T00:00:00"/>
    <n v="3"/>
    <n v="5"/>
    <n v="3"/>
  </r>
  <r>
    <x v="1723"/>
    <d v="2022-07-01T00:00:00"/>
    <n v="3"/>
    <n v="2"/>
    <n v="1"/>
  </r>
  <r>
    <x v="1723"/>
    <d v="2022-03-17T00:00:00"/>
    <n v="3"/>
    <n v="1"/>
    <n v="1"/>
  </r>
  <r>
    <x v="1724"/>
    <d v="2023-07-20T00:00:00"/>
    <n v="4"/>
    <n v="1"/>
    <n v="3"/>
  </r>
  <r>
    <x v="1725"/>
    <d v="2023-11-03T00:00:00"/>
    <n v="1"/>
    <n v="1"/>
    <n v="5"/>
  </r>
  <r>
    <x v="1726"/>
    <d v="2023-05-08T00:00:00"/>
    <n v="3"/>
    <n v="4"/>
    <n v="4"/>
  </r>
  <r>
    <x v="1726"/>
    <d v="2019-07-25T00:00:00"/>
    <n v="3"/>
    <n v="2"/>
    <n v="3"/>
  </r>
  <r>
    <x v="1726"/>
    <d v="2019-12-18T00:00:00"/>
    <n v="5"/>
    <n v="2"/>
    <n v="5"/>
  </r>
  <r>
    <x v="1727"/>
    <d v="2022-06-29T00:00:00"/>
    <n v="1"/>
    <n v="3"/>
    <n v="4"/>
  </r>
  <r>
    <x v="1727"/>
    <d v="2020-09-14T00:00:00"/>
    <n v="4"/>
    <n v="2"/>
    <n v="3"/>
  </r>
  <r>
    <x v="1728"/>
    <d v="2020-05-27T00:00:00"/>
    <n v="1"/>
    <n v="5"/>
    <n v="2"/>
  </r>
  <r>
    <x v="1728"/>
    <d v="2022-11-23T00:00:00"/>
    <n v="1"/>
    <n v="5"/>
    <n v="4"/>
  </r>
  <r>
    <x v="1728"/>
    <d v="2020-02-05T00:00:00"/>
    <n v="1"/>
    <n v="5"/>
    <n v="5"/>
  </r>
  <r>
    <x v="1729"/>
    <d v="2022-05-02T00:00:00"/>
    <n v="4"/>
    <n v="1"/>
    <n v="2"/>
  </r>
  <r>
    <x v="1730"/>
    <d v="2019-06-02T00:00:00"/>
    <n v="2"/>
    <n v="5"/>
    <n v="2"/>
  </r>
  <r>
    <x v="1730"/>
    <d v="2022-08-12T00:00:00"/>
    <n v="4"/>
    <n v="1"/>
    <n v="5"/>
  </r>
  <r>
    <x v="1731"/>
    <d v="2020-12-25T00:00:00"/>
    <n v="4"/>
    <n v="3"/>
    <n v="1"/>
  </r>
  <r>
    <x v="1731"/>
    <d v="2020-02-16T00:00:00"/>
    <n v="2"/>
    <n v="1"/>
    <n v="5"/>
  </r>
  <r>
    <x v="1731"/>
    <d v="2020-05-28T00:00:00"/>
    <n v="2"/>
    <n v="1"/>
    <n v="4"/>
  </r>
  <r>
    <x v="1732"/>
    <d v="2023-04-25T00:00:00"/>
    <n v="5"/>
    <n v="2"/>
    <n v="2"/>
  </r>
  <r>
    <x v="1733"/>
    <d v="2021-11-09T00:00:00"/>
    <n v="2"/>
    <n v="3"/>
    <n v="1"/>
  </r>
  <r>
    <x v="1733"/>
    <d v="2022-02-20T00:00:00"/>
    <n v="5"/>
    <n v="3"/>
    <n v="5"/>
  </r>
  <r>
    <x v="1734"/>
    <d v="2023-03-17T00:00:00"/>
    <n v="5"/>
    <n v="5"/>
    <n v="2"/>
  </r>
  <r>
    <x v="1734"/>
    <d v="2020-10-13T00:00:00"/>
    <n v="3"/>
    <n v="4"/>
    <n v="1"/>
  </r>
  <r>
    <x v="1734"/>
    <d v="2020-05-18T00:00:00"/>
    <n v="3"/>
    <n v="2"/>
    <n v="2"/>
  </r>
  <r>
    <x v="1735"/>
    <d v="2020-10-30T00:00:00"/>
    <n v="1"/>
    <n v="5"/>
    <n v="5"/>
  </r>
  <r>
    <x v="1735"/>
    <d v="2021-02-02T00:00:00"/>
    <n v="2"/>
    <n v="3"/>
    <n v="5"/>
  </r>
  <r>
    <x v="1736"/>
    <d v="2019-07-29T00:00:00"/>
    <n v="3"/>
    <n v="2"/>
    <n v="4"/>
  </r>
  <r>
    <x v="1736"/>
    <d v="2021-01-14T00:00:00"/>
    <n v="1"/>
    <n v="4"/>
    <n v="2"/>
  </r>
  <r>
    <x v="1736"/>
    <d v="2020-06-08T00:00:00"/>
    <n v="4"/>
    <n v="1"/>
    <n v="5"/>
  </r>
  <r>
    <x v="1737"/>
    <d v="2019-05-20T00:00:00"/>
    <n v="5"/>
    <n v="1"/>
    <n v="3"/>
  </r>
  <r>
    <x v="1738"/>
    <d v="2021-02-16T00:00:00"/>
    <n v="3"/>
    <n v="5"/>
    <n v="1"/>
  </r>
  <r>
    <x v="1739"/>
    <d v="2021-08-28T00:00:00"/>
    <n v="2"/>
    <n v="3"/>
    <n v="5"/>
  </r>
  <r>
    <x v="1739"/>
    <d v="2023-05-23T00:00:00"/>
    <n v="1"/>
    <n v="2"/>
    <n v="1"/>
  </r>
  <r>
    <x v="1740"/>
    <d v="2019-12-13T00:00:00"/>
    <n v="1"/>
    <n v="5"/>
    <n v="4"/>
  </r>
  <r>
    <x v="1740"/>
    <d v="2019-09-20T00:00:00"/>
    <n v="4"/>
    <n v="2"/>
    <n v="1"/>
  </r>
  <r>
    <x v="1740"/>
    <d v="2019-04-13T00:00:00"/>
    <n v="2"/>
    <n v="1"/>
    <n v="5"/>
  </r>
  <r>
    <x v="1741"/>
    <d v="2021-04-04T00:00:00"/>
    <n v="2"/>
    <n v="2"/>
    <n v="1"/>
  </r>
  <r>
    <x v="1741"/>
    <d v="2023-08-26T00:00:00"/>
    <n v="3"/>
    <n v="4"/>
    <n v="5"/>
  </r>
  <r>
    <x v="1741"/>
    <d v="2022-05-12T00:00:00"/>
    <n v="2"/>
    <n v="5"/>
    <n v="4"/>
  </r>
  <r>
    <x v="1742"/>
    <d v="2022-08-11T00:00:00"/>
    <n v="4"/>
    <n v="3"/>
    <n v="2"/>
  </r>
  <r>
    <x v="1743"/>
    <d v="2021-08-30T00:00:00"/>
    <n v="5"/>
    <n v="4"/>
    <n v="1"/>
  </r>
  <r>
    <x v="1743"/>
    <d v="2022-09-27T00:00:00"/>
    <n v="1"/>
    <n v="3"/>
    <n v="2"/>
  </r>
  <r>
    <x v="1743"/>
    <d v="2019-11-21T00:00:00"/>
    <n v="1"/>
    <n v="2"/>
    <n v="4"/>
  </r>
  <r>
    <x v="1744"/>
    <d v="2022-05-01T00:00:00"/>
    <n v="1"/>
    <n v="5"/>
    <n v="1"/>
  </r>
  <r>
    <x v="1745"/>
    <d v="2022-06-08T00:00:00"/>
    <n v="3"/>
    <n v="5"/>
    <n v="4"/>
  </r>
  <r>
    <x v="1745"/>
    <d v="2020-06-20T00:00:00"/>
    <n v="4"/>
    <n v="2"/>
    <n v="5"/>
  </r>
  <r>
    <x v="1745"/>
    <d v="2021-10-09T00:00:00"/>
    <n v="3"/>
    <n v="5"/>
    <n v="4"/>
  </r>
  <r>
    <x v="1746"/>
    <d v="2023-01-07T00:00:00"/>
    <n v="4"/>
    <n v="5"/>
    <n v="4"/>
  </r>
  <r>
    <x v="1747"/>
    <d v="2021-01-07T00:00:00"/>
    <n v="1"/>
    <n v="4"/>
    <n v="2"/>
  </r>
  <r>
    <x v="1747"/>
    <d v="2020-01-29T00:00:00"/>
    <n v="5"/>
    <n v="2"/>
    <n v="3"/>
  </r>
  <r>
    <x v="1748"/>
    <d v="2021-11-06T00:00:00"/>
    <n v="3"/>
    <n v="3"/>
    <n v="1"/>
  </r>
  <r>
    <x v="1749"/>
    <d v="2022-09-24T00:00:00"/>
    <n v="1"/>
    <n v="5"/>
    <n v="5"/>
  </r>
  <r>
    <x v="1749"/>
    <d v="2022-10-27T00:00:00"/>
    <n v="2"/>
    <n v="3"/>
    <n v="4"/>
  </r>
  <r>
    <x v="1750"/>
    <d v="2022-08-14T00:00:00"/>
    <n v="3"/>
    <n v="5"/>
    <n v="2"/>
  </r>
  <r>
    <x v="1750"/>
    <d v="2021-06-21T00:00:00"/>
    <n v="5"/>
    <n v="1"/>
    <n v="5"/>
  </r>
  <r>
    <x v="1751"/>
    <d v="2023-03-17T00:00:00"/>
    <n v="2"/>
    <n v="4"/>
    <n v="3"/>
  </r>
  <r>
    <x v="1752"/>
    <d v="2020-10-16T00:00:00"/>
    <n v="4"/>
    <n v="1"/>
    <n v="4"/>
  </r>
  <r>
    <x v="1753"/>
    <d v="2019-05-09T00:00:00"/>
    <n v="4"/>
    <n v="3"/>
    <n v="3"/>
  </r>
  <r>
    <x v="1754"/>
    <d v="2023-08-17T00:00:00"/>
    <n v="4"/>
    <n v="2"/>
    <n v="1"/>
  </r>
  <r>
    <x v="1755"/>
    <d v="2020-07-29T00:00:00"/>
    <n v="4"/>
    <n v="1"/>
    <n v="5"/>
  </r>
  <r>
    <x v="1756"/>
    <d v="2022-07-21T00:00:00"/>
    <n v="3"/>
    <n v="3"/>
    <n v="5"/>
  </r>
  <r>
    <x v="1756"/>
    <d v="2019-12-24T00:00:00"/>
    <n v="5"/>
    <n v="5"/>
    <n v="5"/>
  </r>
  <r>
    <x v="1756"/>
    <d v="2020-05-24T00:00:00"/>
    <n v="1"/>
    <n v="3"/>
    <n v="4"/>
  </r>
  <r>
    <x v="1757"/>
    <d v="2021-11-18T00:00:00"/>
    <n v="4"/>
    <n v="3"/>
    <n v="2"/>
  </r>
  <r>
    <x v="1757"/>
    <d v="2019-03-30T00:00:00"/>
    <n v="4"/>
    <n v="2"/>
    <n v="4"/>
  </r>
  <r>
    <x v="1757"/>
    <d v="2020-07-28T00:00:00"/>
    <n v="4"/>
    <n v="2"/>
    <n v="3"/>
  </r>
  <r>
    <x v="1758"/>
    <d v="2023-05-13T00:00:00"/>
    <n v="5"/>
    <n v="4"/>
    <n v="5"/>
  </r>
  <r>
    <x v="1758"/>
    <d v="2020-07-31T00:00:00"/>
    <n v="4"/>
    <n v="5"/>
    <n v="1"/>
  </r>
  <r>
    <x v="1758"/>
    <d v="2019-08-13T00:00:00"/>
    <n v="2"/>
    <n v="4"/>
    <n v="2"/>
  </r>
  <r>
    <x v="1759"/>
    <d v="2020-12-10T00:00:00"/>
    <n v="4"/>
    <n v="5"/>
    <n v="5"/>
  </r>
  <r>
    <x v="1760"/>
    <d v="2021-01-04T00:00:00"/>
    <n v="3"/>
    <n v="3"/>
    <n v="1"/>
  </r>
  <r>
    <x v="1761"/>
    <d v="2021-05-11T00:00:00"/>
    <n v="3"/>
    <n v="5"/>
    <n v="5"/>
  </r>
  <r>
    <x v="1762"/>
    <d v="2020-01-28T00:00:00"/>
    <n v="5"/>
    <n v="2"/>
    <n v="1"/>
  </r>
  <r>
    <x v="1762"/>
    <d v="2020-09-11T00:00:00"/>
    <n v="3"/>
    <n v="1"/>
    <n v="1"/>
  </r>
  <r>
    <x v="1763"/>
    <d v="2023-04-06T00:00:00"/>
    <n v="4"/>
    <n v="3"/>
    <n v="1"/>
  </r>
  <r>
    <x v="1763"/>
    <d v="2022-01-31T00:00:00"/>
    <n v="1"/>
    <n v="5"/>
    <n v="3"/>
  </r>
  <r>
    <x v="1764"/>
    <d v="2021-08-02T00:00:00"/>
    <n v="3"/>
    <n v="3"/>
    <n v="3"/>
  </r>
  <r>
    <x v="1764"/>
    <d v="2019-12-17T00:00:00"/>
    <n v="2"/>
    <n v="4"/>
    <n v="3"/>
  </r>
  <r>
    <x v="1764"/>
    <d v="2020-03-26T00:00:00"/>
    <n v="2"/>
    <n v="5"/>
    <n v="1"/>
  </r>
  <r>
    <x v="1765"/>
    <d v="2020-12-06T00:00:00"/>
    <n v="1"/>
    <n v="1"/>
    <n v="3"/>
  </r>
  <r>
    <x v="1765"/>
    <d v="2023-03-20T00:00:00"/>
    <n v="5"/>
    <n v="3"/>
    <n v="1"/>
  </r>
  <r>
    <x v="1766"/>
    <d v="2020-09-17T00:00:00"/>
    <n v="2"/>
    <n v="1"/>
    <n v="1"/>
  </r>
  <r>
    <x v="1766"/>
    <d v="2022-07-10T00:00:00"/>
    <n v="5"/>
    <n v="2"/>
    <n v="4"/>
  </r>
  <r>
    <x v="1766"/>
    <d v="2021-07-07T00:00:00"/>
    <n v="2"/>
    <n v="1"/>
    <n v="2"/>
  </r>
  <r>
    <x v="1767"/>
    <d v="2023-07-09T00:00:00"/>
    <n v="5"/>
    <n v="2"/>
    <n v="3"/>
  </r>
  <r>
    <x v="1767"/>
    <d v="2021-09-17T00:00:00"/>
    <n v="5"/>
    <n v="2"/>
    <n v="3"/>
  </r>
  <r>
    <x v="1768"/>
    <d v="2020-05-28T00:00:00"/>
    <n v="2"/>
    <n v="4"/>
    <n v="5"/>
  </r>
  <r>
    <x v="1768"/>
    <d v="2023-02-07T00:00:00"/>
    <n v="2"/>
    <n v="5"/>
    <n v="2"/>
  </r>
  <r>
    <x v="1769"/>
    <d v="2019-10-23T00:00:00"/>
    <n v="4"/>
    <n v="1"/>
    <n v="2"/>
  </r>
  <r>
    <x v="1769"/>
    <d v="2021-07-07T00:00:00"/>
    <n v="3"/>
    <n v="5"/>
    <n v="3"/>
  </r>
  <r>
    <x v="1770"/>
    <d v="2019-07-11T00:00:00"/>
    <n v="3"/>
    <n v="2"/>
    <n v="5"/>
  </r>
  <r>
    <x v="1770"/>
    <d v="2020-04-27T00:00:00"/>
    <n v="3"/>
    <n v="2"/>
    <n v="4"/>
  </r>
  <r>
    <x v="1770"/>
    <d v="2019-10-17T00:00:00"/>
    <n v="1"/>
    <n v="1"/>
    <n v="1"/>
  </r>
  <r>
    <x v="1771"/>
    <d v="2020-05-15T00:00:00"/>
    <n v="2"/>
    <n v="1"/>
    <n v="2"/>
  </r>
  <r>
    <x v="1771"/>
    <d v="2019-12-11T00:00:00"/>
    <n v="2"/>
    <n v="2"/>
    <n v="3"/>
  </r>
  <r>
    <x v="1771"/>
    <d v="2023-02-16T00:00:00"/>
    <n v="4"/>
    <n v="2"/>
    <n v="2"/>
  </r>
  <r>
    <x v="1772"/>
    <d v="2021-11-08T00:00:00"/>
    <n v="5"/>
    <n v="1"/>
    <n v="1"/>
  </r>
  <r>
    <x v="1772"/>
    <d v="2020-11-11T00:00:00"/>
    <n v="3"/>
    <n v="5"/>
    <n v="5"/>
  </r>
  <r>
    <x v="1772"/>
    <d v="2020-10-30T00:00:00"/>
    <n v="1"/>
    <n v="5"/>
    <n v="2"/>
  </r>
  <r>
    <x v="1773"/>
    <d v="2020-12-28T00:00:00"/>
    <n v="5"/>
    <n v="3"/>
    <n v="1"/>
  </r>
  <r>
    <x v="1773"/>
    <d v="2022-11-08T00:00:00"/>
    <n v="3"/>
    <n v="5"/>
    <n v="1"/>
  </r>
  <r>
    <x v="1773"/>
    <d v="2020-01-04T00:00:00"/>
    <n v="3"/>
    <n v="3"/>
    <n v="5"/>
  </r>
  <r>
    <x v="1774"/>
    <d v="2022-01-01T00:00:00"/>
    <n v="5"/>
    <n v="1"/>
    <n v="4"/>
  </r>
  <r>
    <x v="1775"/>
    <d v="2021-07-23T00:00:00"/>
    <n v="4"/>
    <n v="4"/>
    <n v="3"/>
  </r>
  <r>
    <x v="1776"/>
    <d v="2020-03-08T00:00:00"/>
    <n v="1"/>
    <n v="3"/>
    <n v="4"/>
  </r>
  <r>
    <x v="1776"/>
    <d v="2023-08-30T00:00:00"/>
    <n v="1"/>
    <n v="1"/>
    <n v="3"/>
  </r>
  <r>
    <x v="1777"/>
    <d v="2021-10-13T00:00:00"/>
    <n v="3"/>
    <n v="5"/>
    <n v="5"/>
  </r>
  <r>
    <x v="1777"/>
    <d v="2020-01-26T00:00:00"/>
    <n v="3"/>
    <n v="5"/>
    <n v="1"/>
  </r>
  <r>
    <x v="1777"/>
    <d v="2019-06-19T00:00:00"/>
    <n v="5"/>
    <n v="1"/>
    <n v="2"/>
  </r>
  <r>
    <x v="1778"/>
    <d v="2022-01-30T00:00:00"/>
    <n v="4"/>
    <n v="1"/>
    <n v="5"/>
  </r>
  <r>
    <x v="1779"/>
    <d v="2023-03-08T00:00:00"/>
    <n v="1"/>
    <n v="1"/>
    <n v="1"/>
  </r>
  <r>
    <x v="1780"/>
    <d v="2022-10-11T00:00:00"/>
    <n v="2"/>
    <n v="1"/>
    <n v="2"/>
  </r>
  <r>
    <x v="1780"/>
    <d v="2019-09-14T00:00:00"/>
    <n v="1"/>
    <n v="2"/>
    <n v="2"/>
  </r>
  <r>
    <x v="1780"/>
    <d v="2021-04-03T00:00:00"/>
    <n v="3"/>
    <n v="5"/>
    <n v="2"/>
  </r>
  <r>
    <x v="1781"/>
    <d v="2022-03-25T00:00:00"/>
    <n v="4"/>
    <n v="1"/>
    <n v="1"/>
  </r>
  <r>
    <x v="1781"/>
    <d v="2021-07-15T00:00:00"/>
    <n v="3"/>
    <n v="3"/>
    <n v="1"/>
  </r>
  <r>
    <x v="1781"/>
    <d v="2019-11-01T00:00:00"/>
    <n v="2"/>
    <n v="2"/>
    <n v="2"/>
  </r>
  <r>
    <x v="1782"/>
    <d v="2019-10-25T00:00:00"/>
    <n v="1"/>
    <n v="2"/>
    <n v="1"/>
  </r>
  <r>
    <x v="1783"/>
    <d v="2019-03-29T00:00:00"/>
    <n v="5"/>
    <n v="5"/>
    <n v="5"/>
  </r>
  <r>
    <x v="1784"/>
    <d v="2020-04-27T00:00:00"/>
    <n v="5"/>
    <n v="4"/>
    <n v="1"/>
  </r>
  <r>
    <x v="1784"/>
    <d v="2022-03-11T00:00:00"/>
    <n v="4"/>
    <n v="1"/>
    <n v="2"/>
  </r>
  <r>
    <x v="1785"/>
    <d v="2023-07-28T00:00:00"/>
    <n v="2"/>
    <n v="2"/>
    <n v="1"/>
  </r>
  <r>
    <x v="1785"/>
    <d v="2021-06-13T00:00:00"/>
    <n v="5"/>
    <n v="3"/>
    <n v="2"/>
  </r>
  <r>
    <x v="1785"/>
    <d v="2022-04-14T00:00:00"/>
    <n v="4"/>
    <n v="1"/>
    <n v="4"/>
  </r>
  <r>
    <x v="1786"/>
    <d v="2021-04-24T00:00:00"/>
    <n v="1"/>
    <n v="4"/>
    <n v="4"/>
  </r>
  <r>
    <x v="1787"/>
    <d v="2019-03-12T00:00:00"/>
    <n v="3"/>
    <n v="4"/>
    <n v="1"/>
  </r>
  <r>
    <x v="1787"/>
    <d v="2023-08-13T00:00:00"/>
    <n v="4"/>
    <n v="3"/>
    <n v="3"/>
  </r>
  <r>
    <x v="1788"/>
    <d v="2023-08-26T00:00:00"/>
    <n v="3"/>
    <n v="4"/>
    <n v="5"/>
  </r>
  <r>
    <x v="1789"/>
    <d v="2020-11-25T00:00:00"/>
    <n v="3"/>
    <n v="4"/>
    <n v="1"/>
  </r>
  <r>
    <x v="1789"/>
    <d v="2021-07-09T00:00:00"/>
    <n v="3"/>
    <n v="4"/>
    <n v="4"/>
  </r>
  <r>
    <x v="1790"/>
    <d v="2021-02-24T00:00:00"/>
    <n v="1"/>
    <n v="5"/>
    <n v="4"/>
  </r>
  <r>
    <x v="1790"/>
    <d v="2019-04-16T00:00:00"/>
    <n v="5"/>
    <n v="5"/>
    <n v="3"/>
  </r>
  <r>
    <x v="1791"/>
    <d v="2021-10-29T00:00:00"/>
    <n v="5"/>
    <n v="5"/>
    <n v="5"/>
  </r>
  <r>
    <x v="1791"/>
    <d v="2022-12-25T00:00:00"/>
    <n v="2"/>
    <n v="1"/>
    <n v="2"/>
  </r>
  <r>
    <x v="1791"/>
    <d v="2019-08-17T00:00:00"/>
    <n v="3"/>
    <n v="5"/>
    <n v="1"/>
  </r>
  <r>
    <x v="1792"/>
    <d v="2020-11-29T00:00:00"/>
    <n v="5"/>
    <n v="5"/>
    <n v="1"/>
  </r>
  <r>
    <x v="1792"/>
    <d v="2022-02-14T00:00:00"/>
    <n v="5"/>
    <n v="3"/>
    <n v="2"/>
  </r>
  <r>
    <x v="1793"/>
    <d v="2023-03-02T00:00:00"/>
    <n v="3"/>
    <n v="2"/>
    <n v="4"/>
  </r>
  <r>
    <x v="1793"/>
    <d v="2021-07-25T00:00:00"/>
    <n v="4"/>
    <n v="4"/>
    <n v="4"/>
  </r>
  <r>
    <x v="1794"/>
    <d v="2023-08-07T00:00:00"/>
    <n v="2"/>
    <n v="3"/>
    <n v="5"/>
  </r>
  <r>
    <x v="1795"/>
    <d v="2020-06-12T00:00:00"/>
    <n v="2"/>
    <n v="1"/>
    <n v="5"/>
  </r>
  <r>
    <x v="1795"/>
    <d v="2019-09-12T00:00:00"/>
    <n v="2"/>
    <n v="2"/>
    <n v="1"/>
  </r>
  <r>
    <x v="1796"/>
    <d v="2021-10-09T00:00:00"/>
    <n v="3"/>
    <n v="4"/>
    <n v="1"/>
  </r>
  <r>
    <x v="1797"/>
    <d v="2021-01-26T00:00:00"/>
    <n v="5"/>
    <n v="5"/>
    <n v="4"/>
  </r>
  <r>
    <x v="1797"/>
    <d v="2022-06-06T00:00:00"/>
    <n v="3"/>
    <n v="3"/>
    <n v="2"/>
  </r>
  <r>
    <x v="1798"/>
    <d v="2021-02-18T00:00:00"/>
    <n v="1"/>
    <n v="3"/>
    <n v="1"/>
  </r>
  <r>
    <x v="1798"/>
    <d v="2021-03-26T00:00:00"/>
    <n v="1"/>
    <n v="4"/>
    <n v="1"/>
  </r>
  <r>
    <x v="1799"/>
    <d v="2021-04-03T00:00:00"/>
    <n v="4"/>
    <n v="4"/>
    <n v="3"/>
  </r>
  <r>
    <x v="1799"/>
    <d v="2023-09-22T00:00:00"/>
    <n v="4"/>
    <n v="3"/>
    <n v="4"/>
  </r>
  <r>
    <x v="1800"/>
    <d v="2022-07-09T00:00:00"/>
    <n v="5"/>
    <n v="5"/>
    <n v="4"/>
  </r>
  <r>
    <x v="1801"/>
    <d v="2020-11-26T00:00:00"/>
    <n v="3"/>
    <n v="2"/>
    <n v="2"/>
  </r>
  <r>
    <x v="1801"/>
    <d v="2023-06-13T00:00:00"/>
    <n v="5"/>
    <n v="3"/>
    <n v="2"/>
  </r>
  <r>
    <x v="1802"/>
    <d v="2020-04-16T00:00:00"/>
    <n v="3"/>
    <n v="4"/>
    <n v="2"/>
  </r>
  <r>
    <x v="1802"/>
    <d v="2023-05-27T00:00:00"/>
    <n v="3"/>
    <n v="2"/>
    <n v="4"/>
  </r>
  <r>
    <x v="1802"/>
    <d v="2022-09-19T00:00:00"/>
    <n v="4"/>
    <n v="3"/>
    <n v="1"/>
  </r>
  <r>
    <x v="1803"/>
    <d v="2023-04-22T00:00:00"/>
    <n v="4"/>
    <n v="5"/>
    <n v="3"/>
  </r>
  <r>
    <x v="1804"/>
    <d v="2022-06-02T00:00:00"/>
    <n v="1"/>
    <n v="1"/>
    <n v="5"/>
  </r>
  <r>
    <x v="1804"/>
    <d v="2023-02-24T00:00:00"/>
    <n v="1"/>
    <n v="1"/>
    <n v="5"/>
  </r>
  <r>
    <x v="1805"/>
    <d v="2020-02-09T00:00:00"/>
    <n v="5"/>
    <n v="5"/>
    <n v="5"/>
  </r>
  <r>
    <x v="1806"/>
    <d v="2021-03-22T00:00:00"/>
    <n v="2"/>
    <n v="5"/>
    <n v="2"/>
  </r>
  <r>
    <x v="1806"/>
    <d v="2022-09-23T00:00:00"/>
    <n v="5"/>
    <n v="4"/>
    <n v="3"/>
  </r>
  <r>
    <x v="1806"/>
    <d v="2020-07-19T00:00:00"/>
    <n v="2"/>
    <n v="5"/>
    <n v="2"/>
  </r>
  <r>
    <x v="1807"/>
    <d v="2023-06-18T00:00:00"/>
    <n v="3"/>
    <n v="2"/>
    <n v="1"/>
  </r>
  <r>
    <x v="1807"/>
    <d v="2019-11-06T00:00:00"/>
    <n v="2"/>
    <n v="3"/>
    <n v="3"/>
  </r>
  <r>
    <x v="1808"/>
    <d v="2023-04-20T00:00:00"/>
    <n v="1"/>
    <n v="2"/>
    <n v="3"/>
  </r>
  <r>
    <x v="1808"/>
    <d v="2023-09-01T00:00:00"/>
    <n v="2"/>
    <n v="2"/>
    <n v="5"/>
  </r>
  <r>
    <x v="1809"/>
    <d v="2022-06-16T00:00:00"/>
    <n v="5"/>
    <n v="5"/>
    <n v="4"/>
  </r>
  <r>
    <x v="1810"/>
    <d v="2019-05-06T00:00:00"/>
    <n v="5"/>
    <n v="4"/>
    <n v="4"/>
  </r>
  <r>
    <x v="1810"/>
    <d v="2022-07-31T00:00:00"/>
    <n v="5"/>
    <n v="3"/>
    <n v="5"/>
  </r>
  <r>
    <x v="1811"/>
    <d v="2021-12-15T00:00:00"/>
    <n v="3"/>
    <n v="1"/>
    <n v="5"/>
  </r>
  <r>
    <x v="1812"/>
    <d v="2022-06-01T00:00:00"/>
    <n v="1"/>
    <n v="4"/>
    <n v="3"/>
  </r>
  <r>
    <x v="1813"/>
    <d v="2020-03-03T00:00:00"/>
    <n v="5"/>
    <n v="4"/>
    <n v="2"/>
  </r>
  <r>
    <x v="1814"/>
    <d v="2023-08-15T00:00:00"/>
    <n v="3"/>
    <n v="2"/>
    <n v="1"/>
  </r>
  <r>
    <x v="1815"/>
    <d v="2020-07-18T00:00:00"/>
    <n v="3"/>
    <n v="3"/>
    <n v="3"/>
  </r>
  <r>
    <x v="1816"/>
    <d v="2022-10-18T00:00:00"/>
    <n v="1"/>
    <n v="2"/>
    <n v="3"/>
  </r>
  <r>
    <x v="1817"/>
    <d v="2022-02-14T00:00:00"/>
    <n v="4"/>
    <n v="5"/>
    <n v="1"/>
  </r>
  <r>
    <x v="1818"/>
    <d v="2020-02-27T00:00:00"/>
    <n v="1"/>
    <n v="5"/>
    <n v="3"/>
  </r>
  <r>
    <x v="1819"/>
    <d v="2019-07-08T00:00:00"/>
    <n v="5"/>
    <n v="2"/>
    <n v="4"/>
  </r>
  <r>
    <x v="1820"/>
    <d v="2022-07-08T00:00:00"/>
    <n v="1"/>
    <n v="1"/>
    <n v="1"/>
  </r>
  <r>
    <x v="1820"/>
    <d v="2019-10-06T00:00:00"/>
    <n v="2"/>
    <n v="3"/>
    <n v="5"/>
  </r>
  <r>
    <x v="1821"/>
    <d v="2019-11-14T00:00:00"/>
    <n v="5"/>
    <n v="4"/>
    <n v="1"/>
  </r>
  <r>
    <x v="1822"/>
    <d v="2022-05-24T00:00:00"/>
    <n v="2"/>
    <n v="2"/>
    <n v="3"/>
  </r>
  <r>
    <x v="1822"/>
    <d v="2022-07-10T00:00:00"/>
    <n v="5"/>
    <n v="5"/>
    <n v="1"/>
  </r>
  <r>
    <x v="1823"/>
    <d v="2019-09-24T00:00:00"/>
    <n v="5"/>
    <n v="1"/>
    <n v="2"/>
  </r>
  <r>
    <x v="1823"/>
    <d v="2020-04-05T00:00:00"/>
    <n v="4"/>
    <n v="1"/>
    <n v="5"/>
  </r>
  <r>
    <x v="1824"/>
    <d v="2022-08-22T00:00:00"/>
    <n v="4"/>
    <n v="4"/>
    <n v="1"/>
  </r>
  <r>
    <x v="1825"/>
    <d v="2023-08-17T00:00:00"/>
    <n v="3"/>
    <n v="2"/>
    <n v="4"/>
  </r>
  <r>
    <x v="1825"/>
    <d v="2022-05-29T00:00:00"/>
    <n v="5"/>
    <n v="1"/>
    <n v="5"/>
  </r>
  <r>
    <x v="1826"/>
    <d v="2022-12-10T00:00:00"/>
    <n v="5"/>
    <n v="2"/>
    <n v="1"/>
  </r>
  <r>
    <x v="1827"/>
    <d v="2019-05-11T00:00:00"/>
    <n v="1"/>
    <n v="1"/>
    <n v="4"/>
  </r>
  <r>
    <x v="1828"/>
    <d v="2020-02-11T00:00:00"/>
    <n v="3"/>
    <n v="3"/>
    <n v="1"/>
  </r>
  <r>
    <x v="1828"/>
    <d v="2022-03-27T00:00:00"/>
    <n v="4"/>
    <n v="3"/>
    <n v="5"/>
  </r>
  <r>
    <x v="1828"/>
    <d v="2022-06-27T00:00:00"/>
    <n v="1"/>
    <n v="3"/>
    <n v="4"/>
  </r>
  <r>
    <x v="1829"/>
    <d v="2020-03-28T00:00:00"/>
    <n v="5"/>
    <n v="1"/>
    <n v="2"/>
  </r>
  <r>
    <x v="1829"/>
    <d v="2020-09-24T00:00:00"/>
    <n v="5"/>
    <n v="4"/>
    <n v="3"/>
  </r>
  <r>
    <x v="1830"/>
    <d v="2022-04-23T00:00:00"/>
    <n v="1"/>
    <n v="5"/>
    <n v="3"/>
  </r>
  <r>
    <x v="1830"/>
    <d v="2019-05-09T00:00:00"/>
    <n v="5"/>
    <n v="4"/>
    <n v="1"/>
  </r>
  <r>
    <x v="1831"/>
    <d v="2023-07-26T00:00:00"/>
    <n v="5"/>
    <n v="2"/>
    <n v="4"/>
  </r>
  <r>
    <x v="1831"/>
    <d v="2019-06-07T00:00:00"/>
    <n v="1"/>
    <n v="2"/>
    <n v="4"/>
  </r>
  <r>
    <x v="1831"/>
    <d v="2020-09-17T00:00:00"/>
    <n v="4"/>
    <n v="4"/>
    <n v="4"/>
  </r>
  <r>
    <x v="1832"/>
    <d v="2023-06-19T00:00:00"/>
    <n v="3"/>
    <n v="1"/>
    <n v="2"/>
  </r>
  <r>
    <x v="1832"/>
    <d v="2020-04-24T00:00:00"/>
    <n v="2"/>
    <n v="2"/>
    <n v="2"/>
  </r>
  <r>
    <x v="1833"/>
    <d v="2019-04-25T00:00:00"/>
    <n v="2"/>
    <n v="2"/>
    <n v="1"/>
  </r>
  <r>
    <x v="1834"/>
    <d v="2020-04-22T00:00:00"/>
    <n v="3"/>
    <n v="2"/>
    <n v="4"/>
  </r>
  <r>
    <x v="1834"/>
    <d v="2021-03-22T00:00:00"/>
    <n v="4"/>
    <n v="5"/>
    <n v="2"/>
  </r>
  <r>
    <x v="1834"/>
    <d v="2023-03-18T00:00:00"/>
    <n v="5"/>
    <n v="4"/>
    <n v="5"/>
  </r>
  <r>
    <x v="1835"/>
    <d v="2021-05-18T00:00:00"/>
    <n v="5"/>
    <n v="5"/>
    <n v="4"/>
  </r>
  <r>
    <x v="1835"/>
    <d v="2022-07-18T00:00:00"/>
    <n v="5"/>
    <n v="2"/>
    <n v="1"/>
  </r>
  <r>
    <x v="1836"/>
    <d v="2022-08-17T00:00:00"/>
    <n v="1"/>
    <n v="1"/>
    <n v="3"/>
  </r>
  <r>
    <x v="1836"/>
    <d v="2020-03-15T00:00:00"/>
    <n v="5"/>
    <n v="4"/>
    <n v="2"/>
  </r>
  <r>
    <x v="1836"/>
    <d v="2023-07-10T00:00:00"/>
    <n v="2"/>
    <n v="5"/>
    <n v="2"/>
  </r>
  <r>
    <x v="1837"/>
    <d v="2019-10-12T00:00:00"/>
    <n v="2"/>
    <n v="1"/>
    <n v="1"/>
  </r>
  <r>
    <x v="1837"/>
    <d v="2020-08-31T00:00:00"/>
    <n v="3"/>
    <n v="3"/>
    <n v="4"/>
  </r>
  <r>
    <x v="1838"/>
    <d v="2019-08-30T00:00:00"/>
    <n v="4"/>
    <n v="3"/>
    <n v="5"/>
  </r>
  <r>
    <x v="1839"/>
    <d v="2020-12-26T00:00:00"/>
    <n v="4"/>
    <n v="1"/>
    <n v="4"/>
  </r>
  <r>
    <x v="1840"/>
    <d v="2019-10-03T00:00:00"/>
    <n v="5"/>
    <n v="1"/>
    <n v="1"/>
  </r>
  <r>
    <x v="1840"/>
    <d v="2021-01-30T00:00:00"/>
    <n v="1"/>
    <n v="4"/>
    <n v="4"/>
  </r>
  <r>
    <x v="1841"/>
    <d v="2020-05-10T00:00:00"/>
    <n v="1"/>
    <n v="1"/>
    <n v="1"/>
  </r>
  <r>
    <x v="1841"/>
    <d v="2020-04-21T00:00:00"/>
    <n v="4"/>
    <n v="5"/>
    <n v="5"/>
  </r>
  <r>
    <x v="1841"/>
    <d v="2023-01-22T00:00:00"/>
    <n v="3"/>
    <n v="3"/>
    <n v="4"/>
  </r>
  <r>
    <x v="1842"/>
    <d v="2020-04-16T00:00:00"/>
    <n v="1"/>
    <n v="5"/>
    <n v="2"/>
  </r>
  <r>
    <x v="1843"/>
    <d v="2020-07-11T00:00:00"/>
    <n v="1"/>
    <n v="3"/>
    <n v="2"/>
  </r>
  <r>
    <x v="1844"/>
    <d v="2021-08-14T00:00:00"/>
    <n v="5"/>
    <n v="4"/>
    <n v="2"/>
  </r>
  <r>
    <x v="1845"/>
    <d v="2019-07-07T00:00:00"/>
    <n v="3"/>
    <n v="4"/>
    <n v="3"/>
  </r>
  <r>
    <x v="1846"/>
    <d v="2020-01-09T00:00:00"/>
    <n v="1"/>
    <n v="3"/>
    <n v="4"/>
  </r>
  <r>
    <x v="1847"/>
    <d v="2021-07-27T00:00:00"/>
    <n v="5"/>
    <n v="5"/>
    <n v="4"/>
  </r>
  <r>
    <x v="1848"/>
    <d v="2019-04-14T00:00:00"/>
    <n v="5"/>
    <n v="3"/>
    <n v="3"/>
  </r>
  <r>
    <x v="1848"/>
    <d v="2022-05-29T00:00:00"/>
    <n v="2"/>
    <n v="4"/>
    <n v="3"/>
  </r>
  <r>
    <x v="1849"/>
    <d v="2020-10-19T00:00:00"/>
    <n v="3"/>
    <n v="2"/>
    <n v="3"/>
  </r>
  <r>
    <x v="1850"/>
    <d v="2023-05-26T00:00:00"/>
    <n v="4"/>
    <n v="4"/>
    <n v="4"/>
  </r>
  <r>
    <x v="1850"/>
    <d v="2019-11-03T00:00:00"/>
    <n v="5"/>
    <n v="3"/>
    <n v="2"/>
  </r>
  <r>
    <x v="1850"/>
    <d v="2023-09-07T00:00:00"/>
    <n v="2"/>
    <n v="2"/>
    <n v="1"/>
  </r>
  <r>
    <x v="1851"/>
    <d v="2022-01-21T00:00:00"/>
    <n v="5"/>
    <n v="4"/>
    <n v="4"/>
  </r>
  <r>
    <x v="1852"/>
    <d v="2019-10-31T00:00:00"/>
    <n v="4"/>
    <n v="5"/>
    <n v="2"/>
  </r>
  <r>
    <x v="1853"/>
    <d v="2023-01-13T00:00:00"/>
    <n v="2"/>
    <n v="4"/>
    <n v="2"/>
  </r>
  <r>
    <x v="1854"/>
    <d v="2021-06-08T00:00:00"/>
    <n v="5"/>
    <n v="2"/>
    <n v="1"/>
  </r>
  <r>
    <x v="1855"/>
    <d v="2021-04-26T00:00:00"/>
    <n v="4"/>
    <n v="4"/>
    <n v="2"/>
  </r>
  <r>
    <x v="1856"/>
    <d v="2023-05-22T00:00:00"/>
    <n v="1"/>
    <n v="4"/>
    <n v="1"/>
  </r>
  <r>
    <x v="1856"/>
    <d v="2023-10-23T00:00:00"/>
    <n v="2"/>
    <n v="2"/>
    <n v="2"/>
  </r>
  <r>
    <x v="1856"/>
    <d v="2020-05-16T00:00:00"/>
    <n v="5"/>
    <n v="3"/>
    <n v="3"/>
  </r>
  <r>
    <x v="1857"/>
    <d v="2020-10-14T00:00:00"/>
    <n v="3"/>
    <n v="5"/>
    <n v="5"/>
  </r>
  <r>
    <x v="1857"/>
    <d v="2022-03-11T00:00:00"/>
    <n v="1"/>
    <n v="1"/>
    <n v="2"/>
  </r>
  <r>
    <x v="1858"/>
    <d v="2019-05-22T00:00:00"/>
    <n v="3"/>
    <n v="3"/>
    <n v="1"/>
  </r>
  <r>
    <x v="1859"/>
    <d v="2020-03-07T00:00:00"/>
    <n v="4"/>
    <n v="5"/>
    <n v="3"/>
  </r>
  <r>
    <x v="1859"/>
    <d v="2022-07-31T00:00:00"/>
    <n v="3"/>
    <n v="1"/>
    <n v="1"/>
  </r>
  <r>
    <x v="1860"/>
    <d v="2022-02-21T00:00:00"/>
    <n v="1"/>
    <n v="1"/>
    <n v="3"/>
  </r>
  <r>
    <x v="1861"/>
    <d v="2022-01-06T00:00:00"/>
    <n v="3"/>
    <n v="3"/>
    <n v="1"/>
  </r>
  <r>
    <x v="1862"/>
    <d v="2023-10-11T00:00:00"/>
    <n v="5"/>
    <n v="1"/>
    <n v="5"/>
  </r>
  <r>
    <x v="1862"/>
    <d v="2019-06-07T00:00:00"/>
    <n v="2"/>
    <n v="5"/>
    <n v="5"/>
  </r>
  <r>
    <x v="1862"/>
    <d v="2023-07-08T00:00:00"/>
    <n v="5"/>
    <n v="3"/>
    <n v="3"/>
  </r>
  <r>
    <x v="1863"/>
    <d v="2022-07-18T00:00:00"/>
    <n v="2"/>
    <n v="1"/>
    <n v="5"/>
  </r>
  <r>
    <x v="1863"/>
    <d v="2023-08-20T00:00:00"/>
    <n v="5"/>
    <n v="3"/>
    <n v="5"/>
  </r>
  <r>
    <x v="1864"/>
    <d v="2022-03-01T00:00:00"/>
    <n v="5"/>
    <n v="3"/>
    <n v="2"/>
  </r>
  <r>
    <x v="1864"/>
    <d v="2020-12-23T00:00:00"/>
    <n v="4"/>
    <n v="2"/>
    <n v="2"/>
  </r>
  <r>
    <x v="1865"/>
    <d v="2022-01-09T00:00:00"/>
    <n v="1"/>
    <n v="5"/>
    <n v="5"/>
  </r>
  <r>
    <x v="1865"/>
    <d v="2019-09-04T00:00:00"/>
    <n v="5"/>
    <n v="4"/>
    <n v="1"/>
  </r>
  <r>
    <x v="1866"/>
    <d v="2020-10-01T00:00:00"/>
    <n v="3"/>
    <n v="2"/>
    <n v="3"/>
  </r>
  <r>
    <x v="1866"/>
    <d v="2019-08-19T00:00:00"/>
    <n v="2"/>
    <n v="3"/>
    <n v="5"/>
  </r>
  <r>
    <x v="1866"/>
    <d v="2020-09-09T00:00:00"/>
    <n v="3"/>
    <n v="5"/>
    <n v="5"/>
  </r>
  <r>
    <x v="1867"/>
    <d v="2021-10-16T00:00:00"/>
    <n v="1"/>
    <n v="1"/>
    <n v="2"/>
  </r>
  <r>
    <x v="1867"/>
    <d v="2023-01-03T00:00:00"/>
    <n v="4"/>
    <n v="5"/>
    <n v="3"/>
  </r>
  <r>
    <x v="1868"/>
    <d v="2019-12-22T00:00:00"/>
    <n v="4"/>
    <n v="4"/>
    <n v="3"/>
  </r>
  <r>
    <x v="1868"/>
    <d v="2020-11-15T00:00:00"/>
    <n v="4"/>
    <n v="1"/>
    <n v="1"/>
  </r>
  <r>
    <x v="1868"/>
    <d v="2021-07-23T00:00:00"/>
    <n v="4"/>
    <n v="4"/>
    <n v="5"/>
  </r>
  <r>
    <x v="1869"/>
    <d v="2023-06-20T00:00:00"/>
    <n v="5"/>
    <n v="1"/>
    <n v="2"/>
  </r>
  <r>
    <x v="1869"/>
    <d v="2019-03-27T00:00:00"/>
    <n v="5"/>
    <n v="3"/>
    <n v="3"/>
  </r>
  <r>
    <x v="1869"/>
    <d v="2021-04-28T00:00:00"/>
    <n v="1"/>
    <n v="2"/>
    <n v="1"/>
  </r>
  <r>
    <x v="1870"/>
    <d v="2020-02-14T00:00:00"/>
    <n v="1"/>
    <n v="2"/>
    <n v="1"/>
  </r>
  <r>
    <x v="1870"/>
    <d v="2021-05-21T00:00:00"/>
    <n v="4"/>
    <n v="5"/>
    <n v="2"/>
  </r>
  <r>
    <x v="1870"/>
    <d v="2019-11-08T00:00:00"/>
    <n v="3"/>
    <n v="3"/>
    <n v="4"/>
  </r>
  <r>
    <x v="1871"/>
    <d v="2020-11-06T00:00:00"/>
    <n v="1"/>
    <n v="5"/>
    <n v="5"/>
  </r>
  <r>
    <x v="1871"/>
    <d v="2022-07-16T00:00:00"/>
    <n v="4"/>
    <n v="5"/>
    <n v="1"/>
  </r>
  <r>
    <x v="1871"/>
    <d v="2021-09-12T00:00:00"/>
    <n v="5"/>
    <n v="4"/>
    <n v="4"/>
  </r>
  <r>
    <x v="1872"/>
    <d v="2020-08-30T00:00:00"/>
    <n v="4"/>
    <n v="2"/>
    <n v="5"/>
  </r>
  <r>
    <x v="1872"/>
    <d v="2022-10-01T00:00:00"/>
    <n v="2"/>
    <n v="5"/>
    <n v="3"/>
  </r>
  <r>
    <x v="1873"/>
    <d v="2021-06-07T00:00:00"/>
    <n v="4"/>
    <n v="1"/>
    <n v="5"/>
  </r>
  <r>
    <x v="1873"/>
    <d v="2021-12-19T00:00:00"/>
    <n v="4"/>
    <n v="2"/>
    <n v="3"/>
  </r>
  <r>
    <x v="1873"/>
    <d v="2020-08-06T00:00:00"/>
    <n v="5"/>
    <n v="4"/>
    <n v="3"/>
  </r>
  <r>
    <x v="1874"/>
    <d v="2022-10-04T00:00:00"/>
    <n v="3"/>
    <n v="3"/>
    <n v="4"/>
  </r>
  <r>
    <x v="1875"/>
    <d v="2021-09-25T00:00:00"/>
    <n v="1"/>
    <n v="1"/>
    <n v="2"/>
  </r>
  <r>
    <x v="1876"/>
    <d v="2021-04-19T00:00:00"/>
    <n v="3"/>
    <n v="2"/>
    <n v="3"/>
  </r>
  <r>
    <x v="1877"/>
    <d v="2019-12-10T00:00:00"/>
    <n v="3"/>
    <n v="1"/>
    <n v="3"/>
  </r>
  <r>
    <x v="1878"/>
    <d v="2020-12-19T00:00:00"/>
    <n v="5"/>
    <n v="4"/>
    <n v="2"/>
  </r>
  <r>
    <x v="1878"/>
    <d v="2019-03-23T00:00:00"/>
    <n v="1"/>
    <n v="3"/>
    <n v="5"/>
  </r>
  <r>
    <x v="1878"/>
    <d v="2020-01-10T00:00:00"/>
    <n v="3"/>
    <n v="1"/>
    <n v="5"/>
  </r>
  <r>
    <x v="1879"/>
    <d v="2019-10-13T00:00:00"/>
    <n v="5"/>
    <n v="3"/>
    <n v="4"/>
  </r>
  <r>
    <x v="1879"/>
    <d v="2021-06-14T00:00:00"/>
    <n v="2"/>
    <n v="1"/>
    <n v="2"/>
  </r>
  <r>
    <x v="1879"/>
    <d v="2022-02-04T00:00:00"/>
    <n v="2"/>
    <n v="1"/>
    <n v="4"/>
  </r>
  <r>
    <x v="1880"/>
    <d v="2019-10-03T00:00:00"/>
    <n v="1"/>
    <n v="1"/>
    <n v="3"/>
  </r>
  <r>
    <x v="1880"/>
    <d v="2021-08-09T00:00:00"/>
    <n v="3"/>
    <n v="5"/>
    <n v="5"/>
  </r>
  <r>
    <x v="1880"/>
    <d v="2023-03-28T00:00:00"/>
    <n v="3"/>
    <n v="2"/>
    <n v="5"/>
  </r>
  <r>
    <x v="1881"/>
    <d v="2020-09-25T00:00:00"/>
    <n v="5"/>
    <n v="2"/>
    <n v="4"/>
  </r>
  <r>
    <x v="1882"/>
    <d v="2019-10-05T00:00:00"/>
    <n v="2"/>
    <n v="3"/>
    <n v="1"/>
  </r>
  <r>
    <x v="1882"/>
    <d v="2023-10-13T00:00:00"/>
    <n v="3"/>
    <n v="1"/>
    <n v="2"/>
  </r>
  <r>
    <x v="1882"/>
    <d v="2019-06-28T00:00:00"/>
    <n v="3"/>
    <n v="1"/>
    <n v="2"/>
  </r>
  <r>
    <x v="1883"/>
    <d v="2023-03-02T00:00:00"/>
    <n v="4"/>
    <n v="4"/>
    <n v="2"/>
  </r>
  <r>
    <x v="1883"/>
    <d v="2023-10-01T00:00:00"/>
    <n v="2"/>
    <n v="4"/>
    <n v="2"/>
  </r>
  <r>
    <x v="1884"/>
    <d v="2021-09-17T00:00:00"/>
    <n v="5"/>
    <n v="4"/>
    <n v="1"/>
  </r>
  <r>
    <x v="1885"/>
    <d v="2021-01-13T00:00:00"/>
    <n v="3"/>
    <n v="2"/>
    <n v="4"/>
  </r>
  <r>
    <x v="1886"/>
    <d v="2022-07-31T00:00:00"/>
    <n v="1"/>
    <n v="3"/>
    <n v="1"/>
  </r>
  <r>
    <x v="1886"/>
    <d v="2020-08-01T00:00:00"/>
    <n v="5"/>
    <n v="5"/>
    <n v="5"/>
  </r>
  <r>
    <x v="1886"/>
    <d v="2019-08-17T00:00:00"/>
    <n v="5"/>
    <n v="3"/>
    <n v="1"/>
  </r>
  <r>
    <x v="1887"/>
    <d v="2022-08-26T00:00:00"/>
    <n v="5"/>
    <n v="1"/>
    <n v="3"/>
  </r>
  <r>
    <x v="1888"/>
    <d v="2021-11-02T00:00:00"/>
    <n v="5"/>
    <n v="3"/>
    <n v="5"/>
  </r>
  <r>
    <x v="1888"/>
    <d v="2022-04-15T00:00:00"/>
    <n v="4"/>
    <n v="5"/>
    <n v="5"/>
  </r>
  <r>
    <x v="1889"/>
    <d v="2022-04-10T00:00:00"/>
    <n v="2"/>
    <n v="2"/>
    <n v="3"/>
  </r>
  <r>
    <x v="1889"/>
    <d v="2023-04-02T00:00:00"/>
    <n v="5"/>
    <n v="5"/>
    <n v="4"/>
  </r>
  <r>
    <x v="1890"/>
    <d v="2021-10-08T00:00:00"/>
    <n v="5"/>
    <n v="3"/>
    <n v="2"/>
  </r>
  <r>
    <x v="1890"/>
    <d v="2023-02-11T00:00:00"/>
    <n v="3"/>
    <n v="1"/>
    <n v="2"/>
  </r>
  <r>
    <x v="1891"/>
    <d v="2022-05-23T00:00:00"/>
    <n v="2"/>
    <n v="2"/>
    <n v="5"/>
  </r>
  <r>
    <x v="1891"/>
    <d v="2019-11-04T00:00:00"/>
    <n v="3"/>
    <n v="4"/>
    <n v="5"/>
  </r>
  <r>
    <x v="1892"/>
    <d v="2019-10-01T00:00:00"/>
    <n v="2"/>
    <n v="3"/>
    <n v="2"/>
  </r>
  <r>
    <x v="1892"/>
    <d v="2023-06-19T00:00:00"/>
    <n v="1"/>
    <n v="1"/>
    <n v="1"/>
  </r>
  <r>
    <x v="1893"/>
    <d v="2021-10-17T00:00:00"/>
    <n v="1"/>
    <n v="2"/>
    <n v="5"/>
  </r>
  <r>
    <x v="1893"/>
    <d v="2021-04-19T00:00:00"/>
    <n v="2"/>
    <n v="2"/>
    <n v="2"/>
  </r>
  <r>
    <x v="1894"/>
    <d v="2022-02-06T00:00:00"/>
    <n v="1"/>
    <n v="3"/>
    <n v="4"/>
  </r>
  <r>
    <x v="1895"/>
    <d v="2020-10-12T00:00:00"/>
    <n v="5"/>
    <n v="4"/>
    <n v="2"/>
  </r>
  <r>
    <x v="1896"/>
    <d v="2019-08-22T00:00:00"/>
    <n v="5"/>
    <n v="2"/>
    <n v="5"/>
  </r>
  <r>
    <x v="1896"/>
    <d v="2022-02-07T00:00:00"/>
    <n v="3"/>
    <n v="1"/>
    <n v="1"/>
  </r>
  <r>
    <x v="1897"/>
    <d v="2019-08-20T00:00:00"/>
    <n v="3"/>
    <n v="3"/>
    <n v="2"/>
  </r>
  <r>
    <x v="1898"/>
    <d v="2019-03-28T00:00:00"/>
    <n v="1"/>
    <n v="3"/>
    <n v="4"/>
  </r>
  <r>
    <x v="1898"/>
    <d v="2022-06-10T00:00:00"/>
    <n v="5"/>
    <n v="4"/>
    <n v="2"/>
  </r>
  <r>
    <x v="1899"/>
    <d v="2020-04-21T00:00:00"/>
    <n v="3"/>
    <n v="4"/>
    <n v="3"/>
  </r>
  <r>
    <x v="1899"/>
    <d v="2023-03-11T00:00:00"/>
    <n v="1"/>
    <n v="3"/>
    <n v="1"/>
  </r>
  <r>
    <x v="1899"/>
    <d v="2022-07-11T00:00:00"/>
    <n v="2"/>
    <n v="3"/>
    <n v="2"/>
  </r>
  <r>
    <x v="1900"/>
    <d v="2023-05-10T00:00:00"/>
    <n v="4"/>
    <n v="3"/>
    <n v="4"/>
  </r>
  <r>
    <x v="1900"/>
    <d v="2019-10-06T00:00:00"/>
    <n v="1"/>
    <n v="4"/>
    <n v="3"/>
  </r>
  <r>
    <x v="1900"/>
    <d v="2022-01-02T00:00:00"/>
    <n v="3"/>
    <n v="3"/>
    <n v="4"/>
  </r>
  <r>
    <x v="1901"/>
    <d v="2019-07-22T00:00:00"/>
    <n v="2"/>
    <n v="5"/>
    <n v="1"/>
  </r>
  <r>
    <x v="1902"/>
    <d v="2021-08-14T00:00:00"/>
    <n v="4"/>
    <n v="5"/>
    <n v="3"/>
  </r>
  <r>
    <x v="1902"/>
    <d v="2021-01-12T00:00:00"/>
    <n v="1"/>
    <n v="5"/>
    <n v="3"/>
  </r>
  <r>
    <x v="1903"/>
    <d v="2020-06-28T00:00:00"/>
    <n v="2"/>
    <n v="4"/>
    <n v="1"/>
  </r>
  <r>
    <x v="1904"/>
    <d v="2021-06-25T00:00:00"/>
    <n v="5"/>
    <n v="1"/>
    <n v="1"/>
  </r>
  <r>
    <x v="1904"/>
    <d v="2020-09-21T00:00:00"/>
    <n v="1"/>
    <n v="2"/>
    <n v="4"/>
  </r>
  <r>
    <x v="1904"/>
    <d v="2022-03-28T00:00:00"/>
    <n v="3"/>
    <n v="5"/>
    <n v="4"/>
  </r>
  <r>
    <x v="1905"/>
    <d v="2019-04-11T00:00:00"/>
    <n v="5"/>
    <n v="5"/>
    <n v="2"/>
  </r>
  <r>
    <x v="1905"/>
    <d v="2021-03-22T00:00:00"/>
    <n v="1"/>
    <n v="5"/>
    <n v="1"/>
  </r>
  <r>
    <x v="1905"/>
    <d v="2023-07-21T00:00:00"/>
    <n v="3"/>
    <n v="1"/>
    <n v="3"/>
  </r>
  <r>
    <x v="1906"/>
    <d v="2021-06-04T00:00:00"/>
    <n v="4"/>
    <n v="5"/>
    <n v="3"/>
  </r>
  <r>
    <x v="1906"/>
    <d v="2020-12-12T00:00:00"/>
    <n v="3"/>
    <n v="1"/>
    <n v="2"/>
  </r>
  <r>
    <x v="1906"/>
    <d v="2020-11-22T00:00:00"/>
    <n v="1"/>
    <n v="2"/>
    <n v="3"/>
  </r>
  <r>
    <x v="1907"/>
    <d v="2023-07-15T00:00:00"/>
    <n v="5"/>
    <n v="2"/>
    <n v="4"/>
  </r>
  <r>
    <x v="1908"/>
    <d v="2020-11-04T00:00:00"/>
    <n v="3"/>
    <n v="2"/>
    <n v="2"/>
  </r>
  <r>
    <x v="1908"/>
    <d v="2021-02-15T00:00:00"/>
    <n v="4"/>
    <n v="5"/>
    <n v="4"/>
  </r>
  <r>
    <x v="1909"/>
    <d v="2020-03-09T00:00:00"/>
    <n v="1"/>
    <n v="1"/>
    <n v="5"/>
  </r>
  <r>
    <x v="1910"/>
    <d v="2020-12-24T00:00:00"/>
    <n v="4"/>
    <n v="3"/>
    <n v="4"/>
  </r>
  <r>
    <x v="1911"/>
    <d v="2021-09-29T00:00:00"/>
    <n v="1"/>
    <n v="1"/>
    <n v="3"/>
  </r>
  <r>
    <x v="1911"/>
    <d v="2022-01-17T00:00:00"/>
    <n v="3"/>
    <n v="4"/>
    <n v="2"/>
  </r>
  <r>
    <x v="1911"/>
    <d v="2019-07-29T00:00:00"/>
    <n v="3"/>
    <n v="2"/>
    <n v="3"/>
  </r>
  <r>
    <x v="1912"/>
    <d v="2023-06-09T00:00:00"/>
    <n v="3"/>
    <n v="1"/>
    <n v="4"/>
  </r>
  <r>
    <x v="1912"/>
    <d v="2021-07-19T00:00:00"/>
    <n v="1"/>
    <n v="4"/>
    <n v="1"/>
  </r>
  <r>
    <x v="1912"/>
    <d v="2023-03-26T00:00:00"/>
    <n v="2"/>
    <n v="5"/>
    <n v="2"/>
  </r>
  <r>
    <x v="1913"/>
    <d v="2023-02-14T00:00:00"/>
    <n v="3"/>
    <n v="3"/>
    <n v="3"/>
  </r>
  <r>
    <x v="1913"/>
    <d v="2022-04-02T00:00:00"/>
    <n v="5"/>
    <n v="2"/>
    <n v="1"/>
  </r>
  <r>
    <x v="1914"/>
    <d v="2021-06-27T00:00:00"/>
    <n v="4"/>
    <n v="5"/>
    <n v="5"/>
  </r>
  <r>
    <x v="1915"/>
    <d v="2021-10-06T00:00:00"/>
    <n v="1"/>
    <n v="2"/>
    <n v="5"/>
  </r>
  <r>
    <x v="1915"/>
    <d v="2021-10-01T00:00:00"/>
    <n v="4"/>
    <n v="4"/>
    <n v="1"/>
  </r>
  <r>
    <x v="1916"/>
    <d v="2023-03-27T00:00:00"/>
    <n v="4"/>
    <n v="1"/>
    <n v="1"/>
  </r>
  <r>
    <x v="1916"/>
    <d v="2023-05-29T00:00:00"/>
    <n v="4"/>
    <n v="5"/>
    <n v="5"/>
  </r>
  <r>
    <x v="1916"/>
    <d v="2023-06-20T00:00:00"/>
    <n v="4"/>
    <n v="3"/>
    <n v="3"/>
  </r>
  <r>
    <x v="1917"/>
    <d v="2023-02-20T00:00:00"/>
    <n v="4"/>
    <n v="1"/>
    <n v="3"/>
  </r>
  <r>
    <x v="1917"/>
    <d v="2019-04-01T00:00:00"/>
    <n v="3"/>
    <n v="4"/>
    <n v="3"/>
  </r>
  <r>
    <x v="1918"/>
    <d v="2021-12-20T00:00:00"/>
    <n v="5"/>
    <n v="2"/>
    <n v="1"/>
  </r>
  <r>
    <x v="1918"/>
    <d v="2021-09-17T00:00:00"/>
    <n v="1"/>
    <n v="1"/>
    <n v="4"/>
  </r>
  <r>
    <x v="1919"/>
    <d v="2020-01-17T00:00:00"/>
    <n v="2"/>
    <n v="3"/>
    <n v="5"/>
  </r>
  <r>
    <x v="1919"/>
    <d v="2023-03-06T00:00:00"/>
    <n v="2"/>
    <n v="3"/>
    <n v="1"/>
  </r>
  <r>
    <x v="1920"/>
    <d v="2019-03-26T00:00:00"/>
    <n v="2"/>
    <n v="4"/>
    <n v="3"/>
  </r>
  <r>
    <x v="1921"/>
    <d v="2022-10-28T00:00:00"/>
    <n v="5"/>
    <n v="3"/>
    <n v="4"/>
  </r>
  <r>
    <x v="1921"/>
    <d v="2023-01-01T00:00:00"/>
    <n v="4"/>
    <n v="2"/>
    <n v="4"/>
  </r>
  <r>
    <x v="1922"/>
    <d v="2020-08-08T00:00:00"/>
    <n v="1"/>
    <n v="4"/>
    <n v="1"/>
  </r>
  <r>
    <x v="1923"/>
    <d v="2022-04-26T00:00:00"/>
    <n v="2"/>
    <n v="1"/>
    <n v="2"/>
  </r>
  <r>
    <x v="1924"/>
    <d v="2023-09-06T00:00:00"/>
    <n v="2"/>
    <n v="1"/>
    <n v="3"/>
  </r>
  <r>
    <x v="1924"/>
    <d v="2023-05-13T00:00:00"/>
    <n v="5"/>
    <n v="2"/>
    <n v="3"/>
  </r>
  <r>
    <x v="1925"/>
    <d v="2019-06-26T00:00:00"/>
    <n v="5"/>
    <n v="3"/>
    <n v="5"/>
  </r>
  <r>
    <x v="1925"/>
    <d v="2023-07-16T00:00:00"/>
    <n v="3"/>
    <n v="2"/>
    <n v="4"/>
  </r>
  <r>
    <x v="1926"/>
    <d v="2022-04-30T00:00:00"/>
    <n v="4"/>
    <n v="4"/>
    <n v="5"/>
  </r>
  <r>
    <x v="1926"/>
    <d v="2022-11-14T00:00:00"/>
    <n v="3"/>
    <n v="5"/>
    <n v="1"/>
  </r>
  <r>
    <x v="1927"/>
    <d v="2020-05-16T00:00:00"/>
    <n v="5"/>
    <n v="5"/>
    <n v="3"/>
  </r>
  <r>
    <x v="1928"/>
    <d v="2022-11-05T00:00:00"/>
    <n v="4"/>
    <n v="2"/>
    <n v="2"/>
  </r>
  <r>
    <x v="1929"/>
    <d v="2021-06-21T00:00:00"/>
    <n v="1"/>
    <n v="2"/>
    <n v="1"/>
  </r>
  <r>
    <x v="1929"/>
    <d v="2021-07-24T00:00:00"/>
    <n v="3"/>
    <n v="3"/>
    <n v="4"/>
  </r>
  <r>
    <x v="1930"/>
    <d v="2022-06-14T00:00:00"/>
    <n v="2"/>
    <n v="3"/>
    <n v="3"/>
  </r>
  <r>
    <x v="1930"/>
    <d v="2021-01-28T00:00:00"/>
    <n v="4"/>
    <n v="4"/>
    <n v="3"/>
  </r>
  <r>
    <x v="1930"/>
    <d v="2022-05-01T00:00:00"/>
    <n v="4"/>
    <n v="1"/>
    <n v="5"/>
  </r>
  <r>
    <x v="1931"/>
    <d v="2023-05-22T00:00:00"/>
    <n v="4"/>
    <n v="4"/>
    <n v="4"/>
  </r>
  <r>
    <x v="1932"/>
    <d v="2022-01-24T00:00:00"/>
    <n v="2"/>
    <n v="4"/>
    <n v="3"/>
  </r>
  <r>
    <x v="1932"/>
    <d v="2023-09-10T00:00:00"/>
    <n v="5"/>
    <n v="1"/>
    <n v="5"/>
  </r>
  <r>
    <x v="1933"/>
    <d v="2020-10-08T00:00:00"/>
    <n v="5"/>
    <n v="1"/>
    <n v="3"/>
  </r>
  <r>
    <x v="1933"/>
    <d v="2023-07-21T00:00:00"/>
    <n v="4"/>
    <n v="5"/>
    <n v="2"/>
  </r>
  <r>
    <x v="1933"/>
    <d v="2019-05-13T00:00:00"/>
    <n v="3"/>
    <n v="5"/>
    <n v="3"/>
  </r>
  <r>
    <x v="1934"/>
    <d v="2020-04-16T00:00:00"/>
    <n v="2"/>
    <n v="2"/>
    <n v="2"/>
  </r>
  <r>
    <x v="1934"/>
    <d v="2023-06-14T00:00:00"/>
    <n v="1"/>
    <n v="2"/>
    <n v="5"/>
  </r>
  <r>
    <x v="1935"/>
    <d v="2022-09-03T00:00:00"/>
    <n v="2"/>
    <n v="3"/>
    <n v="2"/>
  </r>
  <r>
    <x v="1936"/>
    <d v="2020-04-05T00:00:00"/>
    <n v="4"/>
    <n v="1"/>
    <n v="5"/>
  </r>
  <r>
    <x v="1936"/>
    <d v="2022-03-26T00:00:00"/>
    <n v="2"/>
    <n v="1"/>
    <n v="1"/>
  </r>
  <r>
    <x v="1937"/>
    <d v="2022-06-30T00:00:00"/>
    <n v="1"/>
    <n v="5"/>
    <n v="2"/>
  </r>
  <r>
    <x v="1937"/>
    <d v="2020-03-31T00:00:00"/>
    <n v="5"/>
    <n v="2"/>
    <n v="2"/>
  </r>
  <r>
    <x v="1938"/>
    <d v="2019-06-25T00:00:00"/>
    <n v="4"/>
    <n v="4"/>
    <n v="5"/>
  </r>
  <r>
    <x v="1938"/>
    <d v="2020-10-06T00:00:00"/>
    <n v="2"/>
    <n v="2"/>
    <n v="4"/>
  </r>
  <r>
    <x v="1938"/>
    <d v="2019-11-25T00:00:00"/>
    <n v="4"/>
    <n v="1"/>
    <n v="2"/>
  </r>
  <r>
    <x v="1939"/>
    <d v="2022-01-29T00:00:00"/>
    <n v="5"/>
    <n v="3"/>
    <n v="5"/>
  </r>
  <r>
    <x v="1939"/>
    <d v="2019-12-19T00:00:00"/>
    <n v="3"/>
    <n v="3"/>
    <n v="3"/>
  </r>
  <r>
    <x v="1940"/>
    <d v="2021-06-06T00:00:00"/>
    <n v="5"/>
    <n v="4"/>
    <n v="1"/>
  </r>
  <r>
    <x v="1941"/>
    <d v="2020-01-08T00:00:00"/>
    <n v="5"/>
    <n v="3"/>
    <n v="3"/>
  </r>
  <r>
    <x v="1941"/>
    <d v="2022-10-08T00:00:00"/>
    <n v="5"/>
    <n v="2"/>
    <n v="4"/>
  </r>
  <r>
    <x v="1941"/>
    <d v="2021-12-25T00:00:00"/>
    <n v="5"/>
    <n v="1"/>
    <n v="4"/>
  </r>
  <r>
    <x v="1942"/>
    <d v="2022-12-05T00:00:00"/>
    <n v="2"/>
    <n v="5"/>
    <n v="5"/>
  </r>
  <r>
    <x v="1942"/>
    <d v="2021-02-24T00:00:00"/>
    <n v="3"/>
    <n v="5"/>
    <n v="2"/>
  </r>
  <r>
    <x v="1942"/>
    <d v="2021-07-30T00:00:00"/>
    <n v="3"/>
    <n v="3"/>
    <n v="2"/>
  </r>
  <r>
    <x v="1943"/>
    <d v="2023-09-28T00:00:00"/>
    <n v="2"/>
    <n v="5"/>
    <n v="3"/>
  </r>
  <r>
    <x v="1943"/>
    <d v="2020-04-04T00:00:00"/>
    <n v="3"/>
    <n v="1"/>
    <n v="1"/>
  </r>
  <r>
    <x v="1944"/>
    <d v="2020-09-13T00:00:00"/>
    <n v="1"/>
    <n v="5"/>
    <n v="5"/>
  </r>
  <r>
    <x v="1944"/>
    <d v="2021-02-06T00:00:00"/>
    <n v="5"/>
    <n v="3"/>
    <n v="3"/>
  </r>
  <r>
    <x v="1944"/>
    <d v="2023-07-03T00:00:00"/>
    <n v="4"/>
    <n v="4"/>
    <n v="5"/>
  </r>
  <r>
    <x v="1945"/>
    <d v="2022-04-18T00:00:00"/>
    <n v="4"/>
    <n v="5"/>
    <n v="2"/>
  </r>
  <r>
    <x v="1945"/>
    <d v="2023-05-21T00:00:00"/>
    <n v="5"/>
    <n v="4"/>
    <n v="3"/>
  </r>
  <r>
    <x v="1945"/>
    <d v="2019-11-11T00:00:00"/>
    <n v="1"/>
    <n v="3"/>
    <n v="5"/>
  </r>
  <r>
    <x v="1946"/>
    <d v="2022-02-27T00:00:00"/>
    <n v="4"/>
    <n v="5"/>
    <n v="4"/>
  </r>
  <r>
    <x v="1946"/>
    <d v="2021-01-11T00:00:00"/>
    <n v="5"/>
    <n v="5"/>
    <n v="4"/>
  </r>
  <r>
    <x v="1947"/>
    <d v="2019-05-24T00:00:00"/>
    <n v="3"/>
    <n v="5"/>
    <n v="4"/>
  </r>
  <r>
    <x v="1947"/>
    <d v="2021-07-04T00:00:00"/>
    <n v="4"/>
    <n v="4"/>
    <n v="2"/>
  </r>
  <r>
    <x v="1948"/>
    <d v="2019-04-07T00:00:00"/>
    <n v="3"/>
    <n v="3"/>
    <n v="5"/>
  </r>
  <r>
    <x v="1949"/>
    <d v="2021-01-06T00:00:00"/>
    <n v="3"/>
    <n v="4"/>
    <n v="1"/>
  </r>
  <r>
    <x v="1950"/>
    <d v="2021-05-24T00:00:00"/>
    <n v="1"/>
    <n v="3"/>
    <n v="3"/>
  </r>
  <r>
    <x v="1950"/>
    <d v="2022-05-09T00:00:00"/>
    <n v="3"/>
    <n v="4"/>
    <n v="5"/>
  </r>
  <r>
    <x v="1951"/>
    <d v="2019-04-07T00:00:00"/>
    <n v="5"/>
    <n v="2"/>
    <n v="4"/>
  </r>
  <r>
    <x v="1951"/>
    <d v="2023-08-09T00:00:00"/>
    <n v="1"/>
    <n v="4"/>
    <n v="1"/>
  </r>
  <r>
    <x v="1951"/>
    <d v="2020-08-14T00:00:00"/>
    <n v="5"/>
    <n v="3"/>
    <n v="1"/>
  </r>
  <r>
    <x v="1952"/>
    <d v="2021-04-16T00:00:00"/>
    <n v="4"/>
    <n v="3"/>
    <n v="2"/>
  </r>
  <r>
    <x v="1952"/>
    <d v="2020-12-02T00:00:00"/>
    <n v="1"/>
    <n v="4"/>
    <n v="3"/>
  </r>
  <r>
    <x v="1952"/>
    <d v="2022-10-08T00:00:00"/>
    <n v="3"/>
    <n v="5"/>
    <n v="1"/>
  </r>
  <r>
    <x v="1953"/>
    <d v="2023-02-06T00:00:00"/>
    <n v="1"/>
    <n v="2"/>
    <n v="2"/>
  </r>
  <r>
    <x v="1954"/>
    <d v="2020-05-05T00:00:00"/>
    <n v="5"/>
    <n v="5"/>
    <n v="2"/>
  </r>
  <r>
    <x v="1954"/>
    <d v="2022-01-08T00:00:00"/>
    <n v="1"/>
    <n v="1"/>
    <n v="5"/>
  </r>
  <r>
    <x v="1955"/>
    <d v="2023-05-20T00:00:00"/>
    <n v="1"/>
    <n v="2"/>
    <n v="4"/>
  </r>
  <r>
    <x v="1955"/>
    <d v="2020-01-25T00:00:00"/>
    <n v="3"/>
    <n v="2"/>
    <n v="3"/>
  </r>
  <r>
    <x v="1956"/>
    <d v="2021-04-14T00:00:00"/>
    <n v="3"/>
    <n v="4"/>
    <n v="4"/>
  </r>
  <r>
    <x v="1956"/>
    <d v="2021-11-30T00:00:00"/>
    <n v="3"/>
    <n v="3"/>
    <n v="3"/>
  </r>
  <r>
    <x v="1957"/>
    <d v="2020-01-03T00:00:00"/>
    <n v="1"/>
    <n v="5"/>
    <n v="3"/>
  </r>
  <r>
    <x v="1958"/>
    <d v="2019-07-06T00:00:00"/>
    <n v="1"/>
    <n v="1"/>
    <n v="5"/>
  </r>
  <r>
    <x v="1958"/>
    <d v="2023-09-18T00:00:00"/>
    <n v="4"/>
    <n v="4"/>
    <n v="2"/>
  </r>
  <r>
    <x v="1959"/>
    <d v="2019-11-20T00:00:00"/>
    <n v="3"/>
    <n v="3"/>
    <n v="1"/>
  </r>
  <r>
    <x v="1960"/>
    <d v="2021-10-09T00:00:00"/>
    <n v="1"/>
    <n v="4"/>
    <n v="2"/>
  </r>
  <r>
    <x v="1960"/>
    <d v="2020-10-30T00:00:00"/>
    <n v="3"/>
    <n v="4"/>
    <n v="4"/>
  </r>
  <r>
    <x v="1960"/>
    <d v="2021-09-30T00:00:00"/>
    <n v="3"/>
    <n v="4"/>
    <n v="5"/>
  </r>
  <r>
    <x v="1961"/>
    <d v="2019-08-04T00:00:00"/>
    <n v="1"/>
    <n v="5"/>
    <n v="5"/>
  </r>
  <r>
    <x v="1962"/>
    <d v="2021-08-31T00:00:00"/>
    <n v="5"/>
    <n v="5"/>
    <n v="3"/>
  </r>
  <r>
    <x v="1962"/>
    <d v="2023-07-11T00:00:00"/>
    <n v="2"/>
    <n v="4"/>
    <n v="4"/>
  </r>
  <r>
    <x v="1963"/>
    <d v="2022-05-29T00:00:00"/>
    <n v="1"/>
    <n v="5"/>
    <n v="5"/>
  </r>
  <r>
    <x v="1964"/>
    <d v="2021-08-06T00:00:00"/>
    <n v="3"/>
    <n v="1"/>
    <n v="5"/>
  </r>
  <r>
    <x v="1964"/>
    <d v="2022-07-02T00:00:00"/>
    <n v="4"/>
    <n v="2"/>
    <n v="4"/>
  </r>
  <r>
    <x v="1965"/>
    <d v="2022-07-11T00:00:00"/>
    <n v="3"/>
    <n v="3"/>
    <n v="2"/>
  </r>
  <r>
    <x v="1965"/>
    <d v="2023-09-09T00:00:00"/>
    <n v="1"/>
    <n v="5"/>
    <n v="2"/>
  </r>
  <r>
    <x v="1965"/>
    <d v="2020-12-02T00:00:00"/>
    <n v="4"/>
    <n v="4"/>
    <n v="5"/>
  </r>
  <r>
    <x v="1966"/>
    <d v="2023-08-30T00:00:00"/>
    <n v="4"/>
    <n v="4"/>
    <n v="1"/>
  </r>
  <r>
    <x v="1967"/>
    <d v="2020-12-24T00:00:00"/>
    <n v="1"/>
    <n v="1"/>
    <n v="4"/>
  </r>
  <r>
    <x v="1968"/>
    <d v="2021-08-05T00:00:00"/>
    <n v="5"/>
    <n v="2"/>
    <n v="2"/>
  </r>
  <r>
    <x v="1969"/>
    <d v="2020-10-27T00:00:00"/>
    <n v="4"/>
    <n v="5"/>
    <n v="3"/>
  </r>
  <r>
    <x v="1969"/>
    <d v="2022-09-18T00:00:00"/>
    <n v="2"/>
    <n v="5"/>
    <n v="4"/>
  </r>
  <r>
    <x v="1969"/>
    <d v="2020-04-08T00:00:00"/>
    <n v="2"/>
    <n v="4"/>
    <n v="5"/>
  </r>
  <r>
    <x v="1970"/>
    <d v="2020-06-01T00:00:00"/>
    <n v="4"/>
    <n v="2"/>
    <n v="1"/>
  </r>
  <r>
    <x v="1970"/>
    <d v="2023-08-18T00:00:00"/>
    <n v="4"/>
    <n v="2"/>
    <n v="3"/>
  </r>
  <r>
    <x v="1970"/>
    <d v="2020-11-30T00:00:00"/>
    <n v="2"/>
    <n v="2"/>
    <n v="4"/>
  </r>
  <r>
    <x v="1971"/>
    <d v="2019-03-30T00:00:00"/>
    <n v="1"/>
    <n v="4"/>
    <n v="5"/>
  </r>
  <r>
    <x v="1971"/>
    <d v="2021-10-05T00:00:00"/>
    <n v="1"/>
    <n v="1"/>
    <n v="3"/>
  </r>
  <r>
    <x v="1972"/>
    <d v="2020-10-14T00:00:00"/>
    <n v="2"/>
    <n v="4"/>
    <n v="5"/>
  </r>
  <r>
    <x v="1973"/>
    <d v="2022-05-07T00:00:00"/>
    <n v="5"/>
    <n v="2"/>
    <n v="5"/>
  </r>
  <r>
    <x v="1973"/>
    <d v="2020-01-22T00:00:00"/>
    <n v="1"/>
    <n v="5"/>
    <n v="4"/>
  </r>
  <r>
    <x v="1974"/>
    <d v="2021-11-01T00:00:00"/>
    <n v="1"/>
    <n v="3"/>
    <n v="5"/>
  </r>
  <r>
    <x v="1974"/>
    <d v="2019-07-19T00:00:00"/>
    <n v="1"/>
    <n v="5"/>
    <n v="5"/>
  </r>
  <r>
    <x v="1974"/>
    <d v="2020-10-09T00:00:00"/>
    <n v="5"/>
    <n v="4"/>
    <n v="2"/>
  </r>
  <r>
    <x v="1975"/>
    <d v="2023-05-26T00:00:00"/>
    <n v="3"/>
    <n v="4"/>
    <n v="4"/>
  </r>
  <r>
    <x v="1976"/>
    <d v="2021-11-20T00:00:00"/>
    <n v="5"/>
    <n v="4"/>
    <n v="4"/>
  </r>
  <r>
    <x v="1976"/>
    <d v="2020-08-25T00:00:00"/>
    <n v="2"/>
    <n v="5"/>
    <n v="3"/>
  </r>
  <r>
    <x v="1976"/>
    <d v="2020-09-19T00:00:00"/>
    <n v="1"/>
    <n v="2"/>
    <n v="4"/>
  </r>
  <r>
    <x v="1977"/>
    <d v="2023-07-20T00:00:00"/>
    <n v="1"/>
    <n v="1"/>
    <n v="4"/>
  </r>
  <r>
    <x v="1977"/>
    <d v="2019-07-21T00:00:00"/>
    <n v="5"/>
    <n v="3"/>
    <n v="4"/>
  </r>
  <r>
    <x v="1978"/>
    <d v="2019-04-19T00:00:00"/>
    <n v="3"/>
    <n v="2"/>
    <n v="2"/>
  </r>
  <r>
    <x v="1979"/>
    <d v="2021-12-25T00:00:00"/>
    <n v="3"/>
    <n v="3"/>
    <n v="2"/>
  </r>
  <r>
    <x v="1979"/>
    <d v="2022-04-21T00:00:00"/>
    <n v="3"/>
    <n v="3"/>
    <n v="5"/>
  </r>
  <r>
    <x v="1980"/>
    <d v="2022-01-15T00:00:00"/>
    <n v="5"/>
    <n v="1"/>
    <n v="1"/>
  </r>
  <r>
    <x v="1980"/>
    <d v="2022-03-27T00:00:00"/>
    <n v="1"/>
    <n v="4"/>
    <n v="3"/>
  </r>
  <r>
    <x v="1981"/>
    <d v="2022-07-22T00:00:00"/>
    <n v="1"/>
    <n v="1"/>
    <n v="3"/>
  </r>
  <r>
    <x v="1981"/>
    <d v="2023-06-24T00:00:00"/>
    <n v="1"/>
    <n v="1"/>
    <n v="1"/>
  </r>
  <r>
    <x v="1981"/>
    <d v="2020-06-03T00:00:00"/>
    <n v="2"/>
    <n v="2"/>
    <n v="5"/>
  </r>
  <r>
    <x v="1982"/>
    <d v="2022-09-02T00:00:00"/>
    <n v="2"/>
    <n v="2"/>
    <n v="4"/>
  </r>
  <r>
    <x v="1983"/>
    <d v="2021-01-13T00:00:00"/>
    <n v="2"/>
    <n v="2"/>
    <n v="4"/>
  </r>
  <r>
    <x v="1984"/>
    <d v="2020-09-13T00:00:00"/>
    <n v="1"/>
    <n v="1"/>
    <n v="5"/>
  </r>
  <r>
    <x v="1985"/>
    <d v="2022-03-11T00:00:00"/>
    <n v="1"/>
    <n v="3"/>
    <n v="1"/>
  </r>
  <r>
    <x v="1985"/>
    <d v="2022-01-30T00:00:00"/>
    <n v="4"/>
    <n v="4"/>
    <n v="2"/>
  </r>
  <r>
    <x v="1986"/>
    <d v="2023-03-17T00:00:00"/>
    <n v="3"/>
    <n v="2"/>
    <n v="1"/>
  </r>
  <r>
    <x v="1986"/>
    <d v="2022-05-14T00:00:00"/>
    <n v="2"/>
    <n v="4"/>
    <n v="3"/>
  </r>
  <r>
    <x v="1986"/>
    <d v="2019-12-15T00:00:00"/>
    <n v="2"/>
    <n v="2"/>
    <n v="3"/>
  </r>
  <r>
    <x v="1987"/>
    <d v="2022-12-11T00:00:00"/>
    <n v="5"/>
    <n v="3"/>
    <n v="1"/>
  </r>
  <r>
    <x v="1988"/>
    <d v="2019-05-11T00:00:00"/>
    <n v="2"/>
    <n v="5"/>
    <n v="4"/>
  </r>
  <r>
    <x v="1989"/>
    <d v="2020-07-26T00:00:00"/>
    <n v="2"/>
    <n v="1"/>
    <n v="2"/>
  </r>
  <r>
    <x v="1989"/>
    <d v="2019-10-05T00:00:00"/>
    <n v="2"/>
    <n v="4"/>
    <n v="2"/>
  </r>
  <r>
    <x v="1990"/>
    <d v="2022-05-22T00:00:00"/>
    <n v="1"/>
    <n v="4"/>
    <n v="3"/>
  </r>
  <r>
    <x v="1991"/>
    <d v="2020-11-16T00:00:00"/>
    <n v="3"/>
    <n v="4"/>
    <n v="3"/>
  </r>
  <r>
    <x v="1991"/>
    <d v="2022-11-25T00:00:00"/>
    <n v="3"/>
    <n v="1"/>
    <n v="3"/>
  </r>
  <r>
    <x v="1991"/>
    <d v="2023-03-13T00:00:00"/>
    <n v="3"/>
    <n v="2"/>
    <n v="5"/>
  </r>
  <r>
    <x v="1992"/>
    <d v="2019-11-26T00:00:00"/>
    <n v="1"/>
    <n v="4"/>
    <n v="3"/>
  </r>
  <r>
    <x v="1992"/>
    <d v="2019-10-15T00:00:00"/>
    <n v="3"/>
    <n v="3"/>
    <n v="1"/>
  </r>
  <r>
    <x v="1992"/>
    <d v="2022-07-25T00:00:00"/>
    <n v="1"/>
    <n v="4"/>
    <n v="3"/>
  </r>
  <r>
    <x v="1993"/>
    <d v="2021-12-01T00:00:00"/>
    <n v="3"/>
    <n v="1"/>
    <n v="2"/>
  </r>
  <r>
    <x v="1993"/>
    <d v="2019-10-27T00:00:00"/>
    <n v="4"/>
    <n v="4"/>
    <n v="5"/>
  </r>
  <r>
    <x v="1994"/>
    <d v="2022-08-15T00:00:00"/>
    <n v="2"/>
    <n v="5"/>
    <n v="2"/>
  </r>
  <r>
    <x v="1994"/>
    <d v="2022-07-20T00:00:00"/>
    <n v="5"/>
    <n v="5"/>
    <n v="4"/>
  </r>
  <r>
    <x v="1995"/>
    <d v="2020-05-29T00:00:00"/>
    <n v="3"/>
    <n v="1"/>
    <n v="2"/>
  </r>
  <r>
    <x v="1995"/>
    <d v="2022-06-25T00:00:00"/>
    <n v="3"/>
    <n v="3"/>
    <n v="2"/>
  </r>
  <r>
    <x v="1996"/>
    <d v="2020-05-03T00:00:00"/>
    <n v="3"/>
    <n v="3"/>
    <n v="5"/>
  </r>
  <r>
    <x v="1996"/>
    <d v="2020-11-14T00:00:00"/>
    <n v="2"/>
    <n v="2"/>
    <n v="3"/>
  </r>
  <r>
    <x v="1997"/>
    <d v="2023-11-03T00:00:00"/>
    <n v="5"/>
    <n v="1"/>
    <n v="4"/>
  </r>
  <r>
    <x v="1998"/>
    <d v="2021-11-18T00:00:00"/>
    <n v="5"/>
    <n v="3"/>
    <n v="4"/>
  </r>
  <r>
    <x v="1998"/>
    <d v="2022-07-06T00:00:00"/>
    <n v="5"/>
    <n v="3"/>
    <n v="1"/>
  </r>
  <r>
    <x v="1999"/>
    <d v="2019-06-09T00:00:00"/>
    <n v="5"/>
    <n v="4"/>
    <n v="3"/>
  </r>
  <r>
    <x v="1999"/>
    <d v="2022-01-22T00:00:00"/>
    <n v="4"/>
    <n v="3"/>
    <n v="4"/>
  </r>
  <r>
    <x v="2000"/>
    <d v="2019-06-14T00:00:00"/>
    <n v="3"/>
    <n v="5"/>
    <n v="1"/>
  </r>
  <r>
    <x v="2000"/>
    <d v="2023-09-13T00:00:00"/>
    <n v="2"/>
    <n v="4"/>
    <n v="2"/>
  </r>
  <r>
    <x v="2001"/>
    <d v="2021-08-23T00:00:00"/>
    <n v="5"/>
    <n v="4"/>
    <n v="4"/>
  </r>
  <r>
    <x v="2002"/>
    <d v="2020-01-09T00:00:00"/>
    <n v="5"/>
    <n v="1"/>
    <n v="1"/>
  </r>
  <r>
    <x v="2002"/>
    <d v="2019-11-10T00:00:00"/>
    <n v="3"/>
    <n v="1"/>
    <n v="5"/>
  </r>
  <r>
    <x v="2003"/>
    <d v="2019-06-07T00:00:00"/>
    <n v="5"/>
    <n v="2"/>
    <n v="2"/>
  </r>
  <r>
    <x v="2004"/>
    <d v="2023-03-19T00:00:00"/>
    <n v="1"/>
    <n v="2"/>
    <n v="3"/>
  </r>
  <r>
    <x v="2004"/>
    <d v="2019-12-04T00:00:00"/>
    <n v="2"/>
    <n v="2"/>
    <n v="1"/>
  </r>
  <r>
    <x v="2004"/>
    <d v="2022-01-15T00:00:00"/>
    <n v="3"/>
    <n v="3"/>
    <n v="3"/>
  </r>
  <r>
    <x v="2005"/>
    <d v="2021-05-22T00:00:00"/>
    <n v="2"/>
    <n v="3"/>
    <n v="3"/>
  </r>
  <r>
    <x v="2005"/>
    <d v="2019-03-21T00:00:00"/>
    <n v="2"/>
    <n v="2"/>
    <n v="4"/>
  </r>
  <r>
    <x v="2005"/>
    <d v="2023-04-18T00:00:00"/>
    <n v="3"/>
    <n v="3"/>
    <n v="1"/>
  </r>
  <r>
    <x v="2006"/>
    <d v="2022-03-28T00:00:00"/>
    <n v="4"/>
    <n v="3"/>
    <n v="2"/>
  </r>
  <r>
    <x v="2007"/>
    <d v="2019-07-22T00:00:00"/>
    <n v="1"/>
    <n v="4"/>
    <n v="5"/>
  </r>
  <r>
    <x v="2007"/>
    <d v="2023-10-28T00:00:00"/>
    <n v="2"/>
    <n v="3"/>
    <n v="2"/>
  </r>
  <r>
    <x v="2008"/>
    <d v="2019-08-27T00:00:00"/>
    <n v="2"/>
    <n v="4"/>
    <n v="3"/>
  </r>
  <r>
    <x v="2008"/>
    <d v="2021-06-05T00:00:00"/>
    <n v="5"/>
    <n v="2"/>
    <n v="1"/>
  </r>
  <r>
    <x v="2009"/>
    <d v="2021-12-21T00:00:00"/>
    <n v="1"/>
    <n v="1"/>
    <n v="4"/>
  </r>
  <r>
    <x v="2009"/>
    <d v="2021-10-17T00:00:00"/>
    <n v="5"/>
    <n v="1"/>
    <n v="4"/>
  </r>
  <r>
    <x v="2009"/>
    <d v="2020-11-05T00:00:00"/>
    <n v="3"/>
    <n v="4"/>
    <n v="1"/>
  </r>
  <r>
    <x v="2010"/>
    <d v="2022-07-29T00:00:00"/>
    <n v="3"/>
    <n v="5"/>
    <n v="3"/>
  </r>
  <r>
    <x v="2010"/>
    <d v="2020-02-15T00:00:00"/>
    <n v="4"/>
    <n v="5"/>
    <n v="1"/>
  </r>
  <r>
    <x v="2011"/>
    <d v="2021-12-25T00:00:00"/>
    <n v="2"/>
    <n v="3"/>
    <n v="3"/>
  </r>
  <r>
    <x v="2011"/>
    <d v="2019-07-27T00:00:00"/>
    <n v="4"/>
    <n v="1"/>
    <n v="1"/>
  </r>
  <r>
    <x v="2012"/>
    <d v="2023-02-04T00:00:00"/>
    <n v="4"/>
    <n v="2"/>
    <n v="2"/>
  </r>
  <r>
    <x v="2012"/>
    <d v="2022-08-09T00:00:00"/>
    <n v="1"/>
    <n v="1"/>
    <n v="2"/>
  </r>
  <r>
    <x v="2012"/>
    <d v="2023-06-10T00:00:00"/>
    <n v="2"/>
    <n v="5"/>
    <n v="1"/>
  </r>
  <r>
    <x v="2013"/>
    <d v="2020-09-10T00:00:00"/>
    <n v="2"/>
    <n v="5"/>
    <n v="2"/>
  </r>
  <r>
    <x v="2013"/>
    <d v="2019-09-01T00:00:00"/>
    <n v="4"/>
    <n v="1"/>
    <n v="2"/>
  </r>
  <r>
    <x v="2014"/>
    <d v="2021-05-10T00:00:00"/>
    <n v="3"/>
    <n v="5"/>
    <n v="1"/>
  </r>
  <r>
    <x v="2014"/>
    <d v="2021-03-13T00:00:00"/>
    <n v="1"/>
    <n v="3"/>
    <n v="3"/>
  </r>
  <r>
    <x v="2014"/>
    <d v="2019-04-10T00:00:00"/>
    <n v="5"/>
    <n v="4"/>
    <n v="3"/>
  </r>
  <r>
    <x v="2015"/>
    <d v="2021-04-08T00:00:00"/>
    <n v="2"/>
    <n v="2"/>
    <n v="2"/>
  </r>
  <r>
    <x v="2016"/>
    <d v="2022-09-26T00:00:00"/>
    <n v="4"/>
    <n v="3"/>
    <n v="1"/>
  </r>
  <r>
    <x v="2016"/>
    <d v="2020-08-18T00:00:00"/>
    <n v="3"/>
    <n v="3"/>
    <n v="3"/>
  </r>
  <r>
    <x v="2016"/>
    <d v="2021-01-22T00:00:00"/>
    <n v="1"/>
    <n v="3"/>
    <n v="4"/>
  </r>
  <r>
    <x v="2017"/>
    <d v="2022-01-23T00:00:00"/>
    <n v="4"/>
    <n v="2"/>
    <n v="2"/>
  </r>
  <r>
    <x v="2018"/>
    <d v="2023-07-17T00:00:00"/>
    <n v="3"/>
    <n v="1"/>
    <n v="3"/>
  </r>
  <r>
    <x v="2019"/>
    <d v="2019-09-05T00:00:00"/>
    <n v="5"/>
    <n v="3"/>
    <n v="1"/>
  </r>
  <r>
    <x v="2019"/>
    <d v="2021-10-17T00:00:00"/>
    <n v="2"/>
    <n v="3"/>
    <n v="2"/>
  </r>
  <r>
    <x v="2019"/>
    <d v="2022-12-08T00:00:00"/>
    <n v="2"/>
    <n v="1"/>
    <n v="1"/>
  </r>
  <r>
    <x v="2020"/>
    <d v="2019-05-28T00:00:00"/>
    <n v="2"/>
    <n v="4"/>
    <n v="1"/>
  </r>
  <r>
    <x v="2020"/>
    <d v="2020-04-08T00:00:00"/>
    <n v="5"/>
    <n v="5"/>
    <n v="2"/>
  </r>
  <r>
    <x v="2020"/>
    <d v="2022-10-25T00:00:00"/>
    <n v="4"/>
    <n v="2"/>
    <n v="3"/>
  </r>
  <r>
    <x v="2021"/>
    <d v="2023-06-14T00:00:00"/>
    <n v="2"/>
    <n v="1"/>
    <n v="1"/>
  </r>
  <r>
    <x v="2022"/>
    <d v="2022-12-18T00:00:00"/>
    <n v="3"/>
    <n v="1"/>
    <n v="3"/>
  </r>
  <r>
    <x v="2022"/>
    <d v="2019-12-10T00:00:00"/>
    <n v="5"/>
    <n v="2"/>
    <n v="3"/>
  </r>
  <r>
    <x v="2022"/>
    <d v="2021-03-15T00:00:00"/>
    <n v="4"/>
    <n v="1"/>
    <n v="1"/>
  </r>
  <r>
    <x v="2023"/>
    <d v="2023-03-03T00:00:00"/>
    <n v="4"/>
    <n v="3"/>
    <n v="3"/>
  </r>
  <r>
    <x v="2023"/>
    <d v="2021-03-16T00:00:00"/>
    <n v="5"/>
    <n v="2"/>
    <n v="4"/>
  </r>
  <r>
    <x v="2023"/>
    <d v="2023-07-21T00:00:00"/>
    <n v="4"/>
    <n v="5"/>
    <n v="2"/>
  </r>
  <r>
    <x v="2024"/>
    <d v="2020-02-02T00:00:00"/>
    <n v="4"/>
    <n v="2"/>
    <n v="4"/>
  </r>
  <r>
    <x v="2024"/>
    <d v="2019-05-23T00:00:00"/>
    <n v="3"/>
    <n v="4"/>
    <n v="3"/>
  </r>
  <r>
    <x v="2025"/>
    <d v="2022-07-28T00:00:00"/>
    <n v="5"/>
    <n v="1"/>
    <n v="3"/>
  </r>
  <r>
    <x v="2025"/>
    <d v="2023-06-27T00:00:00"/>
    <n v="4"/>
    <n v="1"/>
    <n v="2"/>
  </r>
  <r>
    <x v="2025"/>
    <d v="2023-04-02T00:00:00"/>
    <n v="3"/>
    <n v="4"/>
    <n v="4"/>
  </r>
  <r>
    <x v="2026"/>
    <d v="2020-02-02T00:00:00"/>
    <n v="5"/>
    <n v="5"/>
    <n v="1"/>
  </r>
  <r>
    <x v="2027"/>
    <d v="2022-07-11T00:00:00"/>
    <n v="1"/>
    <n v="5"/>
    <n v="2"/>
  </r>
  <r>
    <x v="2027"/>
    <d v="2020-09-28T00:00:00"/>
    <n v="4"/>
    <n v="1"/>
    <n v="5"/>
  </r>
  <r>
    <x v="2028"/>
    <d v="2022-09-04T00:00:00"/>
    <n v="3"/>
    <n v="1"/>
    <n v="1"/>
  </r>
  <r>
    <x v="2028"/>
    <d v="2019-07-08T00:00:00"/>
    <n v="5"/>
    <n v="1"/>
    <n v="3"/>
  </r>
  <r>
    <x v="2028"/>
    <d v="2022-10-28T00:00:00"/>
    <n v="4"/>
    <n v="2"/>
    <n v="4"/>
  </r>
  <r>
    <x v="2029"/>
    <d v="2019-09-17T00:00:00"/>
    <n v="3"/>
    <n v="3"/>
    <n v="4"/>
  </r>
  <r>
    <x v="2030"/>
    <d v="2021-05-21T00:00:00"/>
    <n v="1"/>
    <n v="1"/>
    <n v="4"/>
  </r>
  <r>
    <x v="2031"/>
    <d v="2022-06-02T00:00:00"/>
    <n v="5"/>
    <n v="2"/>
    <n v="1"/>
  </r>
  <r>
    <x v="2031"/>
    <d v="2019-11-21T00:00:00"/>
    <n v="5"/>
    <n v="2"/>
    <n v="1"/>
  </r>
  <r>
    <x v="2031"/>
    <d v="2019-09-29T00:00:00"/>
    <n v="1"/>
    <n v="2"/>
    <n v="2"/>
  </r>
  <r>
    <x v="2032"/>
    <d v="2019-08-30T00:00:00"/>
    <n v="5"/>
    <n v="3"/>
    <n v="2"/>
  </r>
  <r>
    <x v="2032"/>
    <d v="2019-06-03T00:00:00"/>
    <n v="3"/>
    <n v="5"/>
    <n v="5"/>
  </r>
  <r>
    <x v="2033"/>
    <d v="2023-10-16T00:00:00"/>
    <n v="1"/>
    <n v="5"/>
    <n v="4"/>
  </r>
  <r>
    <x v="2033"/>
    <d v="2023-04-23T00:00:00"/>
    <n v="2"/>
    <n v="5"/>
    <n v="2"/>
  </r>
  <r>
    <x v="2034"/>
    <d v="2022-08-11T00:00:00"/>
    <n v="5"/>
    <n v="2"/>
    <n v="4"/>
  </r>
  <r>
    <x v="2034"/>
    <d v="2020-08-11T00:00:00"/>
    <n v="5"/>
    <n v="1"/>
    <n v="3"/>
  </r>
  <r>
    <x v="2034"/>
    <d v="2019-09-14T00:00:00"/>
    <n v="2"/>
    <n v="5"/>
    <n v="5"/>
  </r>
  <r>
    <x v="2035"/>
    <d v="2021-08-14T00:00:00"/>
    <n v="1"/>
    <n v="3"/>
    <n v="4"/>
  </r>
  <r>
    <x v="2035"/>
    <d v="2021-11-25T00:00:00"/>
    <n v="3"/>
    <n v="5"/>
    <n v="4"/>
  </r>
  <r>
    <x v="2035"/>
    <d v="2023-07-20T00:00:00"/>
    <n v="4"/>
    <n v="1"/>
    <n v="2"/>
  </r>
  <r>
    <x v="2036"/>
    <d v="2019-03-26T00:00:00"/>
    <n v="5"/>
    <n v="5"/>
    <n v="2"/>
  </r>
  <r>
    <x v="2036"/>
    <d v="2022-02-18T00:00:00"/>
    <n v="1"/>
    <n v="1"/>
    <n v="2"/>
  </r>
  <r>
    <x v="2037"/>
    <d v="2021-05-25T00:00:00"/>
    <n v="3"/>
    <n v="5"/>
    <n v="4"/>
  </r>
  <r>
    <x v="2037"/>
    <d v="2022-10-11T00:00:00"/>
    <n v="3"/>
    <n v="1"/>
    <n v="4"/>
  </r>
  <r>
    <x v="2038"/>
    <d v="2021-05-07T00:00:00"/>
    <n v="4"/>
    <n v="4"/>
    <n v="3"/>
  </r>
  <r>
    <x v="2038"/>
    <d v="2020-11-08T00:00:00"/>
    <n v="2"/>
    <n v="2"/>
    <n v="1"/>
  </r>
  <r>
    <x v="2039"/>
    <d v="2019-03-26T00:00:00"/>
    <n v="3"/>
    <n v="4"/>
    <n v="2"/>
  </r>
  <r>
    <x v="2040"/>
    <d v="2019-05-10T00:00:00"/>
    <n v="1"/>
    <n v="4"/>
    <n v="4"/>
  </r>
  <r>
    <x v="2041"/>
    <d v="2019-09-19T00:00:00"/>
    <n v="2"/>
    <n v="4"/>
    <n v="2"/>
  </r>
  <r>
    <x v="2041"/>
    <d v="2020-01-20T00:00:00"/>
    <n v="4"/>
    <n v="2"/>
    <n v="1"/>
  </r>
  <r>
    <x v="2042"/>
    <d v="2021-10-11T00:00:00"/>
    <n v="5"/>
    <n v="1"/>
    <n v="1"/>
  </r>
  <r>
    <x v="2043"/>
    <d v="2020-09-24T00:00:00"/>
    <n v="5"/>
    <n v="3"/>
    <n v="2"/>
  </r>
  <r>
    <x v="2043"/>
    <d v="2020-03-06T00:00:00"/>
    <n v="2"/>
    <n v="5"/>
    <n v="2"/>
  </r>
  <r>
    <x v="2043"/>
    <d v="2020-12-24T00:00:00"/>
    <n v="2"/>
    <n v="2"/>
    <n v="3"/>
  </r>
  <r>
    <x v="2044"/>
    <d v="2023-08-19T00:00:00"/>
    <n v="2"/>
    <n v="4"/>
    <n v="1"/>
  </r>
  <r>
    <x v="2045"/>
    <d v="2021-10-14T00:00:00"/>
    <n v="5"/>
    <n v="5"/>
    <n v="1"/>
  </r>
  <r>
    <x v="2046"/>
    <d v="2023-02-24T00:00:00"/>
    <n v="5"/>
    <n v="5"/>
    <n v="2"/>
  </r>
  <r>
    <x v="2046"/>
    <d v="2019-07-27T00:00:00"/>
    <n v="5"/>
    <n v="3"/>
    <n v="2"/>
  </r>
  <r>
    <x v="2046"/>
    <d v="2023-06-24T00:00:00"/>
    <n v="3"/>
    <n v="1"/>
    <n v="3"/>
  </r>
  <r>
    <x v="2047"/>
    <d v="2021-12-04T00:00:00"/>
    <n v="4"/>
    <n v="3"/>
    <n v="5"/>
  </r>
  <r>
    <x v="2047"/>
    <d v="2021-06-18T00:00:00"/>
    <n v="3"/>
    <n v="3"/>
    <n v="3"/>
  </r>
  <r>
    <x v="2048"/>
    <d v="2022-05-06T00:00:00"/>
    <n v="3"/>
    <n v="4"/>
    <n v="5"/>
  </r>
  <r>
    <x v="2049"/>
    <d v="2023-03-19T00:00:00"/>
    <n v="2"/>
    <n v="5"/>
    <n v="3"/>
  </r>
  <r>
    <x v="2049"/>
    <d v="2020-09-19T00:00:00"/>
    <n v="4"/>
    <n v="3"/>
    <n v="4"/>
  </r>
  <r>
    <x v="2049"/>
    <d v="2023-07-12T00:00:00"/>
    <n v="4"/>
    <n v="3"/>
    <n v="1"/>
  </r>
  <r>
    <x v="2050"/>
    <d v="2021-02-05T00:00:00"/>
    <n v="5"/>
    <n v="4"/>
    <n v="4"/>
  </r>
  <r>
    <x v="2050"/>
    <d v="2019-11-04T00:00:00"/>
    <n v="5"/>
    <n v="3"/>
    <n v="3"/>
  </r>
  <r>
    <x v="2051"/>
    <d v="2023-05-01T00:00:00"/>
    <n v="5"/>
    <n v="4"/>
    <n v="1"/>
  </r>
  <r>
    <x v="2052"/>
    <d v="2022-03-23T00:00:00"/>
    <n v="3"/>
    <n v="1"/>
    <n v="3"/>
  </r>
  <r>
    <x v="2052"/>
    <d v="2023-08-27T00:00:00"/>
    <n v="3"/>
    <n v="5"/>
    <n v="1"/>
  </r>
  <r>
    <x v="2052"/>
    <d v="2022-09-23T00:00:00"/>
    <n v="3"/>
    <n v="3"/>
    <n v="2"/>
  </r>
  <r>
    <x v="2053"/>
    <d v="2022-09-04T00:00:00"/>
    <n v="4"/>
    <n v="5"/>
    <n v="4"/>
  </r>
  <r>
    <x v="2054"/>
    <d v="2022-08-27T00:00:00"/>
    <n v="3"/>
    <n v="5"/>
    <n v="5"/>
  </r>
  <r>
    <x v="2054"/>
    <d v="2019-07-02T00:00:00"/>
    <n v="1"/>
    <n v="4"/>
    <n v="2"/>
  </r>
  <r>
    <x v="2055"/>
    <d v="2020-05-09T00:00:00"/>
    <n v="1"/>
    <n v="4"/>
    <n v="1"/>
  </r>
  <r>
    <x v="2055"/>
    <d v="2020-12-16T00:00:00"/>
    <n v="4"/>
    <n v="1"/>
    <n v="3"/>
  </r>
  <r>
    <x v="2055"/>
    <d v="2020-12-09T00:00:00"/>
    <n v="1"/>
    <n v="2"/>
    <n v="5"/>
  </r>
  <r>
    <x v="2056"/>
    <d v="2022-07-31T00:00:00"/>
    <n v="4"/>
    <n v="2"/>
    <n v="4"/>
  </r>
  <r>
    <x v="2056"/>
    <d v="2022-08-16T00:00:00"/>
    <n v="4"/>
    <n v="5"/>
    <n v="1"/>
  </r>
  <r>
    <x v="2057"/>
    <d v="2020-12-25T00:00:00"/>
    <n v="5"/>
    <n v="4"/>
    <n v="4"/>
  </r>
  <r>
    <x v="2057"/>
    <d v="2019-07-20T00:00:00"/>
    <n v="3"/>
    <n v="3"/>
    <n v="5"/>
  </r>
  <r>
    <x v="2058"/>
    <d v="2021-11-15T00:00:00"/>
    <n v="5"/>
    <n v="5"/>
    <n v="2"/>
  </r>
  <r>
    <x v="2058"/>
    <d v="2020-11-17T00:00:00"/>
    <n v="2"/>
    <n v="1"/>
    <n v="2"/>
  </r>
  <r>
    <x v="2059"/>
    <d v="2020-07-23T00:00:00"/>
    <n v="5"/>
    <n v="2"/>
    <n v="2"/>
  </r>
  <r>
    <x v="2059"/>
    <d v="2022-02-11T00:00:00"/>
    <n v="5"/>
    <n v="1"/>
    <n v="2"/>
  </r>
  <r>
    <x v="2059"/>
    <d v="2022-08-11T00:00:00"/>
    <n v="3"/>
    <n v="2"/>
    <n v="5"/>
  </r>
  <r>
    <x v="2060"/>
    <d v="2019-06-26T00:00:00"/>
    <n v="2"/>
    <n v="2"/>
    <n v="3"/>
  </r>
  <r>
    <x v="2060"/>
    <d v="2020-03-28T00:00:00"/>
    <n v="2"/>
    <n v="5"/>
    <n v="5"/>
  </r>
  <r>
    <x v="2060"/>
    <d v="2023-11-04T00:00:00"/>
    <n v="2"/>
    <n v="3"/>
    <n v="5"/>
  </r>
  <r>
    <x v="2061"/>
    <d v="2023-05-01T00:00:00"/>
    <n v="5"/>
    <n v="2"/>
    <n v="4"/>
  </r>
  <r>
    <x v="2061"/>
    <d v="2023-05-06T00:00:00"/>
    <n v="1"/>
    <n v="2"/>
    <n v="4"/>
  </r>
  <r>
    <x v="2062"/>
    <d v="2019-10-03T00:00:00"/>
    <n v="1"/>
    <n v="4"/>
    <n v="3"/>
  </r>
  <r>
    <x v="2063"/>
    <d v="2019-12-02T00:00:00"/>
    <n v="1"/>
    <n v="1"/>
    <n v="5"/>
  </r>
  <r>
    <x v="2063"/>
    <d v="2020-10-02T00:00:00"/>
    <n v="2"/>
    <n v="4"/>
    <n v="4"/>
  </r>
  <r>
    <x v="2064"/>
    <d v="2020-09-05T00:00:00"/>
    <n v="3"/>
    <n v="3"/>
    <n v="4"/>
  </r>
  <r>
    <x v="2064"/>
    <d v="2020-05-26T00:00:00"/>
    <n v="4"/>
    <n v="5"/>
    <n v="2"/>
  </r>
  <r>
    <x v="2065"/>
    <d v="2023-03-26T00:00:00"/>
    <n v="1"/>
    <n v="1"/>
    <n v="5"/>
  </r>
  <r>
    <x v="2065"/>
    <d v="2023-06-11T00:00:00"/>
    <n v="5"/>
    <n v="5"/>
    <n v="3"/>
  </r>
  <r>
    <x v="2065"/>
    <d v="2021-08-26T00:00:00"/>
    <n v="2"/>
    <n v="4"/>
    <n v="1"/>
  </r>
  <r>
    <x v="2066"/>
    <d v="2023-09-18T00:00:00"/>
    <n v="5"/>
    <n v="1"/>
    <n v="3"/>
  </r>
  <r>
    <x v="2066"/>
    <d v="2019-04-16T00:00:00"/>
    <n v="5"/>
    <n v="3"/>
    <n v="5"/>
  </r>
  <r>
    <x v="2066"/>
    <d v="2020-02-06T00:00:00"/>
    <n v="4"/>
    <n v="4"/>
    <n v="1"/>
  </r>
  <r>
    <x v="2067"/>
    <d v="2022-07-05T00:00:00"/>
    <n v="1"/>
    <n v="5"/>
    <n v="5"/>
  </r>
  <r>
    <x v="2068"/>
    <d v="2023-08-11T00:00:00"/>
    <n v="2"/>
    <n v="3"/>
    <n v="5"/>
  </r>
  <r>
    <x v="2068"/>
    <d v="2019-08-28T00:00:00"/>
    <n v="2"/>
    <n v="3"/>
    <n v="4"/>
  </r>
  <r>
    <x v="2068"/>
    <d v="2020-12-21T00:00:00"/>
    <n v="5"/>
    <n v="3"/>
    <n v="5"/>
  </r>
  <r>
    <x v="2069"/>
    <d v="2019-12-29T00:00:00"/>
    <n v="4"/>
    <n v="4"/>
    <n v="2"/>
  </r>
  <r>
    <x v="2070"/>
    <d v="2021-11-23T00:00:00"/>
    <n v="4"/>
    <n v="2"/>
    <n v="2"/>
  </r>
  <r>
    <x v="2071"/>
    <d v="2019-06-22T00:00:00"/>
    <n v="3"/>
    <n v="5"/>
    <n v="4"/>
  </r>
  <r>
    <x v="2071"/>
    <d v="2020-01-06T00:00:00"/>
    <n v="1"/>
    <n v="2"/>
    <n v="1"/>
  </r>
  <r>
    <x v="2072"/>
    <d v="2020-07-01T00:00:00"/>
    <n v="2"/>
    <n v="2"/>
    <n v="1"/>
  </r>
  <r>
    <x v="2072"/>
    <d v="2022-03-08T00:00:00"/>
    <n v="1"/>
    <n v="3"/>
    <n v="4"/>
  </r>
  <r>
    <x v="2073"/>
    <d v="2019-10-10T00:00:00"/>
    <n v="5"/>
    <n v="5"/>
    <n v="1"/>
  </r>
  <r>
    <x v="2073"/>
    <d v="2021-03-01T00:00:00"/>
    <n v="1"/>
    <n v="2"/>
    <n v="1"/>
  </r>
  <r>
    <x v="2073"/>
    <d v="2022-06-03T00:00:00"/>
    <n v="2"/>
    <n v="1"/>
    <n v="1"/>
  </r>
  <r>
    <x v="2074"/>
    <d v="2023-02-21T00:00:00"/>
    <n v="3"/>
    <n v="4"/>
    <n v="5"/>
  </r>
  <r>
    <x v="2074"/>
    <d v="2020-07-02T00:00:00"/>
    <n v="4"/>
    <n v="2"/>
    <n v="1"/>
  </r>
  <r>
    <x v="2074"/>
    <d v="2020-08-11T00:00:00"/>
    <n v="3"/>
    <n v="4"/>
    <n v="2"/>
  </r>
  <r>
    <x v="2075"/>
    <d v="2023-08-01T00:00:00"/>
    <n v="1"/>
    <n v="1"/>
    <n v="3"/>
  </r>
  <r>
    <x v="2076"/>
    <d v="2021-06-06T00:00:00"/>
    <n v="5"/>
    <n v="5"/>
    <n v="2"/>
  </r>
  <r>
    <x v="2076"/>
    <d v="2023-01-01T00:00:00"/>
    <n v="3"/>
    <n v="1"/>
    <n v="5"/>
  </r>
  <r>
    <x v="2076"/>
    <d v="2019-08-12T00:00:00"/>
    <n v="3"/>
    <n v="1"/>
    <n v="2"/>
  </r>
  <r>
    <x v="2077"/>
    <d v="2019-11-06T00:00:00"/>
    <n v="4"/>
    <n v="2"/>
    <n v="5"/>
  </r>
  <r>
    <x v="2077"/>
    <d v="2020-06-03T00:00:00"/>
    <n v="1"/>
    <n v="2"/>
    <n v="1"/>
  </r>
  <r>
    <x v="2077"/>
    <d v="2023-07-08T00:00:00"/>
    <n v="1"/>
    <n v="3"/>
    <n v="3"/>
  </r>
  <r>
    <x v="2078"/>
    <d v="2019-12-29T00:00:00"/>
    <n v="2"/>
    <n v="5"/>
    <n v="2"/>
  </r>
  <r>
    <x v="2079"/>
    <d v="2022-02-14T00:00:00"/>
    <n v="1"/>
    <n v="2"/>
    <n v="4"/>
  </r>
  <r>
    <x v="2080"/>
    <d v="2021-08-22T00:00:00"/>
    <n v="1"/>
    <n v="1"/>
    <n v="4"/>
  </r>
  <r>
    <x v="2081"/>
    <d v="2022-07-04T00:00:00"/>
    <n v="4"/>
    <n v="4"/>
    <n v="3"/>
  </r>
  <r>
    <x v="2081"/>
    <d v="2022-04-09T00:00:00"/>
    <n v="2"/>
    <n v="5"/>
    <n v="3"/>
  </r>
  <r>
    <x v="2081"/>
    <d v="2020-09-12T00:00:00"/>
    <n v="3"/>
    <n v="5"/>
    <n v="2"/>
  </r>
  <r>
    <x v="2082"/>
    <d v="2021-05-12T00:00:00"/>
    <n v="1"/>
    <n v="1"/>
    <n v="2"/>
  </r>
  <r>
    <x v="2083"/>
    <d v="2023-08-12T00:00:00"/>
    <n v="2"/>
    <n v="3"/>
    <n v="4"/>
  </r>
  <r>
    <x v="2083"/>
    <d v="2023-03-24T00:00:00"/>
    <n v="4"/>
    <n v="1"/>
    <n v="1"/>
  </r>
  <r>
    <x v="2083"/>
    <d v="2020-04-21T00:00:00"/>
    <n v="5"/>
    <n v="3"/>
    <n v="3"/>
  </r>
  <r>
    <x v="2084"/>
    <d v="2020-06-06T00:00:00"/>
    <n v="4"/>
    <n v="4"/>
    <n v="2"/>
  </r>
  <r>
    <x v="2084"/>
    <d v="2021-11-04T00:00:00"/>
    <n v="1"/>
    <n v="4"/>
    <n v="2"/>
  </r>
  <r>
    <x v="2084"/>
    <d v="2023-07-10T00:00:00"/>
    <n v="2"/>
    <n v="3"/>
    <n v="3"/>
  </r>
  <r>
    <x v="2085"/>
    <d v="2019-06-26T00:00:00"/>
    <n v="2"/>
    <n v="5"/>
    <n v="1"/>
  </r>
  <r>
    <x v="2085"/>
    <d v="2020-12-06T00:00:00"/>
    <n v="3"/>
    <n v="3"/>
    <n v="2"/>
  </r>
  <r>
    <x v="2086"/>
    <d v="2019-06-08T00:00:00"/>
    <n v="4"/>
    <n v="3"/>
    <n v="5"/>
  </r>
  <r>
    <x v="2086"/>
    <d v="2020-06-09T00:00:00"/>
    <n v="5"/>
    <n v="4"/>
    <n v="5"/>
  </r>
  <r>
    <x v="2086"/>
    <d v="2020-06-25T00:00:00"/>
    <n v="5"/>
    <n v="3"/>
    <n v="5"/>
  </r>
  <r>
    <x v="2087"/>
    <d v="2023-06-18T00:00:00"/>
    <n v="3"/>
    <n v="1"/>
    <n v="2"/>
  </r>
  <r>
    <x v="2087"/>
    <d v="2023-04-15T00:00:00"/>
    <n v="3"/>
    <n v="2"/>
    <n v="3"/>
  </r>
  <r>
    <x v="2087"/>
    <d v="2020-12-17T00:00:00"/>
    <n v="3"/>
    <n v="4"/>
    <n v="3"/>
  </r>
  <r>
    <x v="2088"/>
    <d v="2020-12-09T00:00:00"/>
    <n v="5"/>
    <n v="3"/>
    <n v="1"/>
  </r>
  <r>
    <x v="2089"/>
    <d v="2021-02-22T00:00:00"/>
    <n v="1"/>
    <n v="2"/>
    <n v="3"/>
  </r>
  <r>
    <x v="2090"/>
    <d v="2022-07-22T00:00:00"/>
    <n v="1"/>
    <n v="2"/>
    <n v="4"/>
  </r>
  <r>
    <x v="2090"/>
    <d v="2023-09-04T00:00:00"/>
    <n v="1"/>
    <n v="2"/>
    <n v="4"/>
  </r>
  <r>
    <x v="2090"/>
    <d v="2019-04-13T00:00:00"/>
    <n v="1"/>
    <n v="3"/>
    <n v="1"/>
  </r>
  <r>
    <x v="2091"/>
    <d v="2022-05-04T00:00:00"/>
    <n v="2"/>
    <n v="3"/>
    <n v="1"/>
  </r>
  <r>
    <x v="2091"/>
    <d v="2022-06-22T00:00:00"/>
    <n v="3"/>
    <n v="4"/>
    <n v="2"/>
  </r>
  <r>
    <x v="2092"/>
    <d v="2020-12-07T00:00:00"/>
    <n v="4"/>
    <n v="5"/>
    <n v="3"/>
  </r>
  <r>
    <x v="2092"/>
    <d v="2022-07-07T00:00:00"/>
    <n v="2"/>
    <n v="1"/>
    <n v="1"/>
  </r>
  <r>
    <x v="2093"/>
    <d v="2022-03-06T00:00:00"/>
    <n v="3"/>
    <n v="1"/>
    <n v="1"/>
  </r>
  <r>
    <x v="2093"/>
    <d v="2021-10-11T00:00:00"/>
    <n v="2"/>
    <n v="3"/>
    <n v="4"/>
  </r>
  <r>
    <x v="2094"/>
    <d v="2023-10-17T00:00:00"/>
    <n v="4"/>
    <n v="4"/>
    <n v="4"/>
  </r>
  <r>
    <x v="2094"/>
    <d v="2019-11-01T00:00:00"/>
    <n v="1"/>
    <n v="1"/>
    <n v="5"/>
  </r>
  <r>
    <x v="2094"/>
    <d v="2021-10-04T00:00:00"/>
    <n v="3"/>
    <n v="5"/>
    <n v="5"/>
  </r>
  <r>
    <x v="2095"/>
    <d v="2022-07-06T00:00:00"/>
    <n v="3"/>
    <n v="2"/>
    <n v="4"/>
  </r>
  <r>
    <x v="2095"/>
    <d v="2021-06-14T00:00:00"/>
    <n v="2"/>
    <n v="1"/>
    <n v="5"/>
  </r>
  <r>
    <x v="2096"/>
    <d v="2020-02-19T00:00:00"/>
    <n v="4"/>
    <n v="3"/>
    <n v="1"/>
  </r>
  <r>
    <x v="2097"/>
    <d v="2023-03-10T00:00:00"/>
    <n v="1"/>
    <n v="1"/>
    <n v="2"/>
  </r>
  <r>
    <x v="2098"/>
    <d v="2021-12-06T00:00:00"/>
    <n v="5"/>
    <n v="3"/>
    <n v="4"/>
  </r>
  <r>
    <x v="2099"/>
    <d v="2023-07-13T00:00:00"/>
    <n v="5"/>
    <n v="5"/>
    <n v="5"/>
  </r>
  <r>
    <x v="2099"/>
    <d v="2021-12-29T00:00:00"/>
    <n v="5"/>
    <n v="2"/>
    <n v="1"/>
  </r>
  <r>
    <x v="2099"/>
    <d v="2019-09-26T00:00:00"/>
    <n v="2"/>
    <n v="2"/>
    <n v="1"/>
  </r>
  <r>
    <x v="2100"/>
    <d v="2021-03-04T00:00:00"/>
    <n v="5"/>
    <n v="5"/>
    <n v="2"/>
  </r>
  <r>
    <x v="2101"/>
    <d v="2022-01-03T00:00:00"/>
    <n v="1"/>
    <n v="1"/>
    <n v="1"/>
  </r>
  <r>
    <x v="2101"/>
    <d v="2019-03-18T00:00:00"/>
    <n v="2"/>
    <n v="4"/>
    <n v="4"/>
  </r>
  <r>
    <x v="2101"/>
    <d v="2022-08-23T00:00:00"/>
    <n v="5"/>
    <n v="3"/>
    <n v="3"/>
  </r>
  <r>
    <x v="2102"/>
    <d v="2022-04-24T00:00:00"/>
    <n v="5"/>
    <n v="3"/>
    <n v="2"/>
  </r>
  <r>
    <x v="2102"/>
    <d v="2023-09-12T00:00:00"/>
    <n v="3"/>
    <n v="5"/>
    <n v="3"/>
  </r>
  <r>
    <x v="2102"/>
    <d v="2019-12-23T00:00:00"/>
    <n v="2"/>
    <n v="2"/>
    <n v="3"/>
  </r>
  <r>
    <x v="2103"/>
    <d v="2021-01-05T00:00:00"/>
    <n v="4"/>
    <n v="2"/>
    <n v="1"/>
  </r>
  <r>
    <x v="2104"/>
    <d v="2021-05-15T00:00:00"/>
    <n v="5"/>
    <n v="4"/>
    <n v="2"/>
  </r>
  <r>
    <x v="2104"/>
    <d v="2022-03-21T00:00:00"/>
    <n v="1"/>
    <n v="4"/>
    <n v="2"/>
  </r>
  <r>
    <x v="2104"/>
    <d v="2022-12-29T00:00:00"/>
    <n v="5"/>
    <n v="4"/>
    <n v="4"/>
  </r>
  <r>
    <x v="2105"/>
    <d v="2023-03-18T00:00:00"/>
    <n v="5"/>
    <n v="4"/>
    <n v="2"/>
  </r>
  <r>
    <x v="2106"/>
    <d v="2022-12-30T00:00:00"/>
    <n v="4"/>
    <n v="3"/>
    <n v="4"/>
  </r>
  <r>
    <x v="2106"/>
    <d v="2021-02-13T00:00:00"/>
    <n v="5"/>
    <n v="5"/>
    <n v="4"/>
  </r>
  <r>
    <x v="2107"/>
    <d v="2019-07-01T00:00:00"/>
    <n v="5"/>
    <n v="3"/>
    <n v="5"/>
  </r>
  <r>
    <x v="2107"/>
    <d v="2022-07-11T00:00:00"/>
    <n v="1"/>
    <n v="5"/>
    <n v="4"/>
  </r>
  <r>
    <x v="2107"/>
    <d v="2021-04-27T00:00:00"/>
    <n v="3"/>
    <n v="1"/>
    <n v="3"/>
  </r>
  <r>
    <x v="2108"/>
    <d v="2021-10-07T00:00:00"/>
    <n v="2"/>
    <n v="1"/>
    <n v="2"/>
  </r>
  <r>
    <x v="2108"/>
    <d v="2022-10-23T00:00:00"/>
    <n v="5"/>
    <n v="3"/>
    <n v="2"/>
  </r>
  <r>
    <x v="2108"/>
    <d v="2019-04-04T00:00:00"/>
    <n v="1"/>
    <n v="4"/>
    <n v="4"/>
  </r>
  <r>
    <x v="2109"/>
    <d v="2021-05-24T00:00:00"/>
    <n v="3"/>
    <n v="5"/>
    <n v="4"/>
  </r>
  <r>
    <x v="2110"/>
    <d v="2020-09-25T00:00:00"/>
    <n v="2"/>
    <n v="4"/>
    <n v="4"/>
  </r>
  <r>
    <x v="2111"/>
    <d v="2020-03-03T00:00:00"/>
    <n v="1"/>
    <n v="1"/>
    <n v="1"/>
  </r>
  <r>
    <x v="2112"/>
    <d v="2023-06-25T00:00:00"/>
    <n v="4"/>
    <n v="3"/>
    <n v="1"/>
  </r>
  <r>
    <x v="2112"/>
    <d v="2021-11-08T00:00:00"/>
    <n v="5"/>
    <n v="5"/>
    <n v="4"/>
  </r>
  <r>
    <x v="2112"/>
    <d v="2021-09-10T00:00:00"/>
    <n v="2"/>
    <n v="1"/>
    <n v="5"/>
  </r>
  <r>
    <x v="2113"/>
    <d v="2021-11-28T00:00:00"/>
    <n v="4"/>
    <n v="5"/>
    <n v="1"/>
  </r>
  <r>
    <x v="2113"/>
    <d v="2022-05-25T00:00:00"/>
    <n v="4"/>
    <n v="4"/>
    <n v="4"/>
  </r>
  <r>
    <x v="2114"/>
    <d v="2021-06-18T00:00:00"/>
    <n v="2"/>
    <n v="2"/>
    <n v="3"/>
  </r>
  <r>
    <x v="2114"/>
    <d v="2023-07-10T00:00:00"/>
    <n v="2"/>
    <n v="3"/>
    <n v="1"/>
  </r>
  <r>
    <x v="2114"/>
    <d v="2021-11-22T00:00:00"/>
    <n v="2"/>
    <n v="3"/>
    <n v="3"/>
  </r>
  <r>
    <x v="2115"/>
    <d v="2020-04-30T00:00:00"/>
    <n v="5"/>
    <n v="3"/>
    <n v="2"/>
  </r>
  <r>
    <x v="2115"/>
    <d v="2022-06-19T00:00:00"/>
    <n v="1"/>
    <n v="3"/>
    <n v="2"/>
  </r>
  <r>
    <x v="2115"/>
    <d v="2022-11-06T00:00:00"/>
    <n v="2"/>
    <n v="5"/>
    <n v="2"/>
  </r>
  <r>
    <x v="2116"/>
    <d v="2021-11-15T00:00:00"/>
    <n v="1"/>
    <n v="3"/>
    <n v="1"/>
  </r>
  <r>
    <x v="2116"/>
    <d v="2021-01-06T00:00:00"/>
    <n v="1"/>
    <n v="4"/>
    <n v="3"/>
  </r>
  <r>
    <x v="2117"/>
    <d v="2019-08-21T00:00:00"/>
    <n v="1"/>
    <n v="5"/>
    <n v="5"/>
  </r>
  <r>
    <x v="2117"/>
    <d v="2021-12-30T00:00:00"/>
    <n v="2"/>
    <n v="1"/>
    <n v="4"/>
  </r>
  <r>
    <x v="2117"/>
    <d v="2021-01-31T00:00:00"/>
    <n v="2"/>
    <n v="5"/>
    <n v="4"/>
  </r>
  <r>
    <x v="2118"/>
    <d v="2022-06-21T00:00:00"/>
    <n v="4"/>
    <n v="3"/>
    <n v="3"/>
  </r>
  <r>
    <x v="2118"/>
    <d v="2019-10-01T00:00:00"/>
    <n v="1"/>
    <n v="5"/>
    <n v="2"/>
  </r>
  <r>
    <x v="2118"/>
    <d v="2021-05-04T00:00:00"/>
    <n v="1"/>
    <n v="2"/>
    <n v="2"/>
  </r>
  <r>
    <x v="2119"/>
    <d v="2019-03-15T00:00:00"/>
    <n v="5"/>
    <n v="4"/>
    <n v="1"/>
  </r>
  <r>
    <x v="2119"/>
    <d v="2021-11-09T00:00:00"/>
    <n v="4"/>
    <n v="4"/>
    <n v="5"/>
  </r>
  <r>
    <x v="2119"/>
    <d v="2022-01-01T00:00:00"/>
    <n v="5"/>
    <n v="4"/>
    <n v="3"/>
  </r>
  <r>
    <x v="2120"/>
    <d v="2023-06-19T00:00:00"/>
    <n v="5"/>
    <n v="2"/>
    <n v="1"/>
  </r>
  <r>
    <x v="2120"/>
    <d v="2022-05-09T00:00:00"/>
    <n v="1"/>
    <n v="2"/>
    <n v="2"/>
  </r>
  <r>
    <x v="2121"/>
    <d v="2020-08-01T00:00:00"/>
    <n v="5"/>
    <n v="4"/>
    <n v="4"/>
  </r>
  <r>
    <x v="2121"/>
    <d v="2023-01-18T00:00:00"/>
    <n v="2"/>
    <n v="1"/>
    <n v="3"/>
  </r>
  <r>
    <x v="2121"/>
    <d v="2022-02-18T00:00:00"/>
    <n v="4"/>
    <n v="1"/>
    <n v="3"/>
  </r>
  <r>
    <x v="2122"/>
    <d v="2021-04-03T00:00:00"/>
    <n v="3"/>
    <n v="3"/>
    <n v="2"/>
  </r>
  <r>
    <x v="2123"/>
    <d v="2023-06-06T00:00:00"/>
    <n v="3"/>
    <n v="2"/>
    <n v="4"/>
  </r>
  <r>
    <x v="2123"/>
    <d v="2020-05-13T00:00:00"/>
    <n v="4"/>
    <n v="3"/>
    <n v="4"/>
  </r>
  <r>
    <x v="2123"/>
    <d v="2020-06-23T00:00:00"/>
    <n v="3"/>
    <n v="4"/>
    <n v="5"/>
  </r>
  <r>
    <x v="2124"/>
    <d v="2023-01-05T00:00:00"/>
    <n v="2"/>
    <n v="5"/>
    <n v="1"/>
  </r>
  <r>
    <x v="2125"/>
    <d v="2019-05-26T00:00:00"/>
    <n v="5"/>
    <n v="4"/>
    <n v="3"/>
  </r>
  <r>
    <x v="2126"/>
    <d v="2023-10-22T00:00:00"/>
    <n v="2"/>
    <n v="1"/>
    <n v="3"/>
  </r>
  <r>
    <x v="2126"/>
    <d v="2020-09-07T00:00:00"/>
    <n v="1"/>
    <n v="2"/>
    <n v="3"/>
  </r>
  <r>
    <x v="2126"/>
    <d v="2023-09-04T00:00:00"/>
    <n v="1"/>
    <n v="3"/>
    <n v="4"/>
  </r>
  <r>
    <x v="2127"/>
    <d v="2022-07-27T00:00:00"/>
    <n v="4"/>
    <n v="2"/>
    <n v="3"/>
  </r>
  <r>
    <x v="2127"/>
    <d v="2021-12-20T00:00:00"/>
    <n v="3"/>
    <n v="4"/>
    <n v="4"/>
  </r>
  <r>
    <x v="2128"/>
    <d v="2019-04-06T00:00:00"/>
    <n v="5"/>
    <n v="3"/>
    <n v="5"/>
  </r>
  <r>
    <x v="2129"/>
    <d v="2022-04-08T00:00:00"/>
    <n v="2"/>
    <n v="5"/>
    <n v="2"/>
  </r>
  <r>
    <x v="2130"/>
    <d v="2021-01-01T00:00:00"/>
    <n v="5"/>
    <n v="5"/>
    <n v="3"/>
  </r>
  <r>
    <x v="2130"/>
    <d v="2022-05-05T00:00:00"/>
    <n v="5"/>
    <n v="1"/>
    <n v="4"/>
  </r>
  <r>
    <x v="2130"/>
    <d v="2021-06-13T00:00:00"/>
    <n v="5"/>
    <n v="5"/>
    <n v="1"/>
  </r>
  <r>
    <x v="2131"/>
    <d v="2023-05-12T00:00:00"/>
    <n v="3"/>
    <n v="1"/>
    <n v="1"/>
  </r>
  <r>
    <x v="2131"/>
    <d v="2021-10-06T00:00:00"/>
    <n v="3"/>
    <n v="2"/>
    <n v="5"/>
  </r>
  <r>
    <x v="2131"/>
    <d v="2022-08-23T00:00:00"/>
    <n v="1"/>
    <n v="2"/>
    <n v="3"/>
  </r>
  <r>
    <x v="2132"/>
    <d v="2019-11-25T00:00:00"/>
    <n v="3"/>
    <n v="1"/>
    <n v="1"/>
  </r>
  <r>
    <x v="2132"/>
    <d v="2019-09-17T00:00:00"/>
    <n v="5"/>
    <n v="3"/>
    <n v="5"/>
  </r>
  <r>
    <x v="2132"/>
    <d v="2020-05-08T00:00:00"/>
    <n v="5"/>
    <n v="3"/>
    <n v="1"/>
  </r>
  <r>
    <x v="2133"/>
    <d v="2022-07-18T00:00:00"/>
    <n v="2"/>
    <n v="1"/>
    <n v="4"/>
  </r>
  <r>
    <x v="2134"/>
    <d v="2019-10-09T00:00:00"/>
    <n v="2"/>
    <n v="1"/>
    <n v="1"/>
  </r>
  <r>
    <x v="2134"/>
    <d v="2019-03-25T00:00:00"/>
    <n v="5"/>
    <n v="5"/>
    <n v="5"/>
  </r>
  <r>
    <x v="2134"/>
    <d v="2021-08-08T00:00:00"/>
    <n v="1"/>
    <n v="5"/>
    <n v="1"/>
  </r>
  <r>
    <x v="2135"/>
    <d v="2021-08-25T00:00:00"/>
    <n v="5"/>
    <n v="4"/>
    <n v="5"/>
  </r>
  <r>
    <x v="2135"/>
    <d v="2022-06-03T00:00:00"/>
    <n v="3"/>
    <n v="4"/>
    <n v="2"/>
  </r>
  <r>
    <x v="2135"/>
    <d v="2022-07-08T00:00:00"/>
    <n v="2"/>
    <n v="3"/>
    <n v="2"/>
  </r>
  <r>
    <x v="2136"/>
    <d v="2022-01-30T00:00:00"/>
    <n v="2"/>
    <n v="3"/>
    <n v="2"/>
  </r>
  <r>
    <x v="2136"/>
    <d v="2021-08-26T00:00:00"/>
    <n v="1"/>
    <n v="5"/>
    <n v="1"/>
  </r>
  <r>
    <x v="2136"/>
    <d v="2019-05-30T00:00:00"/>
    <n v="1"/>
    <n v="1"/>
    <n v="2"/>
  </r>
  <r>
    <x v="2137"/>
    <d v="2023-04-14T00:00:00"/>
    <n v="1"/>
    <n v="3"/>
    <n v="3"/>
  </r>
  <r>
    <x v="2137"/>
    <d v="2021-04-09T00:00:00"/>
    <n v="3"/>
    <n v="1"/>
    <n v="4"/>
  </r>
  <r>
    <x v="2137"/>
    <d v="2019-06-05T00:00:00"/>
    <n v="5"/>
    <n v="4"/>
    <n v="2"/>
  </r>
  <r>
    <x v="2138"/>
    <d v="2023-05-08T00:00:00"/>
    <n v="1"/>
    <n v="4"/>
    <n v="1"/>
  </r>
  <r>
    <x v="2138"/>
    <d v="2021-10-05T00:00:00"/>
    <n v="2"/>
    <n v="4"/>
    <n v="5"/>
  </r>
  <r>
    <x v="2138"/>
    <d v="2022-12-30T00:00:00"/>
    <n v="3"/>
    <n v="2"/>
    <n v="3"/>
  </r>
  <r>
    <x v="2139"/>
    <d v="2021-06-07T00:00:00"/>
    <n v="4"/>
    <n v="3"/>
    <n v="2"/>
  </r>
  <r>
    <x v="2139"/>
    <d v="2022-06-21T00:00:00"/>
    <n v="1"/>
    <n v="2"/>
    <n v="2"/>
  </r>
  <r>
    <x v="2139"/>
    <d v="2023-02-03T00:00:00"/>
    <n v="4"/>
    <n v="5"/>
    <n v="5"/>
  </r>
  <r>
    <x v="2140"/>
    <d v="2020-09-17T00:00:00"/>
    <n v="4"/>
    <n v="4"/>
    <n v="4"/>
  </r>
  <r>
    <x v="2140"/>
    <d v="2022-07-19T00:00:00"/>
    <n v="3"/>
    <n v="5"/>
    <n v="5"/>
  </r>
  <r>
    <x v="2141"/>
    <d v="2023-09-23T00:00:00"/>
    <n v="2"/>
    <n v="5"/>
    <n v="2"/>
  </r>
  <r>
    <x v="2141"/>
    <d v="2023-05-15T00:00:00"/>
    <n v="2"/>
    <n v="4"/>
    <n v="1"/>
  </r>
  <r>
    <x v="2142"/>
    <d v="2019-11-04T00:00:00"/>
    <n v="5"/>
    <n v="5"/>
    <n v="1"/>
  </r>
  <r>
    <x v="2142"/>
    <d v="2021-02-16T00:00:00"/>
    <n v="1"/>
    <n v="2"/>
    <n v="1"/>
  </r>
  <r>
    <x v="2143"/>
    <d v="2019-04-19T00:00:00"/>
    <n v="3"/>
    <n v="3"/>
    <n v="4"/>
  </r>
  <r>
    <x v="2143"/>
    <d v="2020-03-05T00:00:00"/>
    <n v="4"/>
    <n v="1"/>
    <n v="5"/>
  </r>
  <r>
    <x v="2143"/>
    <d v="2019-12-20T00:00:00"/>
    <n v="3"/>
    <n v="3"/>
    <n v="3"/>
  </r>
  <r>
    <x v="2144"/>
    <d v="2023-05-20T00:00:00"/>
    <n v="3"/>
    <n v="5"/>
    <n v="3"/>
  </r>
  <r>
    <x v="2145"/>
    <d v="2022-10-12T00:00:00"/>
    <n v="1"/>
    <n v="2"/>
    <n v="1"/>
  </r>
  <r>
    <x v="2146"/>
    <d v="2020-10-20T00:00:00"/>
    <n v="3"/>
    <n v="2"/>
    <n v="4"/>
  </r>
  <r>
    <x v="2146"/>
    <d v="2021-11-25T00:00:00"/>
    <n v="4"/>
    <n v="1"/>
    <n v="2"/>
  </r>
  <r>
    <x v="2146"/>
    <d v="2020-10-19T00:00:00"/>
    <n v="4"/>
    <n v="4"/>
    <n v="1"/>
  </r>
  <r>
    <x v="2147"/>
    <d v="2022-12-26T00:00:00"/>
    <n v="1"/>
    <n v="1"/>
    <n v="5"/>
  </r>
  <r>
    <x v="2148"/>
    <d v="2023-09-08T00:00:00"/>
    <n v="1"/>
    <n v="1"/>
    <n v="5"/>
  </r>
  <r>
    <x v="2149"/>
    <d v="2020-03-31T00:00:00"/>
    <n v="4"/>
    <n v="5"/>
    <n v="1"/>
  </r>
  <r>
    <x v="2149"/>
    <d v="2021-09-16T00:00:00"/>
    <n v="5"/>
    <n v="2"/>
    <n v="4"/>
  </r>
  <r>
    <x v="2150"/>
    <d v="2019-11-09T00:00:00"/>
    <n v="2"/>
    <n v="3"/>
    <n v="4"/>
  </r>
  <r>
    <x v="2151"/>
    <d v="2020-06-21T00:00:00"/>
    <n v="3"/>
    <n v="4"/>
    <n v="1"/>
  </r>
  <r>
    <x v="2152"/>
    <d v="2020-04-25T00:00:00"/>
    <n v="1"/>
    <n v="4"/>
    <n v="2"/>
  </r>
  <r>
    <x v="2152"/>
    <d v="2021-04-03T00:00:00"/>
    <n v="2"/>
    <n v="5"/>
    <n v="2"/>
  </r>
  <r>
    <x v="2153"/>
    <d v="2023-07-31T00:00:00"/>
    <n v="1"/>
    <n v="4"/>
    <n v="5"/>
  </r>
  <r>
    <x v="2154"/>
    <d v="2021-04-13T00:00:00"/>
    <n v="3"/>
    <n v="5"/>
    <n v="4"/>
  </r>
  <r>
    <x v="2155"/>
    <d v="2021-01-26T00:00:00"/>
    <n v="4"/>
    <n v="4"/>
    <n v="2"/>
  </r>
  <r>
    <x v="2155"/>
    <d v="2021-10-21T00:00:00"/>
    <n v="4"/>
    <n v="2"/>
    <n v="2"/>
  </r>
  <r>
    <x v="2155"/>
    <d v="2019-11-15T00:00:00"/>
    <n v="4"/>
    <n v="2"/>
    <n v="1"/>
  </r>
  <r>
    <x v="2156"/>
    <d v="2022-05-21T00:00:00"/>
    <n v="4"/>
    <n v="5"/>
    <n v="2"/>
  </r>
  <r>
    <x v="2157"/>
    <d v="2021-09-17T00:00:00"/>
    <n v="5"/>
    <n v="5"/>
    <n v="4"/>
  </r>
  <r>
    <x v="2158"/>
    <d v="2023-10-19T00:00:00"/>
    <n v="2"/>
    <n v="4"/>
    <n v="4"/>
  </r>
  <r>
    <x v="2159"/>
    <d v="2023-06-30T00:00:00"/>
    <n v="1"/>
    <n v="4"/>
    <n v="4"/>
  </r>
  <r>
    <x v="2159"/>
    <d v="2020-07-06T00:00:00"/>
    <n v="2"/>
    <n v="2"/>
    <n v="5"/>
  </r>
  <r>
    <x v="2159"/>
    <d v="2020-08-12T00:00:00"/>
    <n v="1"/>
    <n v="3"/>
    <n v="2"/>
  </r>
  <r>
    <x v="2160"/>
    <d v="2022-08-08T00:00:00"/>
    <n v="5"/>
    <n v="2"/>
    <n v="3"/>
  </r>
  <r>
    <x v="2160"/>
    <d v="2021-05-03T00:00:00"/>
    <n v="1"/>
    <n v="1"/>
    <n v="5"/>
  </r>
  <r>
    <x v="2160"/>
    <d v="2022-07-09T00:00:00"/>
    <n v="2"/>
    <n v="2"/>
    <n v="1"/>
  </r>
  <r>
    <x v="2161"/>
    <d v="2019-10-12T00:00:00"/>
    <n v="5"/>
    <n v="4"/>
    <n v="1"/>
  </r>
  <r>
    <x v="2161"/>
    <d v="2021-12-29T00:00:00"/>
    <n v="1"/>
    <n v="3"/>
    <n v="5"/>
  </r>
  <r>
    <x v="2162"/>
    <d v="2023-10-23T00:00:00"/>
    <n v="5"/>
    <n v="5"/>
    <n v="1"/>
  </r>
  <r>
    <x v="2162"/>
    <d v="2022-09-12T00:00:00"/>
    <n v="1"/>
    <n v="3"/>
    <n v="4"/>
  </r>
  <r>
    <x v="2163"/>
    <d v="2019-09-11T00:00:00"/>
    <n v="4"/>
    <n v="5"/>
    <n v="1"/>
  </r>
  <r>
    <x v="2163"/>
    <d v="2020-08-26T00:00:00"/>
    <n v="5"/>
    <n v="1"/>
    <n v="5"/>
  </r>
  <r>
    <x v="2164"/>
    <d v="2023-03-30T00:00:00"/>
    <n v="3"/>
    <n v="3"/>
    <n v="5"/>
  </r>
  <r>
    <x v="2165"/>
    <d v="2023-08-22T00:00:00"/>
    <n v="5"/>
    <n v="1"/>
    <n v="2"/>
  </r>
  <r>
    <x v="2165"/>
    <d v="2023-01-29T00:00:00"/>
    <n v="5"/>
    <n v="2"/>
    <n v="5"/>
  </r>
  <r>
    <x v="2165"/>
    <d v="2019-11-09T00:00:00"/>
    <n v="4"/>
    <n v="5"/>
    <n v="3"/>
  </r>
  <r>
    <x v="2166"/>
    <d v="2023-11-03T00:00:00"/>
    <n v="3"/>
    <n v="2"/>
    <n v="1"/>
  </r>
  <r>
    <x v="2166"/>
    <d v="2020-12-03T00:00:00"/>
    <n v="1"/>
    <n v="5"/>
    <n v="2"/>
  </r>
  <r>
    <x v="2166"/>
    <d v="2023-06-19T00:00:00"/>
    <n v="3"/>
    <n v="2"/>
    <n v="5"/>
  </r>
  <r>
    <x v="2167"/>
    <d v="2020-02-17T00:00:00"/>
    <n v="2"/>
    <n v="4"/>
    <n v="1"/>
  </r>
  <r>
    <x v="2167"/>
    <d v="2020-02-12T00:00:00"/>
    <n v="1"/>
    <n v="4"/>
    <n v="3"/>
  </r>
  <r>
    <x v="2167"/>
    <d v="2020-07-27T00:00:00"/>
    <n v="3"/>
    <n v="4"/>
    <n v="2"/>
  </r>
  <r>
    <x v="2168"/>
    <d v="2023-01-18T00:00:00"/>
    <n v="5"/>
    <n v="1"/>
    <n v="5"/>
  </r>
  <r>
    <x v="2169"/>
    <d v="2021-05-14T00:00:00"/>
    <n v="1"/>
    <n v="1"/>
    <n v="4"/>
  </r>
  <r>
    <x v="2170"/>
    <d v="2021-02-28T00:00:00"/>
    <n v="1"/>
    <n v="2"/>
    <n v="3"/>
  </r>
  <r>
    <x v="2171"/>
    <d v="2019-08-27T00:00:00"/>
    <n v="3"/>
    <n v="2"/>
    <n v="4"/>
  </r>
  <r>
    <x v="2172"/>
    <d v="2022-04-19T00:00:00"/>
    <n v="4"/>
    <n v="3"/>
    <n v="1"/>
  </r>
  <r>
    <x v="2172"/>
    <d v="2021-01-26T00:00:00"/>
    <n v="4"/>
    <n v="1"/>
    <n v="5"/>
  </r>
  <r>
    <x v="2172"/>
    <d v="2022-03-04T00:00:00"/>
    <n v="4"/>
    <n v="1"/>
    <n v="1"/>
  </r>
  <r>
    <x v="2173"/>
    <d v="2022-01-08T00:00:00"/>
    <n v="2"/>
    <n v="1"/>
    <n v="3"/>
  </r>
  <r>
    <x v="2173"/>
    <d v="2023-02-05T00:00:00"/>
    <n v="3"/>
    <n v="3"/>
    <n v="4"/>
  </r>
  <r>
    <x v="2174"/>
    <d v="2020-07-31T00:00:00"/>
    <n v="3"/>
    <n v="1"/>
    <n v="3"/>
  </r>
  <r>
    <x v="2174"/>
    <d v="2023-03-22T00:00:00"/>
    <n v="1"/>
    <n v="1"/>
    <n v="2"/>
  </r>
  <r>
    <x v="2174"/>
    <d v="2023-02-17T00:00:00"/>
    <n v="5"/>
    <n v="5"/>
    <n v="1"/>
  </r>
  <r>
    <x v="2175"/>
    <d v="2019-04-02T00:00:00"/>
    <n v="5"/>
    <n v="5"/>
    <n v="3"/>
  </r>
  <r>
    <x v="2175"/>
    <d v="2021-04-16T00:00:00"/>
    <n v="5"/>
    <n v="5"/>
    <n v="5"/>
  </r>
  <r>
    <x v="2175"/>
    <d v="2023-07-26T00:00:00"/>
    <n v="2"/>
    <n v="5"/>
    <n v="3"/>
  </r>
  <r>
    <x v="2176"/>
    <d v="2020-05-08T00:00:00"/>
    <n v="4"/>
    <n v="2"/>
    <n v="3"/>
  </r>
  <r>
    <x v="2176"/>
    <d v="2021-07-13T00:00:00"/>
    <n v="1"/>
    <n v="3"/>
    <n v="4"/>
  </r>
  <r>
    <x v="2176"/>
    <d v="2019-05-08T00:00:00"/>
    <n v="4"/>
    <n v="1"/>
    <n v="1"/>
  </r>
  <r>
    <x v="2177"/>
    <d v="2020-04-23T00:00:00"/>
    <n v="3"/>
    <n v="3"/>
    <n v="5"/>
  </r>
  <r>
    <x v="2177"/>
    <d v="2021-12-30T00:00:00"/>
    <n v="4"/>
    <n v="1"/>
    <n v="2"/>
  </r>
  <r>
    <x v="2178"/>
    <d v="2023-02-10T00:00:00"/>
    <n v="1"/>
    <n v="5"/>
    <n v="3"/>
  </r>
  <r>
    <x v="2178"/>
    <d v="2023-01-09T00:00:00"/>
    <n v="3"/>
    <n v="5"/>
    <n v="2"/>
  </r>
  <r>
    <x v="2178"/>
    <d v="2021-11-25T00:00:00"/>
    <n v="3"/>
    <n v="5"/>
    <n v="3"/>
  </r>
  <r>
    <x v="2179"/>
    <d v="2021-09-18T00:00:00"/>
    <n v="4"/>
    <n v="2"/>
    <n v="1"/>
  </r>
  <r>
    <x v="2180"/>
    <d v="2021-12-10T00:00:00"/>
    <n v="5"/>
    <n v="5"/>
    <n v="1"/>
  </r>
  <r>
    <x v="2180"/>
    <d v="2022-07-15T00:00:00"/>
    <n v="4"/>
    <n v="3"/>
    <n v="5"/>
  </r>
  <r>
    <x v="2180"/>
    <d v="2021-08-03T00:00:00"/>
    <n v="3"/>
    <n v="3"/>
    <n v="3"/>
  </r>
  <r>
    <x v="2181"/>
    <d v="2019-10-25T00:00:00"/>
    <n v="3"/>
    <n v="5"/>
    <n v="5"/>
  </r>
  <r>
    <x v="2182"/>
    <d v="2021-07-10T00:00:00"/>
    <n v="1"/>
    <n v="3"/>
    <n v="1"/>
  </r>
  <r>
    <x v="2182"/>
    <d v="2021-08-03T00:00:00"/>
    <n v="2"/>
    <n v="5"/>
    <n v="3"/>
  </r>
  <r>
    <x v="2183"/>
    <d v="2019-10-09T00:00:00"/>
    <n v="4"/>
    <n v="1"/>
    <n v="5"/>
  </r>
  <r>
    <x v="2183"/>
    <d v="2023-11-02T00:00:00"/>
    <n v="4"/>
    <n v="5"/>
    <n v="4"/>
  </r>
  <r>
    <x v="2183"/>
    <d v="2022-10-27T00:00:00"/>
    <n v="1"/>
    <n v="1"/>
    <n v="2"/>
  </r>
  <r>
    <x v="2184"/>
    <d v="2020-08-23T00:00:00"/>
    <n v="1"/>
    <n v="4"/>
    <n v="1"/>
  </r>
  <r>
    <x v="2185"/>
    <d v="2023-10-31T00:00:00"/>
    <n v="2"/>
    <n v="4"/>
    <n v="4"/>
  </r>
  <r>
    <x v="2185"/>
    <d v="2020-01-17T00:00:00"/>
    <n v="3"/>
    <n v="1"/>
    <n v="2"/>
  </r>
  <r>
    <x v="2186"/>
    <d v="2019-12-30T00:00:00"/>
    <n v="5"/>
    <n v="4"/>
    <n v="4"/>
  </r>
  <r>
    <x v="2186"/>
    <d v="2020-08-15T00:00:00"/>
    <n v="2"/>
    <n v="1"/>
    <n v="5"/>
  </r>
  <r>
    <x v="2187"/>
    <d v="2021-01-08T00:00:00"/>
    <n v="5"/>
    <n v="2"/>
    <n v="4"/>
  </r>
  <r>
    <x v="2188"/>
    <d v="2019-04-20T00:00:00"/>
    <n v="1"/>
    <n v="5"/>
    <n v="2"/>
  </r>
  <r>
    <x v="2188"/>
    <d v="2020-07-12T00:00:00"/>
    <n v="3"/>
    <n v="5"/>
    <n v="4"/>
  </r>
  <r>
    <x v="2189"/>
    <d v="2020-02-12T00:00:00"/>
    <n v="5"/>
    <n v="5"/>
    <n v="5"/>
  </r>
  <r>
    <x v="2190"/>
    <d v="2022-02-02T00:00:00"/>
    <n v="5"/>
    <n v="3"/>
    <n v="2"/>
  </r>
  <r>
    <x v="2191"/>
    <d v="2019-04-08T00:00:00"/>
    <n v="4"/>
    <n v="1"/>
    <n v="3"/>
  </r>
  <r>
    <x v="2191"/>
    <d v="2020-04-21T00:00:00"/>
    <n v="5"/>
    <n v="1"/>
    <n v="5"/>
  </r>
  <r>
    <x v="2191"/>
    <d v="2019-10-29T00:00:00"/>
    <n v="4"/>
    <n v="1"/>
    <n v="5"/>
  </r>
  <r>
    <x v="2192"/>
    <d v="2019-04-22T00:00:00"/>
    <n v="1"/>
    <n v="1"/>
    <n v="4"/>
  </r>
  <r>
    <x v="2193"/>
    <d v="2023-05-24T00:00:00"/>
    <n v="4"/>
    <n v="1"/>
    <n v="2"/>
  </r>
  <r>
    <x v="2193"/>
    <d v="2021-08-05T00:00:00"/>
    <n v="4"/>
    <n v="3"/>
    <n v="5"/>
  </r>
  <r>
    <x v="2194"/>
    <d v="2022-06-22T00:00:00"/>
    <n v="1"/>
    <n v="2"/>
    <n v="1"/>
  </r>
  <r>
    <x v="2194"/>
    <d v="2023-08-09T00:00:00"/>
    <n v="5"/>
    <n v="5"/>
    <n v="4"/>
  </r>
  <r>
    <x v="2195"/>
    <d v="2022-09-01T00:00:00"/>
    <n v="3"/>
    <n v="3"/>
    <n v="3"/>
  </r>
  <r>
    <x v="2196"/>
    <d v="2021-04-20T00:00:00"/>
    <n v="4"/>
    <n v="3"/>
    <n v="4"/>
  </r>
  <r>
    <x v="2197"/>
    <d v="2021-01-14T00:00:00"/>
    <n v="4"/>
    <n v="4"/>
    <n v="4"/>
  </r>
  <r>
    <x v="2197"/>
    <d v="2023-07-28T00:00:00"/>
    <n v="3"/>
    <n v="1"/>
    <n v="4"/>
  </r>
  <r>
    <x v="2197"/>
    <d v="2022-09-09T00:00:00"/>
    <n v="1"/>
    <n v="3"/>
    <n v="1"/>
  </r>
  <r>
    <x v="2198"/>
    <d v="2020-02-14T00:00:00"/>
    <n v="3"/>
    <n v="4"/>
    <n v="5"/>
  </r>
  <r>
    <x v="2199"/>
    <d v="2023-01-10T00:00:00"/>
    <n v="3"/>
    <n v="1"/>
    <n v="3"/>
  </r>
  <r>
    <x v="2199"/>
    <d v="2023-09-06T00:00:00"/>
    <n v="4"/>
    <n v="2"/>
    <n v="2"/>
  </r>
  <r>
    <x v="2200"/>
    <d v="2021-12-20T00:00:00"/>
    <n v="2"/>
    <n v="1"/>
    <n v="3"/>
  </r>
  <r>
    <x v="2200"/>
    <d v="2022-01-06T00:00:00"/>
    <n v="5"/>
    <n v="3"/>
    <n v="1"/>
  </r>
  <r>
    <x v="2201"/>
    <d v="2020-09-25T00:00:00"/>
    <n v="5"/>
    <n v="5"/>
    <n v="5"/>
  </r>
  <r>
    <x v="2201"/>
    <d v="2020-11-01T00:00:00"/>
    <n v="2"/>
    <n v="2"/>
    <n v="2"/>
  </r>
  <r>
    <x v="2202"/>
    <d v="2019-12-07T00:00:00"/>
    <n v="3"/>
    <n v="2"/>
    <n v="5"/>
  </r>
  <r>
    <x v="2202"/>
    <d v="2022-12-10T00:00:00"/>
    <n v="5"/>
    <n v="5"/>
    <n v="3"/>
  </r>
  <r>
    <x v="2202"/>
    <d v="2021-04-25T00:00:00"/>
    <n v="2"/>
    <n v="4"/>
    <n v="2"/>
  </r>
  <r>
    <x v="2203"/>
    <d v="2021-03-19T00:00:00"/>
    <n v="1"/>
    <n v="3"/>
    <n v="3"/>
  </r>
  <r>
    <x v="2203"/>
    <d v="2022-06-19T00:00:00"/>
    <n v="3"/>
    <n v="5"/>
    <n v="3"/>
  </r>
  <r>
    <x v="2204"/>
    <d v="2019-04-23T00:00:00"/>
    <n v="4"/>
    <n v="3"/>
    <n v="3"/>
  </r>
  <r>
    <x v="2204"/>
    <d v="2021-12-03T00:00:00"/>
    <n v="2"/>
    <n v="5"/>
    <n v="5"/>
  </r>
  <r>
    <x v="2205"/>
    <d v="2022-04-23T00:00:00"/>
    <n v="5"/>
    <n v="2"/>
    <n v="1"/>
  </r>
  <r>
    <x v="2206"/>
    <d v="2022-05-29T00:00:00"/>
    <n v="2"/>
    <n v="1"/>
    <n v="1"/>
  </r>
  <r>
    <x v="2207"/>
    <d v="2020-09-01T00:00:00"/>
    <n v="4"/>
    <n v="2"/>
    <n v="1"/>
  </r>
  <r>
    <x v="2207"/>
    <d v="2019-05-08T00:00:00"/>
    <n v="5"/>
    <n v="4"/>
    <n v="1"/>
  </r>
  <r>
    <x v="2207"/>
    <d v="2023-10-19T00:00:00"/>
    <n v="4"/>
    <n v="1"/>
    <n v="5"/>
  </r>
  <r>
    <x v="2208"/>
    <d v="2021-07-30T00:00:00"/>
    <n v="1"/>
    <n v="1"/>
    <n v="4"/>
  </r>
  <r>
    <x v="2208"/>
    <d v="2019-12-17T00:00:00"/>
    <n v="5"/>
    <n v="3"/>
    <n v="5"/>
  </r>
  <r>
    <x v="2209"/>
    <d v="2021-01-06T00:00:00"/>
    <n v="5"/>
    <n v="3"/>
    <n v="4"/>
  </r>
  <r>
    <x v="2210"/>
    <d v="2019-09-06T00:00:00"/>
    <n v="2"/>
    <n v="4"/>
    <n v="1"/>
  </r>
  <r>
    <x v="2211"/>
    <d v="2021-09-17T00:00:00"/>
    <n v="4"/>
    <n v="4"/>
    <n v="3"/>
  </r>
  <r>
    <x v="2211"/>
    <d v="2023-05-12T00:00:00"/>
    <n v="4"/>
    <n v="3"/>
    <n v="1"/>
  </r>
  <r>
    <x v="2212"/>
    <d v="2020-02-27T00:00:00"/>
    <n v="1"/>
    <n v="1"/>
    <n v="1"/>
  </r>
  <r>
    <x v="2212"/>
    <d v="2020-09-17T00:00:00"/>
    <n v="5"/>
    <n v="5"/>
    <n v="1"/>
  </r>
  <r>
    <x v="2212"/>
    <d v="2020-07-12T00:00:00"/>
    <n v="5"/>
    <n v="2"/>
    <n v="3"/>
  </r>
  <r>
    <x v="2213"/>
    <d v="2021-12-06T00:00:00"/>
    <n v="3"/>
    <n v="3"/>
    <n v="4"/>
  </r>
  <r>
    <x v="2213"/>
    <d v="2020-02-09T00:00:00"/>
    <n v="4"/>
    <n v="5"/>
    <n v="4"/>
  </r>
  <r>
    <x v="2213"/>
    <d v="2019-06-30T00:00:00"/>
    <n v="1"/>
    <n v="4"/>
    <n v="2"/>
  </r>
  <r>
    <x v="2214"/>
    <d v="2022-11-25T00:00:00"/>
    <n v="3"/>
    <n v="2"/>
    <n v="1"/>
  </r>
  <r>
    <x v="2215"/>
    <d v="2022-11-09T00:00:00"/>
    <n v="2"/>
    <n v="4"/>
    <n v="5"/>
  </r>
  <r>
    <x v="2215"/>
    <d v="2022-11-22T00:00:00"/>
    <n v="2"/>
    <n v="2"/>
    <n v="4"/>
  </r>
  <r>
    <x v="2215"/>
    <d v="2023-07-11T00:00:00"/>
    <n v="1"/>
    <n v="4"/>
    <n v="4"/>
  </r>
  <r>
    <x v="2216"/>
    <d v="2021-03-10T00:00:00"/>
    <n v="2"/>
    <n v="4"/>
    <n v="4"/>
  </r>
  <r>
    <x v="2216"/>
    <d v="2019-08-28T00:00:00"/>
    <n v="2"/>
    <n v="2"/>
    <n v="1"/>
  </r>
  <r>
    <x v="2216"/>
    <d v="2022-10-29T00:00:00"/>
    <n v="4"/>
    <n v="4"/>
    <n v="3"/>
  </r>
  <r>
    <x v="2217"/>
    <d v="2019-07-22T00:00:00"/>
    <n v="2"/>
    <n v="2"/>
    <n v="5"/>
  </r>
  <r>
    <x v="2217"/>
    <d v="2019-05-14T00:00:00"/>
    <n v="4"/>
    <n v="2"/>
    <n v="3"/>
  </r>
  <r>
    <x v="2217"/>
    <d v="2022-08-11T00:00:00"/>
    <n v="4"/>
    <n v="1"/>
    <n v="1"/>
  </r>
  <r>
    <x v="2218"/>
    <d v="2023-04-08T00:00:00"/>
    <n v="2"/>
    <n v="5"/>
    <n v="3"/>
  </r>
  <r>
    <x v="2219"/>
    <d v="2023-02-10T00:00:00"/>
    <n v="2"/>
    <n v="2"/>
    <n v="3"/>
  </r>
  <r>
    <x v="2220"/>
    <d v="2023-07-25T00:00:00"/>
    <n v="5"/>
    <n v="3"/>
    <n v="3"/>
  </r>
  <r>
    <x v="2221"/>
    <d v="2021-08-12T00:00:00"/>
    <n v="1"/>
    <n v="3"/>
    <n v="3"/>
  </r>
  <r>
    <x v="2221"/>
    <d v="2020-09-18T00:00:00"/>
    <n v="3"/>
    <n v="1"/>
    <n v="5"/>
  </r>
  <r>
    <x v="2221"/>
    <d v="2021-11-30T00:00:00"/>
    <n v="3"/>
    <n v="4"/>
    <n v="4"/>
  </r>
  <r>
    <x v="2222"/>
    <d v="2019-11-08T00:00:00"/>
    <n v="3"/>
    <n v="4"/>
    <n v="2"/>
  </r>
  <r>
    <x v="2222"/>
    <d v="2023-06-06T00:00:00"/>
    <n v="1"/>
    <n v="1"/>
    <n v="1"/>
  </r>
  <r>
    <x v="2223"/>
    <d v="2023-09-30T00:00:00"/>
    <n v="4"/>
    <n v="5"/>
    <n v="1"/>
  </r>
  <r>
    <x v="2224"/>
    <d v="2020-12-04T00:00:00"/>
    <n v="2"/>
    <n v="3"/>
    <n v="4"/>
  </r>
  <r>
    <x v="2225"/>
    <d v="2021-05-16T00:00:00"/>
    <n v="4"/>
    <n v="2"/>
    <n v="4"/>
  </r>
  <r>
    <x v="2226"/>
    <d v="2023-01-05T00:00:00"/>
    <n v="2"/>
    <n v="2"/>
    <n v="1"/>
  </r>
  <r>
    <x v="2227"/>
    <d v="2022-07-07T00:00:00"/>
    <n v="1"/>
    <n v="2"/>
    <n v="5"/>
  </r>
  <r>
    <x v="2228"/>
    <d v="2022-07-21T00:00:00"/>
    <n v="5"/>
    <n v="3"/>
    <n v="1"/>
  </r>
  <r>
    <x v="2229"/>
    <d v="2021-07-07T00:00:00"/>
    <n v="5"/>
    <n v="3"/>
    <n v="2"/>
  </r>
  <r>
    <x v="2229"/>
    <d v="2023-08-14T00:00:00"/>
    <n v="4"/>
    <n v="3"/>
    <n v="4"/>
  </r>
  <r>
    <x v="2229"/>
    <d v="2022-04-23T00:00:00"/>
    <n v="5"/>
    <n v="4"/>
    <n v="1"/>
  </r>
  <r>
    <x v="2230"/>
    <d v="2021-02-01T00:00:00"/>
    <n v="3"/>
    <n v="1"/>
    <n v="3"/>
  </r>
  <r>
    <x v="2230"/>
    <d v="2020-09-25T00:00:00"/>
    <n v="4"/>
    <n v="2"/>
    <n v="4"/>
  </r>
  <r>
    <x v="2231"/>
    <d v="2022-08-21T00:00:00"/>
    <n v="3"/>
    <n v="5"/>
    <n v="4"/>
  </r>
  <r>
    <x v="2232"/>
    <d v="2020-03-15T00:00:00"/>
    <n v="1"/>
    <n v="1"/>
    <n v="4"/>
  </r>
  <r>
    <x v="2233"/>
    <d v="2021-09-01T00:00:00"/>
    <n v="1"/>
    <n v="4"/>
    <n v="3"/>
  </r>
  <r>
    <x v="2233"/>
    <d v="2022-12-16T00:00:00"/>
    <n v="4"/>
    <n v="4"/>
    <n v="2"/>
  </r>
  <r>
    <x v="2234"/>
    <d v="2023-05-29T00:00:00"/>
    <n v="5"/>
    <n v="5"/>
    <n v="2"/>
  </r>
  <r>
    <x v="2234"/>
    <d v="2021-01-09T00:00:00"/>
    <n v="2"/>
    <n v="3"/>
    <n v="2"/>
  </r>
  <r>
    <x v="2235"/>
    <d v="2023-09-13T00:00:00"/>
    <n v="1"/>
    <n v="4"/>
    <n v="4"/>
  </r>
  <r>
    <x v="2235"/>
    <d v="2021-08-13T00:00:00"/>
    <n v="4"/>
    <n v="3"/>
    <n v="3"/>
  </r>
  <r>
    <x v="2235"/>
    <d v="2022-07-02T00:00:00"/>
    <n v="4"/>
    <n v="1"/>
    <n v="2"/>
  </r>
  <r>
    <x v="2236"/>
    <d v="2021-01-14T00:00:00"/>
    <n v="3"/>
    <n v="3"/>
    <n v="1"/>
  </r>
  <r>
    <x v="2237"/>
    <d v="2022-05-03T00:00:00"/>
    <n v="4"/>
    <n v="5"/>
    <n v="5"/>
  </r>
  <r>
    <x v="2238"/>
    <d v="2022-10-13T00:00:00"/>
    <n v="2"/>
    <n v="2"/>
    <n v="3"/>
  </r>
  <r>
    <x v="2238"/>
    <d v="2021-01-08T00:00:00"/>
    <n v="2"/>
    <n v="5"/>
    <n v="4"/>
  </r>
  <r>
    <x v="2239"/>
    <d v="2022-05-06T00:00:00"/>
    <n v="3"/>
    <n v="1"/>
    <n v="3"/>
  </r>
  <r>
    <x v="2240"/>
    <d v="2023-08-20T00:00:00"/>
    <n v="5"/>
    <n v="1"/>
    <n v="3"/>
  </r>
  <r>
    <x v="2241"/>
    <d v="2022-03-18T00:00:00"/>
    <n v="5"/>
    <n v="4"/>
    <n v="2"/>
  </r>
  <r>
    <x v="2241"/>
    <d v="2022-05-06T00:00:00"/>
    <n v="5"/>
    <n v="5"/>
    <n v="2"/>
  </r>
  <r>
    <x v="2241"/>
    <d v="2020-10-16T00:00:00"/>
    <n v="5"/>
    <n v="4"/>
    <n v="1"/>
  </r>
  <r>
    <x v="2242"/>
    <d v="2021-03-09T00:00:00"/>
    <n v="5"/>
    <n v="1"/>
    <n v="3"/>
  </r>
  <r>
    <x v="2243"/>
    <d v="2022-09-21T00:00:00"/>
    <n v="1"/>
    <n v="5"/>
    <n v="4"/>
  </r>
  <r>
    <x v="2244"/>
    <d v="2021-12-05T00:00:00"/>
    <n v="5"/>
    <n v="5"/>
    <n v="4"/>
  </r>
  <r>
    <x v="2244"/>
    <d v="2022-01-26T00:00:00"/>
    <n v="3"/>
    <n v="4"/>
    <n v="3"/>
  </r>
  <r>
    <x v="2245"/>
    <d v="2019-09-19T00:00:00"/>
    <n v="1"/>
    <n v="1"/>
    <n v="2"/>
  </r>
  <r>
    <x v="2246"/>
    <d v="2019-03-30T00:00:00"/>
    <n v="4"/>
    <n v="3"/>
    <n v="2"/>
  </r>
  <r>
    <x v="2246"/>
    <d v="2019-11-05T00:00:00"/>
    <n v="2"/>
    <n v="3"/>
    <n v="4"/>
  </r>
  <r>
    <x v="2247"/>
    <d v="2019-06-12T00:00:00"/>
    <n v="5"/>
    <n v="2"/>
    <n v="3"/>
  </r>
  <r>
    <x v="2248"/>
    <d v="2019-12-04T00:00:00"/>
    <n v="1"/>
    <n v="2"/>
    <n v="4"/>
  </r>
  <r>
    <x v="2248"/>
    <d v="2022-11-26T00:00:00"/>
    <n v="4"/>
    <n v="1"/>
    <n v="5"/>
  </r>
  <r>
    <x v="2249"/>
    <d v="2020-12-04T00:00:00"/>
    <n v="1"/>
    <n v="4"/>
    <n v="1"/>
  </r>
  <r>
    <x v="2249"/>
    <d v="2021-11-29T00:00:00"/>
    <n v="3"/>
    <n v="2"/>
    <n v="1"/>
  </r>
  <r>
    <x v="2249"/>
    <d v="2021-06-26T00:00:00"/>
    <n v="4"/>
    <n v="4"/>
    <n v="5"/>
  </r>
  <r>
    <x v="2250"/>
    <d v="2023-07-23T00:00:00"/>
    <n v="3"/>
    <n v="5"/>
    <n v="5"/>
  </r>
  <r>
    <x v="2251"/>
    <d v="2020-06-11T00:00:00"/>
    <n v="4"/>
    <n v="4"/>
    <n v="5"/>
  </r>
  <r>
    <x v="2251"/>
    <d v="2023-04-09T00:00:00"/>
    <n v="5"/>
    <n v="5"/>
    <n v="3"/>
  </r>
  <r>
    <x v="2252"/>
    <d v="2022-02-03T00:00:00"/>
    <n v="3"/>
    <n v="2"/>
    <n v="4"/>
  </r>
  <r>
    <x v="2253"/>
    <d v="2023-09-16T00:00:00"/>
    <n v="1"/>
    <n v="4"/>
    <n v="2"/>
  </r>
  <r>
    <x v="2254"/>
    <d v="2020-11-29T00:00:00"/>
    <n v="4"/>
    <n v="4"/>
    <n v="3"/>
  </r>
  <r>
    <x v="2255"/>
    <d v="2019-08-06T00:00:00"/>
    <n v="1"/>
    <n v="2"/>
    <n v="1"/>
  </r>
  <r>
    <x v="2255"/>
    <d v="2021-02-22T00:00:00"/>
    <n v="1"/>
    <n v="1"/>
    <n v="2"/>
  </r>
  <r>
    <x v="2256"/>
    <d v="2021-07-14T00:00:00"/>
    <n v="1"/>
    <n v="2"/>
    <n v="5"/>
  </r>
  <r>
    <x v="2256"/>
    <d v="2021-11-17T00:00:00"/>
    <n v="5"/>
    <n v="3"/>
    <n v="2"/>
  </r>
  <r>
    <x v="2256"/>
    <d v="2021-11-30T00:00:00"/>
    <n v="1"/>
    <n v="5"/>
    <n v="3"/>
  </r>
  <r>
    <x v="2257"/>
    <d v="2020-05-31T00:00:00"/>
    <n v="5"/>
    <n v="3"/>
    <n v="1"/>
  </r>
  <r>
    <x v="2258"/>
    <d v="2023-06-22T00:00:00"/>
    <n v="5"/>
    <n v="1"/>
    <n v="4"/>
  </r>
  <r>
    <x v="2258"/>
    <d v="2020-09-24T00:00:00"/>
    <n v="4"/>
    <n v="5"/>
    <n v="2"/>
  </r>
  <r>
    <x v="2259"/>
    <d v="2020-03-01T00:00:00"/>
    <n v="1"/>
    <n v="2"/>
    <n v="2"/>
  </r>
  <r>
    <x v="2259"/>
    <d v="2023-03-25T00:00:00"/>
    <n v="4"/>
    <n v="5"/>
    <n v="4"/>
  </r>
  <r>
    <x v="2259"/>
    <d v="2023-06-13T00:00:00"/>
    <n v="3"/>
    <n v="1"/>
    <n v="5"/>
  </r>
  <r>
    <x v="2260"/>
    <d v="2022-05-01T00:00:00"/>
    <n v="1"/>
    <n v="2"/>
    <n v="1"/>
  </r>
  <r>
    <x v="2260"/>
    <d v="2022-09-24T00:00:00"/>
    <n v="1"/>
    <n v="1"/>
    <n v="3"/>
  </r>
  <r>
    <x v="2260"/>
    <d v="2022-11-22T00:00:00"/>
    <n v="4"/>
    <n v="1"/>
    <n v="2"/>
  </r>
  <r>
    <x v="2261"/>
    <d v="2022-10-06T00:00:00"/>
    <n v="1"/>
    <n v="4"/>
    <n v="1"/>
  </r>
  <r>
    <x v="2261"/>
    <d v="2021-03-27T00:00:00"/>
    <n v="5"/>
    <n v="4"/>
    <n v="1"/>
  </r>
  <r>
    <x v="2262"/>
    <d v="2019-07-01T00:00:00"/>
    <n v="1"/>
    <n v="4"/>
    <n v="4"/>
  </r>
  <r>
    <x v="2262"/>
    <d v="2020-04-16T00:00:00"/>
    <n v="2"/>
    <n v="1"/>
    <n v="5"/>
  </r>
  <r>
    <x v="2263"/>
    <d v="2021-10-12T00:00:00"/>
    <n v="2"/>
    <n v="5"/>
    <n v="4"/>
  </r>
  <r>
    <x v="2263"/>
    <d v="2020-12-03T00:00:00"/>
    <n v="1"/>
    <n v="3"/>
    <n v="5"/>
  </r>
  <r>
    <x v="2263"/>
    <d v="2022-12-23T00:00:00"/>
    <n v="5"/>
    <n v="5"/>
    <n v="4"/>
  </r>
  <r>
    <x v="2264"/>
    <d v="2023-03-26T00:00:00"/>
    <n v="1"/>
    <n v="4"/>
    <n v="1"/>
  </r>
  <r>
    <x v="2265"/>
    <d v="2022-07-20T00:00:00"/>
    <n v="5"/>
    <n v="3"/>
    <n v="5"/>
  </r>
  <r>
    <x v="2265"/>
    <d v="2021-06-18T00:00:00"/>
    <n v="3"/>
    <n v="2"/>
    <n v="2"/>
  </r>
  <r>
    <x v="2265"/>
    <d v="2022-01-18T00:00:00"/>
    <n v="3"/>
    <n v="5"/>
    <n v="1"/>
  </r>
  <r>
    <x v="2266"/>
    <d v="2022-02-03T00:00:00"/>
    <n v="2"/>
    <n v="3"/>
    <n v="3"/>
  </r>
  <r>
    <x v="2266"/>
    <d v="2022-07-17T00:00:00"/>
    <n v="4"/>
    <n v="2"/>
    <n v="1"/>
  </r>
  <r>
    <x v="2267"/>
    <d v="2021-02-21T00:00:00"/>
    <n v="4"/>
    <n v="1"/>
    <n v="4"/>
  </r>
  <r>
    <x v="2267"/>
    <d v="2020-07-27T00:00:00"/>
    <n v="2"/>
    <n v="1"/>
    <n v="5"/>
  </r>
  <r>
    <x v="2268"/>
    <d v="2020-10-11T00:00:00"/>
    <n v="1"/>
    <n v="1"/>
    <n v="5"/>
  </r>
  <r>
    <x v="2268"/>
    <d v="2020-05-31T00:00:00"/>
    <n v="2"/>
    <n v="5"/>
    <n v="1"/>
  </r>
  <r>
    <x v="2268"/>
    <d v="2021-01-14T00:00:00"/>
    <n v="1"/>
    <n v="1"/>
    <n v="1"/>
  </r>
  <r>
    <x v="2269"/>
    <d v="2021-11-08T00:00:00"/>
    <n v="5"/>
    <n v="4"/>
    <n v="4"/>
  </r>
  <r>
    <x v="2269"/>
    <d v="2020-08-18T00:00:00"/>
    <n v="4"/>
    <n v="1"/>
    <n v="4"/>
  </r>
  <r>
    <x v="2270"/>
    <d v="2019-06-19T00:00:00"/>
    <n v="2"/>
    <n v="5"/>
    <n v="4"/>
  </r>
  <r>
    <x v="2270"/>
    <d v="2021-07-19T00:00:00"/>
    <n v="3"/>
    <n v="2"/>
    <n v="3"/>
  </r>
  <r>
    <x v="2270"/>
    <d v="2022-10-11T00:00:00"/>
    <n v="5"/>
    <n v="5"/>
    <n v="3"/>
  </r>
  <r>
    <x v="2271"/>
    <d v="2020-02-26T00:00:00"/>
    <n v="5"/>
    <n v="1"/>
    <n v="2"/>
  </r>
  <r>
    <x v="2271"/>
    <d v="2020-05-03T00:00:00"/>
    <n v="5"/>
    <n v="5"/>
    <n v="3"/>
  </r>
  <r>
    <x v="2272"/>
    <d v="2021-09-13T00:00:00"/>
    <n v="4"/>
    <n v="1"/>
    <n v="1"/>
  </r>
  <r>
    <x v="2273"/>
    <d v="2023-10-31T00:00:00"/>
    <n v="1"/>
    <n v="4"/>
    <n v="3"/>
  </r>
  <r>
    <x v="2273"/>
    <d v="2020-11-30T00:00:00"/>
    <n v="2"/>
    <n v="2"/>
    <n v="3"/>
  </r>
  <r>
    <x v="2273"/>
    <d v="2022-08-03T00:00:00"/>
    <n v="2"/>
    <n v="3"/>
    <n v="2"/>
  </r>
  <r>
    <x v="2274"/>
    <d v="2019-12-06T00:00:00"/>
    <n v="4"/>
    <n v="3"/>
    <n v="2"/>
  </r>
  <r>
    <x v="2275"/>
    <d v="2021-02-10T00:00:00"/>
    <n v="2"/>
    <n v="1"/>
    <n v="1"/>
  </r>
  <r>
    <x v="2276"/>
    <d v="2019-06-02T00:00:00"/>
    <n v="4"/>
    <n v="3"/>
    <n v="2"/>
  </r>
  <r>
    <x v="2277"/>
    <d v="2019-06-18T00:00:00"/>
    <n v="2"/>
    <n v="4"/>
    <n v="3"/>
  </r>
  <r>
    <x v="2277"/>
    <d v="2022-08-27T00:00:00"/>
    <n v="3"/>
    <n v="2"/>
    <n v="4"/>
  </r>
  <r>
    <x v="2277"/>
    <d v="2023-10-23T00:00:00"/>
    <n v="3"/>
    <n v="3"/>
    <n v="2"/>
  </r>
  <r>
    <x v="2278"/>
    <d v="2020-01-22T00:00:00"/>
    <n v="3"/>
    <n v="1"/>
    <n v="3"/>
  </r>
  <r>
    <x v="2279"/>
    <d v="2019-12-15T00:00:00"/>
    <n v="5"/>
    <n v="3"/>
    <n v="1"/>
  </r>
  <r>
    <x v="2279"/>
    <d v="2019-05-22T00:00:00"/>
    <n v="4"/>
    <n v="3"/>
    <n v="2"/>
  </r>
  <r>
    <x v="2280"/>
    <d v="2023-06-29T00:00:00"/>
    <n v="5"/>
    <n v="3"/>
    <n v="5"/>
  </r>
  <r>
    <x v="2281"/>
    <d v="2020-07-21T00:00:00"/>
    <n v="4"/>
    <n v="5"/>
    <n v="3"/>
  </r>
  <r>
    <x v="2281"/>
    <d v="2020-03-29T00:00:00"/>
    <n v="2"/>
    <n v="1"/>
    <n v="3"/>
  </r>
  <r>
    <x v="2281"/>
    <d v="2020-10-31T00:00:00"/>
    <n v="1"/>
    <n v="5"/>
    <n v="2"/>
  </r>
  <r>
    <x v="2282"/>
    <d v="2021-07-22T00:00:00"/>
    <n v="4"/>
    <n v="3"/>
    <n v="2"/>
  </r>
  <r>
    <x v="2282"/>
    <d v="2019-05-16T00:00:00"/>
    <n v="4"/>
    <n v="5"/>
    <n v="4"/>
  </r>
  <r>
    <x v="2282"/>
    <d v="2023-10-04T00:00:00"/>
    <n v="4"/>
    <n v="1"/>
    <n v="3"/>
  </r>
  <r>
    <x v="2283"/>
    <d v="2023-07-02T00:00:00"/>
    <n v="4"/>
    <n v="5"/>
    <n v="5"/>
  </r>
  <r>
    <x v="2283"/>
    <d v="2022-04-24T00:00:00"/>
    <n v="2"/>
    <n v="3"/>
    <n v="5"/>
  </r>
  <r>
    <x v="2283"/>
    <d v="2022-07-26T00:00:00"/>
    <n v="2"/>
    <n v="5"/>
    <n v="2"/>
  </r>
  <r>
    <x v="2284"/>
    <d v="2021-11-03T00:00:00"/>
    <n v="3"/>
    <n v="2"/>
    <n v="1"/>
  </r>
  <r>
    <x v="2284"/>
    <d v="2020-07-27T00:00:00"/>
    <n v="2"/>
    <n v="5"/>
    <n v="1"/>
  </r>
  <r>
    <x v="2285"/>
    <d v="2020-03-10T00:00:00"/>
    <n v="3"/>
    <n v="4"/>
    <n v="5"/>
  </r>
  <r>
    <x v="2285"/>
    <d v="2019-10-07T00:00:00"/>
    <n v="3"/>
    <n v="2"/>
    <n v="1"/>
  </r>
  <r>
    <x v="2286"/>
    <d v="2023-08-22T00:00:00"/>
    <n v="1"/>
    <n v="1"/>
    <n v="1"/>
  </r>
  <r>
    <x v="2286"/>
    <d v="2021-09-16T00:00:00"/>
    <n v="3"/>
    <n v="4"/>
    <n v="4"/>
  </r>
  <r>
    <x v="2286"/>
    <d v="2021-12-29T00:00:00"/>
    <n v="2"/>
    <n v="3"/>
    <n v="3"/>
  </r>
  <r>
    <x v="2287"/>
    <d v="2023-01-28T00:00:00"/>
    <n v="3"/>
    <n v="1"/>
    <n v="5"/>
  </r>
  <r>
    <x v="2287"/>
    <d v="2022-09-11T00:00:00"/>
    <n v="2"/>
    <n v="2"/>
    <n v="1"/>
  </r>
  <r>
    <x v="2288"/>
    <d v="2023-04-27T00:00:00"/>
    <n v="5"/>
    <n v="2"/>
    <n v="4"/>
  </r>
  <r>
    <x v="2288"/>
    <d v="2020-10-23T00:00:00"/>
    <n v="3"/>
    <n v="5"/>
    <n v="5"/>
  </r>
  <r>
    <x v="2288"/>
    <d v="2021-05-22T00:00:00"/>
    <n v="2"/>
    <n v="5"/>
    <n v="1"/>
  </r>
  <r>
    <x v="2289"/>
    <d v="2022-04-13T00:00:00"/>
    <n v="5"/>
    <n v="2"/>
    <n v="4"/>
  </r>
  <r>
    <x v="2290"/>
    <d v="2020-09-10T00:00:00"/>
    <n v="3"/>
    <n v="4"/>
    <n v="4"/>
  </r>
  <r>
    <x v="2290"/>
    <d v="2019-07-19T00:00:00"/>
    <n v="5"/>
    <n v="2"/>
    <n v="5"/>
  </r>
  <r>
    <x v="2291"/>
    <d v="2023-01-13T00:00:00"/>
    <n v="3"/>
    <n v="5"/>
    <n v="4"/>
  </r>
  <r>
    <x v="2291"/>
    <d v="2021-01-01T00:00:00"/>
    <n v="3"/>
    <n v="2"/>
    <n v="2"/>
  </r>
  <r>
    <x v="2291"/>
    <d v="2021-11-16T00:00:00"/>
    <n v="5"/>
    <n v="5"/>
    <n v="2"/>
  </r>
  <r>
    <x v="2292"/>
    <d v="2019-06-24T00:00:00"/>
    <n v="1"/>
    <n v="5"/>
    <n v="4"/>
  </r>
  <r>
    <x v="2293"/>
    <d v="2019-06-06T00:00:00"/>
    <n v="4"/>
    <n v="2"/>
    <n v="2"/>
  </r>
  <r>
    <x v="2293"/>
    <d v="2019-09-23T00:00:00"/>
    <n v="1"/>
    <n v="3"/>
    <n v="2"/>
  </r>
  <r>
    <x v="2294"/>
    <d v="2023-10-02T00:00:00"/>
    <n v="2"/>
    <n v="3"/>
    <n v="4"/>
  </r>
  <r>
    <x v="2294"/>
    <d v="2022-08-29T00:00:00"/>
    <n v="4"/>
    <n v="5"/>
    <n v="2"/>
  </r>
  <r>
    <x v="2294"/>
    <d v="2023-05-31T00:00:00"/>
    <n v="1"/>
    <n v="3"/>
    <n v="3"/>
  </r>
  <r>
    <x v="2295"/>
    <d v="2021-09-02T00:00:00"/>
    <n v="2"/>
    <n v="1"/>
    <n v="1"/>
  </r>
  <r>
    <x v="2295"/>
    <d v="2020-11-26T00:00:00"/>
    <n v="4"/>
    <n v="2"/>
    <n v="1"/>
  </r>
  <r>
    <x v="2296"/>
    <d v="2021-04-22T00:00:00"/>
    <n v="4"/>
    <n v="1"/>
    <n v="3"/>
  </r>
  <r>
    <x v="2296"/>
    <d v="2023-04-10T00:00:00"/>
    <n v="4"/>
    <n v="4"/>
    <n v="3"/>
  </r>
  <r>
    <x v="2297"/>
    <d v="2022-06-13T00:00:00"/>
    <n v="5"/>
    <n v="5"/>
    <n v="1"/>
  </r>
  <r>
    <x v="2297"/>
    <d v="2022-01-02T00:00:00"/>
    <n v="3"/>
    <n v="4"/>
    <n v="3"/>
  </r>
  <r>
    <x v="2298"/>
    <d v="2022-09-20T00:00:00"/>
    <n v="4"/>
    <n v="5"/>
    <n v="4"/>
  </r>
  <r>
    <x v="2298"/>
    <d v="2023-05-08T00:00:00"/>
    <n v="3"/>
    <n v="5"/>
    <n v="3"/>
  </r>
  <r>
    <x v="2298"/>
    <d v="2020-01-08T00:00:00"/>
    <n v="4"/>
    <n v="3"/>
    <n v="2"/>
  </r>
  <r>
    <x v="2299"/>
    <d v="2020-01-06T00:00:00"/>
    <n v="1"/>
    <n v="2"/>
    <n v="3"/>
  </r>
  <r>
    <x v="2299"/>
    <d v="2019-05-02T00:00:00"/>
    <n v="3"/>
    <n v="1"/>
    <n v="4"/>
  </r>
  <r>
    <x v="2299"/>
    <d v="2022-12-29T00:00:00"/>
    <n v="5"/>
    <n v="3"/>
    <n v="2"/>
  </r>
  <r>
    <x v="2300"/>
    <d v="2020-01-09T00:00:00"/>
    <n v="2"/>
    <n v="3"/>
    <n v="4"/>
  </r>
  <r>
    <x v="2300"/>
    <d v="2021-02-01T00:00:00"/>
    <n v="5"/>
    <n v="3"/>
    <n v="4"/>
  </r>
  <r>
    <x v="2301"/>
    <d v="2022-06-10T00:00:00"/>
    <n v="5"/>
    <n v="1"/>
    <n v="2"/>
  </r>
  <r>
    <x v="2301"/>
    <d v="2019-08-13T00:00:00"/>
    <n v="1"/>
    <n v="5"/>
    <n v="3"/>
  </r>
  <r>
    <x v="2302"/>
    <d v="2019-08-09T00:00:00"/>
    <n v="5"/>
    <n v="3"/>
    <n v="1"/>
  </r>
  <r>
    <x v="2303"/>
    <d v="2023-06-01T00:00:00"/>
    <n v="5"/>
    <n v="4"/>
    <n v="5"/>
  </r>
  <r>
    <x v="2303"/>
    <d v="2021-04-23T00:00:00"/>
    <n v="3"/>
    <n v="1"/>
    <n v="5"/>
  </r>
  <r>
    <x v="2303"/>
    <d v="2020-06-10T00:00:00"/>
    <n v="1"/>
    <n v="2"/>
    <n v="1"/>
  </r>
  <r>
    <x v="2304"/>
    <d v="2020-11-13T00:00:00"/>
    <n v="3"/>
    <n v="3"/>
    <n v="1"/>
  </r>
  <r>
    <x v="2305"/>
    <d v="2021-04-21T00:00:00"/>
    <n v="5"/>
    <n v="1"/>
    <n v="3"/>
  </r>
  <r>
    <x v="2305"/>
    <d v="2020-06-22T00:00:00"/>
    <n v="2"/>
    <n v="3"/>
    <n v="2"/>
  </r>
  <r>
    <x v="2306"/>
    <d v="2023-08-01T00:00:00"/>
    <n v="1"/>
    <n v="1"/>
    <n v="4"/>
  </r>
  <r>
    <x v="2307"/>
    <d v="2020-03-11T00:00:00"/>
    <n v="1"/>
    <n v="2"/>
    <n v="1"/>
  </r>
  <r>
    <x v="2308"/>
    <d v="2021-07-12T00:00:00"/>
    <n v="1"/>
    <n v="3"/>
    <n v="4"/>
  </r>
  <r>
    <x v="2308"/>
    <d v="2019-07-02T00:00:00"/>
    <n v="2"/>
    <n v="1"/>
    <n v="5"/>
  </r>
  <r>
    <x v="2309"/>
    <d v="2022-06-12T00:00:00"/>
    <n v="5"/>
    <n v="1"/>
    <n v="5"/>
  </r>
  <r>
    <x v="2310"/>
    <d v="2021-01-06T00:00:00"/>
    <n v="1"/>
    <n v="2"/>
    <n v="4"/>
  </r>
  <r>
    <x v="2311"/>
    <d v="2020-07-06T00:00:00"/>
    <n v="2"/>
    <n v="2"/>
    <n v="3"/>
  </r>
  <r>
    <x v="2312"/>
    <d v="2020-04-12T00:00:00"/>
    <n v="3"/>
    <n v="3"/>
    <n v="3"/>
  </r>
  <r>
    <x v="2312"/>
    <d v="2021-02-03T00:00:00"/>
    <n v="5"/>
    <n v="4"/>
    <n v="3"/>
  </r>
  <r>
    <x v="2312"/>
    <d v="2020-02-03T00:00:00"/>
    <n v="2"/>
    <n v="1"/>
    <n v="1"/>
  </r>
  <r>
    <x v="2313"/>
    <d v="2021-03-16T00:00:00"/>
    <n v="5"/>
    <n v="5"/>
    <n v="3"/>
  </r>
  <r>
    <x v="2313"/>
    <d v="2019-12-03T00:00:00"/>
    <n v="5"/>
    <n v="4"/>
    <n v="3"/>
  </r>
  <r>
    <x v="2314"/>
    <d v="2020-03-08T00:00:00"/>
    <n v="3"/>
    <n v="4"/>
    <n v="5"/>
  </r>
  <r>
    <x v="2314"/>
    <d v="2020-01-09T00:00:00"/>
    <n v="4"/>
    <n v="3"/>
    <n v="4"/>
  </r>
  <r>
    <x v="2315"/>
    <d v="2019-08-05T00:00:00"/>
    <n v="4"/>
    <n v="2"/>
    <n v="2"/>
  </r>
  <r>
    <x v="2315"/>
    <d v="2020-04-14T00:00:00"/>
    <n v="3"/>
    <n v="4"/>
    <n v="3"/>
  </r>
  <r>
    <x v="2316"/>
    <d v="2021-08-19T00:00:00"/>
    <n v="4"/>
    <n v="3"/>
    <n v="4"/>
  </r>
  <r>
    <x v="2317"/>
    <d v="2020-07-30T00:00:00"/>
    <n v="1"/>
    <n v="3"/>
    <n v="4"/>
  </r>
  <r>
    <x v="2317"/>
    <d v="2022-06-23T00:00:00"/>
    <n v="2"/>
    <n v="5"/>
    <n v="4"/>
  </r>
  <r>
    <x v="2317"/>
    <d v="2019-05-12T00:00:00"/>
    <n v="4"/>
    <n v="4"/>
    <n v="1"/>
  </r>
  <r>
    <x v="2318"/>
    <d v="2022-06-13T00:00:00"/>
    <n v="3"/>
    <n v="2"/>
    <n v="2"/>
  </r>
  <r>
    <x v="2318"/>
    <d v="2020-05-31T00:00:00"/>
    <n v="3"/>
    <n v="2"/>
    <n v="5"/>
  </r>
  <r>
    <x v="2319"/>
    <d v="2023-07-14T00:00:00"/>
    <n v="2"/>
    <n v="3"/>
    <n v="1"/>
  </r>
  <r>
    <x v="2319"/>
    <d v="2019-12-05T00:00:00"/>
    <n v="1"/>
    <n v="4"/>
    <n v="1"/>
  </r>
  <r>
    <x v="2319"/>
    <d v="2022-11-03T00:00:00"/>
    <n v="5"/>
    <n v="2"/>
    <n v="1"/>
  </r>
  <r>
    <x v="2320"/>
    <d v="2020-12-24T00:00:00"/>
    <n v="1"/>
    <n v="1"/>
    <n v="4"/>
  </r>
  <r>
    <x v="2321"/>
    <d v="2021-07-10T00:00:00"/>
    <n v="4"/>
    <n v="2"/>
    <n v="2"/>
  </r>
  <r>
    <x v="2321"/>
    <d v="2019-06-03T00:00:00"/>
    <n v="5"/>
    <n v="3"/>
    <n v="2"/>
  </r>
  <r>
    <x v="2322"/>
    <d v="2023-02-20T00:00:00"/>
    <n v="1"/>
    <n v="5"/>
    <n v="2"/>
  </r>
  <r>
    <x v="2322"/>
    <d v="2022-09-12T00:00:00"/>
    <n v="5"/>
    <n v="2"/>
    <n v="5"/>
  </r>
  <r>
    <x v="2322"/>
    <d v="2021-09-12T00:00:00"/>
    <n v="2"/>
    <n v="2"/>
    <n v="1"/>
  </r>
  <r>
    <x v="2323"/>
    <d v="2021-07-03T00:00:00"/>
    <n v="3"/>
    <n v="3"/>
    <n v="4"/>
  </r>
  <r>
    <x v="2323"/>
    <d v="2020-09-09T00:00:00"/>
    <n v="4"/>
    <n v="1"/>
    <n v="1"/>
  </r>
  <r>
    <x v="2323"/>
    <d v="2022-12-13T00:00:00"/>
    <n v="4"/>
    <n v="3"/>
    <n v="5"/>
  </r>
  <r>
    <x v="2324"/>
    <d v="2019-12-15T00:00:00"/>
    <n v="2"/>
    <n v="2"/>
    <n v="5"/>
  </r>
  <r>
    <x v="2325"/>
    <d v="2021-08-20T00:00:00"/>
    <n v="1"/>
    <n v="4"/>
    <n v="2"/>
  </r>
  <r>
    <x v="2326"/>
    <d v="2021-08-19T00:00:00"/>
    <n v="3"/>
    <n v="5"/>
    <n v="2"/>
  </r>
  <r>
    <x v="2326"/>
    <d v="2021-01-18T00:00:00"/>
    <n v="3"/>
    <n v="5"/>
    <n v="1"/>
  </r>
  <r>
    <x v="2326"/>
    <d v="2019-05-02T00:00:00"/>
    <n v="1"/>
    <n v="4"/>
    <n v="2"/>
  </r>
  <r>
    <x v="2327"/>
    <d v="2021-10-27T00:00:00"/>
    <n v="3"/>
    <n v="3"/>
    <n v="5"/>
  </r>
  <r>
    <x v="2327"/>
    <d v="2019-06-11T00:00:00"/>
    <n v="5"/>
    <n v="1"/>
    <n v="3"/>
  </r>
  <r>
    <x v="2327"/>
    <d v="2021-02-11T00:00:00"/>
    <n v="2"/>
    <n v="1"/>
    <n v="1"/>
  </r>
  <r>
    <x v="2328"/>
    <d v="2020-12-30T00:00:00"/>
    <n v="5"/>
    <n v="4"/>
    <n v="1"/>
  </r>
  <r>
    <x v="2328"/>
    <d v="2019-12-22T00:00:00"/>
    <n v="1"/>
    <n v="5"/>
    <n v="4"/>
  </r>
  <r>
    <x v="2329"/>
    <d v="2020-10-04T00:00:00"/>
    <n v="5"/>
    <n v="2"/>
    <n v="3"/>
  </r>
  <r>
    <x v="2330"/>
    <d v="2021-04-22T00:00:00"/>
    <n v="4"/>
    <n v="3"/>
    <n v="5"/>
  </r>
  <r>
    <x v="2330"/>
    <d v="2020-08-07T00:00:00"/>
    <n v="4"/>
    <n v="1"/>
    <n v="1"/>
  </r>
  <r>
    <x v="2331"/>
    <d v="2022-02-22T00:00:00"/>
    <n v="5"/>
    <n v="2"/>
    <n v="5"/>
  </r>
  <r>
    <x v="2332"/>
    <d v="2022-10-22T00:00:00"/>
    <n v="2"/>
    <n v="4"/>
    <n v="3"/>
  </r>
  <r>
    <x v="2333"/>
    <d v="2022-10-12T00:00:00"/>
    <n v="3"/>
    <n v="5"/>
    <n v="5"/>
  </r>
  <r>
    <x v="2334"/>
    <d v="2020-10-03T00:00:00"/>
    <n v="3"/>
    <n v="1"/>
    <n v="2"/>
  </r>
  <r>
    <x v="2334"/>
    <d v="2020-04-30T00:00:00"/>
    <n v="3"/>
    <n v="3"/>
    <n v="1"/>
  </r>
  <r>
    <x v="2335"/>
    <d v="2021-04-29T00:00:00"/>
    <n v="5"/>
    <n v="4"/>
    <n v="1"/>
  </r>
  <r>
    <x v="2336"/>
    <d v="2021-03-10T00:00:00"/>
    <n v="5"/>
    <n v="2"/>
    <n v="5"/>
  </r>
  <r>
    <x v="2337"/>
    <d v="2021-02-23T00:00:00"/>
    <n v="5"/>
    <n v="1"/>
    <n v="5"/>
  </r>
  <r>
    <x v="2337"/>
    <d v="2019-05-26T00:00:00"/>
    <n v="3"/>
    <n v="2"/>
    <n v="5"/>
  </r>
  <r>
    <x v="2337"/>
    <d v="2022-11-08T00:00:00"/>
    <n v="1"/>
    <n v="2"/>
    <n v="5"/>
  </r>
  <r>
    <x v="2338"/>
    <d v="2021-06-28T00:00:00"/>
    <n v="5"/>
    <n v="2"/>
    <n v="2"/>
  </r>
  <r>
    <x v="2338"/>
    <d v="2021-01-28T00:00:00"/>
    <n v="4"/>
    <n v="4"/>
    <n v="3"/>
  </r>
  <r>
    <x v="2339"/>
    <d v="2019-09-07T00:00:00"/>
    <n v="2"/>
    <n v="1"/>
    <n v="2"/>
  </r>
  <r>
    <x v="2340"/>
    <d v="2022-05-01T00:00:00"/>
    <n v="3"/>
    <n v="5"/>
    <n v="1"/>
  </r>
  <r>
    <x v="2340"/>
    <d v="2020-10-27T00:00:00"/>
    <n v="3"/>
    <n v="1"/>
    <n v="3"/>
  </r>
  <r>
    <x v="2341"/>
    <d v="2019-07-25T00:00:00"/>
    <n v="5"/>
    <n v="1"/>
    <n v="1"/>
  </r>
  <r>
    <x v="2341"/>
    <d v="2020-01-19T00:00:00"/>
    <n v="5"/>
    <n v="3"/>
    <n v="2"/>
  </r>
  <r>
    <x v="2341"/>
    <d v="2020-12-21T00:00:00"/>
    <n v="5"/>
    <n v="2"/>
    <n v="4"/>
  </r>
  <r>
    <x v="2342"/>
    <d v="2020-05-29T00:00:00"/>
    <n v="5"/>
    <n v="3"/>
    <n v="4"/>
  </r>
  <r>
    <x v="2343"/>
    <d v="2020-08-01T00:00:00"/>
    <n v="5"/>
    <n v="1"/>
    <n v="4"/>
  </r>
  <r>
    <x v="2343"/>
    <d v="2022-08-02T00:00:00"/>
    <n v="1"/>
    <n v="3"/>
    <n v="4"/>
  </r>
  <r>
    <x v="2344"/>
    <d v="2021-04-11T00:00:00"/>
    <n v="5"/>
    <n v="5"/>
    <n v="1"/>
  </r>
  <r>
    <x v="2344"/>
    <d v="2021-03-23T00:00:00"/>
    <n v="5"/>
    <n v="5"/>
    <n v="1"/>
  </r>
  <r>
    <x v="2345"/>
    <d v="2019-12-26T00:00:00"/>
    <n v="1"/>
    <n v="4"/>
    <n v="4"/>
  </r>
  <r>
    <x v="2345"/>
    <d v="2021-11-08T00:00:00"/>
    <n v="5"/>
    <n v="2"/>
    <n v="2"/>
  </r>
  <r>
    <x v="2345"/>
    <d v="2021-04-12T00:00:00"/>
    <n v="4"/>
    <n v="4"/>
    <n v="3"/>
  </r>
  <r>
    <x v="2346"/>
    <d v="2023-02-10T00:00:00"/>
    <n v="5"/>
    <n v="4"/>
    <n v="3"/>
  </r>
  <r>
    <x v="2346"/>
    <d v="2022-07-27T00:00:00"/>
    <n v="1"/>
    <n v="2"/>
    <n v="2"/>
  </r>
  <r>
    <x v="2346"/>
    <d v="2021-04-13T00:00:00"/>
    <n v="3"/>
    <n v="3"/>
    <n v="5"/>
  </r>
  <r>
    <x v="2347"/>
    <d v="2021-02-03T00:00:00"/>
    <n v="5"/>
    <n v="1"/>
    <n v="5"/>
  </r>
  <r>
    <x v="2347"/>
    <d v="2021-08-16T00:00:00"/>
    <n v="2"/>
    <n v="2"/>
    <n v="3"/>
  </r>
  <r>
    <x v="2348"/>
    <d v="2020-01-14T00:00:00"/>
    <n v="5"/>
    <n v="5"/>
    <n v="4"/>
  </r>
  <r>
    <x v="2348"/>
    <d v="2021-12-19T00:00:00"/>
    <n v="3"/>
    <n v="3"/>
    <n v="2"/>
  </r>
  <r>
    <x v="2349"/>
    <d v="2019-03-25T00:00:00"/>
    <n v="4"/>
    <n v="1"/>
    <n v="4"/>
  </r>
  <r>
    <x v="2350"/>
    <d v="2022-01-01T00:00:00"/>
    <n v="3"/>
    <n v="4"/>
    <n v="2"/>
  </r>
  <r>
    <x v="2350"/>
    <d v="2023-01-06T00:00:00"/>
    <n v="1"/>
    <n v="3"/>
    <n v="5"/>
  </r>
  <r>
    <x v="2351"/>
    <d v="2019-08-16T00:00:00"/>
    <n v="3"/>
    <n v="3"/>
    <n v="5"/>
  </r>
  <r>
    <x v="2351"/>
    <d v="2022-06-28T00:00:00"/>
    <n v="5"/>
    <n v="4"/>
    <n v="5"/>
  </r>
  <r>
    <x v="2351"/>
    <d v="2019-12-03T00:00:00"/>
    <n v="3"/>
    <n v="1"/>
    <n v="2"/>
  </r>
  <r>
    <x v="2352"/>
    <d v="2022-01-22T00:00:00"/>
    <n v="1"/>
    <n v="4"/>
    <n v="4"/>
  </r>
  <r>
    <x v="2352"/>
    <d v="2022-01-09T00:00:00"/>
    <n v="3"/>
    <n v="3"/>
    <n v="3"/>
  </r>
  <r>
    <x v="2352"/>
    <d v="2022-03-04T00:00:00"/>
    <n v="2"/>
    <n v="2"/>
    <n v="1"/>
  </r>
  <r>
    <x v="2353"/>
    <d v="2020-05-14T00:00:00"/>
    <n v="5"/>
    <n v="5"/>
    <n v="5"/>
  </r>
  <r>
    <x v="2353"/>
    <d v="2023-03-09T00:00:00"/>
    <n v="5"/>
    <n v="4"/>
    <n v="4"/>
  </r>
  <r>
    <x v="2354"/>
    <d v="2020-05-01T00:00:00"/>
    <n v="4"/>
    <n v="1"/>
    <n v="2"/>
  </r>
  <r>
    <x v="2354"/>
    <d v="2020-01-29T00:00:00"/>
    <n v="4"/>
    <n v="1"/>
    <n v="4"/>
  </r>
  <r>
    <x v="2355"/>
    <d v="2019-09-07T00:00:00"/>
    <n v="3"/>
    <n v="2"/>
    <n v="4"/>
  </r>
  <r>
    <x v="2356"/>
    <d v="2020-12-20T00:00:00"/>
    <n v="4"/>
    <n v="4"/>
    <n v="3"/>
  </r>
  <r>
    <x v="2356"/>
    <d v="2022-03-11T00:00:00"/>
    <n v="5"/>
    <n v="5"/>
    <n v="2"/>
  </r>
  <r>
    <x v="2357"/>
    <d v="2020-12-13T00:00:00"/>
    <n v="1"/>
    <n v="2"/>
    <n v="5"/>
  </r>
  <r>
    <x v="2357"/>
    <d v="2022-05-23T00:00:00"/>
    <n v="3"/>
    <n v="5"/>
    <n v="3"/>
  </r>
  <r>
    <x v="2358"/>
    <d v="2020-11-08T00:00:00"/>
    <n v="4"/>
    <n v="5"/>
    <n v="1"/>
  </r>
  <r>
    <x v="2358"/>
    <d v="2021-11-26T00:00:00"/>
    <n v="3"/>
    <n v="5"/>
    <n v="5"/>
  </r>
  <r>
    <x v="2358"/>
    <d v="2022-03-26T00:00:00"/>
    <n v="1"/>
    <n v="5"/>
    <n v="1"/>
  </r>
  <r>
    <x v="2359"/>
    <d v="2022-07-20T00:00:00"/>
    <n v="1"/>
    <n v="1"/>
    <n v="5"/>
  </r>
  <r>
    <x v="2360"/>
    <d v="2023-08-17T00:00:00"/>
    <n v="1"/>
    <n v="4"/>
    <n v="2"/>
  </r>
  <r>
    <x v="2360"/>
    <d v="2020-11-11T00:00:00"/>
    <n v="4"/>
    <n v="3"/>
    <n v="1"/>
  </r>
  <r>
    <x v="2361"/>
    <d v="2023-09-06T00:00:00"/>
    <n v="3"/>
    <n v="4"/>
    <n v="1"/>
  </r>
  <r>
    <x v="2361"/>
    <d v="2020-07-25T00:00:00"/>
    <n v="4"/>
    <n v="1"/>
    <n v="4"/>
  </r>
  <r>
    <x v="2362"/>
    <d v="2020-01-18T00:00:00"/>
    <n v="4"/>
    <n v="2"/>
    <n v="4"/>
  </r>
  <r>
    <x v="2362"/>
    <d v="2020-08-08T00:00:00"/>
    <n v="2"/>
    <n v="3"/>
    <n v="1"/>
  </r>
  <r>
    <x v="2362"/>
    <d v="2021-08-29T00:00:00"/>
    <n v="4"/>
    <n v="3"/>
    <n v="5"/>
  </r>
  <r>
    <x v="2363"/>
    <d v="2023-01-06T00:00:00"/>
    <n v="1"/>
    <n v="5"/>
    <n v="2"/>
  </r>
  <r>
    <x v="2363"/>
    <d v="2020-06-03T00:00:00"/>
    <n v="3"/>
    <n v="2"/>
    <n v="2"/>
  </r>
  <r>
    <x v="2363"/>
    <d v="2022-11-25T00:00:00"/>
    <n v="4"/>
    <n v="1"/>
    <n v="5"/>
  </r>
  <r>
    <x v="2364"/>
    <d v="2019-03-18T00:00:00"/>
    <n v="2"/>
    <n v="5"/>
    <n v="4"/>
  </r>
  <r>
    <x v="2364"/>
    <d v="2019-10-27T00:00:00"/>
    <n v="1"/>
    <n v="1"/>
    <n v="2"/>
  </r>
  <r>
    <x v="2364"/>
    <d v="2020-10-11T00:00:00"/>
    <n v="1"/>
    <n v="5"/>
    <n v="5"/>
  </r>
  <r>
    <x v="2365"/>
    <d v="2021-09-18T00:00:00"/>
    <n v="4"/>
    <n v="5"/>
    <n v="1"/>
  </r>
  <r>
    <x v="2365"/>
    <d v="2022-03-16T00:00:00"/>
    <n v="1"/>
    <n v="4"/>
    <n v="2"/>
  </r>
  <r>
    <x v="2366"/>
    <d v="2019-11-12T00:00:00"/>
    <n v="2"/>
    <n v="2"/>
    <n v="3"/>
  </r>
  <r>
    <x v="2366"/>
    <d v="2023-04-17T00:00:00"/>
    <n v="2"/>
    <n v="1"/>
    <n v="4"/>
  </r>
  <r>
    <x v="2367"/>
    <d v="2019-05-16T00:00:00"/>
    <n v="4"/>
    <n v="4"/>
    <n v="4"/>
  </r>
  <r>
    <x v="2368"/>
    <d v="2022-12-18T00:00:00"/>
    <n v="4"/>
    <n v="1"/>
    <n v="3"/>
  </r>
  <r>
    <x v="2369"/>
    <d v="2019-08-17T00:00:00"/>
    <n v="1"/>
    <n v="5"/>
    <n v="5"/>
  </r>
  <r>
    <x v="2370"/>
    <d v="2022-08-21T00:00:00"/>
    <n v="3"/>
    <n v="1"/>
    <n v="3"/>
  </r>
  <r>
    <x v="2370"/>
    <d v="2020-11-04T00:00:00"/>
    <n v="1"/>
    <n v="2"/>
    <n v="3"/>
  </r>
  <r>
    <x v="2370"/>
    <d v="2019-12-19T00:00:00"/>
    <n v="5"/>
    <n v="4"/>
    <n v="5"/>
  </r>
  <r>
    <x v="2371"/>
    <d v="2020-09-08T00:00:00"/>
    <n v="1"/>
    <n v="4"/>
    <n v="5"/>
  </r>
  <r>
    <x v="2371"/>
    <d v="2022-04-20T00:00:00"/>
    <n v="4"/>
    <n v="4"/>
    <n v="3"/>
  </r>
  <r>
    <x v="2371"/>
    <d v="2023-01-29T00:00:00"/>
    <n v="2"/>
    <n v="2"/>
    <n v="5"/>
  </r>
  <r>
    <x v="2372"/>
    <d v="2021-11-20T00:00:00"/>
    <n v="3"/>
    <n v="5"/>
    <n v="1"/>
  </r>
  <r>
    <x v="2373"/>
    <d v="2019-11-05T00:00:00"/>
    <n v="5"/>
    <n v="1"/>
    <n v="3"/>
  </r>
  <r>
    <x v="2373"/>
    <d v="2023-08-16T00:00:00"/>
    <n v="5"/>
    <n v="2"/>
    <n v="4"/>
  </r>
  <r>
    <x v="2374"/>
    <d v="2022-05-31T00:00:00"/>
    <n v="3"/>
    <n v="5"/>
    <n v="3"/>
  </r>
  <r>
    <x v="2375"/>
    <d v="2023-08-21T00:00:00"/>
    <n v="2"/>
    <n v="1"/>
    <n v="5"/>
  </r>
  <r>
    <x v="2376"/>
    <d v="2023-07-21T00:00:00"/>
    <n v="5"/>
    <n v="4"/>
    <n v="3"/>
  </r>
  <r>
    <x v="2376"/>
    <d v="2020-07-04T00:00:00"/>
    <n v="2"/>
    <n v="4"/>
    <n v="5"/>
  </r>
  <r>
    <x v="2376"/>
    <d v="2020-03-10T00:00:00"/>
    <n v="4"/>
    <n v="2"/>
    <n v="2"/>
  </r>
  <r>
    <x v="2377"/>
    <d v="2020-02-01T00:00:00"/>
    <n v="2"/>
    <n v="2"/>
    <n v="2"/>
  </r>
  <r>
    <x v="2378"/>
    <d v="2019-12-13T00:00:00"/>
    <n v="3"/>
    <n v="4"/>
    <n v="2"/>
  </r>
  <r>
    <x v="2378"/>
    <d v="2022-02-06T00:00:00"/>
    <n v="5"/>
    <n v="1"/>
    <n v="5"/>
  </r>
  <r>
    <x v="2379"/>
    <d v="2020-03-19T00:00:00"/>
    <n v="2"/>
    <n v="4"/>
    <n v="5"/>
  </r>
  <r>
    <x v="2379"/>
    <d v="2023-10-04T00:00:00"/>
    <n v="1"/>
    <n v="4"/>
    <n v="4"/>
  </r>
  <r>
    <x v="2379"/>
    <d v="2022-10-31T00:00:00"/>
    <n v="1"/>
    <n v="3"/>
    <n v="4"/>
  </r>
  <r>
    <x v="2380"/>
    <d v="2019-11-29T00:00:00"/>
    <n v="1"/>
    <n v="1"/>
    <n v="3"/>
  </r>
  <r>
    <x v="2380"/>
    <d v="2023-06-18T00:00:00"/>
    <n v="2"/>
    <n v="1"/>
    <n v="3"/>
  </r>
  <r>
    <x v="2380"/>
    <d v="2023-08-29T00:00:00"/>
    <n v="5"/>
    <n v="1"/>
    <n v="5"/>
  </r>
  <r>
    <x v="2381"/>
    <d v="2019-04-11T00:00:00"/>
    <n v="1"/>
    <n v="3"/>
    <n v="5"/>
  </r>
  <r>
    <x v="2382"/>
    <d v="2022-07-05T00:00:00"/>
    <n v="5"/>
    <n v="5"/>
    <n v="4"/>
  </r>
  <r>
    <x v="2382"/>
    <d v="2022-12-19T00:00:00"/>
    <n v="2"/>
    <n v="2"/>
    <n v="5"/>
  </r>
  <r>
    <x v="2383"/>
    <d v="2022-11-23T00:00:00"/>
    <n v="1"/>
    <n v="5"/>
    <n v="1"/>
  </r>
  <r>
    <x v="2383"/>
    <d v="2023-05-27T00:00:00"/>
    <n v="2"/>
    <n v="4"/>
    <n v="2"/>
  </r>
  <r>
    <x v="2383"/>
    <d v="2021-09-27T00:00:00"/>
    <n v="2"/>
    <n v="5"/>
    <n v="1"/>
  </r>
  <r>
    <x v="2384"/>
    <d v="2021-08-25T00:00:00"/>
    <n v="1"/>
    <n v="1"/>
    <n v="2"/>
  </r>
  <r>
    <x v="2385"/>
    <d v="2023-07-23T00:00:00"/>
    <n v="1"/>
    <n v="4"/>
    <n v="3"/>
  </r>
  <r>
    <x v="2385"/>
    <d v="2020-12-23T00:00:00"/>
    <n v="1"/>
    <n v="3"/>
    <n v="2"/>
  </r>
  <r>
    <x v="2385"/>
    <d v="2021-10-08T00:00:00"/>
    <n v="2"/>
    <n v="2"/>
    <n v="4"/>
  </r>
  <r>
    <x v="2386"/>
    <d v="2020-03-28T00:00:00"/>
    <n v="2"/>
    <n v="1"/>
    <n v="1"/>
  </r>
  <r>
    <x v="2387"/>
    <d v="2020-11-24T00:00:00"/>
    <n v="2"/>
    <n v="1"/>
    <n v="2"/>
  </r>
  <r>
    <x v="2388"/>
    <d v="2021-09-08T00:00:00"/>
    <n v="5"/>
    <n v="2"/>
    <n v="5"/>
  </r>
  <r>
    <x v="2389"/>
    <d v="2020-05-30T00:00:00"/>
    <n v="4"/>
    <n v="5"/>
    <n v="3"/>
  </r>
  <r>
    <x v="2390"/>
    <d v="2022-05-06T00:00:00"/>
    <n v="4"/>
    <n v="4"/>
    <n v="3"/>
  </r>
  <r>
    <x v="2390"/>
    <d v="2020-04-15T00:00:00"/>
    <n v="2"/>
    <n v="3"/>
    <n v="5"/>
  </r>
  <r>
    <x v="2390"/>
    <d v="2019-08-19T00:00:00"/>
    <n v="1"/>
    <n v="3"/>
    <n v="3"/>
  </r>
  <r>
    <x v="2391"/>
    <d v="2019-12-05T00:00:00"/>
    <n v="4"/>
    <n v="4"/>
    <n v="4"/>
  </r>
  <r>
    <x v="2392"/>
    <d v="2019-03-21T00:00:00"/>
    <n v="2"/>
    <n v="5"/>
    <n v="2"/>
  </r>
  <r>
    <x v="2393"/>
    <d v="2019-09-20T00:00:00"/>
    <n v="5"/>
    <n v="3"/>
    <n v="4"/>
  </r>
  <r>
    <x v="2394"/>
    <d v="2022-08-30T00:00:00"/>
    <n v="3"/>
    <n v="4"/>
    <n v="3"/>
  </r>
  <r>
    <x v="2394"/>
    <d v="2023-05-23T00:00:00"/>
    <n v="3"/>
    <n v="4"/>
    <n v="5"/>
  </r>
  <r>
    <x v="2395"/>
    <d v="2022-02-08T00:00:00"/>
    <n v="3"/>
    <n v="1"/>
    <n v="5"/>
  </r>
  <r>
    <x v="2395"/>
    <d v="2020-02-21T00:00:00"/>
    <n v="3"/>
    <n v="3"/>
    <n v="1"/>
  </r>
  <r>
    <x v="2395"/>
    <d v="2022-04-17T00:00:00"/>
    <n v="4"/>
    <n v="2"/>
    <n v="3"/>
  </r>
  <r>
    <x v="2396"/>
    <d v="2023-05-28T00:00:00"/>
    <n v="4"/>
    <n v="5"/>
    <n v="1"/>
  </r>
  <r>
    <x v="2396"/>
    <d v="2022-01-18T00:00:00"/>
    <n v="5"/>
    <n v="2"/>
    <n v="5"/>
  </r>
  <r>
    <x v="2396"/>
    <d v="2020-05-29T00:00:00"/>
    <n v="1"/>
    <n v="5"/>
    <n v="5"/>
  </r>
  <r>
    <x v="2397"/>
    <d v="2022-07-08T00:00:00"/>
    <n v="3"/>
    <n v="1"/>
    <n v="5"/>
  </r>
  <r>
    <x v="2397"/>
    <d v="2022-11-27T00:00:00"/>
    <n v="3"/>
    <n v="1"/>
    <n v="2"/>
  </r>
  <r>
    <x v="2398"/>
    <d v="2022-03-03T00:00:00"/>
    <n v="4"/>
    <n v="5"/>
    <n v="4"/>
  </r>
  <r>
    <x v="2399"/>
    <d v="2022-03-28T00:00:00"/>
    <n v="3"/>
    <n v="5"/>
    <n v="4"/>
  </r>
  <r>
    <x v="2399"/>
    <d v="2019-10-13T00:00:00"/>
    <n v="5"/>
    <n v="2"/>
    <n v="1"/>
  </r>
  <r>
    <x v="2400"/>
    <d v="2021-07-30T00:00:00"/>
    <n v="3"/>
    <n v="2"/>
    <n v="1"/>
  </r>
  <r>
    <x v="2400"/>
    <d v="2022-05-19T00:00:00"/>
    <n v="2"/>
    <n v="3"/>
    <n v="1"/>
  </r>
  <r>
    <x v="2401"/>
    <d v="2019-04-11T00:00:00"/>
    <n v="1"/>
    <n v="3"/>
    <n v="5"/>
  </r>
  <r>
    <x v="2402"/>
    <d v="2022-12-21T00:00:00"/>
    <n v="5"/>
    <n v="2"/>
    <n v="1"/>
  </r>
  <r>
    <x v="2402"/>
    <d v="2020-06-07T00:00:00"/>
    <n v="5"/>
    <n v="4"/>
    <n v="1"/>
  </r>
  <r>
    <x v="2403"/>
    <d v="2020-02-17T00:00:00"/>
    <n v="5"/>
    <n v="3"/>
    <n v="4"/>
  </r>
  <r>
    <x v="2403"/>
    <d v="2023-02-06T00:00:00"/>
    <n v="2"/>
    <n v="5"/>
    <n v="5"/>
  </r>
  <r>
    <x v="2404"/>
    <d v="2020-03-28T00:00:00"/>
    <n v="2"/>
    <n v="5"/>
    <n v="5"/>
  </r>
  <r>
    <x v="2404"/>
    <d v="2020-04-04T00:00:00"/>
    <n v="4"/>
    <n v="1"/>
    <n v="3"/>
  </r>
  <r>
    <x v="2404"/>
    <d v="2021-10-21T00:00:00"/>
    <n v="1"/>
    <n v="3"/>
    <n v="1"/>
  </r>
  <r>
    <x v="2405"/>
    <d v="2022-05-24T00:00:00"/>
    <n v="5"/>
    <n v="2"/>
    <n v="1"/>
  </r>
  <r>
    <x v="2406"/>
    <d v="2022-12-05T00:00:00"/>
    <n v="1"/>
    <n v="4"/>
    <n v="1"/>
  </r>
  <r>
    <x v="2406"/>
    <d v="2021-03-14T00:00:00"/>
    <n v="5"/>
    <n v="2"/>
    <n v="4"/>
  </r>
  <r>
    <x v="2406"/>
    <d v="2021-12-10T00:00:00"/>
    <n v="5"/>
    <n v="5"/>
    <n v="4"/>
  </r>
  <r>
    <x v="2407"/>
    <d v="2023-08-27T00:00:00"/>
    <n v="2"/>
    <n v="5"/>
    <n v="3"/>
  </r>
  <r>
    <x v="2408"/>
    <d v="2023-09-05T00:00:00"/>
    <n v="3"/>
    <n v="2"/>
    <n v="2"/>
  </r>
  <r>
    <x v="2409"/>
    <d v="2021-08-25T00:00:00"/>
    <n v="2"/>
    <n v="5"/>
    <n v="1"/>
  </r>
  <r>
    <x v="2410"/>
    <d v="2023-05-20T00:00:00"/>
    <n v="5"/>
    <n v="5"/>
    <n v="3"/>
  </r>
  <r>
    <x v="2410"/>
    <d v="2021-03-10T00:00:00"/>
    <n v="4"/>
    <n v="4"/>
    <n v="2"/>
  </r>
  <r>
    <x v="2410"/>
    <d v="2020-12-17T00:00:00"/>
    <n v="5"/>
    <n v="3"/>
    <n v="4"/>
  </r>
  <r>
    <x v="2411"/>
    <d v="2023-04-19T00:00:00"/>
    <n v="3"/>
    <n v="5"/>
    <n v="1"/>
  </r>
  <r>
    <x v="2412"/>
    <d v="2022-05-15T00:00:00"/>
    <n v="2"/>
    <n v="3"/>
    <n v="4"/>
  </r>
  <r>
    <x v="2413"/>
    <d v="2020-05-26T00:00:00"/>
    <n v="5"/>
    <n v="5"/>
    <n v="1"/>
  </r>
  <r>
    <x v="2413"/>
    <d v="2021-09-09T00:00:00"/>
    <n v="2"/>
    <n v="2"/>
    <n v="5"/>
  </r>
  <r>
    <x v="2414"/>
    <d v="2022-03-02T00:00:00"/>
    <n v="4"/>
    <n v="3"/>
    <n v="4"/>
  </r>
  <r>
    <x v="2415"/>
    <d v="2021-02-14T00:00:00"/>
    <n v="5"/>
    <n v="4"/>
    <n v="3"/>
  </r>
  <r>
    <x v="2415"/>
    <d v="2020-06-16T00:00:00"/>
    <n v="1"/>
    <n v="3"/>
    <n v="3"/>
  </r>
  <r>
    <x v="2415"/>
    <d v="2019-07-09T00:00:00"/>
    <n v="5"/>
    <n v="4"/>
    <n v="2"/>
  </r>
  <r>
    <x v="2416"/>
    <d v="2022-09-09T00:00:00"/>
    <n v="1"/>
    <n v="5"/>
    <n v="3"/>
  </r>
  <r>
    <x v="2416"/>
    <d v="2023-06-08T00:00:00"/>
    <n v="4"/>
    <n v="4"/>
    <n v="2"/>
  </r>
  <r>
    <x v="2417"/>
    <d v="2020-12-14T00:00:00"/>
    <n v="3"/>
    <n v="2"/>
    <n v="3"/>
  </r>
  <r>
    <x v="2417"/>
    <d v="2021-08-13T00:00:00"/>
    <n v="2"/>
    <n v="3"/>
    <n v="2"/>
  </r>
  <r>
    <x v="2417"/>
    <d v="2020-09-26T00:00:00"/>
    <n v="4"/>
    <n v="3"/>
    <n v="1"/>
  </r>
  <r>
    <x v="2418"/>
    <d v="2021-08-20T00:00:00"/>
    <n v="5"/>
    <n v="3"/>
    <n v="3"/>
  </r>
  <r>
    <x v="2418"/>
    <d v="2023-07-19T00:00:00"/>
    <n v="1"/>
    <n v="3"/>
    <n v="1"/>
  </r>
  <r>
    <x v="2419"/>
    <d v="2020-09-21T00:00:00"/>
    <n v="1"/>
    <n v="2"/>
    <n v="4"/>
  </r>
  <r>
    <x v="2419"/>
    <d v="2021-07-18T00:00:00"/>
    <n v="3"/>
    <n v="3"/>
    <n v="4"/>
  </r>
  <r>
    <x v="2419"/>
    <d v="2020-02-01T00:00:00"/>
    <n v="4"/>
    <n v="1"/>
    <n v="1"/>
  </r>
  <r>
    <x v="2420"/>
    <d v="2021-12-20T00:00:00"/>
    <n v="2"/>
    <n v="1"/>
    <n v="2"/>
  </r>
  <r>
    <x v="2420"/>
    <d v="2021-11-03T00:00:00"/>
    <n v="5"/>
    <n v="1"/>
    <n v="2"/>
  </r>
  <r>
    <x v="2421"/>
    <d v="2021-11-30T00:00:00"/>
    <n v="3"/>
    <n v="3"/>
    <n v="4"/>
  </r>
  <r>
    <x v="2421"/>
    <d v="2022-07-07T00:00:00"/>
    <n v="4"/>
    <n v="4"/>
    <n v="1"/>
  </r>
  <r>
    <x v="2422"/>
    <d v="2021-10-29T00:00:00"/>
    <n v="1"/>
    <n v="4"/>
    <n v="2"/>
  </r>
  <r>
    <x v="2422"/>
    <d v="2019-06-20T00:00:00"/>
    <n v="3"/>
    <n v="4"/>
    <n v="2"/>
  </r>
  <r>
    <x v="2422"/>
    <d v="2020-06-20T00:00:00"/>
    <n v="3"/>
    <n v="5"/>
    <n v="4"/>
  </r>
  <r>
    <x v="2423"/>
    <d v="2021-09-17T00:00:00"/>
    <n v="2"/>
    <n v="2"/>
    <n v="4"/>
  </r>
  <r>
    <x v="2423"/>
    <d v="2019-12-18T00:00:00"/>
    <n v="1"/>
    <n v="2"/>
    <n v="4"/>
  </r>
  <r>
    <x v="2424"/>
    <d v="2022-06-12T00:00:00"/>
    <n v="4"/>
    <n v="5"/>
    <n v="2"/>
  </r>
  <r>
    <x v="2425"/>
    <d v="2020-07-04T00:00:00"/>
    <n v="2"/>
    <n v="4"/>
    <n v="5"/>
  </r>
  <r>
    <x v="2425"/>
    <d v="2020-09-29T00:00:00"/>
    <n v="5"/>
    <n v="2"/>
    <n v="4"/>
  </r>
  <r>
    <x v="2426"/>
    <d v="2019-09-10T00:00:00"/>
    <n v="2"/>
    <n v="3"/>
    <n v="4"/>
  </r>
  <r>
    <x v="2426"/>
    <d v="2019-12-24T00:00:00"/>
    <n v="4"/>
    <n v="1"/>
    <n v="3"/>
  </r>
  <r>
    <x v="2426"/>
    <d v="2020-02-09T00:00:00"/>
    <n v="5"/>
    <n v="2"/>
    <n v="5"/>
  </r>
  <r>
    <x v="2427"/>
    <d v="2021-01-21T00:00:00"/>
    <n v="5"/>
    <n v="2"/>
    <n v="5"/>
  </r>
  <r>
    <x v="2427"/>
    <d v="2020-04-08T00:00:00"/>
    <n v="5"/>
    <n v="5"/>
    <n v="2"/>
  </r>
  <r>
    <x v="2428"/>
    <d v="2021-06-14T00:00:00"/>
    <n v="5"/>
    <n v="3"/>
    <n v="4"/>
  </r>
  <r>
    <x v="2429"/>
    <d v="2023-01-07T00:00:00"/>
    <n v="2"/>
    <n v="4"/>
    <n v="1"/>
  </r>
  <r>
    <x v="2430"/>
    <d v="2021-10-25T00:00:00"/>
    <n v="4"/>
    <n v="2"/>
    <n v="3"/>
  </r>
  <r>
    <x v="2430"/>
    <d v="2023-02-20T00:00:00"/>
    <n v="4"/>
    <n v="2"/>
    <n v="3"/>
  </r>
  <r>
    <x v="2430"/>
    <d v="2020-08-19T00:00:00"/>
    <n v="3"/>
    <n v="4"/>
    <n v="4"/>
  </r>
  <r>
    <x v="2431"/>
    <d v="2021-12-16T00:00:00"/>
    <n v="5"/>
    <n v="2"/>
    <n v="4"/>
  </r>
  <r>
    <x v="2432"/>
    <d v="2023-01-26T00:00:00"/>
    <n v="2"/>
    <n v="5"/>
    <n v="3"/>
  </r>
  <r>
    <x v="2432"/>
    <d v="2022-10-05T00:00:00"/>
    <n v="4"/>
    <n v="4"/>
    <n v="2"/>
  </r>
  <r>
    <x v="2433"/>
    <d v="2023-01-09T00:00:00"/>
    <n v="2"/>
    <n v="4"/>
    <n v="5"/>
  </r>
  <r>
    <x v="2433"/>
    <d v="2019-03-30T00:00:00"/>
    <n v="4"/>
    <n v="4"/>
    <n v="2"/>
  </r>
  <r>
    <x v="2434"/>
    <d v="2022-08-22T00:00:00"/>
    <n v="2"/>
    <n v="1"/>
    <n v="4"/>
  </r>
  <r>
    <x v="2434"/>
    <d v="2020-08-05T00:00:00"/>
    <n v="3"/>
    <n v="3"/>
    <n v="4"/>
  </r>
  <r>
    <x v="2434"/>
    <d v="2021-01-10T00:00:00"/>
    <n v="5"/>
    <n v="2"/>
    <n v="2"/>
  </r>
  <r>
    <x v="2435"/>
    <d v="2020-07-26T00:00:00"/>
    <n v="1"/>
    <n v="3"/>
    <n v="4"/>
  </r>
  <r>
    <x v="2436"/>
    <d v="2022-12-02T00:00:00"/>
    <n v="4"/>
    <n v="4"/>
    <n v="2"/>
  </r>
  <r>
    <x v="2436"/>
    <d v="2021-12-07T00:00:00"/>
    <n v="2"/>
    <n v="4"/>
    <n v="1"/>
  </r>
  <r>
    <x v="2437"/>
    <d v="2023-01-24T00:00:00"/>
    <n v="1"/>
    <n v="2"/>
    <n v="4"/>
  </r>
  <r>
    <x v="2437"/>
    <d v="2021-08-04T00:00:00"/>
    <n v="1"/>
    <n v="5"/>
    <n v="2"/>
  </r>
  <r>
    <x v="2438"/>
    <d v="2023-04-05T00:00:00"/>
    <n v="4"/>
    <n v="5"/>
    <n v="5"/>
  </r>
  <r>
    <x v="2438"/>
    <d v="2019-06-14T00:00:00"/>
    <n v="3"/>
    <n v="3"/>
    <n v="5"/>
  </r>
  <r>
    <x v="2438"/>
    <d v="2020-09-28T00:00:00"/>
    <n v="5"/>
    <n v="1"/>
    <n v="2"/>
  </r>
  <r>
    <x v="2439"/>
    <d v="2019-11-26T00:00:00"/>
    <n v="1"/>
    <n v="3"/>
    <n v="2"/>
  </r>
  <r>
    <x v="2439"/>
    <d v="2021-08-25T00:00:00"/>
    <n v="2"/>
    <n v="3"/>
    <n v="2"/>
  </r>
  <r>
    <x v="2439"/>
    <d v="2022-09-02T00:00:00"/>
    <n v="4"/>
    <n v="2"/>
    <n v="1"/>
  </r>
  <r>
    <x v="2440"/>
    <d v="2022-08-30T00:00:00"/>
    <n v="1"/>
    <n v="1"/>
    <n v="5"/>
  </r>
  <r>
    <x v="2440"/>
    <d v="2021-10-31T00:00:00"/>
    <n v="2"/>
    <n v="4"/>
    <n v="3"/>
  </r>
  <r>
    <x v="2441"/>
    <d v="2022-11-10T00:00:00"/>
    <n v="5"/>
    <n v="4"/>
    <n v="2"/>
  </r>
  <r>
    <x v="2442"/>
    <d v="2019-08-07T00:00:00"/>
    <n v="1"/>
    <n v="1"/>
    <n v="3"/>
  </r>
  <r>
    <x v="2443"/>
    <d v="2020-01-27T00:00:00"/>
    <n v="4"/>
    <n v="2"/>
    <n v="4"/>
  </r>
  <r>
    <x v="2443"/>
    <d v="2021-11-19T00:00:00"/>
    <n v="3"/>
    <n v="2"/>
    <n v="4"/>
  </r>
  <r>
    <x v="2443"/>
    <d v="2020-09-03T00:00:00"/>
    <n v="3"/>
    <n v="4"/>
    <n v="2"/>
  </r>
  <r>
    <x v="2444"/>
    <d v="2019-09-08T00:00:00"/>
    <n v="2"/>
    <n v="1"/>
    <n v="5"/>
  </r>
  <r>
    <x v="2445"/>
    <d v="2019-12-29T00:00:00"/>
    <n v="5"/>
    <n v="1"/>
    <n v="3"/>
  </r>
  <r>
    <x v="2445"/>
    <d v="2023-02-05T00:00:00"/>
    <n v="1"/>
    <n v="1"/>
    <n v="2"/>
  </r>
  <r>
    <x v="2446"/>
    <d v="2020-05-08T00:00:00"/>
    <n v="2"/>
    <n v="3"/>
    <n v="4"/>
  </r>
  <r>
    <x v="2446"/>
    <d v="2021-03-05T00:00:00"/>
    <n v="2"/>
    <n v="5"/>
    <n v="1"/>
  </r>
  <r>
    <x v="2447"/>
    <d v="2022-09-05T00:00:00"/>
    <n v="4"/>
    <n v="3"/>
    <n v="1"/>
  </r>
  <r>
    <x v="2447"/>
    <d v="2023-06-08T00:00:00"/>
    <n v="5"/>
    <n v="3"/>
    <n v="5"/>
  </r>
  <r>
    <x v="2447"/>
    <d v="2019-12-14T00:00:00"/>
    <n v="2"/>
    <n v="1"/>
    <n v="4"/>
  </r>
  <r>
    <x v="2448"/>
    <d v="2020-05-30T00:00:00"/>
    <n v="5"/>
    <n v="1"/>
    <n v="1"/>
  </r>
  <r>
    <x v="2448"/>
    <d v="2019-10-28T00:00:00"/>
    <n v="2"/>
    <n v="3"/>
    <n v="2"/>
  </r>
  <r>
    <x v="2448"/>
    <d v="2020-10-01T00:00:00"/>
    <n v="1"/>
    <n v="5"/>
    <n v="5"/>
  </r>
  <r>
    <x v="2449"/>
    <d v="2022-06-20T00:00:00"/>
    <n v="2"/>
    <n v="1"/>
    <n v="2"/>
  </r>
  <r>
    <x v="2449"/>
    <d v="2023-02-17T00:00:00"/>
    <n v="2"/>
    <n v="3"/>
    <n v="3"/>
  </r>
  <r>
    <x v="2450"/>
    <d v="2021-07-10T00:00:00"/>
    <n v="4"/>
    <n v="5"/>
    <n v="1"/>
  </r>
  <r>
    <x v="2450"/>
    <d v="2023-04-26T00:00:00"/>
    <n v="2"/>
    <n v="3"/>
    <n v="5"/>
  </r>
  <r>
    <x v="2451"/>
    <d v="2019-11-26T00:00:00"/>
    <n v="1"/>
    <n v="1"/>
    <n v="5"/>
  </r>
  <r>
    <x v="2451"/>
    <d v="2022-11-14T00:00:00"/>
    <n v="1"/>
    <n v="5"/>
    <n v="3"/>
  </r>
  <r>
    <x v="2451"/>
    <d v="2022-02-17T00:00:00"/>
    <n v="4"/>
    <n v="2"/>
    <n v="3"/>
  </r>
  <r>
    <x v="2452"/>
    <d v="2023-04-14T00:00:00"/>
    <n v="1"/>
    <n v="4"/>
    <n v="1"/>
  </r>
  <r>
    <x v="2452"/>
    <d v="2023-01-03T00:00:00"/>
    <n v="1"/>
    <n v="5"/>
    <n v="2"/>
  </r>
  <r>
    <x v="2453"/>
    <d v="2022-01-16T00:00:00"/>
    <n v="1"/>
    <n v="1"/>
    <n v="2"/>
  </r>
  <r>
    <x v="2454"/>
    <d v="2022-04-11T00:00:00"/>
    <n v="2"/>
    <n v="4"/>
    <n v="4"/>
  </r>
  <r>
    <x v="2454"/>
    <d v="2022-07-20T00:00:00"/>
    <n v="1"/>
    <n v="2"/>
    <n v="1"/>
  </r>
  <r>
    <x v="2454"/>
    <d v="2020-02-19T00:00:00"/>
    <n v="4"/>
    <n v="2"/>
    <n v="5"/>
  </r>
  <r>
    <x v="2455"/>
    <d v="2022-08-17T00:00:00"/>
    <n v="4"/>
    <n v="1"/>
    <n v="1"/>
  </r>
  <r>
    <x v="2455"/>
    <d v="2021-05-14T00:00:00"/>
    <n v="5"/>
    <n v="1"/>
    <n v="4"/>
  </r>
  <r>
    <x v="2456"/>
    <d v="2020-01-12T00:00:00"/>
    <n v="5"/>
    <n v="5"/>
    <n v="1"/>
  </r>
  <r>
    <x v="2456"/>
    <d v="2019-06-16T00:00:00"/>
    <n v="2"/>
    <n v="3"/>
    <n v="5"/>
  </r>
  <r>
    <x v="2456"/>
    <d v="2020-11-09T00:00:00"/>
    <n v="5"/>
    <n v="3"/>
    <n v="4"/>
  </r>
  <r>
    <x v="2457"/>
    <d v="2023-01-22T00:00:00"/>
    <n v="1"/>
    <n v="5"/>
    <n v="2"/>
  </r>
  <r>
    <x v="2457"/>
    <d v="2021-08-05T00:00:00"/>
    <n v="3"/>
    <n v="2"/>
    <n v="5"/>
  </r>
  <r>
    <x v="2457"/>
    <d v="2021-09-07T00:00:00"/>
    <n v="5"/>
    <n v="2"/>
    <n v="1"/>
  </r>
  <r>
    <x v="2458"/>
    <d v="2019-04-23T00:00:00"/>
    <n v="2"/>
    <n v="3"/>
    <n v="3"/>
  </r>
  <r>
    <x v="2459"/>
    <d v="2019-12-27T00:00:00"/>
    <n v="3"/>
    <n v="4"/>
    <n v="3"/>
  </r>
  <r>
    <x v="2459"/>
    <d v="2022-09-06T00:00:00"/>
    <n v="3"/>
    <n v="2"/>
    <n v="4"/>
  </r>
  <r>
    <x v="2460"/>
    <d v="2022-03-22T00:00:00"/>
    <n v="2"/>
    <n v="2"/>
    <n v="2"/>
  </r>
  <r>
    <x v="2461"/>
    <d v="2023-04-30T00:00:00"/>
    <n v="4"/>
    <n v="5"/>
    <n v="3"/>
  </r>
  <r>
    <x v="2461"/>
    <d v="2023-02-03T00:00:00"/>
    <n v="5"/>
    <n v="1"/>
    <n v="3"/>
  </r>
  <r>
    <x v="2461"/>
    <d v="2023-10-01T00:00:00"/>
    <n v="3"/>
    <n v="4"/>
    <n v="4"/>
  </r>
  <r>
    <x v="2462"/>
    <d v="2022-06-14T00:00:00"/>
    <n v="3"/>
    <n v="4"/>
    <n v="3"/>
  </r>
  <r>
    <x v="2462"/>
    <d v="2022-02-20T00:00:00"/>
    <n v="4"/>
    <n v="1"/>
    <n v="4"/>
  </r>
  <r>
    <x v="2462"/>
    <d v="2022-03-04T00:00:00"/>
    <n v="1"/>
    <n v="5"/>
    <n v="4"/>
  </r>
  <r>
    <x v="2463"/>
    <d v="2020-10-15T00:00:00"/>
    <n v="4"/>
    <n v="1"/>
    <n v="3"/>
  </r>
  <r>
    <x v="2464"/>
    <d v="2020-03-03T00:00:00"/>
    <n v="5"/>
    <n v="5"/>
    <n v="3"/>
  </r>
  <r>
    <x v="2464"/>
    <d v="2022-05-06T00:00:00"/>
    <n v="1"/>
    <n v="3"/>
    <n v="4"/>
  </r>
  <r>
    <x v="2465"/>
    <d v="2023-07-09T00:00:00"/>
    <n v="2"/>
    <n v="4"/>
    <n v="3"/>
  </r>
  <r>
    <x v="2465"/>
    <d v="2023-01-04T00:00:00"/>
    <n v="1"/>
    <n v="4"/>
    <n v="1"/>
  </r>
  <r>
    <x v="2465"/>
    <d v="2019-10-10T00:00:00"/>
    <n v="5"/>
    <n v="1"/>
    <n v="4"/>
  </r>
  <r>
    <x v="2466"/>
    <d v="2020-05-06T00:00:00"/>
    <n v="1"/>
    <n v="4"/>
    <n v="5"/>
  </r>
  <r>
    <x v="2467"/>
    <d v="2020-09-30T00:00:00"/>
    <n v="1"/>
    <n v="3"/>
    <n v="4"/>
  </r>
  <r>
    <x v="2467"/>
    <d v="2023-03-25T00:00:00"/>
    <n v="5"/>
    <n v="3"/>
    <n v="4"/>
  </r>
  <r>
    <x v="2468"/>
    <d v="2021-10-11T00:00:00"/>
    <n v="2"/>
    <n v="5"/>
    <n v="1"/>
  </r>
  <r>
    <x v="2469"/>
    <d v="2020-05-26T00:00:00"/>
    <n v="5"/>
    <n v="2"/>
    <n v="4"/>
  </r>
  <r>
    <x v="2469"/>
    <d v="2021-08-31T00:00:00"/>
    <n v="3"/>
    <n v="2"/>
    <n v="1"/>
  </r>
  <r>
    <x v="2469"/>
    <d v="2021-05-30T00:00:00"/>
    <n v="5"/>
    <n v="2"/>
    <n v="3"/>
  </r>
  <r>
    <x v="2470"/>
    <d v="2019-09-29T00:00:00"/>
    <n v="5"/>
    <n v="5"/>
    <n v="5"/>
  </r>
  <r>
    <x v="2471"/>
    <d v="2019-11-08T00:00:00"/>
    <n v="2"/>
    <n v="1"/>
    <n v="5"/>
  </r>
  <r>
    <x v="2471"/>
    <d v="2021-10-29T00:00:00"/>
    <n v="3"/>
    <n v="2"/>
    <n v="5"/>
  </r>
  <r>
    <x v="2472"/>
    <d v="2020-06-30T00:00:00"/>
    <n v="2"/>
    <n v="1"/>
    <n v="3"/>
  </r>
  <r>
    <x v="2472"/>
    <d v="2023-01-12T00:00:00"/>
    <n v="4"/>
    <n v="2"/>
    <n v="3"/>
  </r>
  <r>
    <x v="2472"/>
    <d v="2020-07-10T00:00:00"/>
    <n v="3"/>
    <n v="1"/>
    <n v="2"/>
  </r>
  <r>
    <x v="2473"/>
    <d v="2023-07-26T00:00:00"/>
    <n v="3"/>
    <n v="3"/>
    <n v="5"/>
  </r>
  <r>
    <x v="2473"/>
    <d v="2022-06-03T00:00:00"/>
    <n v="3"/>
    <n v="2"/>
    <n v="5"/>
  </r>
  <r>
    <x v="2474"/>
    <d v="2021-02-13T00:00:00"/>
    <n v="2"/>
    <n v="5"/>
    <n v="2"/>
  </r>
  <r>
    <x v="2474"/>
    <d v="2021-06-18T00:00:00"/>
    <n v="2"/>
    <n v="2"/>
    <n v="3"/>
  </r>
  <r>
    <x v="2474"/>
    <d v="2023-10-19T00:00:00"/>
    <n v="4"/>
    <n v="1"/>
    <n v="1"/>
  </r>
  <r>
    <x v="2475"/>
    <d v="2019-08-04T00:00:00"/>
    <n v="2"/>
    <n v="5"/>
    <n v="5"/>
  </r>
  <r>
    <x v="2475"/>
    <d v="2023-09-05T00:00:00"/>
    <n v="1"/>
    <n v="1"/>
    <n v="5"/>
  </r>
  <r>
    <x v="2475"/>
    <d v="2022-01-03T00:00:00"/>
    <n v="5"/>
    <n v="1"/>
    <n v="3"/>
  </r>
  <r>
    <x v="2476"/>
    <d v="2022-12-24T00:00:00"/>
    <n v="2"/>
    <n v="3"/>
    <n v="1"/>
  </r>
  <r>
    <x v="2476"/>
    <d v="2022-12-09T00:00:00"/>
    <n v="5"/>
    <n v="3"/>
    <n v="1"/>
  </r>
  <r>
    <x v="2477"/>
    <d v="2019-11-05T00:00:00"/>
    <n v="3"/>
    <n v="1"/>
    <n v="2"/>
  </r>
  <r>
    <x v="2477"/>
    <d v="2021-11-12T00:00:00"/>
    <n v="3"/>
    <n v="4"/>
    <n v="3"/>
  </r>
  <r>
    <x v="2477"/>
    <d v="2022-07-24T00:00:00"/>
    <n v="1"/>
    <n v="5"/>
    <n v="2"/>
  </r>
  <r>
    <x v="2478"/>
    <d v="2022-01-10T00:00:00"/>
    <n v="4"/>
    <n v="4"/>
    <n v="2"/>
  </r>
  <r>
    <x v="2478"/>
    <d v="2022-12-14T00:00:00"/>
    <n v="3"/>
    <n v="5"/>
    <n v="1"/>
  </r>
  <r>
    <x v="2478"/>
    <d v="2019-03-25T00:00:00"/>
    <n v="3"/>
    <n v="3"/>
    <n v="5"/>
  </r>
  <r>
    <x v="2479"/>
    <d v="2019-11-29T00:00:00"/>
    <n v="1"/>
    <n v="1"/>
    <n v="1"/>
  </r>
  <r>
    <x v="2479"/>
    <d v="2022-09-18T00:00:00"/>
    <n v="3"/>
    <n v="5"/>
    <n v="5"/>
  </r>
  <r>
    <x v="2480"/>
    <d v="2023-02-15T00:00:00"/>
    <n v="5"/>
    <n v="1"/>
    <n v="2"/>
  </r>
  <r>
    <x v="2480"/>
    <d v="2023-01-14T00:00:00"/>
    <n v="5"/>
    <n v="5"/>
    <n v="5"/>
  </r>
  <r>
    <x v="2481"/>
    <d v="2022-10-12T00:00:00"/>
    <n v="3"/>
    <n v="2"/>
    <n v="3"/>
  </r>
  <r>
    <x v="2482"/>
    <d v="2022-08-26T00:00:00"/>
    <n v="1"/>
    <n v="3"/>
    <n v="5"/>
  </r>
  <r>
    <x v="2482"/>
    <d v="2020-10-14T00:00:00"/>
    <n v="2"/>
    <n v="5"/>
    <n v="2"/>
  </r>
  <r>
    <x v="2483"/>
    <d v="2021-03-13T00:00:00"/>
    <n v="1"/>
    <n v="5"/>
    <n v="4"/>
  </r>
  <r>
    <x v="2483"/>
    <d v="2023-08-12T00:00:00"/>
    <n v="1"/>
    <n v="2"/>
    <n v="4"/>
  </r>
  <r>
    <x v="2483"/>
    <d v="2021-12-04T00:00:00"/>
    <n v="5"/>
    <n v="5"/>
    <n v="5"/>
  </r>
  <r>
    <x v="2484"/>
    <d v="2020-03-03T00:00:00"/>
    <n v="4"/>
    <n v="1"/>
    <n v="4"/>
  </r>
  <r>
    <x v="2485"/>
    <d v="2022-07-20T00:00:00"/>
    <n v="3"/>
    <n v="1"/>
    <n v="1"/>
  </r>
  <r>
    <x v="2486"/>
    <d v="2021-02-19T00:00:00"/>
    <n v="3"/>
    <n v="1"/>
    <n v="1"/>
  </r>
  <r>
    <x v="2487"/>
    <d v="2022-01-02T00:00:00"/>
    <n v="2"/>
    <n v="5"/>
    <n v="5"/>
  </r>
  <r>
    <x v="2487"/>
    <d v="2023-01-31T00:00:00"/>
    <n v="4"/>
    <n v="1"/>
    <n v="2"/>
  </r>
  <r>
    <x v="2487"/>
    <d v="2020-12-14T00:00:00"/>
    <n v="2"/>
    <n v="3"/>
    <n v="2"/>
  </r>
  <r>
    <x v="2488"/>
    <d v="2019-08-23T00:00:00"/>
    <n v="3"/>
    <n v="2"/>
    <n v="5"/>
  </r>
  <r>
    <x v="2488"/>
    <d v="2020-12-26T00:00:00"/>
    <n v="2"/>
    <n v="2"/>
    <n v="1"/>
  </r>
  <r>
    <x v="2488"/>
    <d v="2020-12-15T00:00:00"/>
    <n v="3"/>
    <n v="3"/>
    <n v="3"/>
  </r>
  <r>
    <x v="2489"/>
    <d v="2020-03-27T00:00:00"/>
    <n v="5"/>
    <n v="3"/>
    <n v="3"/>
  </r>
  <r>
    <x v="2489"/>
    <d v="2022-10-04T00:00:00"/>
    <n v="2"/>
    <n v="4"/>
    <n v="3"/>
  </r>
  <r>
    <x v="2490"/>
    <d v="2022-09-30T00:00:00"/>
    <n v="2"/>
    <n v="4"/>
    <n v="4"/>
  </r>
  <r>
    <x v="2491"/>
    <d v="2021-07-19T00:00:00"/>
    <n v="4"/>
    <n v="3"/>
    <n v="1"/>
  </r>
  <r>
    <x v="2491"/>
    <d v="2020-10-09T00:00:00"/>
    <n v="3"/>
    <n v="3"/>
    <n v="2"/>
  </r>
  <r>
    <x v="2491"/>
    <d v="2023-02-12T00:00:00"/>
    <n v="3"/>
    <n v="4"/>
    <n v="5"/>
  </r>
  <r>
    <x v="2492"/>
    <d v="2020-10-18T00:00:00"/>
    <n v="1"/>
    <n v="3"/>
    <n v="3"/>
  </r>
  <r>
    <x v="2492"/>
    <d v="2022-08-03T00:00:00"/>
    <n v="5"/>
    <n v="1"/>
    <n v="5"/>
  </r>
  <r>
    <x v="2492"/>
    <d v="2020-07-10T00:00:00"/>
    <n v="5"/>
    <n v="1"/>
    <n v="2"/>
  </r>
  <r>
    <x v="2493"/>
    <d v="2022-02-13T00:00:00"/>
    <n v="3"/>
    <n v="2"/>
    <n v="4"/>
  </r>
  <r>
    <x v="2494"/>
    <d v="2020-06-08T00:00:00"/>
    <n v="3"/>
    <n v="2"/>
    <n v="2"/>
  </r>
  <r>
    <x v="2494"/>
    <d v="2019-06-11T00:00:00"/>
    <n v="3"/>
    <n v="2"/>
    <n v="1"/>
  </r>
  <r>
    <x v="2494"/>
    <d v="2021-02-09T00:00:00"/>
    <n v="5"/>
    <n v="2"/>
    <n v="4"/>
  </r>
  <r>
    <x v="2495"/>
    <d v="2022-06-03T00:00:00"/>
    <n v="3"/>
    <n v="1"/>
    <n v="3"/>
  </r>
  <r>
    <x v="2495"/>
    <d v="2019-12-25T00:00:00"/>
    <n v="4"/>
    <n v="2"/>
    <n v="2"/>
  </r>
  <r>
    <x v="2496"/>
    <d v="2021-08-02T00:00:00"/>
    <n v="3"/>
    <n v="4"/>
    <n v="1"/>
  </r>
  <r>
    <x v="2496"/>
    <d v="2021-05-12T00:00:00"/>
    <n v="1"/>
    <n v="2"/>
    <n v="3"/>
  </r>
  <r>
    <x v="2497"/>
    <d v="2021-03-05T00:00:00"/>
    <n v="2"/>
    <n v="5"/>
    <n v="1"/>
  </r>
  <r>
    <x v="2498"/>
    <d v="2022-05-02T00:00:00"/>
    <n v="2"/>
    <n v="4"/>
    <n v="1"/>
  </r>
  <r>
    <x v="2499"/>
    <d v="2023-01-11T00:00:00"/>
    <n v="4"/>
    <n v="4"/>
    <n v="1"/>
  </r>
  <r>
    <x v="2499"/>
    <d v="2019-03-31T00:00:00"/>
    <n v="1"/>
    <n v="3"/>
    <n v="4"/>
  </r>
  <r>
    <x v="2499"/>
    <d v="2021-09-09T00:00:00"/>
    <n v="1"/>
    <n v="3"/>
    <n v="4"/>
  </r>
  <r>
    <x v="2500"/>
    <d v="2019-12-23T00:00:00"/>
    <n v="3"/>
    <n v="3"/>
    <n v="3"/>
  </r>
  <r>
    <x v="2500"/>
    <d v="2020-01-23T00:00:00"/>
    <n v="4"/>
    <n v="5"/>
    <n v="1"/>
  </r>
  <r>
    <x v="2501"/>
    <d v="2022-09-22T00:00:00"/>
    <n v="3"/>
    <n v="5"/>
    <n v="2"/>
  </r>
  <r>
    <x v="2502"/>
    <d v="2021-10-26T00:00:00"/>
    <n v="1"/>
    <n v="2"/>
    <n v="3"/>
  </r>
  <r>
    <x v="2502"/>
    <d v="2022-12-09T00:00:00"/>
    <n v="1"/>
    <n v="3"/>
    <n v="2"/>
  </r>
  <r>
    <x v="2502"/>
    <d v="2023-07-28T00:00:00"/>
    <n v="2"/>
    <n v="4"/>
    <n v="4"/>
  </r>
  <r>
    <x v="2503"/>
    <d v="2022-03-05T00:00:00"/>
    <n v="3"/>
    <n v="2"/>
    <n v="1"/>
  </r>
  <r>
    <x v="2504"/>
    <d v="2020-07-26T00:00:00"/>
    <n v="2"/>
    <n v="1"/>
    <n v="2"/>
  </r>
  <r>
    <x v="2504"/>
    <d v="2019-07-07T00:00:00"/>
    <n v="2"/>
    <n v="2"/>
    <n v="1"/>
  </r>
  <r>
    <x v="2504"/>
    <d v="2019-07-13T00:00:00"/>
    <n v="3"/>
    <n v="5"/>
    <n v="1"/>
  </r>
  <r>
    <x v="2505"/>
    <d v="2022-08-21T00:00:00"/>
    <n v="5"/>
    <n v="5"/>
    <n v="1"/>
  </r>
  <r>
    <x v="2505"/>
    <d v="2022-09-02T00:00:00"/>
    <n v="2"/>
    <n v="3"/>
    <n v="5"/>
  </r>
  <r>
    <x v="2506"/>
    <d v="2023-03-16T00:00:00"/>
    <n v="5"/>
    <n v="5"/>
    <n v="4"/>
  </r>
  <r>
    <x v="2507"/>
    <d v="2020-01-17T00:00:00"/>
    <n v="2"/>
    <n v="4"/>
    <n v="3"/>
  </r>
  <r>
    <x v="2507"/>
    <d v="2021-04-19T00:00:00"/>
    <n v="1"/>
    <n v="4"/>
    <n v="4"/>
  </r>
  <r>
    <x v="2507"/>
    <d v="2022-12-05T00:00:00"/>
    <n v="2"/>
    <n v="4"/>
    <n v="1"/>
  </r>
  <r>
    <x v="2508"/>
    <d v="2023-05-10T00:00:00"/>
    <n v="4"/>
    <n v="4"/>
    <n v="5"/>
  </r>
  <r>
    <x v="2508"/>
    <d v="2021-07-16T00:00:00"/>
    <n v="5"/>
    <n v="3"/>
    <n v="2"/>
  </r>
  <r>
    <x v="2508"/>
    <d v="2020-07-16T00:00:00"/>
    <n v="5"/>
    <n v="4"/>
    <n v="5"/>
  </r>
  <r>
    <x v="2509"/>
    <d v="2021-09-18T00:00:00"/>
    <n v="4"/>
    <n v="5"/>
    <n v="4"/>
  </r>
  <r>
    <x v="2510"/>
    <d v="2023-10-27T00:00:00"/>
    <n v="3"/>
    <n v="1"/>
    <n v="5"/>
  </r>
  <r>
    <x v="2511"/>
    <d v="2021-02-06T00:00:00"/>
    <n v="4"/>
    <n v="3"/>
    <n v="1"/>
  </r>
  <r>
    <x v="2511"/>
    <d v="2021-07-21T00:00:00"/>
    <n v="5"/>
    <n v="1"/>
    <n v="3"/>
  </r>
  <r>
    <x v="2512"/>
    <d v="2020-10-24T00:00:00"/>
    <n v="1"/>
    <n v="4"/>
    <n v="5"/>
  </r>
  <r>
    <x v="2513"/>
    <d v="2020-09-20T00:00:00"/>
    <n v="5"/>
    <n v="3"/>
    <n v="2"/>
  </r>
  <r>
    <x v="2513"/>
    <d v="2020-08-18T00:00:00"/>
    <n v="4"/>
    <n v="2"/>
    <n v="2"/>
  </r>
  <r>
    <x v="2514"/>
    <d v="2023-01-02T00:00:00"/>
    <n v="3"/>
    <n v="4"/>
    <n v="3"/>
  </r>
  <r>
    <x v="2514"/>
    <d v="2023-10-01T00:00:00"/>
    <n v="4"/>
    <n v="1"/>
    <n v="4"/>
  </r>
  <r>
    <x v="2515"/>
    <d v="2023-02-19T00:00:00"/>
    <n v="3"/>
    <n v="1"/>
    <n v="1"/>
  </r>
  <r>
    <x v="2516"/>
    <d v="2023-07-01T00:00:00"/>
    <n v="5"/>
    <n v="5"/>
    <n v="5"/>
  </r>
  <r>
    <x v="2517"/>
    <d v="2020-01-24T00:00:00"/>
    <n v="3"/>
    <n v="2"/>
    <n v="1"/>
  </r>
  <r>
    <x v="2518"/>
    <d v="2021-10-05T00:00:00"/>
    <n v="2"/>
    <n v="2"/>
    <n v="5"/>
  </r>
  <r>
    <x v="2518"/>
    <d v="2022-09-21T00:00:00"/>
    <n v="3"/>
    <n v="5"/>
    <n v="1"/>
  </r>
  <r>
    <x v="2519"/>
    <d v="2023-09-06T00:00:00"/>
    <n v="5"/>
    <n v="5"/>
    <n v="2"/>
  </r>
  <r>
    <x v="2520"/>
    <d v="2022-08-29T00:00:00"/>
    <n v="5"/>
    <n v="1"/>
    <n v="3"/>
  </r>
  <r>
    <x v="2520"/>
    <d v="2019-07-02T00:00:00"/>
    <n v="3"/>
    <n v="1"/>
    <n v="5"/>
  </r>
  <r>
    <x v="2520"/>
    <d v="2021-09-21T00:00:00"/>
    <n v="3"/>
    <n v="1"/>
    <n v="1"/>
  </r>
  <r>
    <x v="2521"/>
    <d v="2019-07-13T00:00:00"/>
    <n v="3"/>
    <n v="1"/>
    <n v="3"/>
  </r>
  <r>
    <x v="2521"/>
    <d v="2021-03-18T00:00:00"/>
    <n v="3"/>
    <n v="5"/>
    <n v="1"/>
  </r>
  <r>
    <x v="2522"/>
    <d v="2020-11-21T00:00:00"/>
    <n v="4"/>
    <n v="4"/>
    <n v="3"/>
  </r>
  <r>
    <x v="2522"/>
    <d v="2019-05-31T00:00:00"/>
    <n v="4"/>
    <n v="2"/>
    <n v="1"/>
  </r>
  <r>
    <x v="2523"/>
    <d v="2022-08-12T00:00:00"/>
    <n v="2"/>
    <n v="2"/>
    <n v="4"/>
  </r>
  <r>
    <x v="2523"/>
    <d v="2022-08-13T00:00:00"/>
    <n v="4"/>
    <n v="4"/>
    <n v="3"/>
  </r>
  <r>
    <x v="2524"/>
    <d v="2023-05-03T00:00:00"/>
    <n v="5"/>
    <n v="2"/>
    <n v="5"/>
  </r>
  <r>
    <x v="2525"/>
    <d v="2022-03-27T00:00:00"/>
    <n v="3"/>
    <n v="3"/>
    <n v="3"/>
  </r>
  <r>
    <x v="2525"/>
    <d v="2021-10-27T00:00:00"/>
    <n v="2"/>
    <n v="3"/>
    <n v="5"/>
  </r>
  <r>
    <x v="2526"/>
    <d v="2023-08-14T00:00:00"/>
    <n v="3"/>
    <n v="4"/>
    <n v="3"/>
  </r>
  <r>
    <x v="2527"/>
    <d v="2021-01-22T00:00:00"/>
    <n v="2"/>
    <n v="5"/>
    <n v="4"/>
  </r>
  <r>
    <x v="2527"/>
    <d v="2021-02-08T00:00:00"/>
    <n v="1"/>
    <n v="4"/>
    <n v="2"/>
  </r>
  <r>
    <x v="2528"/>
    <d v="2021-05-31T00:00:00"/>
    <n v="1"/>
    <n v="5"/>
    <n v="4"/>
  </r>
  <r>
    <x v="2529"/>
    <d v="2019-09-24T00:00:00"/>
    <n v="1"/>
    <n v="2"/>
    <n v="3"/>
  </r>
  <r>
    <x v="2529"/>
    <d v="2023-07-31T00:00:00"/>
    <n v="4"/>
    <n v="2"/>
    <n v="3"/>
  </r>
  <r>
    <x v="2530"/>
    <d v="2019-04-16T00:00:00"/>
    <n v="1"/>
    <n v="3"/>
    <n v="4"/>
  </r>
  <r>
    <x v="2531"/>
    <d v="2020-03-15T00:00:00"/>
    <n v="1"/>
    <n v="3"/>
    <n v="4"/>
  </r>
  <r>
    <x v="2531"/>
    <d v="2019-05-17T00:00:00"/>
    <n v="4"/>
    <n v="5"/>
    <n v="1"/>
  </r>
  <r>
    <x v="2531"/>
    <d v="2023-05-28T00:00:00"/>
    <n v="3"/>
    <n v="5"/>
    <n v="4"/>
  </r>
  <r>
    <x v="2532"/>
    <d v="2020-04-18T00:00:00"/>
    <n v="3"/>
    <n v="3"/>
    <n v="3"/>
  </r>
  <r>
    <x v="2532"/>
    <d v="2023-10-24T00:00:00"/>
    <n v="1"/>
    <n v="1"/>
    <n v="3"/>
  </r>
  <r>
    <x v="2533"/>
    <d v="2022-11-24T00:00:00"/>
    <n v="4"/>
    <n v="5"/>
    <n v="4"/>
  </r>
  <r>
    <x v="2533"/>
    <d v="2020-10-09T00:00:00"/>
    <n v="5"/>
    <n v="5"/>
    <n v="2"/>
  </r>
  <r>
    <x v="2534"/>
    <d v="2020-03-27T00:00:00"/>
    <n v="1"/>
    <n v="3"/>
    <n v="5"/>
  </r>
  <r>
    <x v="2535"/>
    <d v="2023-03-07T00:00:00"/>
    <n v="1"/>
    <n v="4"/>
    <n v="2"/>
  </r>
  <r>
    <x v="2536"/>
    <d v="2021-02-28T00:00:00"/>
    <n v="2"/>
    <n v="1"/>
    <n v="3"/>
  </r>
  <r>
    <x v="2536"/>
    <d v="2019-09-21T00:00:00"/>
    <n v="2"/>
    <n v="1"/>
    <n v="5"/>
  </r>
  <r>
    <x v="2537"/>
    <d v="2019-04-26T00:00:00"/>
    <n v="2"/>
    <n v="5"/>
    <n v="1"/>
  </r>
  <r>
    <x v="2537"/>
    <d v="2020-05-02T00:00:00"/>
    <n v="5"/>
    <n v="4"/>
    <n v="1"/>
  </r>
  <r>
    <x v="2537"/>
    <d v="2021-10-07T00:00:00"/>
    <n v="5"/>
    <n v="2"/>
    <n v="4"/>
  </r>
  <r>
    <x v="2538"/>
    <d v="2022-01-21T00:00:00"/>
    <n v="1"/>
    <n v="1"/>
    <n v="4"/>
  </r>
  <r>
    <x v="2538"/>
    <d v="2019-04-15T00:00:00"/>
    <n v="2"/>
    <n v="5"/>
    <n v="2"/>
  </r>
  <r>
    <x v="2539"/>
    <d v="2022-07-17T00:00:00"/>
    <n v="4"/>
    <n v="5"/>
    <n v="3"/>
  </r>
  <r>
    <x v="2539"/>
    <d v="2023-03-20T00:00:00"/>
    <n v="4"/>
    <n v="2"/>
    <n v="5"/>
  </r>
  <r>
    <x v="2539"/>
    <d v="2021-10-27T00:00:00"/>
    <n v="5"/>
    <n v="5"/>
    <n v="4"/>
  </r>
  <r>
    <x v="2540"/>
    <d v="2022-05-03T00:00:00"/>
    <n v="5"/>
    <n v="3"/>
    <n v="3"/>
  </r>
  <r>
    <x v="2540"/>
    <d v="2019-06-05T00:00:00"/>
    <n v="5"/>
    <n v="1"/>
    <n v="1"/>
  </r>
  <r>
    <x v="2540"/>
    <d v="2021-12-30T00:00:00"/>
    <n v="4"/>
    <n v="4"/>
    <n v="1"/>
  </r>
  <r>
    <x v="2541"/>
    <d v="2021-01-20T00:00:00"/>
    <n v="3"/>
    <n v="2"/>
    <n v="4"/>
  </r>
  <r>
    <x v="2542"/>
    <d v="2021-01-07T00:00:00"/>
    <n v="4"/>
    <n v="2"/>
    <n v="5"/>
  </r>
  <r>
    <x v="2542"/>
    <d v="2020-12-22T00:00:00"/>
    <n v="5"/>
    <n v="3"/>
    <n v="1"/>
  </r>
  <r>
    <x v="2542"/>
    <d v="2023-04-24T00:00:00"/>
    <n v="3"/>
    <n v="1"/>
    <n v="3"/>
  </r>
  <r>
    <x v="2543"/>
    <d v="2019-03-27T00:00:00"/>
    <n v="3"/>
    <n v="3"/>
    <n v="1"/>
  </r>
  <r>
    <x v="2544"/>
    <d v="2021-07-18T00:00:00"/>
    <n v="4"/>
    <n v="2"/>
    <n v="2"/>
  </r>
  <r>
    <x v="2545"/>
    <d v="2020-08-08T00:00:00"/>
    <n v="2"/>
    <n v="4"/>
    <n v="3"/>
  </r>
  <r>
    <x v="2546"/>
    <d v="2022-04-07T00:00:00"/>
    <n v="2"/>
    <n v="2"/>
    <n v="1"/>
  </r>
  <r>
    <x v="2547"/>
    <d v="2019-12-22T00:00:00"/>
    <n v="5"/>
    <n v="4"/>
    <n v="1"/>
  </r>
  <r>
    <x v="2548"/>
    <d v="2022-08-12T00:00:00"/>
    <n v="3"/>
    <n v="3"/>
    <n v="5"/>
  </r>
  <r>
    <x v="2549"/>
    <d v="2021-06-28T00:00:00"/>
    <n v="4"/>
    <n v="2"/>
    <n v="5"/>
  </r>
  <r>
    <x v="2549"/>
    <d v="2020-10-05T00:00:00"/>
    <n v="2"/>
    <n v="2"/>
    <n v="3"/>
  </r>
  <r>
    <x v="2549"/>
    <d v="2021-12-19T00:00:00"/>
    <n v="4"/>
    <n v="1"/>
    <n v="5"/>
  </r>
  <r>
    <x v="2550"/>
    <d v="2021-11-05T00:00:00"/>
    <n v="3"/>
    <n v="3"/>
    <n v="5"/>
  </r>
  <r>
    <x v="2551"/>
    <d v="2023-03-15T00:00:00"/>
    <n v="1"/>
    <n v="4"/>
    <n v="2"/>
  </r>
  <r>
    <x v="2551"/>
    <d v="2023-07-01T00:00:00"/>
    <n v="1"/>
    <n v="1"/>
    <n v="3"/>
  </r>
  <r>
    <x v="2552"/>
    <d v="2020-06-05T00:00:00"/>
    <n v="1"/>
    <n v="4"/>
    <n v="1"/>
  </r>
  <r>
    <x v="2553"/>
    <d v="2021-03-11T00:00:00"/>
    <n v="2"/>
    <n v="5"/>
    <n v="2"/>
  </r>
  <r>
    <x v="2553"/>
    <d v="2021-05-03T00:00:00"/>
    <n v="4"/>
    <n v="1"/>
    <n v="2"/>
  </r>
  <r>
    <x v="2554"/>
    <d v="2023-06-17T00:00:00"/>
    <n v="4"/>
    <n v="4"/>
    <n v="2"/>
  </r>
  <r>
    <x v="2554"/>
    <d v="2023-10-20T00:00:00"/>
    <n v="5"/>
    <n v="2"/>
    <n v="2"/>
  </r>
  <r>
    <x v="2554"/>
    <d v="2022-02-26T00:00:00"/>
    <n v="4"/>
    <n v="3"/>
    <n v="4"/>
  </r>
  <r>
    <x v="2555"/>
    <d v="2022-12-28T00:00:00"/>
    <n v="3"/>
    <n v="2"/>
    <n v="4"/>
  </r>
  <r>
    <x v="2555"/>
    <d v="2021-08-02T00:00:00"/>
    <n v="4"/>
    <n v="3"/>
    <n v="5"/>
  </r>
  <r>
    <x v="2556"/>
    <d v="2021-10-19T00:00:00"/>
    <n v="4"/>
    <n v="1"/>
    <n v="5"/>
  </r>
  <r>
    <x v="2556"/>
    <d v="2020-06-04T00:00:00"/>
    <n v="2"/>
    <n v="2"/>
    <n v="3"/>
  </r>
  <r>
    <x v="2556"/>
    <d v="2023-01-14T00:00:00"/>
    <n v="3"/>
    <n v="2"/>
    <n v="2"/>
  </r>
  <r>
    <x v="2557"/>
    <d v="2021-05-18T00:00:00"/>
    <n v="3"/>
    <n v="5"/>
    <n v="5"/>
  </r>
  <r>
    <x v="2557"/>
    <d v="2019-07-08T00:00:00"/>
    <n v="5"/>
    <n v="2"/>
    <n v="4"/>
  </r>
  <r>
    <x v="2558"/>
    <d v="2020-04-25T00:00:00"/>
    <n v="2"/>
    <n v="5"/>
    <n v="3"/>
  </r>
  <r>
    <x v="2558"/>
    <d v="2019-07-15T00:00:00"/>
    <n v="5"/>
    <n v="1"/>
    <n v="2"/>
  </r>
  <r>
    <x v="2559"/>
    <d v="2023-06-07T00:00:00"/>
    <n v="1"/>
    <n v="5"/>
    <n v="2"/>
  </r>
  <r>
    <x v="2559"/>
    <d v="2022-01-18T00:00:00"/>
    <n v="5"/>
    <n v="5"/>
    <n v="1"/>
  </r>
  <r>
    <x v="2559"/>
    <d v="2020-04-24T00:00:00"/>
    <n v="5"/>
    <n v="3"/>
    <n v="2"/>
  </r>
  <r>
    <x v="2560"/>
    <d v="2019-07-18T00:00:00"/>
    <n v="1"/>
    <n v="2"/>
    <n v="2"/>
  </r>
  <r>
    <x v="2561"/>
    <d v="2020-03-22T00:00:00"/>
    <n v="1"/>
    <n v="2"/>
    <n v="2"/>
  </r>
  <r>
    <x v="2562"/>
    <d v="2021-06-21T00:00:00"/>
    <n v="2"/>
    <n v="2"/>
    <n v="5"/>
  </r>
  <r>
    <x v="2562"/>
    <d v="2020-10-08T00:00:00"/>
    <n v="3"/>
    <n v="2"/>
    <n v="5"/>
  </r>
  <r>
    <x v="2562"/>
    <d v="2021-05-01T00:00:00"/>
    <n v="5"/>
    <n v="4"/>
    <n v="1"/>
  </r>
  <r>
    <x v="2563"/>
    <d v="2019-08-21T00:00:00"/>
    <n v="1"/>
    <n v="3"/>
    <n v="5"/>
  </r>
  <r>
    <x v="2564"/>
    <d v="2019-12-05T00:00:00"/>
    <n v="5"/>
    <n v="2"/>
    <n v="2"/>
  </r>
  <r>
    <x v="2565"/>
    <d v="2019-09-22T00:00:00"/>
    <n v="2"/>
    <n v="3"/>
    <n v="2"/>
  </r>
  <r>
    <x v="2565"/>
    <d v="2020-09-05T00:00:00"/>
    <n v="5"/>
    <n v="2"/>
    <n v="4"/>
  </r>
  <r>
    <x v="2565"/>
    <d v="2021-06-18T00:00:00"/>
    <n v="5"/>
    <n v="4"/>
    <n v="5"/>
  </r>
  <r>
    <x v="2566"/>
    <d v="2020-09-11T00:00:00"/>
    <n v="2"/>
    <n v="1"/>
    <n v="3"/>
  </r>
  <r>
    <x v="2566"/>
    <d v="2022-06-12T00:00:00"/>
    <n v="1"/>
    <n v="1"/>
    <n v="2"/>
  </r>
  <r>
    <x v="2567"/>
    <d v="2019-07-16T00:00:00"/>
    <n v="1"/>
    <n v="3"/>
    <n v="4"/>
  </r>
  <r>
    <x v="2568"/>
    <d v="2019-08-28T00:00:00"/>
    <n v="2"/>
    <n v="2"/>
    <n v="3"/>
  </r>
  <r>
    <x v="2568"/>
    <d v="2022-12-30T00:00:00"/>
    <n v="2"/>
    <n v="3"/>
    <n v="1"/>
  </r>
  <r>
    <x v="2568"/>
    <d v="2023-08-22T00:00:00"/>
    <n v="5"/>
    <n v="2"/>
    <n v="1"/>
  </r>
  <r>
    <x v="2569"/>
    <d v="2020-09-20T00:00:00"/>
    <n v="2"/>
    <n v="1"/>
    <n v="1"/>
  </r>
  <r>
    <x v="2569"/>
    <d v="2023-10-11T00:00:00"/>
    <n v="3"/>
    <n v="1"/>
    <n v="3"/>
  </r>
  <r>
    <x v="2569"/>
    <d v="2020-08-11T00:00:00"/>
    <n v="4"/>
    <n v="4"/>
    <n v="3"/>
  </r>
  <r>
    <x v="2570"/>
    <d v="2019-06-18T00:00:00"/>
    <n v="3"/>
    <n v="5"/>
    <n v="4"/>
  </r>
  <r>
    <x v="2571"/>
    <d v="2023-01-11T00:00:00"/>
    <n v="2"/>
    <n v="3"/>
    <n v="2"/>
  </r>
  <r>
    <x v="2571"/>
    <d v="2021-10-15T00:00:00"/>
    <n v="3"/>
    <n v="1"/>
    <n v="1"/>
  </r>
  <r>
    <x v="2572"/>
    <d v="2022-10-03T00:00:00"/>
    <n v="4"/>
    <n v="4"/>
    <n v="1"/>
  </r>
  <r>
    <x v="2572"/>
    <d v="2023-04-17T00:00:00"/>
    <n v="5"/>
    <n v="3"/>
    <n v="5"/>
  </r>
  <r>
    <x v="2572"/>
    <d v="2021-01-08T00:00:00"/>
    <n v="5"/>
    <n v="3"/>
    <n v="2"/>
  </r>
  <r>
    <x v="2573"/>
    <d v="2022-06-29T00:00:00"/>
    <n v="3"/>
    <n v="1"/>
    <n v="2"/>
  </r>
  <r>
    <x v="2573"/>
    <d v="2023-03-07T00:00:00"/>
    <n v="5"/>
    <n v="2"/>
    <n v="5"/>
  </r>
  <r>
    <x v="2573"/>
    <d v="2023-02-19T00:00:00"/>
    <n v="3"/>
    <n v="2"/>
    <n v="5"/>
  </r>
  <r>
    <x v="2574"/>
    <d v="2020-07-15T00:00:00"/>
    <n v="5"/>
    <n v="1"/>
    <n v="1"/>
  </r>
  <r>
    <x v="2574"/>
    <d v="2021-06-27T00:00:00"/>
    <n v="3"/>
    <n v="2"/>
    <n v="4"/>
  </r>
  <r>
    <x v="2574"/>
    <d v="2021-02-13T00:00:00"/>
    <n v="2"/>
    <n v="4"/>
    <n v="3"/>
  </r>
  <r>
    <x v="2575"/>
    <d v="2020-10-12T00:00:00"/>
    <n v="4"/>
    <n v="5"/>
    <n v="5"/>
  </r>
  <r>
    <x v="2575"/>
    <d v="2019-08-08T00:00:00"/>
    <n v="4"/>
    <n v="5"/>
    <n v="4"/>
  </r>
  <r>
    <x v="2576"/>
    <d v="2023-04-02T00:00:00"/>
    <n v="3"/>
    <n v="2"/>
    <n v="5"/>
  </r>
  <r>
    <x v="2577"/>
    <d v="2023-02-13T00:00:00"/>
    <n v="3"/>
    <n v="1"/>
    <n v="5"/>
  </r>
  <r>
    <x v="2577"/>
    <d v="2020-11-02T00:00:00"/>
    <n v="3"/>
    <n v="4"/>
    <n v="1"/>
  </r>
  <r>
    <x v="2577"/>
    <d v="2022-10-19T00:00:00"/>
    <n v="2"/>
    <n v="3"/>
    <n v="4"/>
  </r>
  <r>
    <x v="2578"/>
    <d v="2022-10-25T00:00:00"/>
    <n v="4"/>
    <n v="1"/>
    <n v="4"/>
  </r>
  <r>
    <x v="2579"/>
    <d v="2019-03-12T00:00:00"/>
    <n v="5"/>
    <n v="1"/>
    <n v="2"/>
  </r>
  <r>
    <x v="2579"/>
    <d v="2020-07-11T00:00:00"/>
    <n v="3"/>
    <n v="5"/>
    <n v="3"/>
  </r>
  <r>
    <x v="2579"/>
    <d v="2022-04-15T00:00:00"/>
    <n v="1"/>
    <n v="5"/>
    <n v="1"/>
  </r>
  <r>
    <x v="2580"/>
    <d v="2019-06-17T00:00:00"/>
    <n v="2"/>
    <n v="1"/>
    <n v="1"/>
  </r>
  <r>
    <x v="2580"/>
    <d v="2020-11-10T00:00:00"/>
    <n v="1"/>
    <n v="4"/>
    <n v="4"/>
  </r>
  <r>
    <x v="2581"/>
    <d v="2023-05-15T00:00:00"/>
    <n v="5"/>
    <n v="5"/>
    <n v="2"/>
  </r>
  <r>
    <x v="2581"/>
    <d v="2022-05-13T00:00:00"/>
    <n v="4"/>
    <n v="4"/>
    <n v="1"/>
  </r>
  <r>
    <x v="2581"/>
    <d v="2021-02-23T00:00:00"/>
    <n v="3"/>
    <n v="4"/>
    <n v="1"/>
  </r>
  <r>
    <x v="2582"/>
    <d v="2019-11-05T00:00:00"/>
    <n v="2"/>
    <n v="5"/>
    <n v="5"/>
  </r>
  <r>
    <x v="2582"/>
    <d v="2020-02-06T00:00:00"/>
    <n v="5"/>
    <n v="4"/>
    <n v="3"/>
  </r>
  <r>
    <x v="2583"/>
    <d v="2021-12-20T00:00:00"/>
    <n v="1"/>
    <n v="1"/>
    <n v="3"/>
  </r>
  <r>
    <x v="2583"/>
    <d v="2023-04-21T00:00:00"/>
    <n v="4"/>
    <n v="2"/>
    <n v="4"/>
  </r>
  <r>
    <x v="2584"/>
    <d v="2019-11-25T00:00:00"/>
    <n v="5"/>
    <n v="3"/>
    <n v="5"/>
  </r>
  <r>
    <x v="2584"/>
    <d v="2023-02-18T00:00:00"/>
    <n v="1"/>
    <n v="5"/>
    <n v="5"/>
  </r>
  <r>
    <x v="2584"/>
    <d v="2023-07-05T00:00:00"/>
    <n v="2"/>
    <n v="4"/>
    <n v="4"/>
  </r>
  <r>
    <x v="2585"/>
    <d v="2021-10-21T00:00:00"/>
    <n v="2"/>
    <n v="3"/>
    <n v="4"/>
  </r>
  <r>
    <x v="2585"/>
    <d v="2021-08-13T00:00:00"/>
    <n v="5"/>
    <n v="5"/>
    <n v="3"/>
  </r>
  <r>
    <x v="2585"/>
    <d v="2022-07-05T00:00:00"/>
    <n v="1"/>
    <n v="1"/>
    <n v="5"/>
  </r>
  <r>
    <x v="2586"/>
    <d v="2022-03-02T00:00:00"/>
    <n v="5"/>
    <n v="4"/>
    <n v="1"/>
  </r>
  <r>
    <x v="2586"/>
    <d v="2022-04-18T00:00:00"/>
    <n v="3"/>
    <n v="2"/>
    <n v="3"/>
  </r>
  <r>
    <x v="2587"/>
    <d v="2019-11-14T00:00:00"/>
    <n v="5"/>
    <n v="1"/>
    <n v="1"/>
  </r>
  <r>
    <x v="2588"/>
    <d v="2019-06-21T00:00:00"/>
    <n v="3"/>
    <n v="2"/>
    <n v="4"/>
  </r>
  <r>
    <x v="2588"/>
    <d v="2023-10-19T00:00:00"/>
    <n v="3"/>
    <n v="1"/>
    <n v="4"/>
  </r>
  <r>
    <x v="2588"/>
    <d v="2022-04-29T00:00:00"/>
    <n v="2"/>
    <n v="3"/>
    <n v="3"/>
  </r>
  <r>
    <x v="2589"/>
    <d v="2020-10-20T00:00:00"/>
    <n v="4"/>
    <n v="1"/>
    <n v="1"/>
  </r>
  <r>
    <x v="2589"/>
    <d v="2019-09-26T00:00:00"/>
    <n v="1"/>
    <n v="2"/>
    <n v="5"/>
  </r>
  <r>
    <x v="2589"/>
    <d v="2019-08-18T00:00:00"/>
    <n v="2"/>
    <n v="4"/>
    <n v="1"/>
  </r>
  <r>
    <x v="2590"/>
    <d v="2021-02-13T00:00:00"/>
    <n v="3"/>
    <n v="3"/>
    <n v="1"/>
  </r>
  <r>
    <x v="2591"/>
    <d v="2021-10-10T00:00:00"/>
    <n v="1"/>
    <n v="3"/>
    <n v="2"/>
  </r>
  <r>
    <x v="2591"/>
    <d v="2023-07-01T00:00:00"/>
    <n v="2"/>
    <n v="5"/>
    <n v="3"/>
  </r>
  <r>
    <x v="2591"/>
    <d v="2019-06-07T00:00:00"/>
    <n v="1"/>
    <n v="1"/>
    <n v="1"/>
  </r>
  <r>
    <x v="2592"/>
    <d v="2023-11-03T00:00:00"/>
    <n v="1"/>
    <n v="5"/>
    <n v="1"/>
  </r>
  <r>
    <x v="2592"/>
    <d v="2021-03-19T00:00:00"/>
    <n v="1"/>
    <n v="2"/>
    <n v="2"/>
  </r>
  <r>
    <x v="2592"/>
    <d v="2019-05-21T00:00:00"/>
    <n v="3"/>
    <n v="4"/>
    <n v="2"/>
  </r>
  <r>
    <x v="2593"/>
    <d v="2020-08-05T00:00:00"/>
    <n v="4"/>
    <n v="3"/>
    <n v="4"/>
  </r>
  <r>
    <x v="2593"/>
    <d v="2021-01-23T00:00:00"/>
    <n v="1"/>
    <n v="2"/>
    <n v="4"/>
  </r>
  <r>
    <x v="2593"/>
    <d v="2020-08-04T00:00:00"/>
    <n v="5"/>
    <n v="1"/>
    <n v="5"/>
  </r>
  <r>
    <x v="2594"/>
    <d v="2019-09-28T00:00:00"/>
    <n v="2"/>
    <n v="5"/>
    <n v="4"/>
  </r>
  <r>
    <x v="2595"/>
    <d v="2019-04-12T00:00:00"/>
    <n v="5"/>
    <n v="5"/>
    <n v="2"/>
  </r>
  <r>
    <x v="2596"/>
    <d v="2021-10-23T00:00:00"/>
    <n v="2"/>
    <n v="1"/>
    <n v="5"/>
  </r>
  <r>
    <x v="2597"/>
    <d v="2020-12-29T00:00:00"/>
    <n v="4"/>
    <n v="4"/>
    <n v="4"/>
  </r>
  <r>
    <x v="2598"/>
    <d v="2021-03-07T00:00:00"/>
    <n v="3"/>
    <n v="2"/>
    <n v="2"/>
  </r>
  <r>
    <x v="2598"/>
    <d v="2021-04-02T00:00:00"/>
    <n v="3"/>
    <n v="5"/>
    <n v="1"/>
  </r>
  <r>
    <x v="2599"/>
    <d v="2021-10-12T00:00:00"/>
    <n v="1"/>
    <n v="1"/>
    <n v="3"/>
  </r>
  <r>
    <x v="2600"/>
    <d v="2021-09-22T00:00:00"/>
    <n v="5"/>
    <n v="3"/>
    <n v="3"/>
  </r>
  <r>
    <x v="2601"/>
    <d v="2021-09-06T00:00:00"/>
    <n v="5"/>
    <n v="1"/>
    <n v="4"/>
  </r>
  <r>
    <x v="2601"/>
    <d v="2021-09-16T00:00:00"/>
    <n v="5"/>
    <n v="1"/>
    <n v="1"/>
  </r>
  <r>
    <x v="2602"/>
    <d v="2022-11-09T00:00:00"/>
    <n v="5"/>
    <n v="5"/>
    <n v="4"/>
  </r>
  <r>
    <x v="2602"/>
    <d v="2021-06-11T00:00:00"/>
    <n v="5"/>
    <n v="1"/>
    <n v="1"/>
  </r>
  <r>
    <x v="2603"/>
    <d v="2019-10-14T00:00:00"/>
    <n v="1"/>
    <n v="5"/>
    <n v="3"/>
  </r>
  <r>
    <x v="2603"/>
    <d v="2019-11-03T00:00:00"/>
    <n v="2"/>
    <n v="4"/>
    <n v="1"/>
  </r>
  <r>
    <x v="2603"/>
    <d v="2021-11-02T00:00:00"/>
    <n v="5"/>
    <n v="5"/>
    <n v="1"/>
  </r>
  <r>
    <x v="2604"/>
    <d v="2019-05-14T00:00:00"/>
    <n v="3"/>
    <n v="1"/>
    <n v="4"/>
  </r>
  <r>
    <x v="2605"/>
    <d v="2020-09-27T00:00:00"/>
    <n v="1"/>
    <n v="2"/>
    <n v="1"/>
  </r>
  <r>
    <x v="2605"/>
    <d v="2021-02-01T00:00:00"/>
    <n v="4"/>
    <n v="3"/>
    <n v="2"/>
  </r>
  <r>
    <x v="2606"/>
    <d v="2023-08-23T00:00:00"/>
    <n v="1"/>
    <n v="2"/>
    <n v="1"/>
  </r>
  <r>
    <x v="2606"/>
    <d v="2021-03-09T00:00:00"/>
    <n v="2"/>
    <n v="2"/>
    <n v="5"/>
  </r>
  <r>
    <x v="2606"/>
    <d v="2023-06-23T00:00:00"/>
    <n v="5"/>
    <n v="4"/>
    <n v="3"/>
  </r>
  <r>
    <x v="2607"/>
    <d v="2023-05-14T00:00:00"/>
    <n v="1"/>
    <n v="3"/>
    <n v="2"/>
  </r>
  <r>
    <x v="2608"/>
    <d v="2019-07-10T00:00:00"/>
    <n v="4"/>
    <n v="5"/>
    <n v="3"/>
  </r>
  <r>
    <x v="2608"/>
    <d v="2023-10-19T00:00:00"/>
    <n v="5"/>
    <n v="2"/>
    <n v="2"/>
  </r>
  <r>
    <x v="2609"/>
    <d v="2022-12-21T00:00:00"/>
    <n v="3"/>
    <n v="2"/>
    <n v="4"/>
  </r>
  <r>
    <x v="2610"/>
    <d v="2021-07-23T00:00:00"/>
    <n v="1"/>
    <n v="2"/>
    <n v="4"/>
  </r>
  <r>
    <x v="2611"/>
    <d v="2019-12-13T00:00:00"/>
    <n v="3"/>
    <n v="1"/>
    <n v="5"/>
  </r>
  <r>
    <x v="2611"/>
    <d v="2022-12-05T00:00:00"/>
    <n v="3"/>
    <n v="4"/>
    <n v="4"/>
  </r>
  <r>
    <x v="2612"/>
    <d v="2021-09-24T00:00:00"/>
    <n v="5"/>
    <n v="3"/>
    <n v="4"/>
  </r>
  <r>
    <x v="2612"/>
    <d v="2020-06-24T00:00:00"/>
    <n v="1"/>
    <n v="2"/>
    <n v="3"/>
  </r>
  <r>
    <x v="2612"/>
    <d v="2020-01-07T00:00:00"/>
    <n v="5"/>
    <n v="2"/>
    <n v="4"/>
  </r>
  <r>
    <x v="2613"/>
    <d v="2022-03-22T00:00:00"/>
    <n v="2"/>
    <n v="4"/>
    <n v="3"/>
  </r>
  <r>
    <x v="2613"/>
    <d v="2019-04-06T00:00:00"/>
    <n v="5"/>
    <n v="5"/>
    <n v="4"/>
  </r>
  <r>
    <x v="2614"/>
    <d v="2020-06-28T00:00:00"/>
    <n v="1"/>
    <n v="4"/>
    <n v="1"/>
  </r>
  <r>
    <x v="2614"/>
    <d v="2023-09-14T00:00:00"/>
    <n v="2"/>
    <n v="3"/>
    <n v="4"/>
  </r>
  <r>
    <x v="2614"/>
    <d v="2021-08-20T00:00:00"/>
    <n v="2"/>
    <n v="2"/>
    <n v="2"/>
  </r>
  <r>
    <x v="2615"/>
    <d v="2022-10-22T00:00:00"/>
    <n v="2"/>
    <n v="4"/>
    <n v="1"/>
  </r>
  <r>
    <x v="2616"/>
    <d v="2020-12-09T00:00:00"/>
    <n v="5"/>
    <n v="4"/>
    <n v="3"/>
  </r>
  <r>
    <x v="2616"/>
    <d v="2020-05-15T00:00:00"/>
    <n v="1"/>
    <n v="5"/>
    <n v="2"/>
  </r>
  <r>
    <x v="2616"/>
    <d v="2020-10-22T00:00:00"/>
    <n v="5"/>
    <n v="2"/>
    <n v="3"/>
  </r>
  <r>
    <x v="2617"/>
    <d v="2021-04-21T00:00:00"/>
    <n v="3"/>
    <n v="1"/>
    <n v="1"/>
  </r>
  <r>
    <x v="2617"/>
    <d v="2023-08-18T00:00:00"/>
    <n v="2"/>
    <n v="5"/>
    <n v="4"/>
  </r>
  <r>
    <x v="2617"/>
    <d v="2021-03-30T00:00:00"/>
    <n v="4"/>
    <n v="1"/>
    <n v="4"/>
  </r>
  <r>
    <x v="2618"/>
    <d v="2020-01-18T00:00:00"/>
    <n v="2"/>
    <n v="5"/>
    <n v="4"/>
  </r>
  <r>
    <x v="2618"/>
    <d v="2019-06-09T00:00:00"/>
    <n v="4"/>
    <n v="3"/>
    <n v="4"/>
  </r>
  <r>
    <x v="2619"/>
    <d v="2019-09-30T00:00:00"/>
    <n v="4"/>
    <n v="2"/>
    <n v="1"/>
  </r>
  <r>
    <x v="2619"/>
    <d v="2021-03-31T00:00:00"/>
    <n v="2"/>
    <n v="1"/>
    <n v="1"/>
  </r>
  <r>
    <x v="2620"/>
    <d v="2020-06-23T00:00:00"/>
    <n v="2"/>
    <n v="5"/>
    <n v="1"/>
  </r>
  <r>
    <x v="2621"/>
    <d v="2019-10-29T00:00:00"/>
    <n v="2"/>
    <n v="2"/>
    <n v="2"/>
  </r>
  <r>
    <x v="2622"/>
    <d v="2020-03-05T00:00:00"/>
    <n v="4"/>
    <n v="5"/>
    <n v="3"/>
  </r>
  <r>
    <x v="2622"/>
    <d v="2023-09-23T00:00:00"/>
    <n v="2"/>
    <n v="2"/>
    <n v="3"/>
  </r>
  <r>
    <x v="2623"/>
    <d v="2021-07-13T00:00:00"/>
    <n v="5"/>
    <n v="1"/>
    <n v="2"/>
  </r>
  <r>
    <x v="2623"/>
    <d v="2021-12-21T00:00:00"/>
    <n v="3"/>
    <n v="3"/>
    <n v="1"/>
  </r>
  <r>
    <x v="2623"/>
    <d v="2023-09-01T00:00:00"/>
    <n v="3"/>
    <n v="5"/>
    <n v="2"/>
  </r>
  <r>
    <x v="2624"/>
    <d v="2019-09-06T00:00:00"/>
    <n v="4"/>
    <n v="1"/>
    <n v="3"/>
  </r>
  <r>
    <x v="2625"/>
    <d v="2023-04-21T00:00:00"/>
    <n v="5"/>
    <n v="1"/>
    <n v="2"/>
  </r>
  <r>
    <x v="2625"/>
    <d v="2019-06-24T00:00:00"/>
    <n v="3"/>
    <n v="5"/>
    <n v="4"/>
  </r>
  <r>
    <x v="2625"/>
    <d v="2022-07-17T00:00:00"/>
    <n v="3"/>
    <n v="1"/>
    <n v="1"/>
  </r>
  <r>
    <x v="2626"/>
    <d v="2020-03-11T00:00:00"/>
    <n v="1"/>
    <n v="5"/>
    <n v="1"/>
  </r>
  <r>
    <x v="2627"/>
    <d v="2022-04-08T00:00:00"/>
    <n v="3"/>
    <n v="4"/>
    <n v="3"/>
  </r>
  <r>
    <x v="2627"/>
    <d v="2020-10-24T00:00:00"/>
    <n v="3"/>
    <n v="3"/>
    <n v="5"/>
  </r>
  <r>
    <x v="2628"/>
    <d v="2019-11-18T00:00:00"/>
    <n v="4"/>
    <n v="4"/>
    <n v="1"/>
  </r>
  <r>
    <x v="2628"/>
    <d v="2022-07-06T00:00:00"/>
    <n v="3"/>
    <n v="4"/>
    <n v="4"/>
  </r>
  <r>
    <x v="2629"/>
    <d v="2020-06-21T00:00:00"/>
    <n v="2"/>
    <n v="5"/>
    <n v="3"/>
  </r>
  <r>
    <x v="2629"/>
    <d v="2019-07-09T00:00:00"/>
    <n v="4"/>
    <n v="1"/>
    <n v="4"/>
  </r>
  <r>
    <x v="2630"/>
    <d v="2023-04-01T00:00:00"/>
    <n v="1"/>
    <n v="5"/>
    <n v="1"/>
  </r>
  <r>
    <x v="2631"/>
    <d v="2023-03-01T00:00:00"/>
    <n v="2"/>
    <n v="1"/>
    <n v="4"/>
  </r>
  <r>
    <x v="2631"/>
    <d v="2023-01-24T00:00:00"/>
    <n v="5"/>
    <n v="3"/>
    <n v="1"/>
  </r>
  <r>
    <x v="2632"/>
    <d v="2019-11-17T00:00:00"/>
    <n v="3"/>
    <n v="1"/>
    <n v="4"/>
  </r>
  <r>
    <x v="2633"/>
    <d v="2019-07-27T00:00:00"/>
    <n v="1"/>
    <n v="2"/>
    <n v="4"/>
  </r>
  <r>
    <x v="2634"/>
    <d v="2021-03-22T00:00:00"/>
    <n v="4"/>
    <n v="1"/>
    <n v="4"/>
  </r>
  <r>
    <x v="2635"/>
    <d v="2022-01-04T00:00:00"/>
    <n v="1"/>
    <n v="2"/>
    <n v="4"/>
  </r>
  <r>
    <x v="2635"/>
    <d v="2020-09-05T00:00:00"/>
    <n v="5"/>
    <n v="2"/>
    <n v="5"/>
  </r>
  <r>
    <x v="2635"/>
    <d v="2022-05-28T00:00:00"/>
    <n v="1"/>
    <n v="1"/>
    <n v="1"/>
  </r>
  <r>
    <x v="2636"/>
    <d v="2022-02-21T00:00:00"/>
    <n v="4"/>
    <n v="3"/>
    <n v="1"/>
  </r>
  <r>
    <x v="2637"/>
    <d v="2020-03-16T00:00:00"/>
    <n v="4"/>
    <n v="1"/>
    <n v="1"/>
  </r>
  <r>
    <x v="2637"/>
    <d v="2020-01-29T00:00:00"/>
    <n v="3"/>
    <n v="5"/>
    <n v="5"/>
  </r>
  <r>
    <x v="2637"/>
    <d v="2019-11-05T00:00:00"/>
    <n v="1"/>
    <n v="2"/>
    <n v="5"/>
  </r>
  <r>
    <x v="2638"/>
    <d v="2023-05-11T00:00:00"/>
    <n v="5"/>
    <n v="3"/>
    <n v="5"/>
  </r>
  <r>
    <x v="2639"/>
    <d v="2022-05-11T00:00:00"/>
    <n v="5"/>
    <n v="1"/>
    <n v="4"/>
  </r>
  <r>
    <x v="2640"/>
    <d v="2021-10-09T00:00:00"/>
    <n v="4"/>
    <n v="1"/>
    <n v="5"/>
  </r>
  <r>
    <x v="2640"/>
    <d v="2020-04-21T00:00:00"/>
    <n v="2"/>
    <n v="2"/>
    <n v="4"/>
  </r>
  <r>
    <x v="2640"/>
    <d v="2021-07-13T00:00:00"/>
    <n v="2"/>
    <n v="4"/>
    <n v="3"/>
  </r>
  <r>
    <x v="2641"/>
    <d v="2020-04-29T00:00:00"/>
    <n v="5"/>
    <n v="1"/>
    <n v="3"/>
  </r>
  <r>
    <x v="2641"/>
    <d v="2023-03-29T00:00:00"/>
    <n v="2"/>
    <n v="2"/>
    <n v="4"/>
  </r>
  <r>
    <x v="2642"/>
    <d v="2020-04-07T00:00:00"/>
    <n v="1"/>
    <n v="4"/>
    <n v="4"/>
  </r>
  <r>
    <x v="2642"/>
    <d v="2021-11-23T00:00:00"/>
    <n v="2"/>
    <n v="3"/>
    <n v="1"/>
  </r>
  <r>
    <x v="2642"/>
    <d v="2021-04-22T00:00:00"/>
    <n v="1"/>
    <n v="3"/>
    <n v="4"/>
  </r>
  <r>
    <x v="2643"/>
    <d v="2022-07-18T00:00:00"/>
    <n v="5"/>
    <n v="2"/>
    <n v="1"/>
  </r>
  <r>
    <x v="2643"/>
    <d v="2020-03-12T00:00:00"/>
    <n v="3"/>
    <n v="1"/>
    <n v="5"/>
  </r>
  <r>
    <x v="2644"/>
    <d v="2022-02-24T00:00:00"/>
    <n v="5"/>
    <n v="1"/>
    <n v="1"/>
  </r>
  <r>
    <x v="2644"/>
    <d v="2019-04-27T00:00:00"/>
    <n v="4"/>
    <n v="5"/>
    <n v="1"/>
  </r>
  <r>
    <x v="2645"/>
    <d v="2022-04-28T00:00:00"/>
    <n v="2"/>
    <n v="3"/>
    <n v="4"/>
  </r>
  <r>
    <x v="2645"/>
    <d v="2022-03-17T00:00:00"/>
    <n v="4"/>
    <n v="4"/>
    <n v="3"/>
  </r>
  <r>
    <x v="2646"/>
    <d v="2021-07-11T00:00:00"/>
    <n v="2"/>
    <n v="3"/>
    <n v="2"/>
  </r>
  <r>
    <x v="2646"/>
    <d v="2020-08-14T00:00:00"/>
    <n v="4"/>
    <n v="1"/>
    <n v="2"/>
  </r>
  <r>
    <x v="2646"/>
    <d v="2019-04-14T00:00:00"/>
    <n v="2"/>
    <n v="2"/>
    <n v="4"/>
  </r>
  <r>
    <x v="2647"/>
    <d v="2021-02-21T00:00:00"/>
    <n v="5"/>
    <n v="5"/>
    <n v="2"/>
  </r>
  <r>
    <x v="2647"/>
    <d v="2020-07-23T00:00:00"/>
    <n v="1"/>
    <n v="1"/>
    <n v="2"/>
  </r>
  <r>
    <x v="2648"/>
    <d v="2023-08-18T00:00:00"/>
    <n v="3"/>
    <n v="2"/>
    <n v="2"/>
  </r>
  <r>
    <x v="2648"/>
    <d v="2019-04-22T00:00:00"/>
    <n v="4"/>
    <n v="3"/>
    <n v="4"/>
  </r>
  <r>
    <x v="2648"/>
    <d v="2019-11-16T00:00:00"/>
    <n v="3"/>
    <n v="1"/>
    <n v="1"/>
  </r>
  <r>
    <x v="2649"/>
    <d v="2022-12-27T00:00:00"/>
    <n v="2"/>
    <n v="4"/>
    <n v="2"/>
  </r>
  <r>
    <x v="2649"/>
    <d v="2021-05-19T00:00:00"/>
    <n v="3"/>
    <n v="2"/>
    <n v="2"/>
  </r>
  <r>
    <x v="2650"/>
    <d v="2019-08-30T00:00:00"/>
    <n v="2"/>
    <n v="1"/>
    <n v="5"/>
  </r>
  <r>
    <x v="2651"/>
    <d v="2019-03-29T00:00:00"/>
    <n v="4"/>
    <n v="5"/>
    <n v="2"/>
  </r>
  <r>
    <x v="2652"/>
    <d v="2023-09-20T00:00:00"/>
    <n v="2"/>
    <n v="1"/>
    <n v="2"/>
  </r>
  <r>
    <x v="2652"/>
    <d v="2019-10-13T00:00:00"/>
    <n v="3"/>
    <n v="3"/>
    <n v="2"/>
  </r>
  <r>
    <x v="2652"/>
    <d v="2020-10-22T00:00:00"/>
    <n v="3"/>
    <n v="1"/>
    <n v="3"/>
  </r>
  <r>
    <x v="2653"/>
    <d v="2019-11-25T00:00:00"/>
    <n v="4"/>
    <n v="1"/>
    <n v="3"/>
  </r>
  <r>
    <x v="2653"/>
    <d v="2022-09-25T00:00:00"/>
    <n v="2"/>
    <n v="3"/>
    <n v="5"/>
  </r>
  <r>
    <x v="2654"/>
    <d v="2020-05-09T00:00:00"/>
    <n v="5"/>
    <n v="5"/>
    <n v="3"/>
  </r>
  <r>
    <x v="2655"/>
    <d v="2023-03-18T00:00:00"/>
    <n v="3"/>
    <n v="4"/>
    <n v="2"/>
  </r>
  <r>
    <x v="2656"/>
    <d v="2020-12-01T00:00:00"/>
    <n v="5"/>
    <n v="3"/>
    <n v="1"/>
  </r>
  <r>
    <x v="2656"/>
    <d v="2021-02-09T00:00:00"/>
    <n v="2"/>
    <n v="5"/>
    <n v="5"/>
  </r>
  <r>
    <x v="2657"/>
    <d v="2023-01-11T00:00:00"/>
    <n v="1"/>
    <n v="5"/>
    <n v="5"/>
  </r>
  <r>
    <x v="2657"/>
    <d v="2020-05-22T00:00:00"/>
    <n v="1"/>
    <n v="1"/>
    <n v="3"/>
  </r>
  <r>
    <x v="2657"/>
    <d v="2021-09-07T00:00:00"/>
    <n v="5"/>
    <n v="3"/>
    <n v="5"/>
  </r>
  <r>
    <x v="2658"/>
    <d v="2023-01-04T00:00:00"/>
    <n v="2"/>
    <n v="2"/>
    <n v="1"/>
  </r>
  <r>
    <x v="2659"/>
    <d v="2020-06-25T00:00:00"/>
    <n v="2"/>
    <n v="3"/>
    <n v="4"/>
  </r>
  <r>
    <x v="2660"/>
    <d v="2023-05-28T00:00:00"/>
    <n v="5"/>
    <n v="3"/>
    <n v="1"/>
  </r>
  <r>
    <x v="2661"/>
    <d v="2022-02-23T00:00:00"/>
    <n v="1"/>
    <n v="1"/>
    <n v="3"/>
  </r>
  <r>
    <x v="2662"/>
    <d v="2022-12-03T00:00:00"/>
    <n v="3"/>
    <n v="4"/>
    <n v="4"/>
  </r>
  <r>
    <x v="2662"/>
    <d v="2021-03-30T00:00:00"/>
    <n v="3"/>
    <n v="1"/>
    <n v="4"/>
  </r>
  <r>
    <x v="2663"/>
    <d v="2021-06-03T00:00:00"/>
    <n v="3"/>
    <n v="5"/>
    <n v="4"/>
  </r>
  <r>
    <x v="2663"/>
    <d v="2022-10-14T00:00:00"/>
    <n v="3"/>
    <n v="5"/>
    <n v="2"/>
  </r>
  <r>
    <x v="2663"/>
    <d v="2020-07-11T00:00:00"/>
    <n v="1"/>
    <n v="1"/>
    <n v="3"/>
  </r>
  <r>
    <x v="2664"/>
    <d v="2020-10-31T00:00:00"/>
    <n v="2"/>
    <n v="1"/>
    <n v="1"/>
  </r>
  <r>
    <x v="2664"/>
    <d v="2019-05-05T00:00:00"/>
    <n v="3"/>
    <n v="1"/>
    <n v="5"/>
  </r>
  <r>
    <x v="2664"/>
    <d v="2022-02-25T00:00:00"/>
    <n v="4"/>
    <n v="4"/>
    <n v="2"/>
  </r>
  <r>
    <x v="2665"/>
    <d v="2021-01-24T00:00:00"/>
    <n v="3"/>
    <n v="3"/>
    <n v="4"/>
  </r>
  <r>
    <x v="2665"/>
    <d v="2020-01-18T00:00:00"/>
    <n v="2"/>
    <n v="5"/>
    <n v="3"/>
  </r>
  <r>
    <x v="2666"/>
    <d v="2019-08-03T00:00:00"/>
    <n v="4"/>
    <n v="1"/>
    <n v="5"/>
  </r>
  <r>
    <x v="2666"/>
    <d v="2020-03-19T00:00:00"/>
    <n v="4"/>
    <n v="1"/>
    <n v="5"/>
  </r>
  <r>
    <x v="2667"/>
    <d v="2022-10-10T00:00:00"/>
    <n v="2"/>
    <n v="5"/>
    <n v="3"/>
  </r>
  <r>
    <x v="2667"/>
    <d v="2023-10-09T00:00:00"/>
    <n v="3"/>
    <n v="4"/>
    <n v="3"/>
  </r>
  <r>
    <x v="2668"/>
    <d v="2020-07-18T00:00:00"/>
    <n v="4"/>
    <n v="1"/>
    <n v="1"/>
  </r>
  <r>
    <x v="2669"/>
    <d v="2021-11-29T00:00:00"/>
    <n v="1"/>
    <n v="5"/>
    <n v="2"/>
  </r>
  <r>
    <x v="2669"/>
    <d v="2022-06-30T00:00:00"/>
    <n v="1"/>
    <n v="3"/>
    <n v="1"/>
  </r>
  <r>
    <x v="2670"/>
    <d v="2021-10-26T00:00:00"/>
    <n v="4"/>
    <n v="2"/>
    <n v="4"/>
  </r>
  <r>
    <x v="2671"/>
    <d v="2022-07-02T00:00:00"/>
    <n v="2"/>
    <n v="2"/>
    <n v="2"/>
  </r>
  <r>
    <x v="2672"/>
    <d v="2021-05-28T00:00:00"/>
    <n v="3"/>
    <n v="4"/>
    <n v="4"/>
  </r>
  <r>
    <x v="2673"/>
    <d v="2020-01-26T00:00:00"/>
    <n v="5"/>
    <n v="2"/>
    <n v="1"/>
  </r>
  <r>
    <x v="2673"/>
    <d v="2022-11-15T00:00:00"/>
    <n v="1"/>
    <n v="2"/>
    <n v="2"/>
  </r>
  <r>
    <x v="2673"/>
    <d v="2021-03-06T00:00:00"/>
    <n v="1"/>
    <n v="3"/>
    <n v="4"/>
  </r>
  <r>
    <x v="2674"/>
    <d v="2021-03-19T00:00:00"/>
    <n v="3"/>
    <n v="1"/>
    <n v="2"/>
  </r>
  <r>
    <x v="2674"/>
    <d v="2019-08-18T00:00:00"/>
    <n v="4"/>
    <n v="3"/>
    <n v="5"/>
  </r>
  <r>
    <x v="2675"/>
    <d v="2023-06-26T00:00:00"/>
    <n v="2"/>
    <n v="4"/>
    <n v="4"/>
  </r>
  <r>
    <x v="2675"/>
    <d v="2022-06-19T00:00:00"/>
    <n v="1"/>
    <n v="2"/>
    <n v="1"/>
  </r>
  <r>
    <x v="2676"/>
    <d v="2022-10-28T00:00:00"/>
    <n v="1"/>
    <n v="2"/>
    <n v="5"/>
  </r>
  <r>
    <x v="2677"/>
    <d v="2023-05-19T00:00:00"/>
    <n v="2"/>
    <n v="4"/>
    <n v="3"/>
  </r>
  <r>
    <x v="2677"/>
    <d v="2022-06-28T00:00:00"/>
    <n v="1"/>
    <n v="4"/>
    <n v="5"/>
  </r>
  <r>
    <x v="2677"/>
    <d v="2023-01-17T00:00:00"/>
    <n v="3"/>
    <n v="1"/>
    <n v="5"/>
  </r>
  <r>
    <x v="2678"/>
    <d v="2019-12-29T00:00:00"/>
    <n v="1"/>
    <n v="2"/>
    <n v="5"/>
  </r>
  <r>
    <x v="2679"/>
    <d v="2023-06-02T00:00:00"/>
    <n v="1"/>
    <n v="3"/>
    <n v="3"/>
  </r>
  <r>
    <x v="2680"/>
    <d v="2023-05-05T00:00:00"/>
    <n v="5"/>
    <n v="5"/>
    <n v="1"/>
  </r>
  <r>
    <x v="2680"/>
    <d v="2019-08-10T00:00:00"/>
    <n v="1"/>
    <n v="1"/>
    <n v="3"/>
  </r>
  <r>
    <x v="2681"/>
    <d v="2020-12-24T00:00:00"/>
    <n v="1"/>
    <n v="2"/>
    <n v="1"/>
  </r>
  <r>
    <x v="2681"/>
    <d v="2022-09-15T00:00:00"/>
    <n v="1"/>
    <n v="5"/>
    <n v="5"/>
  </r>
  <r>
    <x v="2682"/>
    <d v="2020-07-12T00:00:00"/>
    <n v="5"/>
    <n v="1"/>
    <n v="1"/>
  </r>
  <r>
    <x v="2682"/>
    <d v="2021-07-28T00:00:00"/>
    <n v="3"/>
    <n v="3"/>
    <n v="5"/>
  </r>
  <r>
    <x v="2682"/>
    <d v="2023-08-26T00:00:00"/>
    <n v="2"/>
    <n v="2"/>
    <n v="1"/>
  </r>
  <r>
    <x v="2683"/>
    <d v="2023-08-25T00:00:00"/>
    <n v="3"/>
    <n v="5"/>
    <n v="2"/>
  </r>
  <r>
    <x v="2683"/>
    <d v="2019-05-16T00:00:00"/>
    <n v="5"/>
    <n v="2"/>
    <n v="3"/>
  </r>
  <r>
    <x v="2684"/>
    <d v="2021-09-23T00:00:00"/>
    <n v="2"/>
    <n v="4"/>
    <n v="2"/>
  </r>
  <r>
    <x v="2684"/>
    <d v="2022-05-05T00:00:00"/>
    <n v="5"/>
    <n v="2"/>
    <n v="4"/>
  </r>
  <r>
    <x v="2685"/>
    <d v="2019-07-26T00:00:00"/>
    <n v="5"/>
    <n v="1"/>
    <n v="1"/>
  </r>
  <r>
    <x v="2685"/>
    <d v="2019-06-05T00:00:00"/>
    <n v="5"/>
    <n v="5"/>
    <n v="4"/>
  </r>
  <r>
    <x v="2686"/>
    <d v="2019-10-03T00:00:00"/>
    <n v="2"/>
    <n v="3"/>
    <n v="2"/>
  </r>
  <r>
    <x v="2687"/>
    <d v="2022-12-16T00:00:00"/>
    <n v="3"/>
    <n v="3"/>
    <n v="3"/>
  </r>
  <r>
    <x v="2687"/>
    <d v="2020-03-09T00:00:00"/>
    <n v="5"/>
    <n v="1"/>
    <n v="5"/>
  </r>
  <r>
    <x v="2687"/>
    <d v="2019-12-16T00:00:00"/>
    <n v="4"/>
    <n v="2"/>
    <n v="4"/>
  </r>
  <r>
    <x v="2688"/>
    <d v="2022-04-05T00:00:00"/>
    <n v="3"/>
    <n v="5"/>
    <n v="3"/>
  </r>
  <r>
    <x v="2688"/>
    <d v="2021-09-25T00:00:00"/>
    <n v="1"/>
    <n v="2"/>
    <n v="2"/>
  </r>
  <r>
    <x v="2689"/>
    <d v="2020-10-27T00:00:00"/>
    <n v="3"/>
    <n v="5"/>
    <n v="1"/>
  </r>
  <r>
    <x v="2689"/>
    <d v="2020-10-28T00:00:00"/>
    <n v="1"/>
    <n v="2"/>
    <n v="2"/>
  </r>
  <r>
    <x v="2690"/>
    <d v="2020-05-09T00:00:00"/>
    <n v="5"/>
    <n v="3"/>
    <n v="1"/>
  </r>
  <r>
    <x v="2690"/>
    <d v="2019-11-07T00:00:00"/>
    <n v="4"/>
    <n v="1"/>
    <n v="2"/>
  </r>
  <r>
    <x v="2690"/>
    <d v="2023-07-27T00:00:00"/>
    <n v="4"/>
    <n v="4"/>
    <n v="2"/>
  </r>
  <r>
    <x v="2691"/>
    <d v="2020-07-13T00:00:00"/>
    <n v="2"/>
    <n v="5"/>
    <n v="4"/>
  </r>
  <r>
    <x v="2691"/>
    <d v="2022-08-29T00:00:00"/>
    <n v="3"/>
    <n v="5"/>
    <n v="3"/>
  </r>
  <r>
    <x v="2691"/>
    <d v="2023-05-13T00:00:00"/>
    <n v="2"/>
    <n v="4"/>
    <n v="5"/>
  </r>
  <r>
    <x v="2692"/>
    <d v="2019-05-23T00:00:00"/>
    <n v="5"/>
    <n v="5"/>
    <n v="4"/>
  </r>
  <r>
    <x v="2693"/>
    <d v="2023-01-09T00:00:00"/>
    <n v="4"/>
    <n v="4"/>
    <n v="5"/>
  </r>
  <r>
    <x v="2694"/>
    <d v="2022-04-17T00:00:00"/>
    <n v="3"/>
    <n v="4"/>
    <n v="1"/>
  </r>
  <r>
    <x v="2694"/>
    <d v="2022-07-14T00:00:00"/>
    <n v="2"/>
    <n v="2"/>
    <n v="4"/>
  </r>
  <r>
    <x v="2695"/>
    <d v="2023-04-06T00:00:00"/>
    <n v="5"/>
    <n v="3"/>
    <n v="5"/>
  </r>
  <r>
    <x v="2696"/>
    <d v="2020-01-28T00:00:00"/>
    <n v="2"/>
    <n v="5"/>
    <n v="4"/>
  </r>
  <r>
    <x v="2696"/>
    <d v="2020-09-08T00:00:00"/>
    <n v="3"/>
    <n v="4"/>
    <n v="1"/>
  </r>
  <r>
    <x v="2697"/>
    <d v="2021-06-24T00:00:00"/>
    <n v="3"/>
    <n v="1"/>
    <n v="5"/>
  </r>
  <r>
    <x v="2697"/>
    <d v="2023-04-22T00:00:00"/>
    <n v="2"/>
    <n v="1"/>
    <n v="5"/>
  </r>
  <r>
    <x v="2697"/>
    <d v="2020-05-06T00:00:00"/>
    <n v="4"/>
    <n v="3"/>
    <n v="1"/>
  </r>
  <r>
    <x v="2698"/>
    <d v="2021-06-19T00:00:00"/>
    <n v="5"/>
    <n v="2"/>
    <n v="1"/>
  </r>
  <r>
    <x v="2698"/>
    <d v="2020-04-05T00:00:00"/>
    <n v="2"/>
    <n v="4"/>
    <n v="5"/>
  </r>
  <r>
    <x v="2699"/>
    <d v="2023-02-11T00:00:00"/>
    <n v="5"/>
    <n v="3"/>
    <n v="5"/>
  </r>
  <r>
    <x v="2699"/>
    <d v="2020-02-10T00:00:00"/>
    <n v="5"/>
    <n v="5"/>
    <n v="1"/>
  </r>
  <r>
    <x v="2700"/>
    <d v="2021-08-23T00:00:00"/>
    <n v="1"/>
    <n v="2"/>
    <n v="4"/>
  </r>
  <r>
    <x v="2700"/>
    <d v="2022-08-25T00:00:00"/>
    <n v="4"/>
    <n v="5"/>
    <n v="2"/>
  </r>
  <r>
    <x v="2700"/>
    <d v="2019-03-15T00:00:00"/>
    <n v="1"/>
    <n v="3"/>
    <n v="3"/>
  </r>
  <r>
    <x v="2701"/>
    <d v="2021-05-31T00:00:00"/>
    <n v="1"/>
    <n v="2"/>
    <n v="3"/>
  </r>
  <r>
    <x v="2701"/>
    <d v="2019-08-24T00:00:00"/>
    <n v="5"/>
    <n v="1"/>
    <n v="2"/>
  </r>
  <r>
    <x v="2702"/>
    <d v="2023-05-18T00:00:00"/>
    <n v="3"/>
    <n v="2"/>
    <n v="4"/>
  </r>
  <r>
    <x v="2703"/>
    <d v="2020-06-27T00:00:00"/>
    <n v="1"/>
    <n v="4"/>
    <n v="3"/>
  </r>
  <r>
    <x v="2703"/>
    <d v="2020-07-26T00:00:00"/>
    <n v="5"/>
    <n v="3"/>
    <n v="4"/>
  </r>
  <r>
    <x v="2704"/>
    <d v="2023-06-23T00:00:00"/>
    <n v="2"/>
    <n v="5"/>
    <n v="2"/>
  </r>
  <r>
    <x v="2704"/>
    <d v="2020-10-11T00:00:00"/>
    <n v="3"/>
    <n v="1"/>
    <n v="5"/>
  </r>
  <r>
    <x v="2705"/>
    <d v="2020-11-30T00:00:00"/>
    <n v="1"/>
    <n v="5"/>
    <n v="1"/>
  </r>
  <r>
    <x v="2706"/>
    <d v="2019-07-18T00:00:00"/>
    <n v="3"/>
    <n v="2"/>
    <n v="3"/>
  </r>
  <r>
    <x v="2707"/>
    <d v="2023-01-07T00:00:00"/>
    <n v="3"/>
    <n v="2"/>
    <n v="2"/>
  </r>
  <r>
    <x v="2707"/>
    <d v="2023-02-16T00:00:00"/>
    <n v="1"/>
    <n v="3"/>
    <n v="5"/>
  </r>
  <r>
    <x v="2708"/>
    <d v="2020-01-04T00:00:00"/>
    <n v="1"/>
    <n v="3"/>
    <n v="1"/>
  </r>
  <r>
    <x v="2709"/>
    <d v="2021-07-03T00:00:00"/>
    <n v="1"/>
    <n v="3"/>
    <n v="5"/>
  </r>
  <r>
    <x v="2709"/>
    <d v="2021-08-24T00:00:00"/>
    <n v="4"/>
    <n v="5"/>
    <n v="4"/>
  </r>
  <r>
    <x v="2709"/>
    <d v="2021-08-18T00:00:00"/>
    <n v="2"/>
    <n v="2"/>
    <n v="3"/>
  </r>
  <r>
    <x v="2710"/>
    <d v="2020-11-10T00:00:00"/>
    <n v="2"/>
    <n v="4"/>
    <n v="1"/>
  </r>
  <r>
    <x v="2710"/>
    <d v="2023-04-01T00:00:00"/>
    <n v="2"/>
    <n v="1"/>
    <n v="4"/>
  </r>
  <r>
    <x v="2711"/>
    <d v="2022-05-07T00:00:00"/>
    <n v="2"/>
    <n v="1"/>
    <n v="3"/>
  </r>
  <r>
    <x v="2711"/>
    <d v="2019-07-31T00:00:00"/>
    <n v="1"/>
    <n v="5"/>
    <n v="4"/>
  </r>
  <r>
    <x v="2711"/>
    <d v="2020-04-08T00:00:00"/>
    <n v="2"/>
    <n v="3"/>
    <n v="2"/>
  </r>
  <r>
    <x v="2712"/>
    <d v="2022-11-09T00:00:00"/>
    <n v="4"/>
    <n v="3"/>
    <n v="4"/>
  </r>
  <r>
    <x v="2712"/>
    <d v="2021-04-07T00:00:00"/>
    <n v="3"/>
    <n v="1"/>
    <n v="4"/>
  </r>
  <r>
    <x v="2712"/>
    <d v="2021-05-16T00:00:00"/>
    <n v="1"/>
    <n v="3"/>
    <n v="5"/>
  </r>
  <r>
    <x v="2713"/>
    <d v="2023-06-23T00:00:00"/>
    <n v="3"/>
    <n v="1"/>
    <n v="5"/>
  </r>
  <r>
    <x v="2714"/>
    <d v="2019-12-15T00:00:00"/>
    <n v="1"/>
    <n v="5"/>
    <n v="4"/>
  </r>
  <r>
    <x v="2714"/>
    <d v="2019-05-27T00:00:00"/>
    <n v="3"/>
    <n v="1"/>
    <n v="5"/>
  </r>
  <r>
    <x v="2714"/>
    <d v="2023-06-30T00:00:00"/>
    <n v="2"/>
    <n v="1"/>
    <n v="3"/>
  </r>
  <r>
    <x v="2715"/>
    <d v="2021-09-12T00:00:00"/>
    <n v="3"/>
    <n v="3"/>
    <n v="3"/>
  </r>
  <r>
    <x v="2716"/>
    <d v="2022-04-27T00:00:00"/>
    <n v="2"/>
    <n v="3"/>
    <n v="2"/>
  </r>
  <r>
    <x v="2716"/>
    <d v="2022-02-18T00:00:00"/>
    <n v="4"/>
    <n v="3"/>
    <n v="2"/>
  </r>
  <r>
    <x v="2717"/>
    <d v="2021-11-02T00:00:00"/>
    <n v="3"/>
    <n v="2"/>
    <n v="1"/>
  </r>
  <r>
    <x v="2717"/>
    <d v="2019-07-19T00:00:00"/>
    <n v="4"/>
    <n v="3"/>
    <n v="5"/>
  </r>
  <r>
    <x v="2718"/>
    <d v="2020-03-25T00:00:00"/>
    <n v="3"/>
    <n v="4"/>
    <n v="5"/>
  </r>
  <r>
    <x v="2718"/>
    <d v="2023-04-06T00:00:00"/>
    <n v="2"/>
    <n v="1"/>
    <n v="3"/>
  </r>
  <r>
    <x v="2718"/>
    <d v="2020-03-26T00:00:00"/>
    <n v="3"/>
    <n v="1"/>
    <n v="1"/>
  </r>
  <r>
    <x v="2719"/>
    <d v="2020-11-22T00:00:00"/>
    <n v="1"/>
    <n v="1"/>
    <n v="1"/>
  </r>
  <r>
    <x v="2720"/>
    <d v="2020-01-23T00:00:00"/>
    <n v="5"/>
    <n v="3"/>
    <n v="5"/>
  </r>
  <r>
    <x v="2721"/>
    <d v="2023-09-03T00:00:00"/>
    <n v="1"/>
    <n v="2"/>
    <n v="3"/>
  </r>
  <r>
    <x v="2721"/>
    <d v="2020-02-25T00:00:00"/>
    <n v="3"/>
    <n v="2"/>
    <n v="3"/>
  </r>
  <r>
    <x v="2722"/>
    <d v="2023-07-29T00:00:00"/>
    <n v="1"/>
    <n v="1"/>
    <n v="1"/>
  </r>
  <r>
    <x v="2722"/>
    <d v="2023-11-05T00:00:00"/>
    <n v="1"/>
    <n v="4"/>
    <n v="3"/>
  </r>
  <r>
    <x v="2723"/>
    <d v="2023-01-29T00:00:00"/>
    <n v="3"/>
    <n v="5"/>
    <n v="2"/>
  </r>
  <r>
    <x v="2723"/>
    <d v="2021-07-03T00:00:00"/>
    <n v="4"/>
    <n v="2"/>
    <n v="4"/>
  </r>
  <r>
    <x v="2723"/>
    <d v="2023-03-16T00:00:00"/>
    <n v="4"/>
    <n v="1"/>
    <n v="3"/>
  </r>
  <r>
    <x v="2724"/>
    <d v="2020-06-27T00:00:00"/>
    <n v="3"/>
    <n v="4"/>
    <n v="4"/>
  </r>
  <r>
    <x v="2724"/>
    <d v="2021-08-02T00:00:00"/>
    <n v="1"/>
    <n v="2"/>
    <n v="1"/>
  </r>
  <r>
    <x v="2725"/>
    <d v="2021-06-14T00:00:00"/>
    <n v="3"/>
    <n v="1"/>
    <n v="5"/>
  </r>
  <r>
    <x v="2725"/>
    <d v="2019-09-16T00:00:00"/>
    <n v="4"/>
    <n v="1"/>
    <n v="4"/>
  </r>
  <r>
    <x v="2725"/>
    <d v="2020-11-14T00:00:00"/>
    <n v="1"/>
    <n v="2"/>
    <n v="2"/>
  </r>
  <r>
    <x v="2726"/>
    <d v="2022-02-14T00:00:00"/>
    <n v="5"/>
    <n v="5"/>
    <n v="3"/>
  </r>
  <r>
    <x v="2726"/>
    <d v="2019-12-19T00:00:00"/>
    <n v="3"/>
    <n v="3"/>
    <n v="1"/>
  </r>
  <r>
    <x v="2726"/>
    <d v="2021-01-22T00:00:00"/>
    <n v="4"/>
    <n v="3"/>
    <n v="1"/>
  </r>
  <r>
    <x v="2727"/>
    <d v="2022-10-05T00:00:00"/>
    <n v="5"/>
    <n v="5"/>
    <n v="1"/>
  </r>
  <r>
    <x v="2728"/>
    <d v="2022-04-30T00:00:00"/>
    <n v="5"/>
    <n v="5"/>
    <n v="2"/>
  </r>
  <r>
    <x v="2728"/>
    <d v="2022-06-18T00:00:00"/>
    <n v="5"/>
    <n v="3"/>
    <n v="4"/>
  </r>
  <r>
    <x v="2728"/>
    <d v="2021-11-11T00:00:00"/>
    <n v="2"/>
    <n v="1"/>
    <n v="3"/>
  </r>
  <r>
    <x v="2729"/>
    <d v="2021-01-02T00:00:00"/>
    <n v="2"/>
    <n v="2"/>
    <n v="1"/>
  </r>
  <r>
    <x v="2729"/>
    <d v="2022-03-16T00:00:00"/>
    <n v="4"/>
    <n v="5"/>
    <n v="3"/>
  </r>
  <r>
    <x v="2730"/>
    <d v="2022-02-28T00:00:00"/>
    <n v="1"/>
    <n v="1"/>
    <n v="4"/>
  </r>
  <r>
    <x v="2730"/>
    <d v="2021-10-15T00:00:00"/>
    <n v="1"/>
    <n v="1"/>
    <n v="4"/>
  </r>
  <r>
    <x v="2731"/>
    <d v="2020-02-15T00:00:00"/>
    <n v="3"/>
    <n v="2"/>
    <n v="3"/>
  </r>
  <r>
    <x v="2731"/>
    <d v="2019-03-22T00:00:00"/>
    <n v="3"/>
    <n v="2"/>
    <n v="2"/>
  </r>
  <r>
    <x v="2731"/>
    <d v="2020-03-26T00:00:00"/>
    <n v="1"/>
    <n v="5"/>
    <n v="5"/>
  </r>
  <r>
    <x v="2732"/>
    <d v="2021-06-13T00:00:00"/>
    <n v="5"/>
    <n v="3"/>
    <n v="4"/>
  </r>
  <r>
    <x v="2732"/>
    <d v="2020-07-02T00:00:00"/>
    <n v="2"/>
    <n v="3"/>
    <n v="3"/>
  </r>
  <r>
    <x v="2732"/>
    <d v="2020-02-07T00:00:00"/>
    <n v="3"/>
    <n v="3"/>
    <n v="5"/>
  </r>
  <r>
    <x v="2733"/>
    <d v="2020-06-15T00:00:00"/>
    <n v="2"/>
    <n v="1"/>
    <n v="5"/>
  </r>
  <r>
    <x v="2733"/>
    <d v="2022-06-03T00:00:00"/>
    <n v="4"/>
    <n v="1"/>
    <n v="2"/>
  </r>
  <r>
    <x v="2733"/>
    <d v="2021-04-12T00:00:00"/>
    <n v="4"/>
    <n v="3"/>
    <n v="2"/>
  </r>
  <r>
    <x v="2734"/>
    <d v="2021-11-12T00:00:00"/>
    <n v="2"/>
    <n v="4"/>
    <n v="4"/>
  </r>
  <r>
    <x v="2735"/>
    <d v="2022-10-02T00:00:00"/>
    <n v="2"/>
    <n v="4"/>
    <n v="4"/>
  </r>
  <r>
    <x v="2736"/>
    <d v="2021-04-16T00:00:00"/>
    <n v="4"/>
    <n v="4"/>
    <n v="3"/>
  </r>
  <r>
    <x v="2737"/>
    <d v="2023-08-27T00:00:00"/>
    <n v="3"/>
    <n v="4"/>
    <n v="5"/>
  </r>
  <r>
    <x v="2737"/>
    <d v="2021-06-04T00:00:00"/>
    <n v="1"/>
    <n v="2"/>
    <n v="2"/>
  </r>
  <r>
    <x v="2737"/>
    <d v="2019-12-29T00:00:00"/>
    <n v="2"/>
    <n v="3"/>
    <n v="4"/>
  </r>
  <r>
    <x v="2738"/>
    <d v="2022-07-09T00:00:00"/>
    <n v="3"/>
    <n v="1"/>
    <n v="5"/>
  </r>
  <r>
    <x v="2738"/>
    <d v="2022-07-07T00:00:00"/>
    <n v="1"/>
    <n v="1"/>
    <n v="3"/>
  </r>
  <r>
    <x v="2739"/>
    <d v="2022-08-16T00:00:00"/>
    <n v="2"/>
    <n v="3"/>
    <n v="2"/>
  </r>
  <r>
    <x v="2739"/>
    <d v="2021-10-14T00:00:00"/>
    <n v="5"/>
    <n v="4"/>
    <n v="2"/>
  </r>
  <r>
    <x v="2740"/>
    <d v="2019-12-02T00:00:00"/>
    <n v="1"/>
    <n v="2"/>
    <n v="1"/>
  </r>
  <r>
    <x v="2740"/>
    <d v="2022-03-20T00:00:00"/>
    <n v="5"/>
    <n v="2"/>
    <n v="4"/>
  </r>
  <r>
    <x v="2740"/>
    <d v="2019-03-28T00:00:00"/>
    <n v="3"/>
    <n v="1"/>
    <n v="4"/>
  </r>
  <r>
    <x v="2741"/>
    <d v="2022-09-26T00:00:00"/>
    <n v="5"/>
    <n v="1"/>
    <n v="2"/>
  </r>
  <r>
    <x v="2742"/>
    <d v="2023-09-30T00:00:00"/>
    <n v="1"/>
    <n v="1"/>
    <n v="3"/>
  </r>
  <r>
    <x v="2743"/>
    <d v="2021-02-02T00:00:00"/>
    <n v="5"/>
    <n v="1"/>
    <n v="3"/>
  </r>
  <r>
    <x v="2744"/>
    <d v="2022-08-13T00:00:00"/>
    <n v="1"/>
    <n v="4"/>
    <n v="5"/>
  </r>
  <r>
    <x v="2744"/>
    <d v="2023-06-16T00:00:00"/>
    <n v="5"/>
    <n v="2"/>
    <n v="3"/>
  </r>
  <r>
    <x v="2744"/>
    <d v="2022-03-27T00:00:00"/>
    <n v="3"/>
    <n v="2"/>
    <n v="1"/>
  </r>
  <r>
    <x v="2745"/>
    <d v="2019-06-21T00:00:00"/>
    <n v="5"/>
    <n v="2"/>
    <n v="2"/>
  </r>
  <r>
    <x v="2746"/>
    <d v="2019-09-21T00:00:00"/>
    <n v="4"/>
    <n v="3"/>
    <n v="5"/>
  </r>
  <r>
    <x v="2746"/>
    <d v="2021-02-21T00:00:00"/>
    <n v="4"/>
    <n v="3"/>
    <n v="4"/>
  </r>
  <r>
    <x v="2747"/>
    <d v="2019-09-05T00:00:00"/>
    <n v="1"/>
    <n v="2"/>
    <n v="5"/>
  </r>
  <r>
    <x v="2747"/>
    <d v="2020-05-13T00:00:00"/>
    <n v="5"/>
    <n v="5"/>
    <n v="4"/>
  </r>
  <r>
    <x v="2747"/>
    <d v="2019-08-27T00:00:00"/>
    <n v="1"/>
    <n v="5"/>
    <n v="3"/>
  </r>
  <r>
    <x v="2748"/>
    <d v="2021-11-06T00:00:00"/>
    <n v="1"/>
    <n v="2"/>
    <n v="1"/>
  </r>
  <r>
    <x v="2748"/>
    <d v="2021-07-31T00:00:00"/>
    <n v="4"/>
    <n v="2"/>
    <n v="4"/>
  </r>
  <r>
    <x v="2749"/>
    <d v="2019-08-17T00:00:00"/>
    <n v="5"/>
    <n v="2"/>
    <n v="3"/>
  </r>
  <r>
    <x v="2749"/>
    <d v="2021-07-31T00:00:00"/>
    <n v="4"/>
    <n v="4"/>
    <n v="4"/>
  </r>
  <r>
    <x v="2750"/>
    <d v="2023-09-23T00:00:00"/>
    <n v="3"/>
    <n v="2"/>
    <n v="1"/>
  </r>
  <r>
    <x v="2750"/>
    <d v="2023-02-07T00:00:00"/>
    <n v="5"/>
    <n v="4"/>
    <n v="4"/>
  </r>
  <r>
    <x v="2751"/>
    <d v="2021-03-28T00:00:00"/>
    <n v="3"/>
    <n v="3"/>
    <n v="5"/>
  </r>
  <r>
    <x v="2752"/>
    <d v="2019-08-03T00:00:00"/>
    <n v="2"/>
    <n v="4"/>
    <n v="1"/>
  </r>
  <r>
    <x v="2752"/>
    <d v="2021-12-13T00:00:00"/>
    <n v="4"/>
    <n v="2"/>
    <n v="5"/>
  </r>
  <r>
    <x v="2753"/>
    <d v="2020-11-27T00:00:00"/>
    <n v="3"/>
    <n v="1"/>
    <n v="4"/>
  </r>
  <r>
    <x v="2753"/>
    <d v="2019-11-30T00:00:00"/>
    <n v="3"/>
    <n v="4"/>
    <n v="3"/>
  </r>
  <r>
    <x v="2753"/>
    <d v="2022-07-27T00:00:00"/>
    <n v="5"/>
    <n v="4"/>
    <n v="1"/>
  </r>
  <r>
    <x v="2754"/>
    <d v="2023-03-16T00:00:00"/>
    <n v="3"/>
    <n v="5"/>
    <n v="3"/>
  </r>
  <r>
    <x v="2754"/>
    <d v="2023-05-06T00:00:00"/>
    <n v="4"/>
    <n v="5"/>
    <n v="2"/>
  </r>
  <r>
    <x v="2754"/>
    <d v="2020-04-16T00:00:00"/>
    <n v="4"/>
    <n v="1"/>
    <n v="2"/>
  </r>
  <r>
    <x v="2755"/>
    <d v="2023-04-22T00:00:00"/>
    <n v="4"/>
    <n v="2"/>
    <n v="4"/>
  </r>
  <r>
    <x v="2755"/>
    <d v="2022-07-13T00:00:00"/>
    <n v="3"/>
    <n v="4"/>
    <n v="2"/>
  </r>
  <r>
    <x v="2756"/>
    <d v="2020-07-21T00:00:00"/>
    <n v="3"/>
    <n v="2"/>
    <n v="4"/>
  </r>
  <r>
    <x v="2756"/>
    <d v="2020-06-22T00:00:00"/>
    <n v="3"/>
    <n v="5"/>
    <n v="1"/>
  </r>
  <r>
    <x v="2757"/>
    <d v="2023-08-18T00:00:00"/>
    <n v="4"/>
    <n v="3"/>
    <n v="2"/>
  </r>
  <r>
    <x v="2757"/>
    <d v="2023-03-24T00:00:00"/>
    <n v="5"/>
    <n v="5"/>
    <n v="5"/>
  </r>
  <r>
    <x v="2758"/>
    <d v="2023-05-15T00:00:00"/>
    <n v="1"/>
    <n v="4"/>
    <n v="2"/>
  </r>
  <r>
    <x v="2758"/>
    <d v="2022-04-14T00:00:00"/>
    <n v="2"/>
    <n v="2"/>
    <n v="3"/>
  </r>
  <r>
    <x v="2759"/>
    <d v="2019-04-01T00:00:00"/>
    <n v="2"/>
    <n v="1"/>
    <n v="3"/>
  </r>
  <r>
    <x v="2759"/>
    <d v="2020-08-29T00:00:00"/>
    <n v="1"/>
    <n v="1"/>
    <n v="4"/>
  </r>
  <r>
    <x v="2760"/>
    <d v="2021-04-23T00:00:00"/>
    <n v="2"/>
    <n v="1"/>
    <n v="2"/>
  </r>
  <r>
    <x v="2760"/>
    <d v="2021-07-29T00:00:00"/>
    <n v="2"/>
    <n v="2"/>
    <n v="1"/>
  </r>
  <r>
    <x v="2761"/>
    <d v="2021-10-17T00:00:00"/>
    <n v="3"/>
    <n v="2"/>
    <n v="1"/>
  </r>
  <r>
    <x v="2761"/>
    <d v="2019-04-10T00:00:00"/>
    <n v="3"/>
    <n v="5"/>
    <n v="3"/>
  </r>
  <r>
    <x v="2761"/>
    <d v="2021-04-07T00:00:00"/>
    <n v="4"/>
    <n v="5"/>
    <n v="1"/>
  </r>
  <r>
    <x v="2762"/>
    <d v="2021-10-15T00:00:00"/>
    <n v="3"/>
    <n v="5"/>
    <n v="1"/>
  </r>
  <r>
    <x v="2762"/>
    <d v="2020-11-10T00:00:00"/>
    <n v="4"/>
    <n v="2"/>
    <n v="1"/>
  </r>
  <r>
    <x v="2763"/>
    <d v="2020-04-10T00:00:00"/>
    <n v="1"/>
    <n v="2"/>
    <n v="4"/>
  </r>
  <r>
    <x v="2763"/>
    <d v="2021-04-30T00:00:00"/>
    <n v="2"/>
    <n v="5"/>
    <n v="3"/>
  </r>
  <r>
    <x v="2764"/>
    <d v="2022-03-24T00:00:00"/>
    <n v="5"/>
    <n v="3"/>
    <n v="1"/>
  </r>
  <r>
    <x v="2764"/>
    <d v="2023-09-09T00:00:00"/>
    <n v="5"/>
    <n v="1"/>
    <n v="2"/>
  </r>
  <r>
    <x v="2765"/>
    <d v="2023-10-30T00:00:00"/>
    <n v="5"/>
    <n v="2"/>
    <n v="1"/>
  </r>
  <r>
    <x v="2766"/>
    <d v="2022-03-31T00:00:00"/>
    <n v="5"/>
    <n v="3"/>
    <n v="4"/>
  </r>
  <r>
    <x v="2766"/>
    <d v="2021-10-14T00:00:00"/>
    <n v="4"/>
    <n v="4"/>
    <n v="2"/>
  </r>
  <r>
    <x v="2766"/>
    <d v="2021-11-09T00:00:00"/>
    <n v="1"/>
    <n v="4"/>
    <n v="4"/>
  </r>
  <r>
    <x v="2767"/>
    <d v="2023-06-29T00:00:00"/>
    <n v="5"/>
    <n v="1"/>
    <n v="2"/>
  </r>
  <r>
    <x v="2768"/>
    <d v="2019-12-30T00:00:00"/>
    <n v="5"/>
    <n v="5"/>
    <n v="2"/>
  </r>
  <r>
    <x v="2768"/>
    <d v="2020-11-30T00:00:00"/>
    <n v="2"/>
    <n v="3"/>
    <n v="4"/>
  </r>
  <r>
    <x v="2768"/>
    <d v="2020-03-20T00:00:00"/>
    <n v="2"/>
    <n v="5"/>
    <n v="5"/>
  </r>
  <r>
    <x v="2769"/>
    <d v="2021-06-04T00:00:00"/>
    <n v="4"/>
    <n v="5"/>
    <n v="2"/>
  </r>
  <r>
    <x v="2769"/>
    <d v="2023-09-13T00:00:00"/>
    <n v="3"/>
    <n v="1"/>
    <n v="2"/>
  </r>
  <r>
    <x v="2770"/>
    <d v="2019-12-11T00:00:00"/>
    <n v="5"/>
    <n v="2"/>
    <n v="2"/>
  </r>
  <r>
    <x v="2770"/>
    <d v="2023-04-01T00:00:00"/>
    <n v="4"/>
    <n v="4"/>
    <n v="5"/>
  </r>
  <r>
    <x v="2771"/>
    <d v="2020-12-18T00:00:00"/>
    <n v="2"/>
    <n v="1"/>
    <n v="1"/>
  </r>
  <r>
    <x v="2771"/>
    <d v="2022-01-29T00:00:00"/>
    <n v="1"/>
    <n v="4"/>
    <n v="5"/>
  </r>
  <r>
    <x v="2771"/>
    <d v="2020-07-05T00:00:00"/>
    <n v="5"/>
    <n v="4"/>
    <n v="2"/>
  </r>
  <r>
    <x v="2772"/>
    <d v="2019-09-01T00:00:00"/>
    <n v="5"/>
    <n v="1"/>
    <n v="1"/>
  </r>
  <r>
    <x v="2772"/>
    <d v="2023-03-09T00:00:00"/>
    <n v="3"/>
    <n v="5"/>
    <n v="2"/>
  </r>
  <r>
    <x v="2773"/>
    <d v="2023-02-14T00:00:00"/>
    <n v="1"/>
    <n v="5"/>
    <n v="3"/>
  </r>
  <r>
    <x v="2773"/>
    <d v="2019-08-22T00:00:00"/>
    <n v="1"/>
    <n v="4"/>
    <n v="3"/>
  </r>
  <r>
    <x v="2773"/>
    <d v="2023-03-20T00:00:00"/>
    <n v="4"/>
    <n v="5"/>
    <n v="3"/>
  </r>
  <r>
    <x v="2774"/>
    <d v="2020-06-20T00:00:00"/>
    <n v="3"/>
    <n v="3"/>
    <n v="2"/>
  </r>
  <r>
    <x v="2774"/>
    <d v="2021-11-29T00:00:00"/>
    <n v="4"/>
    <n v="2"/>
    <n v="3"/>
  </r>
  <r>
    <x v="2774"/>
    <d v="2022-06-07T00:00:00"/>
    <n v="3"/>
    <n v="3"/>
    <n v="2"/>
  </r>
  <r>
    <x v="2775"/>
    <d v="2022-08-27T00:00:00"/>
    <n v="3"/>
    <n v="1"/>
    <n v="1"/>
  </r>
  <r>
    <x v="2775"/>
    <d v="2023-07-18T00:00:00"/>
    <n v="1"/>
    <n v="3"/>
    <n v="2"/>
  </r>
  <r>
    <x v="2776"/>
    <d v="2020-09-29T00:00:00"/>
    <n v="2"/>
    <n v="3"/>
    <n v="5"/>
  </r>
  <r>
    <x v="2776"/>
    <d v="2020-07-14T00:00:00"/>
    <n v="3"/>
    <n v="3"/>
    <n v="5"/>
  </r>
  <r>
    <x v="2776"/>
    <d v="2022-10-12T00:00:00"/>
    <n v="3"/>
    <n v="4"/>
    <n v="4"/>
  </r>
  <r>
    <x v="2777"/>
    <d v="2022-04-18T00:00:00"/>
    <n v="1"/>
    <n v="1"/>
    <n v="2"/>
  </r>
  <r>
    <x v="2777"/>
    <d v="2020-09-11T00:00:00"/>
    <n v="4"/>
    <n v="5"/>
    <n v="4"/>
  </r>
  <r>
    <x v="2777"/>
    <d v="2022-12-04T00:00:00"/>
    <n v="2"/>
    <n v="4"/>
    <n v="1"/>
  </r>
  <r>
    <x v="2778"/>
    <d v="2022-08-11T00:00:00"/>
    <n v="4"/>
    <n v="3"/>
    <n v="5"/>
  </r>
  <r>
    <x v="2779"/>
    <d v="2023-02-28T00:00:00"/>
    <n v="2"/>
    <n v="5"/>
    <n v="5"/>
  </r>
  <r>
    <x v="2780"/>
    <d v="2023-08-09T00:00:00"/>
    <n v="5"/>
    <n v="3"/>
    <n v="4"/>
  </r>
  <r>
    <x v="2780"/>
    <d v="2022-10-10T00:00:00"/>
    <n v="2"/>
    <n v="2"/>
    <n v="2"/>
  </r>
  <r>
    <x v="2781"/>
    <d v="2021-04-10T00:00:00"/>
    <n v="4"/>
    <n v="1"/>
    <n v="1"/>
  </r>
  <r>
    <x v="2781"/>
    <d v="2021-11-20T00:00:00"/>
    <n v="2"/>
    <n v="4"/>
    <n v="2"/>
  </r>
  <r>
    <x v="2781"/>
    <d v="2021-09-15T00:00:00"/>
    <n v="1"/>
    <n v="5"/>
    <n v="3"/>
  </r>
  <r>
    <x v="2782"/>
    <d v="2021-05-09T00:00:00"/>
    <n v="3"/>
    <n v="1"/>
    <n v="2"/>
  </r>
  <r>
    <x v="2782"/>
    <d v="2019-04-06T00:00:00"/>
    <n v="4"/>
    <n v="5"/>
    <n v="4"/>
  </r>
  <r>
    <x v="2782"/>
    <d v="2019-06-11T00:00:00"/>
    <n v="5"/>
    <n v="3"/>
    <n v="4"/>
  </r>
  <r>
    <x v="2783"/>
    <d v="2021-11-15T00:00:00"/>
    <n v="2"/>
    <n v="5"/>
    <n v="1"/>
  </r>
  <r>
    <x v="2784"/>
    <d v="2019-06-30T00:00:00"/>
    <n v="4"/>
    <n v="4"/>
    <n v="2"/>
  </r>
  <r>
    <x v="2784"/>
    <d v="2021-02-21T00:00:00"/>
    <n v="5"/>
    <n v="1"/>
    <n v="1"/>
  </r>
  <r>
    <x v="2785"/>
    <d v="2022-07-07T00:00:00"/>
    <n v="1"/>
    <n v="4"/>
    <n v="1"/>
  </r>
  <r>
    <x v="2785"/>
    <d v="2019-09-18T00:00:00"/>
    <n v="2"/>
    <n v="2"/>
    <n v="4"/>
  </r>
  <r>
    <x v="2785"/>
    <d v="2020-06-04T00:00:00"/>
    <n v="1"/>
    <n v="5"/>
    <n v="2"/>
  </r>
  <r>
    <x v="2786"/>
    <d v="2023-09-04T00:00:00"/>
    <n v="1"/>
    <n v="1"/>
    <n v="1"/>
  </r>
  <r>
    <x v="2787"/>
    <d v="2021-05-19T00:00:00"/>
    <n v="1"/>
    <n v="3"/>
    <n v="5"/>
  </r>
  <r>
    <x v="2788"/>
    <d v="2021-11-17T00:00:00"/>
    <n v="3"/>
    <n v="4"/>
    <n v="1"/>
  </r>
  <r>
    <x v="2788"/>
    <d v="2020-04-10T00:00:00"/>
    <n v="2"/>
    <n v="4"/>
    <n v="2"/>
  </r>
  <r>
    <x v="2789"/>
    <d v="2020-10-04T00:00:00"/>
    <n v="5"/>
    <n v="4"/>
    <n v="3"/>
  </r>
  <r>
    <x v="2789"/>
    <d v="2022-12-08T00:00:00"/>
    <n v="3"/>
    <n v="5"/>
    <n v="1"/>
  </r>
  <r>
    <x v="2790"/>
    <d v="2020-01-12T00:00:00"/>
    <n v="4"/>
    <n v="3"/>
    <n v="5"/>
  </r>
  <r>
    <x v="2791"/>
    <d v="2020-04-01T00:00:00"/>
    <n v="3"/>
    <n v="5"/>
    <n v="4"/>
  </r>
  <r>
    <x v="2792"/>
    <d v="2023-07-09T00:00:00"/>
    <n v="3"/>
    <n v="5"/>
    <n v="5"/>
  </r>
  <r>
    <x v="2792"/>
    <d v="2023-08-14T00:00:00"/>
    <n v="2"/>
    <n v="4"/>
    <n v="1"/>
  </r>
  <r>
    <x v="2793"/>
    <d v="2019-12-25T00:00:00"/>
    <n v="2"/>
    <n v="2"/>
    <n v="5"/>
  </r>
  <r>
    <x v="2793"/>
    <d v="2023-04-01T00:00:00"/>
    <n v="3"/>
    <n v="3"/>
    <n v="3"/>
  </r>
  <r>
    <x v="2794"/>
    <d v="2023-01-08T00:00:00"/>
    <n v="1"/>
    <n v="4"/>
    <n v="4"/>
  </r>
  <r>
    <x v="2794"/>
    <d v="2020-04-21T00:00:00"/>
    <n v="2"/>
    <n v="4"/>
    <n v="1"/>
  </r>
  <r>
    <x v="2794"/>
    <d v="2020-10-30T00:00:00"/>
    <n v="3"/>
    <n v="3"/>
    <n v="3"/>
  </r>
  <r>
    <x v="2795"/>
    <d v="2019-11-21T00:00:00"/>
    <n v="4"/>
    <n v="5"/>
    <n v="5"/>
  </r>
  <r>
    <x v="2795"/>
    <d v="2019-12-20T00:00:00"/>
    <n v="3"/>
    <n v="4"/>
    <n v="1"/>
  </r>
  <r>
    <x v="2795"/>
    <d v="2020-11-16T00:00:00"/>
    <n v="5"/>
    <n v="3"/>
    <n v="5"/>
  </r>
  <r>
    <x v="2796"/>
    <d v="2022-12-02T00:00:00"/>
    <n v="2"/>
    <n v="2"/>
    <n v="4"/>
  </r>
  <r>
    <x v="2796"/>
    <d v="2020-12-10T00:00:00"/>
    <n v="1"/>
    <n v="5"/>
    <n v="3"/>
  </r>
  <r>
    <x v="2797"/>
    <d v="2023-09-18T00:00:00"/>
    <n v="4"/>
    <n v="1"/>
    <n v="3"/>
  </r>
  <r>
    <x v="2798"/>
    <d v="2020-10-21T00:00:00"/>
    <n v="1"/>
    <n v="4"/>
    <n v="4"/>
  </r>
  <r>
    <x v="2798"/>
    <d v="2022-08-16T00:00:00"/>
    <n v="2"/>
    <n v="2"/>
    <n v="1"/>
  </r>
  <r>
    <x v="2798"/>
    <d v="2021-12-25T00:00:00"/>
    <n v="4"/>
    <n v="3"/>
    <n v="4"/>
  </r>
  <r>
    <x v="2799"/>
    <d v="2020-06-22T00:00:00"/>
    <n v="5"/>
    <n v="4"/>
    <n v="1"/>
  </r>
  <r>
    <x v="2799"/>
    <d v="2022-05-28T00:00:00"/>
    <n v="5"/>
    <n v="4"/>
    <n v="4"/>
  </r>
  <r>
    <x v="2800"/>
    <d v="2019-03-31T00:00:00"/>
    <n v="1"/>
    <n v="2"/>
    <n v="5"/>
  </r>
  <r>
    <x v="2801"/>
    <d v="2019-08-01T00:00:00"/>
    <n v="4"/>
    <n v="1"/>
    <n v="5"/>
  </r>
  <r>
    <x v="2802"/>
    <d v="2020-09-17T00:00:00"/>
    <n v="4"/>
    <n v="3"/>
    <n v="3"/>
  </r>
  <r>
    <x v="2802"/>
    <d v="2022-08-25T00:00:00"/>
    <n v="1"/>
    <n v="2"/>
    <n v="3"/>
  </r>
  <r>
    <x v="2802"/>
    <d v="2021-04-10T00:00:00"/>
    <n v="4"/>
    <n v="4"/>
    <n v="2"/>
  </r>
  <r>
    <x v="2803"/>
    <d v="2019-07-28T00:00:00"/>
    <n v="3"/>
    <n v="4"/>
    <n v="1"/>
  </r>
  <r>
    <x v="2804"/>
    <d v="2023-06-04T00:00:00"/>
    <n v="2"/>
    <n v="5"/>
    <n v="5"/>
  </r>
  <r>
    <x v="2804"/>
    <d v="2020-03-19T00:00:00"/>
    <n v="1"/>
    <n v="1"/>
    <n v="2"/>
  </r>
  <r>
    <x v="2805"/>
    <d v="2023-08-20T00:00:00"/>
    <n v="1"/>
    <n v="5"/>
    <n v="5"/>
  </r>
  <r>
    <x v="2806"/>
    <d v="2022-08-07T00:00:00"/>
    <n v="4"/>
    <n v="2"/>
    <n v="4"/>
  </r>
  <r>
    <x v="2806"/>
    <d v="2022-01-03T00:00:00"/>
    <n v="3"/>
    <n v="3"/>
    <n v="2"/>
  </r>
  <r>
    <x v="2807"/>
    <d v="2023-04-13T00:00:00"/>
    <n v="5"/>
    <n v="4"/>
    <n v="2"/>
  </r>
  <r>
    <x v="2808"/>
    <d v="2020-10-13T00:00:00"/>
    <n v="5"/>
    <n v="1"/>
    <n v="3"/>
  </r>
  <r>
    <x v="2808"/>
    <d v="2019-09-24T00:00:00"/>
    <n v="1"/>
    <n v="3"/>
    <n v="1"/>
  </r>
  <r>
    <x v="2808"/>
    <d v="2022-10-31T00:00:00"/>
    <n v="1"/>
    <n v="1"/>
    <n v="2"/>
  </r>
  <r>
    <x v="2809"/>
    <d v="2020-01-10T00:00:00"/>
    <n v="1"/>
    <n v="2"/>
    <n v="3"/>
  </r>
  <r>
    <x v="2810"/>
    <d v="2023-06-11T00:00:00"/>
    <n v="2"/>
    <n v="2"/>
    <n v="1"/>
  </r>
  <r>
    <x v="2810"/>
    <d v="2019-09-20T00:00:00"/>
    <n v="5"/>
    <n v="1"/>
    <n v="1"/>
  </r>
  <r>
    <x v="2811"/>
    <d v="2020-03-21T00:00:00"/>
    <n v="2"/>
    <n v="5"/>
    <n v="5"/>
  </r>
  <r>
    <x v="2812"/>
    <d v="2023-02-21T00:00:00"/>
    <n v="4"/>
    <n v="3"/>
    <n v="5"/>
  </r>
  <r>
    <x v="2812"/>
    <d v="2019-12-02T00:00:00"/>
    <n v="2"/>
    <n v="4"/>
    <n v="1"/>
  </r>
  <r>
    <x v="2812"/>
    <d v="2021-11-17T00:00:00"/>
    <n v="5"/>
    <n v="1"/>
    <n v="2"/>
  </r>
  <r>
    <x v="2813"/>
    <d v="2021-04-04T00:00:00"/>
    <n v="3"/>
    <n v="4"/>
    <n v="1"/>
  </r>
  <r>
    <x v="2814"/>
    <d v="2020-11-30T00:00:00"/>
    <n v="3"/>
    <n v="4"/>
    <n v="3"/>
  </r>
  <r>
    <x v="2814"/>
    <d v="2019-09-12T00:00:00"/>
    <n v="5"/>
    <n v="5"/>
    <n v="3"/>
  </r>
  <r>
    <x v="2814"/>
    <d v="2023-07-25T00:00:00"/>
    <n v="5"/>
    <n v="5"/>
    <n v="3"/>
  </r>
  <r>
    <x v="2815"/>
    <d v="2023-01-13T00:00:00"/>
    <n v="4"/>
    <n v="5"/>
    <n v="2"/>
  </r>
  <r>
    <x v="2816"/>
    <d v="2021-09-28T00:00:00"/>
    <n v="4"/>
    <n v="5"/>
    <n v="3"/>
  </r>
  <r>
    <x v="2816"/>
    <d v="2021-06-24T00:00:00"/>
    <n v="5"/>
    <n v="4"/>
    <n v="4"/>
  </r>
  <r>
    <x v="2817"/>
    <d v="2020-07-16T00:00:00"/>
    <n v="5"/>
    <n v="1"/>
    <n v="3"/>
  </r>
  <r>
    <x v="2817"/>
    <d v="2023-05-24T00:00:00"/>
    <n v="1"/>
    <n v="1"/>
    <n v="1"/>
  </r>
  <r>
    <x v="2817"/>
    <d v="2020-03-06T00:00:00"/>
    <n v="1"/>
    <n v="4"/>
    <n v="1"/>
  </r>
  <r>
    <x v="2818"/>
    <d v="2022-01-19T00:00:00"/>
    <n v="3"/>
    <n v="2"/>
    <n v="2"/>
  </r>
  <r>
    <x v="2818"/>
    <d v="2020-12-19T00:00:00"/>
    <n v="5"/>
    <n v="2"/>
    <n v="1"/>
  </r>
  <r>
    <x v="2818"/>
    <d v="2023-04-25T00:00:00"/>
    <n v="2"/>
    <n v="1"/>
    <n v="3"/>
  </r>
  <r>
    <x v="2819"/>
    <d v="2020-04-29T00:00:00"/>
    <n v="3"/>
    <n v="4"/>
    <n v="5"/>
  </r>
  <r>
    <x v="2819"/>
    <d v="2020-09-06T00:00:00"/>
    <n v="2"/>
    <n v="3"/>
    <n v="5"/>
  </r>
  <r>
    <x v="2819"/>
    <d v="2022-10-19T00:00:00"/>
    <n v="5"/>
    <n v="1"/>
    <n v="1"/>
  </r>
  <r>
    <x v="2820"/>
    <d v="2020-06-04T00:00:00"/>
    <n v="4"/>
    <n v="4"/>
    <n v="4"/>
  </r>
  <r>
    <x v="2821"/>
    <d v="2021-08-31T00:00:00"/>
    <n v="5"/>
    <n v="5"/>
    <n v="3"/>
  </r>
  <r>
    <x v="2821"/>
    <d v="2021-12-06T00:00:00"/>
    <n v="1"/>
    <n v="2"/>
    <n v="2"/>
  </r>
  <r>
    <x v="2821"/>
    <d v="2023-05-17T00:00:00"/>
    <n v="5"/>
    <n v="4"/>
    <n v="3"/>
  </r>
  <r>
    <x v="2822"/>
    <d v="2021-04-19T00:00:00"/>
    <n v="4"/>
    <n v="1"/>
    <n v="2"/>
  </r>
  <r>
    <x v="2823"/>
    <d v="2021-03-23T00:00:00"/>
    <n v="4"/>
    <n v="4"/>
    <n v="4"/>
  </r>
  <r>
    <x v="2823"/>
    <d v="2023-10-06T00:00:00"/>
    <n v="2"/>
    <n v="5"/>
    <n v="2"/>
  </r>
  <r>
    <x v="2823"/>
    <d v="2023-10-03T00:00:00"/>
    <n v="2"/>
    <n v="4"/>
    <n v="1"/>
  </r>
  <r>
    <x v="2824"/>
    <d v="2019-05-26T00:00:00"/>
    <n v="5"/>
    <n v="5"/>
    <n v="2"/>
  </r>
  <r>
    <x v="2825"/>
    <d v="2019-08-25T00:00:00"/>
    <n v="1"/>
    <n v="4"/>
    <n v="4"/>
  </r>
  <r>
    <x v="2825"/>
    <d v="2019-04-14T00:00:00"/>
    <n v="3"/>
    <n v="2"/>
    <n v="2"/>
  </r>
  <r>
    <x v="2826"/>
    <d v="2021-03-23T00:00:00"/>
    <n v="2"/>
    <n v="2"/>
    <n v="3"/>
  </r>
  <r>
    <x v="2827"/>
    <d v="2023-05-02T00:00:00"/>
    <n v="2"/>
    <n v="4"/>
    <n v="2"/>
  </r>
  <r>
    <x v="2828"/>
    <d v="2022-12-07T00:00:00"/>
    <n v="1"/>
    <n v="2"/>
    <n v="3"/>
  </r>
  <r>
    <x v="2829"/>
    <d v="2021-05-14T00:00:00"/>
    <n v="4"/>
    <n v="4"/>
    <n v="4"/>
  </r>
  <r>
    <x v="2829"/>
    <d v="2023-05-19T00:00:00"/>
    <n v="1"/>
    <n v="5"/>
    <n v="1"/>
  </r>
  <r>
    <x v="2829"/>
    <d v="2020-01-16T00:00:00"/>
    <n v="3"/>
    <n v="1"/>
    <n v="2"/>
  </r>
  <r>
    <x v="2830"/>
    <d v="2023-05-04T00:00:00"/>
    <n v="3"/>
    <n v="5"/>
    <n v="1"/>
  </r>
  <r>
    <x v="2831"/>
    <d v="2020-10-26T00:00:00"/>
    <n v="5"/>
    <n v="3"/>
    <n v="5"/>
  </r>
  <r>
    <x v="2831"/>
    <d v="2021-06-15T00:00:00"/>
    <n v="2"/>
    <n v="2"/>
    <n v="3"/>
  </r>
  <r>
    <x v="2832"/>
    <d v="2019-07-01T00:00:00"/>
    <n v="4"/>
    <n v="2"/>
    <n v="2"/>
  </r>
  <r>
    <x v="2832"/>
    <d v="2020-08-17T00:00:00"/>
    <n v="5"/>
    <n v="1"/>
    <n v="1"/>
  </r>
  <r>
    <x v="2833"/>
    <d v="2022-11-12T00:00:00"/>
    <n v="2"/>
    <n v="3"/>
    <n v="4"/>
  </r>
  <r>
    <x v="2833"/>
    <d v="2019-11-17T00:00:00"/>
    <n v="2"/>
    <n v="5"/>
    <n v="1"/>
  </r>
  <r>
    <x v="2834"/>
    <d v="2023-10-29T00:00:00"/>
    <n v="2"/>
    <n v="4"/>
    <n v="4"/>
  </r>
  <r>
    <x v="2834"/>
    <d v="2022-10-06T00:00:00"/>
    <n v="4"/>
    <n v="2"/>
    <n v="1"/>
  </r>
  <r>
    <x v="2835"/>
    <d v="2022-11-20T00:00:00"/>
    <n v="2"/>
    <n v="5"/>
    <n v="4"/>
  </r>
  <r>
    <x v="2835"/>
    <d v="2020-02-24T00:00:00"/>
    <n v="3"/>
    <n v="3"/>
    <n v="5"/>
  </r>
  <r>
    <x v="2836"/>
    <d v="2019-09-04T00:00:00"/>
    <n v="2"/>
    <n v="4"/>
    <n v="3"/>
  </r>
  <r>
    <x v="2836"/>
    <d v="2021-10-06T00:00:00"/>
    <n v="5"/>
    <n v="3"/>
    <n v="1"/>
  </r>
  <r>
    <x v="2836"/>
    <d v="2021-04-21T00:00:00"/>
    <n v="5"/>
    <n v="1"/>
    <n v="2"/>
  </r>
  <r>
    <x v="2837"/>
    <d v="2021-09-16T00:00:00"/>
    <n v="4"/>
    <n v="1"/>
    <n v="5"/>
  </r>
  <r>
    <x v="2838"/>
    <d v="2023-02-20T00:00:00"/>
    <n v="5"/>
    <n v="4"/>
    <n v="2"/>
  </r>
  <r>
    <x v="2838"/>
    <d v="2023-05-09T00:00:00"/>
    <n v="3"/>
    <n v="3"/>
    <n v="2"/>
  </r>
  <r>
    <x v="2839"/>
    <d v="2022-09-21T00:00:00"/>
    <n v="5"/>
    <n v="3"/>
    <n v="2"/>
  </r>
  <r>
    <x v="2840"/>
    <d v="2023-10-19T00:00:00"/>
    <n v="2"/>
    <n v="2"/>
    <n v="3"/>
  </r>
  <r>
    <x v="2840"/>
    <d v="2021-03-24T00:00:00"/>
    <n v="4"/>
    <n v="3"/>
    <n v="3"/>
  </r>
  <r>
    <x v="2840"/>
    <d v="2020-06-08T00:00:00"/>
    <n v="3"/>
    <n v="4"/>
    <n v="2"/>
  </r>
  <r>
    <x v="2841"/>
    <d v="2023-08-21T00:00:00"/>
    <n v="5"/>
    <n v="2"/>
    <n v="3"/>
  </r>
  <r>
    <x v="2842"/>
    <d v="2023-02-09T00:00:00"/>
    <n v="1"/>
    <n v="2"/>
    <n v="1"/>
  </r>
  <r>
    <x v="2842"/>
    <d v="2019-08-16T00:00:00"/>
    <n v="5"/>
    <n v="5"/>
    <n v="5"/>
  </r>
  <r>
    <x v="2843"/>
    <d v="2023-01-26T00:00:00"/>
    <n v="1"/>
    <n v="1"/>
    <n v="2"/>
  </r>
  <r>
    <x v="2843"/>
    <d v="2021-06-20T00:00:00"/>
    <n v="3"/>
    <n v="5"/>
    <n v="2"/>
  </r>
  <r>
    <x v="2843"/>
    <d v="2020-02-05T00:00:00"/>
    <n v="5"/>
    <n v="1"/>
    <n v="1"/>
  </r>
  <r>
    <x v="2844"/>
    <d v="2020-08-13T00:00:00"/>
    <n v="4"/>
    <n v="1"/>
    <n v="5"/>
  </r>
  <r>
    <x v="2844"/>
    <d v="2023-03-29T00:00:00"/>
    <n v="2"/>
    <n v="4"/>
    <n v="4"/>
  </r>
  <r>
    <x v="2845"/>
    <d v="2023-08-08T00:00:00"/>
    <n v="4"/>
    <n v="4"/>
    <n v="5"/>
  </r>
  <r>
    <x v="2846"/>
    <d v="2022-07-06T00:00:00"/>
    <n v="1"/>
    <n v="3"/>
    <n v="4"/>
  </r>
  <r>
    <x v="2846"/>
    <d v="2019-12-19T00:00:00"/>
    <n v="5"/>
    <n v="2"/>
    <n v="3"/>
  </r>
  <r>
    <x v="2847"/>
    <d v="2020-07-08T00:00:00"/>
    <n v="5"/>
    <n v="3"/>
    <n v="5"/>
  </r>
  <r>
    <x v="2848"/>
    <d v="2021-06-23T00:00:00"/>
    <n v="3"/>
    <n v="2"/>
    <n v="5"/>
  </r>
  <r>
    <x v="2848"/>
    <d v="2020-05-06T00:00:00"/>
    <n v="2"/>
    <n v="5"/>
    <n v="2"/>
  </r>
  <r>
    <x v="2849"/>
    <d v="2019-12-21T00:00:00"/>
    <n v="2"/>
    <n v="1"/>
    <n v="1"/>
  </r>
  <r>
    <x v="2850"/>
    <d v="2021-05-04T00:00:00"/>
    <n v="2"/>
    <n v="1"/>
    <n v="4"/>
  </r>
  <r>
    <x v="2850"/>
    <d v="2021-04-30T00:00:00"/>
    <n v="4"/>
    <n v="4"/>
    <n v="5"/>
  </r>
  <r>
    <x v="2851"/>
    <d v="2021-03-27T00:00:00"/>
    <n v="4"/>
    <n v="5"/>
    <n v="2"/>
  </r>
  <r>
    <x v="2852"/>
    <d v="2019-07-25T00:00:00"/>
    <n v="1"/>
    <n v="4"/>
    <n v="3"/>
  </r>
  <r>
    <x v="2852"/>
    <d v="2019-08-12T00:00:00"/>
    <n v="3"/>
    <n v="1"/>
    <n v="5"/>
  </r>
  <r>
    <x v="2853"/>
    <d v="2023-10-01T00:00:00"/>
    <n v="3"/>
    <n v="3"/>
    <n v="3"/>
  </r>
  <r>
    <x v="2854"/>
    <d v="2019-07-18T00:00:00"/>
    <n v="2"/>
    <n v="2"/>
    <n v="4"/>
  </r>
  <r>
    <x v="2854"/>
    <d v="2022-08-15T00:00:00"/>
    <n v="5"/>
    <n v="4"/>
    <n v="3"/>
  </r>
  <r>
    <x v="2854"/>
    <d v="2022-01-15T00:00:00"/>
    <n v="5"/>
    <n v="3"/>
    <n v="2"/>
  </r>
  <r>
    <x v="2855"/>
    <d v="2021-12-01T00:00:00"/>
    <n v="1"/>
    <n v="5"/>
    <n v="4"/>
  </r>
  <r>
    <x v="2855"/>
    <d v="2022-10-15T00:00:00"/>
    <n v="2"/>
    <n v="1"/>
    <n v="5"/>
  </r>
  <r>
    <x v="2855"/>
    <d v="2020-03-31T00:00:00"/>
    <n v="4"/>
    <n v="2"/>
    <n v="5"/>
  </r>
  <r>
    <x v="2856"/>
    <d v="2020-07-11T00:00:00"/>
    <n v="2"/>
    <n v="2"/>
    <n v="2"/>
  </r>
  <r>
    <x v="2856"/>
    <d v="2021-10-15T00:00:00"/>
    <n v="4"/>
    <n v="5"/>
    <n v="1"/>
  </r>
  <r>
    <x v="2856"/>
    <d v="2021-01-25T00:00:00"/>
    <n v="4"/>
    <n v="3"/>
    <n v="1"/>
  </r>
  <r>
    <x v="2857"/>
    <d v="2022-10-31T00:00:00"/>
    <n v="5"/>
    <n v="3"/>
    <n v="3"/>
  </r>
  <r>
    <x v="2857"/>
    <d v="2020-04-30T00:00:00"/>
    <n v="2"/>
    <n v="2"/>
    <n v="3"/>
  </r>
  <r>
    <x v="2858"/>
    <d v="2021-03-11T00:00:00"/>
    <n v="1"/>
    <n v="1"/>
    <n v="1"/>
  </r>
  <r>
    <x v="2858"/>
    <d v="2022-03-26T00:00:00"/>
    <n v="4"/>
    <n v="1"/>
    <n v="3"/>
  </r>
  <r>
    <x v="2858"/>
    <d v="2021-08-19T00:00:00"/>
    <n v="2"/>
    <n v="3"/>
    <n v="1"/>
  </r>
  <r>
    <x v="2859"/>
    <d v="2022-01-28T00:00:00"/>
    <n v="2"/>
    <n v="1"/>
    <n v="5"/>
  </r>
  <r>
    <x v="2859"/>
    <d v="2020-05-04T00:00:00"/>
    <n v="2"/>
    <n v="1"/>
    <n v="5"/>
  </r>
  <r>
    <x v="2860"/>
    <d v="2023-07-31T00:00:00"/>
    <n v="5"/>
    <n v="2"/>
    <n v="1"/>
  </r>
  <r>
    <x v="2861"/>
    <d v="2022-09-30T00:00:00"/>
    <n v="2"/>
    <n v="5"/>
    <n v="4"/>
  </r>
  <r>
    <x v="2861"/>
    <d v="2023-08-28T00:00:00"/>
    <n v="1"/>
    <n v="4"/>
    <n v="1"/>
  </r>
  <r>
    <x v="2862"/>
    <d v="2021-11-05T00:00:00"/>
    <n v="2"/>
    <n v="5"/>
    <n v="2"/>
  </r>
  <r>
    <x v="2862"/>
    <d v="2021-01-22T00:00:00"/>
    <n v="5"/>
    <n v="1"/>
    <n v="2"/>
  </r>
  <r>
    <x v="2862"/>
    <d v="2020-01-18T00:00:00"/>
    <n v="2"/>
    <n v="5"/>
    <n v="3"/>
  </r>
  <r>
    <x v="2863"/>
    <d v="2019-07-05T00:00:00"/>
    <n v="2"/>
    <n v="5"/>
    <n v="1"/>
  </r>
  <r>
    <x v="2864"/>
    <d v="2022-04-01T00:00:00"/>
    <n v="1"/>
    <n v="3"/>
    <n v="2"/>
  </r>
  <r>
    <x v="2864"/>
    <d v="2020-02-01T00:00:00"/>
    <n v="1"/>
    <n v="4"/>
    <n v="2"/>
  </r>
  <r>
    <x v="2864"/>
    <d v="2023-03-16T00:00:00"/>
    <n v="5"/>
    <n v="2"/>
    <n v="1"/>
  </r>
  <r>
    <x v="2865"/>
    <d v="2023-02-19T00:00:00"/>
    <n v="2"/>
    <n v="4"/>
    <n v="4"/>
  </r>
  <r>
    <x v="2865"/>
    <d v="2022-10-03T00:00:00"/>
    <n v="1"/>
    <n v="1"/>
    <n v="1"/>
  </r>
  <r>
    <x v="2865"/>
    <d v="2019-07-25T00:00:00"/>
    <n v="1"/>
    <n v="5"/>
    <n v="1"/>
  </r>
  <r>
    <x v="2866"/>
    <d v="2020-08-06T00:00:00"/>
    <n v="1"/>
    <n v="1"/>
    <n v="4"/>
  </r>
  <r>
    <x v="2867"/>
    <d v="2020-02-20T00:00:00"/>
    <n v="1"/>
    <n v="2"/>
    <n v="3"/>
  </r>
  <r>
    <x v="2867"/>
    <d v="2022-06-19T00:00:00"/>
    <n v="2"/>
    <n v="3"/>
    <n v="1"/>
  </r>
  <r>
    <x v="2868"/>
    <d v="2021-03-28T00:00:00"/>
    <n v="4"/>
    <n v="3"/>
    <n v="5"/>
  </r>
  <r>
    <x v="2868"/>
    <d v="2020-11-20T00:00:00"/>
    <n v="3"/>
    <n v="5"/>
    <n v="3"/>
  </r>
  <r>
    <x v="2869"/>
    <d v="2023-03-17T00:00:00"/>
    <n v="4"/>
    <n v="1"/>
    <n v="4"/>
  </r>
  <r>
    <x v="2869"/>
    <d v="2021-06-26T00:00:00"/>
    <n v="4"/>
    <n v="4"/>
    <n v="4"/>
  </r>
  <r>
    <x v="2869"/>
    <d v="2022-07-14T00:00:00"/>
    <n v="5"/>
    <n v="3"/>
    <n v="2"/>
  </r>
  <r>
    <x v="2870"/>
    <d v="2020-12-18T00:00:00"/>
    <n v="2"/>
    <n v="1"/>
    <n v="3"/>
  </r>
  <r>
    <x v="2870"/>
    <d v="2022-01-28T00:00:00"/>
    <n v="1"/>
    <n v="5"/>
    <n v="4"/>
  </r>
  <r>
    <x v="2871"/>
    <d v="2021-01-28T00:00:00"/>
    <n v="1"/>
    <n v="5"/>
    <n v="3"/>
  </r>
  <r>
    <x v="2871"/>
    <d v="2021-04-01T00:00:00"/>
    <n v="4"/>
    <n v="4"/>
    <n v="3"/>
  </r>
  <r>
    <x v="2871"/>
    <d v="2023-09-12T00:00:00"/>
    <n v="5"/>
    <n v="5"/>
    <n v="1"/>
  </r>
  <r>
    <x v="2872"/>
    <d v="2021-06-03T00:00:00"/>
    <n v="2"/>
    <n v="5"/>
    <n v="3"/>
  </r>
  <r>
    <x v="2872"/>
    <d v="2020-06-07T00:00:00"/>
    <n v="3"/>
    <n v="2"/>
    <n v="3"/>
  </r>
  <r>
    <x v="2873"/>
    <d v="2022-06-22T00:00:00"/>
    <n v="4"/>
    <n v="3"/>
    <n v="4"/>
  </r>
  <r>
    <x v="2873"/>
    <d v="2020-05-30T00:00:00"/>
    <n v="4"/>
    <n v="2"/>
    <n v="4"/>
  </r>
  <r>
    <x v="2873"/>
    <d v="2023-08-10T00:00:00"/>
    <n v="1"/>
    <n v="4"/>
    <n v="5"/>
  </r>
  <r>
    <x v="2874"/>
    <d v="2020-07-03T00:00:00"/>
    <n v="3"/>
    <n v="5"/>
    <n v="3"/>
  </r>
  <r>
    <x v="2875"/>
    <d v="2020-12-28T00:00:00"/>
    <n v="2"/>
    <n v="2"/>
    <n v="2"/>
  </r>
  <r>
    <x v="2876"/>
    <d v="2023-01-11T00:00:00"/>
    <n v="5"/>
    <n v="4"/>
    <n v="4"/>
  </r>
  <r>
    <x v="2876"/>
    <d v="2023-08-01T00:00:00"/>
    <n v="2"/>
    <n v="2"/>
    <n v="5"/>
  </r>
  <r>
    <x v="2877"/>
    <d v="2019-05-12T00:00:00"/>
    <n v="4"/>
    <n v="3"/>
    <n v="2"/>
  </r>
  <r>
    <x v="2877"/>
    <d v="2021-12-05T00:00:00"/>
    <n v="1"/>
    <n v="1"/>
    <n v="1"/>
  </r>
  <r>
    <x v="2877"/>
    <d v="2023-10-08T00:00:00"/>
    <n v="5"/>
    <n v="3"/>
    <n v="2"/>
  </r>
  <r>
    <x v="2878"/>
    <d v="2021-09-20T00:00:00"/>
    <n v="4"/>
    <n v="2"/>
    <n v="2"/>
  </r>
  <r>
    <x v="2879"/>
    <d v="2022-09-30T00:00:00"/>
    <n v="1"/>
    <n v="3"/>
    <n v="5"/>
  </r>
  <r>
    <x v="2880"/>
    <d v="2022-11-22T00:00:00"/>
    <n v="3"/>
    <n v="5"/>
    <n v="3"/>
  </r>
  <r>
    <x v="2881"/>
    <d v="2023-01-09T00:00:00"/>
    <n v="5"/>
    <n v="4"/>
    <n v="2"/>
  </r>
  <r>
    <x v="2881"/>
    <d v="2019-07-06T00:00:00"/>
    <n v="5"/>
    <n v="4"/>
    <n v="1"/>
  </r>
  <r>
    <x v="2881"/>
    <d v="2023-10-12T00:00:00"/>
    <n v="5"/>
    <n v="4"/>
    <n v="4"/>
  </r>
  <r>
    <x v="2882"/>
    <d v="2023-09-26T00:00:00"/>
    <n v="3"/>
    <n v="4"/>
    <n v="4"/>
  </r>
  <r>
    <x v="2882"/>
    <d v="2020-03-04T00:00:00"/>
    <n v="5"/>
    <n v="3"/>
    <n v="1"/>
  </r>
  <r>
    <x v="2883"/>
    <d v="2021-01-03T00:00:00"/>
    <n v="3"/>
    <n v="3"/>
    <n v="5"/>
  </r>
  <r>
    <x v="2883"/>
    <d v="2019-04-26T00:00:00"/>
    <n v="2"/>
    <n v="5"/>
    <n v="5"/>
  </r>
  <r>
    <x v="2883"/>
    <d v="2021-03-08T00:00:00"/>
    <n v="1"/>
    <n v="1"/>
    <n v="1"/>
  </r>
  <r>
    <x v="2884"/>
    <d v="2023-09-01T00:00:00"/>
    <n v="2"/>
    <n v="3"/>
    <n v="2"/>
  </r>
  <r>
    <x v="2884"/>
    <d v="2020-11-06T00:00:00"/>
    <n v="5"/>
    <n v="5"/>
    <n v="3"/>
  </r>
  <r>
    <x v="2885"/>
    <d v="2019-05-09T00:00:00"/>
    <n v="4"/>
    <n v="1"/>
    <n v="4"/>
  </r>
  <r>
    <x v="2885"/>
    <d v="2020-09-01T00:00:00"/>
    <n v="5"/>
    <n v="5"/>
    <n v="3"/>
  </r>
  <r>
    <x v="2885"/>
    <d v="2021-05-16T00:00:00"/>
    <n v="3"/>
    <n v="4"/>
    <n v="1"/>
  </r>
  <r>
    <x v="2886"/>
    <d v="2022-02-19T00:00:00"/>
    <n v="3"/>
    <n v="5"/>
    <n v="1"/>
  </r>
  <r>
    <x v="2887"/>
    <d v="2022-06-23T00:00:00"/>
    <n v="3"/>
    <n v="4"/>
    <n v="4"/>
  </r>
  <r>
    <x v="2888"/>
    <d v="2020-05-09T00:00:00"/>
    <n v="4"/>
    <n v="2"/>
    <n v="4"/>
  </r>
  <r>
    <x v="2889"/>
    <d v="2021-03-05T00:00:00"/>
    <n v="2"/>
    <n v="4"/>
    <n v="5"/>
  </r>
  <r>
    <x v="2889"/>
    <d v="2020-05-30T00:00:00"/>
    <n v="1"/>
    <n v="4"/>
    <n v="2"/>
  </r>
  <r>
    <x v="2889"/>
    <d v="2019-05-25T00:00:00"/>
    <n v="5"/>
    <n v="5"/>
    <n v="4"/>
  </r>
  <r>
    <x v="2890"/>
    <d v="2022-10-08T00:00:00"/>
    <n v="1"/>
    <n v="4"/>
    <n v="5"/>
  </r>
  <r>
    <x v="2890"/>
    <d v="2019-11-23T00:00:00"/>
    <n v="5"/>
    <n v="1"/>
    <n v="4"/>
  </r>
  <r>
    <x v="2890"/>
    <d v="2023-02-24T00:00:00"/>
    <n v="1"/>
    <n v="1"/>
    <n v="3"/>
  </r>
  <r>
    <x v="2891"/>
    <d v="2021-01-09T00:00:00"/>
    <n v="5"/>
    <n v="3"/>
    <n v="4"/>
  </r>
  <r>
    <x v="2891"/>
    <d v="2022-02-11T00:00:00"/>
    <n v="1"/>
    <n v="5"/>
    <n v="4"/>
  </r>
  <r>
    <x v="2892"/>
    <d v="2022-01-03T00:00:00"/>
    <n v="4"/>
    <n v="2"/>
    <n v="1"/>
  </r>
  <r>
    <x v="2893"/>
    <d v="2023-03-14T00:00:00"/>
    <n v="1"/>
    <n v="4"/>
    <n v="1"/>
  </r>
  <r>
    <x v="2893"/>
    <d v="2021-10-29T00:00:00"/>
    <n v="2"/>
    <n v="5"/>
    <n v="5"/>
  </r>
  <r>
    <x v="2894"/>
    <d v="2021-08-24T00:00:00"/>
    <n v="1"/>
    <n v="3"/>
    <n v="2"/>
  </r>
  <r>
    <x v="2894"/>
    <d v="2023-01-10T00:00:00"/>
    <n v="5"/>
    <n v="2"/>
    <n v="2"/>
  </r>
  <r>
    <x v="2894"/>
    <d v="2023-05-07T00:00:00"/>
    <n v="1"/>
    <n v="2"/>
    <n v="3"/>
  </r>
  <r>
    <x v="2895"/>
    <d v="2020-09-08T00:00:00"/>
    <n v="3"/>
    <n v="3"/>
    <n v="1"/>
  </r>
  <r>
    <x v="2896"/>
    <d v="2022-01-11T00:00:00"/>
    <n v="2"/>
    <n v="4"/>
    <n v="1"/>
  </r>
  <r>
    <x v="2896"/>
    <d v="2021-04-25T00:00:00"/>
    <n v="4"/>
    <n v="3"/>
    <n v="1"/>
  </r>
  <r>
    <x v="2896"/>
    <d v="2023-10-13T00:00:00"/>
    <n v="4"/>
    <n v="2"/>
    <n v="5"/>
  </r>
  <r>
    <x v="2897"/>
    <d v="2020-10-27T00:00:00"/>
    <n v="2"/>
    <n v="1"/>
    <n v="5"/>
  </r>
  <r>
    <x v="2898"/>
    <d v="2019-09-08T00:00:00"/>
    <n v="3"/>
    <n v="5"/>
    <n v="1"/>
  </r>
  <r>
    <x v="2899"/>
    <d v="2020-08-16T00:00:00"/>
    <n v="2"/>
    <n v="5"/>
    <n v="1"/>
  </r>
  <r>
    <x v="2899"/>
    <d v="2021-07-25T00:00:00"/>
    <n v="4"/>
    <n v="3"/>
    <n v="4"/>
  </r>
  <r>
    <x v="2900"/>
    <d v="2020-02-07T00:00:00"/>
    <n v="3"/>
    <n v="2"/>
    <n v="2"/>
  </r>
  <r>
    <x v="2900"/>
    <d v="2021-04-27T00:00:00"/>
    <n v="4"/>
    <n v="4"/>
    <n v="5"/>
  </r>
  <r>
    <x v="2900"/>
    <d v="2019-12-04T00:00:00"/>
    <n v="5"/>
    <n v="3"/>
    <n v="1"/>
  </r>
  <r>
    <x v="2901"/>
    <d v="2020-04-24T00:00:00"/>
    <n v="2"/>
    <n v="5"/>
    <n v="4"/>
  </r>
  <r>
    <x v="2901"/>
    <d v="2022-12-14T00:00:00"/>
    <n v="3"/>
    <n v="5"/>
    <n v="2"/>
  </r>
  <r>
    <x v="2901"/>
    <d v="2020-07-25T00:00:00"/>
    <n v="5"/>
    <n v="1"/>
    <n v="1"/>
  </r>
  <r>
    <x v="2902"/>
    <d v="2023-09-22T00:00:00"/>
    <n v="3"/>
    <n v="1"/>
    <n v="3"/>
  </r>
  <r>
    <x v="2903"/>
    <d v="2022-09-24T00:00:00"/>
    <n v="3"/>
    <n v="2"/>
    <n v="4"/>
  </r>
  <r>
    <x v="2903"/>
    <d v="2020-08-29T00:00:00"/>
    <n v="4"/>
    <n v="5"/>
    <n v="3"/>
  </r>
  <r>
    <x v="2904"/>
    <d v="2020-06-13T00:00:00"/>
    <n v="5"/>
    <n v="4"/>
    <n v="2"/>
  </r>
  <r>
    <x v="2904"/>
    <d v="2019-07-07T00:00:00"/>
    <n v="5"/>
    <n v="5"/>
    <n v="3"/>
  </r>
  <r>
    <x v="2904"/>
    <d v="2021-09-23T00:00:00"/>
    <n v="5"/>
    <n v="1"/>
    <n v="2"/>
  </r>
  <r>
    <x v="2905"/>
    <d v="2023-05-28T00:00:00"/>
    <n v="2"/>
    <n v="2"/>
    <n v="1"/>
  </r>
  <r>
    <x v="2905"/>
    <d v="2019-04-14T00:00:00"/>
    <n v="2"/>
    <n v="2"/>
    <n v="4"/>
  </r>
  <r>
    <x v="2906"/>
    <d v="2019-08-19T00:00:00"/>
    <n v="2"/>
    <n v="5"/>
    <n v="4"/>
  </r>
  <r>
    <x v="2906"/>
    <d v="2020-06-03T00:00:00"/>
    <n v="5"/>
    <n v="3"/>
    <n v="4"/>
  </r>
  <r>
    <x v="2907"/>
    <d v="2019-12-03T00:00:00"/>
    <n v="5"/>
    <n v="4"/>
    <n v="4"/>
  </r>
  <r>
    <x v="2908"/>
    <d v="2022-05-25T00:00:00"/>
    <n v="2"/>
    <n v="1"/>
    <n v="3"/>
  </r>
  <r>
    <x v="2908"/>
    <d v="2021-01-23T00:00:00"/>
    <n v="5"/>
    <n v="1"/>
    <n v="2"/>
  </r>
  <r>
    <x v="2909"/>
    <d v="2020-02-24T00:00:00"/>
    <n v="1"/>
    <n v="3"/>
    <n v="1"/>
  </r>
  <r>
    <x v="2909"/>
    <d v="2019-08-10T00:00:00"/>
    <n v="3"/>
    <n v="1"/>
    <n v="1"/>
  </r>
  <r>
    <x v="2910"/>
    <d v="2023-03-24T00:00:00"/>
    <n v="2"/>
    <n v="3"/>
    <n v="1"/>
  </r>
  <r>
    <x v="2910"/>
    <d v="2022-01-09T00:00:00"/>
    <n v="1"/>
    <n v="4"/>
    <n v="5"/>
  </r>
  <r>
    <x v="2910"/>
    <d v="2022-09-29T00:00:00"/>
    <n v="3"/>
    <n v="2"/>
    <n v="1"/>
  </r>
  <r>
    <x v="2911"/>
    <d v="2023-08-14T00:00:00"/>
    <n v="3"/>
    <n v="5"/>
    <n v="4"/>
  </r>
  <r>
    <x v="2911"/>
    <d v="2020-05-10T00:00:00"/>
    <n v="3"/>
    <n v="3"/>
    <n v="4"/>
  </r>
  <r>
    <x v="2912"/>
    <d v="2022-10-28T00:00:00"/>
    <n v="4"/>
    <n v="2"/>
    <n v="4"/>
  </r>
  <r>
    <x v="2913"/>
    <d v="2023-10-17T00:00:00"/>
    <n v="2"/>
    <n v="1"/>
    <n v="5"/>
  </r>
  <r>
    <x v="2913"/>
    <d v="2021-12-15T00:00:00"/>
    <n v="1"/>
    <n v="4"/>
    <n v="5"/>
  </r>
  <r>
    <x v="2913"/>
    <d v="2020-12-26T00:00:00"/>
    <n v="1"/>
    <n v="4"/>
    <n v="5"/>
  </r>
  <r>
    <x v="2914"/>
    <d v="2023-09-25T00:00:00"/>
    <n v="5"/>
    <n v="1"/>
    <n v="1"/>
  </r>
  <r>
    <x v="2914"/>
    <d v="2022-06-06T00:00:00"/>
    <n v="2"/>
    <n v="1"/>
    <n v="1"/>
  </r>
  <r>
    <x v="2914"/>
    <d v="2019-04-15T00:00:00"/>
    <n v="3"/>
    <n v="1"/>
    <n v="4"/>
  </r>
  <r>
    <x v="2915"/>
    <d v="2022-09-03T00:00:00"/>
    <n v="1"/>
    <n v="3"/>
    <n v="1"/>
  </r>
  <r>
    <x v="2915"/>
    <d v="2020-10-20T00:00:00"/>
    <n v="3"/>
    <n v="1"/>
    <n v="3"/>
  </r>
  <r>
    <x v="2915"/>
    <d v="2019-11-14T00:00:00"/>
    <n v="4"/>
    <n v="5"/>
    <n v="1"/>
  </r>
  <r>
    <x v="2916"/>
    <d v="2022-04-21T00:00:00"/>
    <n v="5"/>
    <n v="5"/>
    <n v="2"/>
  </r>
  <r>
    <x v="2917"/>
    <d v="2021-09-07T00:00:00"/>
    <n v="3"/>
    <n v="3"/>
    <n v="3"/>
  </r>
  <r>
    <x v="2918"/>
    <d v="2020-08-04T00:00:00"/>
    <n v="4"/>
    <n v="3"/>
    <n v="5"/>
  </r>
  <r>
    <x v="2919"/>
    <d v="2023-05-06T00:00:00"/>
    <n v="1"/>
    <n v="5"/>
    <n v="2"/>
  </r>
  <r>
    <x v="2919"/>
    <d v="2020-08-07T00:00:00"/>
    <n v="5"/>
    <n v="2"/>
    <n v="1"/>
  </r>
  <r>
    <x v="2920"/>
    <d v="2022-12-04T00:00:00"/>
    <n v="5"/>
    <n v="5"/>
    <n v="3"/>
  </r>
  <r>
    <x v="2920"/>
    <d v="2022-09-15T00:00:00"/>
    <n v="3"/>
    <n v="4"/>
    <n v="1"/>
  </r>
  <r>
    <x v="2921"/>
    <d v="2019-04-10T00:00:00"/>
    <n v="5"/>
    <n v="5"/>
    <n v="1"/>
  </r>
  <r>
    <x v="2922"/>
    <d v="2020-11-11T00:00:00"/>
    <n v="1"/>
    <n v="1"/>
    <n v="2"/>
  </r>
  <r>
    <x v="2922"/>
    <d v="2022-08-15T00:00:00"/>
    <n v="4"/>
    <n v="3"/>
    <n v="2"/>
  </r>
  <r>
    <x v="2922"/>
    <d v="2020-11-18T00:00:00"/>
    <n v="1"/>
    <n v="5"/>
    <n v="1"/>
  </r>
  <r>
    <x v="2923"/>
    <d v="2019-09-29T00:00:00"/>
    <n v="3"/>
    <n v="1"/>
    <n v="1"/>
  </r>
  <r>
    <x v="2923"/>
    <d v="2022-01-29T00:00:00"/>
    <n v="4"/>
    <n v="3"/>
    <n v="5"/>
  </r>
  <r>
    <x v="2924"/>
    <d v="2020-10-08T00:00:00"/>
    <n v="5"/>
    <n v="4"/>
    <n v="1"/>
  </r>
  <r>
    <x v="2925"/>
    <d v="2021-04-03T00:00:00"/>
    <n v="1"/>
    <n v="4"/>
    <n v="5"/>
  </r>
  <r>
    <x v="2926"/>
    <d v="2022-05-19T00:00:00"/>
    <n v="1"/>
    <n v="2"/>
    <n v="5"/>
  </r>
  <r>
    <x v="2926"/>
    <d v="2021-06-17T00:00:00"/>
    <n v="2"/>
    <n v="4"/>
    <n v="1"/>
  </r>
  <r>
    <x v="2926"/>
    <d v="2020-12-03T00:00:00"/>
    <n v="3"/>
    <n v="1"/>
    <n v="2"/>
  </r>
  <r>
    <x v="2927"/>
    <d v="2020-05-20T00:00:00"/>
    <n v="3"/>
    <n v="2"/>
    <n v="2"/>
  </r>
  <r>
    <x v="2928"/>
    <d v="2022-03-01T00:00:00"/>
    <n v="3"/>
    <n v="3"/>
    <n v="3"/>
  </r>
  <r>
    <x v="2929"/>
    <d v="2021-04-13T00:00:00"/>
    <n v="2"/>
    <n v="1"/>
    <n v="5"/>
  </r>
  <r>
    <x v="2929"/>
    <d v="2022-12-27T00:00:00"/>
    <n v="3"/>
    <n v="3"/>
    <n v="2"/>
  </r>
  <r>
    <x v="2930"/>
    <d v="2022-10-24T00:00:00"/>
    <n v="5"/>
    <n v="4"/>
    <n v="1"/>
  </r>
  <r>
    <x v="2930"/>
    <d v="2023-04-13T00:00:00"/>
    <n v="2"/>
    <n v="1"/>
    <n v="4"/>
  </r>
  <r>
    <x v="2930"/>
    <d v="2020-03-04T00:00:00"/>
    <n v="5"/>
    <n v="1"/>
    <n v="4"/>
  </r>
  <r>
    <x v="2931"/>
    <d v="2020-08-03T00:00:00"/>
    <n v="1"/>
    <n v="2"/>
    <n v="1"/>
  </r>
  <r>
    <x v="2931"/>
    <d v="2019-06-29T00:00:00"/>
    <n v="3"/>
    <n v="2"/>
    <n v="1"/>
  </r>
  <r>
    <x v="2932"/>
    <d v="2022-12-21T00:00:00"/>
    <n v="3"/>
    <n v="4"/>
    <n v="1"/>
  </r>
  <r>
    <x v="2932"/>
    <d v="2022-08-22T00:00:00"/>
    <n v="1"/>
    <n v="2"/>
    <n v="4"/>
  </r>
  <r>
    <x v="2933"/>
    <d v="2022-11-15T00:00:00"/>
    <n v="4"/>
    <n v="1"/>
    <n v="5"/>
  </r>
  <r>
    <x v="2933"/>
    <d v="2023-03-27T00:00:00"/>
    <n v="4"/>
    <n v="5"/>
    <n v="3"/>
  </r>
  <r>
    <x v="2933"/>
    <d v="2021-03-12T00:00:00"/>
    <n v="2"/>
    <n v="4"/>
    <n v="2"/>
  </r>
  <r>
    <x v="2934"/>
    <d v="2021-11-15T00:00:00"/>
    <n v="3"/>
    <n v="5"/>
    <n v="5"/>
  </r>
  <r>
    <x v="2935"/>
    <d v="2019-06-17T00:00:00"/>
    <n v="2"/>
    <n v="3"/>
    <n v="2"/>
  </r>
  <r>
    <x v="2936"/>
    <d v="2023-05-17T00:00:00"/>
    <n v="1"/>
    <n v="1"/>
    <n v="4"/>
  </r>
  <r>
    <x v="2936"/>
    <d v="2021-03-14T00:00:00"/>
    <n v="5"/>
    <n v="1"/>
    <n v="2"/>
  </r>
  <r>
    <x v="2936"/>
    <d v="2023-02-13T00:00:00"/>
    <n v="2"/>
    <n v="5"/>
    <n v="5"/>
  </r>
  <r>
    <x v="2937"/>
    <d v="2020-01-02T00:00:00"/>
    <n v="2"/>
    <n v="4"/>
    <n v="2"/>
  </r>
  <r>
    <x v="2938"/>
    <d v="2022-04-27T00:00:00"/>
    <n v="1"/>
    <n v="4"/>
    <n v="4"/>
  </r>
  <r>
    <x v="2938"/>
    <d v="2019-09-04T00:00:00"/>
    <n v="2"/>
    <n v="3"/>
    <n v="1"/>
  </r>
  <r>
    <x v="2939"/>
    <d v="2022-12-19T00:00:00"/>
    <n v="5"/>
    <n v="5"/>
    <n v="5"/>
  </r>
  <r>
    <x v="2939"/>
    <d v="2020-12-21T00:00:00"/>
    <n v="4"/>
    <n v="5"/>
    <n v="5"/>
  </r>
  <r>
    <x v="2940"/>
    <d v="2023-06-06T00:00:00"/>
    <n v="1"/>
    <n v="4"/>
    <n v="2"/>
  </r>
  <r>
    <x v="2940"/>
    <d v="2022-10-15T00:00:00"/>
    <n v="1"/>
    <n v="1"/>
    <n v="2"/>
  </r>
  <r>
    <x v="2940"/>
    <d v="2019-05-22T00:00:00"/>
    <n v="4"/>
    <n v="3"/>
    <n v="2"/>
  </r>
  <r>
    <x v="2941"/>
    <d v="2020-12-04T00:00:00"/>
    <n v="3"/>
    <n v="2"/>
    <n v="2"/>
  </r>
  <r>
    <x v="2941"/>
    <d v="2020-04-17T00:00:00"/>
    <n v="5"/>
    <n v="2"/>
    <n v="2"/>
  </r>
  <r>
    <x v="2942"/>
    <d v="2019-10-14T00:00:00"/>
    <n v="1"/>
    <n v="3"/>
    <n v="4"/>
  </r>
  <r>
    <x v="2942"/>
    <d v="2023-05-07T00:00:00"/>
    <n v="1"/>
    <n v="3"/>
    <n v="1"/>
  </r>
  <r>
    <x v="2943"/>
    <d v="2023-07-21T00:00:00"/>
    <n v="5"/>
    <n v="4"/>
    <n v="4"/>
  </r>
  <r>
    <x v="2943"/>
    <d v="2019-06-16T00:00:00"/>
    <n v="1"/>
    <n v="2"/>
    <n v="2"/>
  </r>
  <r>
    <x v="2944"/>
    <d v="2023-10-26T00:00:00"/>
    <n v="5"/>
    <n v="2"/>
    <n v="2"/>
  </r>
  <r>
    <x v="2944"/>
    <d v="2020-10-07T00:00:00"/>
    <n v="5"/>
    <n v="1"/>
    <n v="4"/>
  </r>
  <r>
    <x v="2945"/>
    <d v="2021-07-23T00:00:00"/>
    <n v="5"/>
    <n v="5"/>
    <n v="4"/>
  </r>
  <r>
    <x v="2945"/>
    <d v="2022-02-25T00:00:00"/>
    <n v="3"/>
    <n v="3"/>
    <n v="3"/>
  </r>
  <r>
    <x v="2945"/>
    <d v="2021-02-28T00:00:00"/>
    <n v="1"/>
    <n v="5"/>
    <n v="3"/>
  </r>
  <r>
    <x v="2946"/>
    <d v="2022-11-05T00:00:00"/>
    <n v="3"/>
    <n v="2"/>
    <n v="1"/>
  </r>
  <r>
    <x v="2946"/>
    <d v="2021-10-24T00:00:00"/>
    <n v="5"/>
    <n v="4"/>
    <n v="2"/>
  </r>
  <r>
    <x v="2947"/>
    <d v="2019-04-30T00:00:00"/>
    <n v="3"/>
    <n v="4"/>
    <n v="1"/>
  </r>
  <r>
    <x v="2947"/>
    <d v="2019-07-22T00:00:00"/>
    <n v="1"/>
    <n v="2"/>
    <n v="4"/>
  </r>
  <r>
    <x v="2948"/>
    <d v="2019-06-16T00:00:00"/>
    <n v="2"/>
    <n v="2"/>
    <n v="1"/>
  </r>
  <r>
    <x v="2949"/>
    <d v="2020-10-24T00:00:00"/>
    <n v="3"/>
    <n v="4"/>
    <n v="2"/>
  </r>
  <r>
    <x v="2949"/>
    <d v="2022-07-06T00:00:00"/>
    <n v="5"/>
    <n v="2"/>
    <n v="4"/>
  </r>
  <r>
    <x v="2950"/>
    <d v="2021-07-12T00:00:00"/>
    <n v="5"/>
    <n v="3"/>
    <n v="2"/>
  </r>
  <r>
    <x v="2950"/>
    <d v="2020-03-29T00:00:00"/>
    <n v="5"/>
    <n v="2"/>
    <n v="4"/>
  </r>
  <r>
    <x v="2950"/>
    <d v="2022-04-18T00:00:00"/>
    <n v="2"/>
    <n v="1"/>
    <n v="5"/>
  </r>
  <r>
    <x v="2951"/>
    <d v="2019-08-14T00:00:00"/>
    <n v="1"/>
    <n v="4"/>
    <n v="2"/>
  </r>
  <r>
    <x v="2952"/>
    <d v="2022-08-20T00:00:00"/>
    <n v="5"/>
    <n v="4"/>
    <n v="1"/>
  </r>
  <r>
    <x v="2952"/>
    <d v="2022-11-09T00:00:00"/>
    <n v="1"/>
    <n v="1"/>
    <n v="1"/>
  </r>
  <r>
    <x v="2952"/>
    <d v="2021-12-11T00:00:00"/>
    <n v="5"/>
    <n v="3"/>
    <n v="1"/>
  </r>
  <r>
    <x v="2953"/>
    <d v="2021-05-01T00:00:00"/>
    <n v="3"/>
    <n v="1"/>
    <n v="4"/>
  </r>
  <r>
    <x v="2954"/>
    <d v="2021-02-13T00:00:00"/>
    <n v="5"/>
    <n v="4"/>
    <n v="2"/>
  </r>
  <r>
    <x v="2954"/>
    <d v="2021-02-20T00:00:00"/>
    <n v="5"/>
    <n v="2"/>
    <n v="2"/>
  </r>
  <r>
    <x v="2954"/>
    <d v="2019-12-25T00:00:00"/>
    <n v="4"/>
    <n v="1"/>
    <n v="5"/>
  </r>
  <r>
    <x v="2955"/>
    <d v="2021-11-26T00:00:00"/>
    <n v="2"/>
    <n v="1"/>
    <n v="5"/>
  </r>
  <r>
    <x v="2955"/>
    <d v="2020-12-15T00:00:00"/>
    <n v="2"/>
    <n v="1"/>
    <n v="4"/>
  </r>
  <r>
    <x v="2956"/>
    <d v="2021-12-30T00:00:00"/>
    <n v="4"/>
    <n v="2"/>
    <n v="4"/>
  </r>
  <r>
    <x v="2957"/>
    <d v="2019-09-02T00:00:00"/>
    <n v="5"/>
    <n v="3"/>
    <n v="3"/>
  </r>
  <r>
    <x v="2957"/>
    <d v="2023-06-23T00:00:00"/>
    <n v="4"/>
    <n v="3"/>
    <n v="2"/>
  </r>
  <r>
    <x v="2958"/>
    <d v="2019-07-02T00:00:00"/>
    <n v="3"/>
    <n v="4"/>
    <n v="5"/>
  </r>
  <r>
    <x v="2959"/>
    <d v="2020-09-12T00:00:00"/>
    <n v="3"/>
    <n v="3"/>
    <n v="5"/>
  </r>
  <r>
    <x v="2959"/>
    <d v="2021-06-21T00:00:00"/>
    <n v="5"/>
    <n v="1"/>
    <n v="5"/>
  </r>
  <r>
    <x v="2960"/>
    <d v="2023-10-29T00:00:00"/>
    <n v="1"/>
    <n v="3"/>
    <n v="5"/>
  </r>
  <r>
    <x v="2960"/>
    <d v="2023-08-19T00:00:00"/>
    <n v="3"/>
    <n v="5"/>
    <n v="4"/>
  </r>
  <r>
    <x v="2961"/>
    <d v="2020-12-14T00:00:00"/>
    <n v="4"/>
    <n v="1"/>
    <n v="5"/>
  </r>
  <r>
    <x v="2962"/>
    <d v="2020-04-29T00:00:00"/>
    <n v="1"/>
    <n v="2"/>
    <n v="2"/>
  </r>
  <r>
    <x v="2963"/>
    <d v="2021-11-09T00:00:00"/>
    <n v="3"/>
    <n v="1"/>
    <n v="4"/>
  </r>
  <r>
    <x v="2963"/>
    <d v="2023-02-18T00:00:00"/>
    <n v="4"/>
    <n v="2"/>
    <n v="1"/>
  </r>
  <r>
    <x v="2963"/>
    <d v="2022-10-20T00:00:00"/>
    <n v="5"/>
    <n v="2"/>
    <n v="2"/>
  </r>
  <r>
    <x v="2964"/>
    <d v="2020-12-30T00:00:00"/>
    <n v="5"/>
    <n v="5"/>
    <n v="4"/>
  </r>
  <r>
    <x v="2964"/>
    <d v="2019-03-23T00:00:00"/>
    <n v="4"/>
    <n v="5"/>
    <n v="5"/>
  </r>
  <r>
    <x v="2965"/>
    <d v="2021-10-10T00:00:00"/>
    <n v="2"/>
    <n v="3"/>
    <n v="2"/>
  </r>
  <r>
    <x v="2965"/>
    <d v="2021-09-01T00:00:00"/>
    <n v="3"/>
    <n v="5"/>
    <n v="2"/>
  </r>
  <r>
    <x v="2965"/>
    <d v="2023-02-21T00:00:00"/>
    <n v="5"/>
    <n v="2"/>
    <n v="3"/>
  </r>
  <r>
    <x v="2966"/>
    <d v="2019-09-26T00:00:00"/>
    <n v="2"/>
    <n v="2"/>
    <n v="5"/>
  </r>
  <r>
    <x v="2966"/>
    <d v="2019-03-30T00:00:00"/>
    <n v="5"/>
    <n v="3"/>
    <n v="1"/>
  </r>
  <r>
    <x v="2967"/>
    <d v="2021-04-28T00:00:00"/>
    <n v="5"/>
    <n v="4"/>
    <n v="3"/>
  </r>
  <r>
    <x v="2968"/>
    <d v="2021-05-11T00:00:00"/>
    <n v="1"/>
    <n v="3"/>
    <n v="3"/>
  </r>
  <r>
    <x v="2968"/>
    <d v="2021-06-12T00:00:00"/>
    <n v="3"/>
    <n v="2"/>
    <n v="5"/>
  </r>
  <r>
    <x v="2969"/>
    <d v="2021-06-27T00:00:00"/>
    <n v="4"/>
    <n v="1"/>
    <n v="4"/>
  </r>
  <r>
    <x v="2969"/>
    <d v="2019-12-28T00:00:00"/>
    <n v="1"/>
    <n v="2"/>
    <n v="2"/>
  </r>
  <r>
    <x v="2970"/>
    <d v="2022-05-16T00:00:00"/>
    <n v="5"/>
    <n v="4"/>
    <n v="2"/>
  </r>
  <r>
    <x v="2971"/>
    <d v="2019-10-17T00:00:00"/>
    <n v="2"/>
    <n v="4"/>
    <n v="1"/>
  </r>
  <r>
    <x v="2971"/>
    <d v="2022-11-13T00:00:00"/>
    <n v="1"/>
    <n v="1"/>
    <n v="5"/>
  </r>
  <r>
    <x v="2971"/>
    <d v="2019-08-31T00:00:00"/>
    <n v="1"/>
    <n v="4"/>
    <n v="1"/>
  </r>
  <r>
    <x v="2972"/>
    <d v="2021-03-31T00:00:00"/>
    <n v="3"/>
    <n v="5"/>
    <n v="5"/>
  </r>
  <r>
    <x v="2973"/>
    <d v="2019-04-04T00:00:00"/>
    <n v="1"/>
    <n v="3"/>
    <n v="3"/>
  </r>
  <r>
    <x v="2974"/>
    <d v="2021-07-11T00:00:00"/>
    <n v="5"/>
    <n v="5"/>
    <n v="4"/>
  </r>
  <r>
    <x v="2975"/>
    <d v="2020-11-12T00:00:00"/>
    <n v="2"/>
    <n v="5"/>
    <n v="5"/>
  </r>
  <r>
    <x v="2976"/>
    <d v="2020-03-30T00:00:00"/>
    <n v="5"/>
    <n v="5"/>
    <n v="4"/>
  </r>
  <r>
    <x v="2976"/>
    <d v="2022-08-04T00:00:00"/>
    <n v="4"/>
    <n v="3"/>
    <n v="5"/>
  </r>
  <r>
    <x v="2976"/>
    <d v="2019-05-10T00:00:00"/>
    <n v="1"/>
    <n v="2"/>
    <n v="2"/>
  </r>
  <r>
    <x v="2977"/>
    <d v="2023-08-06T00:00:00"/>
    <n v="5"/>
    <n v="2"/>
    <n v="1"/>
  </r>
  <r>
    <x v="2978"/>
    <d v="2019-06-22T00:00:00"/>
    <n v="3"/>
    <n v="2"/>
    <n v="1"/>
  </r>
  <r>
    <x v="2978"/>
    <d v="2021-07-18T00:00:00"/>
    <n v="1"/>
    <n v="2"/>
    <n v="5"/>
  </r>
  <r>
    <x v="2978"/>
    <d v="2023-11-01T00:00:00"/>
    <n v="3"/>
    <n v="1"/>
    <n v="2"/>
  </r>
  <r>
    <x v="2979"/>
    <d v="2022-07-02T00:00:00"/>
    <n v="1"/>
    <n v="2"/>
    <n v="4"/>
  </r>
  <r>
    <x v="2979"/>
    <d v="2020-05-18T00:00:00"/>
    <n v="2"/>
    <n v="5"/>
    <n v="1"/>
  </r>
  <r>
    <x v="2979"/>
    <d v="2023-09-07T00:00:00"/>
    <n v="2"/>
    <n v="4"/>
    <n v="5"/>
  </r>
  <r>
    <x v="2980"/>
    <d v="2023-04-20T00:00:00"/>
    <n v="5"/>
    <n v="4"/>
    <n v="4"/>
  </r>
  <r>
    <x v="2980"/>
    <d v="2022-11-10T00:00:00"/>
    <n v="1"/>
    <n v="1"/>
    <n v="1"/>
  </r>
  <r>
    <x v="2980"/>
    <d v="2022-12-31T00:00:00"/>
    <n v="1"/>
    <n v="5"/>
    <n v="2"/>
  </r>
  <r>
    <x v="2981"/>
    <d v="2022-12-06T00:00:00"/>
    <n v="1"/>
    <n v="4"/>
    <n v="2"/>
  </r>
  <r>
    <x v="2981"/>
    <d v="2019-10-14T00:00:00"/>
    <n v="3"/>
    <n v="3"/>
    <n v="5"/>
  </r>
  <r>
    <x v="2981"/>
    <d v="2022-12-19T00:00:00"/>
    <n v="5"/>
    <n v="5"/>
    <n v="5"/>
  </r>
  <r>
    <x v="2982"/>
    <d v="2020-06-16T00:00:00"/>
    <n v="2"/>
    <n v="3"/>
    <n v="2"/>
  </r>
  <r>
    <x v="2982"/>
    <d v="2022-09-08T00:00:00"/>
    <n v="1"/>
    <n v="2"/>
    <n v="4"/>
  </r>
  <r>
    <x v="2983"/>
    <d v="2020-05-29T00:00:00"/>
    <n v="4"/>
    <n v="4"/>
    <n v="5"/>
  </r>
  <r>
    <x v="2983"/>
    <d v="2022-01-13T00:00:00"/>
    <n v="3"/>
    <n v="2"/>
    <n v="2"/>
  </r>
  <r>
    <x v="2984"/>
    <d v="2019-05-22T00:00:00"/>
    <n v="4"/>
    <n v="4"/>
    <n v="5"/>
  </r>
  <r>
    <x v="2984"/>
    <d v="2020-10-20T00:00:00"/>
    <n v="3"/>
    <n v="4"/>
    <n v="2"/>
  </r>
  <r>
    <x v="2985"/>
    <d v="2020-05-29T00:00:00"/>
    <n v="1"/>
    <n v="2"/>
    <n v="4"/>
  </r>
  <r>
    <x v="2985"/>
    <d v="2020-03-02T00:00:00"/>
    <n v="5"/>
    <n v="1"/>
    <n v="3"/>
  </r>
  <r>
    <x v="2986"/>
    <d v="2019-05-27T00:00:00"/>
    <n v="3"/>
    <n v="1"/>
    <n v="1"/>
  </r>
  <r>
    <x v="2986"/>
    <d v="2020-11-18T00:00:00"/>
    <n v="2"/>
    <n v="5"/>
    <n v="5"/>
  </r>
  <r>
    <x v="2987"/>
    <d v="2021-08-14T00:00:00"/>
    <n v="2"/>
    <n v="5"/>
    <n v="5"/>
  </r>
  <r>
    <x v="2987"/>
    <d v="2020-08-17T00:00:00"/>
    <n v="1"/>
    <n v="4"/>
    <n v="2"/>
  </r>
  <r>
    <x v="2988"/>
    <d v="2020-03-02T00:00:00"/>
    <n v="4"/>
    <n v="4"/>
    <n v="1"/>
  </r>
  <r>
    <x v="2989"/>
    <d v="2019-10-08T00:00:00"/>
    <n v="5"/>
    <n v="3"/>
    <n v="5"/>
  </r>
  <r>
    <x v="2989"/>
    <d v="2022-03-20T00:00:00"/>
    <n v="4"/>
    <n v="2"/>
    <n v="4"/>
  </r>
  <r>
    <x v="2989"/>
    <d v="2022-02-02T00:00:00"/>
    <n v="4"/>
    <n v="3"/>
    <n v="5"/>
  </r>
  <r>
    <x v="2990"/>
    <d v="2019-08-09T00:00:00"/>
    <n v="5"/>
    <n v="2"/>
    <n v="5"/>
  </r>
  <r>
    <x v="2990"/>
    <d v="2019-05-28T00:00:00"/>
    <n v="5"/>
    <n v="4"/>
    <n v="2"/>
  </r>
  <r>
    <x v="2991"/>
    <d v="2019-10-17T00:00:00"/>
    <n v="3"/>
    <n v="5"/>
    <n v="3"/>
  </r>
  <r>
    <x v="2992"/>
    <d v="2020-03-03T00:00:00"/>
    <n v="5"/>
    <n v="3"/>
    <n v="3"/>
  </r>
  <r>
    <x v="2992"/>
    <d v="2021-06-25T00:00:00"/>
    <n v="3"/>
    <n v="2"/>
    <n v="3"/>
  </r>
  <r>
    <x v="2992"/>
    <d v="2020-10-20T00:00:00"/>
    <n v="2"/>
    <n v="2"/>
    <n v="2"/>
  </r>
  <r>
    <x v="2993"/>
    <d v="2021-01-09T00:00:00"/>
    <n v="4"/>
    <n v="1"/>
    <n v="3"/>
  </r>
  <r>
    <x v="2993"/>
    <d v="2021-06-19T00:00:00"/>
    <n v="4"/>
    <n v="5"/>
    <n v="2"/>
  </r>
  <r>
    <x v="2994"/>
    <d v="2021-08-20T00:00:00"/>
    <n v="2"/>
    <n v="5"/>
    <n v="3"/>
  </r>
  <r>
    <x v="2994"/>
    <d v="2021-08-13T00:00:00"/>
    <n v="3"/>
    <n v="1"/>
    <n v="5"/>
  </r>
  <r>
    <x v="2995"/>
    <d v="2023-02-07T00:00:00"/>
    <n v="3"/>
    <n v="1"/>
    <n v="2"/>
  </r>
  <r>
    <x v="2996"/>
    <d v="2021-09-19T00:00:00"/>
    <n v="4"/>
    <n v="3"/>
    <n v="3"/>
  </r>
  <r>
    <x v="2996"/>
    <d v="2023-05-13T00:00:00"/>
    <n v="5"/>
    <n v="4"/>
    <n v="5"/>
  </r>
  <r>
    <x v="2997"/>
    <d v="2021-08-23T00:00:00"/>
    <n v="1"/>
    <n v="1"/>
    <n v="4"/>
  </r>
  <r>
    <x v="2998"/>
    <d v="2021-07-29T00:00:00"/>
    <n v="3"/>
    <n v="4"/>
    <n v="1"/>
  </r>
  <r>
    <x v="2999"/>
    <d v="2022-05-11T00:00:00"/>
    <n v="5"/>
    <n v="5"/>
    <n v="4"/>
  </r>
  <r>
    <x v="2999"/>
    <d v="2020-08-15T00:00:00"/>
    <n v="3"/>
    <n v="2"/>
    <n v="1"/>
  </r>
  <r>
    <x v="3000"/>
    <d v="2022-04-02T00:00:00"/>
    <n v="1"/>
    <n v="1"/>
    <n v="1"/>
  </r>
  <r>
    <x v="3000"/>
    <d v="2021-08-06T00:00:00"/>
    <n v="2"/>
    <n v="2"/>
    <n v="5"/>
  </r>
  <r>
    <x v="3001"/>
    <d v="2019-08-18T00:00:00"/>
    <n v="2"/>
    <n v="3"/>
    <n v="5"/>
  </r>
  <r>
    <x v="3001"/>
    <d v="2023-04-17T00:00:00"/>
    <n v="1"/>
    <n v="4"/>
    <n v="3"/>
  </r>
  <r>
    <x v="3001"/>
    <d v="2019-05-25T00:00:00"/>
    <n v="5"/>
    <n v="3"/>
    <n v="1"/>
  </r>
  <r>
    <x v="3002"/>
    <d v="2022-04-20T00:00:00"/>
    <n v="4"/>
    <n v="4"/>
    <n v="1"/>
  </r>
  <r>
    <x v="3002"/>
    <d v="2020-08-15T00:00:00"/>
    <n v="1"/>
    <n v="4"/>
    <n v="1"/>
  </r>
  <r>
    <x v="3003"/>
    <d v="2022-09-23T00:00:00"/>
    <n v="1"/>
    <n v="5"/>
    <n v="4"/>
  </r>
  <r>
    <x v="3003"/>
    <d v="2020-11-21T00:00:00"/>
    <n v="5"/>
    <n v="5"/>
    <n v="1"/>
  </r>
  <r>
    <x v="3003"/>
    <d v="2019-09-12T00:00:00"/>
    <n v="3"/>
    <n v="4"/>
    <n v="2"/>
  </r>
  <r>
    <x v="3004"/>
    <d v="2023-01-30T00:00:00"/>
    <n v="4"/>
    <n v="5"/>
    <n v="3"/>
  </r>
  <r>
    <x v="3004"/>
    <d v="2020-02-11T00:00:00"/>
    <n v="2"/>
    <n v="1"/>
    <n v="3"/>
  </r>
  <r>
    <x v="3005"/>
    <d v="2023-07-28T00:00:00"/>
    <n v="5"/>
    <n v="1"/>
    <n v="1"/>
  </r>
  <r>
    <x v="3005"/>
    <d v="2023-03-16T00:00:00"/>
    <n v="4"/>
    <n v="3"/>
    <n v="5"/>
  </r>
  <r>
    <x v="3005"/>
    <d v="2020-04-20T00:00:00"/>
    <n v="2"/>
    <n v="1"/>
    <n v="5"/>
  </r>
  <r>
    <x v="3006"/>
    <d v="2020-03-16T00:00:00"/>
    <n v="4"/>
    <n v="1"/>
    <n v="3"/>
  </r>
  <r>
    <x v="3006"/>
    <d v="2022-07-30T00:00:00"/>
    <n v="5"/>
    <n v="5"/>
    <n v="1"/>
  </r>
  <r>
    <x v="3006"/>
    <d v="2022-02-14T00:00:00"/>
    <n v="1"/>
    <n v="3"/>
    <n v="4"/>
  </r>
  <r>
    <x v="3007"/>
    <d v="2021-09-12T00:00:00"/>
    <n v="4"/>
    <n v="2"/>
    <n v="1"/>
  </r>
  <r>
    <x v="3007"/>
    <d v="2021-04-10T00:00:00"/>
    <n v="3"/>
    <n v="5"/>
    <n v="1"/>
  </r>
  <r>
    <x v="3007"/>
    <d v="2022-04-28T00:00:00"/>
    <n v="4"/>
    <n v="2"/>
    <n v="5"/>
  </r>
  <r>
    <x v="3008"/>
    <d v="2023-05-27T00:00:00"/>
    <n v="2"/>
    <n v="1"/>
    <n v="2"/>
  </r>
  <r>
    <x v="3009"/>
    <d v="2020-03-02T00:00:00"/>
    <n v="5"/>
    <n v="4"/>
    <n v="1"/>
  </r>
  <r>
    <x v="3009"/>
    <d v="2023-07-27T00:00:00"/>
    <n v="4"/>
    <n v="1"/>
    <n v="1"/>
  </r>
  <r>
    <x v="3009"/>
    <d v="2019-12-15T00:00:00"/>
    <n v="1"/>
    <n v="3"/>
    <n v="2"/>
  </r>
  <r>
    <x v="3010"/>
    <d v="2019-06-29T00:00:00"/>
    <n v="2"/>
    <n v="3"/>
    <n v="4"/>
  </r>
  <r>
    <x v="3010"/>
    <d v="2022-04-05T00:00:00"/>
    <n v="3"/>
    <n v="4"/>
    <n v="2"/>
  </r>
  <r>
    <x v="3010"/>
    <d v="2022-05-06T00:00:00"/>
    <n v="5"/>
    <n v="1"/>
    <n v="1"/>
  </r>
  <r>
    <x v="3011"/>
    <d v="2021-09-14T00:00:00"/>
    <n v="2"/>
    <n v="1"/>
    <n v="1"/>
  </r>
  <r>
    <x v="3012"/>
    <d v="2022-04-18T00:00:00"/>
    <n v="2"/>
    <n v="3"/>
    <n v="4"/>
  </r>
  <r>
    <x v="3012"/>
    <d v="2019-05-22T00:00:00"/>
    <n v="5"/>
    <n v="4"/>
    <n v="2"/>
  </r>
  <r>
    <x v="3013"/>
    <d v="2020-09-01T00:00:00"/>
    <n v="2"/>
    <n v="5"/>
    <n v="1"/>
  </r>
  <r>
    <x v="3013"/>
    <d v="2021-04-12T00:00:00"/>
    <n v="5"/>
    <n v="2"/>
    <n v="3"/>
  </r>
  <r>
    <x v="3014"/>
    <d v="2019-10-03T00:00:00"/>
    <n v="4"/>
    <n v="1"/>
    <n v="4"/>
  </r>
  <r>
    <x v="3014"/>
    <d v="2021-01-22T00:00:00"/>
    <n v="1"/>
    <n v="4"/>
    <n v="3"/>
  </r>
  <r>
    <x v="3014"/>
    <d v="2020-02-11T00:00:00"/>
    <n v="2"/>
    <n v="1"/>
    <n v="3"/>
  </r>
  <r>
    <x v="3015"/>
    <d v="2020-04-21T00:00:00"/>
    <n v="3"/>
    <n v="5"/>
    <n v="4"/>
  </r>
  <r>
    <x v="3016"/>
    <d v="2020-06-27T00:00:00"/>
    <n v="1"/>
    <n v="3"/>
    <n v="2"/>
  </r>
  <r>
    <x v="3016"/>
    <d v="2022-09-08T00:00:00"/>
    <n v="5"/>
    <n v="3"/>
    <n v="5"/>
  </r>
  <r>
    <x v="3017"/>
    <d v="2023-02-28T00:00:00"/>
    <n v="2"/>
    <n v="3"/>
    <n v="5"/>
  </r>
  <r>
    <x v="3017"/>
    <d v="2023-06-10T00:00:00"/>
    <n v="5"/>
    <n v="4"/>
    <n v="1"/>
  </r>
  <r>
    <x v="3017"/>
    <d v="2019-09-12T00:00:00"/>
    <n v="5"/>
    <n v="5"/>
    <n v="2"/>
  </r>
  <r>
    <x v="3018"/>
    <d v="2022-12-05T00:00:00"/>
    <n v="4"/>
    <n v="4"/>
    <n v="5"/>
  </r>
  <r>
    <x v="3018"/>
    <d v="2021-04-04T00:00:00"/>
    <n v="4"/>
    <n v="5"/>
    <n v="5"/>
  </r>
  <r>
    <x v="3018"/>
    <d v="2021-01-18T00:00:00"/>
    <n v="2"/>
    <n v="4"/>
    <n v="2"/>
  </r>
  <r>
    <x v="3019"/>
    <d v="2019-08-05T00:00:00"/>
    <n v="4"/>
    <n v="2"/>
    <n v="1"/>
  </r>
  <r>
    <x v="3019"/>
    <d v="2019-12-18T00:00:00"/>
    <n v="4"/>
    <n v="4"/>
    <n v="2"/>
  </r>
  <r>
    <x v="3019"/>
    <d v="2022-06-20T00:00:00"/>
    <n v="5"/>
    <n v="1"/>
    <n v="1"/>
  </r>
  <r>
    <x v="3020"/>
    <d v="2023-04-03T00:00:00"/>
    <n v="5"/>
    <n v="2"/>
    <n v="3"/>
  </r>
  <r>
    <x v="3021"/>
    <d v="2022-06-21T00:00:00"/>
    <n v="5"/>
    <n v="5"/>
    <n v="5"/>
  </r>
  <r>
    <x v="3021"/>
    <d v="2022-01-27T00:00:00"/>
    <n v="4"/>
    <n v="1"/>
    <n v="1"/>
  </r>
  <r>
    <x v="3022"/>
    <d v="2022-04-06T00:00:00"/>
    <n v="5"/>
    <n v="5"/>
    <n v="3"/>
  </r>
  <r>
    <x v="3022"/>
    <d v="2019-11-07T00:00:00"/>
    <n v="5"/>
    <n v="2"/>
    <n v="2"/>
  </r>
  <r>
    <x v="3023"/>
    <d v="2021-11-29T00:00:00"/>
    <n v="3"/>
    <n v="5"/>
    <n v="5"/>
  </r>
  <r>
    <x v="3023"/>
    <d v="2021-04-23T00:00:00"/>
    <n v="5"/>
    <n v="3"/>
    <n v="5"/>
  </r>
  <r>
    <x v="3023"/>
    <d v="2022-08-26T00:00:00"/>
    <n v="1"/>
    <n v="5"/>
    <n v="5"/>
  </r>
  <r>
    <x v="3024"/>
    <d v="2022-11-03T00:00:00"/>
    <n v="4"/>
    <n v="3"/>
    <n v="2"/>
  </r>
  <r>
    <x v="3024"/>
    <d v="2023-05-25T00:00:00"/>
    <n v="3"/>
    <n v="4"/>
    <n v="2"/>
  </r>
  <r>
    <x v="3025"/>
    <d v="2023-05-23T00:00:00"/>
    <n v="2"/>
    <n v="4"/>
    <n v="4"/>
  </r>
  <r>
    <x v="3025"/>
    <d v="2022-05-31T00:00:00"/>
    <n v="2"/>
    <n v="3"/>
    <n v="5"/>
  </r>
  <r>
    <x v="3026"/>
    <d v="2023-02-06T00:00:00"/>
    <n v="3"/>
    <n v="5"/>
    <n v="5"/>
  </r>
  <r>
    <x v="3027"/>
    <d v="2019-06-29T00:00:00"/>
    <n v="5"/>
    <n v="3"/>
    <n v="4"/>
  </r>
  <r>
    <x v="3028"/>
    <d v="2021-11-28T00:00:00"/>
    <n v="1"/>
    <n v="2"/>
    <n v="3"/>
  </r>
  <r>
    <x v="3028"/>
    <d v="2020-09-01T00:00:00"/>
    <n v="5"/>
    <n v="3"/>
    <n v="4"/>
  </r>
  <r>
    <x v="3028"/>
    <d v="2023-03-01T00:00:00"/>
    <n v="3"/>
    <n v="3"/>
    <n v="2"/>
  </r>
  <r>
    <x v="3029"/>
    <d v="2023-10-11T00:00:00"/>
    <n v="2"/>
    <n v="1"/>
    <n v="2"/>
  </r>
  <r>
    <x v="3030"/>
    <d v="2019-04-21T00:00:00"/>
    <n v="3"/>
    <n v="3"/>
    <n v="3"/>
  </r>
  <r>
    <x v="3030"/>
    <d v="2022-01-25T00:00:00"/>
    <n v="1"/>
    <n v="2"/>
    <n v="2"/>
  </r>
  <r>
    <x v="3031"/>
    <d v="2022-08-20T00:00:00"/>
    <n v="2"/>
    <n v="2"/>
    <n v="2"/>
  </r>
  <r>
    <x v="3031"/>
    <d v="2021-04-18T00:00:00"/>
    <n v="5"/>
    <n v="5"/>
    <n v="4"/>
  </r>
  <r>
    <x v="3032"/>
    <d v="2020-12-01T00:00:00"/>
    <n v="3"/>
    <n v="5"/>
    <n v="3"/>
  </r>
  <r>
    <x v="3032"/>
    <d v="2022-09-19T00:00:00"/>
    <n v="4"/>
    <n v="3"/>
    <n v="2"/>
  </r>
  <r>
    <x v="3033"/>
    <d v="2023-06-19T00:00:00"/>
    <n v="2"/>
    <n v="5"/>
    <n v="2"/>
  </r>
  <r>
    <x v="3033"/>
    <d v="2019-03-22T00:00:00"/>
    <n v="4"/>
    <n v="2"/>
    <n v="5"/>
  </r>
  <r>
    <x v="3034"/>
    <d v="2021-09-04T00:00:00"/>
    <n v="5"/>
    <n v="3"/>
    <n v="3"/>
  </r>
  <r>
    <x v="3034"/>
    <d v="2022-08-11T00:00:00"/>
    <n v="5"/>
    <n v="2"/>
    <n v="2"/>
  </r>
  <r>
    <x v="3035"/>
    <d v="2023-10-13T00:00:00"/>
    <n v="4"/>
    <n v="4"/>
    <n v="3"/>
  </r>
  <r>
    <x v="3036"/>
    <d v="2020-05-08T00:00:00"/>
    <n v="5"/>
    <n v="5"/>
    <n v="1"/>
  </r>
  <r>
    <x v="3036"/>
    <d v="2021-05-25T00:00:00"/>
    <n v="5"/>
    <n v="1"/>
    <n v="1"/>
  </r>
  <r>
    <x v="3037"/>
    <d v="2023-04-03T00:00:00"/>
    <n v="5"/>
    <n v="1"/>
    <n v="4"/>
  </r>
  <r>
    <x v="3037"/>
    <d v="2023-07-17T00:00:00"/>
    <n v="4"/>
    <n v="1"/>
    <n v="4"/>
  </r>
  <r>
    <x v="3038"/>
    <d v="2023-03-30T00:00:00"/>
    <n v="4"/>
    <n v="3"/>
    <n v="5"/>
  </r>
  <r>
    <x v="3038"/>
    <d v="2019-06-07T00:00:00"/>
    <n v="1"/>
    <n v="4"/>
    <n v="4"/>
  </r>
  <r>
    <x v="3039"/>
    <d v="2022-08-16T00:00:00"/>
    <n v="4"/>
    <n v="1"/>
    <n v="4"/>
  </r>
  <r>
    <x v="3039"/>
    <d v="2021-01-08T00:00:00"/>
    <n v="5"/>
    <n v="5"/>
    <n v="5"/>
  </r>
  <r>
    <x v="3039"/>
    <d v="2023-01-27T00:00:00"/>
    <n v="2"/>
    <n v="5"/>
    <n v="4"/>
  </r>
  <r>
    <x v="3040"/>
    <d v="2023-08-15T00:00:00"/>
    <n v="2"/>
    <n v="1"/>
    <n v="1"/>
  </r>
  <r>
    <x v="3041"/>
    <d v="2022-12-17T00:00:00"/>
    <n v="3"/>
    <n v="3"/>
    <n v="1"/>
  </r>
  <r>
    <x v="3041"/>
    <d v="2022-06-10T00:00:00"/>
    <n v="2"/>
    <n v="5"/>
    <n v="5"/>
  </r>
  <r>
    <x v="3041"/>
    <d v="2020-11-27T00:00:00"/>
    <n v="2"/>
    <n v="2"/>
    <n v="1"/>
  </r>
  <r>
    <x v="3042"/>
    <d v="2019-06-21T00:00:00"/>
    <n v="2"/>
    <n v="2"/>
    <n v="2"/>
  </r>
  <r>
    <x v="3042"/>
    <d v="2021-04-23T00:00:00"/>
    <n v="5"/>
    <n v="3"/>
    <n v="1"/>
  </r>
  <r>
    <x v="3042"/>
    <d v="2022-02-08T00:00:00"/>
    <n v="4"/>
    <n v="3"/>
    <n v="5"/>
  </r>
  <r>
    <x v="3043"/>
    <d v="2019-03-30T00:00:00"/>
    <n v="1"/>
    <n v="5"/>
    <n v="3"/>
  </r>
  <r>
    <x v="3043"/>
    <d v="2020-10-14T00:00:00"/>
    <n v="2"/>
    <n v="3"/>
    <n v="2"/>
  </r>
  <r>
    <x v="3044"/>
    <d v="2020-04-10T00:00:00"/>
    <n v="5"/>
    <n v="2"/>
    <n v="5"/>
  </r>
  <r>
    <x v="3045"/>
    <d v="2022-03-21T00:00:00"/>
    <n v="1"/>
    <n v="3"/>
    <n v="2"/>
  </r>
  <r>
    <x v="3045"/>
    <d v="2023-02-25T00:00:00"/>
    <n v="1"/>
    <n v="2"/>
    <n v="4"/>
  </r>
  <r>
    <x v="3046"/>
    <d v="2022-08-11T00:00:00"/>
    <n v="1"/>
    <n v="3"/>
    <n v="5"/>
  </r>
  <r>
    <x v="3047"/>
    <d v="2022-09-30T00:00:00"/>
    <n v="5"/>
    <n v="5"/>
    <n v="2"/>
  </r>
  <r>
    <x v="3047"/>
    <d v="2020-09-29T00:00:00"/>
    <n v="3"/>
    <n v="3"/>
    <n v="3"/>
  </r>
  <r>
    <x v="3048"/>
    <d v="2019-06-03T00:00:00"/>
    <n v="2"/>
    <n v="3"/>
    <n v="5"/>
  </r>
  <r>
    <x v="3049"/>
    <d v="2022-05-20T00:00:00"/>
    <n v="5"/>
    <n v="2"/>
    <n v="1"/>
  </r>
  <r>
    <x v="3049"/>
    <d v="2023-10-23T00:00:00"/>
    <n v="3"/>
    <n v="4"/>
    <n v="1"/>
  </r>
  <r>
    <x v="3050"/>
    <d v="2021-06-15T00:00:00"/>
    <n v="2"/>
    <n v="2"/>
    <n v="2"/>
  </r>
  <r>
    <x v="3050"/>
    <d v="2023-01-11T00:00:00"/>
    <n v="4"/>
    <n v="2"/>
    <n v="5"/>
  </r>
  <r>
    <x v="3051"/>
    <d v="2020-08-20T00:00:00"/>
    <n v="4"/>
    <n v="2"/>
    <n v="3"/>
  </r>
  <r>
    <x v="3051"/>
    <d v="2021-01-28T00:00:00"/>
    <n v="4"/>
    <n v="3"/>
    <n v="4"/>
  </r>
  <r>
    <x v="3052"/>
    <d v="2022-04-09T00:00:00"/>
    <n v="1"/>
    <n v="5"/>
    <n v="2"/>
  </r>
  <r>
    <x v="3053"/>
    <d v="2023-10-28T00:00:00"/>
    <n v="5"/>
    <n v="4"/>
    <n v="1"/>
  </r>
  <r>
    <x v="3053"/>
    <d v="2023-04-09T00:00:00"/>
    <n v="1"/>
    <n v="5"/>
    <n v="3"/>
  </r>
  <r>
    <x v="3053"/>
    <d v="2020-10-20T00:00:00"/>
    <n v="5"/>
    <n v="1"/>
    <n v="5"/>
  </r>
  <r>
    <x v="3054"/>
    <d v="2019-03-21T00:00:00"/>
    <n v="1"/>
    <n v="5"/>
    <n v="4"/>
  </r>
  <r>
    <x v="3054"/>
    <d v="2022-11-05T00:00:00"/>
    <n v="2"/>
    <n v="1"/>
    <n v="3"/>
  </r>
  <r>
    <x v="3054"/>
    <d v="2023-08-16T00:00:00"/>
    <n v="2"/>
    <n v="3"/>
    <n v="1"/>
  </r>
  <r>
    <x v="3055"/>
    <d v="2022-03-01T00:00:00"/>
    <n v="1"/>
    <n v="5"/>
    <n v="3"/>
  </r>
  <r>
    <x v="3056"/>
    <d v="2020-06-23T00:00:00"/>
    <n v="3"/>
    <n v="3"/>
    <n v="4"/>
  </r>
  <r>
    <x v="3057"/>
    <d v="2022-11-19T00:00:00"/>
    <n v="3"/>
    <n v="2"/>
    <n v="2"/>
  </r>
  <r>
    <x v="3058"/>
    <d v="2023-09-10T00:00:00"/>
    <n v="1"/>
    <n v="3"/>
    <n v="3"/>
  </r>
  <r>
    <x v="3058"/>
    <d v="2020-05-29T00:00:00"/>
    <n v="2"/>
    <n v="4"/>
    <n v="2"/>
  </r>
  <r>
    <x v="3059"/>
    <d v="2020-09-06T00:00:00"/>
    <n v="3"/>
    <n v="2"/>
    <n v="3"/>
  </r>
  <r>
    <x v="3060"/>
    <d v="2021-11-09T00:00:00"/>
    <n v="1"/>
    <n v="4"/>
    <n v="1"/>
  </r>
  <r>
    <x v="3061"/>
    <d v="2021-09-28T00:00:00"/>
    <n v="2"/>
    <n v="1"/>
    <n v="2"/>
  </r>
  <r>
    <x v="3061"/>
    <d v="2019-11-07T00:00:00"/>
    <n v="2"/>
    <n v="5"/>
    <n v="5"/>
  </r>
  <r>
    <x v="3062"/>
    <d v="2020-04-28T00:00:00"/>
    <n v="1"/>
    <n v="4"/>
    <n v="2"/>
  </r>
  <r>
    <x v="3063"/>
    <d v="2020-03-22T00:00:00"/>
    <n v="4"/>
    <n v="4"/>
    <n v="1"/>
  </r>
  <r>
    <x v="3063"/>
    <d v="2019-12-03T00:00:00"/>
    <n v="2"/>
    <n v="3"/>
    <n v="3"/>
  </r>
  <r>
    <x v="3063"/>
    <d v="2023-09-12T00:00:00"/>
    <n v="2"/>
    <n v="5"/>
    <n v="1"/>
  </r>
  <r>
    <x v="3064"/>
    <d v="2019-04-24T00:00:00"/>
    <n v="1"/>
    <n v="3"/>
    <n v="5"/>
  </r>
  <r>
    <x v="3064"/>
    <d v="2020-11-13T00:00:00"/>
    <n v="1"/>
    <n v="3"/>
    <n v="2"/>
  </r>
  <r>
    <x v="3065"/>
    <d v="2021-11-14T00:00:00"/>
    <n v="1"/>
    <n v="3"/>
    <n v="5"/>
  </r>
  <r>
    <x v="3066"/>
    <d v="2021-05-31T00:00:00"/>
    <n v="5"/>
    <n v="1"/>
    <n v="1"/>
  </r>
  <r>
    <x v="3067"/>
    <d v="2022-02-06T00:00:00"/>
    <n v="3"/>
    <n v="3"/>
    <n v="3"/>
  </r>
  <r>
    <x v="3067"/>
    <d v="2022-04-25T00:00:00"/>
    <n v="1"/>
    <n v="2"/>
    <n v="2"/>
  </r>
  <r>
    <x v="3068"/>
    <d v="2021-07-07T00:00:00"/>
    <n v="4"/>
    <n v="2"/>
    <n v="5"/>
  </r>
  <r>
    <x v="3069"/>
    <d v="2021-08-29T00:00:00"/>
    <n v="2"/>
    <n v="3"/>
    <n v="4"/>
  </r>
  <r>
    <x v="3069"/>
    <d v="2023-07-22T00:00:00"/>
    <n v="5"/>
    <n v="1"/>
    <n v="4"/>
  </r>
  <r>
    <x v="3070"/>
    <d v="2021-12-24T00:00:00"/>
    <n v="2"/>
    <n v="5"/>
    <n v="3"/>
  </r>
  <r>
    <x v="3070"/>
    <d v="2021-03-14T00:00:00"/>
    <n v="3"/>
    <n v="4"/>
    <n v="5"/>
  </r>
  <r>
    <x v="3071"/>
    <d v="2023-03-01T00:00:00"/>
    <n v="1"/>
    <n v="1"/>
    <n v="4"/>
  </r>
  <r>
    <x v="3072"/>
    <d v="2020-01-21T00:00:00"/>
    <n v="4"/>
    <n v="3"/>
    <n v="4"/>
  </r>
  <r>
    <x v="3072"/>
    <d v="2021-01-17T00:00:00"/>
    <n v="1"/>
    <n v="2"/>
    <n v="1"/>
  </r>
  <r>
    <x v="3072"/>
    <d v="2021-01-30T00:00:00"/>
    <n v="5"/>
    <n v="2"/>
    <n v="2"/>
  </r>
  <r>
    <x v="3073"/>
    <d v="2020-04-10T00:00:00"/>
    <n v="4"/>
    <n v="2"/>
    <n v="3"/>
  </r>
  <r>
    <x v="3073"/>
    <d v="2022-04-06T00:00:00"/>
    <n v="3"/>
    <n v="1"/>
    <n v="4"/>
  </r>
  <r>
    <x v="3074"/>
    <d v="2022-10-13T00:00:00"/>
    <n v="2"/>
    <n v="1"/>
    <n v="2"/>
  </r>
  <r>
    <x v="3074"/>
    <d v="2019-05-12T00:00:00"/>
    <n v="1"/>
    <n v="5"/>
    <n v="1"/>
  </r>
  <r>
    <x v="3075"/>
    <d v="2020-12-16T00:00:00"/>
    <n v="3"/>
    <n v="5"/>
    <n v="1"/>
  </r>
  <r>
    <x v="3075"/>
    <d v="2019-05-07T00:00:00"/>
    <n v="3"/>
    <n v="4"/>
    <n v="4"/>
  </r>
  <r>
    <x v="3075"/>
    <d v="2022-01-28T00:00:00"/>
    <n v="4"/>
    <n v="5"/>
    <n v="4"/>
  </r>
  <r>
    <x v="3076"/>
    <d v="2020-03-05T00:00:00"/>
    <n v="4"/>
    <n v="3"/>
    <n v="5"/>
  </r>
  <r>
    <x v="3077"/>
    <d v="2023-01-13T00:00:00"/>
    <n v="2"/>
    <n v="4"/>
    <n v="2"/>
  </r>
  <r>
    <x v="3077"/>
    <d v="2020-06-11T00:00:00"/>
    <n v="1"/>
    <n v="4"/>
    <n v="1"/>
  </r>
  <r>
    <x v="3077"/>
    <d v="2019-12-17T00:00:00"/>
    <n v="5"/>
    <n v="2"/>
    <n v="1"/>
  </r>
  <r>
    <x v="3078"/>
    <d v="2021-10-30T00:00:00"/>
    <n v="3"/>
    <n v="4"/>
    <n v="2"/>
  </r>
  <r>
    <x v="3078"/>
    <d v="2022-05-03T00:00:00"/>
    <n v="4"/>
    <n v="4"/>
    <n v="1"/>
  </r>
  <r>
    <x v="3078"/>
    <d v="2022-05-28T00:00:00"/>
    <n v="4"/>
    <n v="2"/>
    <n v="3"/>
  </r>
  <r>
    <x v="3079"/>
    <d v="2020-05-07T00:00:00"/>
    <n v="4"/>
    <n v="3"/>
    <n v="4"/>
  </r>
  <r>
    <x v="3080"/>
    <d v="2020-05-18T00:00:00"/>
    <n v="5"/>
    <n v="1"/>
    <n v="3"/>
  </r>
  <r>
    <x v="3081"/>
    <d v="2023-10-20T00:00:00"/>
    <n v="5"/>
    <n v="3"/>
    <n v="4"/>
  </r>
  <r>
    <x v="3082"/>
    <d v="2021-03-01T00:00:00"/>
    <n v="5"/>
    <n v="2"/>
    <n v="3"/>
  </r>
  <r>
    <x v="3082"/>
    <d v="2021-07-10T00:00:00"/>
    <n v="2"/>
    <n v="3"/>
    <n v="3"/>
  </r>
  <r>
    <x v="3082"/>
    <d v="2022-02-01T00:00:00"/>
    <n v="2"/>
    <n v="4"/>
    <n v="2"/>
  </r>
  <r>
    <x v="3083"/>
    <d v="2019-09-25T00:00:00"/>
    <n v="2"/>
    <n v="1"/>
    <n v="3"/>
  </r>
  <r>
    <x v="3083"/>
    <d v="2022-07-20T00:00:00"/>
    <n v="4"/>
    <n v="4"/>
    <n v="5"/>
  </r>
  <r>
    <x v="3083"/>
    <d v="2019-03-23T00:00:00"/>
    <n v="1"/>
    <n v="4"/>
    <n v="5"/>
  </r>
  <r>
    <x v="3084"/>
    <d v="2020-02-02T00:00:00"/>
    <n v="4"/>
    <n v="5"/>
    <n v="4"/>
  </r>
  <r>
    <x v="3084"/>
    <d v="2020-01-05T00:00:00"/>
    <n v="3"/>
    <n v="5"/>
    <n v="4"/>
  </r>
  <r>
    <x v="3084"/>
    <d v="2022-12-19T00:00:00"/>
    <n v="5"/>
    <n v="2"/>
    <n v="5"/>
  </r>
  <r>
    <x v="3085"/>
    <d v="2023-02-01T00:00:00"/>
    <n v="3"/>
    <n v="5"/>
    <n v="4"/>
  </r>
  <r>
    <x v="3086"/>
    <d v="2022-09-12T00:00:00"/>
    <n v="3"/>
    <n v="1"/>
    <n v="4"/>
  </r>
  <r>
    <x v="3086"/>
    <d v="2020-09-16T00:00:00"/>
    <n v="3"/>
    <n v="3"/>
    <n v="5"/>
  </r>
  <r>
    <x v="3086"/>
    <d v="2022-04-25T00:00:00"/>
    <n v="4"/>
    <n v="3"/>
    <n v="3"/>
  </r>
  <r>
    <x v="3087"/>
    <d v="2021-03-29T00:00:00"/>
    <n v="4"/>
    <n v="3"/>
    <n v="3"/>
  </r>
  <r>
    <x v="3087"/>
    <d v="2023-01-03T00:00:00"/>
    <n v="1"/>
    <n v="5"/>
    <n v="2"/>
  </r>
  <r>
    <x v="3087"/>
    <d v="2022-02-27T00:00:00"/>
    <n v="1"/>
    <n v="4"/>
    <n v="5"/>
  </r>
  <r>
    <x v="3088"/>
    <d v="2020-06-05T00:00:00"/>
    <n v="3"/>
    <n v="3"/>
    <n v="4"/>
  </r>
  <r>
    <x v="3088"/>
    <d v="2019-08-30T00:00:00"/>
    <n v="4"/>
    <n v="4"/>
    <n v="3"/>
  </r>
  <r>
    <x v="3089"/>
    <d v="2022-08-20T00:00:00"/>
    <n v="2"/>
    <n v="4"/>
    <n v="4"/>
  </r>
  <r>
    <x v="3089"/>
    <d v="2023-08-14T00:00:00"/>
    <n v="4"/>
    <n v="2"/>
    <n v="5"/>
  </r>
  <r>
    <x v="3090"/>
    <d v="2020-12-22T00:00:00"/>
    <n v="4"/>
    <n v="5"/>
    <n v="1"/>
  </r>
  <r>
    <x v="3091"/>
    <d v="2023-08-11T00:00:00"/>
    <n v="4"/>
    <n v="4"/>
    <n v="1"/>
  </r>
  <r>
    <x v="3091"/>
    <d v="2021-12-23T00:00:00"/>
    <n v="4"/>
    <n v="2"/>
    <n v="2"/>
  </r>
  <r>
    <x v="3092"/>
    <d v="2021-10-23T00:00:00"/>
    <n v="4"/>
    <n v="5"/>
    <n v="2"/>
  </r>
  <r>
    <x v="3092"/>
    <d v="2021-02-16T00:00:00"/>
    <n v="3"/>
    <n v="3"/>
    <n v="1"/>
  </r>
  <r>
    <x v="3093"/>
    <d v="2022-12-29T00:00:00"/>
    <n v="2"/>
    <n v="3"/>
    <n v="4"/>
  </r>
  <r>
    <x v="3093"/>
    <d v="2020-05-30T00:00:00"/>
    <n v="2"/>
    <n v="1"/>
    <n v="2"/>
  </r>
  <r>
    <x v="3094"/>
    <d v="2023-03-05T00:00:00"/>
    <n v="2"/>
    <n v="4"/>
    <n v="5"/>
  </r>
  <r>
    <x v="3094"/>
    <d v="2023-03-01T00:00:00"/>
    <n v="2"/>
    <n v="2"/>
    <n v="4"/>
  </r>
  <r>
    <x v="3094"/>
    <d v="2019-09-07T00:00:00"/>
    <n v="3"/>
    <n v="2"/>
    <n v="4"/>
  </r>
  <r>
    <x v="3095"/>
    <d v="2021-05-12T00:00:00"/>
    <n v="1"/>
    <n v="4"/>
    <n v="3"/>
  </r>
  <r>
    <x v="3096"/>
    <d v="2019-07-29T00:00:00"/>
    <n v="4"/>
    <n v="1"/>
    <n v="4"/>
  </r>
  <r>
    <x v="3096"/>
    <d v="2023-08-08T00:00:00"/>
    <n v="1"/>
    <n v="1"/>
    <n v="1"/>
  </r>
  <r>
    <x v="3096"/>
    <d v="2022-07-14T00:00:00"/>
    <n v="2"/>
    <n v="4"/>
    <n v="5"/>
  </r>
  <r>
    <x v="3097"/>
    <d v="2021-11-09T00:00:00"/>
    <n v="2"/>
    <n v="4"/>
    <n v="4"/>
  </r>
  <r>
    <x v="3097"/>
    <d v="2020-09-20T00:00:00"/>
    <n v="2"/>
    <n v="3"/>
    <n v="3"/>
  </r>
  <r>
    <x v="3097"/>
    <d v="2021-08-11T00:00:00"/>
    <n v="2"/>
    <n v="1"/>
    <n v="1"/>
  </r>
  <r>
    <x v="3098"/>
    <d v="2022-02-20T00:00:00"/>
    <n v="2"/>
    <n v="3"/>
    <n v="5"/>
  </r>
  <r>
    <x v="3098"/>
    <d v="2021-03-19T00:00:00"/>
    <n v="5"/>
    <n v="3"/>
    <n v="4"/>
  </r>
  <r>
    <x v="3099"/>
    <d v="2022-12-08T00:00:00"/>
    <n v="2"/>
    <n v="5"/>
    <n v="1"/>
  </r>
  <r>
    <x v="3099"/>
    <d v="2019-07-13T00:00:00"/>
    <n v="3"/>
    <n v="1"/>
    <n v="5"/>
  </r>
  <r>
    <x v="3099"/>
    <d v="2022-09-03T00:00:00"/>
    <n v="4"/>
    <n v="4"/>
    <n v="4"/>
  </r>
  <r>
    <x v="3100"/>
    <d v="2021-07-30T00:00:00"/>
    <n v="1"/>
    <n v="5"/>
    <n v="3"/>
  </r>
  <r>
    <x v="3100"/>
    <d v="2021-06-01T00:00:00"/>
    <n v="4"/>
    <n v="5"/>
    <n v="3"/>
  </r>
  <r>
    <x v="3101"/>
    <d v="2020-07-17T00:00:00"/>
    <n v="5"/>
    <n v="4"/>
    <n v="4"/>
  </r>
  <r>
    <x v="3101"/>
    <d v="2022-11-01T00:00:00"/>
    <n v="2"/>
    <n v="5"/>
    <n v="4"/>
  </r>
  <r>
    <x v="3102"/>
    <d v="2022-02-12T00:00:00"/>
    <n v="3"/>
    <n v="1"/>
    <n v="1"/>
  </r>
  <r>
    <x v="3102"/>
    <d v="2022-04-18T00:00:00"/>
    <n v="4"/>
    <n v="3"/>
    <n v="3"/>
  </r>
  <r>
    <x v="3103"/>
    <d v="2022-02-14T00:00:00"/>
    <n v="4"/>
    <n v="1"/>
    <n v="3"/>
  </r>
  <r>
    <x v="3104"/>
    <d v="2020-10-10T00:00:00"/>
    <n v="1"/>
    <n v="5"/>
    <n v="5"/>
  </r>
  <r>
    <x v="3104"/>
    <d v="2022-04-12T00:00:00"/>
    <n v="5"/>
    <n v="5"/>
    <n v="4"/>
  </r>
  <r>
    <x v="3105"/>
    <d v="2021-02-25T00:00:00"/>
    <n v="4"/>
    <n v="3"/>
    <n v="2"/>
  </r>
  <r>
    <x v="3106"/>
    <d v="2023-06-09T00:00:00"/>
    <n v="2"/>
    <n v="1"/>
    <n v="2"/>
  </r>
  <r>
    <x v="3107"/>
    <d v="2022-10-28T00:00:00"/>
    <n v="2"/>
    <n v="5"/>
    <n v="2"/>
  </r>
  <r>
    <x v="3107"/>
    <d v="2023-10-15T00:00:00"/>
    <n v="3"/>
    <n v="2"/>
    <n v="1"/>
  </r>
  <r>
    <x v="3107"/>
    <d v="2022-09-18T00:00:00"/>
    <n v="3"/>
    <n v="2"/>
    <n v="1"/>
  </r>
  <r>
    <x v="3108"/>
    <d v="2020-08-18T00:00:00"/>
    <n v="1"/>
    <n v="5"/>
    <n v="1"/>
  </r>
  <r>
    <x v="3108"/>
    <d v="2023-01-25T00:00:00"/>
    <n v="3"/>
    <n v="4"/>
    <n v="1"/>
  </r>
  <r>
    <x v="3108"/>
    <d v="2020-11-08T00:00:00"/>
    <n v="3"/>
    <n v="4"/>
    <n v="2"/>
  </r>
  <r>
    <x v="3109"/>
    <d v="2021-03-21T00:00:00"/>
    <n v="2"/>
    <n v="5"/>
    <n v="3"/>
  </r>
  <r>
    <x v="3110"/>
    <d v="2021-07-20T00:00:00"/>
    <n v="4"/>
    <n v="5"/>
    <n v="3"/>
  </r>
  <r>
    <x v="3110"/>
    <d v="2021-02-27T00:00:00"/>
    <n v="5"/>
    <n v="3"/>
    <n v="5"/>
  </r>
  <r>
    <x v="3110"/>
    <d v="2020-01-23T00:00:00"/>
    <n v="4"/>
    <n v="2"/>
    <n v="1"/>
  </r>
  <r>
    <x v="3111"/>
    <d v="2022-01-20T00:00:00"/>
    <n v="5"/>
    <n v="3"/>
    <n v="3"/>
  </r>
  <r>
    <x v="3111"/>
    <d v="2022-01-18T00:00:00"/>
    <n v="1"/>
    <n v="2"/>
    <n v="2"/>
  </r>
  <r>
    <x v="3111"/>
    <d v="2023-04-17T00:00:00"/>
    <n v="2"/>
    <n v="5"/>
    <n v="3"/>
  </r>
  <r>
    <x v="3112"/>
    <d v="2023-05-01T00:00:00"/>
    <n v="5"/>
    <n v="1"/>
    <n v="1"/>
  </r>
  <r>
    <x v="3113"/>
    <d v="2023-10-18T00:00:00"/>
    <n v="4"/>
    <n v="3"/>
    <n v="2"/>
  </r>
  <r>
    <x v="3114"/>
    <d v="2021-12-28T00:00:00"/>
    <n v="5"/>
    <n v="1"/>
    <n v="3"/>
  </r>
  <r>
    <x v="3115"/>
    <d v="2022-11-22T00:00:00"/>
    <n v="4"/>
    <n v="5"/>
    <n v="1"/>
  </r>
  <r>
    <x v="3116"/>
    <d v="2020-07-28T00:00:00"/>
    <n v="3"/>
    <n v="4"/>
    <n v="3"/>
  </r>
  <r>
    <x v="3116"/>
    <d v="2022-08-10T00:00:00"/>
    <n v="3"/>
    <n v="2"/>
    <n v="1"/>
  </r>
  <r>
    <x v="3117"/>
    <d v="2021-06-14T00:00:00"/>
    <n v="5"/>
    <n v="1"/>
    <n v="5"/>
  </r>
  <r>
    <x v="3117"/>
    <d v="2019-05-28T00:00:00"/>
    <n v="1"/>
    <n v="2"/>
    <n v="4"/>
  </r>
  <r>
    <x v="3118"/>
    <d v="2019-09-08T00:00:00"/>
    <n v="1"/>
    <n v="5"/>
    <n v="1"/>
  </r>
  <r>
    <x v="3118"/>
    <d v="2019-08-23T00:00:00"/>
    <n v="4"/>
    <n v="1"/>
    <n v="4"/>
  </r>
  <r>
    <x v="3118"/>
    <d v="2022-01-28T00:00:00"/>
    <n v="4"/>
    <n v="4"/>
    <n v="5"/>
  </r>
  <r>
    <x v="3119"/>
    <d v="2022-06-17T00:00:00"/>
    <n v="3"/>
    <n v="3"/>
    <n v="5"/>
  </r>
  <r>
    <x v="3119"/>
    <d v="2019-05-21T00:00:00"/>
    <n v="3"/>
    <n v="3"/>
    <n v="5"/>
  </r>
  <r>
    <x v="3119"/>
    <d v="2023-08-31T00:00:00"/>
    <n v="2"/>
    <n v="3"/>
    <n v="2"/>
  </r>
  <r>
    <x v="3120"/>
    <d v="2023-05-13T00:00:00"/>
    <n v="1"/>
    <n v="5"/>
    <n v="2"/>
  </r>
  <r>
    <x v="3121"/>
    <d v="2020-02-21T00:00:00"/>
    <n v="2"/>
    <n v="3"/>
    <n v="1"/>
  </r>
  <r>
    <x v="3121"/>
    <d v="2020-05-15T00:00:00"/>
    <n v="4"/>
    <n v="4"/>
    <n v="5"/>
  </r>
  <r>
    <x v="3121"/>
    <d v="2020-05-24T00:00:00"/>
    <n v="1"/>
    <n v="5"/>
    <n v="1"/>
  </r>
  <r>
    <x v="3122"/>
    <d v="2019-09-15T00:00:00"/>
    <n v="1"/>
    <n v="1"/>
    <n v="2"/>
  </r>
  <r>
    <x v="3123"/>
    <d v="2023-04-27T00:00:00"/>
    <n v="4"/>
    <n v="4"/>
    <n v="3"/>
  </r>
  <r>
    <x v="3124"/>
    <d v="2023-10-21T00:00:00"/>
    <n v="1"/>
    <n v="3"/>
    <n v="4"/>
  </r>
  <r>
    <x v="3124"/>
    <d v="2023-01-21T00:00:00"/>
    <n v="4"/>
    <n v="1"/>
    <n v="3"/>
  </r>
  <r>
    <x v="3124"/>
    <d v="2020-12-05T00:00:00"/>
    <n v="2"/>
    <n v="5"/>
    <n v="4"/>
  </r>
  <r>
    <x v="3125"/>
    <d v="2020-10-09T00:00:00"/>
    <n v="1"/>
    <n v="2"/>
    <n v="4"/>
  </r>
  <r>
    <x v="3125"/>
    <d v="2019-06-09T00:00:00"/>
    <n v="4"/>
    <n v="2"/>
    <n v="4"/>
  </r>
  <r>
    <x v="3126"/>
    <d v="2019-11-08T00:00:00"/>
    <n v="3"/>
    <n v="5"/>
    <n v="5"/>
  </r>
  <r>
    <x v="3126"/>
    <d v="2022-06-23T00:00:00"/>
    <n v="5"/>
    <n v="2"/>
    <n v="5"/>
  </r>
  <r>
    <x v="3126"/>
    <d v="2021-02-23T00:00:00"/>
    <n v="3"/>
    <n v="5"/>
    <n v="5"/>
  </r>
  <r>
    <x v="3127"/>
    <d v="2023-06-11T00:00:00"/>
    <n v="2"/>
    <n v="1"/>
    <n v="3"/>
  </r>
  <r>
    <x v="3128"/>
    <d v="2019-10-20T00:00:00"/>
    <n v="4"/>
    <n v="1"/>
    <n v="4"/>
  </r>
  <r>
    <x v="3128"/>
    <d v="2021-05-24T00:00:00"/>
    <n v="3"/>
    <n v="2"/>
    <n v="5"/>
  </r>
  <r>
    <x v="3128"/>
    <d v="2023-06-09T00:00:00"/>
    <n v="4"/>
    <n v="5"/>
    <n v="5"/>
  </r>
  <r>
    <x v="3129"/>
    <d v="2019-03-27T00:00:00"/>
    <n v="1"/>
    <n v="2"/>
    <n v="2"/>
  </r>
  <r>
    <x v="3129"/>
    <d v="2023-04-07T00:00:00"/>
    <n v="1"/>
    <n v="1"/>
    <n v="2"/>
  </r>
  <r>
    <x v="3130"/>
    <d v="2021-02-01T00:00:00"/>
    <n v="5"/>
    <n v="4"/>
    <n v="2"/>
  </r>
  <r>
    <x v="3131"/>
    <d v="2020-10-20T00:00:00"/>
    <n v="5"/>
    <n v="1"/>
    <n v="1"/>
  </r>
  <r>
    <x v="3132"/>
    <d v="2021-08-08T00:00:00"/>
    <n v="5"/>
    <n v="4"/>
    <n v="5"/>
  </r>
  <r>
    <x v="3133"/>
    <d v="2021-07-04T00:00:00"/>
    <n v="2"/>
    <n v="5"/>
    <n v="2"/>
  </r>
  <r>
    <x v="3133"/>
    <d v="2021-06-24T00:00:00"/>
    <n v="4"/>
    <n v="3"/>
    <n v="5"/>
  </r>
  <r>
    <x v="3133"/>
    <d v="2022-03-20T00:00:00"/>
    <n v="3"/>
    <n v="3"/>
    <n v="2"/>
  </r>
  <r>
    <x v="3134"/>
    <d v="2023-05-07T00:00:00"/>
    <n v="3"/>
    <n v="3"/>
    <n v="2"/>
  </r>
  <r>
    <x v="3134"/>
    <d v="2023-04-27T00:00:00"/>
    <n v="3"/>
    <n v="4"/>
    <n v="4"/>
  </r>
  <r>
    <x v="3134"/>
    <d v="2021-02-10T00:00:00"/>
    <n v="2"/>
    <n v="4"/>
    <n v="2"/>
  </r>
  <r>
    <x v="3135"/>
    <d v="2020-07-20T00:00:00"/>
    <n v="2"/>
    <n v="1"/>
    <n v="3"/>
  </r>
  <r>
    <x v="3135"/>
    <d v="2019-08-11T00:00:00"/>
    <n v="5"/>
    <n v="5"/>
    <n v="3"/>
  </r>
  <r>
    <x v="3135"/>
    <d v="2020-06-05T00:00:00"/>
    <n v="4"/>
    <n v="2"/>
    <n v="5"/>
  </r>
  <r>
    <x v="3136"/>
    <d v="2020-03-05T00:00:00"/>
    <n v="1"/>
    <n v="5"/>
    <n v="4"/>
  </r>
  <r>
    <x v="3136"/>
    <d v="2022-05-31T00:00:00"/>
    <n v="4"/>
    <n v="4"/>
    <n v="3"/>
  </r>
  <r>
    <x v="3137"/>
    <d v="2022-01-06T00:00:00"/>
    <n v="1"/>
    <n v="4"/>
    <n v="3"/>
  </r>
  <r>
    <x v="3138"/>
    <d v="2019-09-15T00:00:00"/>
    <n v="5"/>
    <n v="5"/>
    <n v="2"/>
  </r>
  <r>
    <x v="3138"/>
    <d v="2023-03-27T00:00:00"/>
    <n v="2"/>
    <n v="2"/>
    <n v="2"/>
  </r>
  <r>
    <x v="3138"/>
    <d v="2019-03-15T00:00:00"/>
    <n v="1"/>
    <n v="5"/>
    <n v="5"/>
  </r>
  <r>
    <x v="3139"/>
    <d v="2020-03-23T00:00:00"/>
    <n v="3"/>
    <n v="1"/>
    <n v="3"/>
  </r>
  <r>
    <x v="3140"/>
    <d v="2020-06-30T00:00:00"/>
    <n v="3"/>
    <n v="4"/>
    <n v="3"/>
  </r>
  <r>
    <x v="3140"/>
    <d v="2022-02-02T00:00:00"/>
    <n v="5"/>
    <n v="3"/>
    <n v="2"/>
  </r>
  <r>
    <x v="3140"/>
    <d v="2021-01-17T00:00:00"/>
    <n v="1"/>
    <n v="4"/>
    <n v="1"/>
  </r>
  <r>
    <x v="3141"/>
    <d v="2019-11-09T00:00:00"/>
    <n v="5"/>
    <n v="1"/>
    <n v="3"/>
  </r>
  <r>
    <x v="3141"/>
    <d v="2019-06-08T00:00:00"/>
    <n v="3"/>
    <n v="5"/>
    <n v="2"/>
  </r>
  <r>
    <x v="3142"/>
    <d v="2022-08-10T00:00:00"/>
    <n v="4"/>
    <n v="2"/>
    <n v="5"/>
  </r>
  <r>
    <x v="3143"/>
    <d v="2020-06-13T00:00:00"/>
    <n v="3"/>
    <n v="1"/>
    <n v="4"/>
  </r>
  <r>
    <x v="3143"/>
    <d v="2019-11-28T00:00:00"/>
    <n v="2"/>
    <n v="4"/>
    <n v="5"/>
  </r>
  <r>
    <x v="3144"/>
    <d v="2020-08-02T00:00:00"/>
    <n v="1"/>
    <n v="3"/>
    <n v="4"/>
  </r>
  <r>
    <x v="3145"/>
    <d v="2020-11-23T00:00:00"/>
    <n v="2"/>
    <n v="3"/>
    <n v="4"/>
  </r>
  <r>
    <x v="3146"/>
    <d v="2020-03-01T00:00:00"/>
    <n v="4"/>
    <n v="5"/>
    <n v="4"/>
  </r>
  <r>
    <x v="3146"/>
    <d v="2019-04-20T00:00:00"/>
    <n v="3"/>
    <n v="3"/>
    <n v="5"/>
  </r>
  <r>
    <x v="3146"/>
    <d v="2021-05-24T00:00:00"/>
    <n v="3"/>
    <n v="3"/>
    <n v="4"/>
  </r>
  <r>
    <x v="3147"/>
    <d v="2021-02-21T00:00:00"/>
    <n v="3"/>
    <n v="2"/>
    <n v="1"/>
  </r>
  <r>
    <x v="3147"/>
    <d v="2022-05-16T00:00:00"/>
    <n v="1"/>
    <n v="3"/>
    <n v="5"/>
  </r>
  <r>
    <x v="3147"/>
    <d v="2020-12-31T00:00:00"/>
    <n v="3"/>
    <n v="1"/>
    <n v="3"/>
  </r>
  <r>
    <x v="3148"/>
    <d v="2019-07-18T00:00:00"/>
    <n v="3"/>
    <n v="2"/>
    <n v="3"/>
  </r>
  <r>
    <x v="3148"/>
    <d v="2022-02-11T00:00:00"/>
    <n v="5"/>
    <n v="4"/>
    <n v="3"/>
  </r>
  <r>
    <x v="3148"/>
    <d v="2022-12-25T00:00:00"/>
    <n v="5"/>
    <n v="3"/>
    <n v="4"/>
  </r>
  <r>
    <x v="3149"/>
    <d v="2019-09-19T00:00:00"/>
    <n v="3"/>
    <n v="5"/>
    <n v="2"/>
  </r>
  <r>
    <x v="3150"/>
    <d v="2021-01-24T00:00:00"/>
    <n v="2"/>
    <n v="5"/>
    <n v="5"/>
  </r>
  <r>
    <x v="3150"/>
    <d v="2020-12-23T00:00:00"/>
    <n v="2"/>
    <n v="3"/>
    <n v="4"/>
  </r>
  <r>
    <x v="3150"/>
    <d v="2023-10-21T00:00:00"/>
    <n v="2"/>
    <n v="1"/>
    <n v="1"/>
  </r>
  <r>
    <x v="3151"/>
    <d v="2022-12-05T00:00:00"/>
    <n v="4"/>
    <n v="1"/>
    <n v="5"/>
  </r>
  <r>
    <x v="3152"/>
    <d v="2019-12-13T00:00:00"/>
    <n v="2"/>
    <n v="3"/>
    <n v="2"/>
  </r>
  <r>
    <x v="3153"/>
    <d v="2020-02-09T00:00:00"/>
    <n v="3"/>
    <n v="5"/>
    <n v="2"/>
  </r>
  <r>
    <x v="3154"/>
    <d v="2021-08-06T00:00:00"/>
    <n v="1"/>
    <n v="2"/>
    <n v="2"/>
  </r>
  <r>
    <x v="3155"/>
    <d v="2019-12-14T00:00:00"/>
    <n v="4"/>
    <n v="5"/>
    <n v="1"/>
  </r>
  <r>
    <x v="3155"/>
    <d v="2020-07-31T00:00:00"/>
    <n v="1"/>
    <n v="2"/>
    <n v="1"/>
  </r>
  <r>
    <x v="3155"/>
    <d v="2021-03-31T00:00:00"/>
    <n v="1"/>
    <n v="5"/>
    <n v="2"/>
  </r>
  <r>
    <x v="3156"/>
    <d v="2022-10-16T00:00:00"/>
    <n v="4"/>
    <n v="1"/>
    <n v="1"/>
  </r>
  <r>
    <x v="3157"/>
    <d v="2020-08-30T00:00:00"/>
    <n v="1"/>
    <n v="2"/>
    <n v="2"/>
  </r>
  <r>
    <x v="3158"/>
    <d v="2019-10-19T00:00:00"/>
    <n v="4"/>
    <n v="2"/>
    <n v="1"/>
  </r>
  <r>
    <x v="3158"/>
    <d v="2019-05-19T00:00:00"/>
    <n v="2"/>
    <n v="1"/>
    <n v="1"/>
  </r>
  <r>
    <x v="3159"/>
    <d v="2021-05-12T00:00:00"/>
    <n v="3"/>
    <n v="1"/>
    <n v="2"/>
  </r>
  <r>
    <x v="3159"/>
    <d v="2023-05-07T00:00:00"/>
    <n v="3"/>
    <n v="3"/>
    <n v="3"/>
  </r>
  <r>
    <x v="3159"/>
    <d v="2023-11-03T00:00:00"/>
    <n v="5"/>
    <n v="2"/>
    <n v="5"/>
  </r>
  <r>
    <x v="3160"/>
    <d v="2023-07-21T00:00:00"/>
    <n v="2"/>
    <n v="5"/>
    <n v="4"/>
  </r>
  <r>
    <x v="3160"/>
    <d v="2020-10-14T00:00:00"/>
    <n v="1"/>
    <n v="3"/>
    <n v="2"/>
  </r>
  <r>
    <x v="3161"/>
    <d v="2020-10-08T00:00:00"/>
    <n v="5"/>
    <n v="3"/>
    <n v="5"/>
  </r>
  <r>
    <x v="3161"/>
    <d v="2023-01-18T00:00:00"/>
    <n v="1"/>
    <n v="1"/>
    <n v="5"/>
  </r>
  <r>
    <x v="3162"/>
    <d v="2022-09-03T00:00:00"/>
    <n v="3"/>
    <n v="5"/>
    <n v="2"/>
  </r>
  <r>
    <x v="3163"/>
    <d v="2020-01-30T00:00:00"/>
    <n v="5"/>
    <n v="1"/>
    <n v="5"/>
  </r>
  <r>
    <x v="3163"/>
    <d v="2021-12-24T00:00:00"/>
    <n v="2"/>
    <n v="3"/>
    <n v="3"/>
  </r>
  <r>
    <x v="3164"/>
    <d v="2021-10-16T00:00:00"/>
    <n v="5"/>
    <n v="2"/>
    <n v="2"/>
  </r>
  <r>
    <x v="3165"/>
    <d v="2022-02-02T00:00:00"/>
    <n v="2"/>
    <n v="2"/>
    <n v="3"/>
  </r>
  <r>
    <x v="3165"/>
    <d v="2021-05-12T00:00:00"/>
    <n v="3"/>
    <n v="3"/>
    <n v="1"/>
  </r>
  <r>
    <x v="3166"/>
    <d v="2023-06-10T00:00:00"/>
    <n v="4"/>
    <n v="5"/>
    <n v="5"/>
  </r>
  <r>
    <x v="3166"/>
    <d v="2021-05-11T00:00:00"/>
    <n v="3"/>
    <n v="5"/>
    <n v="4"/>
  </r>
  <r>
    <x v="3167"/>
    <d v="2022-03-19T00:00:00"/>
    <n v="4"/>
    <n v="4"/>
    <n v="3"/>
  </r>
  <r>
    <x v="3168"/>
    <d v="2021-02-25T00:00:00"/>
    <n v="1"/>
    <n v="1"/>
    <n v="4"/>
  </r>
  <r>
    <x v="3169"/>
    <d v="2019-10-16T00:00:00"/>
    <n v="2"/>
    <n v="5"/>
    <n v="5"/>
  </r>
  <r>
    <x v="3169"/>
    <d v="2021-03-12T00:00:00"/>
    <n v="4"/>
    <n v="5"/>
    <n v="4"/>
  </r>
  <r>
    <x v="3170"/>
    <d v="2021-01-11T00:00:00"/>
    <n v="5"/>
    <n v="5"/>
    <n v="1"/>
  </r>
  <r>
    <x v="3170"/>
    <d v="2023-05-29T00:00:00"/>
    <n v="1"/>
    <n v="4"/>
    <n v="2"/>
  </r>
  <r>
    <x v="3170"/>
    <d v="2019-05-27T00:00:00"/>
    <n v="1"/>
    <n v="5"/>
    <n v="1"/>
  </r>
  <r>
    <x v="3171"/>
    <d v="2022-01-08T00:00:00"/>
    <n v="5"/>
    <n v="3"/>
    <n v="4"/>
  </r>
  <r>
    <x v="3172"/>
    <d v="2019-09-14T00:00:00"/>
    <n v="3"/>
    <n v="4"/>
    <n v="4"/>
  </r>
  <r>
    <x v="3173"/>
    <d v="2023-08-08T00:00:00"/>
    <n v="3"/>
    <n v="5"/>
    <n v="4"/>
  </r>
  <r>
    <x v="3173"/>
    <d v="2020-12-09T00:00:00"/>
    <n v="5"/>
    <n v="2"/>
    <n v="3"/>
  </r>
  <r>
    <x v="3173"/>
    <d v="2021-06-02T00:00:00"/>
    <n v="5"/>
    <n v="3"/>
    <n v="1"/>
  </r>
  <r>
    <x v="3174"/>
    <d v="2020-07-18T00:00:00"/>
    <n v="3"/>
    <n v="4"/>
    <n v="5"/>
  </r>
  <r>
    <x v="3174"/>
    <d v="2021-07-07T00:00:00"/>
    <n v="4"/>
    <n v="2"/>
    <n v="3"/>
  </r>
  <r>
    <x v="3174"/>
    <d v="2020-01-29T00:00:00"/>
    <n v="2"/>
    <n v="4"/>
    <n v="5"/>
  </r>
  <r>
    <x v="3175"/>
    <d v="2019-05-21T00:00:00"/>
    <n v="3"/>
    <n v="3"/>
    <n v="2"/>
  </r>
  <r>
    <x v="3175"/>
    <d v="2021-08-13T00:00:00"/>
    <n v="1"/>
    <n v="1"/>
    <n v="2"/>
  </r>
  <r>
    <x v="3176"/>
    <d v="2023-01-08T00:00:00"/>
    <n v="3"/>
    <n v="2"/>
    <n v="2"/>
  </r>
  <r>
    <x v="3177"/>
    <d v="2020-01-02T00:00:00"/>
    <n v="5"/>
    <n v="2"/>
    <n v="4"/>
  </r>
  <r>
    <x v="3177"/>
    <d v="2019-07-19T00:00:00"/>
    <n v="5"/>
    <n v="3"/>
    <n v="1"/>
  </r>
  <r>
    <x v="3177"/>
    <d v="2019-11-14T00:00:00"/>
    <n v="3"/>
    <n v="3"/>
    <n v="1"/>
  </r>
  <r>
    <x v="3178"/>
    <d v="2021-12-03T00:00:00"/>
    <n v="3"/>
    <n v="2"/>
    <n v="4"/>
  </r>
  <r>
    <x v="3178"/>
    <d v="2023-05-02T00:00:00"/>
    <n v="2"/>
    <n v="5"/>
    <n v="2"/>
  </r>
  <r>
    <x v="3178"/>
    <d v="2022-09-14T00:00:00"/>
    <n v="4"/>
    <n v="2"/>
    <n v="5"/>
  </r>
  <r>
    <x v="3179"/>
    <d v="2023-07-19T00:00:00"/>
    <n v="2"/>
    <n v="5"/>
    <n v="1"/>
  </r>
  <r>
    <x v="3179"/>
    <d v="2023-03-20T00:00:00"/>
    <n v="2"/>
    <n v="1"/>
    <n v="1"/>
  </r>
  <r>
    <x v="3179"/>
    <d v="2023-06-02T00:00:00"/>
    <n v="5"/>
    <n v="3"/>
    <n v="4"/>
  </r>
  <r>
    <x v="3180"/>
    <d v="2023-08-11T00:00:00"/>
    <n v="5"/>
    <n v="1"/>
    <n v="2"/>
  </r>
  <r>
    <x v="3180"/>
    <d v="2023-04-05T00:00:00"/>
    <n v="4"/>
    <n v="4"/>
    <n v="1"/>
  </r>
  <r>
    <x v="3181"/>
    <d v="2021-06-14T00:00:00"/>
    <n v="2"/>
    <n v="4"/>
    <n v="3"/>
  </r>
  <r>
    <x v="3181"/>
    <d v="2022-01-18T00:00:00"/>
    <n v="4"/>
    <n v="2"/>
    <n v="1"/>
  </r>
  <r>
    <x v="3182"/>
    <d v="2020-06-08T00:00:00"/>
    <n v="4"/>
    <n v="1"/>
    <n v="4"/>
  </r>
  <r>
    <x v="3182"/>
    <d v="2020-07-17T00:00:00"/>
    <n v="2"/>
    <n v="3"/>
    <n v="5"/>
  </r>
  <r>
    <x v="3183"/>
    <d v="2023-03-04T00:00:00"/>
    <n v="1"/>
    <n v="5"/>
    <n v="4"/>
  </r>
  <r>
    <x v="3183"/>
    <d v="2023-01-20T00:00:00"/>
    <n v="2"/>
    <n v="2"/>
    <n v="1"/>
  </r>
  <r>
    <x v="3183"/>
    <d v="2020-08-03T00:00:00"/>
    <n v="3"/>
    <n v="1"/>
    <n v="2"/>
  </r>
  <r>
    <x v="3184"/>
    <d v="2019-09-30T00:00:00"/>
    <n v="1"/>
    <n v="2"/>
    <n v="1"/>
  </r>
  <r>
    <x v="3185"/>
    <d v="2022-05-24T00:00:00"/>
    <n v="1"/>
    <n v="5"/>
    <n v="5"/>
  </r>
  <r>
    <x v="3185"/>
    <d v="2021-05-31T00:00:00"/>
    <n v="3"/>
    <n v="4"/>
    <n v="1"/>
  </r>
  <r>
    <x v="3186"/>
    <d v="2021-12-02T00:00:00"/>
    <n v="3"/>
    <n v="2"/>
    <n v="2"/>
  </r>
  <r>
    <x v="3186"/>
    <d v="2021-03-08T00:00:00"/>
    <n v="2"/>
    <n v="1"/>
    <n v="5"/>
  </r>
  <r>
    <x v="3187"/>
    <d v="2019-10-02T00:00:00"/>
    <n v="5"/>
    <n v="3"/>
    <n v="1"/>
  </r>
  <r>
    <x v="3187"/>
    <d v="2019-05-04T00:00:00"/>
    <n v="2"/>
    <n v="2"/>
    <n v="5"/>
  </r>
  <r>
    <x v="3188"/>
    <d v="2023-01-25T00:00:00"/>
    <n v="2"/>
    <n v="1"/>
    <n v="2"/>
  </r>
  <r>
    <x v="3188"/>
    <d v="2021-01-16T00:00:00"/>
    <n v="1"/>
    <n v="5"/>
    <n v="2"/>
  </r>
  <r>
    <x v="3189"/>
    <d v="2019-04-06T00:00:00"/>
    <n v="1"/>
    <n v="4"/>
    <n v="1"/>
  </r>
  <r>
    <x v="3190"/>
    <d v="2019-11-07T00:00:00"/>
    <n v="5"/>
    <n v="1"/>
    <n v="1"/>
  </r>
  <r>
    <x v="3190"/>
    <d v="2023-04-13T00:00:00"/>
    <n v="1"/>
    <n v="3"/>
    <n v="5"/>
  </r>
  <r>
    <x v="3191"/>
    <d v="2021-06-05T00:00:00"/>
    <n v="2"/>
    <n v="5"/>
    <n v="1"/>
  </r>
  <r>
    <x v="3192"/>
    <d v="2020-10-08T00:00:00"/>
    <n v="4"/>
    <n v="3"/>
    <n v="5"/>
  </r>
  <r>
    <x v="3193"/>
    <d v="2021-04-01T00:00:00"/>
    <n v="5"/>
    <n v="4"/>
    <n v="3"/>
  </r>
  <r>
    <x v="3194"/>
    <d v="2021-10-04T00:00:00"/>
    <n v="1"/>
    <n v="4"/>
    <n v="3"/>
  </r>
  <r>
    <x v="3194"/>
    <d v="2022-04-18T00:00:00"/>
    <n v="1"/>
    <n v="2"/>
    <n v="2"/>
  </r>
  <r>
    <x v="3194"/>
    <d v="2019-12-20T00:00:00"/>
    <n v="1"/>
    <n v="4"/>
    <n v="2"/>
  </r>
  <r>
    <x v="3195"/>
    <d v="2019-04-27T00:00:00"/>
    <n v="5"/>
    <n v="1"/>
    <n v="2"/>
  </r>
  <r>
    <x v="3196"/>
    <d v="2023-04-19T00:00:00"/>
    <n v="4"/>
    <n v="4"/>
    <n v="1"/>
  </r>
  <r>
    <x v="3196"/>
    <d v="2022-08-16T00:00:00"/>
    <n v="1"/>
    <n v="3"/>
    <n v="4"/>
  </r>
  <r>
    <x v="3196"/>
    <d v="2021-07-23T00:00:00"/>
    <n v="2"/>
    <n v="1"/>
    <n v="1"/>
  </r>
  <r>
    <x v="3197"/>
    <d v="2022-10-07T00:00:00"/>
    <n v="5"/>
    <n v="3"/>
    <n v="4"/>
  </r>
  <r>
    <x v="3198"/>
    <d v="2022-03-24T00:00:00"/>
    <n v="1"/>
    <n v="1"/>
    <n v="3"/>
  </r>
  <r>
    <x v="3198"/>
    <d v="2021-04-24T00:00:00"/>
    <n v="3"/>
    <n v="2"/>
    <n v="2"/>
  </r>
  <r>
    <x v="3199"/>
    <d v="2020-11-28T00:00:00"/>
    <n v="5"/>
    <n v="2"/>
    <n v="4"/>
  </r>
  <r>
    <x v="3199"/>
    <d v="2021-07-27T00:00:00"/>
    <n v="2"/>
    <n v="4"/>
    <n v="3"/>
  </r>
  <r>
    <x v="3199"/>
    <d v="2023-05-01T00:00:00"/>
    <n v="4"/>
    <n v="2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25">
  <r>
    <x v="0"/>
    <n v="2020"/>
    <n v="4"/>
    <s v="No"/>
  </r>
  <r>
    <x v="1"/>
    <n v="2017"/>
    <n v="4"/>
    <s v="No"/>
  </r>
  <r>
    <x v="1"/>
    <n v="2018"/>
    <n v="2"/>
    <s v="No"/>
  </r>
  <r>
    <x v="1"/>
    <n v="2019"/>
    <n v="3"/>
    <s v="No"/>
  </r>
  <r>
    <x v="1"/>
    <n v="2020"/>
    <n v="4"/>
    <s v="No"/>
  </r>
  <r>
    <x v="2"/>
    <n v="2018"/>
    <n v="3"/>
    <s v="No"/>
  </r>
  <r>
    <x v="3"/>
    <n v="2021"/>
    <n v="4"/>
    <s v="No"/>
  </r>
  <r>
    <x v="3"/>
    <n v="2022"/>
    <n v="5"/>
    <s v="No"/>
  </r>
  <r>
    <x v="3"/>
    <n v="2023"/>
    <n v="4"/>
    <s v="No"/>
  </r>
  <r>
    <x v="3"/>
    <n v="2024"/>
    <n v="4"/>
    <s v="No"/>
  </r>
  <r>
    <x v="4"/>
    <n v="2018"/>
    <n v="4"/>
    <s v="No"/>
  </r>
  <r>
    <x v="4"/>
    <n v="2019"/>
    <n v="4"/>
    <s v="No"/>
  </r>
  <r>
    <x v="5"/>
    <n v="2020"/>
    <n v="4"/>
    <s v="No"/>
  </r>
  <r>
    <x v="5"/>
    <n v="2021"/>
    <n v="5"/>
    <s v="No"/>
  </r>
  <r>
    <x v="6"/>
    <n v="2019"/>
    <n v="3"/>
    <s v="No"/>
  </r>
  <r>
    <x v="6"/>
    <n v="2020"/>
    <n v="5"/>
    <s v="No"/>
  </r>
  <r>
    <x v="7"/>
    <n v="2019"/>
    <n v="5"/>
    <s v="No"/>
  </r>
  <r>
    <x v="7"/>
    <n v="2020"/>
    <n v="3"/>
    <s v="No"/>
  </r>
  <r>
    <x v="8"/>
    <n v="2019"/>
    <n v="4"/>
    <s v="No"/>
  </r>
  <r>
    <x v="8"/>
    <n v="2020"/>
    <n v="3"/>
    <s v="No"/>
  </r>
  <r>
    <x v="9"/>
    <n v="2022"/>
    <n v="4"/>
    <s v="No"/>
  </r>
  <r>
    <x v="9"/>
    <n v="2023"/>
    <n v="4"/>
    <s v="No"/>
  </r>
  <r>
    <x v="9"/>
    <n v="2024"/>
    <n v="5"/>
    <s v="No"/>
  </r>
  <r>
    <x v="9"/>
    <n v="2025"/>
    <n v="4"/>
    <s v="No"/>
  </r>
  <r>
    <x v="10"/>
    <n v="2023"/>
    <n v="2"/>
    <s v="No"/>
  </r>
  <r>
    <x v="10"/>
    <n v="2024"/>
    <n v="3"/>
    <s v="No"/>
  </r>
  <r>
    <x v="10"/>
    <n v="2025"/>
    <n v="4"/>
    <s v="No"/>
  </r>
  <r>
    <x v="11"/>
    <n v="2022"/>
    <n v="3"/>
    <s v="No"/>
  </r>
  <r>
    <x v="12"/>
    <n v="2018"/>
    <n v="3"/>
    <s v="No"/>
  </r>
  <r>
    <x v="12"/>
    <n v="2019"/>
    <n v="3"/>
    <s v="No"/>
  </r>
  <r>
    <x v="12"/>
    <n v="2020"/>
    <n v="4"/>
    <s v="No"/>
  </r>
  <r>
    <x v="12"/>
    <n v="2021"/>
    <n v="5"/>
    <s v="No"/>
  </r>
  <r>
    <x v="13"/>
    <n v="2019"/>
    <n v="2"/>
    <s v="No"/>
  </r>
  <r>
    <x v="14"/>
    <n v="2018"/>
    <n v="3"/>
    <s v="No"/>
  </r>
  <r>
    <x v="14"/>
    <n v="2019"/>
    <n v="5"/>
    <s v="No"/>
  </r>
  <r>
    <x v="14"/>
    <n v="2020"/>
    <n v="3"/>
    <s v="No"/>
  </r>
  <r>
    <x v="14"/>
    <n v="2021"/>
    <n v="4"/>
    <s v="No"/>
  </r>
  <r>
    <x v="15"/>
    <n v="2019"/>
    <n v="4"/>
    <s v="No"/>
  </r>
  <r>
    <x v="15"/>
    <n v="2020"/>
    <n v="3"/>
    <s v="No"/>
  </r>
  <r>
    <x v="15"/>
    <n v="2021"/>
    <n v="5"/>
    <s v="No"/>
  </r>
  <r>
    <x v="16"/>
    <n v="2023"/>
    <n v="4"/>
    <s v="No"/>
  </r>
  <r>
    <x v="16"/>
    <n v="2024"/>
    <n v="4"/>
    <s v="No"/>
  </r>
  <r>
    <x v="17"/>
    <n v="2020"/>
    <n v="3"/>
    <s v="No"/>
  </r>
  <r>
    <x v="17"/>
    <n v="2021"/>
    <n v="5"/>
    <s v="Yes"/>
  </r>
  <r>
    <x v="18"/>
    <n v="2018"/>
    <n v="4"/>
    <s v="No"/>
  </r>
  <r>
    <x v="18"/>
    <n v="2019"/>
    <n v="2"/>
    <s v="No"/>
  </r>
  <r>
    <x v="18"/>
    <n v="2020"/>
    <n v="3"/>
    <s v="No"/>
  </r>
  <r>
    <x v="19"/>
    <n v="2022"/>
    <n v="3"/>
    <s v="No"/>
  </r>
  <r>
    <x v="20"/>
    <n v="2021"/>
    <n v="3"/>
    <s v="No"/>
  </r>
  <r>
    <x v="21"/>
    <n v="2017"/>
    <n v="2"/>
    <s v="No"/>
  </r>
  <r>
    <x v="21"/>
    <n v="2018"/>
    <n v="3"/>
    <s v="No"/>
  </r>
  <r>
    <x v="21"/>
    <n v="2019"/>
    <n v="3"/>
    <s v="No"/>
  </r>
  <r>
    <x v="22"/>
    <n v="2018"/>
    <n v="2"/>
    <s v="No"/>
  </r>
  <r>
    <x v="22"/>
    <n v="2019"/>
    <n v="3"/>
    <s v="No"/>
  </r>
  <r>
    <x v="22"/>
    <n v="2020"/>
    <n v="2"/>
    <s v="Yes"/>
  </r>
  <r>
    <x v="23"/>
    <n v="2022"/>
    <n v="3"/>
    <s v="No"/>
  </r>
  <r>
    <x v="23"/>
    <n v="2023"/>
    <n v="4"/>
    <s v="No"/>
  </r>
  <r>
    <x v="24"/>
    <n v="2020"/>
    <n v="5"/>
    <s v="No"/>
  </r>
  <r>
    <x v="24"/>
    <n v="2021"/>
    <n v="4"/>
    <s v="No"/>
  </r>
  <r>
    <x v="24"/>
    <n v="2022"/>
    <n v="2"/>
    <s v="No"/>
  </r>
  <r>
    <x v="25"/>
    <n v="2019"/>
    <n v="4"/>
    <s v="No"/>
  </r>
  <r>
    <x v="25"/>
    <n v="2020"/>
    <n v="4"/>
    <s v="No"/>
  </r>
  <r>
    <x v="26"/>
    <n v="2021"/>
    <n v="4"/>
    <s v="No"/>
  </r>
  <r>
    <x v="26"/>
    <n v="2022"/>
    <n v="4"/>
    <s v="Yes"/>
  </r>
  <r>
    <x v="26"/>
    <n v="2023"/>
    <n v="5"/>
    <s v="No"/>
  </r>
  <r>
    <x v="26"/>
    <n v="2024"/>
    <n v="4"/>
    <s v="Yes"/>
  </r>
  <r>
    <x v="27"/>
    <n v="2020"/>
    <n v="2"/>
    <s v="No"/>
  </r>
  <r>
    <x v="27"/>
    <n v="2021"/>
    <n v="3"/>
    <s v="No"/>
  </r>
  <r>
    <x v="28"/>
    <n v="2022"/>
    <n v="3"/>
    <s v="No"/>
  </r>
  <r>
    <x v="28"/>
    <n v="2023"/>
    <n v="4"/>
    <s v="No"/>
  </r>
  <r>
    <x v="29"/>
    <n v="2022"/>
    <n v="5"/>
    <s v="No"/>
  </r>
  <r>
    <x v="29"/>
    <n v="2023"/>
    <n v="3"/>
    <s v="No"/>
  </r>
  <r>
    <x v="29"/>
    <n v="2024"/>
    <n v="2"/>
    <s v="No"/>
  </r>
  <r>
    <x v="30"/>
    <n v="2023"/>
    <n v="3"/>
    <s v="No"/>
  </r>
  <r>
    <x v="31"/>
    <n v="2019"/>
    <n v="3"/>
    <s v="No"/>
  </r>
  <r>
    <x v="31"/>
    <n v="2020"/>
    <n v="2"/>
    <s v="No"/>
  </r>
  <r>
    <x v="32"/>
    <n v="2022"/>
    <n v="4"/>
    <s v="No"/>
  </r>
  <r>
    <x v="32"/>
    <n v="2023"/>
    <n v="3"/>
    <s v="No"/>
  </r>
  <r>
    <x v="32"/>
    <n v="2024"/>
    <n v="4"/>
    <s v="No"/>
  </r>
  <r>
    <x v="32"/>
    <n v="2025"/>
    <n v="3"/>
    <s v="No"/>
  </r>
  <r>
    <x v="33"/>
    <n v="2020"/>
    <n v="3"/>
    <s v="No"/>
  </r>
  <r>
    <x v="33"/>
    <n v="2021"/>
    <n v="4"/>
    <s v="No"/>
  </r>
  <r>
    <x v="34"/>
    <n v="2022"/>
    <n v="4"/>
    <s v="No"/>
  </r>
  <r>
    <x v="34"/>
    <n v="2023"/>
    <n v="4"/>
    <s v="No"/>
  </r>
  <r>
    <x v="34"/>
    <n v="2024"/>
    <n v="3"/>
    <s v="No"/>
  </r>
  <r>
    <x v="35"/>
    <n v="2019"/>
    <n v="4"/>
    <s v="No"/>
  </r>
  <r>
    <x v="35"/>
    <n v="2020"/>
    <n v="5"/>
    <s v="No"/>
  </r>
  <r>
    <x v="36"/>
    <n v="2022"/>
    <n v="2"/>
    <s v="Yes"/>
  </r>
  <r>
    <x v="36"/>
    <n v="2023"/>
    <n v="2"/>
    <s v="No"/>
  </r>
  <r>
    <x v="36"/>
    <n v="2024"/>
    <n v="3"/>
    <s v="No"/>
  </r>
  <r>
    <x v="36"/>
    <n v="2025"/>
    <n v="4"/>
    <s v="No"/>
  </r>
  <r>
    <x v="37"/>
    <n v="2018"/>
    <n v="5"/>
    <s v="No"/>
  </r>
  <r>
    <x v="37"/>
    <n v="2019"/>
    <n v="3"/>
    <s v="No"/>
  </r>
  <r>
    <x v="38"/>
    <n v="2018"/>
    <n v="3"/>
    <s v="No"/>
  </r>
  <r>
    <x v="38"/>
    <n v="2019"/>
    <n v="4"/>
    <s v="No"/>
  </r>
  <r>
    <x v="38"/>
    <n v="2020"/>
    <n v="2"/>
    <s v="Yes"/>
  </r>
  <r>
    <x v="38"/>
    <n v="2021"/>
    <n v="4"/>
    <s v="No"/>
  </r>
  <r>
    <x v="39"/>
    <n v="2023"/>
    <n v="4"/>
    <s v="No"/>
  </r>
  <r>
    <x v="39"/>
    <n v="2024"/>
    <n v="2"/>
    <s v="No"/>
  </r>
  <r>
    <x v="39"/>
    <n v="2025"/>
    <n v="5"/>
    <s v="No"/>
  </r>
  <r>
    <x v="39"/>
    <n v="2026"/>
    <n v="2"/>
    <s v="No"/>
  </r>
  <r>
    <x v="40"/>
    <n v="2017"/>
    <n v="4"/>
    <s v="Yes"/>
  </r>
  <r>
    <x v="41"/>
    <n v="2017"/>
    <n v="2"/>
    <s v="No"/>
  </r>
  <r>
    <x v="42"/>
    <n v="2021"/>
    <n v="5"/>
    <s v="No"/>
  </r>
  <r>
    <x v="42"/>
    <n v="2022"/>
    <n v="4"/>
    <s v="No"/>
  </r>
  <r>
    <x v="43"/>
    <n v="2019"/>
    <n v="5"/>
    <s v="No"/>
  </r>
  <r>
    <x v="44"/>
    <n v="2017"/>
    <n v="3"/>
    <s v="No"/>
  </r>
  <r>
    <x v="44"/>
    <n v="2018"/>
    <n v="5"/>
    <s v="No"/>
  </r>
  <r>
    <x v="45"/>
    <n v="2021"/>
    <n v="4"/>
    <s v="No"/>
  </r>
  <r>
    <x v="45"/>
    <n v="2022"/>
    <n v="5"/>
    <s v="No"/>
  </r>
  <r>
    <x v="46"/>
    <n v="2021"/>
    <n v="4"/>
    <s v="Yes"/>
  </r>
  <r>
    <x v="46"/>
    <n v="2022"/>
    <n v="3"/>
    <s v="No"/>
  </r>
  <r>
    <x v="46"/>
    <n v="2023"/>
    <n v="2"/>
    <s v="No"/>
  </r>
  <r>
    <x v="46"/>
    <n v="2024"/>
    <n v="3"/>
    <s v="No"/>
  </r>
  <r>
    <x v="47"/>
    <n v="2018"/>
    <n v="3"/>
    <s v="No"/>
  </r>
  <r>
    <x v="47"/>
    <n v="2019"/>
    <n v="5"/>
    <s v="No"/>
  </r>
  <r>
    <x v="48"/>
    <n v="2023"/>
    <n v="2"/>
    <s v="No"/>
  </r>
  <r>
    <x v="48"/>
    <n v="2024"/>
    <n v="3"/>
    <s v="No"/>
  </r>
  <r>
    <x v="48"/>
    <n v="2025"/>
    <n v="3"/>
    <s v="Yes"/>
  </r>
  <r>
    <x v="48"/>
    <n v="2026"/>
    <n v="3"/>
    <s v="No"/>
  </r>
  <r>
    <x v="49"/>
    <n v="2017"/>
    <n v="4"/>
    <s v="No"/>
  </r>
  <r>
    <x v="49"/>
    <n v="2018"/>
    <n v="4"/>
    <s v="No"/>
  </r>
  <r>
    <x v="49"/>
    <n v="2019"/>
    <n v="5"/>
    <s v="No"/>
  </r>
  <r>
    <x v="49"/>
    <n v="2020"/>
    <n v="2"/>
    <s v="No"/>
  </r>
  <r>
    <x v="50"/>
    <n v="2021"/>
    <n v="3"/>
    <s v="No"/>
  </r>
  <r>
    <x v="50"/>
    <n v="2022"/>
    <n v="2"/>
    <s v="No"/>
  </r>
  <r>
    <x v="50"/>
    <n v="2023"/>
    <n v="3"/>
    <s v="No"/>
  </r>
  <r>
    <x v="51"/>
    <n v="2018"/>
    <n v="2"/>
    <s v="No"/>
  </r>
  <r>
    <x v="51"/>
    <n v="2019"/>
    <n v="2"/>
    <s v="Yes"/>
  </r>
  <r>
    <x v="52"/>
    <n v="2021"/>
    <n v="3"/>
    <s v="No"/>
  </r>
  <r>
    <x v="52"/>
    <n v="2022"/>
    <n v="3"/>
    <s v="No"/>
  </r>
  <r>
    <x v="53"/>
    <n v="2018"/>
    <n v="4"/>
    <s v="No"/>
  </r>
  <r>
    <x v="53"/>
    <n v="2019"/>
    <n v="4"/>
    <s v="No"/>
  </r>
  <r>
    <x v="53"/>
    <n v="2020"/>
    <n v="2"/>
    <s v="No"/>
  </r>
  <r>
    <x v="53"/>
    <n v="2021"/>
    <n v="4"/>
    <s v="Yes"/>
  </r>
  <r>
    <x v="54"/>
    <n v="2019"/>
    <n v="3"/>
    <s v="No"/>
  </r>
  <r>
    <x v="55"/>
    <n v="2020"/>
    <n v="5"/>
    <s v="Yes"/>
  </r>
  <r>
    <x v="56"/>
    <n v="2019"/>
    <n v="4"/>
    <s v="No"/>
  </r>
  <r>
    <x v="56"/>
    <n v="2020"/>
    <n v="3"/>
    <s v="No"/>
  </r>
  <r>
    <x v="57"/>
    <n v="2023"/>
    <n v="2"/>
    <s v="No"/>
  </r>
  <r>
    <x v="58"/>
    <n v="2018"/>
    <n v="3"/>
    <s v="No"/>
  </r>
  <r>
    <x v="58"/>
    <n v="2019"/>
    <n v="3"/>
    <s v="No"/>
  </r>
  <r>
    <x v="58"/>
    <n v="2020"/>
    <n v="3"/>
    <s v="No"/>
  </r>
  <r>
    <x v="58"/>
    <n v="2021"/>
    <n v="2"/>
    <s v="No"/>
  </r>
  <r>
    <x v="59"/>
    <n v="2020"/>
    <n v="5"/>
    <s v="No"/>
  </r>
  <r>
    <x v="59"/>
    <n v="2021"/>
    <n v="4"/>
    <s v="No"/>
  </r>
  <r>
    <x v="60"/>
    <n v="2020"/>
    <n v="4"/>
    <s v="No"/>
  </r>
  <r>
    <x v="60"/>
    <n v="2021"/>
    <n v="3"/>
    <s v="No"/>
  </r>
  <r>
    <x v="60"/>
    <n v="2022"/>
    <n v="4"/>
    <s v="No"/>
  </r>
  <r>
    <x v="60"/>
    <n v="2023"/>
    <n v="4"/>
    <s v="Yes"/>
  </r>
  <r>
    <x v="61"/>
    <n v="2023"/>
    <n v="4"/>
    <s v="No"/>
  </r>
  <r>
    <x v="61"/>
    <n v="2024"/>
    <n v="3"/>
    <s v="Yes"/>
  </r>
  <r>
    <x v="62"/>
    <n v="2023"/>
    <n v="3"/>
    <s v="No"/>
  </r>
  <r>
    <x v="63"/>
    <n v="2021"/>
    <n v="4"/>
    <s v="No"/>
  </r>
  <r>
    <x v="63"/>
    <n v="2022"/>
    <n v="2"/>
    <s v="No"/>
  </r>
  <r>
    <x v="64"/>
    <n v="2019"/>
    <n v="4"/>
    <s v="No"/>
  </r>
  <r>
    <x v="65"/>
    <n v="2018"/>
    <n v="5"/>
    <s v="No"/>
  </r>
  <r>
    <x v="66"/>
    <n v="2019"/>
    <n v="4"/>
    <s v="No"/>
  </r>
  <r>
    <x v="66"/>
    <n v="2020"/>
    <n v="3"/>
    <s v="No"/>
  </r>
  <r>
    <x v="66"/>
    <n v="2021"/>
    <n v="3"/>
    <s v="No"/>
  </r>
  <r>
    <x v="66"/>
    <n v="2022"/>
    <n v="3"/>
    <s v="No"/>
  </r>
  <r>
    <x v="67"/>
    <n v="2017"/>
    <n v="4"/>
    <s v="No"/>
  </r>
  <r>
    <x v="68"/>
    <n v="2020"/>
    <n v="4"/>
    <s v="No"/>
  </r>
  <r>
    <x v="69"/>
    <n v="2021"/>
    <n v="3"/>
    <s v="No"/>
  </r>
  <r>
    <x v="70"/>
    <n v="2021"/>
    <n v="4"/>
    <s v="Yes"/>
  </r>
  <r>
    <x v="70"/>
    <n v="2022"/>
    <n v="4"/>
    <s v="No"/>
  </r>
  <r>
    <x v="71"/>
    <n v="2023"/>
    <n v="2"/>
    <s v="Yes"/>
  </r>
  <r>
    <x v="71"/>
    <n v="2024"/>
    <n v="4"/>
    <s v="No"/>
  </r>
  <r>
    <x v="72"/>
    <n v="2022"/>
    <n v="3"/>
    <s v="No"/>
  </r>
  <r>
    <x v="73"/>
    <n v="2017"/>
    <n v="5"/>
    <s v="No"/>
  </r>
  <r>
    <x v="73"/>
    <n v="2018"/>
    <n v="3"/>
    <s v="No"/>
  </r>
  <r>
    <x v="73"/>
    <n v="2019"/>
    <n v="4"/>
    <s v="No"/>
  </r>
  <r>
    <x v="73"/>
    <n v="2020"/>
    <n v="3"/>
    <s v="No"/>
  </r>
  <r>
    <x v="74"/>
    <n v="2018"/>
    <n v="2"/>
    <s v="No"/>
  </r>
  <r>
    <x v="74"/>
    <n v="2019"/>
    <n v="5"/>
    <s v="No"/>
  </r>
  <r>
    <x v="75"/>
    <n v="2018"/>
    <n v="4"/>
    <s v="No"/>
  </r>
  <r>
    <x v="75"/>
    <n v="2019"/>
    <n v="4"/>
    <s v="No"/>
  </r>
  <r>
    <x v="76"/>
    <n v="2022"/>
    <n v="3"/>
    <s v="No"/>
  </r>
  <r>
    <x v="76"/>
    <n v="2023"/>
    <n v="2"/>
    <s v="No"/>
  </r>
  <r>
    <x v="76"/>
    <n v="2024"/>
    <n v="3"/>
    <s v="No"/>
  </r>
  <r>
    <x v="77"/>
    <n v="2017"/>
    <n v="4"/>
    <s v="No"/>
  </r>
  <r>
    <x v="78"/>
    <n v="2022"/>
    <n v="5"/>
    <s v="Yes"/>
  </r>
  <r>
    <x v="78"/>
    <n v="2023"/>
    <n v="3"/>
    <s v="No"/>
  </r>
  <r>
    <x v="78"/>
    <n v="2024"/>
    <n v="4"/>
    <s v="No"/>
  </r>
  <r>
    <x v="78"/>
    <n v="2025"/>
    <n v="3"/>
    <s v="No"/>
  </r>
  <r>
    <x v="79"/>
    <n v="2022"/>
    <n v="3"/>
    <s v="No"/>
  </r>
  <r>
    <x v="79"/>
    <n v="2023"/>
    <n v="4"/>
    <s v="No"/>
  </r>
  <r>
    <x v="80"/>
    <n v="2018"/>
    <n v="4"/>
    <s v="No"/>
  </r>
  <r>
    <x v="80"/>
    <n v="2019"/>
    <n v="5"/>
    <s v="No"/>
  </r>
  <r>
    <x v="80"/>
    <n v="2020"/>
    <n v="2"/>
    <s v="No"/>
  </r>
  <r>
    <x v="81"/>
    <n v="2020"/>
    <n v="3"/>
    <s v="No"/>
  </r>
  <r>
    <x v="81"/>
    <n v="2021"/>
    <n v="3"/>
    <s v="No"/>
  </r>
  <r>
    <x v="82"/>
    <n v="2017"/>
    <n v="3"/>
    <s v="No"/>
  </r>
  <r>
    <x v="82"/>
    <n v="2018"/>
    <n v="3"/>
    <s v="No"/>
  </r>
  <r>
    <x v="82"/>
    <n v="2019"/>
    <n v="3"/>
    <s v="No"/>
  </r>
  <r>
    <x v="83"/>
    <n v="2022"/>
    <n v="2"/>
    <s v="No"/>
  </r>
  <r>
    <x v="84"/>
    <n v="2021"/>
    <n v="5"/>
    <s v="No"/>
  </r>
  <r>
    <x v="84"/>
    <n v="2022"/>
    <n v="3"/>
    <s v="No"/>
  </r>
  <r>
    <x v="85"/>
    <n v="2019"/>
    <n v="4"/>
    <s v="No"/>
  </r>
  <r>
    <x v="85"/>
    <n v="2020"/>
    <n v="2"/>
    <s v="Yes"/>
  </r>
  <r>
    <x v="85"/>
    <n v="2021"/>
    <n v="3"/>
    <s v="Yes"/>
  </r>
  <r>
    <x v="85"/>
    <n v="2022"/>
    <n v="5"/>
    <s v="No"/>
  </r>
  <r>
    <x v="86"/>
    <n v="2022"/>
    <n v="3"/>
    <s v="Yes"/>
  </r>
  <r>
    <x v="86"/>
    <n v="2023"/>
    <n v="2"/>
    <s v="No"/>
  </r>
  <r>
    <x v="86"/>
    <n v="2024"/>
    <n v="5"/>
    <s v="No"/>
  </r>
  <r>
    <x v="87"/>
    <n v="2023"/>
    <n v="2"/>
    <s v="Yes"/>
  </r>
  <r>
    <x v="87"/>
    <n v="2024"/>
    <n v="2"/>
    <s v="No"/>
  </r>
  <r>
    <x v="87"/>
    <n v="2025"/>
    <n v="5"/>
    <s v="No"/>
  </r>
  <r>
    <x v="87"/>
    <n v="2026"/>
    <n v="4"/>
    <s v="No"/>
  </r>
  <r>
    <x v="88"/>
    <n v="2020"/>
    <n v="3"/>
    <s v="No"/>
  </r>
  <r>
    <x v="89"/>
    <n v="2017"/>
    <n v="4"/>
    <s v="No"/>
  </r>
  <r>
    <x v="89"/>
    <n v="2018"/>
    <n v="5"/>
    <s v="No"/>
  </r>
  <r>
    <x v="89"/>
    <n v="2019"/>
    <n v="4"/>
    <s v="Yes"/>
  </r>
  <r>
    <x v="90"/>
    <n v="2022"/>
    <n v="3"/>
    <s v="No"/>
  </r>
  <r>
    <x v="91"/>
    <n v="2020"/>
    <n v="5"/>
    <s v="No"/>
  </r>
  <r>
    <x v="91"/>
    <n v="2021"/>
    <n v="3"/>
    <s v="No"/>
  </r>
  <r>
    <x v="92"/>
    <n v="2022"/>
    <n v="4"/>
    <s v="No"/>
  </r>
  <r>
    <x v="92"/>
    <n v="2023"/>
    <n v="3"/>
    <s v="No"/>
  </r>
  <r>
    <x v="92"/>
    <n v="2024"/>
    <n v="3"/>
    <s v="No"/>
  </r>
  <r>
    <x v="93"/>
    <n v="2022"/>
    <n v="4"/>
    <s v="No"/>
  </r>
  <r>
    <x v="94"/>
    <n v="2022"/>
    <n v="5"/>
    <s v="No"/>
  </r>
  <r>
    <x v="94"/>
    <n v="2023"/>
    <n v="5"/>
    <s v="Yes"/>
  </r>
  <r>
    <x v="94"/>
    <n v="2024"/>
    <n v="3"/>
    <s v="No"/>
  </r>
  <r>
    <x v="95"/>
    <n v="2022"/>
    <n v="3"/>
    <s v="No"/>
  </r>
  <r>
    <x v="95"/>
    <n v="2023"/>
    <n v="3"/>
    <s v="No"/>
  </r>
  <r>
    <x v="95"/>
    <n v="2024"/>
    <n v="3"/>
    <s v="No"/>
  </r>
  <r>
    <x v="96"/>
    <n v="2017"/>
    <n v="4"/>
    <s v="No"/>
  </r>
  <r>
    <x v="96"/>
    <n v="2018"/>
    <n v="3"/>
    <s v="No"/>
  </r>
  <r>
    <x v="96"/>
    <n v="2019"/>
    <n v="3"/>
    <s v="No"/>
  </r>
  <r>
    <x v="96"/>
    <n v="2020"/>
    <n v="4"/>
    <s v="No"/>
  </r>
  <r>
    <x v="97"/>
    <n v="2020"/>
    <n v="4"/>
    <s v="No"/>
  </r>
  <r>
    <x v="97"/>
    <n v="2021"/>
    <n v="4"/>
    <s v="No"/>
  </r>
  <r>
    <x v="97"/>
    <n v="2022"/>
    <n v="4"/>
    <s v="Yes"/>
  </r>
  <r>
    <x v="97"/>
    <n v="2023"/>
    <n v="3"/>
    <s v="No"/>
  </r>
  <r>
    <x v="98"/>
    <n v="2017"/>
    <n v="2"/>
    <s v="No"/>
  </r>
  <r>
    <x v="98"/>
    <n v="2018"/>
    <n v="3"/>
    <s v="No"/>
  </r>
  <r>
    <x v="99"/>
    <n v="2023"/>
    <n v="3"/>
    <s v="No"/>
  </r>
  <r>
    <x v="99"/>
    <n v="2024"/>
    <n v="3"/>
    <s v="Yes"/>
  </r>
  <r>
    <x v="100"/>
    <n v="2019"/>
    <n v="4"/>
    <s v="No"/>
  </r>
  <r>
    <x v="101"/>
    <n v="2021"/>
    <n v="3"/>
    <s v="No"/>
  </r>
  <r>
    <x v="101"/>
    <n v="2022"/>
    <n v="3"/>
    <s v="No"/>
  </r>
  <r>
    <x v="101"/>
    <n v="2023"/>
    <n v="2"/>
    <s v="No"/>
  </r>
  <r>
    <x v="101"/>
    <n v="2024"/>
    <n v="2"/>
    <s v="Yes"/>
  </r>
  <r>
    <x v="102"/>
    <n v="2019"/>
    <n v="3"/>
    <s v="No"/>
  </r>
  <r>
    <x v="102"/>
    <n v="2020"/>
    <n v="3"/>
    <s v="No"/>
  </r>
  <r>
    <x v="102"/>
    <n v="2021"/>
    <n v="3"/>
    <s v="No"/>
  </r>
  <r>
    <x v="102"/>
    <n v="2022"/>
    <n v="3"/>
    <s v="No"/>
  </r>
  <r>
    <x v="103"/>
    <n v="2022"/>
    <n v="4"/>
    <s v="Yes"/>
  </r>
  <r>
    <x v="103"/>
    <n v="2023"/>
    <n v="3"/>
    <s v="No"/>
  </r>
  <r>
    <x v="103"/>
    <n v="2024"/>
    <n v="4"/>
    <s v="No"/>
  </r>
  <r>
    <x v="103"/>
    <n v="2025"/>
    <n v="4"/>
    <s v="No"/>
  </r>
  <r>
    <x v="104"/>
    <n v="2023"/>
    <n v="4"/>
    <s v="No"/>
  </r>
  <r>
    <x v="104"/>
    <n v="2024"/>
    <n v="2"/>
    <s v="No"/>
  </r>
  <r>
    <x v="104"/>
    <n v="2025"/>
    <n v="3"/>
    <s v="Yes"/>
  </r>
  <r>
    <x v="104"/>
    <n v="2026"/>
    <n v="3"/>
    <s v="No"/>
  </r>
  <r>
    <x v="105"/>
    <n v="2022"/>
    <n v="4"/>
    <s v="No"/>
  </r>
  <r>
    <x v="105"/>
    <n v="2023"/>
    <n v="3"/>
    <s v="No"/>
  </r>
  <r>
    <x v="106"/>
    <n v="2022"/>
    <n v="3"/>
    <s v="No"/>
  </r>
  <r>
    <x v="106"/>
    <n v="2023"/>
    <n v="3"/>
    <s v="No"/>
  </r>
  <r>
    <x v="107"/>
    <n v="2020"/>
    <n v="3"/>
    <s v="No"/>
  </r>
  <r>
    <x v="107"/>
    <n v="2021"/>
    <n v="2"/>
    <s v="No"/>
  </r>
  <r>
    <x v="107"/>
    <n v="2022"/>
    <n v="5"/>
    <s v="No"/>
  </r>
  <r>
    <x v="108"/>
    <n v="2019"/>
    <n v="2"/>
    <s v="No"/>
  </r>
  <r>
    <x v="108"/>
    <n v="2020"/>
    <n v="3"/>
    <s v="Yes"/>
  </r>
  <r>
    <x v="109"/>
    <n v="2021"/>
    <n v="3"/>
    <s v="Yes"/>
  </r>
  <r>
    <x v="110"/>
    <n v="2020"/>
    <n v="3"/>
    <s v="No"/>
  </r>
  <r>
    <x v="110"/>
    <n v="2021"/>
    <n v="4"/>
    <s v="Yes"/>
  </r>
  <r>
    <x v="110"/>
    <n v="2022"/>
    <n v="4"/>
    <s v="No"/>
  </r>
  <r>
    <x v="110"/>
    <n v="2023"/>
    <n v="4"/>
    <s v="No"/>
  </r>
  <r>
    <x v="111"/>
    <n v="2018"/>
    <n v="3"/>
    <s v="No"/>
  </r>
  <r>
    <x v="111"/>
    <n v="2019"/>
    <n v="3"/>
    <s v="No"/>
  </r>
  <r>
    <x v="111"/>
    <n v="2020"/>
    <n v="3"/>
    <s v="Yes"/>
  </r>
  <r>
    <x v="112"/>
    <n v="2020"/>
    <n v="5"/>
    <s v="No"/>
  </r>
  <r>
    <x v="112"/>
    <n v="2021"/>
    <n v="4"/>
    <s v="No"/>
  </r>
  <r>
    <x v="112"/>
    <n v="2022"/>
    <n v="4"/>
    <s v="No"/>
  </r>
  <r>
    <x v="112"/>
    <n v="2023"/>
    <n v="3"/>
    <s v="No"/>
  </r>
  <r>
    <x v="113"/>
    <n v="2023"/>
    <n v="4"/>
    <s v="No"/>
  </r>
  <r>
    <x v="113"/>
    <n v="2024"/>
    <n v="2"/>
    <s v="No"/>
  </r>
  <r>
    <x v="114"/>
    <n v="2021"/>
    <n v="2"/>
    <s v="Yes"/>
  </r>
  <r>
    <x v="114"/>
    <n v="2022"/>
    <n v="4"/>
    <s v="No"/>
  </r>
  <r>
    <x v="114"/>
    <n v="2023"/>
    <n v="4"/>
    <s v="No"/>
  </r>
  <r>
    <x v="114"/>
    <n v="2024"/>
    <n v="5"/>
    <s v="No"/>
  </r>
  <r>
    <x v="115"/>
    <n v="2018"/>
    <n v="4"/>
    <s v="No"/>
  </r>
  <r>
    <x v="116"/>
    <n v="2017"/>
    <n v="3"/>
    <s v="No"/>
  </r>
  <r>
    <x v="116"/>
    <n v="2018"/>
    <n v="4"/>
    <s v="No"/>
  </r>
  <r>
    <x v="116"/>
    <n v="2019"/>
    <n v="3"/>
    <s v="No"/>
  </r>
  <r>
    <x v="116"/>
    <n v="2020"/>
    <n v="3"/>
    <s v="No"/>
  </r>
  <r>
    <x v="117"/>
    <n v="2019"/>
    <n v="4"/>
    <s v="No"/>
  </r>
  <r>
    <x v="117"/>
    <n v="2020"/>
    <n v="4"/>
    <s v="No"/>
  </r>
  <r>
    <x v="117"/>
    <n v="2021"/>
    <n v="4"/>
    <s v="No"/>
  </r>
  <r>
    <x v="117"/>
    <n v="2022"/>
    <n v="4"/>
    <s v="No"/>
  </r>
  <r>
    <x v="118"/>
    <n v="2020"/>
    <n v="3"/>
    <s v="No"/>
  </r>
  <r>
    <x v="119"/>
    <n v="2020"/>
    <n v="4"/>
    <s v="No"/>
  </r>
  <r>
    <x v="119"/>
    <n v="2021"/>
    <n v="5"/>
    <s v="No"/>
  </r>
  <r>
    <x v="119"/>
    <n v="2022"/>
    <n v="4"/>
    <s v="No"/>
  </r>
  <r>
    <x v="119"/>
    <n v="2023"/>
    <n v="4"/>
    <s v="Yes"/>
  </r>
  <r>
    <x v="120"/>
    <n v="2017"/>
    <n v="5"/>
    <s v="No"/>
  </r>
  <r>
    <x v="121"/>
    <n v="2019"/>
    <n v="4"/>
    <s v="No"/>
  </r>
  <r>
    <x v="121"/>
    <n v="2020"/>
    <n v="3"/>
    <s v="Yes"/>
  </r>
  <r>
    <x v="121"/>
    <n v="2021"/>
    <n v="3"/>
    <s v="No"/>
  </r>
  <r>
    <x v="122"/>
    <n v="2020"/>
    <n v="4"/>
    <s v="No"/>
  </r>
  <r>
    <x v="122"/>
    <n v="2021"/>
    <n v="2"/>
    <s v="No"/>
  </r>
  <r>
    <x v="123"/>
    <n v="2019"/>
    <n v="4"/>
    <s v="No"/>
  </r>
  <r>
    <x v="123"/>
    <n v="2020"/>
    <n v="3"/>
    <s v="Yes"/>
  </r>
  <r>
    <x v="123"/>
    <n v="2021"/>
    <n v="2"/>
    <s v="No"/>
  </r>
  <r>
    <x v="123"/>
    <n v="2022"/>
    <n v="3"/>
    <s v="No"/>
  </r>
  <r>
    <x v="124"/>
    <n v="2017"/>
    <n v="4"/>
    <s v="No"/>
  </r>
  <r>
    <x v="124"/>
    <n v="2018"/>
    <n v="4"/>
    <s v="No"/>
  </r>
  <r>
    <x v="124"/>
    <n v="2019"/>
    <n v="4"/>
    <s v="Yes"/>
  </r>
  <r>
    <x v="125"/>
    <n v="2021"/>
    <n v="5"/>
    <s v="No"/>
  </r>
  <r>
    <x v="125"/>
    <n v="2022"/>
    <n v="4"/>
    <s v="No"/>
  </r>
  <r>
    <x v="125"/>
    <n v="2023"/>
    <n v="4"/>
    <s v="No"/>
  </r>
  <r>
    <x v="125"/>
    <n v="2024"/>
    <n v="5"/>
    <s v="No"/>
  </r>
  <r>
    <x v="126"/>
    <n v="2022"/>
    <n v="4"/>
    <s v="No"/>
  </r>
  <r>
    <x v="127"/>
    <n v="2021"/>
    <n v="4"/>
    <s v="No"/>
  </r>
  <r>
    <x v="128"/>
    <n v="2021"/>
    <n v="4"/>
    <s v="No"/>
  </r>
  <r>
    <x v="128"/>
    <n v="2022"/>
    <n v="4"/>
    <s v="No"/>
  </r>
  <r>
    <x v="129"/>
    <n v="2021"/>
    <n v="4"/>
    <s v="No"/>
  </r>
  <r>
    <x v="129"/>
    <n v="2022"/>
    <n v="4"/>
    <s v="Yes"/>
  </r>
  <r>
    <x v="129"/>
    <n v="2023"/>
    <n v="3"/>
    <s v="No"/>
  </r>
  <r>
    <x v="129"/>
    <n v="2024"/>
    <n v="3"/>
    <s v="Yes"/>
  </r>
  <r>
    <x v="130"/>
    <n v="2017"/>
    <n v="4"/>
    <s v="No"/>
  </r>
  <r>
    <x v="130"/>
    <n v="2018"/>
    <n v="4"/>
    <s v="No"/>
  </r>
  <r>
    <x v="130"/>
    <n v="2019"/>
    <n v="4"/>
    <s v="No"/>
  </r>
  <r>
    <x v="131"/>
    <n v="2017"/>
    <n v="4"/>
    <s v="No"/>
  </r>
  <r>
    <x v="131"/>
    <n v="2018"/>
    <n v="3"/>
    <s v="No"/>
  </r>
  <r>
    <x v="132"/>
    <n v="2021"/>
    <n v="4"/>
    <s v="No"/>
  </r>
  <r>
    <x v="132"/>
    <n v="2022"/>
    <n v="3"/>
    <s v="No"/>
  </r>
  <r>
    <x v="132"/>
    <n v="2023"/>
    <n v="3"/>
    <s v="No"/>
  </r>
  <r>
    <x v="132"/>
    <n v="2024"/>
    <n v="2"/>
    <s v="No"/>
  </r>
  <r>
    <x v="133"/>
    <n v="2021"/>
    <n v="3"/>
    <s v="No"/>
  </r>
  <r>
    <x v="133"/>
    <n v="2022"/>
    <n v="3"/>
    <s v="No"/>
  </r>
  <r>
    <x v="133"/>
    <n v="2023"/>
    <n v="4"/>
    <s v="No"/>
  </r>
  <r>
    <x v="133"/>
    <n v="2024"/>
    <n v="2"/>
    <s v="No"/>
  </r>
  <r>
    <x v="134"/>
    <n v="2017"/>
    <n v="3"/>
    <s v="No"/>
  </r>
  <r>
    <x v="134"/>
    <n v="2018"/>
    <n v="4"/>
    <s v="No"/>
  </r>
  <r>
    <x v="134"/>
    <n v="2019"/>
    <n v="3"/>
    <s v="No"/>
  </r>
  <r>
    <x v="134"/>
    <n v="2020"/>
    <n v="4"/>
    <s v="No"/>
  </r>
  <r>
    <x v="135"/>
    <n v="2019"/>
    <n v="3"/>
    <s v="No"/>
  </r>
  <r>
    <x v="136"/>
    <n v="2021"/>
    <n v="2"/>
    <s v="No"/>
  </r>
  <r>
    <x v="136"/>
    <n v="2022"/>
    <n v="4"/>
    <s v="Yes"/>
  </r>
  <r>
    <x v="137"/>
    <n v="2018"/>
    <n v="2"/>
    <s v="No"/>
  </r>
  <r>
    <x v="137"/>
    <n v="2019"/>
    <n v="5"/>
    <s v="No"/>
  </r>
  <r>
    <x v="137"/>
    <n v="2020"/>
    <n v="2"/>
    <s v="No"/>
  </r>
  <r>
    <x v="138"/>
    <n v="2017"/>
    <n v="2"/>
    <s v="No"/>
  </r>
  <r>
    <x v="139"/>
    <n v="2018"/>
    <n v="4"/>
    <s v="No"/>
  </r>
  <r>
    <x v="139"/>
    <n v="2019"/>
    <n v="3"/>
    <s v="No"/>
  </r>
  <r>
    <x v="140"/>
    <n v="2020"/>
    <n v="4"/>
    <s v="No"/>
  </r>
  <r>
    <x v="140"/>
    <n v="2021"/>
    <n v="4"/>
    <s v="No"/>
  </r>
  <r>
    <x v="140"/>
    <n v="2022"/>
    <n v="4"/>
    <s v="No"/>
  </r>
  <r>
    <x v="140"/>
    <n v="2023"/>
    <n v="4"/>
    <s v="No"/>
  </r>
  <r>
    <x v="141"/>
    <n v="2017"/>
    <n v="5"/>
    <s v="No"/>
  </r>
  <r>
    <x v="142"/>
    <n v="2020"/>
    <n v="3"/>
    <s v="No"/>
  </r>
  <r>
    <x v="142"/>
    <n v="2021"/>
    <n v="4"/>
    <s v="No"/>
  </r>
  <r>
    <x v="143"/>
    <n v="2020"/>
    <n v="3"/>
    <s v="No"/>
  </r>
  <r>
    <x v="144"/>
    <n v="2017"/>
    <n v="3"/>
    <s v="No"/>
  </r>
  <r>
    <x v="144"/>
    <n v="2018"/>
    <n v="4"/>
    <s v="Yes"/>
  </r>
  <r>
    <x v="144"/>
    <n v="2019"/>
    <n v="2"/>
    <s v="No"/>
  </r>
  <r>
    <x v="144"/>
    <n v="2020"/>
    <n v="3"/>
    <s v="No"/>
  </r>
  <r>
    <x v="145"/>
    <n v="2022"/>
    <n v="2"/>
    <s v="No"/>
  </r>
  <r>
    <x v="145"/>
    <n v="2023"/>
    <n v="3"/>
    <s v="No"/>
  </r>
  <r>
    <x v="146"/>
    <n v="2022"/>
    <n v="4"/>
    <s v="No"/>
  </r>
  <r>
    <x v="147"/>
    <n v="2019"/>
    <n v="3"/>
    <s v="No"/>
  </r>
  <r>
    <x v="147"/>
    <n v="2020"/>
    <n v="3"/>
    <s v="No"/>
  </r>
  <r>
    <x v="147"/>
    <n v="2021"/>
    <n v="2"/>
    <s v="No"/>
  </r>
  <r>
    <x v="147"/>
    <n v="2022"/>
    <n v="4"/>
    <s v="No"/>
  </r>
  <r>
    <x v="148"/>
    <n v="2019"/>
    <n v="5"/>
    <s v="No"/>
  </r>
  <r>
    <x v="148"/>
    <n v="2020"/>
    <n v="3"/>
    <s v="No"/>
  </r>
  <r>
    <x v="148"/>
    <n v="2021"/>
    <n v="3"/>
    <s v="No"/>
  </r>
  <r>
    <x v="149"/>
    <n v="2017"/>
    <n v="5"/>
    <s v="No"/>
  </r>
  <r>
    <x v="149"/>
    <n v="2018"/>
    <n v="3"/>
    <s v="No"/>
  </r>
  <r>
    <x v="149"/>
    <n v="2019"/>
    <n v="5"/>
    <s v="No"/>
  </r>
  <r>
    <x v="149"/>
    <n v="2020"/>
    <n v="5"/>
    <s v="Yes"/>
  </r>
  <r>
    <x v="150"/>
    <n v="2019"/>
    <n v="3"/>
    <s v="No"/>
  </r>
  <r>
    <x v="150"/>
    <n v="2020"/>
    <n v="2"/>
    <s v="No"/>
  </r>
  <r>
    <x v="150"/>
    <n v="2021"/>
    <n v="2"/>
    <s v="No"/>
  </r>
  <r>
    <x v="150"/>
    <n v="2022"/>
    <n v="2"/>
    <s v="No"/>
  </r>
  <r>
    <x v="151"/>
    <n v="2019"/>
    <n v="4"/>
    <s v="No"/>
  </r>
  <r>
    <x v="151"/>
    <n v="2020"/>
    <n v="4"/>
    <s v="No"/>
  </r>
  <r>
    <x v="151"/>
    <n v="2021"/>
    <n v="3"/>
    <s v="No"/>
  </r>
  <r>
    <x v="151"/>
    <n v="2022"/>
    <n v="5"/>
    <s v="No"/>
  </r>
  <r>
    <x v="152"/>
    <n v="2019"/>
    <n v="3"/>
    <s v="No"/>
  </r>
  <r>
    <x v="152"/>
    <n v="2020"/>
    <n v="4"/>
    <s v="No"/>
  </r>
  <r>
    <x v="153"/>
    <n v="2020"/>
    <n v="3"/>
    <s v="No"/>
  </r>
  <r>
    <x v="153"/>
    <n v="2021"/>
    <n v="3"/>
    <s v="No"/>
  </r>
  <r>
    <x v="154"/>
    <n v="2021"/>
    <n v="4"/>
    <s v="No"/>
  </r>
  <r>
    <x v="154"/>
    <n v="2022"/>
    <n v="3"/>
    <s v="No"/>
  </r>
  <r>
    <x v="154"/>
    <n v="2023"/>
    <n v="5"/>
    <s v="Yes"/>
  </r>
  <r>
    <x v="155"/>
    <n v="2020"/>
    <n v="4"/>
    <s v="No"/>
  </r>
  <r>
    <x v="155"/>
    <n v="2021"/>
    <n v="4"/>
    <s v="No"/>
  </r>
  <r>
    <x v="155"/>
    <n v="2022"/>
    <n v="3"/>
    <s v="No"/>
  </r>
  <r>
    <x v="155"/>
    <n v="2023"/>
    <n v="3"/>
    <s v="No"/>
  </r>
  <r>
    <x v="156"/>
    <n v="2021"/>
    <n v="5"/>
    <s v="No"/>
  </r>
  <r>
    <x v="156"/>
    <n v="2022"/>
    <n v="4"/>
    <s v="No"/>
  </r>
  <r>
    <x v="156"/>
    <n v="2023"/>
    <n v="2"/>
    <s v="No"/>
  </r>
  <r>
    <x v="156"/>
    <n v="2024"/>
    <n v="4"/>
    <s v="No"/>
  </r>
  <r>
    <x v="157"/>
    <n v="2018"/>
    <n v="3"/>
    <s v="No"/>
  </r>
  <r>
    <x v="157"/>
    <n v="2019"/>
    <n v="3"/>
    <s v="No"/>
  </r>
  <r>
    <x v="157"/>
    <n v="2020"/>
    <n v="3"/>
    <s v="No"/>
  </r>
  <r>
    <x v="157"/>
    <n v="2021"/>
    <n v="5"/>
    <s v="No"/>
  </r>
  <r>
    <x v="158"/>
    <n v="2018"/>
    <n v="4"/>
    <s v="No"/>
  </r>
  <r>
    <x v="158"/>
    <n v="2019"/>
    <n v="5"/>
    <s v="Yes"/>
  </r>
  <r>
    <x v="158"/>
    <n v="2020"/>
    <n v="3"/>
    <s v="No"/>
  </r>
  <r>
    <x v="159"/>
    <n v="2017"/>
    <n v="4"/>
    <s v="No"/>
  </r>
  <r>
    <x v="159"/>
    <n v="2018"/>
    <n v="5"/>
    <s v="No"/>
  </r>
  <r>
    <x v="159"/>
    <n v="2019"/>
    <n v="4"/>
    <s v="No"/>
  </r>
  <r>
    <x v="160"/>
    <n v="2020"/>
    <n v="4"/>
    <s v="Yes"/>
  </r>
  <r>
    <x v="160"/>
    <n v="2021"/>
    <n v="3"/>
    <s v="No"/>
  </r>
  <r>
    <x v="161"/>
    <n v="2019"/>
    <n v="2"/>
    <s v="No"/>
  </r>
  <r>
    <x v="161"/>
    <n v="2020"/>
    <n v="2"/>
    <s v="No"/>
  </r>
  <r>
    <x v="161"/>
    <n v="2021"/>
    <n v="4"/>
    <s v="No"/>
  </r>
  <r>
    <x v="162"/>
    <n v="2023"/>
    <n v="4"/>
    <s v="No"/>
  </r>
  <r>
    <x v="162"/>
    <n v="2024"/>
    <n v="3"/>
    <s v="No"/>
  </r>
  <r>
    <x v="162"/>
    <n v="2025"/>
    <n v="3"/>
    <s v="No"/>
  </r>
  <r>
    <x v="163"/>
    <n v="2022"/>
    <n v="5"/>
    <s v="No"/>
  </r>
  <r>
    <x v="163"/>
    <n v="2023"/>
    <n v="2"/>
    <s v="No"/>
  </r>
  <r>
    <x v="164"/>
    <n v="2022"/>
    <n v="3"/>
    <s v="Yes"/>
  </r>
  <r>
    <x v="165"/>
    <n v="2021"/>
    <n v="4"/>
    <s v="No"/>
  </r>
  <r>
    <x v="165"/>
    <n v="2022"/>
    <n v="5"/>
    <s v="No"/>
  </r>
  <r>
    <x v="165"/>
    <n v="2023"/>
    <n v="4"/>
    <s v="No"/>
  </r>
  <r>
    <x v="165"/>
    <n v="2024"/>
    <n v="3"/>
    <s v="No"/>
  </r>
  <r>
    <x v="166"/>
    <n v="2017"/>
    <n v="4"/>
    <s v="No"/>
  </r>
  <r>
    <x v="167"/>
    <n v="2018"/>
    <n v="3"/>
    <s v="No"/>
  </r>
  <r>
    <x v="168"/>
    <n v="2020"/>
    <n v="4"/>
    <s v="No"/>
  </r>
  <r>
    <x v="168"/>
    <n v="2021"/>
    <n v="3"/>
    <s v="No"/>
  </r>
  <r>
    <x v="168"/>
    <n v="2022"/>
    <n v="3"/>
    <s v="No"/>
  </r>
  <r>
    <x v="168"/>
    <n v="2023"/>
    <n v="5"/>
    <s v="No"/>
  </r>
  <r>
    <x v="169"/>
    <n v="2022"/>
    <n v="3"/>
    <s v="No"/>
  </r>
  <r>
    <x v="169"/>
    <n v="2023"/>
    <n v="2"/>
    <s v="No"/>
  </r>
  <r>
    <x v="169"/>
    <n v="2024"/>
    <n v="2"/>
    <s v="No"/>
  </r>
  <r>
    <x v="170"/>
    <n v="2023"/>
    <n v="4"/>
    <s v="No"/>
  </r>
  <r>
    <x v="170"/>
    <n v="2024"/>
    <n v="3"/>
    <s v="No"/>
  </r>
  <r>
    <x v="170"/>
    <n v="2025"/>
    <n v="4"/>
    <s v="No"/>
  </r>
  <r>
    <x v="171"/>
    <n v="2019"/>
    <n v="4"/>
    <s v="No"/>
  </r>
  <r>
    <x v="171"/>
    <n v="2020"/>
    <n v="4"/>
    <s v="No"/>
  </r>
  <r>
    <x v="171"/>
    <n v="2021"/>
    <n v="5"/>
    <s v="No"/>
  </r>
  <r>
    <x v="171"/>
    <n v="2022"/>
    <n v="5"/>
    <s v="No"/>
  </r>
  <r>
    <x v="172"/>
    <n v="2022"/>
    <n v="5"/>
    <s v="No"/>
  </r>
  <r>
    <x v="173"/>
    <n v="2020"/>
    <n v="5"/>
    <s v="No"/>
  </r>
  <r>
    <x v="173"/>
    <n v="2021"/>
    <n v="4"/>
    <s v="No"/>
  </r>
  <r>
    <x v="173"/>
    <n v="2022"/>
    <n v="3"/>
    <s v="Yes"/>
  </r>
  <r>
    <x v="174"/>
    <n v="2018"/>
    <n v="3"/>
    <s v="No"/>
  </r>
  <r>
    <x v="174"/>
    <n v="2019"/>
    <n v="3"/>
    <s v="Yes"/>
  </r>
  <r>
    <x v="174"/>
    <n v="2020"/>
    <n v="4"/>
    <s v="No"/>
  </r>
  <r>
    <x v="174"/>
    <n v="2021"/>
    <n v="4"/>
    <s v="No"/>
  </r>
  <r>
    <x v="175"/>
    <n v="2022"/>
    <n v="4"/>
    <s v="No"/>
  </r>
  <r>
    <x v="175"/>
    <n v="2023"/>
    <n v="3"/>
    <s v="No"/>
  </r>
  <r>
    <x v="175"/>
    <n v="2024"/>
    <n v="5"/>
    <s v="No"/>
  </r>
  <r>
    <x v="175"/>
    <n v="2025"/>
    <n v="4"/>
    <s v="No"/>
  </r>
  <r>
    <x v="176"/>
    <n v="2017"/>
    <n v="4"/>
    <s v="Yes"/>
  </r>
  <r>
    <x v="176"/>
    <n v="2018"/>
    <n v="4"/>
    <s v="No"/>
  </r>
  <r>
    <x v="176"/>
    <n v="2019"/>
    <n v="3"/>
    <s v="No"/>
  </r>
  <r>
    <x v="177"/>
    <n v="2023"/>
    <n v="2"/>
    <s v="No"/>
  </r>
  <r>
    <x v="177"/>
    <n v="2024"/>
    <n v="4"/>
    <s v="No"/>
  </r>
  <r>
    <x v="177"/>
    <n v="2025"/>
    <n v="3"/>
    <s v="No"/>
  </r>
  <r>
    <x v="177"/>
    <n v="2026"/>
    <n v="4"/>
    <s v="No"/>
  </r>
  <r>
    <x v="178"/>
    <n v="2017"/>
    <n v="3"/>
    <s v="Yes"/>
  </r>
  <r>
    <x v="179"/>
    <n v="2018"/>
    <n v="2"/>
    <s v="No"/>
  </r>
  <r>
    <x v="179"/>
    <n v="2019"/>
    <n v="3"/>
    <s v="No"/>
  </r>
  <r>
    <x v="179"/>
    <n v="2020"/>
    <n v="4"/>
    <s v="No"/>
  </r>
  <r>
    <x v="179"/>
    <n v="2021"/>
    <n v="3"/>
    <s v="No"/>
  </r>
  <r>
    <x v="180"/>
    <n v="2022"/>
    <n v="2"/>
    <s v="Yes"/>
  </r>
  <r>
    <x v="180"/>
    <n v="2023"/>
    <n v="4"/>
    <s v="No"/>
  </r>
  <r>
    <x v="180"/>
    <n v="2024"/>
    <n v="4"/>
    <s v="No"/>
  </r>
  <r>
    <x v="180"/>
    <n v="2025"/>
    <n v="3"/>
    <s v="No"/>
  </r>
  <r>
    <x v="181"/>
    <n v="2022"/>
    <n v="4"/>
    <s v="No"/>
  </r>
  <r>
    <x v="181"/>
    <n v="2023"/>
    <n v="4"/>
    <s v="No"/>
  </r>
  <r>
    <x v="181"/>
    <n v="2024"/>
    <n v="3"/>
    <s v="No"/>
  </r>
  <r>
    <x v="182"/>
    <n v="2019"/>
    <n v="4"/>
    <s v="Yes"/>
  </r>
  <r>
    <x v="182"/>
    <n v="2020"/>
    <n v="2"/>
    <s v="Yes"/>
  </r>
  <r>
    <x v="182"/>
    <n v="2021"/>
    <n v="4"/>
    <s v="No"/>
  </r>
  <r>
    <x v="183"/>
    <n v="2022"/>
    <n v="4"/>
    <s v="No"/>
  </r>
  <r>
    <x v="183"/>
    <n v="2023"/>
    <n v="4"/>
    <s v="No"/>
  </r>
  <r>
    <x v="184"/>
    <n v="2018"/>
    <n v="4"/>
    <s v="No"/>
  </r>
  <r>
    <x v="184"/>
    <n v="2019"/>
    <n v="5"/>
    <s v="No"/>
  </r>
  <r>
    <x v="185"/>
    <n v="2020"/>
    <n v="2"/>
    <s v="No"/>
  </r>
  <r>
    <x v="185"/>
    <n v="2021"/>
    <n v="2"/>
    <s v="No"/>
  </r>
  <r>
    <x v="186"/>
    <n v="2022"/>
    <n v="2"/>
    <s v="No"/>
  </r>
  <r>
    <x v="186"/>
    <n v="2023"/>
    <n v="4"/>
    <s v="No"/>
  </r>
  <r>
    <x v="186"/>
    <n v="2024"/>
    <n v="4"/>
    <s v="No"/>
  </r>
  <r>
    <x v="186"/>
    <n v="2025"/>
    <n v="5"/>
    <s v="No"/>
  </r>
  <r>
    <x v="187"/>
    <n v="2018"/>
    <n v="4"/>
    <s v="Yes"/>
  </r>
  <r>
    <x v="187"/>
    <n v="2019"/>
    <n v="5"/>
    <s v="Yes"/>
  </r>
  <r>
    <x v="188"/>
    <n v="2022"/>
    <n v="3"/>
    <s v="No"/>
  </r>
  <r>
    <x v="189"/>
    <n v="2021"/>
    <n v="3"/>
    <s v="No"/>
  </r>
  <r>
    <x v="189"/>
    <n v="2022"/>
    <n v="4"/>
    <s v="No"/>
  </r>
  <r>
    <x v="189"/>
    <n v="2023"/>
    <n v="4"/>
    <s v="No"/>
  </r>
  <r>
    <x v="190"/>
    <n v="2022"/>
    <n v="3"/>
    <s v="No"/>
  </r>
  <r>
    <x v="190"/>
    <n v="2023"/>
    <n v="4"/>
    <s v="No"/>
  </r>
  <r>
    <x v="190"/>
    <n v="2024"/>
    <n v="2"/>
    <s v="No"/>
  </r>
  <r>
    <x v="191"/>
    <n v="2021"/>
    <n v="5"/>
    <s v="No"/>
  </r>
  <r>
    <x v="192"/>
    <n v="2022"/>
    <n v="4"/>
    <s v="No"/>
  </r>
  <r>
    <x v="192"/>
    <n v="2023"/>
    <n v="5"/>
    <s v="No"/>
  </r>
  <r>
    <x v="193"/>
    <n v="2017"/>
    <n v="4"/>
    <s v="No"/>
  </r>
  <r>
    <x v="194"/>
    <n v="2019"/>
    <n v="3"/>
    <s v="No"/>
  </r>
  <r>
    <x v="195"/>
    <n v="2019"/>
    <n v="4"/>
    <s v="No"/>
  </r>
  <r>
    <x v="195"/>
    <n v="2020"/>
    <n v="3"/>
    <s v="No"/>
  </r>
  <r>
    <x v="196"/>
    <n v="2017"/>
    <n v="3"/>
    <s v="No"/>
  </r>
  <r>
    <x v="196"/>
    <n v="2018"/>
    <n v="4"/>
    <s v="No"/>
  </r>
  <r>
    <x v="196"/>
    <n v="2019"/>
    <n v="3"/>
    <s v="No"/>
  </r>
  <r>
    <x v="196"/>
    <n v="2020"/>
    <n v="2"/>
    <s v="No"/>
  </r>
  <r>
    <x v="197"/>
    <n v="2022"/>
    <n v="2"/>
    <s v="No"/>
  </r>
  <r>
    <x v="197"/>
    <n v="2023"/>
    <n v="4"/>
    <s v="Yes"/>
  </r>
  <r>
    <x v="197"/>
    <n v="2024"/>
    <n v="2"/>
    <s v="No"/>
  </r>
  <r>
    <x v="197"/>
    <n v="2025"/>
    <n v="3"/>
    <s v="No"/>
  </r>
  <r>
    <x v="198"/>
    <n v="2019"/>
    <n v="3"/>
    <s v="No"/>
  </r>
  <r>
    <x v="198"/>
    <n v="2020"/>
    <n v="2"/>
    <s v="No"/>
  </r>
  <r>
    <x v="199"/>
    <n v="2018"/>
    <n v="4"/>
    <s v="No"/>
  </r>
  <r>
    <x v="200"/>
    <n v="2023"/>
    <n v="3"/>
    <s v="No"/>
  </r>
  <r>
    <x v="200"/>
    <n v="2024"/>
    <n v="3"/>
    <s v="No"/>
  </r>
  <r>
    <x v="200"/>
    <n v="2025"/>
    <n v="3"/>
    <s v="No"/>
  </r>
  <r>
    <x v="200"/>
    <n v="2026"/>
    <n v="4"/>
    <s v="No"/>
  </r>
  <r>
    <x v="201"/>
    <n v="2018"/>
    <n v="3"/>
    <s v="No"/>
  </r>
  <r>
    <x v="201"/>
    <n v="2019"/>
    <n v="5"/>
    <s v="No"/>
  </r>
  <r>
    <x v="201"/>
    <n v="2020"/>
    <n v="4"/>
    <s v="No"/>
  </r>
  <r>
    <x v="201"/>
    <n v="2021"/>
    <n v="3"/>
    <s v="No"/>
  </r>
  <r>
    <x v="202"/>
    <n v="2019"/>
    <n v="5"/>
    <s v="No"/>
  </r>
  <r>
    <x v="202"/>
    <n v="2020"/>
    <n v="4"/>
    <s v="No"/>
  </r>
  <r>
    <x v="203"/>
    <n v="2020"/>
    <n v="3"/>
    <s v="No"/>
  </r>
  <r>
    <x v="203"/>
    <n v="2021"/>
    <n v="5"/>
    <s v="No"/>
  </r>
  <r>
    <x v="203"/>
    <n v="2022"/>
    <n v="5"/>
    <s v="No"/>
  </r>
  <r>
    <x v="203"/>
    <n v="2023"/>
    <n v="4"/>
    <s v="No"/>
  </r>
  <r>
    <x v="204"/>
    <n v="2023"/>
    <n v="3"/>
    <s v="No"/>
  </r>
  <r>
    <x v="204"/>
    <n v="2024"/>
    <n v="3"/>
    <s v="No"/>
  </r>
  <r>
    <x v="204"/>
    <n v="2025"/>
    <n v="5"/>
    <s v="No"/>
  </r>
  <r>
    <x v="205"/>
    <n v="2023"/>
    <n v="3"/>
    <s v="No"/>
  </r>
  <r>
    <x v="205"/>
    <n v="2024"/>
    <n v="4"/>
    <s v="No"/>
  </r>
  <r>
    <x v="205"/>
    <n v="2025"/>
    <n v="4"/>
    <s v="No"/>
  </r>
  <r>
    <x v="205"/>
    <n v="2026"/>
    <n v="3"/>
    <s v="No"/>
  </r>
  <r>
    <x v="206"/>
    <n v="2020"/>
    <n v="4"/>
    <s v="No"/>
  </r>
  <r>
    <x v="206"/>
    <n v="2021"/>
    <n v="2"/>
    <s v="No"/>
  </r>
  <r>
    <x v="206"/>
    <n v="2022"/>
    <n v="4"/>
    <s v="No"/>
  </r>
  <r>
    <x v="207"/>
    <n v="2017"/>
    <n v="3"/>
    <s v="No"/>
  </r>
  <r>
    <x v="207"/>
    <n v="2018"/>
    <n v="4"/>
    <s v="No"/>
  </r>
  <r>
    <x v="207"/>
    <n v="2019"/>
    <n v="3"/>
    <s v="No"/>
  </r>
  <r>
    <x v="207"/>
    <n v="2020"/>
    <n v="4"/>
    <s v="No"/>
  </r>
  <r>
    <x v="208"/>
    <n v="2019"/>
    <n v="3"/>
    <s v="No"/>
  </r>
  <r>
    <x v="209"/>
    <n v="2020"/>
    <n v="4"/>
    <s v="No"/>
  </r>
  <r>
    <x v="209"/>
    <n v="2021"/>
    <n v="5"/>
    <s v="No"/>
  </r>
  <r>
    <x v="210"/>
    <n v="2018"/>
    <n v="2"/>
    <s v="No"/>
  </r>
  <r>
    <x v="210"/>
    <n v="2019"/>
    <n v="5"/>
    <s v="No"/>
  </r>
  <r>
    <x v="211"/>
    <n v="2017"/>
    <n v="2"/>
    <s v="No"/>
  </r>
  <r>
    <x v="211"/>
    <n v="2018"/>
    <n v="3"/>
    <s v="No"/>
  </r>
  <r>
    <x v="211"/>
    <n v="2019"/>
    <n v="4"/>
    <s v="No"/>
  </r>
  <r>
    <x v="212"/>
    <n v="2018"/>
    <n v="5"/>
    <s v="No"/>
  </r>
  <r>
    <x v="212"/>
    <n v="2019"/>
    <n v="4"/>
    <s v="No"/>
  </r>
  <r>
    <x v="212"/>
    <n v="2020"/>
    <n v="4"/>
    <s v="No"/>
  </r>
  <r>
    <x v="212"/>
    <n v="2021"/>
    <n v="3"/>
    <s v="No"/>
  </r>
  <r>
    <x v="213"/>
    <n v="2019"/>
    <n v="3"/>
    <s v="No"/>
  </r>
  <r>
    <x v="213"/>
    <n v="2020"/>
    <n v="4"/>
    <s v="No"/>
  </r>
  <r>
    <x v="214"/>
    <n v="2023"/>
    <n v="4"/>
    <s v="Yes"/>
  </r>
  <r>
    <x v="214"/>
    <n v="2024"/>
    <n v="3"/>
    <s v="No"/>
  </r>
  <r>
    <x v="214"/>
    <n v="2025"/>
    <n v="5"/>
    <s v="Yes"/>
  </r>
  <r>
    <x v="215"/>
    <n v="2017"/>
    <n v="4"/>
    <s v="No"/>
  </r>
  <r>
    <x v="216"/>
    <n v="2018"/>
    <n v="4"/>
    <s v="No"/>
  </r>
  <r>
    <x v="216"/>
    <n v="2019"/>
    <n v="3"/>
    <s v="No"/>
  </r>
  <r>
    <x v="216"/>
    <n v="2020"/>
    <n v="2"/>
    <s v="No"/>
  </r>
  <r>
    <x v="217"/>
    <n v="2023"/>
    <n v="3"/>
    <s v="No"/>
  </r>
  <r>
    <x v="218"/>
    <n v="2021"/>
    <n v="3"/>
    <s v="No"/>
  </r>
  <r>
    <x v="218"/>
    <n v="2022"/>
    <n v="4"/>
    <s v="No"/>
  </r>
  <r>
    <x v="218"/>
    <n v="2023"/>
    <n v="3"/>
    <s v="No"/>
  </r>
  <r>
    <x v="219"/>
    <n v="2017"/>
    <n v="4"/>
    <s v="No"/>
  </r>
  <r>
    <x v="220"/>
    <n v="2017"/>
    <n v="2"/>
    <s v="No"/>
  </r>
  <r>
    <x v="220"/>
    <n v="2018"/>
    <n v="4"/>
    <s v="No"/>
  </r>
  <r>
    <x v="221"/>
    <n v="2017"/>
    <n v="3"/>
    <s v="Yes"/>
  </r>
  <r>
    <x v="221"/>
    <n v="2018"/>
    <n v="4"/>
    <s v="No"/>
  </r>
  <r>
    <x v="221"/>
    <n v="2019"/>
    <n v="4"/>
    <s v="No"/>
  </r>
  <r>
    <x v="221"/>
    <n v="2020"/>
    <n v="4"/>
    <s v="No"/>
  </r>
  <r>
    <x v="222"/>
    <n v="2021"/>
    <n v="4"/>
    <s v="No"/>
  </r>
  <r>
    <x v="223"/>
    <n v="2022"/>
    <n v="2"/>
    <s v="Yes"/>
  </r>
  <r>
    <x v="223"/>
    <n v="2023"/>
    <n v="5"/>
    <s v="No"/>
  </r>
  <r>
    <x v="223"/>
    <n v="2024"/>
    <n v="3"/>
    <s v="No"/>
  </r>
  <r>
    <x v="224"/>
    <n v="2017"/>
    <n v="3"/>
    <s v="No"/>
  </r>
  <r>
    <x v="224"/>
    <n v="2018"/>
    <n v="2"/>
    <s v="No"/>
  </r>
  <r>
    <x v="224"/>
    <n v="2019"/>
    <n v="3"/>
    <s v="No"/>
  </r>
  <r>
    <x v="224"/>
    <n v="2020"/>
    <n v="2"/>
    <s v="Yes"/>
  </r>
  <r>
    <x v="225"/>
    <n v="2021"/>
    <n v="4"/>
    <s v="No"/>
  </r>
  <r>
    <x v="225"/>
    <n v="2022"/>
    <n v="3"/>
    <s v="No"/>
  </r>
  <r>
    <x v="225"/>
    <n v="2023"/>
    <n v="4"/>
    <s v="No"/>
  </r>
  <r>
    <x v="225"/>
    <n v="2024"/>
    <n v="3"/>
    <s v="No"/>
  </r>
  <r>
    <x v="226"/>
    <n v="2017"/>
    <n v="3"/>
    <s v="Yes"/>
  </r>
  <r>
    <x v="227"/>
    <n v="2020"/>
    <n v="4"/>
    <s v="No"/>
  </r>
  <r>
    <x v="227"/>
    <n v="2021"/>
    <n v="5"/>
    <s v="No"/>
  </r>
  <r>
    <x v="227"/>
    <n v="2022"/>
    <n v="4"/>
    <s v="No"/>
  </r>
  <r>
    <x v="227"/>
    <n v="2023"/>
    <n v="4"/>
    <s v="Yes"/>
  </r>
  <r>
    <x v="228"/>
    <n v="2023"/>
    <n v="2"/>
    <s v="No"/>
  </r>
  <r>
    <x v="228"/>
    <n v="2024"/>
    <n v="4"/>
    <s v="No"/>
  </r>
  <r>
    <x v="228"/>
    <n v="2025"/>
    <n v="4"/>
    <s v="No"/>
  </r>
  <r>
    <x v="228"/>
    <n v="2026"/>
    <n v="4"/>
    <s v="No"/>
  </r>
  <r>
    <x v="229"/>
    <n v="2021"/>
    <n v="3"/>
    <s v="No"/>
  </r>
  <r>
    <x v="229"/>
    <n v="2022"/>
    <n v="4"/>
    <s v="No"/>
  </r>
  <r>
    <x v="229"/>
    <n v="2023"/>
    <n v="4"/>
    <s v="No"/>
  </r>
  <r>
    <x v="230"/>
    <n v="2022"/>
    <n v="5"/>
    <s v="No"/>
  </r>
  <r>
    <x v="230"/>
    <n v="2023"/>
    <n v="3"/>
    <s v="Yes"/>
  </r>
  <r>
    <x v="231"/>
    <n v="2022"/>
    <n v="4"/>
    <s v="No"/>
  </r>
  <r>
    <x v="232"/>
    <n v="2017"/>
    <n v="2"/>
    <s v="Yes"/>
  </r>
  <r>
    <x v="232"/>
    <n v="2018"/>
    <n v="5"/>
    <s v="No"/>
  </r>
  <r>
    <x v="233"/>
    <n v="2021"/>
    <n v="4"/>
    <s v="No"/>
  </r>
  <r>
    <x v="234"/>
    <n v="2021"/>
    <n v="4"/>
    <s v="No"/>
  </r>
  <r>
    <x v="235"/>
    <n v="2018"/>
    <n v="2"/>
    <s v="No"/>
  </r>
  <r>
    <x v="236"/>
    <n v="2020"/>
    <n v="2"/>
    <s v="Yes"/>
  </r>
  <r>
    <x v="236"/>
    <n v="2021"/>
    <n v="4"/>
    <s v="No"/>
  </r>
  <r>
    <x v="237"/>
    <n v="2018"/>
    <n v="4"/>
    <s v="Yes"/>
  </r>
  <r>
    <x v="238"/>
    <n v="2018"/>
    <n v="3"/>
    <s v="Yes"/>
  </r>
  <r>
    <x v="238"/>
    <n v="2019"/>
    <n v="4"/>
    <s v="No"/>
  </r>
  <r>
    <x v="238"/>
    <n v="2020"/>
    <n v="4"/>
    <s v="No"/>
  </r>
  <r>
    <x v="238"/>
    <n v="2021"/>
    <n v="4"/>
    <s v="No"/>
  </r>
  <r>
    <x v="239"/>
    <n v="2023"/>
    <n v="3"/>
    <s v="No"/>
  </r>
  <r>
    <x v="239"/>
    <n v="2024"/>
    <n v="2"/>
    <s v="No"/>
  </r>
  <r>
    <x v="240"/>
    <n v="2017"/>
    <n v="3"/>
    <s v="No"/>
  </r>
  <r>
    <x v="240"/>
    <n v="2018"/>
    <n v="4"/>
    <s v="No"/>
  </r>
  <r>
    <x v="241"/>
    <n v="2019"/>
    <n v="3"/>
    <s v="No"/>
  </r>
  <r>
    <x v="241"/>
    <n v="2020"/>
    <n v="3"/>
    <s v="No"/>
  </r>
  <r>
    <x v="241"/>
    <n v="2021"/>
    <n v="5"/>
    <s v="No"/>
  </r>
  <r>
    <x v="241"/>
    <n v="2022"/>
    <n v="3"/>
    <s v="No"/>
  </r>
  <r>
    <x v="242"/>
    <n v="2022"/>
    <n v="2"/>
    <s v="No"/>
  </r>
  <r>
    <x v="242"/>
    <n v="2023"/>
    <n v="2"/>
    <s v="No"/>
  </r>
  <r>
    <x v="242"/>
    <n v="2024"/>
    <n v="3"/>
    <s v="No"/>
  </r>
  <r>
    <x v="242"/>
    <n v="2025"/>
    <n v="3"/>
    <s v="No"/>
  </r>
  <r>
    <x v="243"/>
    <n v="2018"/>
    <n v="5"/>
    <s v="No"/>
  </r>
  <r>
    <x v="243"/>
    <n v="2019"/>
    <n v="5"/>
    <s v="No"/>
  </r>
  <r>
    <x v="243"/>
    <n v="2020"/>
    <n v="5"/>
    <s v="Yes"/>
  </r>
  <r>
    <x v="243"/>
    <n v="2021"/>
    <n v="2"/>
    <s v="No"/>
  </r>
  <r>
    <x v="244"/>
    <n v="2020"/>
    <n v="4"/>
    <s v="Yes"/>
  </r>
  <r>
    <x v="244"/>
    <n v="2021"/>
    <n v="3"/>
    <s v="No"/>
  </r>
  <r>
    <x v="244"/>
    <n v="2022"/>
    <n v="2"/>
    <s v="No"/>
  </r>
  <r>
    <x v="244"/>
    <n v="2023"/>
    <n v="4"/>
    <s v="No"/>
  </r>
  <r>
    <x v="245"/>
    <n v="2020"/>
    <n v="4"/>
    <s v="No"/>
  </r>
  <r>
    <x v="245"/>
    <n v="2021"/>
    <n v="4"/>
    <s v="No"/>
  </r>
  <r>
    <x v="245"/>
    <n v="2022"/>
    <n v="5"/>
    <s v="No"/>
  </r>
  <r>
    <x v="246"/>
    <n v="2017"/>
    <n v="4"/>
    <s v="No"/>
  </r>
  <r>
    <x v="246"/>
    <n v="2018"/>
    <n v="3"/>
    <s v="No"/>
  </r>
  <r>
    <x v="246"/>
    <n v="2019"/>
    <n v="3"/>
    <s v="No"/>
  </r>
  <r>
    <x v="246"/>
    <n v="2020"/>
    <n v="3"/>
    <s v="No"/>
  </r>
  <r>
    <x v="247"/>
    <n v="2023"/>
    <n v="3"/>
    <s v="No"/>
  </r>
  <r>
    <x v="247"/>
    <n v="2024"/>
    <n v="5"/>
    <s v="No"/>
  </r>
  <r>
    <x v="247"/>
    <n v="2025"/>
    <n v="5"/>
    <s v="No"/>
  </r>
  <r>
    <x v="247"/>
    <n v="2026"/>
    <n v="4"/>
    <s v="No"/>
  </r>
  <r>
    <x v="248"/>
    <n v="2018"/>
    <n v="2"/>
    <s v="No"/>
  </r>
  <r>
    <x v="249"/>
    <n v="2022"/>
    <n v="2"/>
    <s v="No"/>
  </r>
  <r>
    <x v="249"/>
    <n v="2023"/>
    <n v="4"/>
    <s v="No"/>
  </r>
  <r>
    <x v="250"/>
    <n v="2022"/>
    <n v="4"/>
    <s v="No"/>
  </r>
  <r>
    <x v="251"/>
    <n v="2019"/>
    <n v="4"/>
    <s v="Yes"/>
  </r>
  <r>
    <x v="251"/>
    <n v="2020"/>
    <n v="4"/>
    <s v="No"/>
  </r>
  <r>
    <x v="252"/>
    <n v="2023"/>
    <n v="3"/>
    <s v="No"/>
  </r>
  <r>
    <x v="252"/>
    <n v="2024"/>
    <n v="2"/>
    <s v="No"/>
  </r>
  <r>
    <x v="252"/>
    <n v="2025"/>
    <n v="2"/>
    <s v="Yes"/>
  </r>
  <r>
    <x v="253"/>
    <n v="2020"/>
    <n v="3"/>
    <s v="No"/>
  </r>
  <r>
    <x v="253"/>
    <n v="2021"/>
    <n v="2"/>
    <s v="Yes"/>
  </r>
  <r>
    <x v="253"/>
    <n v="2022"/>
    <n v="4"/>
    <s v="No"/>
  </r>
  <r>
    <x v="254"/>
    <n v="2022"/>
    <n v="2"/>
    <s v="No"/>
  </r>
  <r>
    <x v="254"/>
    <n v="2023"/>
    <n v="3"/>
    <s v="No"/>
  </r>
  <r>
    <x v="255"/>
    <n v="2022"/>
    <n v="5"/>
    <s v="Yes"/>
  </r>
  <r>
    <x v="256"/>
    <n v="2019"/>
    <n v="4"/>
    <s v="No"/>
  </r>
  <r>
    <x v="256"/>
    <n v="2020"/>
    <n v="5"/>
    <s v="No"/>
  </r>
  <r>
    <x v="256"/>
    <n v="2021"/>
    <n v="4"/>
    <s v="No"/>
  </r>
  <r>
    <x v="257"/>
    <n v="2018"/>
    <n v="3"/>
    <s v="No"/>
  </r>
  <r>
    <x v="258"/>
    <n v="2021"/>
    <n v="5"/>
    <s v="No"/>
  </r>
  <r>
    <x v="258"/>
    <n v="2022"/>
    <n v="3"/>
    <s v="No"/>
  </r>
  <r>
    <x v="258"/>
    <n v="2023"/>
    <n v="4"/>
    <s v="Yes"/>
  </r>
  <r>
    <x v="258"/>
    <n v="2024"/>
    <n v="3"/>
    <s v="No"/>
  </r>
  <r>
    <x v="259"/>
    <n v="2023"/>
    <n v="4"/>
    <s v="No"/>
  </r>
  <r>
    <x v="260"/>
    <n v="2017"/>
    <n v="2"/>
    <s v="No"/>
  </r>
  <r>
    <x v="260"/>
    <n v="2018"/>
    <n v="5"/>
    <s v="No"/>
  </r>
  <r>
    <x v="261"/>
    <n v="2018"/>
    <n v="5"/>
    <s v="No"/>
  </r>
  <r>
    <x v="261"/>
    <n v="2019"/>
    <n v="3"/>
    <s v="No"/>
  </r>
  <r>
    <x v="262"/>
    <n v="2017"/>
    <n v="3"/>
    <s v="Yes"/>
  </r>
  <r>
    <x v="262"/>
    <n v="2018"/>
    <n v="3"/>
    <s v="Yes"/>
  </r>
  <r>
    <x v="263"/>
    <n v="2019"/>
    <n v="4"/>
    <s v="No"/>
  </r>
  <r>
    <x v="263"/>
    <n v="2020"/>
    <n v="3"/>
    <s v="No"/>
  </r>
  <r>
    <x v="264"/>
    <n v="2021"/>
    <n v="2"/>
    <s v="No"/>
  </r>
  <r>
    <x v="264"/>
    <n v="2022"/>
    <n v="4"/>
    <s v="No"/>
  </r>
  <r>
    <x v="264"/>
    <n v="2023"/>
    <n v="3"/>
    <s v="No"/>
  </r>
  <r>
    <x v="265"/>
    <n v="2022"/>
    <n v="2"/>
    <s v="No"/>
  </r>
  <r>
    <x v="266"/>
    <n v="2020"/>
    <n v="3"/>
    <s v="No"/>
  </r>
  <r>
    <x v="266"/>
    <n v="2021"/>
    <n v="2"/>
    <s v="No"/>
  </r>
  <r>
    <x v="266"/>
    <n v="2022"/>
    <n v="5"/>
    <s v="No"/>
  </r>
  <r>
    <x v="266"/>
    <n v="2023"/>
    <n v="5"/>
    <s v="No"/>
  </r>
  <r>
    <x v="267"/>
    <n v="2018"/>
    <n v="4"/>
    <s v="No"/>
  </r>
  <r>
    <x v="267"/>
    <n v="2019"/>
    <n v="3"/>
    <s v="Yes"/>
  </r>
  <r>
    <x v="268"/>
    <n v="2020"/>
    <n v="3"/>
    <s v="No"/>
  </r>
  <r>
    <x v="268"/>
    <n v="2021"/>
    <n v="3"/>
    <s v="No"/>
  </r>
  <r>
    <x v="268"/>
    <n v="2022"/>
    <n v="4"/>
    <s v="No"/>
  </r>
  <r>
    <x v="269"/>
    <n v="2020"/>
    <n v="4"/>
    <s v="No"/>
  </r>
  <r>
    <x v="269"/>
    <n v="2021"/>
    <n v="2"/>
    <s v="No"/>
  </r>
  <r>
    <x v="269"/>
    <n v="2022"/>
    <n v="2"/>
    <s v="No"/>
  </r>
  <r>
    <x v="269"/>
    <n v="2023"/>
    <n v="4"/>
    <s v="No"/>
  </r>
  <r>
    <x v="270"/>
    <n v="2017"/>
    <n v="4"/>
    <s v="No"/>
  </r>
  <r>
    <x v="270"/>
    <n v="2018"/>
    <n v="5"/>
    <s v="No"/>
  </r>
  <r>
    <x v="270"/>
    <n v="2019"/>
    <n v="3"/>
    <s v="No"/>
  </r>
  <r>
    <x v="270"/>
    <n v="2020"/>
    <n v="2"/>
    <s v="No"/>
  </r>
  <r>
    <x v="271"/>
    <n v="2023"/>
    <n v="4"/>
    <s v="No"/>
  </r>
  <r>
    <x v="271"/>
    <n v="2024"/>
    <n v="3"/>
    <s v="No"/>
  </r>
  <r>
    <x v="271"/>
    <n v="2025"/>
    <n v="4"/>
    <s v="No"/>
  </r>
  <r>
    <x v="271"/>
    <n v="2026"/>
    <n v="4"/>
    <s v="No"/>
  </r>
  <r>
    <x v="272"/>
    <n v="2021"/>
    <n v="2"/>
    <s v="No"/>
  </r>
  <r>
    <x v="272"/>
    <n v="2022"/>
    <n v="3"/>
    <s v="No"/>
  </r>
  <r>
    <x v="273"/>
    <n v="2020"/>
    <n v="4"/>
    <s v="No"/>
  </r>
  <r>
    <x v="274"/>
    <n v="2022"/>
    <n v="4"/>
    <s v="No"/>
  </r>
  <r>
    <x v="274"/>
    <n v="2023"/>
    <n v="3"/>
    <s v="No"/>
  </r>
  <r>
    <x v="275"/>
    <n v="2018"/>
    <n v="2"/>
    <s v="No"/>
  </r>
  <r>
    <x v="275"/>
    <n v="2019"/>
    <n v="3"/>
    <s v="No"/>
  </r>
  <r>
    <x v="275"/>
    <n v="2020"/>
    <n v="3"/>
    <s v="No"/>
  </r>
  <r>
    <x v="275"/>
    <n v="2021"/>
    <n v="3"/>
    <s v="No"/>
  </r>
  <r>
    <x v="276"/>
    <n v="2023"/>
    <n v="4"/>
    <s v="No"/>
  </r>
  <r>
    <x v="277"/>
    <n v="2022"/>
    <n v="3"/>
    <s v="Yes"/>
  </r>
  <r>
    <x v="277"/>
    <n v="2023"/>
    <n v="3"/>
    <s v="No"/>
  </r>
  <r>
    <x v="277"/>
    <n v="2024"/>
    <n v="4"/>
    <s v="No"/>
  </r>
  <r>
    <x v="278"/>
    <n v="2020"/>
    <n v="2"/>
    <s v="No"/>
  </r>
  <r>
    <x v="279"/>
    <n v="2020"/>
    <n v="3"/>
    <s v="No"/>
  </r>
  <r>
    <x v="279"/>
    <n v="2021"/>
    <n v="2"/>
    <s v="Yes"/>
  </r>
  <r>
    <x v="279"/>
    <n v="2022"/>
    <n v="2"/>
    <s v="No"/>
  </r>
  <r>
    <x v="279"/>
    <n v="2023"/>
    <n v="3"/>
    <s v="No"/>
  </r>
  <r>
    <x v="280"/>
    <n v="2019"/>
    <n v="5"/>
    <s v="No"/>
  </r>
  <r>
    <x v="280"/>
    <n v="2020"/>
    <n v="4"/>
    <s v="No"/>
  </r>
  <r>
    <x v="280"/>
    <n v="2021"/>
    <n v="4"/>
    <s v="No"/>
  </r>
  <r>
    <x v="281"/>
    <n v="2021"/>
    <n v="3"/>
    <s v="No"/>
  </r>
  <r>
    <x v="282"/>
    <n v="2023"/>
    <n v="4"/>
    <s v="No"/>
  </r>
  <r>
    <x v="282"/>
    <n v="2024"/>
    <n v="4"/>
    <s v="No"/>
  </r>
  <r>
    <x v="283"/>
    <n v="2020"/>
    <n v="4"/>
    <s v="No"/>
  </r>
  <r>
    <x v="283"/>
    <n v="2021"/>
    <n v="2"/>
    <s v="No"/>
  </r>
  <r>
    <x v="283"/>
    <n v="2022"/>
    <n v="3"/>
    <s v="No"/>
  </r>
  <r>
    <x v="283"/>
    <n v="2023"/>
    <n v="4"/>
    <s v="No"/>
  </r>
  <r>
    <x v="284"/>
    <n v="2018"/>
    <n v="3"/>
    <s v="No"/>
  </r>
  <r>
    <x v="284"/>
    <n v="2019"/>
    <n v="4"/>
    <s v="No"/>
  </r>
  <r>
    <x v="285"/>
    <n v="2017"/>
    <n v="4"/>
    <s v="No"/>
  </r>
  <r>
    <x v="285"/>
    <n v="2018"/>
    <n v="3"/>
    <s v="No"/>
  </r>
  <r>
    <x v="286"/>
    <n v="2023"/>
    <n v="3"/>
    <s v="No"/>
  </r>
  <r>
    <x v="286"/>
    <n v="2024"/>
    <n v="3"/>
    <s v="No"/>
  </r>
  <r>
    <x v="286"/>
    <n v="2025"/>
    <n v="4"/>
    <s v="No"/>
  </r>
  <r>
    <x v="287"/>
    <n v="2022"/>
    <n v="4"/>
    <s v="No"/>
  </r>
  <r>
    <x v="287"/>
    <n v="2023"/>
    <n v="2"/>
    <s v="No"/>
  </r>
  <r>
    <x v="287"/>
    <n v="2024"/>
    <n v="4"/>
    <s v="No"/>
  </r>
  <r>
    <x v="287"/>
    <n v="2025"/>
    <n v="3"/>
    <s v="No"/>
  </r>
  <r>
    <x v="288"/>
    <n v="2021"/>
    <n v="4"/>
    <s v="Yes"/>
  </r>
  <r>
    <x v="289"/>
    <n v="2017"/>
    <n v="3"/>
    <s v="No"/>
  </r>
  <r>
    <x v="289"/>
    <n v="2018"/>
    <n v="3"/>
    <s v="No"/>
  </r>
  <r>
    <x v="289"/>
    <n v="2019"/>
    <n v="4"/>
    <s v="No"/>
  </r>
  <r>
    <x v="289"/>
    <n v="2020"/>
    <n v="3"/>
    <s v="No"/>
  </r>
  <r>
    <x v="290"/>
    <n v="2020"/>
    <n v="2"/>
    <s v="No"/>
  </r>
  <r>
    <x v="290"/>
    <n v="2021"/>
    <n v="5"/>
    <s v="No"/>
  </r>
  <r>
    <x v="290"/>
    <n v="2022"/>
    <n v="4"/>
    <s v="No"/>
  </r>
  <r>
    <x v="290"/>
    <n v="2023"/>
    <n v="4"/>
    <s v="No"/>
  </r>
  <r>
    <x v="291"/>
    <n v="2023"/>
    <n v="4"/>
    <s v="No"/>
  </r>
  <r>
    <x v="291"/>
    <n v="2024"/>
    <n v="3"/>
    <s v="No"/>
  </r>
  <r>
    <x v="291"/>
    <n v="2025"/>
    <n v="5"/>
    <s v="No"/>
  </r>
  <r>
    <x v="291"/>
    <n v="2026"/>
    <n v="2"/>
    <s v="No"/>
  </r>
  <r>
    <x v="292"/>
    <n v="2020"/>
    <n v="3"/>
    <s v="No"/>
  </r>
  <r>
    <x v="292"/>
    <n v="2021"/>
    <n v="3"/>
    <s v="No"/>
  </r>
  <r>
    <x v="292"/>
    <n v="2022"/>
    <n v="2"/>
    <s v="No"/>
  </r>
  <r>
    <x v="292"/>
    <n v="2023"/>
    <n v="3"/>
    <s v="No"/>
  </r>
  <r>
    <x v="293"/>
    <n v="2017"/>
    <n v="2"/>
    <s v="No"/>
  </r>
  <r>
    <x v="293"/>
    <n v="2018"/>
    <n v="4"/>
    <s v="No"/>
  </r>
  <r>
    <x v="293"/>
    <n v="2019"/>
    <n v="4"/>
    <s v="No"/>
  </r>
  <r>
    <x v="293"/>
    <n v="2020"/>
    <n v="3"/>
    <s v="No"/>
  </r>
  <r>
    <x v="294"/>
    <n v="2019"/>
    <n v="2"/>
    <s v="No"/>
  </r>
  <r>
    <x v="294"/>
    <n v="2020"/>
    <n v="5"/>
    <s v="No"/>
  </r>
  <r>
    <x v="294"/>
    <n v="2021"/>
    <n v="4"/>
    <s v="No"/>
  </r>
  <r>
    <x v="295"/>
    <n v="2020"/>
    <n v="5"/>
    <s v="No"/>
  </r>
  <r>
    <x v="295"/>
    <n v="2021"/>
    <n v="4"/>
    <s v="No"/>
  </r>
  <r>
    <x v="296"/>
    <n v="2023"/>
    <n v="3"/>
    <s v="No"/>
  </r>
  <r>
    <x v="296"/>
    <n v="2024"/>
    <n v="3"/>
    <s v="No"/>
  </r>
  <r>
    <x v="296"/>
    <n v="2025"/>
    <n v="3"/>
    <s v="No"/>
  </r>
  <r>
    <x v="296"/>
    <n v="2026"/>
    <n v="3"/>
    <s v="No"/>
  </r>
  <r>
    <x v="297"/>
    <n v="2019"/>
    <n v="4"/>
    <s v="No"/>
  </r>
  <r>
    <x v="298"/>
    <n v="2017"/>
    <n v="3"/>
    <s v="No"/>
  </r>
  <r>
    <x v="298"/>
    <n v="2018"/>
    <n v="4"/>
    <s v="No"/>
  </r>
  <r>
    <x v="298"/>
    <n v="2019"/>
    <n v="5"/>
    <s v="No"/>
  </r>
  <r>
    <x v="298"/>
    <n v="2020"/>
    <n v="4"/>
    <s v="No"/>
  </r>
  <r>
    <x v="299"/>
    <n v="2023"/>
    <n v="4"/>
    <s v="No"/>
  </r>
  <r>
    <x v="299"/>
    <n v="2024"/>
    <n v="5"/>
    <s v="Yes"/>
  </r>
  <r>
    <x v="299"/>
    <n v="2025"/>
    <n v="4"/>
    <s v="No"/>
  </r>
  <r>
    <x v="299"/>
    <n v="2026"/>
    <n v="4"/>
    <s v="No"/>
  </r>
  <r>
    <x v="300"/>
    <n v="2018"/>
    <n v="3"/>
    <s v="No"/>
  </r>
  <r>
    <x v="300"/>
    <n v="2019"/>
    <n v="3"/>
    <s v="No"/>
  </r>
  <r>
    <x v="301"/>
    <n v="2021"/>
    <n v="4"/>
    <s v="No"/>
  </r>
  <r>
    <x v="301"/>
    <n v="2022"/>
    <n v="4"/>
    <s v="No"/>
  </r>
  <r>
    <x v="301"/>
    <n v="2023"/>
    <n v="4"/>
    <s v="Yes"/>
  </r>
  <r>
    <x v="301"/>
    <n v="2024"/>
    <n v="3"/>
    <s v="No"/>
  </r>
  <r>
    <x v="302"/>
    <n v="2019"/>
    <n v="2"/>
    <s v="No"/>
  </r>
  <r>
    <x v="302"/>
    <n v="2020"/>
    <n v="4"/>
    <s v="No"/>
  </r>
  <r>
    <x v="302"/>
    <n v="2021"/>
    <n v="4"/>
    <s v="Yes"/>
  </r>
  <r>
    <x v="303"/>
    <n v="2023"/>
    <n v="2"/>
    <s v="No"/>
  </r>
  <r>
    <x v="303"/>
    <n v="2024"/>
    <n v="5"/>
    <s v="No"/>
  </r>
  <r>
    <x v="303"/>
    <n v="2025"/>
    <n v="2"/>
    <s v="Yes"/>
  </r>
  <r>
    <x v="303"/>
    <n v="2026"/>
    <n v="4"/>
    <s v="No"/>
  </r>
  <r>
    <x v="304"/>
    <n v="2020"/>
    <n v="4"/>
    <s v="No"/>
  </r>
  <r>
    <x v="304"/>
    <n v="2021"/>
    <n v="3"/>
    <s v="No"/>
  </r>
  <r>
    <x v="304"/>
    <n v="2022"/>
    <n v="3"/>
    <s v="No"/>
  </r>
  <r>
    <x v="304"/>
    <n v="2023"/>
    <n v="3"/>
    <s v="No"/>
  </r>
  <r>
    <x v="305"/>
    <n v="2023"/>
    <n v="3"/>
    <s v="No"/>
  </r>
  <r>
    <x v="306"/>
    <n v="2022"/>
    <n v="3"/>
    <s v="No"/>
  </r>
  <r>
    <x v="306"/>
    <n v="2023"/>
    <n v="4"/>
    <s v="No"/>
  </r>
  <r>
    <x v="306"/>
    <n v="2024"/>
    <n v="2"/>
    <s v="No"/>
  </r>
  <r>
    <x v="306"/>
    <n v="2025"/>
    <n v="5"/>
    <s v="No"/>
  </r>
  <r>
    <x v="307"/>
    <n v="2017"/>
    <n v="4"/>
    <s v="No"/>
  </r>
  <r>
    <x v="307"/>
    <n v="2018"/>
    <n v="2"/>
    <s v="No"/>
  </r>
  <r>
    <x v="308"/>
    <n v="2020"/>
    <n v="3"/>
    <s v="No"/>
  </r>
  <r>
    <x v="309"/>
    <n v="2021"/>
    <n v="3"/>
    <s v="No"/>
  </r>
  <r>
    <x v="310"/>
    <n v="2022"/>
    <n v="4"/>
    <s v="No"/>
  </r>
  <r>
    <x v="310"/>
    <n v="2023"/>
    <n v="4"/>
    <s v="No"/>
  </r>
  <r>
    <x v="310"/>
    <n v="2024"/>
    <n v="4"/>
    <s v="No"/>
  </r>
  <r>
    <x v="310"/>
    <n v="2025"/>
    <n v="5"/>
    <s v="No"/>
  </r>
  <r>
    <x v="311"/>
    <n v="2019"/>
    <n v="5"/>
    <s v="No"/>
  </r>
  <r>
    <x v="311"/>
    <n v="2020"/>
    <n v="3"/>
    <s v="No"/>
  </r>
  <r>
    <x v="311"/>
    <n v="2021"/>
    <n v="5"/>
    <s v="No"/>
  </r>
  <r>
    <x v="312"/>
    <n v="2020"/>
    <n v="5"/>
    <s v="No"/>
  </r>
  <r>
    <x v="312"/>
    <n v="2021"/>
    <n v="2"/>
    <s v="No"/>
  </r>
  <r>
    <x v="312"/>
    <n v="2022"/>
    <n v="4"/>
    <s v="No"/>
  </r>
  <r>
    <x v="312"/>
    <n v="2023"/>
    <n v="3"/>
    <s v="No"/>
  </r>
  <r>
    <x v="313"/>
    <n v="2018"/>
    <n v="4"/>
    <s v="Yes"/>
  </r>
  <r>
    <x v="313"/>
    <n v="2019"/>
    <n v="3"/>
    <s v="No"/>
  </r>
  <r>
    <x v="313"/>
    <n v="2020"/>
    <n v="3"/>
    <s v="No"/>
  </r>
  <r>
    <x v="314"/>
    <n v="2018"/>
    <n v="4"/>
    <s v="No"/>
  </r>
  <r>
    <x v="314"/>
    <n v="2019"/>
    <n v="3"/>
    <s v="No"/>
  </r>
  <r>
    <x v="315"/>
    <n v="2018"/>
    <n v="4"/>
    <s v="No"/>
  </r>
  <r>
    <x v="315"/>
    <n v="2019"/>
    <n v="5"/>
    <s v="No"/>
  </r>
  <r>
    <x v="316"/>
    <n v="2018"/>
    <n v="4"/>
    <s v="No"/>
  </r>
  <r>
    <x v="316"/>
    <n v="2019"/>
    <n v="4"/>
    <s v="No"/>
  </r>
  <r>
    <x v="316"/>
    <n v="2020"/>
    <n v="4"/>
    <s v="No"/>
  </r>
  <r>
    <x v="316"/>
    <n v="2021"/>
    <n v="5"/>
    <s v="No"/>
  </r>
  <r>
    <x v="317"/>
    <n v="2022"/>
    <n v="2"/>
    <s v="No"/>
  </r>
  <r>
    <x v="317"/>
    <n v="2023"/>
    <n v="3"/>
    <s v="No"/>
  </r>
  <r>
    <x v="318"/>
    <n v="2021"/>
    <n v="2"/>
    <s v="No"/>
  </r>
  <r>
    <x v="319"/>
    <n v="2017"/>
    <n v="4"/>
    <s v="No"/>
  </r>
  <r>
    <x v="320"/>
    <n v="2020"/>
    <n v="5"/>
    <s v="No"/>
  </r>
  <r>
    <x v="320"/>
    <n v="2021"/>
    <n v="3"/>
    <s v="Yes"/>
  </r>
  <r>
    <x v="320"/>
    <n v="2022"/>
    <n v="5"/>
    <s v="No"/>
  </r>
  <r>
    <x v="321"/>
    <n v="2022"/>
    <n v="4"/>
    <s v="No"/>
  </r>
  <r>
    <x v="322"/>
    <n v="2022"/>
    <n v="4"/>
    <s v="No"/>
  </r>
  <r>
    <x v="322"/>
    <n v="2023"/>
    <n v="4"/>
    <s v="No"/>
  </r>
  <r>
    <x v="323"/>
    <n v="2021"/>
    <n v="4"/>
    <s v="No"/>
  </r>
  <r>
    <x v="323"/>
    <n v="2022"/>
    <n v="4"/>
    <s v="No"/>
  </r>
  <r>
    <x v="323"/>
    <n v="2023"/>
    <n v="4"/>
    <s v="No"/>
  </r>
  <r>
    <x v="323"/>
    <n v="2024"/>
    <n v="4"/>
    <s v="No"/>
  </r>
  <r>
    <x v="324"/>
    <n v="2023"/>
    <n v="4"/>
    <s v="No"/>
  </r>
  <r>
    <x v="324"/>
    <n v="2024"/>
    <n v="4"/>
    <s v="No"/>
  </r>
  <r>
    <x v="324"/>
    <n v="2025"/>
    <n v="2"/>
    <s v="No"/>
  </r>
  <r>
    <x v="325"/>
    <n v="2019"/>
    <n v="2"/>
    <s v="No"/>
  </r>
  <r>
    <x v="325"/>
    <n v="2020"/>
    <n v="3"/>
    <s v="Yes"/>
  </r>
  <r>
    <x v="326"/>
    <n v="2022"/>
    <n v="3"/>
    <s v="No"/>
  </r>
  <r>
    <x v="327"/>
    <n v="2017"/>
    <n v="4"/>
    <s v="No"/>
  </r>
  <r>
    <x v="328"/>
    <n v="2021"/>
    <n v="5"/>
    <s v="No"/>
  </r>
  <r>
    <x v="328"/>
    <n v="2022"/>
    <n v="5"/>
    <s v="No"/>
  </r>
  <r>
    <x v="328"/>
    <n v="2023"/>
    <n v="4"/>
    <s v="No"/>
  </r>
  <r>
    <x v="328"/>
    <n v="2024"/>
    <n v="4"/>
    <s v="No"/>
  </r>
  <r>
    <x v="329"/>
    <n v="2022"/>
    <n v="4"/>
    <s v="No"/>
  </r>
  <r>
    <x v="329"/>
    <n v="2023"/>
    <n v="5"/>
    <s v="No"/>
  </r>
  <r>
    <x v="329"/>
    <n v="2024"/>
    <n v="5"/>
    <s v="No"/>
  </r>
  <r>
    <x v="329"/>
    <n v="2025"/>
    <n v="2"/>
    <s v="No"/>
  </r>
  <r>
    <x v="330"/>
    <n v="2023"/>
    <n v="3"/>
    <s v="No"/>
  </r>
  <r>
    <x v="331"/>
    <n v="2018"/>
    <n v="2"/>
    <s v="No"/>
  </r>
  <r>
    <x v="331"/>
    <n v="2019"/>
    <n v="5"/>
    <s v="No"/>
  </r>
  <r>
    <x v="331"/>
    <n v="2020"/>
    <n v="3"/>
    <s v="No"/>
  </r>
  <r>
    <x v="332"/>
    <n v="2019"/>
    <n v="5"/>
    <s v="No"/>
  </r>
  <r>
    <x v="332"/>
    <n v="2020"/>
    <n v="3"/>
    <s v="No"/>
  </r>
  <r>
    <x v="332"/>
    <n v="2021"/>
    <n v="2"/>
    <s v="No"/>
  </r>
  <r>
    <x v="333"/>
    <n v="2017"/>
    <n v="4"/>
    <s v="No"/>
  </r>
  <r>
    <x v="333"/>
    <n v="2018"/>
    <n v="3"/>
    <s v="No"/>
  </r>
  <r>
    <x v="333"/>
    <n v="2019"/>
    <n v="3"/>
    <s v="No"/>
  </r>
  <r>
    <x v="333"/>
    <n v="2020"/>
    <n v="4"/>
    <s v="No"/>
  </r>
  <r>
    <x v="334"/>
    <n v="2022"/>
    <n v="3"/>
    <s v="No"/>
  </r>
  <r>
    <x v="334"/>
    <n v="2023"/>
    <n v="3"/>
    <s v="No"/>
  </r>
  <r>
    <x v="334"/>
    <n v="2024"/>
    <n v="4"/>
    <s v="No"/>
  </r>
  <r>
    <x v="334"/>
    <n v="2025"/>
    <n v="3"/>
    <s v="No"/>
  </r>
  <r>
    <x v="335"/>
    <n v="2018"/>
    <n v="5"/>
    <s v="Yes"/>
  </r>
  <r>
    <x v="335"/>
    <n v="2019"/>
    <n v="3"/>
    <s v="No"/>
  </r>
  <r>
    <x v="335"/>
    <n v="2020"/>
    <n v="5"/>
    <s v="No"/>
  </r>
  <r>
    <x v="335"/>
    <n v="2021"/>
    <n v="3"/>
    <s v="No"/>
  </r>
  <r>
    <x v="336"/>
    <n v="2021"/>
    <n v="2"/>
    <s v="No"/>
  </r>
  <r>
    <x v="337"/>
    <n v="2018"/>
    <n v="4"/>
    <s v="No"/>
  </r>
  <r>
    <x v="337"/>
    <n v="2019"/>
    <n v="5"/>
    <s v="No"/>
  </r>
  <r>
    <x v="337"/>
    <n v="2020"/>
    <n v="3"/>
    <s v="No"/>
  </r>
  <r>
    <x v="338"/>
    <n v="2017"/>
    <n v="2"/>
    <s v="No"/>
  </r>
  <r>
    <x v="338"/>
    <n v="2018"/>
    <n v="3"/>
    <s v="No"/>
  </r>
  <r>
    <x v="339"/>
    <n v="2020"/>
    <n v="4"/>
    <s v="Yes"/>
  </r>
  <r>
    <x v="339"/>
    <n v="2021"/>
    <n v="4"/>
    <s v="No"/>
  </r>
  <r>
    <x v="340"/>
    <n v="2018"/>
    <n v="4"/>
    <s v="No"/>
  </r>
  <r>
    <x v="341"/>
    <n v="2018"/>
    <n v="3"/>
    <s v="No"/>
  </r>
  <r>
    <x v="341"/>
    <n v="2019"/>
    <n v="3"/>
    <s v="No"/>
  </r>
  <r>
    <x v="341"/>
    <n v="2020"/>
    <n v="3"/>
    <s v="No"/>
  </r>
  <r>
    <x v="341"/>
    <n v="2021"/>
    <n v="5"/>
    <s v="No"/>
  </r>
  <r>
    <x v="342"/>
    <n v="2017"/>
    <n v="5"/>
    <s v="No"/>
  </r>
  <r>
    <x v="342"/>
    <n v="2018"/>
    <n v="5"/>
    <s v="No"/>
  </r>
  <r>
    <x v="342"/>
    <n v="2019"/>
    <n v="3"/>
    <s v="No"/>
  </r>
  <r>
    <x v="343"/>
    <n v="2017"/>
    <n v="3"/>
    <s v="No"/>
  </r>
  <r>
    <x v="344"/>
    <n v="2022"/>
    <n v="5"/>
    <s v="No"/>
  </r>
  <r>
    <x v="344"/>
    <n v="2023"/>
    <n v="3"/>
    <s v="No"/>
  </r>
  <r>
    <x v="344"/>
    <n v="2024"/>
    <n v="2"/>
    <s v="No"/>
  </r>
  <r>
    <x v="345"/>
    <n v="2022"/>
    <n v="3"/>
    <s v="Yes"/>
  </r>
  <r>
    <x v="345"/>
    <n v="2023"/>
    <n v="3"/>
    <s v="No"/>
  </r>
  <r>
    <x v="345"/>
    <n v="2024"/>
    <n v="4"/>
    <s v="No"/>
  </r>
  <r>
    <x v="346"/>
    <n v="2018"/>
    <n v="3"/>
    <s v="No"/>
  </r>
  <r>
    <x v="346"/>
    <n v="2019"/>
    <n v="3"/>
    <s v="No"/>
  </r>
  <r>
    <x v="346"/>
    <n v="2020"/>
    <n v="3"/>
    <s v="No"/>
  </r>
  <r>
    <x v="347"/>
    <n v="2021"/>
    <n v="3"/>
    <s v="No"/>
  </r>
  <r>
    <x v="347"/>
    <n v="2022"/>
    <n v="5"/>
    <s v="No"/>
  </r>
  <r>
    <x v="347"/>
    <n v="2023"/>
    <n v="5"/>
    <s v="No"/>
  </r>
  <r>
    <x v="347"/>
    <n v="2024"/>
    <n v="3"/>
    <s v="No"/>
  </r>
  <r>
    <x v="348"/>
    <n v="2020"/>
    <n v="4"/>
    <s v="No"/>
  </r>
  <r>
    <x v="349"/>
    <n v="2021"/>
    <n v="2"/>
    <s v="No"/>
  </r>
  <r>
    <x v="349"/>
    <n v="2022"/>
    <n v="2"/>
    <s v="No"/>
  </r>
  <r>
    <x v="349"/>
    <n v="2023"/>
    <n v="4"/>
    <s v="Yes"/>
  </r>
  <r>
    <x v="350"/>
    <n v="2021"/>
    <n v="5"/>
    <s v="No"/>
  </r>
  <r>
    <x v="350"/>
    <n v="2022"/>
    <n v="5"/>
    <s v="No"/>
  </r>
  <r>
    <x v="350"/>
    <n v="2023"/>
    <n v="5"/>
    <s v="No"/>
  </r>
  <r>
    <x v="351"/>
    <n v="2021"/>
    <n v="3"/>
    <s v="No"/>
  </r>
  <r>
    <x v="351"/>
    <n v="2022"/>
    <n v="3"/>
    <s v="No"/>
  </r>
  <r>
    <x v="351"/>
    <n v="2023"/>
    <n v="2"/>
    <s v="No"/>
  </r>
  <r>
    <x v="351"/>
    <n v="2024"/>
    <n v="4"/>
    <s v="No"/>
  </r>
  <r>
    <x v="352"/>
    <n v="2022"/>
    <n v="4"/>
    <s v="No"/>
  </r>
  <r>
    <x v="353"/>
    <n v="2022"/>
    <n v="3"/>
    <s v="Yes"/>
  </r>
  <r>
    <x v="353"/>
    <n v="2023"/>
    <n v="3"/>
    <s v="No"/>
  </r>
  <r>
    <x v="353"/>
    <n v="2024"/>
    <n v="5"/>
    <s v="No"/>
  </r>
  <r>
    <x v="353"/>
    <n v="2025"/>
    <n v="3"/>
    <s v="No"/>
  </r>
  <r>
    <x v="354"/>
    <n v="2022"/>
    <n v="4"/>
    <s v="No"/>
  </r>
  <r>
    <x v="354"/>
    <n v="2023"/>
    <n v="4"/>
    <s v="Yes"/>
  </r>
  <r>
    <x v="354"/>
    <n v="2024"/>
    <n v="5"/>
    <s v="No"/>
  </r>
  <r>
    <x v="355"/>
    <n v="2017"/>
    <n v="4"/>
    <s v="No"/>
  </r>
  <r>
    <x v="356"/>
    <n v="2019"/>
    <n v="2"/>
    <s v="No"/>
  </r>
  <r>
    <x v="357"/>
    <n v="2020"/>
    <n v="3"/>
    <s v="No"/>
  </r>
  <r>
    <x v="358"/>
    <n v="2019"/>
    <n v="5"/>
    <s v="Yes"/>
  </r>
  <r>
    <x v="359"/>
    <n v="2019"/>
    <n v="3"/>
    <s v="No"/>
  </r>
  <r>
    <x v="359"/>
    <n v="2020"/>
    <n v="3"/>
    <s v="Yes"/>
  </r>
  <r>
    <x v="359"/>
    <n v="2021"/>
    <n v="4"/>
    <s v="No"/>
  </r>
  <r>
    <x v="359"/>
    <n v="2022"/>
    <n v="5"/>
    <s v="No"/>
  </r>
  <r>
    <x v="360"/>
    <n v="2019"/>
    <n v="3"/>
    <s v="No"/>
  </r>
  <r>
    <x v="360"/>
    <n v="2020"/>
    <n v="3"/>
    <s v="No"/>
  </r>
  <r>
    <x v="361"/>
    <n v="2021"/>
    <n v="4"/>
    <s v="No"/>
  </r>
  <r>
    <x v="361"/>
    <n v="2022"/>
    <n v="3"/>
    <s v="No"/>
  </r>
  <r>
    <x v="361"/>
    <n v="2023"/>
    <n v="5"/>
    <s v="No"/>
  </r>
  <r>
    <x v="362"/>
    <n v="2021"/>
    <n v="3"/>
    <s v="No"/>
  </r>
  <r>
    <x v="362"/>
    <n v="2022"/>
    <n v="4"/>
    <s v="No"/>
  </r>
  <r>
    <x v="363"/>
    <n v="2019"/>
    <n v="3"/>
    <s v="Yes"/>
  </r>
  <r>
    <x v="364"/>
    <n v="2023"/>
    <n v="4"/>
    <s v="Yes"/>
  </r>
  <r>
    <x v="364"/>
    <n v="2024"/>
    <n v="3"/>
    <s v="No"/>
  </r>
  <r>
    <x v="364"/>
    <n v="2025"/>
    <n v="4"/>
    <s v="No"/>
  </r>
  <r>
    <x v="365"/>
    <n v="2022"/>
    <n v="4"/>
    <s v="No"/>
  </r>
  <r>
    <x v="365"/>
    <n v="2023"/>
    <n v="4"/>
    <s v="No"/>
  </r>
  <r>
    <x v="366"/>
    <n v="2017"/>
    <n v="3"/>
    <s v="No"/>
  </r>
  <r>
    <x v="367"/>
    <n v="2023"/>
    <n v="4"/>
    <s v="No"/>
  </r>
  <r>
    <x v="367"/>
    <n v="2024"/>
    <n v="4"/>
    <s v="No"/>
  </r>
  <r>
    <x v="368"/>
    <n v="2019"/>
    <n v="3"/>
    <s v="No"/>
  </r>
  <r>
    <x v="368"/>
    <n v="2020"/>
    <n v="2"/>
    <s v="Yes"/>
  </r>
  <r>
    <x v="369"/>
    <n v="2023"/>
    <n v="3"/>
    <s v="Yes"/>
  </r>
  <r>
    <x v="369"/>
    <n v="2024"/>
    <n v="4"/>
    <s v="No"/>
  </r>
  <r>
    <x v="369"/>
    <n v="2025"/>
    <n v="4"/>
    <s v="No"/>
  </r>
  <r>
    <x v="369"/>
    <n v="2026"/>
    <n v="4"/>
    <s v="No"/>
  </r>
  <r>
    <x v="370"/>
    <n v="2022"/>
    <n v="4"/>
    <s v="No"/>
  </r>
  <r>
    <x v="370"/>
    <n v="2023"/>
    <n v="3"/>
    <s v="No"/>
  </r>
  <r>
    <x v="370"/>
    <n v="2024"/>
    <n v="2"/>
    <s v="No"/>
  </r>
  <r>
    <x v="371"/>
    <n v="2021"/>
    <n v="2"/>
    <s v="No"/>
  </r>
  <r>
    <x v="371"/>
    <n v="2022"/>
    <n v="3"/>
    <s v="No"/>
  </r>
  <r>
    <x v="371"/>
    <n v="2023"/>
    <n v="3"/>
    <s v="No"/>
  </r>
  <r>
    <x v="372"/>
    <n v="2022"/>
    <n v="3"/>
    <s v="Yes"/>
  </r>
  <r>
    <x v="372"/>
    <n v="2023"/>
    <n v="4"/>
    <s v="No"/>
  </r>
  <r>
    <x v="373"/>
    <n v="2023"/>
    <n v="4"/>
    <s v="No"/>
  </r>
  <r>
    <x v="373"/>
    <n v="2024"/>
    <n v="4"/>
    <s v="No"/>
  </r>
  <r>
    <x v="373"/>
    <n v="2025"/>
    <n v="4"/>
    <s v="No"/>
  </r>
  <r>
    <x v="373"/>
    <n v="2026"/>
    <n v="4"/>
    <s v="No"/>
  </r>
  <r>
    <x v="374"/>
    <n v="2023"/>
    <n v="5"/>
    <s v="Yes"/>
  </r>
  <r>
    <x v="374"/>
    <n v="2024"/>
    <n v="4"/>
    <s v="No"/>
  </r>
  <r>
    <x v="375"/>
    <n v="2022"/>
    <n v="4"/>
    <s v="No"/>
  </r>
  <r>
    <x v="375"/>
    <n v="2023"/>
    <n v="4"/>
    <s v="Yes"/>
  </r>
  <r>
    <x v="376"/>
    <n v="2020"/>
    <n v="4"/>
    <s v="Yes"/>
  </r>
  <r>
    <x v="376"/>
    <n v="2021"/>
    <n v="4"/>
    <s v="Yes"/>
  </r>
  <r>
    <x v="377"/>
    <n v="2023"/>
    <n v="3"/>
    <s v="No"/>
  </r>
  <r>
    <x v="377"/>
    <n v="2024"/>
    <n v="3"/>
    <s v="Yes"/>
  </r>
  <r>
    <x v="377"/>
    <n v="2025"/>
    <n v="4"/>
    <s v="No"/>
  </r>
  <r>
    <x v="377"/>
    <n v="2026"/>
    <n v="4"/>
    <s v="No"/>
  </r>
  <r>
    <x v="378"/>
    <n v="2019"/>
    <n v="3"/>
    <s v="No"/>
  </r>
  <r>
    <x v="378"/>
    <n v="2020"/>
    <n v="3"/>
    <s v="No"/>
  </r>
  <r>
    <x v="379"/>
    <n v="2022"/>
    <n v="3"/>
    <s v="Yes"/>
  </r>
  <r>
    <x v="379"/>
    <n v="2023"/>
    <n v="4"/>
    <s v="No"/>
  </r>
  <r>
    <x v="380"/>
    <n v="2017"/>
    <n v="4"/>
    <s v="No"/>
  </r>
  <r>
    <x v="380"/>
    <n v="2018"/>
    <n v="4"/>
    <s v="No"/>
  </r>
  <r>
    <x v="381"/>
    <n v="2021"/>
    <n v="5"/>
    <s v="No"/>
  </r>
  <r>
    <x v="381"/>
    <n v="2022"/>
    <n v="5"/>
    <s v="No"/>
  </r>
  <r>
    <x v="382"/>
    <n v="2017"/>
    <n v="4"/>
    <s v="No"/>
  </r>
  <r>
    <x v="383"/>
    <n v="2017"/>
    <n v="4"/>
    <s v="No"/>
  </r>
  <r>
    <x v="383"/>
    <n v="2018"/>
    <n v="5"/>
    <s v="No"/>
  </r>
  <r>
    <x v="383"/>
    <n v="2019"/>
    <n v="3"/>
    <s v="No"/>
  </r>
  <r>
    <x v="383"/>
    <n v="2020"/>
    <n v="2"/>
    <s v="No"/>
  </r>
  <r>
    <x v="384"/>
    <n v="2020"/>
    <n v="4"/>
    <s v="No"/>
  </r>
  <r>
    <x v="384"/>
    <n v="2021"/>
    <n v="2"/>
    <s v="No"/>
  </r>
  <r>
    <x v="384"/>
    <n v="2022"/>
    <n v="3"/>
    <s v="No"/>
  </r>
  <r>
    <x v="384"/>
    <n v="2023"/>
    <n v="2"/>
    <s v="No"/>
  </r>
  <r>
    <x v="385"/>
    <n v="2022"/>
    <n v="4"/>
    <s v="No"/>
  </r>
  <r>
    <x v="385"/>
    <n v="2023"/>
    <n v="3"/>
    <s v="No"/>
  </r>
  <r>
    <x v="386"/>
    <n v="2022"/>
    <n v="3"/>
    <s v="Yes"/>
  </r>
  <r>
    <x v="386"/>
    <n v="2023"/>
    <n v="3"/>
    <s v="No"/>
  </r>
  <r>
    <x v="386"/>
    <n v="2024"/>
    <n v="3"/>
    <s v="No"/>
  </r>
  <r>
    <x v="387"/>
    <n v="2017"/>
    <n v="2"/>
    <s v="No"/>
  </r>
  <r>
    <x v="387"/>
    <n v="2018"/>
    <n v="3"/>
    <s v="No"/>
  </r>
  <r>
    <x v="387"/>
    <n v="2019"/>
    <n v="4"/>
    <s v="No"/>
  </r>
  <r>
    <x v="388"/>
    <n v="2020"/>
    <n v="2"/>
    <s v="Yes"/>
  </r>
  <r>
    <x v="388"/>
    <n v="2021"/>
    <n v="5"/>
    <s v="No"/>
  </r>
  <r>
    <x v="388"/>
    <n v="2022"/>
    <n v="5"/>
    <s v="No"/>
  </r>
  <r>
    <x v="388"/>
    <n v="2023"/>
    <n v="5"/>
    <s v="No"/>
  </r>
  <r>
    <x v="389"/>
    <n v="2023"/>
    <n v="3"/>
    <s v="No"/>
  </r>
  <r>
    <x v="389"/>
    <n v="2024"/>
    <n v="3"/>
    <s v="No"/>
  </r>
  <r>
    <x v="389"/>
    <n v="2025"/>
    <n v="3"/>
    <s v="Yes"/>
  </r>
  <r>
    <x v="389"/>
    <n v="2026"/>
    <n v="4"/>
    <s v="No"/>
  </r>
  <r>
    <x v="390"/>
    <n v="2018"/>
    <n v="2"/>
    <s v="No"/>
  </r>
  <r>
    <x v="390"/>
    <n v="2019"/>
    <n v="2"/>
    <s v="No"/>
  </r>
  <r>
    <x v="390"/>
    <n v="2020"/>
    <n v="3"/>
    <s v="No"/>
  </r>
  <r>
    <x v="390"/>
    <n v="2021"/>
    <n v="3"/>
    <s v="No"/>
  </r>
  <r>
    <x v="391"/>
    <n v="2018"/>
    <n v="4"/>
    <s v="No"/>
  </r>
  <r>
    <x v="391"/>
    <n v="2019"/>
    <n v="3"/>
    <s v="No"/>
  </r>
  <r>
    <x v="392"/>
    <n v="2022"/>
    <n v="2"/>
    <s v="No"/>
  </r>
  <r>
    <x v="393"/>
    <n v="2018"/>
    <n v="3"/>
    <s v="No"/>
  </r>
  <r>
    <x v="394"/>
    <n v="2017"/>
    <n v="5"/>
    <s v="No"/>
  </r>
  <r>
    <x v="394"/>
    <n v="2018"/>
    <n v="5"/>
    <s v="No"/>
  </r>
  <r>
    <x v="394"/>
    <n v="2019"/>
    <n v="3"/>
    <s v="No"/>
  </r>
  <r>
    <x v="395"/>
    <n v="2023"/>
    <n v="3"/>
    <s v="No"/>
  </r>
  <r>
    <x v="395"/>
    <n v="2024"/>
    <n v="3"/>
    <s v="No"/>
  </r>
  <r>
    <x v="395"/>
    <n v="2025"/>
    <n v="3"/>
    <s v="No"/>
  </r>
  <r>
    <x v="395"/>
    <n v="2026"/>
    <n v="4"/>
    <s v="No"/>
  </r>
  <r>
    <x v="396"/>
    <n v="2020"/>
    <n v="2"/>
    <s v="No"/>
  </r>
  <r>
    <x v="396"/>
    <n v="2021"/>
    <n v="3"/>
    <s v="Yes"/>
  </r>
  <r>
    <x v="396"/>
    <n v="2022"/>
    <n v="4"/>
    <s v="No"/>
  </r>
  <r>
    <x v="396"/>
    <n v="2023"/>
    <n v="2"/>
    <s v="No"/>
  </r>
  <r>
    <x v="397"/>
    <n v="2019"/>
    <n v="3"/>
    <s v="No"/>
  </r>
  <r>
    <x v="397"/>
    <n v="2020"/>
    <n v="4"/>
    <s v="No"/>
  </r>
  <r>
    <x v="397"/>
    <n v="2021"/>
    <n v="4"/>
    <s v="No"/>
  </r>
  <r>
    <x v="398"/>
    <n v="2022"/>
    <n v="4"/>
    <s v="No"/>
  </r>
  <r>
    <x v="398"/>
    <n v="2023"/>
    <n v="4"/>
    <s v="No"/>
  </r>
  <r>
    <x v="398"/>
    <n v="2024"/>
    <n v="4"/>
    <s v="No"/>
  </r>
  <r>
    <x v="399"/>
    <n v="2017"/>
    <n v="4"/>
    <s v="No"/>
  </r>
  <r>
    <x v="399"/>
    <n v="2018"/>
    <n v="2"/>
    <s v="No"/>
  </r>
  <r>
    <x v="399"/>
    <n v="2019"/>
    <n v="3"/>
    <s v="Yes"/>
  </r>
  <r>
    <x v="400"/>
    <n v="2018"/>
    <n v="3"/>
    <s v="No"/>
  </r>
  <r>
    <x v="400"/>
    <n v="2019"/>
    <n v="4"/>
    <s v="No"/>
  </r>
  <r>
    <x v="400"/>
    <n v="2020"/>
    <n v="3"/>
    <s v="No"/>
  </r>
  <r>
    <x v="400"/>
    <n v="2021"/>
    <n v="4"/>
    <s v="Yes"/>
  </r>
  <r>
    <x v="401"/>
    <n v="2019"/>
    <n v="4"/>
    <s v="Yes"/>
  </r>
  <r>
    <x v="402"/>
    <n v="2018"/>
    <n v="3"/>
    <s v="No"/>
  </r>
  <r>
    <x v="402"/>
    <n v="2019"/>
    <n v="4"/>
    <s v="No"/>
  </r>
  <r>
    <x v="403"/>
    <n v="2018"/>
    <n v="2"/>
    <s v="No"/>
  </r>
  <r>
    <x v="403"/>
    <n v="2019"/>
    <n v="4"/>
    <s v="No"/>
  </r>
  <r>
    <x v="403"/>
    <n v="2020"/>
    <n v="4"/>
    <s v="No"/>
  </r>
  <r>
    <x v="404"/>
    <n v="2018"/>
    <n v="4"/>
    <s v="No"/>
  </r>
  <r>
    <x v="404"/>
    <n v="2019"/>
    <n v="4"/>
    <s v="No"/>
  </r>
  <r>
    <x v="404"/>
    <n v="2020"/>
    <n v="4"/>
    <s v="Yes"/>
  </r>
  <r>
    <x v="405"/>
    <n v="2022"/>
    <n v="2"/>
    <s v="No"/>
  </r>
  <r>
    <x v="405"/>
    <n v="2023"/>
    <n v="3"/>
    <s v="Yes"/>
  </r>
  <r>
    <x v="405"/>
    <n v="2024"/>
    <n v="3"/>
    <s v="No"/>
  </r>
  <r>
    <x v="405"/>
    <n v="2025"/>
    <n v="4"/>
    <s v="No"/>
  </r>
  <r>
    <x v="406"/>
    <n v="2019"/>
    <n v="5"/>
    <s v="No"/>
  </r>
  <r>
    <x v="406"/>
    <n v="2020"/>
    <n v="3"/>
    <s v="No"/>
  </r>
  <r>
    <x v="407"/>
    <n v="2018"/>
    <n v="4"/>
    <s v="No"/>
  </r>
  <r>
    <x v="407"/>
    <n v="2019"/>
    <n v="3"/>
    <s v="Yes"/>
  </r>
  <r>
    <x v="407"/>
    <n v="2020"/>
    <n v="3"/>
    <s v="No"/>
  </r>
  <r>
    <x v="408"/>
    <n v="2023"/>
    <n v="4"/>
    <s v="No"/>
  </r>
  <r>
    <x v="409"/>
    <n v="2022"/>
    <n v="2"/>
    <s v="No"/>
  </r>
  <r>
    <x v="409"/>
    <n v="2023"/>
    <n v="4"/>
    <s v="Yes"/>
  </r>
  <r>
    <x v="410"/>
    <n v="2021"/>
    <n v="3"/>
    <s v="No"/>
  </r>
  <r>
    <x v="410"/>
    <n v="2022"/>
    <n v="3"/>
    <s v="No"/>
  </r>
  <r>
    <x v="411"/>
    <n v="2023"/>
    <n v="3"/>
    <s v="No"/>
  </r>
  <r>
    <x v="411"/>
    <n v="2024"/>
    <n v="3"/>
    <s v="No"/>
  </r>
  <r>
    <x v="411"/>
    <n v="2025"/>
    <n v="3"/>
    <s v="No"/>
  </r>
  <r>
    <x v="412"/>
    <n v="2018"/>
    <n v="3"/>
    <s v="No"/>
  </r>
  <r>
    <x v="412"/>
    <n v="2019"/>
    <n v="3"/>
    <s v="No"/>
  </r>
  <r>
    <x v="412"/>
    <n v="2020"/>
    <n v="3"/>
    <s v="Yes"/>
  </r>
  <r>
    <x v="412"/>
    <n v="2021"/>
    <n v="2"/>
    <s v="No"/>
  </r>
  <r>
    <x v="413"/>
    <n v="2017"/>
    <n v="3"/>
    <s v="No"/>
  </r>
  <r>
    <x v="413"/>
    <n v="2018"/>
    <n v="3"/>
    <s v="No"/>
  </r>
  <r>
    <x v="414"/>
    <n v="2019"/>
    <n v="4"/>
    <s v="No"/>
  </r>
  <r>
    <x v="415"/>
    <n v="2020"/>
    <n v="3"/>
    <s v="No"/>
  </r>
  <r>
    <x v="415"/>
    <n v="2021"/>
    <n v="4"/>
    <s v="No"/>
  </r>
  <r>
    <x v="415"/>
    <n v="2022"/>
    <n v="4"/>
    <s v="No"/>
  </r>
  <r>
    <x v="415"/>
    <n v="2023"/>
    <n v="4"/>
    <s v="Yes"/>
  </r>
  <r>
    <x v="416"/>
    <n v="2019"/>
    <n v="3"/>
    <s v="No"/>
  </r>
  <r>
    <x v="416"/>
    <n v="2020"/>
    <n v="4"/>
    <s v="No"/>
  </r>
  <r>
    <x v="416"/>
    <n v="2021"/>
    <n v="3"/>
    <s v="No"/>
  </r>
  <r>
    <x v="417"/>
    <n v="2018"/>
    <n v="5"/>
    <s v="No"/>
  </r>
  <r>
    <x v="418"/>
    <n v="2023"/>
    <n v="5"/>
    <s v="No"/>
  </r>
  <r>
    <x v="419"/>
    <n v="2023"/>
    <n v="3"/>
    <s v="No"/>
  </r>
  <r>
    <x v="419"/>
    <n v="2024"/>
    <n v="3"/>
    <s v="No"/>
  </r>
  <r>
    <x v="419"/>
    <n v="2025"/>
    <n v="2"/>
    <s v="No"/>
  </r>
  <r>
    <x v="419"/>
    <n v="2026"/>
    <n v="3"/>
    <s v="No"/>
  </r>
  <r>
    <x v="420"/>
    <n v="2020"/>
    <n v="3"/>
    <s v="No"/>
  </r>
  <r>
    <x v="420"/>
    <n v="2021"/>
    <n v="4"/>
    <s v="No"/>
  </r>
  <r>
    <x v="421"/>
    <n v="2017"/>
    <n v="4"/>
    <s v="No"/>
  </r>
  <r>
    <x v="421"/>
    <n v="2018"/>
    <n v="4"/>
    <s v="No"/>
  </r>
  <r>
    <x v="422"/>
    <n v="2023"/>
    <n v="5"/>
    <s v="No"/>
  </r>
  <r>
    <x v="422"/>
    <n v="2024"/>
    <n v="3"/>
    <s v="No"/>
  </r>
  <r>
    <x v="423"/>
    <n v="2021"/>
    <n v="3"/>
    <s v="No"/>
  </r>
  <r>
    <x v="423"/>
    <n v="2022"/>
    <n v="4"/>
    <s v="No"/>
  </r>
  <r>
    <x v="423"/>
    <n v="2023"/>
    <n v="2"/>
    <s v="No"/>
  </r>
  <r>
    <x v="423"/>
    <n v="2024"/>
    <n v="5"/>
    <s v="No"/>
  </r>
  <r>
    <x v="424"/>
    <n v="2021"/>
    <n v="3"/>
    <s v="No"/>
  </r>
  <r>
    <x v="424"/>
    <n v="2022"/>
    <n v="4"/>
    <s v="No"/>
  </r>
  <r>
    <x v="424"/>
    <n v="2023"/>
    <n v="4"/>
    <s v="No"/>
  </r>
  <r>
    <x v="424"/>
    <n v="2024"/>
    <n v="3"/>
    <s v="No"/>
  </r>
  <r>
    <x v="425"/>
    <n v="2020"/>
    <n v="3"/>
    <s v="No"/>
  </r>
  <r>
    <x v="426"/>
    <n v="2017"/>
    <n v="4"/>
    <s v="No"/>
  </r>
  <r>
    <x v="426"/>
    <n v="2018"/>
    <n v="4"/>
    <s v="No"/>
  </r>
  <r>
    <x v="426"/>
    <n v="2019"/>
    <n v="5"/>
    <s v="No"/>
  </r>
  <r>
    <x v="426"/>
    <n v="2020"/>
    <n v="2"/>
    <s v="No"/>
  </r>
  <r>
    <x v="427"/>
    <n v="2019"/>
    <n v="3"/>
    <s v="Yes"/>
  </r>
  <r>
    <x v="427"/>
    <n v="2020"/>
    <n v="2"/>
    <s v="Yes"/>
  </r>
  <r>
    <x v="427"/>
    <n v="2021"/>
    <n v="4"/>
    <s v="No"/>
  </r>
  <r>
    <x v="427"/>
    <n v="2022"/>
    <n v="5"/>
    <s v="No"/>
  </r>
  <r>
    <x v="428"/>
    <n v="2021"/>
    <n v="4"/>
    <s v="No"/>
  </r>
  <r>
    <x v="428"/>
    <n v="2022"/>
    <n v="4"/>
    <s v="No"/>
  </r>
  <r>
    <x v="429"/>
    <n v="2023"/>
    <n v="3"/>
    <s v="No"/>
  </r>
  <r>
    <x v="430"/>
    <n v="2019"/>
    <n v="4"/>
    <s v="No"/>
  </r>
  <r>
    <x v="430"/>
    <n v="2020"/>
    <n v="4"/>
    <s v="No"/>
  </r>
  <r>
    <x v="431"/>
    <n v="2022"/>
    <n v="3"/>
    <s v="No"/>
  </r>
  <r>
    <x v="432"/>
    <n v="2020"/>
    <n v="5"/>
    <s v="No"/>
  </r>
  <r>
    <x v="432"/>
    <n v="2021"/>
    <n v="3"/>
    <s v="No"/>
  </r>
  <r>
    <x v="433"/>
    <n v="2017"/>
    <n v="5"/>
    <s v="No"/>
  </r>
  <r>
    <x v="433"/>
    <n v="2018"/>
    <n v="5"/>
    <s v="No"/>
  </r>
  <r>
    <x v="434"/>
    <n v="2018"/>
    <n v="5"/>
    <s v="No"/>
  </r>
  <r>
    <x v="434"/>
    <n v="2019"/>
    <n v="4"/>
    <s v="No"/>
  </r>
  <r>
    <x v="435"/>
    <n v="2021"/>
    <n v="4"/>
    <s v="Yes"/>
  </r>
  <r>
    <x v="435"/>
    <n v="2022"/>
    <n v="3"/>
    <s v="No"/>
  </r>
  <r>
    <x v="435"/>
    <n v="2023"/>
    <n v="4"/>
    <s v="No"/>
  </r>
  <r>
    <x v="436"/>
    <n v="2018"/>
    <n v="2"/>
    <s v="Yes"/>
  </r>
  <r>
    <x v="436"/>
    <n v="2019"/>
    <n v="5"/>
    <s v="Yes"/>
  </r>
  <r>
    <x v="437"/>
    <n v="2018"/>
    <n v="3"/>
    <s v="No"/>
  </r>
  <r>
    <x v="438"/>
    <n v="2022"/>
    <n v="4"/>
    <s v="No"/>
  </r>
  <r>
    <x v="438"/>
    <n v="2023"/>
    <n v="3"/>
    <s v="No"/>
  </r>
  <r>
    <x v="439"/>
    <n v="2017"/>
    <n v="4"/>
    <s v="No"/>
  </r>
  <r>
    <x v="439"/>
    <n v="2018"/>
    <n v="2"/>
    <s v="No"/>
  </r>
  <r>
    <x v="439"/>
    <n v="2019"/>
    <n v="5"/>
    <s v="No"/>
  </r>
  <r>
    <x v="439"/>
    <n v="2020"/>
    <n v="4"/>
    <s v="No"/>
  </r>
  <r>
    <x v="440"/>
    <n v="2017"/>
    <n v="2"/>
    <s v="No"/>
  </r>
  <r>
    <x v="441"/>
    <n v="2018"/>
    <n v="5"/>
    <s v="No"/>
  </r>
  <r>
    <x v="441"/>
    <n v="2019"/>
    <n v="4"/>
    <s v="No"/>
  </r>
  <r>
    <x v="441"/>
    <n v="2020"/>
    <n v="3"/>
    <s v="No"/>
  </r>
  <r>
    <x v="442"/>
    <n v="2022"/>
    <n v="4"/>
    <s v="No"/>
  </r>
  <r>
    <x v="442"/>
    <n v="2023"/>
    <n v="2"/>
    <s v="No"/>
  </r>
  <r>
    <x v="442"/>
    <n v="2024"/>
    <n v="5"/>
    <s v="No"/>
  </r>
  <r>
    <x v="442"/>
    <n v="2025"/>
    <n v="4"/>
    <s v="Yes"/>
  </r>
  <r>
    <x v="443"/>
    <n v="2020"/>
    <n v="4"/>
    <s v="No"/>
  </r>
  <r>
    <x v="444"/>
    <n v="2019"/>
    <n v="2"/>
    <s v="No"/>
  </r>
  <r>
    <x v="444"/>
    <n v="2020"/>
    <n v="3"/>
    <s v="No"/>
  </r>
  <r>
    <x v="444"/>
    <n v="2021"/>
    <n v="4"/>
    <s v="No"/>
  </r>
  <r>
    <x v="444"/>
    <n v="2022"/>
    <n v="2"/>
    <s v="No"/>
  </r>
  <r>
    <x v="445"/>
    <n v="2023"/>
    <n v="3"/>
    <s v="No"/>
  </r>
  <r>
    <x v="446"/>
    <n v="2023"/>
    <n v="5"/>
    <s v="No"/>
  </r>
  <r>
    <x v="446"/>
    <n v="2024"/>
    <n v="3"/>
    <s v="No"/>
  </r>
  <r>
    <x v="447"/>
    <n v="2018"/>
    <n v="4"/>
    <s v="No"/>
  </r>
  <r>
    <x v="447"/>
    <n v="2019"/>
    <n v="4"/>
    <s v="No"/>
  </r>
  <r>
    <x v="447"/>
    <n v="2020"/>
    <n v="3"/>
    <s v="Yes"/>
  </r>
  <r>
    <x v="448"/>
    <n v="2020"/>
    <n v="4"/>
    <s v="No"/>
  </r>
  <r>
    <x v="449"/>
    <n v="2023"/>
    <n v="3"/>
    <s v="No"/>
  </r>
  <r>
    <x v="449"/>
    <n v="2024"/>
    <n v="3"/>
    <s v="No"/>
  </r>
  <r>
    <x v="450"/>
    <n v="2017"/>
    <n v="3"/>
    <s v="No"/>
  </r>
  <r>
    <x v="450"/>
    <n v="2018"/>
    <n v="2"/>
    <s v="No"/>
  </r>
  <r>
    <x v="451"/>
    <n v="2019"/>
    <n v="4"/>
    <s v="Yes"/>
  </r>
  <r>
    <x v="451"/>
    <n v="2020"/>
    <n v="3"/>
    <s v="Yes"/>
  </r>
  <r>
    <x v="452"/>
    <n v="2023"/>
    <n v="4"/>
    <s v="Yes"/>
  </r>
  <r>
    <x v="453"/>
    <n v="2023"/>
    <n v="3"/>
    <s v="No"/>
  </r>
  <r>
    <x v="453"/>
    <n v="2024"/>
    <n v="4"/>
    <s v="No"/>
  </r>
  <r>
    <x v="453"/>
    <n v="2025"/>
    <n v="3"/>
    <s v="No"/>
  </r>
  <r>
    <x v="453"/>
    <n v="2026"/>
    <n v="3"/>
    <s v="No"/>
  </r>
  <r>
    <x v="454"/>
    <n v="2018"/>
    <n v="4"/>
    <s v="No"/>
  </r>
  <r>
    <x v="454"/>
    <n v="2019"/>
    <n v="4"/>
    <s v="No"/>
  </r>
  <r>
    <x v="455"/>
    <n v="2022"/>
    <n v="3"/>
    <s v="No"/>
  </r>
  <r>
    <x v="455"/>
    <n v="2023"/>
    <n v="4"/>
    <s v="No"/>
  </r>
  <r>
    <x v="456"/>
    <n v="2021"/>
    <n v="5"/>
    <s v="No"/>
  </r>
  <r>
    <x v="457"/>
    <n v="2023"/>
    <n v="3"/>
    <s v="No"/>
  </r>
  <r>
    <x v="457"/>
    <n v="2024"/>
    <n v="3"/>
    <s v="No"/>
  </r>
  <r>
    <x v="458"/>
    <n v="2021"/>
    <n v="3"/>
    <s v="No"/>
  </r>
  <r>
    <x v="458"/>
    <n v="2022"/>
    <n v="4"/>
    <s v="No"/>
  </r>
  <r>
    <x v="458"/>
    <n v="2023"/>
    <n v="3"/>
    <s v="No"/>
  </r>
  <r>
    <x v="458"/>
    <n v="2024"/>
    <n v="2"/>
    <s v="No"/>
  </r>
  <r>
    <x v="459"/>
    <n v="2018"/>
    <n v="4"/>
    <s v="No"/>
  </r>
  <r>
    <x v="459"/>
    <n v="2019"/>
    <n v="3"/>
    <s v="No"/>
  </r>
  <r>
    <x v="459"/>
    <n v="2020"/>
    <n v="4"/>
    <s v="Yes"/>
  </r>
  <r>
    <x v="460"/>
    <n v="2021"/>
    <n v="4"/>
    <s v="No"/>
  </r>
  <r>
    <x v="460"/>
    <n v="2022"/>
    <n v="3"/>
    <s v="No"/>
  </r>
  <r>
    <x v="461"/>
    <n v="2017"/>
    <n v="2"/>
    <s v="No"/>
  </r>
  <r>
    <x v="461"/>
    <n v="2018"/>
    <n v="5"/>
    <s v="No"/>
  </r>
  <r>
    <x v="462"/>
    <n v="2018"/>
    <n v="4"/>
    <s v="No"/>
  </r>
  <r>
    <x v="462"/>
    <n v="2019"/>
    <n v="4"/>
    <s v="No"/>
  </r>
  <r>
    <x v="462"/>
    <n v="2020"/>
    <n v="2"/>
    <s v="No"/>
  </r>
  <r>
    <x v="462"/>
    <n v="2021"/>
    <n v="3"/>
    <s v="No"/>
  </r>
  <r>
    <x v="463"/>
    <n v="2019"/>
    <n v="4"/>
    <s v="No"/>
  </r>
  <r>
    <x v="463"/>
    <n v="2020"/>
    <n v="4"/>
    <s v="No"/>
  </r>
  <r>
    <x v="463"/>
    <n v="2021"/>
    <n v="3"/>
    <s v="No"/>
  </r>
  <r>
    <x v="463"/>
    <n v="2022"/>
    <n v="5"/>
    <s v="No"/>
  </r>
  <r>
    <x v="464"/>
    <n v="2022"/>
    <n v="2"/>
    <s v="No"/>
  </r>
  <r>
    <x v="464"/>
    <n v="2023"/>
    <n v="3"/>
    <s v="No"/>
  </r>
  <r>
    <x v="464"/>
    <n v="2024"/>
    <n v="4"/>
    <s v="No"/>
  </r>
  <r>
    <x v="465"/>
    <n v="2020"/>
    <n v="4"/>
    <s v="No"/>
  </r>
  <r>
    <x v="465"/>
    <n v="2021"/>
    <n v="3"/>
    <s v="Yes"/>
  </r>
  <r>
    <x v="466"/>
    <n v="2020"/>
    <n v="3"/>
    <s v="No"/>
  </r>
  <r>
    <x v="467"/>
    <n v="2022"/>
    <n v="4"/>
    <s v="No"/>
  </r>
  <r>
    <x v="467"/>
    <n v="2023"/>
    <n v="3"/>
    <s v="No"/>
  </r>
  <r>
    <x v="468"/>
    <n v="2019"/>
    <n v="5"/>
    <s v="Yes"/>
  </r>
  <r>
    <x v="468"/>
    <n v="2020"/>
    <n v="4"/>
    <s v="No"/>
  </r>
  <r>
    <x v="469"/>
    <n v="2023"/>
    <n v="4"/>
    <s v="Yes"/>
  </r>
  <r>
    <x v="469"/>
    <n v="2024"/>
    <n v="3"/>
    <s v="No"/>
  </r>
  <r>
    <x v="469"/>
    <n v="2025"/>
    <n v="3"/>
    <s v="No"/>
  </r>
  <r>
    <x v="470"/>
    <n v="2020"/>
    <n v="2"/>
    <s v="No"/>
  </r>
  <r>
    <x v="471"/>
    <n v="2017"/>
    <n v="3"/>
    <s v="No"/>
  </r>
  <r>
    <x v="471"/>
    <n v="2018"/>
    <n v="4"/>
    <s v="No"/>
  </r>
  <r>
    <x v="471"/>
    <n v="2019"/>
    <n v="4"/>
    <s v="No"/>
  </r>
  <r>
    <x v="472"/>
    <n v="2022"/>
    <n v="4"/>
    <s v="No"/>
  </r>
  <r>
    <x v="472"/>
    <n v="2023"/>
    <n v="4"/>
    <s v="No"/>
  </r>
  <r>
    <x v="472"/>
    <n v="2024"/>
    <n v="3"/>
    <s v="No"/>
  </r>
  <r>
    <x v="472"/>
    <n v="2025"/>
    <n v="3"/>
    <s v="No"/>
  </r>
  <r>
    <x v="473"/>
    <n v="2023"/>
    <n v="3"/>
    <s v="No"/>
  </r>
  <r>
    <x v="473"/>
    <n v="2024"/>
    <n v="3"/>
    <s v="No"/>
  </r>
  <r>
    <x v="474"/>
    <n v="2022"/>
    <n v="2"/>
    <s v="No"/>
  </r>
  <r>
    <x v="474"/>
    <n v="2023"/>
    <n v="5"/>
    <s v="No"/>
  </r>
  <r>
    <x v="474"/>
    <n v="2024"/>
    <n v="3"/>
    <s v="Yes"/>
  </r>
  <r>
    <x v="475"/>
    <n v="2019"/>
    <n v="5"/>
    <s v="No"/>
  </r>
  <r>
    <x v="475"/>
    <n v="2020"/>
    <n v="4"/>
    <s v="No"/>
  </r>
  <r>
    <x v="476"/>
    <n v="2019"/>
    <n v="5"/>
    <s v="No"/>
  </r>
  <r>
    <x v="476"/>
    <n v="2020"/>
    <n v="3"/>
    <s v="No"/>
  </r>
  <r>
    <x v="476"/>
    <n v="2021"/>
    <n v="5"/>
    <s v="No"/>
  </r>
  <r>
    <x v="476"/>
    <n v="2022"/>
    <n v="4"/>
    <s v="No"/>
  </r>
  <r>
    <x v="477"/>
    <n v="2017"/>
    <n v="5"/>
    <s v="No"/>
  </r>
  <r>
    <x v="477"/>
    <n v="2018"/>
    <n v="3"/>
    <s v="No"/>
  </r>
  <r>
    <x v="478"/>
    <n v="2022"/>
    <n v="3"/>
    <s v="No"/>
  </r>
  <r>
    <x v="478"/>
    <n v="2023"/>
    <n v="4"/>
    <s v="No"/>
  </r>
  <r>
    <x v="479"/>
    <n v="2019"/>
    <n v="5"/>
    <s v="No"/>
  </r>
  <r>
    <x v="479"/>
    <n v="2020"/>
    <n v="4"/>
    <s v="No"/>
  </r>
  <r>
    <x v="480"/>
    <n v="2020"/>
    <n v="2"/>
    <s v="No"/>
  </r>
  <r>
    <x v="480"/>
    <n v="2021"/>
    <n v="4"/>
    <s v="No"/>
  </r>
  <r>
    <x v="480"/>
    <n v="2022"/>
    <n v="5"/>
    <s v="No"/>
  </r>
  <r>
    <x v="480"/>
    <n v="2023"/>
    <n v="2"/>
    <s v="No"/>
  </r>
  <r>
    <x v="481"/>
    <n v="2018"/>
    <n v="2"/>
    <s v="No"/>
  </r>
  <r>
    <x v="482"/>
    <n v="2019"/>
    <n v="4"/>
    <s v="No"/>
  </r>
  <r>
    <x v="482"/>
    <n v="2020"/>
    <n v="3"/>
    <s v="No"/>
  </r>
  <r>
    <x v="483"/>
    <n v="2019"/>
    <n v="5"/>
    <s v="Yes"/>
  </r>
  <r>
    <x v="483"/>
    <n v="2020"/>
    <n v="3"/>
    <s v="Yes"/>
  </r>
  <r>
    <x v="483"/>
    <n v="2021"/>
    <n v="4"/>
    <s v="No"/>
  </r>
  <r>
    <x v="484"/>
    <n v="2020"/>
    <n v="3"/>
    <s v="No"/>
  </r>
  <r>
    <x v="484"/>
    <n v="2021"/>
    <n v="3"/>
    <s v="No"/>
  </r>
  <r>
    <x v="485"/>
    <n v="2017"/>
    <n v="4"/>
    <s v="No"/>
  </r>
  <r>
    <x v="485"/>
    <n v="2018"/>
    <n v="3"/>
    <s v="Yes"/>
  </r>
  <r>
    <x v="485"/>
    <n v="2019"/>
    <n v="4"/>
    <s v="No"/>
  </r>
  <r>
    <x v="485"/>
    <n v="2020"/>
    <n v="3"/>
    <s v="No"/>
  </r>
  <r>
    <x v="486"/>
    <n v="2022"/>
    <n v="3"/>
    <s v="No"/>
  </r>
  <r>
    <x v="487"/>
    <n v="2021"/>
    <n v="5"/>
    <s v="No"/>
  </r>
  <r>
    <x v="487"/>
    <n v="2022"/>
    <n v="3"/>
    <s v="No"/>
  </r>
  <r>
    <x v="487"/>
    <n v="2023"/>
    <n v="3"/>
    <s v="Yes"/>
  </r>
  <r>
    <x v="488"/>
    <n v="2021"/>
    <n v="5"/>
    <s v="No"/>
  </r>
  <r>
    <x v="489"/>
    <n v="2020"/>
    <n v="4"/>
    <s v="No"/>
  </r>
  <r>
    <x v="489"/>
    <n v="2021"/>
    <n v="4"/>
    <s v="Yes"/>
  </r>
  <r>
    <x v="490"/>
    <n v="2017"/>
    <n v="3"/>
    <s v="No"/>
  </r>
  <r>
    <x v="491"/>
    <n v="2017"/>
    <n v="4"/>
    <s v="No"/>
  </r>
  <r>
    <x v="492"/>
    <n v="2022"/>
    <n v="2"/>
    <s v="No"/>
  </r>
  <r>
    <x v="492"/>
    <n v="2023"/>
    <n v="3"/>
    <s v="No"/>
  </r>
  <r>
    <x v="492"/>
    <n v="2024"/>
    <n v="3"/>
    <s v="No"/>
  </r>
  <r>
    <x v="492"/>
    <n v="2025"/>
    <n v="4"/>
    <s v="No"/>
  </r>
  <r>
    <x v="493"/>
    <n v="2021"/>
    <n v="2"/>
    <s v="No"/>
  </r>
  <r>
    <x v="493"/>
    <n v="2022"/>
    <n v="4"/>
    <s v="Yes"/>
  </r>
  <r>
    <x v="494"/>
    <n v="2023"/>
    <n v="5"/>
    <s v="No"/>
  </r>
  <r>
    <x v="494"/>
    <n v="2024"/>
    <n v="3"/>
    <s v="No"/>
  </r>
  <r>
    <x v="494"/>
    <n v="2025"/>
    <n v="5"/>
    <s v="No"/>
  </r>
  <r>
    <x v="495"/>
    <n v="2017"/>
    <n v="2"/>
    <s v="No"/>
  </r>
  <r>
    <x v="495"/>
    <n v="2018"/>
    <n v="3"/>
    <s v="No"/>
  </r>
  <r>
    <x v="495"/>
    <n v="2019"/>
    <n v="3"/>
    <s v="No"/>
  </r>
  <r>
    <x v="496"/>
    <n v="2021"/>
    <n v="4"/>
    <s v="No"/>
  </r>
  <r>
    <x v="496"/>
    <n v="2022"/>
    <n v="3"/>
    <s v="No"/>
  </r>
  <r>
    <x v="496"/>
    <n v="2023"/>
    <n v="5"/>
    <s v="No"/>
  </r>
  <r>
    <x v="496"/>
    <n v="2024"/>
    <n v="4"/>
    <s v="No"/>
  </r>
  <r>
    <x v="497"/>
    <n v="2019"/>
    <n v="4"/>
    <s v="No"/>
  </r>
  <r>
    <x v="497"/>
    <n v="2020"/>
    <n v="4"/>
    <s v="No"/>
  </r>
  <r>
    <x v="498"/>
    <n v="2019"/>
    <n v="2"/>
    <s v="Yes"/>
  </r>
  <r>
    <x v="498"/>
    <n v="2020"/>
    <n v="4"/>
    <s v="No"/>
  </r>
  <r>
    <x v="499"/>
    <n v="2017"/>
    <n v="4"/>
    <s v="No"/>
  </r>
  <r>
    <x v="499"/>
    <n v="2018"/>
    <n v="5"/>
    <s v="No"/>
  </r>
  <r>
    <x v="499"/>
    <n v="2019"/>
    <n v="3"/>
    <s v="No"/>
  </r>
  <r>
    <x v="499"/>
    <n v="2020"/>
    <n v="5"/>
    <s v="No"/>
  </r>
  <r>
    <x v="500"/>
    <n v="2021"/>
    <n v="3"/>
    <s v="No"/>
  </r>
  <r>
    <x v="500"/>
    <n v="2022"/>
    <n v="4"/>
    <s v="No"/>
  </r>
  <r>
    <x v="500"/>
    <n v="2023"/>
    <n v="4"/>
    <s v="No"/>
  </r>
  <r>
    <x v="501"/>
    <n v="2021"/>
    <n v="4"/>
    <s v="No"/>
  </r>
  <r>
    <x v="501"/>
    <n v="2022"/>
    <n v="2"/>
    <s v="No"/>
  </r>
  <r>
    <x v="501"/>
    <n v="2023"/>
    <n v="4"/>
    <s v="Yes"/>
  </r>
  <r>
    <x v="501"/>
    <n v="2024"/>
    <n v="4"/>
    <s v="No"/>
  </r>
  <r>
    <x v="502"/>
    <n v="2019"/>
    <n v="5"/>
    <s v="No"/>
  </r>
  <r>
    <x v="502"/>
    <n v="2020"/>
    <n v="5"/>
    <s v="No"/>
  </r>
  <r>
    <x v="503"/>
    <n v="2019"/>
    <n v="4"/>
    <s v="No"/>
  </r>
  <r>
    <x v="503"/>
    <n v="2020"/>
    <n v="3"/>
    <s v="No"/>
  </r>
  <r>
    <x v="504"/>
    <n v="2018"/>
    <n v="4"/>
    <s v="No"/>
  </r>
  <r>
    <x v="504"/>
    <n v="2019"/>
    <n v="3"/>
    <s v="No"/>
  </r>
  <r>
    <x v="505"/>
    <n v="2020"/>
    <n v="4"/>
    <s v="Yes"/>
  </r>
  <r>
    <x v="505"/>
    <n v="2021"/>
    <n v="4"/>
    <s v="No"/>
  </r>
  <r>
    <x v="505"/>
    <n v="2022"/>
    <n v="4"/>
    <s v="No"/>
  </r>
  <r>
    <x v="505"/>
    <n v="2023"/>
    <n v="2"/>
    <s v="No"/>
  </r>
  <r>
    <x v="506"/>
    <n v="2017"/>
    <n v="4"/>
    <s v="No"/>
  </r>
  <r>
    <x v="506"/>
    <n v="2018"/>
    <n v="3"/>
    <s v="No"/>
  </r>
  <r>
    <x v="506"/>
    <n v="2019"/>
    <n v="4"/>
    <s v="No"/>
  </r>
  <r>
    <x v="507"/>
    <n v="2023"/>
    <n v="5"/>
    <s v="Yes"/>
  </r>
  <r>
    <x v="508"/>
    <n v="2017"/>
    <n v="3"/>
    <s v="No"/>
  </r>
  <r>
    <x v="508"/>
    <n v="2018"/>
    <n v="3"/>
    <s v="No"/>
  </r>
  <r>
    <x v="508"/>
    <n v="2019"/>
    <n v="3"/>
    <s v="No"/>
  </r>
  <r>
    <x v="508"/>
    <n v="2020"/>
    <n v="4"/>
    <s v="Yes"/>
  </r>
  <r>
    <x v="509"/>
    <n v="2019"/>
    <n v="4"/>
    <s v="No"/>
  </r>
  <r>
    <x v="509"/>
    <n v="2020"/>
    <n v="2"/>
    <s v="No"/>
  </r>
  <r>
    <x v="509"/>
    <n v="2021"/>
    <n v="5"/>
    <s v="No"/>
  </r>
  <r>
    <x v="509"/>
    <n v="2022"/>
    <n v="3"/>
    <s v="No"/>
  </r>
  <r>
    <x v="510"/>
    <n v="2020"/>
    <n v="3"/>
    <s v="No"/>
  </r>
  <r>
    <x v="510"/>
    <n v="2021"/>
    <n v="3"/>
    <s v="No"/>
  </r>
  <r>
    <x v="511"/>
    <n v="2019"/>
    <n v="5"/>
    <s v="No"/>
  </r>
  <r>
    <x v="512"/>
    <n v="2018"/>
    <n v="4"/>
    <s v="No"/>
  </r>
  <r>
    <x v="513"/>
    <n v="2021"/>
    <n v="5"/>
    <s v="No"/>
  </r>
  <r>
    <x v="513"/>
    <n v="2022"/>
    <n v="5"/>
    <s v="No"/>
  </r>
  <r>
    <x v="513"/>
    <n v="2023"/>
    <n v="4"/>
    <s v="No"/>
  </r>
  <r>
    <x v="513"/>
    <n v="2024"/>
    <n v="5"/>
    <s v="No"/>
  </r>
  <r>
    <x v="514"/>
    <n v="2018"/>
    <n v="4"/>
    <s v="No"/>
  </r>
  <r>
    <x v="514"/>
    <n v="2019"/>
    <n v="4"/>
    <s v="No"/>
  </r>
  <r>
    <x v="514"/>
    <n v="2020"/>
    <n v="3"/>
    <s v="No"/>
  </r>
  <r>
    <x v="515"/>
    <n v="2017"/>
    <n v="2"/>
    <s v="No"/>
  </r>
  <r>
    <x v="516"/>
    <n v="2020"/>
    <n v="5"/>
    <s v="No"/>
  </r>
  <r>
    <x v="516"/>
    <n v="2021"/>
    <n v="5"/>
    <s v="Yes"/>
  </r>
  <r>
    <x v="516"/>
    <n v="2022"/>
    <n v="4"/>
    <s v="No"/>
  </r>
  <r>
    <x v="516"/>
    <n v="2023"/>
    <n v="4"/>
    <s v="No"/>
  </r>
  <r>
    <x v="517"/>
    <n v="2018"/>
    <n v="3"/>
    <s v="No"/>
  </r>
  <r>
    <x v="517"/>
    <n v="2019"/>
    <n v="2"/>
    <s v="No"/>
  </r>
  <r>
    <x v="517"/>
    <n v="2020"/>
    <n v="3"/>
    <s v="No"/>
  </r>
  <r>
    <x v="518"/>
    <n v="2017"/>
    <n v="3"/>
    <s v="No"/>
  </r>
  <r>
    <x v="518"/>
    <n v="2018"/>
    <n v="2"/>
    <s v="No"/>
  </r>
  <r>
    <x v="518"/>
    <n v="2019"/>
    <n v="3"/>
    <s v="No"/>
  </r>
  <r>
    <x v="519"/>
    <n v="2018"/>
    <n v="3"/>
    <s v="No"/>
  </r>
  <r>
    <x v="519"/>
    <n v="2019"/>
    <n v="4"/>
    <s v="No"/>
  </r>
  <r>
    <x v="519"/>
    <n v="2020"/>
    <n v="3"/>
    <s v="No"/>
  </r>
  <r>
    <x v="520"/>
    <n v="2020"/>
    <n v="4"/>
    <s v="No"/>
  </r>
  <r>
    <x v="520"/>
    <n v="2021"/>
    <n v="3"/>
    <s v="No"/>
  </r>
  <r>
    <x v="521"/>
    <n v="2019"/>
    <n v="2"/>
    <s v="No"/>
  </r>
  <r>
    <x v="522"/>
    <n v="2022"/>
    <n v="3"/>
    <s v="No"/>
  </r>
  <r>
    <x v="522"/>
    <n v="2023"/>
    <n v="3"/>
    <s v="No"/>
  </r>
  <r>
    <x v="522"/>
    <n v="2024"/>
    <n v="2"/>
    <s v="No"/>
  </r>
  <r>
    <x v="522"/>
    <n v="2025"/>
    <n v="3"/>
    <s v="No"/>
  </r>
  <r>
    <x v="523"/>
    <n v="2020"/>
    <n v="3"/>
    <s v="No"/>
  </r>
  <r>
    <x v="523"/>
    <n v="2021"/>
    <n v="2"/>
    <s v="No"/>
  </r>
  <r>
    <x v="523"/>
    <n v="2022"/>
    <n v="3"/>
    <s v="No"/>
  </r>
  <r>
    <x v="523"/>
    <n v="2023"/>
    <n v="2"/>
    <s v="No"/>
  </r>
  <r>
    <x v="524"/>
    <n v="2020"/>
    <n v="4"/>
    <s v="No"/>
  </r>
  <r>
    <x v="524"/>
    <n v="2021"/>
    <n v="2"/>
    <s v="No"/>
  </r>
  <r>
    <x v="524"/>
    <n v="2022"/>
    <n v="5"/>
    <s v="No"/>
  </r>
  <r>
    <x v="525"/>
    <n v="2019"/>
    <n v="2"/>
    <s v="No"/>
  </r>
  <r>
    <x v="525"/>
    <n v="2020"/>
    <n v="5"/>
    <s v="No"/>
  </r>
  <r>
    <x v="526"/>
    <n v="2018"/>
    <n v="3"/>
    <s v="No"/>
  </r>
  <r>
    <x v="526"/>
    <n v="2019"/>
    <n v="5"/>
    <s v="No"/>
  </r>
  <r>
    <x v="526"/>
    <n v="2020"/>
    <n v="2"/>
    <s v="No"/>
  </r>
  <r>
    <x v="527"/>
    <n v="2022"/>
    <n v="4"/>
    <s v="No"/>
  </r>
  <r>
    <x v="527"/>
    <n v="2023"/>
    <n v="2"/>
    <s v="No"/>
  </r>
  <r>
    <x v="527"/>
    <n v="2024"/>
    <n v="3"/>
    <s v="Yes"/>
  </r>
  <r>
    <x v="528"/>
    <n v="2023"/>
    <n v="3"/>
    <s v="No"/>
  </r>
  <r>
    <x v="529"/>
    <n v="2019"/>
    <n v="5"/>
    <s v="No"/>
  </r>
  <r>
    <x v="530"/>
    <n v="2021"/>
    <n v="4"/>
    <s v="No"/>
  </r>
  <r>
    <x v="531"/>
    <n v="2018"/>
    <n v="4"/>
    <s v="No"/>
  </r>
  <r>
    <x v="531"/>
    <n v="2019"/>
    <n v="3"/>
    <s v="No"/>
  </r>
  <r>
    <x v="531"/>
    <n v="2020"/>
    <n v="3"/>
    <s v="No"/>
  </r>
  <r>
    <x v="532"/>
    <n v="2023"/>
    <n v="4"/>
    <s v="No"/>
  </r>
  <r>
    <x v="533"/>
    <n v="2020"/>
    <n v="3"/>
    <s v="No"/>
  </r>
  <r>
    <x v="533"/>
    <n v="2021"/>
    <n v="4"/>
    <s v="No"/>
  </r>
  <r>
    <x v="533"/>
    <n v="2022"/>
    <n v="4"/>
    <s v="No"/>
  </r>
  <r>
    <x v="533"/>
    <n v="2023"/>
    <n v="4"/>
    <s v="No"/>
  </r>
  <r>
    <x v="534"/>
    <n v="2018"/>
    <n v="3"/>
    <s v="No"/>
  </r>
  <r>
    <x v="535"/>
    <n v="2022"/>
    <n v="5"/>
    <s v="No"/>
  </r>
  <r>
    <x v="535"/>
    <n v="2023"/>
    <n v="2"/>
    <s v="Yes"/>
  </r>
  <r>
    <x v="535"/>
    <n v="2024"/>
    <n v="4"/>
    <s v="Yes"/>
  </r>
  <r>
    <x v="536"/>
    <n v="2023"/>
    <n v="4"/>
    <s v="No"/>
  </r>
  <r>
    <x v="537"/>
    <n v="2021"/>
    <n v="3"/>
    <s v="No"/>
  </r>
  <r>
    <x v="537"/>
    <n v="2022"/>
    <n v="5"/>
    <s v="No"/>
  </r>
  <r>
    <x v="538"/>
    <n v="2017"/>
    <n v="2"/>
    <s v="No"/>
  </r>
  <r>
    <x v="538"/>
    <n v="2018"/>
    <n v="2"/>
    <s v="No"/>
  </r>
  <r>
    <x v="538"/>
    <n v="2019"/>
    <n v="3"/>
    <s v="No"/>
  </r>
  <r>
    <x v="538"/>
    <n v="2020"/>
    <n v="3"/>
    <s v="No"/>
  </r>
  <r>
    <x v="539"/>
    <n v="2018"/>
    <n v="5"/>
    <s v="No"/>
  </r>
  <r>
    <x v="539"/>
    <n v="2019"/>
    <n v="4"/>
    <s v="No"/>
  </r>
  <r>
    <x v="539"/>
    <n v="2020"/>
    <n v="4"/>
    <s v="No"/>
  </r>
  <r>
    <x v="540"/>
    <n v="2022"/>
    <n v="4"/>
    <s v="Yes"/>
  </r>
  <r>
    <x v="541"/>
    <n v="2018"/>
    <n v="3"/>
    <s v="No"/>
  </r>
  <r>
    <x v="542"/>
    <n v="2017"/>
    <n v="3"/>
    <s v="No"/>
  </r>
  <r>
    <x v="542"/>
    <n v="2018"/>
    <n v="3"/>
    <s v="No"/>
  </r>
  <r>
    <x v="543"/>
    <n v="2019"/>
    <n v="3"/>
    <s v="No"/>
  </r>
  <r>
    <x v="543"/>
    <n v="2020"/>
    <n v="2"/>
    <s v="No"/>
  </r>
  <r>
    <x v="543"/>
    <n v="2021"/>
    <n v="2"/>
    <s v="No"/>
  </r>
  <r>
    <x v="543"/>
    <n v="2022"/>
    <n v="5"/>
    <s v="No"/>
  </r>
  <r>
    <x v="544"/>
    <n v="2021"/>
    <n v="4"/>
    <s v="No"/>
  </r>
  <r>
    <x v="544"/>
    <n v="2022"/>
    <n v="3"/>
    <s v="Yes"/>
  </r>
  <r>
    <x v="544"/>
    <n v="2023"/>
    <n v="3"/>
    <s v="No"/>
  </r>
  <r>
    <x v="544"/>
    <n v="2024"/>
    <n v="3"/>
    <s v="No"/>
  </r>
  <r>
    <x v="545"/>
    <n v="2019"/>
    <n v="3"/>
    <s v="No"/>
  </r>
  <r>
    <x v="545"/>
    <n v="2020"/>
    <n v="3"/>
    <s v="No"/>
  </r>
  <r>
    <x v="546"/>
    <n v="2018"/>
    <n v="5"/>
    <s v="No"/>
  </r>
  <r>
    <x v="546"/>
    <n v="2019"/>
    <n v="4"/>
    <s v="No"/>
  </r>
  <r>
    <x v="546"/>
    <n v="2020"/>
    <n v="3"/>
    <s v="No"/>
  </r>
  <r>
    <x v="546"/>
    <n v="2021"/>
    <n v="5"/>
    <s v="No"/>
  </r>
  <r>
    <x v="547"/>
    <n v="2020"/>
    <n v="4"/>
    <s v="No"/>
  </r>
  <r>
    <x v="547"/>
    <n v="2021"/>
    <n v="2"/>
    <s v="No"/>
  </r>
  <r>
    <x v="547"/>
    <n v="2022"/>
    <n v="3"/>
    <s v="No"/>
  </r>
  <r>
    <x v="547"/>
    <n v="2023"/>
    <n v="3"/>
    <s v="No"/>
  </r>
  <r>
    <x v="548"/>
    <n v="2023"/>
    <n v="4"/>
    <s v="Yes"/>
  </r>
  <r>
    <x v="549"/>
    <n v="2017"/>
    <n v="2"/>
    <s v="No"/>
  </r>
  <r>
    <x v="549"/>
    <n v="2018"/>
    <n v="4"/>
    <s v="No"/>
  </r>
  <r>
    <x v="549"/>
    <n v="2019"/>
    <n v="3"/>
    <s v="Yes"/>
  </r>
  <r>
    <x v="549"/>
    <n v="2020"/>
    <n v="4"/>
    <s v="No"/>
  </r>
  <r>
    <x v="550"/>
    <n v="2020"/>
    <n v="3"/>
    <s v="No"/>
  </r>
  <r>
    <x v="551"/>
    <n v="2017"/>
    <n v="4"/>
    <s v="Yes"/>
  </r>
  <r>
    <x v="551"/>
    <n v="2018"/>
    <n v="3"/>
    <s v="No"/>
  </r>
  <r>
    <x v="551"/>
    <n v="2019"/>
    <n v="4"/>
    <s v="No"/>
  </r>
  <r>
    <x v="552"/>
    <n v="2020"/>
    <n v="3"/>
    <s v="No"/>
  </r>
  <r>
    <x v="553"/>
    <n v="2020"/>
    <n v="4"/>
    <s v="Yes"/>
  </r>
  <r>
    <x v="553"/>
    <n v="2021"/>
    <n v="3"/>
    <s v="No"/>
  </r>
  <r>
    <x v="553"/>
    <n v="2022"/>
    <n v="4"/>
    <s v="No"/>
  </r>
  <r>
    <x v="553"/>
    <n v="2023"/>
    <n v="3"/>
    <s v="No"/>
  </r>
  <r>
    <x v="554"/>
    <n v="2022"/>
    <n v="3"/>
    <s v="No"/>
  </r>
  <r>
    <x v="554"/>
    <n v="2023"/>
    <n v="4"/>
    <s v="No"/>
  </r>
  <r>
    <x v="555"/>
    <n v="2017"/>
    <n v="3"/>
    <s v="No"/>
  </r>
  <r>
    <x v="555"/>
    <n v="2018"/>
    <n v="4"/>
    <s v="No"/>
  </r>
  <r>
    <x v="555"/>
    <n v="2019"/>
    <n v="4"/>
    <s v="Yes"/>
  </r>
  <r>
    <x v="556"/>
    <n v="2022"/>
    <n v="5"/>
    <s v="No"/>
  </r>
  <r>
    <x v="557"/>
    <n v="2023"/>
    <n v="4"/>
    <s v="No"/>
  </r>
  <r>
    <x v="557"/>
    <n v="2024"/>
    <n v="3"/>
    <s v="No"/>
  </r>
  <r>
    <x v="557"/>
    <n v="2025"/>
    <n v="3"/>
    <s v="No"/>
  </r>
  <r>
    <x v="558"/>
    <n v="2018"/>
    <n v="5"/>
    <s v="No"/>
  </r>
  <r>
    <x v="558"/>
    <n v="2019"/>
    <n v="4"/>
    <s v="No"/>
  </r>
  <r>
    <x v="558"/>
    <n v="2020"/>
    <n v="5"/>
    <s v="Yes"/>
  </r>
  <r>
    <x v="558"/>
    <n v="2021"/>
    <n v="4"/>
    <s v="No"/>
  </r>
  <r>
    <x v="559"/>
    <n v="2020"/>
    <n v="3"/>
    <s v="Yes"/>
  </r>
  <r>
    <x v="560"/>
    <n v="2021"/>
    <n v="3"/>
    <s v="No"/>
  </r>
  <r>
    <x v="560"/>
    <n v="2022"/>
    <n v="4"/>
    <s v="No"/>
  </r>
  <r>
    <x v="560"/>
    <n v="2023"/>
    <n v="4"/>
    <s v="No"/>
  </r>
  <r>
    <x v="560"/>
    <n v="2024"/>
    <n v="4"/>
    <s v="No"/>
  </r>
  <r>
    <x v="561"/>
    <n v="2018"/>
    <n v="3"/>
    <s v="No"/>
  </r>
  <r>
    <x v="561"/>
    <n v="2019"/>
    <n v="4"/>
    <s v="No"/>
  </r>
  <r>
    <x v="562"/>
    <n v="2020"/>
    <n v="4"/>
    <s v="No"/>
  </r>
  <r>
    <x v="562"/>
    <n v="2021"/>
    <n v="3"/>
    <s v="No"/>
  </r>
  <r>
    <x v="562"/>
    <n v="2022"/>
    <n v="3"/>
    <s v="No"/>
  </r>
  <r>
    <x v="562"/>
    <n v="2023"/>
    <n v="4"/>
    <s v="No"/>
  </r>
  <r>
    <x v="563"/>
    <n v="2017"/>
    <n v="3"/>
    <s v="No"/>
  </r>
  <r>
    <x v="563"/>
    <n v="2018"/>
    <n v="3"/>
    <s v="No"/>
  </r>
  <r>
    <x v="564"/>
    <n v="2018"/>
    <n v="4"/>
    <s v="Yes"/>
  </r>
  <r>
    <x v="564"/>
    <n v="2019"/>
    <n v="3"/>
    <s v="No"/>
  </r>
  <r>
    <x v="564"/>
    <n v="2020"/>
    <n v="3"/>
    <s v="No"/>
  </r>
  <r>
    <x v="564"/>
    <n v="2021"/>
    <n v="4"/>
    <s v="No"/>
  </r>
  <r>
    <x v="565"/>
    <n v="2022"/>
    <n v="3"/>
    <s v="No"/>
  </r>
  <r>
    <x v="565"/>
    <n v="2023"/>
    <n v="2"/>
    <s v="No"/>
  </r>
  <r>
    <x v="566"/>
    <n v="2022"/>
    <n v="5"/>
    <s v="No"/>
  </r>
  <r>
    <x v="566"/>
    <n v="2023"/>
    <n v="4"/>
    <s v="Yes"/>
  </r>
  <r>
    <x v="566"/>
    <n v="2024"/>
    <n v="4"/>
    <s v="No"/>
  </r>
  <r>
    <x v="567"/>
    <n v="2017"/>
    <n v="4"/>
    <s v="No"/>
  </r>
  <r>
    <x v="567"/>
    <n v="2018"/>
    <n v="2"/>
    <s v="No"/>
  </r>
  <r>
    <x v="567"/>
    <n v="2019"/>
    <n v="4"/>
    <s v="No"/>
  </r>
  <r>
    <x v="567"/>
    <n v="2020"/>
    <n v="4"/>
    <s v="No"/>
  </r>
  <r>
    <x v="568"/>
    <n v="2022"/>
    <n v="4"/>
    <s v="Yes"/>
  </r>
  <r>
    <x v="568"/>
    <n v="2023"/>
    <n v="3"/>
    <s v="No"/>
  </r>
  <r>
    <x v="568"/>
    <n v="2024"/>
    <n v="3"/>
    <s v="No"/>
  </r>
  <r>
    <x v="568"/>
    <n v="2025"/>
    <n v="3"/>
    <s v="No"/>
  </r>
  <r>
    <x v="569"/>
    <n v="2017"/>
    <n v="4"/>
    <s v="No"/>
  </r>
  <r>
    <x v="570"/>
    <n v="2018"/>
    <n v="5"/>
    <s v="No"/>
  </r>
  <r>
    <x v="570"/>
    <n v="2019"/>
    <n v="4"/>
    <s v="Yes"/>
  </r>
  <r>
    <x v="570"/>
    <n v="2020"/>
    <n v="4"/>
    <s v="No"/>
  </r>
  <r>
    <x v="571"/>
    <n v="2017"/>
    <n v="4"/>
    <s v="No"/>
  </r>
  <r>
    <x v="571"/>
    <n v="2018"/>
    <n v="3"/>
    <s v="No"/>
  </r>
  <r>
    <x v="571"/>
    <n v="2019"/>
    <n v="2"/>
    <s v="No"/>
  </r>
  <r>
    <x v="572"/>
    <n v="2022"/>
    <n v="4"/>
    <s v="Yes"/>
  </r>
  <r>
    <x v="572"/>
    <n v="2023"/>
    <n v="3"/>
    <s v="No"/>
  </r>
  <r>
    <x v="572"/>
    <n v="2024"/>
    <n v="3"/>
    <s v="Yes"/>
  </r>
  <r>
    <x v="572"/>
    <n v="2025"/>
    <n v="2"/>
    <s v="Yes"/>
  </r>
  <r>
    <x v="573"/>
    <n v="2018"/>
    <n v="5"/>
    <s v="No"/>
  </r>
  <r>
    <x v="573"/>
    <n v="2019"/>
    <n v="4"/>
    <s v="No"/>
  </r>
  <r>
    <x v="573"/>
    <n v="2020"/>
    <n v="2"/>
    <s v="No"/>
  </r>
  <r>
    <x v="574"/>
    <n v="2018"/>
    <n v="4"/>
    <s v="Yes"/>
  </r>
  <r>
    <x v="575"/>
    <n v="2019"/>
    <n v="4"/>
    <s v="No"/>
  </r>
  <r>
    <x v="576"/>
    <n v="2018"/>
    <n v="3"/>
    <s v="No"/>
  </r>
  <r>
    <x v="576"/>
    <n v="2019"/>
    <n v="4"/>
    <s v="No"/>
  </r>
  <r>
    <x v="576"/>
    <n v="2020"/>
    <n v="2"/>
    <s v="No"/>
  </r>
  <r>
    <x v="576"/>
    <n v="2021"/>
    <n v="3"/>
    <s v="No"/>
  </r>
  <r>
    <x v="577"/>
    <n v="2018"/>
    <n v="3"/>
    <s v="No"/>
  </r>
  <r>
    <x v="577"/>
    <n v="2019"/>
    <n v="5"/>
    <s v="No"/>
  </r>
  <r>
    <x v="577"/>
    <n v="2020"/>
    <n v="3"/>
    <s v="No"/>
  </r>
  <r>
    <x v="577"/>
    <n v="2021"/>
    <n v="3"/>
    <s v="No"/>
  </r>
  <r>
    <x v="578"/>
    <n v="2020"/>
    <n v="5"/>
    <s v="No"/>
  </r>
  <r>
    <x v="578"/>
    <n v="2021"/>
    <n v="2"/>
    <s v="No"/>
  </r>
  <r>
    <x v="579"/>
    <n v="2021"/>
    <n v="3"/>
    <s v="Yes"/>
  </r>
  <r>
    <x v="579"/>
    <n v="2022"/>
    <n v="4"/>
    <s v="No"/>
  </r>
  <r>
    <x v="579"/>
    <n v="2023"/>
    <n v="4"/>
    <s v="No"/>
  </r>
  <r>
    <x v="579"/>
    <n v="2024"/>
    <n v="3"/>
    <s v="Yes"/>
  </r>
  <r>
    <x v="580"/>
    <n v="2022"/>
    <n v="4"/>
    <s v="No"/>
  </r>
  <r>
    <x v="580"/>
    <n v="2023"/>
    <n v="5"/>
    <s v="No"/>
  </r>
  <r>
    <x v="580"/>
    <n v="2024"/>
    <n v="4"/>
    <s v="No"/>
  </r>
  <r>
    <x v="580"/>
    <n v="2025"/>
    <n v="3"/>
    <s v="No"/>
  </r>
  <r>
    <x v="581"/>
    <n v="2019"/>
    <n v="4"/>
    <s v="Yes"/>
  </r>
  <r>
    <x v="581"/>
    <n v="2020"/>
    <n v="2"/>
    <s v="No"/>
  </r>
  <r>
    <x v="581"/>
    <n v="2021"/>
    <n v="4"/>
    <s v="No"/>
  </r>
  <r>
    <x v="581"/>
    <n v="2022"/>
    <n v="3"/>
    <s v="No"/>
  </r>
  <r>
    <x v="582"/>
    <n v="2023"/>
    <n v="3"/>
    <s v="No"/>
  </r>
  <r>
    <x v="582"/>
    <n v="2024"/>
    <n v="3"/>
    <s v="No"/>
  </r>
  <r>
    <x v="582"/>
    <n v="2025"/>
    <n v="3"/>
    <s v="No"/>
  </r>
  <r>
    <x v="582"/>
    <n v="2026"/>
    <n v="3"/>
    <s v="No"/>
  </r>
  <r>
    <x v="583"/>
    <n v="2022"/>
    <n v="5"/>
    <s v="No"/>
  </r>
  <r>
    <x v="584"/>
    <n v="2023"/>
    <n v="5"/>
    <s v="No"/>
  </r>
  <r>
    <x v="584"/>
    <n v="2024"/>
    <n v="4"/>
    <s v="No"/>
  </r>
  <r>
    <x v="585"/>
    <n v="2022"/>
    <n v="3"/>
    <s v="No"/>
  </r>
  <r>
    <x v="585"/>
    <n v="2023"/>
    <n v="4"/>
    <s v="No"/>
  </r>
  <r>
    <x v="585"/>
    <n v="2024"/>
    <n v="4"/>
    <s v="No"/>
  </r>
  <r>
    <x v="586"/>
    <n v="2019"/>
    <n v="4"/>
    <s v="No"/>
  </r>
  <r>
    <x v="586"/>
    <n v="2020"/>
    <n v="4"/>
    <s v="Yes"/>
  </r>
  <r>
    <x v="586"/>
    <n v="2021"/>
    <n v="5"/>
    <s v="No"/>
  </r>
  <r>
    <x v="586"/>
    <n v="2022"/>
    <n v="4"/>
    <s v="No"/>
  </r>
  <r>
    <x v="587"/>
    <n v="2021"/>
    <n v="4"/>
    <s v="No"/>
  </r>
  <r>
    <x v="587"/>
    <n v="2022"/>
    <n v="2"/>
    <s v="No"/>
  </r>
  <r>
    <x v="587"/>
    <n v="2023"/>
    <n v="4"/>
    <s v="No"/>
  </r>
  <r>
    <x v="587"/>
    <n v="2024"/>
    <n v="3"/>
    <s v="No"/>
  </r>
  <r>
    <x v="588"/>
    <n v="2019"/>
    <n v="5"/>
    <s v="No"/>
  </r>
  <r>
    <x v="589"/>
    <n v="2023"/>
    <n v="4"/>
    <s v="No"/>
  </r>
  <r>
    <x v="589"/>
    <n v="2024"/>
    <n v="4"/>
    <s v="Yes"/>
  </r>
  <r>
    <x v="589"/>
    <n v="2025"/>
    <n v="5"/>
    <s v="No"/>
  </r>
  <r>
    <x v="590"/>
    <n v="2021"/>
    <n v="5"/>
    <s v="No"/>
  </r>
  <r>
    <x v="590"/>
    <n v="2022"/>
    <n v="3"/>
    <s v="No"/>
  </r>
  <r>
    <x v="590"/>
    <n v="2023"/>
    <n v="2"/>
    <s v="No"/>
  </r>
  <r>
    <x v="590"/>
    <n v="2024"/>
    <n v="3"/>
    <s v="No"/>
  </r>
  <r>
    <x v="591"/>
    <n v="2019"/>
    <n v="3"/>
    <s v="No"/>
  </r>
  <r>
    <x v="591"/>
    <n v="2020"/>
    <n v="3"/>
    <s v="No"/>
  </r>
  <r>
    <x v="591"/>
    <n v="2021"/>
    <n v="4"/>
    <s v="No"/>
  </r>
  <r>
    <x v="592"/>
    <n v="2020"/>
    <n v="3"/>
    <s v="No"/>
  </r>
  <r>
    <x v="592"/>
    <n v="2021"/>
    <n v="3"/>
    <s v="No"/>
  </r>
  <r>
    <x v="592"/>
    <n v="2022"/>
    <n v="4"/>
    <s v="No"/>
  </r>
  <r>
    <x v="592"/>
    <n v="2023"/>
    <n v="3"/>
    <s v="No"/>
  </r>
  <r>
    <x v="593"/>
    <n v="2018"/>
    <n v="4"/>
    <s v="Yes"/>
  </r>
  <r>
    <x v="593"/>
    <n v="2019"/>
    <n v="2"/>
    <s v="No"/>
  </r>
  <r>
    <x v="594"/>
    <n v="2019"/>
    <n v="4"/>
    <s v="Yes"/>
  </r>
  <r>
    <x v="594"/>
    <n v="2020"/>
    <n v="2"/>
    <s v="Yes"/>
  </r>
  <r>
    <x v="594"/>
    <n v="2021"/>
    <n v="2"/>
    <s v="No"/>
  </r>
  <r>
    <x v="594"/>
    <n v="2022"/>
    <n v="3"/>
    <s v="Yes"/>
  </r>
  <r>
    <x v="595"/>
    <n v="2021"/>
    <n v="3"/>
    <s v="Yes"/>
  </r>
  <r>
    <x v="596"/>
    <n v="2021"/>
    <n v="3"/>
    <s v="No"/>
  </r>
  <r>
    <x v="596"/>
    <n v="2022"/>
    <n v="3"/>
    <s v="No"/>
  </r>
  <r>
    <x v="596"/>
    <n v="2023"/>
    <n v="4"/>
    <s v="No"/>
  </r>
  <r>
    <x v="596"/>
    <n v="2024"/>
    <n v="4"/>
    <s v="No"/>
  </r>
  <r>
    <x v="597"/>
    <n v="2021"/>
    <n v="4"/>
    <s v="No"/>
  </r>
  <r>
    <x v="597"/>
    <n v="2022"/>
    <n v="2"/>
    <s v="No"/>
  </r>
  <r>
    <x v="597"/>
    <n v="2023"/>
    <n v="2"/>
    <s v="No"/>
  </r>
  <r>
    <x v="597"/>
    <n v="2024"/>
    <n v="3"/>
    <s v="Yes"/>
  </r>
  <r>
    <x v="598"/>
    <n v="2019"/>
    <n v="2"/>
    <s v="No"/>
  </r>
  <r>
    <x v="598"/>
    <n v="2020"/>
    <n v="3"/>
    <s v="No"/>
  </r>
  <r>
    <x v="599"/>
    <n v="2019"/>
    <n v="4"/>
    <s v="Yes"/>
  </r>
  <r>
    <x v="599"/>
    <n v="2020"/>
    <n v="5"/>
    <s v="No"/>
  </r>
  <r>
    <x v="599"/>
    <n v="2021"/>
    <n v="3"/>
    <s v="No"/>
  </r>
  <r>
    <x v="599"/>
    <n v="2022"/>
    <n v="5"/>
    <s v="No"/>
  </r>
  <r>
    <x v="600"/>
    <n v="2019"/>
    <n v="4"/>
    <s v="No"/>
  </r>
  <r>
    <x v="600"/>
    <n v="2020"/>
    <n v="3"/>
    <s v="No"/>
  </r>
  <r>
    <x v="600"/>
    <n v="2021"/>
    <n v="5"/>
    <s v="No"/>
  </r>
  <r>
    <x v="600"/>
    <n v="2022"/>
    <n v="5"/>
    <s v="Yes"/>
  </r>
  <r>
    <x v="601"/>
    <n v="2021"/>
    <n v="5"/>
    <s v="No"/>
  </r>
  <r>
    <x v="602"/>
    <n v="2021"/>
    <n v="3"/>
    <s v="No"/>
  </r>
  <r>
    <x v="602"/>
    <n v="2022"/>
    <n v="3"/>
    <s v="No"/>
  </r>
  <r>
    <x v="603"/>
    <n v="2022"/>
    <n v="5"/>
    <s v="No"/>
  </r>
  <r>
    <x v="604"/>
    <n v="2017"/>
    <n v="4"/>
    <s v="No"/>
  </r>
  <r>
    <x v="605"/>
    <n v="2018"/>
    <n v="4"/>
    <s v="No"/>
  </r>
  <r>
    <x v="605"/>
    <n v="2019"/>
    <n v="3"/>
    <s v="Yes"/>
  </r>
  <r>
    <x v="606"/>
    <n v="2022"/>
    <n v="3"/>
    <s v="No"/>
  </r>
  <r>
    <x v="607"/>
    <n v="2022"/>
    <n v="2"/>
    <s v="No"/>
  </r>
  <r>
    <x v="608"/>
    <n v="2020"/>
    <n v="3"/>
    <s v="No"/>
  </r>
  <r>
    <x v="608"/>
    <n v="2021"/>
    <n v="5"/>
    <s v="No"/>
  </r>
  <r>
    <x v="608"/>
    <n v="2022"/>
    <n v="2"/>
    <s v="No"/>
  </r>
  <r>
    <x v="609"/>
    <n v="2017"/>
    <n v="4"/>
    <s v="No"/>
  </r>
  <r>
    <x v="609"/>
    <n v="2018"/>
    <n v="4"/>
    <s v="Yes"/>
  </r>
  <r>
    <x v="610"/>
    <n v="2017"/>
    <n v="4"/>
    <s v="No"/>
  </r>
  <r>
    <x v="610"/>
    <n v="2018"/>
    <n v="2"/>
    <s v="No"/>
  </r>
  <r>
    <x v="611"/>
    <n v="2021"/>
    <n v="4"/>
    <s v="No"/>
  </r>
  <r>
    <x v="611"/>
    <n v="2022"/>
    <n v="3"/>
    <s v="No"/>
  </r>
  <r>
    <x v="611"/>
    <n v="2023"/>
    <n v="3"/>
    <s v="No"/>
  </r>
  <r>
    <x v="612"/>
    <n v="2020"/>
    <n v="5"/>
    <s v="No"/>
  </r>
  <r>
    <x v="613"/>
    <n v="2018"/>
    <n v="4"/>
    <s v="No"/>
  </r>
  <r>
    <x v="613"/>
    <n v="2019"/>
    <n v="3"/>
    <s v="No"/>
  </r>
  <r>
    <x v="613"/>
    <n v="2020"/>
    <n v="3"/>
    <s v="Yes"/>
  </r>
  <r>
    <x v="614"/>
    <n v="2021"/>
    <n v="4"/>
    <s v="No"/>
  </r>
  <r>
    <x v="615"/>
    <n v="2022"/>
    <n v="3"/>
    <s v="No"/>
  </r>
  <r>
    <x v="615"/>
    <n v="2023"/>
    <n v="4"/>
    <s v="No"/>
  </r>
  <r>
    <x v="616"/>
    <n v="2019"/>
    <n v="5"/>
    <s v="No"/>
  </r>
  <r>
    <x v="616"/>
    <n v="2020"/>
    <n v="4"/>
    <s v="No"/>
  </r>
  <r>
    <x v="616"/>
    <n v="2021"/>
    <n v="2"/>
    <s v="No"/>
  </r>
  <r>
    <x v="616"/>
    <n v="2022"/>
    <n v="5"/>
    <s v="Yes"/>
  </r>
  <r>
    <x v="617"/>
    <n v="2017"/>
    <n v="4"/>
    <s v="No"/>
  </r>
  <r>
    <x v="617"/>
    <n v="2018"/>
    <n v="4"/>
    <s v="No"/>
  </r>
  <r>
    <x v="617"/>
    <n v="2019"/>
    <n v="3"/>
    <s v="Yes"/>
  </r>
  <r>
    <x v="618"/>
    <n v="2019"/>
    <n v="4"/>
    <s v="Yes"/>
  </r>
  <r>
    <x v="619"/>
    <n v="2023"/>
    <n v="3"/>
    <s v="Yes"/>
  </r>
  <r>
    <x v="619"/>
    <n v="2024"/>
    <n v="3"/>
    <s v="No"/>
  </r>
  <r>
    <x v="620"/>
    <n v="2017"/>
    <n v="3"/>
    <s v="No"/>
  </r>
  <r>
    <x v="620"/>
    <n v="2018"/>
    <n v="4"/>
    <s v="No"/>
  </r>
  <r>
    <x v="620"/>
    <n v="2019"/>
    <n v="5"/>
    <s v="No"/>
  </r>
  <r>
    <x v="620"/>
    <n v="2020"/>
    <n v="3"/>
    <s v="No"/>
  </r>
  <r>
    <x v="621"/>
    <n v="2023"/>
    <n v="3"/>
    <s v="No"/>
  </r>
  <r>
    <x v="621"/>
    <n v="2024"/>
    <n v="3"/>
    <s v="No"/>
  </r>
  <r>
    <x v="621"/>
    <n v="2025"/>
    <n v="5"/>
    <s v="Yes"/>
  </r>
  <r>
    <x v="622"/>
    <n v="2021"/>
    <n v="3"/>
    <s v="No"/>
  </r>
  <r>
    <x v="622"/>
    <n v="2022"/>
    <n v="4"/>
    <s v="No"/>
  </r>
  <r>
    <x v="623"/>
    <n v="2022"/>
    <n v="4"/>
    <s v="No"/>
  </r>
  <r>
    <x v="624"/>
    <n v="2023"/>
    <n v="3"/>
    <s v="No"/>
  </r>
  <r>
    <x v="624"/>
    <n v="2024"/>
    <n v="3"/>
    <s v="No"/>
  </r>
  <r>
    <x v="624"/>
    <n v="2025"/>
    <n v="2"/>
    <s v="No"/>
  </r>
  <r>
    <x v="625"/>
    <n v="2019"/>
    <n v="4"/>
    <s v="Yes"/>
  </r>
  <r>
    <x v="626"/>
    <n v="2023"/>
    <n v="5"/>
    <s v="No"/>
  </r>
  <r>
    <x v="627"/>
    <n v="2022"/>
    <n v="3"/>
    <s v="No"/>
  </r>
  <r>
    <x v="627"/>
    <n v="2023"/>
    <n v="3"/>
    <s v="No"/>
  </r>
  <r>
    <x v="628"/>
    <n v="2020"/>
    <n v="5"/>
    <s v="No"/>
  </r>
  <r>
    <x v="629"/>
    <n v="2023"/>
    <n v="3"/>
    <s v="Yes"/>
  </r>
  <r>
    <x v="629"/>
    <n v="2024"/>
    <n v="3"/>
    <s v="Yes"/>
  </r>
  <r>
    <x v="629"/>
    <n v="2025"/>
    <n v="5"/>
    <s v="No"/>
  </r>
  <r>
    <x v="629"/>
    <n v="2026"/>
    <n v="4"/>
    <s v="No"/>
  </r>
  <r>
    <x v="630"/>
    <n v="2018"/>
    <n v="4"/>
    <s v="No"/>
  </r>
  <r>
    <x v="630"/>
    <n v="2019"/>
    <n v="3"/>
    <s v="No"/>
  </r>
  <r>
    <x v="631"/>
    <n v="2020"/>
    <n v="5"/>
    <s v="No"/>
  </r>
  <r>
    <x v="631"/>
    <n v="2021"/>
    <n v="2"/>
    <s v="Yes"/>
  </r>
  <r>
    <x v="631"/>
    <n v="2022"/>
    <n v="4"/>
    <s v="No"/>
  </r>
  <r>
    <x v="631"/>
    <n v="2023"/>
    <n v="3"/>
    <s v="No"/>
  </r>
  <r>
    <x v="632"/>
    <n v="2023"/>
    <n v="4"/>
    <s v="No"/>
  </r>
  <r>
    <x v="632"/>
    <n v="2024"/>
    <n v="5"/>
    <s v="No"/>
  </r>
  <r>
    <x v="632"/>
    <n v="2025"/>
    <n v="3"/>
    <s v="No"/>
  </r>
  <r>
    <x v="633"/>
    <n v="2018"/>
    <n v="4"/>
    <s v="No"/>
  </r>
  <r>
    <x v="633"/>
    <n v="2019"/>
    <n v="5"/>
    <s v="No"/>
  </r>
  <r>
    <x v="634"/>
    <n v="2021"/>
    <n v="2"/>
    <s v="No"/>
  </r>
  <r>
    <x v="634"/>
    <n v="2022"/>
    <n v="3"/>
    <s v="No"/>
  </r>
  <r>
    <x v="634"/>
    <n v="2023"/>
    <n v="5"/>
    <s v="No"/>
  </r>
  <r>
    <x v="635"/>
    <n v="2019"/>
    <n v="3"/>
    <s v="No"/>
  </r>
  <r>
    <x v="635"/>
    <n v="2020"/>
    <n v="5"/>
    <s v="No"/>
  </r>
  <r>
    <x v="635"/>
    <n v="2021"/>
    <n v="2"/>
    <s v="No"/>
  </r>
  <r>
    <x v="635"/>
    <n v="2022"/>
    <n v="4"/>
    <s v="No"/>
  </r>
  <r>
    <x v="636"/>
    <n v="2019"/>
    <n v="3"/>
    <s v="No"/>
  </r>
  <r>
    <x v="637"/>
    <n v="2020"/>
    <n v="3"/>
    <s v="No"/>
  </r>
  <r>
    <x v="637"/>
    <n v="2021"/>
    <n v="3"/>
    <s v="Yes"/>
  </r>
  <r>
    <x v="637"/>
    <n v="2022"/>
    <n v="2"/>
    <s v="No"/>
  </r>
  <r>
    <x v="637"/>
    <n v="2023"/>
    <n v="4"/>
    <s v="No"/>
  </r>
  <r>
    <x v="638"/>
    <n v="2019"/>
    <n v="2"/>
    <s v="No"/>
  </r>
  <r>
    <x v="638"/>
    <n v="2020"/>
    <n v="4"/>
    <s v="No"/>
  </r>
  <r>
    <x v="638"/>
    <n v="2021"/>
    <n v="4"/>
    <s v="No"/>
  </r>
  <r>
    <x v="639"/>
    <n v="2023"/>
    <n v="5"/>
    <s v="No"/>
  </r>
  <r>
    <x v="639"/>
    <n v="2024"/>
    <n v="4"/>
    <s v="No"/>
  </r>
  <r>
    <x v="639"/>
    <n v="2025"/>
    <n v="4"/>
    <s v="No"/>
  </r>
  <r>
    <x v="639"/>
    <n v="2026"/>
    <n v="4"/>
    <s v="No"/>
  </r>
  <r>
    <x v="640"/>
    <n v="2017"/>
    <n v="3"/>
    <s v="No"/>
  </r>
  <r>
    <x v="640"/>
    <n v="2018"/>
    <n v="3"/>
    <s v="No"/>
  </r>
  <r>
    <x v="640"/>
    <n v="2019"/>
    <n v="4"/>
    <s v="No"/>
  </r>
  <r>
    <x v="640"/>
    <n v="2020"/>
    <n v="3"/>
    <s v="No"/>
  </r>
  <r>
    <x v="641"/>
    <n v="2021"/>
    <n v="3"/>
    <s v="No"/>
  </r>
  <r>
    <x v="641"/>
    <n v="2022"/>
    <n v="2"/>
    <s v="No"/>
  </r>
  <r>
    <x v="641"/>
    <n v="2023"/>
    <n v="3"/>
    <s v="No"/>
  </r>
  <r>
    <x v="641"/>
    <n v="2024"/>
    <n v="4"/>
    <s v="No"/>
  </r>
  <r>
    <x v="642"/>
    <n v="2022"/>
    <n v="4"/>
    <s v="No"/>
  </r>
  <r>
    <x v="642"/>
    <n v="2023"/>
    <n v="2"/>
    <s v="No"/>
  </r>
  <r>
    <x v="642"/>
    <n v="2024"/>
    <n v="3"/>
    <s v="No"/>
  </r>
  <r>
    <x v="643"/>
    <n v="2017"/>
    <n v="5"/>
    <s v="No"/>
  </r>
  <r>
    <x v="644"/>
    <n v="2022"/>
    <n v="5"/>
    <s v="No"/>
  </r>
  <r>
    <x v="645"/>
    <n v="2017"/>
    <n v="4"/>
    <s v="No"/>
  </r>
  <r>
    <x v="645"/>
    <n v="2018"/>
    <n v="4"/>
    <s v="Yes"/>
  </r>
  <r>
    <x v="645"/>
    <n v="2019"/>
    <n v="5"/>
    <s v="Yes"/>
  </r>
  <r>
    <x v="645"/>
    <n v="2020"/>
    <n v="3"/>
    <s v="Yes"/>
  </r>
  <r>
    <x v="646"/>
    <n v="2022"/>
    <n v="3"/>
    <s v="No"/>
  </r>
  <r>
    <x v="647"/>
    <n v="2018"/>
    <n v="4"/>
    <s v="No"/>
  </r>
  <r>
    <x v="647"/>
    <n v="2019"/>
    <n v="3"/>
    <s v="No"/>
  </r>
  <r>
    <x v="647"/>
    <n v="2020"/>
    <n v="5"/>
    <s v="No"/>
  </r>
  <r>
    <x v="647"/>
    <n v="2021"/>
    <n v="3"/>
    <s v="No"/>
  </r>
  <r>
    <x v="648"/>
    <n v="2022"/>
    <n v="4"/>
    <s v="No"/>
  </r>
  <r>
    <x v="648"/>
    <n v="2023"/>
    <n v="4"/>
    <s v="No"/>
  </r>
  <r>
    <x v="649"/>
    <n v="2020"/>
    <n v="4"/>
    <s v="No"/>
  </r>
  <r>
    <x v="649"/>
    <n v="2021"/>
    <n v="4"/>
    <s v="No"/>
  </r>
  <r>
    <x v="650"/>
    <n v="2022"/>
    <n v="4"/>
    <s v="Yes"/>
  </r>
  <r>
    <x v="650"/>
    <n v="2023"/>
    <n v="3"/>
    <s v="No"/>
  </r>
  <r>
    <x v="650"/>
    <n v="2024"/>
    <n v="4"/>
    <s v="No"/>
  </r>
  <r>
    <x v="651"/>
    <n v="2021"/>
    <n v="3"/>
    <s v="Yes"/>
  </r>
  <r>
    <x v="651"/>
    <n v="2022"/>
    <n v="4"/>
    <s v="No"/>
  </r>
  <r>
    <x v="651"/>
    <n v="2023"/>
    <n v="4"/>
    <s v="No"/>
  </r>
  <r>
    <x v="652"/>
    <n v="2023"/>
    <n v="3"/>
    <s v="No"/>
  </r>
  <r>
    <x v="652"/>
    <n v="2024"/>
    <n v="4"/>
    <s v="No"/>
  </r>
  <r>
    <x v="652"/>
    <n v="2025"/>
    <n v="2"/>
    <s v="No"/>
  </r>
  <r>
    <x v="653"/>
    <n v="2020"/>
    <n v="2"/>
    <s v="No"/>
  </r>
  <r>
    <x v="653"/>
    <n v="2021"/>
    <n v="3"/>
    <s v="Yes"/>
  </r>
  <r>
    <x v="653"/>
    <n v="2022"/>
    <n v="4"/>
    <s v="No"/>
  </r>
  <r>
    <x v="654"/>
    <n v="2022"/>
    <n v="5"/>
    <s v="No"/>
  </r>
  <r>
    <x v="655"/>
    <n v="2020"/>
    <n v="3"/>
    <s v="No"/>
  </r>
  <r>
    <x v="655"/>
    <n v="2021"/>
    <n v="3"/>
    <s v="No"/>
  </r>
  <r>
    <x v="655"/>
    <n v="2022"/>
    <n v="4"/>
    <s v="No"/>
  </r>
  <r>
    <x v="656"/>
    <n v="2018"/>
    <n v="2"/>
    <s v="No"/>
  </r>
  <r>
    <x v="656"/>
    <n v="2019"/>
    <n v="2"/>
    <s v="No"/>
  </r>
  <r>
    <x v="657"/>
    <n v="2022"/>
    <n v="3"/>
    <s v="No"/>
  </r>
  <r>
    <x v="657"/>
    <n v="2023"/>
    <n v="4"/>
    <s v="No"/>
  </r>
  <r>
    <x v="657"/>
    <n v="2024"/>
    <n v="2"/>
    <s v="No"/>
  </r>
  <r>
    <x v="657"/>
    <n v="2025"/>
    <n v="4"/>
    <s v="Yes"/>
  </r>
  <r>
    <x v="658"/>
    <n v="2022"/>
    <n v="5"/>
    <s v="Yes"/>
  </r>
  <r>
    <x v="658"/>
    <n v="2023"/>
    <n v="3"/>
    <s v="No"/>
  </r>
  <r>
    <x v="658"/>
    <n v="2024"/>
    <n v="4"/>
    <s v="No"/>
  </r>
  <r>
    <x v="658"/>
    <n v="2025"/>
    <n v="4"/>
    <s v="No"/>
  </r>
  <r>
    <x v="659"/>
    <n v="2021"/>
    <n v="5"/>
    <s v="No"/>
  </r>
  <r>
    <x v="659"/>
    <n v="2022"/>
    <n v="2"/>
    <s v="No"/>
  </r>
  <r>
    <x v="659"/>
    <n v="2023"/>
    <n v="4"/>
    <s v="No"/>
  </r>
  <r>
    <x v="659"/>
    <n v="2024"/>
    <n v="4"/>
    <s v="No"/>
  </r>
  <r>
    <x v="660"/>
    <n v="2018"/>
    <n v="2"/>
    <s v="No"/>
  </r>
  <r>
    <x v="660"/>
    <n v="2019"/>
    <n v="3"/>
    <s v="No"/>
  </r>
  <r>
    <x v="661"/>
    <n v="2021"/>
    <n v="5"/>
    <s v="No"/>
  </r>
  <r>
    <x v="661"/>
    <n v="2022"/>
    <n v="4"/>
    <s v="No"/>
  </r>
  <r>
    <x v="661"/>
    <n v="2023"/>
    <n v="3"/>
    <s v="No"/>
  </r>
  <r>
    <x v="661"/>
    <n v="2024"/>
    <n v="2"/>
    <s v="No"/>
  </r>
  <r>
    <x v="662"/>
    <n v="2022"/>
    <n v="2"/>
    <s v="No"/>
  </r>
  <r>
    <x v="662"/>
    <n v="2023"/>
    <n v="5"/>
    <s v="No"/>
  </r>
  <r>
    <x v="662"/>
    <n v="2024"/>
    <n v="5"/>
    <s v="No"/>
  </r>
  <r>
    <x v="662"/>
    <n v="2025"/>
    <n v="4"/>
    <s v="No"/>
  </r>
  <r>
    <x v="663"/>
    <n v="2018"/>
    <n v="4"/>
    <s v="No"/>
  </r>
  <r>
    <x v="663"/>
    <n v="2019"/>
    <n v="4"/>
    <s v="No"/>
  </r>
  <r>
    <x v="663"/>
    <n v="2020"/>
    <n v="2"/>
    <s v="Yes"/>
  </r>
  <r>
    <x v="663"/>
    <n v="2021"/>
    <n v="3"/>
    <s v="No"/>
  </r>
  <r>
    <x v="664"/>
    <n v="2023"/>
    <n v="3"/>
    <s v="No"/>
  </r>
  <r>
    <x v="664"/>
    <n v="2024"/>
    <n v="3"/>
    <s v="No"/>
  </r>
  <r>
    <x v="664"/>
    <n v="2025"/>
    <n v="2"/>
    <s v="No"/>
  </r>
  <r>
    <x v="665"/>
    <n v="2023"/>
    <n v="3"/>
    <s v="No"/>
  </r>
  <r>
    <x v="665"/>
    <n v="2024"/>
    <n v="3"/>
    <s v="No"/>
  </r>
  <r>
    <x v="666"/>
    <n v="2019"/>
    <n v="2"/>
    <s v="No"/>
  </r>
  <r>
    <x v="666"/>
    <n v="2020"/>
    <n v="2"/>
    <s v="No"/>
  </r>
  <r>
    <x v="667"/>
    <n v="2017"/>
    <n v="4"/>
    <s v="No"/>
  </r>
  <r>
    <x v="668"/>
    <n v="2017"/>
    <n v="3"/>
    <s v="No"/>
  </r>
  <r>
    <x v="668"/>
    <n v="2018"/>
    <n v="3"/>
    <s v="No"/>
  </r>
  <r>
    <x v="668"/>
    <n v="2019"/>
    <n v="2"/>
    <s v="No"/>
  </r>
  <r>
    <x v="669"/>
    <n v="2018"/>
    <n v="4"/>
    <s v="No"/>
  </r>
  <r>
    <x v="670"/>
    <n v="2018"/>
    <n v="3"/>
    <s v="Yes"/>
  </r>
  <r>
    <x v="670"/>
    <n v="2019"/>
    <n v="2"/>
    <s v="No"/>
  </r>
  <r>
    <x v="670"/>
    <n v="2020"/>
    <n v="4"/>
    <s v="No"/>
  </r>
  <r>
    <x v="670"/>
    <n v="2021"/>
    <n v="4"/>
    <s v="No"/>
  </r>
  <r>
    <x v="671"/>
    <n v="2018"/>
    <n v="3"/>
    <s v="No"/>
  </r>
  <r>
    <x v="672"/>
    <n v="2020"/>
    <n v="5"/>
    <s v="No"/>
  </r>
  <r>
    <x v="672"/>
    <n v="2021"/>
    <n v="4"/>
    <s v="No"/>
  </r>
  <r>
    <x v="672"/>
    <n v="2022"/>
    <n v="3"/>
    <s v="No"/>
  </r>
  <r>
    <x v="673"/>
    <n v="2018"/>
    <n v="3"/>
    <s v="Yes"/>
  </r>
  <r>
    <x v="673"/>
    <n v="2019"/>
    <n v="4"/>
    <s v="No"/>
  </r>
  <r>
    <x v="673"/>
    <n v="2020"/>
    <n v="5"/>
    <s v="No"/>
  </r>
  <r>
    <x v="673"/>
    <n v="2021"/>
    <n v="3"/>
    <s v="No"/>
  </r>
  <r>
    <x v="674"/>
    <n v="2023"/>
    <n v="5"/>
    <s v="No"/>
  </r>
  <r>
    <x v="674"/>
    <n v="2024"/>
    <n v="4"/>
    <s v="No"/>
  </r>
  <r>
    <x v="674"/>
    <n v="2025"/>
    <n v="2"/>
    <s v="No"/>
  </r>
  <r>
    <x v="675"/>
    <n v="2023"/>
    <n v="3"/>
    <s v="No"/>
  </r>
  <r>
    <x v="675"/>
    <n v="2024"/>
    <n v="3"/>
    <s v="No"/>
  </r>
  <r>
    <x v="675"/>
    <n v="2025"/>
    <n v="4"/>
    <s v="No"/>
  </r>
  <r>
    <x v="676"/>
    <n v="2017"/>
    <n v="4"/>
    <s v="No"/>
  </r>
  <r>
    <x v="676"/>
    <n v="2018"/>
    <n v="3"/>
    <s v="No"/>
  </r>
  <r>
    <x v="676"/>
    <n v="2019"/>
    <n v="5"/>
    <s v="No"/>
  </r>
  <r>
    <x v="676"/>
    <n v="2020"/>
    <n v="3"/>
    <s v="No"/>
  </r>
  <r>
    <x v="677"/>
    <n v="2017"/>
    <n v="3"/>
    <s v="No"/>
  </r>
  <r>
    <x v="678"/>
    <n v="2023"/>
    <n v="2"/>
    <s v="No"/>
  </r>
  <r>
    <x v="678"/>
    <n v="2024"/>
    <n v="4"/>
    <s v="No"/>
  </r>
  <r>
    <x v="678"/>
    <n v="2025"/>
    <n v="3"/>
    <s v="No"/>
  </r>
  <r>
    <x v="679"/>
    <n v="2019"/>
    <n v="5"/>
    <s v="No"/>
  </r>
  <r>
    <x v="679"/>
    <n v="2020"/>
    <n v="4"/>
    <s v="No"/>
  </r>
  <r>
    <x v="679"/>
    <n v="2021"/>
    <n v="5"/>
    <s v="No"/>
  </r>
  <r>
    <x v="680"/>
    <n v="2018"/>
    <n v="4"/>
    <s v="No"/>
  </r>
  <r>
    <x v="680"/>
    <n v="2019"/>
    <n v="4"/>
    <s v="No"/>
  </r>
  <r>
    <x v="680"/>
    <n v="2020"/>
    <n v="4"/>
    <s v="No"/>
  </r>
  <r>
    <x v="680"/>
    <n v="2021"/>
    <n v="4"/>
    <s v="Yes"/>
  </r>
  <r>
    <x v="681"/>
    <n v="2018"/>
    <n v="4"/>
    <s v="No"/>
  </r>
  <r>
    <x v="682"/>
    <n v="2020"/>
    <n v="4"/>
    <s v="No"/>
  </r>
  <r>
    <x v="682"/>
    <n v="2021"/>
    <n v="3"/>
    <s v="No"/>
  </r>
  <r>
    <x v="682"/>
    <n v="2022"/>
    <n v="5"/>
    <s v="No"/>
  </r>
  <r>
    <x v="682"/>
    <n v="2023"/>
    <n v="3"/>
    <s v="Yes"/>
  </r>
  <r>
    <x v="683"/>
    <n v="2020"/>
    <n v="3"/>
    <s v="No"/>
  </r>
  <r>
    <x v="683"/>
    <n v="2021"/>
    <n v="4"/>
    <s v="No"/>
  </r>
  <r>
    <x v="683"/>
    <n v="2022"/>
    <n v="2"/>
    <s v="No"/>
  </r>
  <r>
    <x v="683"/>
    <n v="2023"/>
    <n v="5"/>
    <s v="No"/>
  </r>
  <r>
    <x v="684"/>
    <n v="2019"/>
    <n v="3"/>
    <s v="No"/>
  </r>
  <r>
    <x v="685"/>
    <n v="2019"/>
    <n v="4"/>
    <s v="No"/>
  </r>
  <r>
    <x v="686"/>
    <n v="2017"/>
    <n v="3"/>
    <s v="No"/>
  </r>
  <r>
    <x v="686"/>
    <n v="2018"/>
    <n v="3"/>
    <s v="No"/>
  </r>
  <r>
    <x v="686"/>
    <n v="2019"/>
    <n v="5"/>
    <s v="No"/>
  </r>
  <r>
    <x v="687"/>
    <n v="2021"/>
    <n v="3"/>
    <s v="No"/>
  </r>
  <r>
    <x v="688"/>
    <n v="2020"/>
    <n v="3"/>
    <s v="No"/>
  </r>
  <r>
    <x v="688"/>
    <n v="2021"/>
    <n v="4"/>
    <s v="No"/>
  </r>
  <r>
    <x v="689"/>
    <n v="2021"/>
    <n v="5"/>
    <s v="No"/>
  </r>
  <r>
    <x v="689"/>
    <n v="2022"/>
    <n v="2"/>
    <s v="No"/>
  </r>
  <r>
    <x v="690"/>
    <n v="2017"/>
    <n v="3"/>
    <s v="No"/>
  </r>
  <r>
    <x v="690"/>
    <n v="2018"/>
    <n v="4"/>
    <s v="No"/>
  </r>
  <r>
    <x v="690"/>
    <n v="2019"/>
    <n v="4"/>
    <s v="No"/>
  </r>
  <r>
    <x v="691"/>
    <n v="2023"/>
    <n v="2"/>
    <s v="No"/>
  </r>
  <r>
    <x v="692"/>
    <n v="2017"/>
    <n v="3"/>
    <s v="No"/>
  </r>
  <r>
    <x v="693"/>
    <n v="2019"/>
    <n v="3"/>
    <s v="Yes"/>
  </r>
  <r>
    <x v="694"/>
    <n v="2022"/>
    <n v="2"/>
    <s v="No"/>
  </r>
  <r>
    <x v="695"/>
    <n v="2020"/>
    <n v="3"/>
    <s v="No"/>
  </r>
  <r>
    <x v="696"/>
    <n v="2019"/>
    <n v="5"/>
    <s v="No"/>
  </r>
  <r>
    <x v="697"/>
    <n v="2020"/>
    <n v="4"/>
    <s v="No"/>
  </r>
  <r>
    <x v="698"/>
    <n v="2019"/>
    <n v="2"/>
    <s v="No"/>
  </r>
  <r>
    <x v="699"/>
    <n v="2022"/>
    <n v="2"/>
    <s v="No"/>
  </r>
  <r>
    <x v="699"/>
    <n v="2023"/>
    <n v="3"/>
    <s v="Yes"/>
  </r>
  <r>
    <x v="700"/>
    <n v="2021"/>
    <n v="3"/>
    <s v="No"/>
  </r>
  <r>
    <x v="700"/>
    <n v="2022"/>
    <n v="3"/>
    <s v="No"/>
  </r>
  <r>
    <x v="700"/>
    <n v="2023"/>
    <n v="3"/>
    <s v="No"/>
  </r>
  <r>
    <x v="701"/>
    <n v="2017"/>
    <n v="5"/>
    <s v="No"/>
  </r>
  <r>
    <x v="702"/>
    <n v="2019"/>
    <n v="4"/>
    <s v="No"/>
  </r>
  <r>
    <x v="702"/>
    <n v="2020"/>
    <n v="3"/>
    <s v="Yes"/>
  </r>
  <r>
    <x v="703"/>
    <n v="2021"/>
    <n v="3"/>
    <s v="No"/>
  </r>
  <r>
    <x v="703"/>
    <n v="2022"/>
    <n v="5"/>
    <s v="No"/>
  </r>
  <r>
    <x v="704"/>
    <n v="2022"/>
    <n v="2"/>
    <s v="No"/>
  </r>
  <r>
    <x v="705"/>
    <n v="2018"/>
    <n v="4"/>
    <s v="Yes"/>
  </r>
  <r>
    <x v="705"/>
    <n v="2019"/>
    <n v="3"/>
    <s v="No"/>
  </r>
  <r>
    <x v="706"/>
    <n v="2019"/>
    <n v="3"/>
    <s v="No"/>
  </r>
  <r>
    <x v="706"/>
    <n v="2020"/>
    <n v="3"/>
    <s v="No"/>
  </r>
  <r>
    <x v="706"/>
    <n v="2021"/>
    <n v="4"/>
    <s v="No"/>
  </r>
  <r>
    <x v="706"/>
    <n v="2022"/>
    <n v="5"/>
    <s v="No"/>
  </r>
  <r>
    <x v="707"/>
    <n v="2019"/>
    <n v="4"/>
    <s v="No"/>
  </r>
  <r>
    <x v="707"/>
    <n v="2020"/>
    <n v="4"/>
    <s v="No"/>
  </r>
  <r>
    <x v="708"/>
    <n v="2020"/>
    <n v="4"/>
    <s v="No"/>
  </r>
  <r>
    <x v="708"/>
    <n v="2021"/>
    <n v="4"/>
    <s v="No"/>
  </r>
  <r>
    <x v="708"/>
    <n v="2022"/>
    <n v="3"/>
    <s v="No"/>
  </r>
  <r>
    <x v="708"/>
    <n v="2023"/>
    <n v="5"/>
    <s v="No"/>
  </r>
  <r>
    <x v="709"/>
    <n v="2023"/>
    <n v="2"/>
    <s v="No"/>
  </r>
  <r>
    <x v="709"/>
    <n v="2024"/>
    <n v="4"/>
    <s v="No"/>
  </r>
  <r>
    <x v="710"/>
    <n v="2021"/>
    <n v="2"/>
    <s v="No"/>
  </r>
  <r>
    <x v="710"/>
    <n v="2022"/>
    <n v="3"/>
    <s v="No"/>
  </r>
  <r>
    <x v="710"/>
    <n v="2023"/>
    <n v="3"/>
    <s v="Yes"/>
  </r>
  <r>
    <x v="711"/>
    <n v="2021"/>
    <n v="4"/>
    <s v="No"/>
  </r>
  <r>
    <x v="711"/>
    <n v="2022"/>
    <n v="3"/>
    <s v="Yes"/>
  </r>
  <r>
    <x v="712"/>
    <n v="2017"/>
    <n v="2"/>
    <s v="No"/>
  </r>
  <r>
    <x v="712"/>
    <n v="2018"/>
    <n v="4"/>
    <s v="No"/>
  </r>
  <r>
    <x v="712"/>
    <n v="2019"/>
    <n v="4"/>
    <s v="Yes"/>
  </r>
  <r>
    <x v="712"/>
    <n v="2020"/>
    <n v="2"/>
    <s v="No"/>
  </r>
  <r>
    <x v="713"/>
    <n v="2017"/>
    <n v="4"/>
    <s v="No"/>
  </r>
  <r>
    <x v="714"/>
    <n v="2018"/>
    <n v="4"/>
    <s v="No"/>
  </r>
  <r>
    <x v="714"/>
    <n v="2019"/>
    <n v="5"/>
    <s v="No"/>
  </r>
  <r>
    <x v="715"/>
    <n v="2023"/>
    <n v="2"/>
    <s v="No"/>
  </r>
  <r>
    <x v="715"/>
    <n v="2024"/>
    <n v="2"/>
    <s v="No"/>
  </r>
  <r>
    <x v="715"/>
    <n v="2025"/>
    <n v="3"/>
    <s v="No"/>
  </r>
  <r>
    <x v="716"/>
    <n v="2017"/>
    <n v="4"/>
    <s v="No"/>
  </r>
  <r>
    <x v="716"/>
    <n v="2018"/>
    <n v="4"/>
    <s v="No"/>
  </r>
  <r>
    <x v="717"/>
    <n v="2023"/>
    <n v="3"/>
    <s v="No"/>
  </r>
  <r>
    <x v="717"/>
    <n v="2024"/>
    <n v="3"/>
    <s v="No"/>
  </r>
  <r>
    <x v="718"/>
    <n v="2022"/>
    <n v="3"/>
    <s v="No"/>
  </r>
  <r>
    <x v="718"/>
    <n v="2023"/>
    <n v="5"/>
    <s v="No"/>
  </r>
  <r>
    <x v="718"/>
    <n v="2024"/>
    <n v="2"/>
    <s v="No"/>
  </r>
  <r>
    <x v="719"/>
    <n v="2023"/>
    <n v="4"/>
    <s v="No"/>
  </r>
  <r>
    <x v="720"/>
    <n v="2020"/>
    <n v="4"/>
    <s v="No"/>
  </r>
  <r>
    <x v="720"/>
    <n v="2021"/>
    <n v="4"/>
    <s v="No"/>
  </r>
  <r>
    <x v="721"/>
    <n v="2022"/>
    <n v="3"/>
    <s v="No"/>
  </r>
  <r>
    <x v="721"/>
    <n v="2023"/>
    <n v="5"/>
    <s v="Yes"/>
  </r>
  <r>
    <x v="721"/>
    <n v="2024"/>
    <n v="5"/>
    <s v="No"/>
  </r>
  <r>
    <x v="721"/>
    <n v="2025"/>
    <n v="4"/>
    <s v="Yes"/>
  </r>
  <r>
    <x v="722"/>
    <n v="2023"/>
    <n v="2"/>
    <s v="No"/>
  </r>
  <r>
    <x v="723"/>
    <n v="2023"/>
    <n v="4"/>
    <s v="No"/>
  </r>
  <r>
    <x v="723"/>
    <n v="2024"/>
    <n v="4"/>
    <s v="No"/>
  </r>
  <r>
    <x v="724"/>
    <n v="2021"/>
    <n v="4"/>
    <s v="No"/>
  </r>
  <r>
    <x v="724"/>
    <n v="2022"/>
    <n v="5"/>
    <s v="No"/>
  </r>
  <r>
    <x v="724"/>
    <n v="2023"/>
    <n v="4"/>
    <s v="No"/>
  </r>
  <r>
    <x v="725"/>
    <n v="2017"/>
    <n v="3"/>
    <s v="No"/>
  </r>
  <r>
    <x v="725"/>
    <n v="2018"/>
    <n v="3"/>
    <s v="No"/>
  </r>
  <r>
    <x v="725"/>
    <n v="2019"/>
    <n v="4"/>
    <s v="No"/>
  </r>
  <r>
    <x v="726"/>
    <n v="2019"/>
    <n v="4"/>
    <s v="Yes"/>
  </r>
  <r>
    <x v="726"/>
    <n v="2020"/>
    <n v="3"/>
    <s v="Yes"/>
  </r>
  <r>
    <x v="726"/>
    <n v="2021"/>
    <n v="2"/>
    <s v="No"/>
  </r>
  <r>
    <x v="727"/>
    <n v="2021"/>
    <n v="4"/>
    <s v="Yes"/>
  </r>
  <r>
    <x v="727"/>
    <n v="2022"/>
    <n v="5"/>
    <s v="Yes"/>
  </r>
  <r>
    <x v="727"/>
    <n v="2023"/>
    <n v="2"/>
    <s v="No"/>
  </r>
  <r>
    <x v="727"/>
    <n v="2024"/>
    <n v="4"/>
    <s v="Yes"/>
  </r>
  <r>
    <x v="728"/>
    <n v="2022"/>
    <n v="2"/>
    <s v="No"/>
  </r>
  <r>
    <x v="728"/>
    <n v="2023"/>
    <n v="4"/>
    <s v="No"/>
  </r>
  <r>
    <x v="728"/>
    <n v="2024"/>
    <n v="5"/>
    <s v="No"/>
  </r>
  <r>
    <x v="728"/>
    <n v="2025"/>
    <n v="5"/>
    <s v="Yes"/>
  </r>
  <r>
    <x v="729"/>
    <n v="2021"/>
    <n v="5"/>
    <s v="No"/>
  </r>
  <r>
    <x v="729"/>
    <n v="2022"/>
    <n v="4"/>
    <s v="No"/>
  </r>
  <r>
    <x v="729"/>
    <n v="2023"/>
    <n v="3"/>
    <s v="No"/>
  </r>
  <r>
    <x v="729"/>
    <n v="2024"/>
    <n v="2"/>
    <s v="No"/>
  </r>
  <r>
    <x v="730"/>
    <n v="2019"/>
    <n v="5"/>
    <s v="No"/>
  </r>
  <r>
    <x v="730"/>
    <n v="2020"/>
    <n v="5"/>
    <s v="No"/>
  </r>
  <r>
    <x v="730"/>
    <n v="2021"/>
    <n v="3"/>
    <s v="No"/>
  </r>
  <r>
    <x v="731"/>
    <n v="2018"/>
    <n v="5"/>
    <s v="No"/>
  </r>
  <r>
    <x v="732"/>
    <n v="2017"/>
    <n v="3"/>
    <s v="No"/>
  </r>
  <r>
    <x v="732"/>
    <n v="2018"/>
    <n v="2"/>
    <s v="No"/>
  </r>
  <r>
    <x v="732"/>
    <n v="2019"/>
    <n v="4"/>
    <s v="No"/>
  </r>
  <r>
    <x v="732"/>
    <n v="2020"/>
    <n v="5"/>
    <s v="No"/>
  </r>
  <r>
    <x v="733"/>
    <n v="2020"/>
    <n v="3"/>
    <s v="No"/>
  </r>
  <r>
    <x v="733"/>
    <n v="2021"/>
    <n v="4"/>
    <s v="No"/>
  </r>
  <r>
    <x v="733"/>
    <n v="2022"/>
    <n v="3"/>
    <s v="No"/>
  </r>
  <r>
    <x v="734"/>
    <n v="2017"/>
    <n v="3"/>
    <s v="No"/>
  </r>
  <r>
    <x v="735"/>
    <n v="2018"/>
    <n v="4"/>
    <s v="No"/>
  </r>
  <r>
    <x v="735"/>
    <n v="2019"/>
    <n v="4"/>
    <s v="No"/>
  </r>
  <r>
    <x v="735"/>
    <n v="2020"/>
    <n v="5"/>
    <s v="No"/>
  </r>
  <r>
    <x v="736"/>
    <n v="2017"/>
    <n v="4"/>
    <s v="No"/>
  </r>
  <r>
    <x v="736"/>
    <n v="2018"/>
    <n v="2"/>
    <s v="No"/>
  </r>
  <r>
    <x v="736"/>
    <n v="2019"/>
    <n v="4"/>
    <s v="Yes"/>
  </r>
  <r>
    <x v="736"/>
    <n v="2020"/>
    <n v="3"/>
    <s v="No"/>
  </r>
  <r>
    <x v="737"/>
    <n v="2021"/>
    <n v="2"/>
    <s v="No"/>
  </r>
  <r>
    <x v="737"/>
    <n v="2022"/>
    <n v="2"/>
    <s v="No"/>
  </r>
  <r>
    <x v="737"/>
    <n v="2023"/>
    <n v="3"/>
    <s v="No"/>
  </r>
  <r>
    <x v="737"/>
    <n v="2024"/>
    <n v="4"/>
    <s v="No"/>
  </r>
  <r>
    <x v="738"/>
    <n v="2017"/>
    <n v="4"/>
    <s v="No"/>
  </r>
  <r>
    <x v="738"/>
    <n v="2018"/>
    <n v="5"/>
    <s v="No"/>
  </r>
  <r>
    <x v="738"/>
    <n v="2019"/>
    <n v="3"/>
    <s v="No"/>
  </r>
  <r>
    <x v="738"/>
    <n v="2020"/>
    <n v="3"/>
    <s v="No"/>
  </r>
  <r>
    <x v="739"/>
    <n v="2023"/>
    <n v="4"/>
    <s v="No"/>
  </r>
  <r>
    <x v="740"/>
    <n v="2022"/>
    <n v="4"/>
    <s v="No"/>
  </r>
  <r>
    <x v="741"/>
    <n v="2020"/>
    <n v="4"/>
    <s v="No"/>
  </r>
  <r>
    <x v="741"/>
    <n v="2021"/>
    <n v="3"/>
    <s v="No"/>
  </r>
  <r>
    <x v="742"/>
    <n v="2022"/>
    <n v="2"/>
    <s v="No"/>
  </r>
  <r>
    <x v="742"/>
    <n v="2023"/>
    <n v="3"/>
    <s v="No"/>
  </r>
  <r>
    <x v="743"/>
    <n v="2017"/>
    <n v="3"/>
    <s v="No"/>
  </r>
  <r>
    <x v="743"/>
    <n v="2018"/>
    <n v="4"/>
    <s v="No"/>
  </r>
  <r>
    <x v="743"/>
    <n v="2019"/>
    <n v="3"/>
    <s v="No"/>
  </r>
  <r>
    <x v="743"/>
    <n v="2020"/>
    <n v="3"/>
    <s v="No"/>
  </r>
  <r>
    <x v="744"/>
    <n v="2019"/>
    <n v="2"/>
    <s v="No"/>
  </r>
  <r>
    <x v="744"/>
    <n v="2020"/>
    <n v="4"/>
    <s v="No"/>
  </r>
  <r>
    <x v="744"/>
    <n v="2021"/>
    <n v="5"/>
    <s v="No"/>
  </r>
  <r>
    <x v="744"/>
    <n v="2022"/>
    <n v="3"/>
    <s v="No"/>
  </r>
  <r>
    <x v="745"/>
    <n v="2021"/>
    <n v="3"/>
    <s v="No"/>
  </r>
  <r>
    <x v="746"/>
    <n v="2023"/>
    <n v="2"/>
    <s v="No"/>
  </r>
  <r>
    <x v="746"/>
    <n v="2024"/>
    <n v="3"/>
    <s v="No"/>
  </r>
  <r>
    <x v="746"/>
    <n v="2025"/>
    <n v="5"/>
    <s v="No"/>
  </r>
  <r>
    <x v="746"/>
    <n v="2026"/>
    <n v="2"/>
    <s v="No"/>
  </r>
  <r>
    <x v="747"/>
    <n v="2021"/>
    <n v="3"/>
    <s v="No"/>
  </r>
  <r>
    <x v="747"/>
    <n v="2022"/>
    <n v="2"/>
    <s v="No"/>
  </r>
  <r>
    <x v="748"/>
    <n v="2019"/>
    <n v="3"/>
    <s v="Yes"/>
  </r>
  <r>
    <x v="748"/>
    <n v="2020"/>
    <n v="4"/>
    <s v="Yes"/>
  </r>
  <r>
    <x v="748"/>
    <n v="2021"/>
    <n v="5"/>
    <s v="No"/>
  </r>
  <r>
    <x v="749"/>
    <n v="2023"/>
    <n v="4"/>
    <s v="No"/>
  </r>
  <r>
    <x v="749"/>
    <n v="2024"/>
    <n v="4"/>
    <s v="No"/>
  </r>
  <r>
    <x v="749"/>
    <n v="2025"/>
    <n v="5"/>
    <s v="No"/>
  </r>
  <r>
    <x v="750"/>
    <n v="2022"/>
    <n v="2"/>
    <s v="No"/>
  </r>
  <r>
    <x v="750"/>
    <n v="2023"/>
    <n v="4"/>
    <s v="No"/>
  </r>
  <r>
    <x v="750"/>
    <n v="2024"/>
    <n v="4"/>
    <s v="No"/>
  </r>
  <r>
    <x v="750"/>
    <n v="2025"/>
    <n v="5"/>
    <s v="No"/>
  </r>
  <r>
    <x v="751"/>
    <n v="2023"/>
    <n v="2"/>
    <s v="No"/>
  </r>
  <r>
    <x v="751"/>
    <n v="2024"/>
    <n v="5"/>
    <s v="No"/>
  </r>
  <r>
    <x v="751"/>
    <n v="2025"/>
    <n v="3"/>
    <s v="No"/>
  </r>
  <r>
    <x v="752"/>
    <n v="2018"/>
    <n v="3"/>
    <s v="No"/>
  </r>
  <r>
    <x v="752"/>
    <n v="2019"/>
    <n v="5"/>
    <s v="No"/>
  </r>
  <r>
    <x v="752"/>
    <n v="2020"/>
    <n v="3"/>
    <s v="No"/>
  </r>
  <r>
    <x v="753"/>
    <n v="2021"/>
    <n v="5"/>
    <s v="Yes"/>
  </r>
  <r>
    <x v="754"/>
    <n v="2020"/>
    <n v="3"/>
    <s v="Yes"/>
  </r>
  <r>
    <x v="754"/>
    <n v="2021"/>
    <n v="2"/>
    <s v="No"/>
  </r>
  <r>
    <x v="754"/>
    <n v="2022"/>
    <n v="3"/>
    <s v="No"/>
  </r>
  <r>
    <x v="755"/>
    <n v="2018"/>
    <n v="3"/>
    <s v="No"/>
  </r>
  <r>
    <x v="755"/>
    <n v="2019"/>
    <n v="4"/>
    <s v="Yes"/>
  </r>
  <r>
    <x v="755"/>
    <n v="2020"/>
    <n v="3"/>
    <s v="No"/>
  </r>
  <r>
    <x v="756"/>
    <n v="2023"/>
    <n v="4"/>
    <s v="No"/>
  </r>
  <r>
    <x v="756"/>
    <n v="2024"/>
    <n v="3"/>
    <s v="No"/>
  </r>
  <r>
    <x v="756"/>
    <n v="2025"/>
    <n v="3"/>
    <s v="No"/>
  </r>
  <r>
    <x v="756"/>
    <n v="2026"/>
    <n v="3"/>
    <s v="Yes"/>
  </r>
  <r>
    <x v="757"/>
    <n v="2018"/>
    <n v="2"/>
    <s v="No"/>
  </r>
  <r>
    <x v="757"/>
    <n v="2019"/>
    <n v="2"/>
    <s v="No"/>
  </r>
  <r>
    <x v="757"/>
    <n v="2020"/>
    <n v="3"/>
    <s v="No"/>
  </r>
  <r>
    <x v="757"/>
    <n v="2021"/>
    <n v="3"/>
    <s v="No"/>
  </r>
  <r>
    <x v="758"/>
    <n v="2021"/>
    <n v="3"/>
    <s v="No"/>
  </r>
  <r>
    <x v="758"/>
    <n v="2022"/>
    <n v="3"/>
    <s v="No"/>
  </r>
  <r>
    <x v="758"/>
    <n v="2023"/>
    <n v="4"/>
    <s v="No"/>
  </r>
  <r>
    <x v="758"/>
    <n v="2024"/>
    <n v="3"/>
    <s v="Yes"/>
  </r>
  <r>
    <x v="759"/>
    <n v="2017"/>
    <n v="3"/>
    <s v="No"/>
  </r>
  <r>
    <x v="760"/>
    <n v="2018"/>
    <n v="4"/>
    <s v="No"/>
  </r>
  <r>
    <x v="760"/>
    <n v="2019"/>
    <n v="4"/>
    <s v="No"/>
  </r>
  <r>
    <x v="761"/>
    <n v="2017"/>
    <n v="2"/>
    <s v="No"/>
  </r>
  <r>
    <x v="761"/>
    <n v="2018"/>
    <n v="4"/>
    <s v="No"/>
  </r>
  <r>
    <x v="762"/>
    <n v="2021"/>
    <n v="4"/>
    <s v="Yes"/>
  </r>
  <r>
    <x v="762"/>
    <n v="2022"/>
    <n v="3"/>
    <s v="No"/>
  </r>
  <r>
    <x v="763"/>
    <n v="2019"/>
    <n v="2"/>
    <s v="No"/>
  </r>
  <r>
    <x v="764"/>
    <n v="2018"/>
    <n v="4"/>
    <s v="No"/>
  </r>
  <r>
    <x v="764"/>
    <n v="2019"/>
    <n v="3"/>
    <s v="No"/>
  </r>
  <r>
    <x v="764"/>
    <n v="2020"/>
    <n v="4"/>
    <s v="Yes"/>
  </r>
  <r>
    <x v="764"/>
    <n v="2021"/>
    <n v="3"/>
    <s v="No"/>
  </r>
  <r>
    <x v="765"/>
    <n v="2017"/>
    <n v="3"/>
    <s v="No"/>
  </r>
  <r>
    <x v="765"/>
    <n v="2018"/>
    <n v="5"/>
    <s v="No"/>
  </r>
  <r>
    <x v="765"/>
    <n v="2019"/>
    <n v="3"/>
    <s v="No"/>
  </r>
  <r>
    <x v="765"/>
    <n v="2020"/>
    <n v="2"/>
    <s v="Yes"/>
  </r>
  <r>
    <x v="766"/>
    <n v="2019"/>
    <n v="4"/>
    <s v="No"/>
  </r>
  <r>
    <x v="767"/>
    <n v="2020"/>
    <n v="3"/>
    <s v="No"/>
  </r>
  <r>
    <x v="767"/>
    <n v="2021"/>
    <n v="4"/>
    <s v="No"/>
  </r>
  <r>
    <x v="767"/>
    <n v="2022"/>
    <n v="5"/>
    <s v="No"/>
  </r>
  <r>
    <x v="767"/>
    <n v="2023"/>
    <n v="4"/>
    <s v="No"/>
  </r>
  <r>
    <x v="768"/>
    <n v="2022"/>
    <n v="4"/>
    <s v="No"/>
  </r>
  <r>
    <x v="768"/>
    <n v="2023"/>
    <n v="3"/>
    <s v="No"/>
  </r>
  <r>
    <x v="769"/>
    <n v="2023"/>
    <n v="2"/>
    <s v="No"/>
  </r>
  <r>
    <x v="770"/>
    <n v="2023"/>
    <n v="4"/>
    <s v="No"/>
  </r>
  <r>
    <x v="770"/>
    <n v="2024"/>
    <n v="3"/>
    <s v="No"/>
  </r>
  <r>
    <x v="770"/>
    <n v="2025"/>
    <n v="4"/>
    <s v="No"/>
  </r>
  <r>
    <x v="770"/>
    <n v="2026"/>
    <n v="3"/>
    <s v="No"/>
  </r>
  <r>
    <x v="771"/>
    <n v="2020"/>
    <n v="4"/>
    <s v="No"/>
  </r>
  <r>
    <x v="772"/>
    <n v="2017"/>
    <n v="3"/>
    <s v="Yes"/>
  </r>
  <r>
    <x v="772"/>
    <n v="2018"/>
    <n v="4"/>
    <s v="No"/>
  </r>
  <r>
    <x v="773"/>
    <n v="2023"/>
    <n v="3"/>
    <s v="No"/>
  </r>
  <r>
    <x v="773"/>
    <n v="2024"/>
    <n v="3"/>
    <s v="Yes"/>
  </r>
  <r>
    <x v="773"/>
    <n v="2025"/>
    <n v="4"/>
    <s v="Yes"/>
  </r>
  <r>
    <x v="774"/>
    <n v="2018"/>
    <n v="3"/>
    <s v="Yes"/>
  </r>
  <r>
    <x v="774"/>
    <n v="2019"/>
    <n v="4"/>
    <s v="No"/>
  </r>
  <r>
    <x v="775"/>
    <n v="2020"/>
    <n v="3"/>
    <s v="No"/>
  </r>
  <r>
    <x v="775"/>
    <n v="2021"/>
    <n v="3"/>
    <s v="No"/>
  </r>
  <r>
    <x v="775"/>
    <n v="2022"/>
    <n v="4"/>
    <s v="No"/>
  </r>
  <r>
    <x v="776"/>
    <n v="2019"/>
    <n v="4"/>
    <s v="No"/>
  </r>
  <r>
    <x v="777"/>
    <n v="2020"/>
    <n v="4"/>
    <s v="No"/>
  </r>
  <r>
    <x v="777"/>
    <n v="2021"/>
    <n v="4"/>
    <s v="No"/>
  </r>
  <r>
    <x v="778"/>
    <n v="2020"/>
    <n v="4"/>
    <s v="No"/>
  </r>
  <r>
    <x v="779"/>
    <n v="2020"/>
    <n v="4"/>
    <s v="No"/>
  </r>
  <r>
    <x v="779"/>
    <n v="2021"/>
    <n v="4"/>
    <s v="No"/>
  </r>
  <r>
    <x v="779"/>
    <n v="2022"/>
    <n v="3"/>
    <s v="Yes"/>
  </r>
  <r>
    <x v="780"/>
    <n v="2022"/>
    <n v="5"/>
    <s v="No"/>
  </r>
  <r>
    <x v="780"/>
    <n v="2023"/>
    <n v="2"/>
    <s v="No"/>
  </r>
  <r>
    <x v="780"/>
    <n v="2024"/>
    <n v="2"/>
    <s v="No"/>
  </r>
  <r>
    <x v="780"/>
    <n v="2025"/>
    <n v="3"/>
    <s v="No"/>
  </r>
  <r>
    <x v="781"/>
    <n v="2021"/>
    <n v="3"/>
    <s v="No"/>
  </r>
  <r>
    <x v="781"/>
    <n v="2022"/>
    <n v="3"/>
    <s v="No"/>
  </r>
  <r>
    <x v="782"/>
    <n v="2023"/>
    <n v="4"/>
    <s v="No"/>
  </r>
  <r>
    <x v="783"/>
    <n v="2019"/>
    <n v="2"/>
    <s v="No"/>
  </r>
  <r>
    <x v="783"/>
    <n v="2020"/>
    <n v="4"/>
    <s v="No"/>
  </r>
  <r>
    <x v="784"/>
    <n v="2018"/>
    <n v="4"/>
    <s v="No"/>
  </r>
  <r>
    <x v="785"/>
    <n v="2022"/>
    <n v="3"/>
    <s v="No"/>
  </r>
  <r>
    <x v="785"/>
    <n v="2023"/>
    <n v="4"/>
    <s v="Yes"/>
  </r>
  <r>
    <x v="785"/>
    <n v="2024"/>
    <n v="3"/>
    <s v="No"/>
  </r>
  <r>
    <x v="785"/>
    <n v="2025"/>
    <n v="2"/>
    <s v="No"/>
  </r>
  <r>
    <x v="786"/>
    <n v="2019"/>
    <n v="3"/>
    <s v="No"/>
  </r>
  <r>
    <x v="786"/>
    <n v="2020"/>
    <n v="3"/>
    <s v="Yes"/>
  </r>
  <r>
    <x v="786"/>
    <n v="2021"/>
    <n v="2"/>
    <s v="No"/>
  </r>
  <r>
    <x v="787"/>
    <n v="2020"/>
    <n v="4"/>
    <s v="No"/>
  </r>
  <r>
    <x v="787"/>
    <n v="2021"/>
    <n v="2"/>
    <s v="No"/>
  </r>
  <r>
    <x v="787"/>
    <n v="2022"/>
    <n v="3"/>
    <s v="No"/>
  </r>
  <r>
    <x v="787"/>
    <n v="2023"/>
    <n v="4"/>
    <s v="No"/>
  </r>
  <r>
    <x v="788"/>
    <n v="2017"/>
    <n v="3"/>
    <s v="No"/>
  </r>
  <r>
    <x v="788"/>
    <n v="2018"/>
    <n v="5"/>
    <s v="No"/>
  </r>
  <r>
    <x v="789"/>
    <n v="2018"/>
    <n v="2"/>
    <s v="No"/>
  </r>
  <r>
    <x v="789"/>
    <n v="2019"/>
    <n v="3"/>
    <s v="No"/>
  </r>
  <r>
    <x v="789"/>
    <n v="2020"/>
    <n v="3"/>
    <s v="No"/>
  </r>
  <r>
    <x v="790"/>
    <n v="2021"/>
    <n v="5"/>
    <s v="No"/>
  </r>
  <r>
    <x v="790"/>
    <n v="2022"/>
    <n v="4"/>
    <s v="No"/>
  </r>
  <r>
    <x v="791"/>
    <n v="2022"/>
    <n v="4"/>
    <s v="No"/>
  </r>
  <r>
    <x v="791"/>
    <n v="2023"/>
    <n v="3"/>
    <s v="No"/>
  </r>
  <r>
    <x v="791"/>
    <n v="2024"/>
    <n v="4"/>
    <s v="No"/>
  </r>
  <r>
    <x v="792"/>
    <n v="2022"/>
    <n v="4"/>
    <s v="Yes"/>
  </r>
  <r>
    <x v="792"/>
    <n v="2023"/>
    <n v="4"/>
    <s v="No"/>
  </r>
  <r>
    <x v="792"/>
    <n v="2024"/>
    <n v="4"/>
    <s v="No"/>
  </r>
  <r>
    <x v="793"/>
    <n v="2019"/>
    <n v="4"/>
    <s v="No"/>
  </r>
  <r>
    <x v="793"/>
    <n v="2020"/>
    <n v="3"/>
    <s v="No"/>
  </r>
  <r>
    <x v="793"/>
    <n v="2021"/>
    <n v="4"/>
    <s v="No"/>
  </r>
  <r>
    <x v="793"/>
    <n v="2022"/>
    <n v="3"/>
    <s v="No"/>
  </r>
  <r>
    <x v="794"/>
    <n v="2023"/>
    <n v="2"/>
    <s v="No"/>
  </r>
  <r>
    <x v="795"/>
    <n v="2022"/>
    <n v="4"/>
    <s v="No"/>
  </r>
  <r>
    <x v="795"/>
    <n v="2023"/>
    <n v="3"/>
    <s v="No"/>
  </r>
  <r>
    <x v="796"/>
    <n v="2017"/>
    <n v="3"/>
    <s v="Yes"/>
  </r>
  <r>
    <x v="796"/>
    <n v="2018"/>
    <n v="4"/>
    <s v="No"/>
  </r>
  <r>
    <x v="797"/>
    <n v="2017"/>
    <n v="4"/>
    <s v="No"/>
  </r>
  <r>
    <x v="798"/>
    <n v="2022"/>
    <n v="4"/>
    <s v="No"/>
  </r>
  <r>
    <x v="798"/>
    <n v="2023"/>
    <n v="4"/>
    <s v="No"/>
  </r>
  <r>
    <x v="799"/>
    <n v="2019"/>
    <n v="5"/>
    <s v="Yes"/>
  </r>
  <r>
    <x v="800"/>
    <n v="2019"/>
    <n v="4"/>
    <s v="No"/>
  </r>
  <r>
    <x v="801"/>
    <n v="2018"/>
    <n v="3"/>
    <s v="No"/>
  </r>
  <r>
    <x v="801"/>
    <n v="2019"/>
    <n v="5"/>
    <s v="Yes"/>
  </r>
  <r>
    <x v="802"/>
    <n v="2017"/>
    <n v="5"/>
    <s v="No"/>
  </r>
  <r>
    <x v="803"/>
    <n v="2020"/>
    <n v="4"/>
    <s v="No"/>
  </r>
  <r>
    <x v="804"/>
    <n v="2017"/>
    <n v="4"/>
    <s v="No"/>
  </r>
  <r>
    <x v="805"/>
    <n v="2020"/>
    <n v="3"/>
    <s v="No"/>
  </r>
  <r>
    <x v="805"/>
    <n v="2021"/>
    <n v="4"/>
    <s v="No"/>
  </r>
  <r>
    <x v="805"/>
    <n v="2022"/>
    <n v="5"/>
    <s v="No"/>
  </r>
  <r>
    <x v="805"/>
    <n v="2023"/>
    <n v="3"/>
    <s v="No"/>
  </r>
  <r>
    <x v="806"/>
    <n v="2020"/>
    <n v="3"/>
    <s v="No"/>
  </r>
  <r>
    <x v="806"/>
    <n v="2021"/>
    <n v="2"/>
    <s v="No"/>
  </r>
  <r>
    <x v="807"/>
    <n v="2020"/>
    <n v="3"/>
    <s v="No"/>
  </r>
  <r>
    <x v="807"/>
    <n v="2021"/>
    <n v="3"/>
    <s v="No"/>
  </r>
  <r>
    <x v="807"/>
    <n v="2022"/>
    <n v="4"/>
    <s v="No"/>
  </r>
  <r>
    <x v="807"/>
    <n v="2023"/>
    <n v="2"/>
    <s v="No"/>
  </r>
  <r>
    <x v="808"/>
    <n v="2021"/>
    <n v="4"/>
    <s v="No"/>
  </r>
  <r>
    <x v="808"/>
    <n v="2022"/>
    <n v="3"/>
    <s v="Yes"/>
  </r>
  <r>
    <x v="808"/>
    <n v="2023"/>
    <n v="4"/>
    <s v="No"/>
  </r>
  <r>
    <x v="809"/>
    <n v="2023"/>
    <n v="5"/>
    <s v="No"/>
  </r>
  <r>
    <x v="809"/>
    <n v="2024"/>
    <n v="2"/>
    <s v="No"/>
  </r>
  <r>
    <x v="809"/>
    <n v="2025"/>
    <n v="3"/>
    <s v="No"/>
  </r>
  <r>
    <x v="810"/>
    <n v="2018"/>
    <n v="4"/>
    <s v="No"/>
  </r>
  <r>
    <x v="810"/>
    <n v="2019"/>
    <n v="3"/>
    <s v="No"/>
  </r>
  <r>
    <x v="811"/>
    <n v="2018"/>
    <n v="4"/>
    <s v="No"/>
  </r>
  <r>
    <x v="811"/>
    <n v="2019"/>
    <n v="2"/>
    <s v="Yes"/>
  </r>
  <r>
    <x v="811"/>
    <n v="2020"/>
    <n v="5"/>
    <s v="No"/>
  </r>
  <r>
    <x v="811"/>
    <n v="2021"/>
    <n v="3"/>
    <s v="No"/>
  </r>
  <r>
    <x v="812"/>
    <n v="2019"/>
    <n v="4"/>
    <s v="No"/>
  </r>
  <r>
    <x v="812"/>
    <n v="2020"/>
    <n v="2"/>
    <s v="No"/>
  </r>
  <r>
    <x v="813"/>
    <n v="2021"/>
    <n v="4"/>
    <s v="No"/>
  </r>
  <r>
    <x v="814"/>
    <n v="2023"/>
    <n v="4"/>
    <s v="No"/>
  </r>
  <r>
    <x v="815"/>
    <n v="2023"/>
    <n v="5"/>
    <s v="No"/>
  </r>
  <r>
    <x v="815"/>
    <n v="2024"/>
    <n v="5"/>
    <s v="No"/>
  </r>
  <r>
    <x v="815"/>
    <n v="2025"/>
    <n v="3"/>
    <s v="No"/>
  </r>
  <r>
    <x v="816"/>
    <n v="2018"/>
    <n v="2"/>
    <s v="No"/>
  </r>
  <r>
    <x v="816"/>
    <n v="2019"/>
    <n v="3"/>
    <s v="Yes"/>
  </r>
  <r>
    <x v="817"/>
    <n v="2023"/>
    <n v="3"/>
    <s v="No"/>
  </r>
  <r>
    <x v="817"/>
    <n v="2024"/>
    <n v="4"/>
    <s v="No"/>
  </r>
  <r>
    <x v="817"/>
    <n v="2025"/>
    <n v="3"/>
    <s v="No"/>
  </r>
  <r>
    <x v="817"/>
    <n v="2026"/>
    <n v="2"/>
    <s v="No"/>
  </r>
  <r>
    <x v="818"/>
    <n v="2019"/>
    <n v="4"/>
    <s v="No"/>
  </r>
  <r>
    <x v="818"/>
    <n v="2020"/>
    <n v="3"/>
    <s v="No"/>
  </r>
  <r>
    <x v="819"/>
    <n v="2020"/>
    <n v="2"/>
    <s v="Yes"/>
  </r>
  <r>
    <x v="819"/>
    <n v="2021"/>
    <n v="3"/>
    <s v="No"/>
  </r>
  <r>
    <x v="819"/>
    <n v="2022"/>
    <n v="2"/>
    <s v="No"/>
  </r>
  <r>
    <x v="820"/>
    <n v="2023"/>
    <n v="4"/>
    <s v="No"/>
  </r>
  <r>
    <x v="820"/>
    <n v="2024"/>
    <n v="3"/>
    <s v="Yes"/>
  </r>
  <r>
    <x v="821"/>
    <n v="2022"/>
    <n v="2"/>
    <s v="No"/>
  </r>
  <r>
    <x v="821"/>
    <n v="2023"/>
    <n v="3"/>
    <s v="No"/>
  </r>
  <r>
    <x v="821"/>
    <n v="2024"/>
    <n v="2"/>
    <s v="No"/>
  </r>
  <r>
    <x v="821"/>
    <n v="2025"/>
    <n v="5"/>
    <s v="No"/>
  </r>
  <r>
    <x v="822"/>
    <n v="2020"/>
    <n v="2"/>
    <s v="No"/>
  </r>
  <r>
    <x v="822"/>
    <n v="2021"/>
    <n v="5"/>
    <s v="No"/>
  </r>
  <r>
    <x v="823"/>
    <n v="2022"/>
    <n v="2"/>
    <s v="No"/>
  </r>
  <r>
    <x v="824"/>
    <n v="2020"/>
    <n v="5"/>
    <s v="No"/>
  </r>
  <r>
    <x v="824"/>
    <n v="2021"/>
    <n v="4"/>
    <s v="Yes"/>
  </r>
  <r>
    <x v="824"/>
    <n v="2022"/>
    <n v="3"/>
    <s v="No"/>
  </r>
  <r>
    <x v="824"/>
    <n v="2023"/>
    <n v="4"/>
    <s v="No"/>
  </r>
  <r>
    <x v="825"/>
    <n v="2019"/>
    <n v="4"/>
    <s v="No"/>
  </r>
  <r>
    <x v="825"/>
    <n v="2020"/>
    <n v="3"/>
    <s v="No"/>
  </r>
  <r>
    <x v="825"/>
    <n v="2021"/>
    <n v="2"/>
    <s v="No"/>
  </r>
  <r>
    <x v="826"/>
    <n v="2019"/>
    <n v="3"/>
    <s v="Yes"/>
  </r>
  <r>
    <x v="827"/>
    <n v="2023"/>
    <n v="5"/>
    <s v="No"/>
  </r>
  <r>
    <x v="827"/>
    <n v="2024"/>
    <n v="3"/>
    <s v="No"/>
  </r>
  <r>
    <x v="827"/>
    <n v="2025"/>
    <n v="4"/>
    <s v="No"/>
  </r>
  <r>
    <x v="827"/>
    <n v="2026"/>
    <n v="2"/>
    <s v="No"/>
  </r>
  <r>
    <x v="828"/>
    <n v="2022"/>
    <n v="5"/>
    <s v="Yes"/>
  </r>
  <r>
    <x v="828"/>
    <n v="2023"/>
    <n v="3"/>
    <s v="No"/>
  </r>
  <r>
    <x v="828"/>
    <n v="2024"/>
    <n v="2"/>
    <s v="No"/>
  </r>
  <r>
    <x v="829"/>
    <n v="2018"/>
    <n v="4"/>
    <s v="No"/>
  </r>
  <r>
    <x v="830"/>
    <n v="2022"/>
    <n v="3"/>
    <s v="Yes"/>
  </r>
  <r>
    <x v="830"/>
    <n v="2023"/>
    <n v="2"/>
    <s v="No"/>
  </r>
  <r>
    <x v="830"/>
    <n v="2024"/>
    <n v="3"/>
    <s v="No"/>
  </r>
  <r>
    <x v="831"/>
    <n v="2019"/>
    <n v="4"/>
    <s v="No"/>
  </r>
  <r>
    <x v="831"/>
    <n v="2020"/>
    <n v="2"/>
    <s v="No"/>
  </r>
  <r>
    <x v="832"/>
    <n v="2022"/>
    <n v="3"/>
    <s v="No"/>
  </r>
  <r>
    <x v="832"/>
    <n v="2023"/>
    <n v="4"/>
    <s v="No"/>
  </r>
  <r>
    <x v="833"/>
    <n v="2017"/>
    <n v="3"/>
    <s v="No"/>
  </r>
  <r>
    <x v="833"/>
    <n v="2018"/>
    <n v="3"/>
    <s v="No"/>
  </r>
  <r>
    <x v="833"/>
    <n v="2019"/>
    <n v="5"/>
    <s v="No"/>
  </r>
  <r>
    <x v="833"/>
    <n v="2020"/>
    <n v="5"/>
    <s v="No"/>
  </r>
  <r>
    <x v="834"/>
    <n v="2019"/>
    <n v="4"/>
    <s v="No"/>
  </r>
  <r>
    <x v="835"/>
    <n v="2018"/>
    <n v="3"/>
    <s v="No"/>
  </r>
  <r>
    <x v="835"/>
    <n v="2019"/>
    <n v="5"/>
    <s v="No"/>
  </r>
  <r>
    <x v="836"/>
    <n v="2018"/>
    <n v="5"/>
    <s v="No"/>
  </r>
  <r>
    <x v="836"/>
    <n v="2019"/>
    <n v="4"/>
    <s v="No"/>
  </r>
  <r>
    <x v="837"/>
    <n v="2019"/>
    <n v="2"/>
    <s v="No"/>
  </r>
  <r>
    <x v="837"/>
    <n v="2020"/>
    <n v="4"/>
    <s v="Yes"/>
  </r>
  <r>
    <x v="837"/>
    <n v="2021"/>
    <n v="5"/>
    <s v="No"/>
  </r>
  <r>
    <x v="838"/>
    <n v="2023"/>
    <n v="4"/>
    <s v="No"/>
  </r>
  <r>
    <x v="838"/>
    <n v="2024"/>
    <n v="3"/>
    <s v="No"/>
  </r>
  <r>
    <x v="838"/>
    <n v="2025"/>
    <n v="5"/>
    <s v="No"/>
  </r>
  <r>
    <x v="839"/>
    <n v="2020"/>
    <n v="2"/>
    <s v="No"/>
  </r>
  <r>
    <x v="840"/>
    <n v="2019"/>
    <n v="5"/>
    <s v="Yes"/>
  </r>
  <r>
    <x v="840"/>
    <n v="2020"/>
    <n v="4"/>
    <s v="No"/>
  </r>
  <r>
    <x v="840"/>
    <n v="2021"/>
    <n v="3"/>
    <s v="No"/>
  </r>
  <r>
    <x v="840"/>
    <n v="2022"/>
    <n v="4"/>
    <s v="No"/>
  </r>
  <r>
    <x v="841"/>
    <n v="2022"/>
    <n v="2"/>
    <s v="No"/>
  </r>
  <r>
    <x v="841"/>
    <n v="2023"/>
    <n v="3"/>
    <s v="No"/>
  </r>
  <r>
    <x v="842"/>
    <n v="2022"/>
    <n v="4"/>
    <s v="No"/>
  </r>
  <r>
    <x v="842"/>
    <n v="2023"/>
    <n v="5"/>
    <s v="No"/>
  </r>
  <r>
    <x v="842"/>
    <n v="2024"/>
    <n v="2"/>
    <s v="No"/>
  </r>
  <r>
    <x v="842"/>
    <n v="2025"/>
    <n v="4"/>
    <s v="No"/>
  </r>
  <r>
    <x v="843"/>
    <n v="2021"/>
    <n v="4"/>
    <s v="No"/>
  </r>
  <r>
    <x v="843"/>
    <n v="2022"/>
    <n v="3"/>
    <s v="No"/>
  </r>
  <r>
    <x v="843"/>
    <n v="2023"/>
    <n v="3"/>
    <s v="No"/>
  </r>
  <r>
    <x v="844"/>
    <n v="2023"/>
    <n v="3"/>
    <s v="No"/>
  </r>
  <r>
    <x v="844"/>
    <n v="2024"/>
    <n v="2"/>
    <s v="No"/>
  </r>
  <r>
    <x v="844"/>
    <n v="2025"/>
    <n v="4"/>
    <s v="No"/>
  </r>
  <r>
    <x v="844"/>
    <n v="2026"/>
    <n v="3"/>
    <s v="Yes"/>
  </r>
  <r>
    <x v="845"/>
    <n v="2020"/>
    <n v="2"/>
    <s v="No"/>
  </r>
  <r>
    <x v="845"/>
    <n v="2021"/>
    <n v="3"/>
    <s v="No"/>
  </r>
  <r>
    <x v="845"/>
    <n v="2022"/>
    <n v="4"/>
    <s v="Yes"/>
  </r>
  <r>
    <x v="846"/>
    <n v="2022"/>
    <n v="5"/>
    <s v="No"/>
  </r>
  <r>
    <x v="846"/>
    <n v="2023"/>
    <n v="4"/>
    <s v="Yes"/>
  </r>
  <r>
    <x v="846"/>
    <n v="2024"/>
    <n v="4"/>
    <s v="No"/>
  </r>
  <r>
    <x v="847"/>
    <n v="2021"/>
    <n v="5"/>
    <s v="No"/>
  </r>
  <r>
    <x v="847"/>
    <n v="2022"/>
    <n v="3"/>
    <s v="Yes"/>
  </r>
  <r>
    <x v="847"/>
    <n v="2023"/>
    <n v="4"/>
    <s v="No"/>
  </r>
  <r>
    <x v="848"/>
    <n v="2021"/>
    <n v="4"/>
    <s v="No"/>
  </r>
  <r>
    <x v="848"/>
    <n v="2022"/>
    <n v="3"/>
    <s v="No"/>
  </r>
  <r>
    <x v="849"/>
    <n v="2018"/>
    <n v="4"/>
    <s v="No"/>
  </r>
  <r>
    <x v="849"/>
    <n v="2019"/>
    <n v="4"/>
    <s v="No"/>
  </r>
  <r>
    <x v="850"/>
    <n v="2018"/>
    <n v="4"/>
    <s v="No"/>
  </r>
  <r>
    <x v="850"/>
    <n v="2019"/>
    <n v="5"/>
    <s v="No"/>
  </r>
  <r>
    <x v="850"/>
    <n v="2020"/>
    <n v="4"/>
    <s v="No"/>
  </r>
  <r>
    <x v="851"/>
    <n v="2023"/>
    <n v="3"/>
    <s v="No"/>
  </r>
  <r>
    <x v="851"/>
    <n v="2024"/>
    <n v="4"/>
    <s v="No"/>
  </r>
  <r>
    <x v="851"/>
    <n v="2025"/>
    <n v="3"/>
    <s v="No"/>
  </r>
  <r>
    <x v="851"/>
    <n v="2026"/>
    <n v="3"/>
    <s v="Yes"/>
  </r>
  <r>
    <x v="852"/>
    <n v="2017"/>
    <n v="3"/>
    <s v="No"/>
  </r>
  <r>
    <x v="852"/>
    <n v="2018"/>
    <n v="5"/>
    <s v="No"/>
  </r>
  <r>
    <x v="853"/>
    <n v="2018"/>
    <n v="4"/>
    <s v="No"/>
  </r>
  <r>
    <x v="853"/>
    <n v="2019"/>
    <n v="2"/>
    <s v="No"/>
  </r>
  <r>
    <x v="854"/>
    <n v="2017"/>
    <n v="3"/>
    <s v="No"/>
  </r>
  <r>
    <x v="854"/>
    <n v="2018"/>
    <n v="3"/>
    <s v="Yes"/>
  </r>
  <r>
    <x v="855"/>
    <n v="2021"/>
    <n v="3"/>
    <s v="No"/>
  </r>
  <r>
    <x v="855"/>
    <n v="2022"/>
    <n v="3"/>
    <s v="No"/>
  </r>
  <r>
    <x v="856"/>
    <n v="2021"/>
    <n v="2"/>
    <s v="No"/>
  </r>
  <r>
    <x v="857"/>
    <n v="2019"/>
    <n v="2"/>
    <s v="No"/>
  </r>
  <r>
    <x v="857"/>
    <n v="2020"/>
    <n v="3"/>
    <s v="No"/>
  </r>
  <r>
    <x v="857"/>
    <n v="2021"/>
    <n v="4"/>
    <s v="No"/>
  </r>
  <r>
    <x v="858"/>
    <n v="2019"/>
    <n v="4"/>
    <s v="No"/>
  </r>
  <r>
    <x v="858"/>
    <n v="2020"/>
    <n v="4"/>
    <s v="No"/>
  </r>
  <r>
    <x v="858"/>
    <n v="2021"/>
    <n v="5"/>
    <s v="No"/>
  </r>
  <r>
    <x v="858"/>
    <n v="2022"/>
    <n v="3"/>
    <s v="No"/>
  </r>
  <r>
    <x v="859"/>
    <n v="2017"/>
    <n v="2"/>
    <s v="No"/>
  </r>
  <r>
    <x v="859"/>
    <n v="2018"/>
    <n v="4"/>
    <s v="No"/>
  </r>
  <r>
    <x v="859"/>
    <n v="2019"/>
    <n v="5"/>
    <s v="No"/>
  </r>
  <r>
    <x v="859"/>
    <n v="2020"/>
    <n v="2"/>
    <s v="No"/>
  </r>
  <r>
    <x v="860"/>
    <n v="2017"/>
    <n v="3"/>
    <s v="No"/>
  </r>
  <r>
    <x v="861"/>
    <n v="2018"/>
    <n v="3"/>
    <s v="Yes"/>
  </r>
  <r>
    <x v="862"/>
    <n v="2021"/>
    <n v="4"/>
    <s v="No"/>
  </r>
  <r>
    <x v="862"/>
    <n v="2022"/>
    <n v="2"/>
    <s v="No"/>
  </r>
  <r>
    <x v="862"/>
    <n v="2023"/>
    <n v="4"/>
    <s v="No"/>
  </r>
  <r>
    <x v="863"/>
    <n v="2022"/>
    <n v="3"/>
    <s v="No"/>
  </r>
  <r>
    <x v="864"/>
    <n v="2020"/>
    <n v="2"/>
    <s v="No"/>
  </r>
  <r>
    <x v="865"/>
    <n v="2023"/>
    <n v="5"/>
    <s v="No"/>
  </r>
  <r>
    <x v="865"/>
    <n v="2024"/>
    <n v="2"/>
    <s v="No"/>
  </r>
  <r>
    <x v="865"/>
    <n v="2025"/>
    <n v="2"/>
    <s v="No"/>
  </r>
  <r>
    <x v="866"/>
    <n v="2017"/>
    <n v="4"/>
    <s v="Yes"/>
  </r>
  <r>
    <x v="867"/>
    <n v="2021"/>
    <n v="2"/>
    <s v="No"/>
  </r>
  <r>
    <x v="867"/>
    <n v="2022"/>
    <n v="3"/>
    <s v="No"/>
  </r>
  <r>
    <x v="868"/>
    <n v="2022"/>
    <n v="3"/>
    <s v="No"/>
  </r>
  <r>
    <x v="868"/>
    <n v="2023"/>
    <n v="3"/>
    <s v="No"/>
  </r>
  <r>
    <x v="869"/>
    <n v="2023"/>
    <n v="4"/>
    <s v="No"/>
  </r>
  <r>
    <x v="870"/>
    <n v="2020"/>
    <n v="4"/>
    <s v="No"/>
  </r>
  <r>
    <x v="870"/>
    <n v="2021"/>
    <n v="3"/>
    <s v="No"/>
  </r>
  <r>
    <x v="871"/>
    <n v="2017"/>
    <n v="3"/>
    <s v="No"/>
  </r>
  <r>
    <x v="871"/>
    <n v="2018"/>
    <n v="4"/>
    <s v="No"/>
  </r>
  <r>
    <x v="871"/>
    <n v="2019"/>
    <n v="3"/>
    <s v="Yes"/>
  </r>
  <r>
    <x v="872"/>
    <n v="2017"/>
    <n v="4"/>
    <s v="No"/>
  </r>
  <r>
    <x v="872"/>
    <n v="2018"/>
    <n v="4"/>
    <s v="No"/>
  </r>
  <r>
    <x v="872"/>
    <n v="2019"/>
    <n v="3"/>
    <s v="No"/>
  </r>
  <r>
    <x v="872"/>
    <n v="2020"/>
    <n v="3"/>
    <s v="No"/>
  </r>
  <r>
    <x v="873"/>
    <n v="2019"/>
    <n v="4"/>
    <s v="No"/>
  </r>
  <r>
    <x v="873"/>
    <n v="2020"/>
    <n v="4"/>
    <s v="No"/>
  </r>
  <r>
    <x v="874"/>
    <n v="2020"/>
    <n v="3"/>
    <s v="Yes"/>
  </r>
  <r>
    <x v="874"/>
    <n v="2021"/>
    <n v="4"/>
    <s v="No"/>
  </r>
  <r>
    <x v="875"/>
    <n v="2023"/>
    <n v="3"/>
    <s v="No"/>
  </r>
  <r>
    <x v="875"/>
    <n v="2024"/>
    <n v="4"/>
    <s v="Yes"/>
  </r>
  <r>
    <x v="876"/>
    <n v="2018"/>
    <n v="5"/>
    <s v="No"/>
  </r>
  <r>
    <x v="877"/>
    <n v="2023"/>
    <n v="3"/>
    <s v="No"/>
  </r>
  <r>
    <x v="877"/>
    <n v="2024"/>
    <n v="2"/>
    <s v="No"/>
  </r>
  <r>
    <x v="877"/>
    <n v="2025"/>
    <n v="2"/>
    <s v="No"/>
  </r>
  <r>
    <x v="878"/>
    <n v="2021"/>
    <n v="3"/>
    <s v="No"/>
  </r>
  <r>
    <x v="878"/>
    <n v="2022"/>
    <n v="4"/>
    <s v="No"/>
  </r>
  <r>
    <x v="879"/>
    <n v="2017"/>
    <n v="3"/>
    <s v="No"/>
  </r>
  <r>
    <x v="880"/>
    <n v="2019"/>
    <n v="2"/>
    <s v="No"/>
  </r>
  <r>
    <x v="880"/>
    <n v="2020"/>
    <n v="3"/>
    <s v="No"/>
  </r>
  <r>
    <x v="880"/>
    <n v="2021"/>
    <n v="2"/>
    <s v="No"/>
  </r>
  <r>
    <x v="880"/>
    <n v="2022"/>
    <n v="2"/>
    <s v="Yes"/>
  </r>
  <r>
    <x v="881"/>
    <n v="2021"/>
    <n v="2"/>
    <s v="No"/>
  </r>
  <r>
    <x v="881"/>
    <n v="2022"/>
    <n v="3"/>
    <s v="No"/>
  </r>
  <r>
    <x v="882"/>
    <n v="2017"/>
    <n v="4"/>
    <s v="No"/>
  </r>
  <r>
    <x v="882"/>
    <n v="2018"/>
    <n v="2"/>
    <s v="No"/>
  </r>
  <r>
    <x v="882"/>
    <n v="2019"/>
    <n v="3"/>
    <s v="No"/>
  </r>
  <r>
    <x v="883"/>
    <n v="2019"/>
    <n v="3"/>
    <s v="No"/>
  </r>
  <r>
    <x v="883"/>
    <n v="2020"/>
    <n v="4"/>
    <s v="No"/>
  </r>
  <r>
    <x v="883"/>
    <n v="2021"/>
    <n v="3"/>
    <s v="No"/>
  </r>
  <r>
    <x v="883"/>
    <n v="2022"/>
    <n v="3"/>
    <s v="Yes"/>
  </r>
  <r>
    <x v="884"/>
    <n v="2021"/>
    <n v="4"/>
    <s v="No"/>
  </r>
  <r>
    <x v="884"/>
    <n v="2022"/>
    <n v="3"/>
    <s v="No"/>
  </r>
  <r>
    <x v="884"/>
    <n v="2023"/>
    <n v="3"/>
    <s v="No"/>
  </r>
  <r>
    <x v="884"/>
    <n v="2024"/>
    <n v="2"/>
    <s v="No"/>
  </r>
  <r>
    <x v="885"/>
    <n v="2017"/>
    <n v="3"/>
    <s v="No"/>
  </r>
  <r>
    <x v="886"/>
    <n v="2017"/>
    <n v="4"/>
    <s v="No"/>
  </r>
  <r>
    <x v="887"/>
    <n v="2019"/>
    <n v="3"/>
    <s v="No"/>
  </r>
  <r>
    <x v="888"/>
    <n v="2021"/>
    <n v="2"/>
    <s v="No"/>
  </r>
  <r>
    <x v="888"/>
    <n v="2022"/>
    <n v="3"/>
    <s v="Yes"/>
  </r>
  <r>
    <x v="889"/>
    <n v="2023"/>
    <n v="5"/>
    <s v="No"/>
  </r>
  <r>
    <x v="890"/>
    <n v="2021"/>
    <n v="5"/>
    <s v="No"/>
  </r>
  <r>
    <x v="890"/>
    <n v="2022"/>
    <n v="2"/>
    <s v="No"/>
  </r>
  <r>
    <x v="890"/>
    <n v="2023"/>
    <n v="3"/>
    <s v="No"/>
  </r>
  <r>
    <x v="891"/>
    <n v="2021"/>
    <n v="2"/>
    <s v="No"/>
  </r>
  <r>
    <x v="891"/>
    <n v="2022"/>
    <n v="5"/>
    <s v="No"/>
  </r>
  <r>
    <x v="891"/>
    <n v="2023"/>
    <n v="2"/>
    <s v="No"/>
  </r>
  <r>
    <x v="892"/>
    <n v="2018"/>
    <n v="5"/>
    <s v="No"/>
  </r>
  <r>
    <x v="892"/>
    <n v="2019"/>
    <n v="3"/>
    <s v="No"/>
  </r>
  <r>
    <x v="893"/>
    <n v="2023"/>
    <n v="3"/>
    <s v="No"/>
  </r>
  <r>
    <x v="893"/>
    <n v="2024"/>
    <n v="4"/>
    <s v="No"/>
  </r>
  <r>
    <x v="893"/>
    <n v="2025"/>
    <n v="3"/>
    <s v="No"/>
  </r>
  <r>
    <x v="893"/>
    <n v="2026"/>
    <n v="2"/>
    <s v="No"/>
  </r>
  <r>
    <x v="894"/>
    <n v="2023"/>
    <n v="4"/>
    <s v="No"/>
  </r>
  <r>
    <x v="894"/>
    <n v="2024"/>
    <n v="2"/>
    <s v="No"/>
  </r>
  <r>
    <x v="895"/>
    <n v="2017"/>
    <n v="4"/>
    <s v="Yes"/>
  </r>
  <r>
    <x v="895"/>
    <n v="2018"/>
    <n v="3"/>
    <s v="No"/>
  </r>
  <r>
    <x v="895"/>
    <n v="2019"/>
    <n v="3"/>
    <s v="Yes"/>
  </r>
  <r>
    <x v="896"/>
    <n v="2022"/>
    <n v="3"/>
    <s v="No"/>
  </r>
  <r>
    <x v="897"/>
    <n v="2023"/>
    <n v="2"/>
    <s v="No"/>
  </r>
  <r>
    <x v="897"/>
    <n v="2024"/>
    <n v="3"/>
    <s v="No"/>
  </r>
  <r>
    <x v="897"/>
    <n v="2025"/>
    <n v="4"/>
    <s v="No"/>
  </r>
  <r>
    <x v="898"/>
    <n v="2017"/>
    <n v="3"/>
    <s v="No"/>
  </r>
  <r>
    <x v="898"/>
    <n v="2018"/>
    <n v="4"/>
    <s v="No"/>
  </r>
  <r>
    <x v="898"/>
    <n v="2019"/>
    <n v="5"/>
    <s v="No"/>
  </r>
  <r>
    <x v="899"/>
    <n v="2017"/>
    <n v="5"/>
    <s v="No"/>
  </r>
  <r>
    <x v="899"/>
    <n v="2018"/>
    <n v="3"/>
    <s v="No"/>
  </r>
  <r>
    <x v="899"/>
    <n v="2019"/>
    <n v="5"/>
    <s v="No"/>
  </r>
  <r>
    <x v="900"/>
    <n v="2020"/>
    <n v="2"/>
    <s v="No"/>
  </r>
  <r>
    <x v="900"/>
    <n v="2021"/>
    <n v="4"/>
    <s v="No"/>
  </r>
  <r>
    <x v="901"/>
    <n v="2022"/>
    <n v="5"/>
    <s v="No"/>
  </r>
  <r>
    <x v="901"/>
    <n v="2023"/>
    <n v="5"/>
    <s v="No"/>
  </r>
  <r>
    <x v="902"/>
    <n v="2023"/>
    <n v="3"/>
    <s v="No"/>
  </r>
  <r>
    <x v="903"/>
    <n v="2021"/>
    <n v="3"/>
    <s v="No"/>
  </r>
  <r>
    <x v="903"/>
    <n v="2022"/>
    <n v="3"/>
    <s v="No"/>
  </r>
  <r>
    <x v="904"/>
    <n v="2017"/>
    <n v="4"/>
    <s v="No"/>
  </r>
  <r>
    <x v="904"/>
    <n v="2018"/>
    <n v="4"/>
    <s v="No"/>
  </r>
  <r>
    <x v="905"/>
    <n v="2019"/>
    <n v="3"/>
    <s v="No"/>
  </r>
  <r>
    <x v="905"/>
    <n v="2020"/>
    <n v="4"/>
    <s v="No"/>
  </r>
  <r>
    <x v="905"/>
    <n v="2021"/>
    <n v="4"/>
    <s v="No"/>
  </r>
  <r>
    <x v="906"/>
    <n v="2022"/>
    <n v="4"/>
    <s v="No"/>
  </r>
  <r>
    <x v="906"/>
    <n v="2023"/>
    <n v="3"/>
    <s v="No"/>
  </r>
  <r>
    <x v="906"/>
    <n v="2024"/>
    <n v="4"/>
    <s v="No"/>
  </r>
  <r>
    <x v="907"/>
    <n v="2022"/>
    <n v="4"/>
    <s v="No"/>
  </r>
  <r>
    <x v="908"/>
    <n v="2021"/>
    <n v="3"/>
    <s v="Yes"/>
  </r>
  <r>
    <x v="908"/>
    <n v="2022"/>
    <n v="5"/>
    <s v="No"/>
  </r>
  <r>
    <x v="909"/>
    <n v="2017"/>
    <n v="3"/>
    <s v="No"/>
  </r>
  <r>
    <x v="910"/>
    <n v="2019"/>
    <n v="4"/>
    <s v="No"/>
  </r>
  <r>
    <x v="911"/>
    <n v="2019"/>
    <n v="2"/>
    <s v="No"/>
  </r>
  <r>
    <x v="911"/>
    <n v="2020"/>
    <n v="3"/>
    <s v="No"/>
  </r>
  <r>
    <x v="912"/>
    <n v="2020"/>
    <n v="2"/>
    <s v="No"/>
  </r>
  <r>
    <x v="912"/>
    <n v="2021"/>
    <n v="3"/>
    <s v="No"/>
  </r>
  <r>
    <x v="913"/>
    <n v="2022"/>
    <n v="3"/>
    <s v="No"/>
  </r>
  <r>
    <x v="913"/>
    <n v="2023"/>
    <n v="4"/>
    <s v="No"/>
  </r>
  <r>
    <x v="913"/>
    <n v="2024"/>
    <n v="4"/>
    <s v="No"/>
  </r>
  <r>
    <x v="913"/>
    <n v="2025"/>
    <n v="5"/>
    <s v="No"/>
  </r>
  <r>
    <x v="914"/>
    <n v="2022"/>
    <n v="4"/>
    <s v="No"/>
  </r>
  <r>
    <x v="915"/>
    <n v="2020"/>
    <n v="3"/>
    <s v="No"/>
  </r>
  <r>
    <x v="915"/>
    <n v="2021"/>
    <n v="3"/>
    <s v="No"/>
  </r>
  <r>
    <x v="916"/>
    <n v="2021"/>
    <n v="4"/>
    <s v="No"/>
  </r>
  <r>
    <x v="916"/>
    <n v="2022"/>
    <n v="4"/>
    <s v="No"/>
  </r>
  <r>
    <x v="917"/>
    <n v="2021"/>
    <n v="4"/>
    <s v="No"/>
  </r>
  <r>
    <x v="917"/>
    <n v="2022"/>
    <n v="3"/>
    <s v="No"/>
  </r>
  <r>
    <x v="917"/>
    <n v="2023"/>
    <n v="4"/>
    <s v="No"/>
  </r>
  <r>
    <x v="918"/>
    <n v="2019"/>
    <n v="4"/>
    <s v="No"/>
  </r>
  <r>
    <x v="919"/>
    <n v="2022"/>
    <n v="4"/>
    <s v="No"/>
  </r>
  <r>
    <x v="920"/>
    <n v="2022"/>
    <n v="2"/>
    <s v="No"/>
  </r>
  <r>
    <x v="920"/>
    <n v="2023"/>
    <n v="4"/>
    <s v="No"/>
  </r>
  <r>
    <x v="920"/>
    <n v="2024"/>
    <n v="5"/>
    <s v="No"/>
  </r>
  <r>
    <x v="921"/>
    <n v="2022"/>
    <n v="4"/>
    <s v="No"/>
  </r>
  <r>
    <x v="921"/>
    <n v="2023"/>
    <n v="3"/>
    <s v="No"/>
  </r>
  <r>
    <x v="921"/>
    <n v="2024"/>
    <n v="2"/>
    <s v="No"/>
  </r>
  <r>
    <x v="921"/>
    <n v="2025"/>
    <n v="4"/>
    <s v="No"/>
  </r>
  <r>
    <x v="922"/>
    <n v="2022"/>
    <n v="4"/>
    <s v="No"/>
  </r>
  <r>
    <x v="922"/>
    <n v="2023"/>
    <n v="3"/>
    <s v="No"/>
  </r>
  <r>
    <x v="922"/>
    <n v="2024"/>
    <n v="3"/>
    <s v="No"/>
  </r>
  <r>
    <x v="922"/>
    <n v="2025"/>
    <n v="3"/>
    <s v="No"/>
  </r>
  <r>
    <x v="923"/>
    <n v="2023"/>
    <n v="4"/>
    <s v="Yes"/>
  </r>
  <r>
    <x v="923"/>
    <n v="2024"/>
    <n v="4"/>
    <s v="No"/>
  </r>
  <r>
    <x v="923"/>
    <n v="2025"/>
    <n v="3"/>
    <s v="No"/>
  </r>
  <r>
    <x v="924"/>
    <n v="2017"/>
    <n v="4"/>
    <s v="No"/>
  </r>
  <r>
    <x v="924"/>
    <n v="2018"/>
    <n v="4"/>
    <s v="No"/>
  </r>
  <r>
    <x v="924"/>
    <n v="2019"/>
    <n v="5"/>
    <s v="No"/>
  </r>
  <r>
    <x v="924"/>
    <n v="2020"/>
    <n v="4"/>
    <s v="No"/>
  </r>
  <r>
    <x v="925"/>
    <n v="2022"/>
    <n v="3"/>
    <s v="No"/>
  </r>
  <r>
    <x v="926"/>
    <n v="2017"/>
    <n v="3"/>
    <s v="No"/>
  </r>
  <r>
    <x v="926"/>
    <n v="2018"/>
    <n v="3"/>
    <s v="No"/>
  </r>
  <r>
    <x v="926"/>
    <n v="2019"/>
    <n v="3"/>
    <s v="No"/>
  </r>
  <r>
    <x v="927"/>
    <n v="2020"/>
    <n v="4"/>
    <s v="No"/>
  </r>
  <r>
    <x v="928"/>
    <n v="2020"/>
    <n v="4"/>
    <s v="No"/>
  </r>
  <r>
    <x v="928"/>
    <n v="2021"/>
    <n v="2"/>
    <s v="Yes"/>
  </r>
  <r>
    <x v="929"/>
    <n v="2021"/>
    <n v="3"/>
    <s v="No"/>
  </r>
  <r>
    <x v="929"/>
    <n v="2022"/>
    <n v="4"/>
    <s v="No"/>
  </r>
  <r>
    <x v="929"/>
    <n v="2023"/>
    <n v="3"/>
    <s v="Yes"/>
  </r>
  <r>
    <x v="930"/>
    <n v="2018"/>
    <n v="2"/>
    <s v="Yes"/>
  </r>
  <r>
    <x v="931"/>
    <n v="2020"/>
    <n v="2"/>
    <s v="No"/>
  </r>
  <r>
    <x v="931"/>
    <n v="2021"/>
    <n v="5"/>
    <s v="Yes"/>
  </r>
  <r>
    <x v="932"/>
    <n v="2018"/>
    <n v="3"/>
    <s v="No"/>
  </r>
  <r>
    <x v="932"/>
    <n v="2019"/>
    <n v="3"/>
    <s v="No"/>
  </r>
  <r>
    <x v="933"/>
    <n v="2020"/>
    <n v="4"/>
    <s v="No"/>
  </r>
  <r>
    <x v="933"/>
    <n v="2021"/>
    <n v="4"/>
    <s v="No"/>
  </r>
  <r>
    <x v="934"/>
    <n v="2017"/>
    <n v="4"/>
    <s v="Yes"/>
  </r>
  <r>
    <x v="934"/>
    <n v="2018"/>
    <n v="5"/>
    <s v="No"/>
  </r>
  <r>
    <x v="935"/>
    <n v="2021"/>
    <n v="5"/>
    <s v="No"/>
  </r>
  <r>
    <x v="935"/>
    <n v="2022"/>
    <n v="3"/>
    <s v="No"/>
  </r>
  <r>
    <x v="936"/>
    <n v="2019"/>
    <n v="2"/>
    <s v="No"/>
  </r>
  <r>
    <x v="936"/>
    <n v="2020"/>
    <n v="2"/>
    <s v="No"/>
  </r>
  <r>
    <x v="937"/>
    <n v="2017"/>
    <n v="4"/>
    <s v="No"/>
  </r>
  <r>
    <x v="938"/>
    <n v="2022"/>
    <n v="4"/>
    <s v="Yes"/>
  </r>
  <r>
    <x v="938"/>
    <n v="2023"/>
    <n v="4"/>
    <s v="No"/>
  </r>
  <r>
    <x v="939"/>
    <n v="2021"/>
    <n v="4"/>
    <s v="No"/>
  </r>
  <r>
    <x v="939"/>
    <n v="2022"/>
    <n v="4"/>
    <s v="No"/>
  </r>
  <r>
    <x v="939"/>
    <n v="2023"/>
    <n v="4"/>
    <s v="No"/>
  </r>
  <r>
    <x v="940"/>
    <n v="2019"/>
    <n v="3"/>
    <s v="No"/>
  </r>
  <r>
    <x v="940"/>
    <n v="2020"/>
    <n v="3"/>
    <s v="No"/>
  </r>
  <r>
    <x v="940"/>
    <n v="2021"/>
    <n v="4"/>
    <s v="No"/>
  </r>
  <r>
    <x v="941"/>
    <n v="2019"/>
    <n v="4"/>
    <s v="No"/>
  </r>
  <r>
    <x v="941"/>
    <n v="2020"/>
    <n v="4"/>
    <s v="No"/>
  </r>
  <r>
    <x v="941"/>
    <n v="2021"/>
    <n v="4"/>
    <s v="Yes"/>
  </r>
  <r>
    <x v="942"/>
    <n v="2021"/>
    <n v="5"/>
    <s v="No"/>
  </r>
  <r>
    <x v="942"/>
    <n v="2022"/>
    <n v="3"/>
    <s v="No"/>
  </r>
  <r>
    <x v="942"/>
    <n v="2023"/>
    <n v="2"/>
    <s v="No"/>
  </r>
  <r>
    <x v="942"/>
    <n v="2024"/>
    <n v="4"/>
    <s v="No"/>
  </r>
  <r>
    <x v="943"/>
    <n v="2019"/>
    <n v="4"/>
    <s v="No"/>
  </r>
  <r>
    <x v="943"/>
    <n v="2020"/>
    <n v="4"/>
    <s v="Yes"/>
  </r>
  <r>
    <x v="944"/>
    <n v="2021"/>
    <n v="3"/>
    <s v="No"/>
  </r>
  <r>
    <x v="945"/>
    <n v="2021"/>
    <n v="4"/>
    <s v="No"/>
  </r>
  <r>
    <x v="946"/>
    <n v="2017"/>
    <n v="3"/>
    <s v="No"/>
  </r>
  <r>
    <x v="947"/>
    <n v="2022"/>
    <n v="2"/>
    <s v="No"/>
  </r>
  <r>
    <x v="948"/>
    <n v="2017"/>
    <n v="4"/>
    <s v="No"/>
  </r>
  <r>
    <x v="949"/>
    <n v="2019"/>
    <n v="3"/>
    <s v="No"/>
  </r>
  <r>
    <x v="949"/>
    <n v="2020"/>
    <n v="4"/>
    <s v="No"/>
  </r>
  <r>
    <x v="949"/>
    <n v="2021"/>
    <n v="3"/>
    <s v="Yes"/>
  </r>
  <r>
    <x v="949"/>
    <n v="2022"/>
    <n v="4"/>
    <s v="Yes"/>
  </r>
  <r>
    <x v="950"/>
    <n v="2018"/>
    <n v="3"/>
    <s v="No"/>
  </r>
  <r>
    <x v="950"/>
    <n v="2019"/>
    <n v="3"/>
    <s v="No"/>
  </r>
  <r>
    <x v="951"/>
    <n v="2020"/>
    <n v="3"/>
    <s v="No"/>
  </r>
  <r>
    <x v="951"/>
    <n v="2021"/>
    <n v="4"/>
    <s v="No"/>
  </r>
  <r>
    <x v="951"/>
    <n v="2022"/>
    <n v="5"/>
    <s v="No"/>
  </r>
  <r>
    <x v="951"/>
    <n v="2023"/>
    <n v="4"/>
    <s v="No"/>
  </r>
  <r>
    <x v="952"/>
    <n v="2017"/>
    <n v="3"/>
    <s v="No"/>
  </r>
  <r>
    <x v="952"/>
    <n v="2018"/>
    <n v="3"/>
    <s v="Yes"/>
  </r>
  <r>
    <x v="953"/>
    <n v="2020"/>
    <n v="4"/>
    <s v="No"/>
  </r>
  <r>
    <x v="953"/>
    <n v="2021"/>
    <n v="2"/>
    <s v="No"/>
  </r>
  <r>
    <x v="953"/>
    <n v="2022"/>
    <n v="5"/>
    <s v="No"/>
  </r>
  <r>
    <x v="954"/>
    <n v="2018"/>
    <n v="3"/>
    <s v="No"/>
  </r>
  <r>
    <x v="955"/>
    <n v="2020"/>
    <n v="5"/>
    <s v="No"/>
  </r>
  <r>
    <x v="955"/>
    <n v="2021"/>
    <n v="3"/>
    <s v="Yes"/>
  </r>
  <r>
    <x v="955"/>
    <n v="2022"/>
    <n v="3"/>
    <s v="No"/>
  </r>
  <r>
    <x v="956"/>
    <n v="2020"/>
    <n v="4"/>
    <s v="No"/>
  </r>
  <r>
    <x v="957"/>
    <n v="2022"/>
    <n v="3"/>
    <s v="No"/>
  </r>
  <r>
    <x v="957"/>
    <n v="2023"/>
    <n v="3"/>
    <s v="No"/>
  </r>
  <r>
    <x v="957"/>
    <n v="2024"/>
    <n v="2"/>
    <s v="No"/>
  </r>
  <r>
    <x v="957"/>
    <n v="2025"/>
    <n v="3"/>
    <s v="Yes"/>
  </r>
  <r>
    <x v="958"/>
    <n v="2020"/>
    <n v="4"/>
    <s v="No"/>
  </r>
  <r>
    <x v="958"/>
    <n v="2021"/>
    <n v="4"/>
    <s v="No"/>
  </r>
  <r>
    <x v="958"/>
    <n v="2022"/>
    <n v="3"/>
    <s v="Yes"/>
  </r>
  <r>
    <x v="959"/>
    <n v="2019"/>
    <n v="4"/>
    <s v="No"/>
  </r>
  <r>
    <x v="960"/>
    <n v="2019"/>
    <n v="4"/>
    <s v="No"/>
  </r>
  <r>
    <x v="960"/>
    <n v="2020"/>
    <n v="3"/>
    <s v="No"/>
  </r>
  <r>
    <x v="961"/>
    <n v="2017"/>
    <n v="2"/>
    <s v="No"/>
  </r>
  <r>
    <x v="961"/>
    <n v="2018"/>
    <n v="4"/>
    <s v="No"/>
  </r>
  <r>
    <x v="961"/>
    <n v="2019"/>
    <n v="2"/>
    <s v="No"/>
  </r>
  <r>
    <x v="961"/>
    <n v="2020"/>
    <n v="3"/>
    <s v="No"/>
  </r>
  <r>
    <x v="962"/>
    <n v="2021"/>
    <n v="4"/>
    <s v="No"/>
  </r>
  <r>
    <x v="962"/>
    <n v="2022"/>
    <n v="3"/>
    <s v="No"/>
  </r>
  <r>
    <x v="963"/>
    <n v="2022"/>
    <n v="3"/>
    <s v="No"/>
  </r>
  <r>
    <x v="964"/>
    <n v="2021"/>
    <n v="3"/>
    <s v="No"/>
  </r>
  <r>
    <x v="964"/>
    <n v="2022"/>
    <n v="5"/>
    <s v="No"/>
  </r>
  <r>
    <x v="964"/>
    <n v="2023"/>
    <n v="4"/>
    <s v="No"/>
  </r>
  <r>
    <x v="965"/>
    <n v="2021"/>
    <n v="3"/>
    <s v="No"/>
  </r>
  <r>
    <x v="965"/>
    <n v="2022"/>
    <n v="5"/>
    <s v="No"/>
  </r>
  <r>
    <x v="965"/>
    <n v="2023"/>
    <n v="3"/>
    <s v="No"/>
  </r>
  <r>
    <x v="965"/>
    <n v="2024"/>
    <n v="2"/>
    <s v="No"/>
  </r>
  <r>
    <x v="966"/>
    <n v="2021"/>
    <n v="2"/>
    <s v="No"/>
  </r>
  <r>
    <x v="966"/>
    <n v="2022"/>
    <n v="2"/>
    <s v="No"/>
  </r>
  <r>
    <x v="966"/>
    <n v="2023"/>
    <n v="4"/>
    <s v="No"/>
  </r>
  <r>
    <x v="967"/>
    <n v="2020"/>
    <n v="3"/>
    <s v="Yes"/>
  </r>
  <r>
    <x v="967"/>
    <n v="2021"/>
    <n v="4"/>
    <s v="No"/>
  </r>
  <r>
    <x v="968"/>
    <n v="2018"/>
    <n v="3"/>
    <s v="No"/>
  </r>
  <r>
    <x v="968"/>
    <n v="2019"/>
    <n v="4"/>
    <s v="No"/>
  </r>
  <r>
    <x v="968"/>
    <n v="2020"/>
    <n v="2"/>
    <s v="No"/>
  </r>
  <r>
    <x v="968"/>
    <n v="2021"/>
    <n v="4"/>
    <s v="No"/>
  </r>
  <r>
    <x v="969"/>
    <n v="2021"/>
    <n v="4"/>
    <s v="No"/>
  </r>
  <r>
    <x v="969"/>
    <n v="2022"/>
    <n v="4"/>
    <s v="Yes"/>
  </r>
  <r>
    <x v="970"/>
    <n v="2020"/>
    <n v="3"/>
    <s v="No"/>
  </r>
  <r>
    <x v="970"/>
    <n v="2021"/>
    <n v="3"/>
    <s v="No"/>
  </r>
  <r>
    <x v="971"/>
    <n v="2021"/>
    <n v="4"/>
    <s v="No"/>
  </r>
  <r>
    <x v="971"/>
    <n v="2022"/>
    <n v="5"/>
    <s v="No"/>
  </r>
  <r>
    <x v="971"/>
    <n v="2023"/>
    <n v="3"/>
    <s v="No"/>
  </r>
  <r>
    <x v="971"/>
    <n v="2024"/>
    <n v="4"/>
    <s v="No"/>
  </r>
  <r>
    <x v="972"/>
    <n v="2019"/>
    <n v="5"/>
    <s v="No"/>
  </r>
  <r>
    <x v="972"/>
    <n v="2020"/>
    <n v="4"/>
    <s v="No"/>
  </r>
  <r>
    <x v="972"/>
    <n v="2021"/>
    <n v="5"/>
    <s v="Yes"/>
  </r>
  <r>
    <x v="972"/>
    <n v="2022"/>
    <n v="4"/>
    <s v="No"/>
  </r>
  <r>
    <x v="973"/>
    <n v="2017"/>
    <n v="2"/>
    <s v="Yes"/>
  </r>
  <r>
    <x v="974"/>
    <n v="2020"/>
    <n v="2"/>
    <s v="No"/>
  </r>
  <r>
    <x v="974"/>
    <n v="2021"/>
    <n v="5"/>
    <s v="No"/>
  </r>
  <r>
    <x v="974"/>
    <n v="2022"/>
    <n v="4"/>
    <s v="Yes"/>
  </r>
  <r>
    <x v="974"/>
    <n v="2023"/>
    <n v="2"/>
    <s v="No"/>
  </r>
  <r>
    <x v="975"/>
    <n v="2019"/>
    <n v="4"/>
    <s v="No"/>
  </r>
  <r>
    <x v="975"/>
    <n v="2020"/>
    <n v="3"/>
    <s v="No"/>
  </r>
  <r>
    <x v="975"/>
    <n v="2021"/>
    <n v="4"/>
    <s v="No"/>
  </r>
  <r>
    <x v="975"/>
    <n v="2022"/>
    <n v="5"/>
    <s v="No"/>
  </r>
  <r>
    <x v="976"/>
    <n v="2023"/>
    <n v="5"/>
    <s v="Yes"/>
  </r>
  <r>
    <x v="976"/>
    <n v="2024"/>
    <n v="3"/>
    <s v="No"/>
  </r>
  <r>
    <x v="976"/>
    <n v="2025"/>
    <n v="3"/>
    <s v="Yes"/>
  </r>
  <r>
    <x v="976"/>
    <n v="2026"/>
    <n v="3"/>
    <s v="No"/>
  </r>
  <r>
    <x v="977"/>
    <n v="2020"/>
    <n v="4"/>
    <s v="No"/>
  </r>
  <r>
    <x v="978"/>
    <n v="2017"/>
    <n v="4"/>
    <s v="Yes"/>
  </r>
  <r>
    <x v="979"/>
    <n v="2021"/>
    <n v="4"/>
    <s v="No"/>
  </r>
  <r>
    <x v="979"/>
    <n v="2022"/>
    <n v="5"/>
    <s v="No"/>
  </r>
  <r>
    <x v="979"/>
    <n v="2023"/>
    <n v="3"/>
    <s v="No"/>
  </r>
  <r>
    <x v="979"/>
    <n v="2024"/>
    <n v="2"/>
    <s v="No"/>
  </r>
  <r>
    <x v="980"/>
    <n v="2017"/>
    <n v="2"/>
    <s v="No"/>
  </r>
  <r>
    <x v="980"/>
    <n v="2018"/>
    <n v="4"/>
    <s v="Yes"/>
  </r>
  <r>
    <x v="980"/>
    <n v="2019"/>
    <n v="3"/>
    <s v="No"/>
  </r>
  <r>
    <x v="981"/>
    <n v="2017"/>
    <n v="5"/>
    <s v="No"/>
  </r>
  <r>
    <x v="981"/>
    <n v="2018"/>
    <n v="5"/>
    <s v="No"/>
  </r>
  <r>
    <x v="982"/>
    <n v="2018"/>
    <n v="4"/>
    <s v="No"/>
  </r>
  <r>
    <x v="982"/>
    <n v="2019"/>
    <n v="2"/>
    <s v="No"/>
  </r>
  <r>
    <x v="983"/>
    <n v="2022"/>
    <n v="4"/>
    <s v="No"/>
  </r>
  <r>
    <x v="983"/>
    <n v="2023"/>
    <n v="2"/>
    <s v="No"/>
  </r>
  <r>
    <x v="983"/>
    <n v="2024"/>
    <n v="3"/>
    <s v="No"/>
  </r>
  <r>
    <x v="984"/>
    <n v="2018"/>
    <n v="4"/>
    <s v="No"/>
  </r>
  <r>
    <x v="984"/>
    <n v="2019"/>
    <n v="3"/>
    <s v="No"/>
  </r>
  <r>
    <x v="984"/>
    <n v="2020"/>
    <n v="2"/>
    <s v="No"/>
  </r>
  <r>
    <x v="984"/>
    <n v="2021"/>
    <n v="4"/>
    <s v="No"/>
  </r>
  <r>
    <x v="985"/>
    <n v="2018"/>
    <n v="3"/>
    <s v="No"/>
  </r>
  <r>
    <x v="985"/>
    <n v="2019"/>
    <n v="3"/>
    <s v="No"/>
  </r>
  <r>
    <x v="985"/>
    <n v="2020"/>
    <n v="5"/>
    <s v="No"/>
  </r>
  <r>
    <x v="985"/>
    <n v="2021"/>
    <n v="3"/>
    <s v="No"/>
  </r>
  <r>
    <x v="986"/>
    <n v="2017"/>
    <n v="4"/>
    <s v="No"/>
  </r>
  <r>
    <x v="986"/>
    <n v="2018"/>
    <n v="3"/>
    <s v="Yes"/>
  </r>
  <r>
    <x v="986"/>
    <n v="2019"/>
    <n v="5"/>
    <s v="No"/>
  </r>
  <r>
    <x v="986"/>
    <n v="2020"/>
    <n v="3"/>
    <s v="No"/>
  </r>
  <r>
    <x v="987"/>
    <n v="2022"/>
    <n v="4"/>
    <s v="No"/>
  </r>
  <r>
    <x v="987"/>
    <n v="2023"/>
    <n v="3"/>
    <s v="No"/>
  </r>
  <r>
    <x v="987"/>
    <n v="2024"/>
    <n v="4"/>
    <s v="No"/>
  </r>
  <r>
    <x v="987"/>
    <n v="2025"/>
    <n v="2"/>
    <s v="No"/>
  </r>
  <r>
    <x v="988"/>
    <n v="2018"/>
    <n v="3"/>
    <s v="Yes"/>
  </r>
  <r>
    <x v="988"/>
    <n v="2019"/>
    <n v="2"/>
    <s v="No"/>
  </r>
  <r>
    <x v="988"/>
    <n v="2020"/>
    <n v="4"/>
    <s v="No"/>
  </r>
  <r>
    <x v="988"/>
    <n v="2021"/>
    <n v="3"/>
    <s v="No"/>
  </r>
  <r>
    <x v="989"/>
    <n v="2019"/>
    <n v="3"/>
    <s v="No"/>
  </r>
  <r>
    <x v="990"/>
    <n v="2019"/>
    <n v="4"/>
    <s v="No"/>
  </r>
  <r>
    <x v="990"/>
    <n v="2020"/>
    <n v="5"/>
    <s v="No"/>
  </r>
  <r>
    <x v="991"/>
    <n v="2018"/>
    <n v="4"/>
    <s v="No"/>
  </r>
  <r>
    <x v="992"/>
    <n v="2020"/>
    <n v="3"/>
    <s v="No"/>
  </r>
  <r>
    <x v="992"/>
    <n v="2021"/>
    <n v="5"/>
    <s v="No"/>
  </r>
  <r>
    <x v="992"/>
    <n v="2022"/>
    <n v="4"/>
    <s v="No"/>
  </r>
  <r>
    <x v="992"/>
    <n v="2023"/>
    <n v="3"/>
    <s v="No"/>
  </r>
  <r>
    <x v="993"/>
    <n v="2018"/>
    <n v="4"/>
    <s v="No"/>
  </r>
  <r>
    <x v="993"/>
    <n v="2019"/>
    <n v="2"/>
    <s v="No"/>
  </r>
  <r>
    <x v="994"/>
    <n v="2021"/>
    <n v="4"/>
    <s v="No"/>
  </r>
  <r>
    <x v="994"/>
    <n v="2022"/>
    <n v="4"/>
    <s v="No"/>
  </r>
  <r>
    <x v="994"/>
    <n v="2023"/>
    <n v="4"/>
    <s v="No"/>
  </r>
  <r>
    <x v="994"/>
    <n v="2024"/>
    <n v="5"/>
    <s v="No"/>
  </r>
  <r>
    <x v="995"/>
    <n v="2020"/>
    <n v="2"/>
    <s v="No"/>
  </r>
  <r>
    <x v="996"/>
    <n v="2018"/>
    <n v="3"/>
    <s v="No"/>
  </r>
  <r>
    <x v="996"/>
    <n v="2019"/>
    <n v="2"/>
    <s v="No"/>
  </r>
  <r>
    <x v="996"/>
    <n v="2020"/>
    <n v="2"/>
    <s v="No"/>
  </r>
  <r>
    <x v="996"/>
    <n v="2021"/>
    <n v="3"/>
    <s v="No"/>
  </r>
  <r>
    <x v="997"/>
    <n v="2021"/>
    <n v="4"/>
    <s v="No"/>
  </r>
  <r>
    <x v="997"/>
    <n v="2022"/>
    <n v="5"/>
    <s v="No"/>
  </r>
  <r>
    <x v="998"/>
    <n v="2020"/>
    <n v="2"/>
    <s v="No"/>
  </r>
  <r>
    <x v="999"/>
    <n v="2018"/>
    <n v="5"/>
    <s v="Yes"/>
  </r>
  <r>
    <x v="999"/>
    <n v="2019"/>
    <n v="4"/>
    <s v="Yes"/>
  </r>
  <r>
    <x v="999"/>
    <n v="2020"/>
    <n v="3"/>
    <s v="No"/>
  </r>
  <r>
    <x v="1000"/>
    <n v="2019"/>
    <n v="3"/>
    <s v="No"/>
  </r>
  <r>
    <x v="1000"/>
    <n v="2020"/>
    <n v="3"/>
    <s v="No"/>
  </r>
  <r>
    <x v="1000"/>
    <n v="2021"/>
    <n v="4"/>
    <s v="Yes"/>
  </r>
  <r>
    <x v="1001"/>
    <n v="2022"/>
    <n v="5"/>
    <s v="No"/>
  </r>
  <r>
    <x v="1002"/>
    <n v="2018"/>
    <n v="3"/>
    <s v="No"/>
  </r>
  <r>
    <x v="1002"/>
    <n v="2019"/>
    <n v="3"/>
    <s v="No"/>
  </r>
  <r>
    <x v="1003"/>
    <n v="2020"/>
    <n v="4"/>
    <s v="Yes"/>
  </r>
  <r>
    <x v="1003"/>
    <n v="2021"/>
    <n v="3"/>
    <s v="No"/>
  </r>
  <r>
    <x v="1003"/>
    <n v="2022"/>
    <n v="3"/>
    <s v="No"/>
  </r>
  <r>
    <x v="1004"/>
    <n v="2021"/>
    <n v="5"/>
    <s v="Yes"/>
  </r>
  <r>
    <x v="1004"/>
    <n v="2022"/>
    <n v="3"/>
    <s v="Yes"/>
  </r>
  <r>
    <x v="1004"/>
    <n v="2023"/>
    <n v="4"/>
    <s v="No"/>
  </r>
  <r>
    <x v="1004"/>
    <n v="2024"/>
    <n v="4"/>
    <s v="No"/>
  </r>
  <r>
    <x v="1005"/>
    <n v="2019"/>
    <n v="2"/>
    <s v="No"/>
  </r>
  <r>
    <x v="1005"/>
    <n v="2020"/>
    <n v="4"/>
    <s v="No"/>
  </r>
  <r>
    <x v="1005"/>
    <n v="2021"/>
    <n v="4"/>
    <s v="No"/>
  </r>
  <r>
    <x v="1006"/>
    <n v="2023"/>
    <n v="2"/>
    <s v="No"/>
  </r>
  <r>
    <x v="1006"/>
    <n v="2024"/>
    <n v="4"/>
    <s v="Yes"/>
  </r>
  <r>
    <x v="1006"/>
    <n v="2025"/>
    <n v="4"/>
    <s v="No"/>
  </r>
  <r>
    <x v="1006"/>
    <n v="2026"/>
    <n v="3"/>
    <s v="No"/>
  </r>
  <r>
    <x v="1007"/>
    <n v="2020"/>
    <n v="5"/>
    <s v="No"/>
  </r>
  <r>
    <x v="1007"/>
    <n v="2021"/>
    <n v="4"/>
    <s v="No"/>
  </r>
  <r>
    <x v="1008"/>
    <n v="2018"/>
    <n v="4"/>
    <s v="No"/>
  </r>
  <r>
    <x v="1009"/>
    <n v="2022"/>
    <n v="4"/>
    <s v="No"/>
  </r>
  <r>
    <x v="1009"/>
    <n v="2023"/>
    <n v="2"/>
    <s v="No"/>
  </r>
  <r>
    <x v="1009"/>
    <n v="2024"/>
    <n v="2"/>
    <s v="No"/>
  </r>
  <r>
    <x v="1009"/>
    <n v="2025"/>
    <n v="4"/>
    <s v="No"/>
  </r>
  <r>
    <x v="1010"/>
    <n v="2023"/>
    <n v="5"/>
    <s v="Yes"/>
  </r>
  <r>
    <x v="1010"/>
    <n v="2024"/>
    <n v="3"/>
    <s v="No"/>
  </r>
  <r>
    <x v="1010"/>
    <n v="2025"/>
    <n v="3"/>
    <s v="No"/>
  </r>
  <r>
    <x v="1011"/>
    <n v="2020"/>
    <n v="4"/>
    <s v="No"/>
  </r>
  <r>
    <x v="1011"/>
    <n v="2021"/>
    <n v="4"/>
    <s v="No"/>
  </r>
  <r>
    <x v="1011"/>
    <n v="2022"/>
    <n v="4"/>
    <s v="No"/>
  </r>
  <r>
    <x v="1012"/>
    <n v="2019"/>
    <n v="3"/>
    <s v="No"/>
  </r>
  <r>
    <x v="1012"/>
    <n v="2020"/>
    <n v="2"/>
    <s v="No"/>
  </r>
  <r>
    <x v="1012"/>
    <n v="2021"/>
    <n v="4"/>
    <s v="No"/>
  </r>
  <r>
    <x v="1013"/>
    <n v="2018"/>
    <n v="3"/>
    <s v="No"/>
  </r>
  <r>
    <x v="1013"/>
    <n v="2019"/>
    <n v="3"/>
    <s v="No"/>
  </r>
  <r>
    <x v="1014"/>
    <n v="2023"/>
    <n v="3"/>
    <s v="No"/>
  </r>
  <r>
    <x v="1014"/>
    <n v="2024"/>
    <n v="5"/>
    <s v="No"/>
  </r>
  <r>
    <x v="1014"/>
    <n v="2025"/>
    <n v="4"/>
    <s v="No"/>
  </r>
  <r>
    <x v="1014"/>
    <n v="2026"/>
    <n v="3"/>
    <s v="No"/>
  </r>
  <r>
    <x v="1015"/>
    <n v="2019"/>
    <n v="3"/>
    <s v="No"/>
  </r>
  <r>
    <x v="1016"/>
    <n v="2017"/>
    <n v="4"/>
    <s v="Yes"/>
  </r>
  <r>
    <x v="1016"/>
    <n v="2018"/>
    <n v="5"/>
    <s v="No"/>
  </r>
  <r>
    <x v="1016"/>
    <n v="2019"/>
    <n v="4"/>
    <s v="No"/>
  </r>
  <r>
    <x v="1016"/>
    <n v="2020"/>
    <n v="4"/>
    <s v="No"/>
  </r>
  <r>
    <x v="1017"/>
    <n v="2017"/>
    <n v="3"/>
    <s v="No"/>
  </r>
  <r>
    <x v="1017"/>
    <n v="2018"/>
    <n v="3"/>
    <s v="No"/>
  </r>
  <r>
    <x v="1018"/>
    <n v="2021"/>
    <n v="2"/>
    <s v="No"/>
  </r>
  <r>
    <x v="1018"/>
    <n v="2022"/>
    <n v="4"/>
    <s v="No"/>
  </r>
  <r>
    <x v="1018"/>
    <n v="2023"/>
    <n v="5"/>
    <s v="No"/>
  </r>
  <r>
    <x v="1019"/>
    <n v="2019"/>
    <n v="2"/>
    <s v="No"/>
  </r>
  <r>
    <x v="1019"/>
    <n v="2020"/>
    <n v="2"/>
    <s v="No"/>
  </r>
  <r>
    <x v="1020"/>
    <n v="2019"/>
    <n v="2"/>
    <s v="No"/>
  </r>
  <r>
    <x v="1021"/>
    <n v="2018"/>
    <n v="4"/>
    <s v="No"/>
  </r>
  <r>
    <x v="1021"/>
    <n v="2019"/>
    <n v="5"/>
    <s v="No"/>
  </r>
  <r>
    <x v="1021"/>
    <n v="2020"/>
    <n v="2"/>
    <s v="No"/>
  </r>
  <r>
    <x v="1022"/>
    <n v="2019"/>
    <n v="3"/>
    <s v="No"/>
  </r>
  <r>
    <x v="1022"/>
    <n v="2020"/>
    <n v="3"/>
    <s v="No"/>
  </r>
  <r>
    <x v="1023"/>
    <n v="2018"/>
    <n v="3"/>
    <s v="No"/>
  </r>
  <r>
    <x v="1023"/>
    <n v="2019"/>
    <n v="3"/>
    <s v="No"/>
  </r>
  <r>
    <x v="1023"/>
    <n v="2020"/>
    <n v="4"/>
    <s v="No"/>
  </r>
  <r>
    <x v="1023"/>
    <n v="2021"/>
    <n v="5"/>
    <s v="No"/>
  </r>
  <r>
    <x v="1024"/>
    <n v="2018"/>
    <n v="4"/>
    <s v="No"/>
  </r>
  <r>
    <x v="1024"/>
    <n v="2019"/>
    <n v="4"/>
    <s v="No"/>
  </r>
  <r>
    <x v="1025"/>
    <n v="2023"/>
    <n v="5"/>
    <s v="Yes"/>
  </r>
  <r>
    <x v="1025"/>
    <n v="2024"/>
    <n v="4"/>
    <s v="No"/>
  </r>
  <r>
    <x v="1025"/>
    <n v="2025"/>
    <n v="5"/>
    <s v="No"/>
  </r>
  <r>
    <x v="1025"/>
    <n v="2026"/>
    <n v="3"/>
    <s v="No"/>
  </r>
  <r>
    <x v="1026"/>
    <n v="2017"/>
    <n v="2"/>
    <s v="Yes"/>
  </r>
  <r>
    <x v="1027"/>
    <n v="2018"/>
    <n v="3"/>
    <s v="No"/>
  </r>
  <r>
    <x v="1028"/>
    <n v="2021"/>
    <n v="3"/>
    <s v="No"/>
  </r>
  <r>
    <x v="1029"/>
    <n v="2020"/>
    <n v="3"/>
    <s v="No"/>
  </r>
  <r>
    <x v="1029"/>
    <n v="2021"/>
    <n v="4"/>
    <s v="Yes"/>
  </r>
  <r>
    <x v="1029"/>
    <n v="2022"/>
    <n v="4"/>
    <s v="Yes"/>
  </r>
  <r>
    <x v="1029"/>
    <n v="2023"/>
    <n v="4"/>
    <s v="No"/>
  </r>
  <r>
    <x v="1030"/>
    <n v="2023"/>
    <n v="4"/>
    <s v="No"/>
  </r>
  <r>
    <x v="1030"/>
    <n v="2024"/>
    <n v="4"/>
    <s v="No"/>
  </r>
  <r>
    <x v="1031"/>
    <n v="2023"/>
    <n v="4"/>
    <s v="No"/>
  </r>
  <r>
    <x v="1031"/>
    <n v="2024"/>
    <n v="3"/>
    <s v="No"/>
  </r>
  <r>
    <x v="1031"/>
    <n v="2025"/>
    <n v="4"/>
    <s v="No"/>
  </r>
  <r>
    <x v="1032"/>
    <n v="2022"/>
    <n v="3"/>
    <s v="No"/>
  </r>
  <r>
    <x v="1032"/>
    <n v="2023"/>
    <n v="3"/>
    <s v="No"/>
  </r>
  <r>
    <x v="1033"/>
    <n v="2019"/>
    <n v="4"/>
    <s v="No"/>
  </r>
  <r>
    <x v="1033"/>
    <n v="2020"/>
    <n v="3"/>
    <s v="No"/>
  </r>
  <r>
    <x v="1033"/>
    <n v="2021"/>
    <n v="3"/>
    <s v="No"/>
  </r>
  <r>
    <x v="1034"/>
    <n v="2018"/>
    <n v="3"/>
    <s v="No"/>
  </r>
  <r>
    <x v="1034"/>
    <n v="2019"/>
    <n v="5"/>
    <s v="No"/>
  </r>
  <r>
    <x v="1035"/>
    <n v="2021"/>
    <n v="2"/>
    <s v="No"/>
  </r>
  <r>
    <x v="1035"/>
    <n v="2022"/>
    <n v="4"/>
    <s v="No"/>
  </r>
  <r>
    <x v="1035"/>
    <n v="2023"/>
    <n v="4"/>
    <s v="Yes"/>
  </r>
  <r>
    <x v="1035"/>
    <n v="2024"/>
    <n v="3"/>
    <s v="No"/>
  </r>
  <r>
    <x v="1036"/>
    <n v="2022"/>
    <n v="4"/>
    <s v="No"/>
  </r>
  <r>
    <x v="1036"/>
    <n v="2023"/>
    <n v="2"/>
    <s v="No"/>
  </r>
  <r>
    <x v="1037"/>
    <n v="2017"/>
    <n v="4"/>
    <s v="No"/>
  </r>
  <r>
    <x v="1038"/>
    <n v="2019"/>
    <n v="3"/>
    <s v="No"/>
  </r>
  <r>
    <x v="1038"/>
    <n v="2020"/>
    <n v="4"/>
    <s v="No"/>
  </r>
  <r>
    <x v="1038"/>
    <n v="2021"/>
    <n v="5"/>
    <s v="No"/>
  </r>
  <r>
    <x v="1039"/>
    <n v="2020"/>
    <n v="2"/>
    <s v="No"/>
  </r>
  <r>
    <x v="1040"/>
    <n v="2018"/>
    <n v="4"/>
    <s v="No"/>
  </r>
  <r>
    <x v="1040"/>
    <n v="2019"/>
    <n v="4"/>
    <s v="Yes"/>
  </r>
  <r>
    <x v="1040"/>
    <n v="2020"/>
    <n v="4"/>
    <s v="Yes"/>
  </r>
  <r>
    <x v="1040"/>
    <n v="2021"/>
    <n v="3"/>
    <s v="No"/>
  </r>
  <r>
    <x v="1041"/>
    <n v="2021"/>
    <n v="3"/>
    <s v="No"/>
  </r>
  <r>
    <x v="1041"/>
    <n v="2022"/>
    <n v="4"/>
    <s v="No"/>
  </r>
  <r>
    <x v="1041"/>
    <n v="2023"/>
    <n v="4"/>
    <s v="No"/>
  </r>
  <r>
    <x v="1042"/>
    <n v="2017"/>
    <n v="4"/>
    <s v="No"/>
  </r>
  <r>
    <x v="1042"/>
    <n v="2018"/>
    <n v="3"/>
    <s v="No"/>
  </r>
  <r>
    <x v="1042"/>
    <n v="2019"/>
    <n v="4"/>
    <s v="No"/>
  </r>
  <r>
    <x v="1043"/>
    <n v="2022"/>
    <n v="4"/>
    <s v="No"/>
  </r>
  <r>
    <x v="1043"/>
    <n v="2023"/>
    <n v="4"/>
    <s v="No"/>
  </r>
  <r>
    <x v="1043"/>
    <n v="2024"/>
    <n v="3"/>
    <s v="No"/>
  </r>
  <r>
    <x v="1043"/>
    <n v="2025"/>
    <n v="4"/>
    <s v="No"/>
  </r>
  <r>
    <x v="1044"/>
    <n v="2018"/>
    <n v="2"/>
    <s v="No"/>
  </r>
  <r>
    <x v="1044"/>
    <n v="2019"/>
    <n v="4"/>
    <s v="Yes"/>
  </r>
  <r>
    <x v="1044"/>
    <n v="2020"/>
    <n v="2"/>
    <s v="Yes"/>
  </r>
  <r>
    <x v="1045"/>
    <n v="2017"/>
    <n v="3"/>
    <s v="No"/>
  </r>
  <r>
    <x v="1045"/>
    <n v="2018"/>
    <n v="3"/>
    <s v="No"/>
  </r>
  <r>
    <x v="1045"/>
    <n v="2019"/>
    <n v="4"/>
    <s v="No"/>
  </r>
  <r>
    <x v="1046"/>
    <n v="2020"/>
    <n v="5"/>
    <s v="Yes"/>
  </r>
  <r>
    <x v="1046"/>
    <n v="2021"/>
    <n v="5"/>
    <s v="No"/>
  </r>
  <r>
    <x v="1046"/>
    <n v="2022"/>
    <n v="4"/>
    <s v="No"/>
  </r>
  <r>
    <x v="1046"/>
    <n v="2023"/>
    <n v="3"/>
    <s v="No"/>
  </r>
  <r>
    <x v="1047"/>
    <n v="2018"/>
    <n v="4"/>
    <s v="No"/>
  </r>
  <r>
    <x v="1048"/>
    <n v="2017"/>
    <n v="4"/>
    <s v="No"/>
  </r>
  <r>
    <x v="1048"/>
    <n v="2018"/>
    <n v="3"/>
    <s v="No"/>
  </r>
  <r>
    <x v="1048"/>
    <n v="2019"/>
    <n v="3"/>
    <s v="No"/>
  </r>
  <r>
    <x v="1048"/>
    <n v="2020"/>
    <n v="5"/>
    <s v="No"/>
  </r>
  <r>
    <x v="1049"/>
    <n v="2018"/>
    <n v="4"/>
    <s v="Yes"/>
  </r>
  <r>
    <x v="1049"/>
    <n v="2019"/>
    <n v="3"/>
    <s v="No"/>
  </r>
  <r>
    <x v="1050"/>
    <n v="2019"/>
    <n v="4"/>
    <s v="Yes"/>
  </r>
  <r>
    <x v="1050"/>
    <n v="2020"/>
    <n v="3"/>
    <s v="No"/>
  </r>
  <r>
    <x v="1050"/>
    <n v="2021"/>
    <n v="3"/>
    <s v="No"/>
  </r>
  <r>
    <x v="1051"/>
    <n v="2018"/>
    <n v="4"/>
    <s v="No"/>
  </r>
  <r>
    <x v="1051"/>
    <n v="2019"/>
    <n v="2"/>
    <s v="Yes"/>
  </r>
  <r>
    <x v="1051"/>
    <n v="2020"/>
    <n v="4"/>
    <s v="No"/>
  </r>
  <r>
    <x v="1051"/>
    <n v="2021"/>
    <n v="4"/>
    <s v="No"/>
  </r>
  <r>
    <x v="1052"/>
    <n v="2018"/>
    <n v="3"/>
    <s v="No"/>
  </r>
  <r>
    <x v="1052"/>
    <n v="2019"/>
    <n v="5"/>
    <s v="Yes"/>
  </r>
  <r>
    <x v="1052"/>
    <n v="2020"/>
    <n v="3"/>
    <s v="No"/>
  </r>
  <r>
    <x v="1053"/>
    <n v="2018"/>
    <n v="5"/>
    <s v="No"/>
  </r>
  <r>
    <x v="1053"/>
    <n v="2019"/>
    <n v="4"/>
    <s v="No"/>
  </r>
  <r>
    <x v="1054"/>
    <n v="2018"/>
    <n v="3"/>
    <s v="No"/>
  </r>
  <r>
    <x v="1054"/>
    <n v="2019"/>
    <n v="3"/>
    <s v="Yes"/>
  </r>
  <r>
    <x v="1055"/>
    <n v="2017"/>
    <n v="4"/>
    <s v="Yes"/>
  </r>
  <r>
    <x v="1056"/>
    <n v="2023"/>
    <n v="3"/>
    <s v="No"/>
  </r>
  <r>
    <x v="1057"/>
    <n v="2022"/>
    <n v="4"/>
    <s v="No"/>
  </r>
  <r>
    <x v="1057"/>
    <n v="2023"/>
    <n v="2"/>
    <s v="No"/>
  </r>
  <r>
    <x v="1057"/>
    <n v="2024"/>
    <n v="4"/>
    <s v="No"/>
  </r>
  <r>
    <x v="1057"/>
    <n v="2025"/>
    <n v="4"/>
    <s v="No"/>
  </r>
  <r>
    <x v="1058"/>
    <n v="2020"/>
    <n v="3"/>
    <s v="No"/>
  </r>
  <r>
    <x v="1058"/>
    <n v="2021"/>
    <n v="3"/>
    <s v="No"/>
  </r>
  <r>
    <x v="1058"/>
    <n v="2022"/>
    <n v="4"/>
    <s v="No"/>
  </r>
  <r>
    <x v="1058"/>
    <n v="2023"/>
    <n v="5"/>
    <s v="No"/>
  </r>
  <r>
    <x v="1059"/>
    <n v="2022"/>
    <n v="3"/>
    <s v="No"/>
  </r>
  <r>
    <x v="1059"/>
    <n v="2023"/>
    <n v="3"/>
    <s v="No"/>
  </r>
  <r>
    <x v="1059"/>
    <n v="2024"/>
    <n v="2"/>
    <s v="No"/>
  </r>
  <r>
    <x v="1059"/>
    <n v="2025"/>
    <n v="3"/>
    <s v="No"/>
  </r>
  <r>
    <x v="1060"/>
    <n v="2020"/>
    <n v="2"/>
    <s v="No"/>
  </r>
  <r>
    <x v="1061"/>
    <n v="2022"/>
    <n v="2"/>
    <s v="No"/>
  </r>
  <r>
    <x v="1061"/>
    <n v="2023"/>
    <n v="4"/>
    <s v="Yes"/>
  </r>
  <r>
    <x v="1061"/>
    <n v="2024"/>
    <n v="3"/>
    <s v="No"/>
  </r>
  <r>
    <x v="1062"/>
    <n v="2018"/>
    <n v="3"/>
    <s v="No"/>
  </r>
  <r>
    <x v="1062"/>
    <n v="2019"/>
    <n v="2"/>
    <s v="Yes"/>
  </r>
  <r>
    <x v="1062"/>
    <n v="2020"/>
    <n v="2"/>
    <s v="No"/>
  </r>
  <r>
    <x v="1063"/>
    <n v="2018"/>
    <n v="4"/>
    <s v="No"/>
  </r>
  <r>
    <x v="1063"/>
    <n v="2019"/>
    <n v="4"/>
    <s v="No"/>
  </r>
  <r>
    <x v="1064"/>
    <n v="2018"/>
    <n v="2"/>
    <s v="No"/>
  </r>
  <r>
    <x v="1064"/>
    <n v="2019"/>
    <n v="3"/>
    <s v="Yes"/>
  </r>
  <r>
    <x v="1065"/>
    <n v="2017"/>
    <n v="4"/>
    <s v="No"/>
  </r>
  <r>
    <x v="1065"/>
    <n v="2018"/>
    <n v="3"/>
    <s v="No"/>
  </r>
  <r>
    <x v="1065"/>
    <n v="2019"/>
    <n v="2"/>
    <s v="Yes"/>
  </r>
  <r>
    <x v="1065"/>
    <n v="2020"/>
    <n v="4"/>
    <s v="No"/>
  </r>
  <r>
    <x v="1066"/>
    <n v="2023"/>
    <n v="3"/>
    <s v="No"/>
  </r>
  <r>
    <x v="1066"/>
    <n v="2024"/>
    <n v="4"/>
    <s v="No"/>
  </r>
  <r>
    <x v="1067"/>
    <n v="2018"/>
    <n v="2"/>
    <s v="Yes"/>
  </r>
  <r>
    <x v="1068"/>
    <n v="2019"/>
    <n v="3"/>
    <s v="No"/>
  </r>
  <r>
    <x v="1068"/>
    <n v="2020"/>
    <n v="2"/>
    <s v="No"/>
  </r>
  <r>
    <x v="1068"/>
    <n v="2021"/>
    <n v="4"/>
    <s v="No"/>
  </r>
  <r>
    <x v="1069"/>
    <n v="2023"/>
    <n v="3"/>
    <s v="No"/>
  </r>
  <r>
    <x v="1069"/>
    <n v="2024"/>
    <n v="4"/>
    <s v="No"/>
  </r>
  <r>
    <x v="1070"/>
    <n v="2022"/>
    <n v="4"/>
    <s v="No"/>
  </r>
  <r>
    <x v="1070"/>
    <n v="2023"/>
    <n v="2"/>
    <s v="No"/>
  </r>
  <r>
    <x v="1070"/>
    <n v="2024"/>
    <n v="4"/>
    <s v="No"/>
  </r>
  <r>
    <x v="1070"/>
    <n v="2025"/>
    <n v="2"/>
    <s v="No"/>
  </r>
  <r>
    <x v="1071"/>
    <n v="2017"/>
    <n v="5"/>
    <s v="No"/>
  </r>
  <r>
    <x v="1072"/>
    <n v="2018"/>
    <n v="3"/>
    <s v="No"/>
  </r>
  <r>
    <x v="1073"/>
    <n v="2017"/>
    <n v="2"/>
    <s v="No"/>
  </r>
  <r>
    <x v="1073"/>
    <n v="2018"/>
    <n v="2"/>
    <s v="No"/>
  </r>
  <r>
    <x v="1073"/>
    <n v="2019"/>
    <n v="4"/>
    <s v="No"/>
  </r>
  <r>
    <x v="1074"/>
    <n v="2021"/>
    <n v="3"/>
    <s v="No"/>
  </r>
  <r>
    <x v="1074"/>
    <n v="2022"/>
    <n v="4"/>
    <s v="No"/>
  </r>
  <r>
    <x v="1074"/>
    <n v="2023"/>
    <n v="2"/>
    <s v="Yes"/>
  </r>
  <r>
    <x v="1074"/>
    <n v="2024"/>
    <n v="4"/>
    <s v="No"/>
  </r>
  <r>
    <x v="1075"/>
    <n v="2019"/>
    <n v="4"/>
    <s v="No"/>
  </r>
  <r>
    <x v="1076"/>
    <n v="2018"/>
    <n v="3"/>
    <s v="No"/>
  </r>
  <r>
    <x v="1076"/>
    <n v="2019"/>
    <n v="4"/>
    <s v="No"/>
  </r>
  <r>
    <x v="1077"/>
    <n v="2017"/>
    <n v="4"/>
    <s v="No"/>
  </r>
  <r>
    <x v="1077"/>
    <n v="2018"/>
    <n v="4"/>
    <s v="Yes"/>
  </r>
  <r>
    <x v="1077"/>
    <n v="2019"/>
    <n v="2"/>
    <s v="No"/>
  </r>
  <r>
    <x v="1077"/>
    <n v="2020"/>
    <n v="5"/>
    <s v="No"/>
  </r>
  <r>
    <x v="1078"/>
    <n v="2018"/>
    <n v="3"/>
    <s v="No"/>
  </r>
  <r>
    <x v="1078"/>
    <n v="2019"/>
    <n v="2"/>
    <s v="No"/>
  </r>
  <r>
    <x v="1079"/>
    <n v="2017"/>
    <n v="4"/>
    <s v="No"/>
  </r>
  <r>
    <x v="1079"/>
    <n v="2018"/>
    <n v="4"/>
    <s v="No"/>
  </r>
  <r>
    <x v="1079"/>
    <n v="2019"/>
    <n v="3"/>
    <s v="No"/>
  </r>
  <r>
    <x v="1079"/>
    <n v="2020"/>
    <n v="4"/>
    <s v="No"/>
  </r>
  <r>
    <x v="1080"/>
    <n v="2019"/>
    <n v="5"/>
    <s v="Yes"/>
  </r>
  <r>
    <x v="1080"/>
    <n v="2020"/>
    <n v="3"/>
    <s v="No"/>
  </r>
  <r>
    <x v="1081"/>
    <n v="2022"/>
    <n v="5"/>
    <s v="No"/>
  </r>
  <r>
    <x v="1081"/>
    <n v="2023"/>
    <n v="3"/>
    <s v="No"/>
  </r>
  <r>
    <x v="1082"/>
    <n v="2023"/>
    <n v="5"/>
    <s v="No"/>
  </r>
  <r>
    <x v="1082"/>
    <n v="2024"/>
    <n v="3"/>
    <s v="No"/>
  </r>
  <r>
    <x v="1083"/>
    <n v="2022"/>
    <n v="3"/>
    <s v="No"/>
  </r>
  <r>
    <x v="1084"/>
    <n v="2019"/>
    <n v="3"/>
    <s v="No"/>
  </r>
  <r>
    <x v="1085"/>
    <n v="2021"/>
    <n v="3"/>
    <s v="No"/>
  </r>
  <r>
    <x v="1085"/>
    <n v="2022"/>
    <n v="5"/>
    <s v="No"/>
  </r>
  <r>
    <x v="1085"/>
    <n v="2023"/>
    <n v="2"/>
    <s v="No"/>
  </r>
  <r>
    <x v="1086"/>
    <n v="2020"/>
    <n v="3"/>
    <s v="No"/>
  </r>
  <r>
    <x v="1086"/>
    <n v="2021"/>
    <n v="3"/>
    <s v="No"/>
  </r>
  <r>
    <x v="1086"/>
    <n v="2022"/>
    <n v="3"/>
    <s v="No"/>
  </r>
  <r>
    <x v="1086"/>
    <n v="2023"/>
    <n v="4"/>
    <s v="No"/>
  </r>
  <r>
    <x v="1087"/>
    <n v="2023"/>
    <n v="2"/>
    <s v="No"/>
  </r>
  <r>
    <x v="1087"/>
    <n v="2024"/>
    <n v="4"/>
    <s v="No"/>
  </r>
  <r>
    <x v="1088"/>
    <n v="2018"/>
    <n v="4"/>
    <s v="No"/>
  </r>
  <r>
    <x v="1088"/>
    <n v="2019"/>
    <n v="2"/>
    <s v="Yes"/>
  </r>
  <r>
    <x v="1089"/>
    <n v="2021"/>
    <n v="2"/>
    <s v="No"/>
  </r>
  <r>
    <x v="1090"/>
    <n v="2022"/>
    <n v="3"/>
    <s v="Yes"/>
  </r>
  <r>
    <x v="1090"/>
    <n v="2023"/>
    <n v="5"/>
    <s v="No"/>
  </r>
  <r>
    <x v="1091"/>
    <n v="2017"/>
    <n v="4"/>
    <s v="No"/>
  </r>
  <r>
    <x v="1092"/>
    <n v="2020"/>
    <n v="4"/>
    <s v="No"/>
  </r>
  <r>
    <x v="1092"/>
    <n v="2021"/>
    <n v="4"/>
    <s v="No"/>
  </r>
  <r>
    <x v="1092"/>
    <n v="2022"/>
    <n v="2"/>
    <s v="No"/>
  </r>
  <r>
    <x v="1092"/>
    <n v="2023"/>
    <n v="3"/>
    <s v="No"/>
  </r>
  <r>
    <x v="1093"/>
    <n v="2019"/>
    <n v="3"/>
    <s v="No"/>
  </r>
  <r>
    <x v="1093"/>
    <n v="2020"/>
    <n v="3"/>
    <s v="No"/>
  </r>
  <r>
    <x v="1093"/>
    <n v="2021"/>
    <n v="2"/>
    <s v="No"/>
  </r>
  <r>
    <x v="1093"/>
    <n v="2022"/>
    <n v="5"/>
    <s v="Yes"/>
  </r>
  <r>
    <x v="1094"/>
    <n v="2021"/>
    <n v="4"/>
    <s v="No"/>
  </r>
  <r>
    <x v="1094"/>
    <n v="2022"/>
    <n v="4"/>
    <s v="No"/>
  </r>
  <r>
    <x v="1094"/>
    <n v="2023"/>
    <n v="4"/>
    <s v="No"/>
  </r>
  <r>
    <x v="1094"/>
    <n v="2024"/>
    <n v="3"/>
    <s v="No"/>
  </r>
  <r>
    <x v="1095"/>
    <n v="2022"/>
    <n v="3"/>
    <s v="No"/>
  </r>
  <r>
    <x v="1095"/>
    <n v="2023"/>
    <n v="4"/>
    <s v="No"/>
  </r>
  <r>
    <x v="1096"/>
    <n v="2022"/>
    <n v="4"/>
    <s v="No"/>
  </r>
  <r>
    <x v="1096"/>
    <n v="2023"/>
    <n v="5"/>
    <s v="No"/>
  </r>
  <r>
    <x v="1096"/>
    <n v="2024"/>
    <n v="5"/>
    <s v="No"/>
  </r>
  <r>
    <x v="1096"/>
    <n v="2025"/>
    <n v="4"/>
    <s v="No"/>
  </r>
  <r>
    <x v="1097"/>
    <n v="2021"/>
    <n v="3"/>
    <s v="No"/>
  </r>
  <r>
    <x v="1097"/>
    <n v="2022"/>
    <n v="2"/>
    <s v="No"/>
  </r>
  <r>
    <x v="1098"/>
    <n v="2019"/>
    <n v="5"/>
    <s v="No"/>
  </r>
  <r>
    <x v="1098"/>
    <n v="2020"/>
    <n v="5"/>
    <s v="No"/>
  </r>
  <r>
    <x v="1099"/>
    <n v="2018"/>
    <n v="3"/>
    <s v="No"/>
  </r>
  <r>
    <x v="1099"/>
    <n v="2019"/>
    <n v="3"/>
    <s v="No"/>
  </r>
  <r>
    <x v="1100"/>
    <n v="2019"/>
    <n v="2"/>
    <s v="No"/>
  </r>
  <r>
    <x v="1101"/>
    <n v="2019"/>
    <n v="3"/>
    <s v="No"/>
  </r>
  <r>
    <x v="1102"/>
    <n v="2021"/>
    <n v="4"/>
    <s v="No"/>
  </r>
  <r>
    <x v="1103"/>
    <n v="2020"/>
    <n v="3"/>
    <s v="No"/>
  </r>
  <r>
    <x v="1103"/>
    <n v="2021"/>
    <n v="4"/>
    <s v="No"/>
  </r>
  <r>
    <x v="1103"/>
    <n v="2022"/>
    <n v="3"/>
    <s v="Yes"/>
  </r>
  <r>
    <x v="1104"/>
    <n v="2022"/>
    <n v="4"/>
    <s v="No"/>
  </r>
  <r>
    <x v="1105"/>
    <n v="2021"/>
    <n v="4"/>
    <s v="No"/>
  </r>
  <r>
    <x v="1105"/>
    <n v="2022"/>
    <n v="4"/>
    <s v="No"/>
  </r>
  <r>
    <x v="1106"/>
    <n v="2018"/>
    <n v="2"/>
    <s v="No"/>
  </r>
  <r>
    <x v="1106"/>
    <n v="2019"/>
    <n v="4"/>
    <s v="No"/>
  </r>
  <r>
    <x v="1107"/>
    <n v="2018"/>
    <n v="5"/>
    <s v="No"/>
  </r>
  <r>
    <x v="1107"/>
    <n v="2019"/>
    <n v="2"/>
    <s v="No"/>
  </r>
  <r>
    <x v="1108"/>
    <n v="2018"/>
    <n v="4"/>
    <s v="No"/>
  </r>
  <r>
    <x v="1109"/>
    <n v="2021"/>
    <n v="4"/>
    <s v="Yes"/>
  </r>
  <r>
    <x v="1109"/>
    <n v="2022"/>
    <n v="4"/>
    <s v="No"/>
  </r>
  <r>
    <x v="1109"/>
    <n v="2023"/>
    <n v="3"/>
    <s v="No"/>
  </r>
  <r>
    <x v="1109"/>
    <n v="2024"/>
    <n v="4"/>
    <s v="No"/>
  </r>
  <r>
    <x v="1110"/>
    <n v="2021"/>
    <n v="3"/>
    <s v="No"/>
  </r>
  <r>
    <x v="1111"/>
    <n v="2023"/>
    <n v="4"/>
    <s v="No"/>
  </r>
  <r>
    <x v="1111"/>
    <n v="2024"/>
    <n v="4"/>
    <s v="No"/>
  </r>
  <r>
    <x v="1111"/>
    <n v="2025"/>
    <n v="3"/>
    <s v="No"/>
  </r>
  <r>
    <x v="1111"/>
    <n v="2026"/>
    <n v="4"/>
    <s v="Yes"/>
  </r>
  <r>
    <x v="1112"/>
    <n v="2022"/>
    <n v="3"/>
    <s v="No"/>
  </r>
  <r>
    <x v="1112"/>
    <n v="2023"/>
    <n v="3"/>
    <s v="No"/>
  </r>
  <r>
    <x v="1112"/>
    <n v="2024"/>
    <n v="5"/>
    <s v="No"/>
  </r>
  <r>
    <x v="1112"/>
    <n v="2025"/>
    <n v="5"/>
    <s v="No"/>
  </r>
  <r>
    <x v="1113"/>
    <n v="2022"/>
    <n v="3"/>
    <s v="No"/>
  </r>
  <r>
    <x v="1113"/>
    <n v="2023"/>
    <n v="5"/>
    <s v="Yes"/>
  </r>
  <r>
    <x v="1114"/>
    <n v="2020"/>
    <n v="4"/>
    <s v="No"/>
  </r>
  <r>
    <x v="1115"/>
    <n v="2019"/>
    <n v="3"/>
    <s v="Yes"/>
  </r>
  <r>
    <x v="1115"/>
    <n v="2020"/>
    <n v="4"/>
    <s v="No"/>
  </r>
  <r>
    <x v="1116"/>
    <n v="2020"/>
    <n v="3"/>
    <s v="No"/>
  </r>
  <r>
    <x v="1117"/>
    <n v="2022"/>
    <n v="3"/>
    <s v="No"/>
  </r>
  <r>
    <x v="1117"/>
    <n v="2023"/>
    <n v="4"/>
    <s v="No"/>
  </r>
  <r>
    <x v="1117"/>
    <n v="2024"/>
    <n v="5"/>
    <s v="No"/>
  </r>
  <r>
    <x v="1118"/>
    <n v="2023"/>
    <n v="3"/>
    <s v="No"/>
  </r>
  <r>
    <x v="1118"/>
    <n v="2024"/>
    <n v="5"/>
    <s v="No"/>
  </r>
  <r>
    <x v="1118"/>
    <n v="2025"/>
    <n v="4"/>
    <s v="No"/>
  </r>
  <r>
    <x v="1118"/>
    <n v="2026"/>
    <n v="4"/>
    <s v="No"/>
  </r>
  <r>
    <x v="1119"/>
    <n v="2020"/>
    <n v="4"/>
    <s v="No"/>
  </r>
  <r>
    <x v="1119"/>
    <n v="2021"/>
    <n v="3"/>
    <s v="No"/>
  </r>
  <r>
    <x v="1120"/>
    <n v="2017"/>
    <n v="4"/>
    <s v="No"/>
  </r>
  <r>
    <x v="1120"/>
    <n v="2018"/>
    <n v="2"/>
    <s v="No"/>
  </r>
  <r>
    <x v="1120"/>
    <n v="2019"/>
    <n v="3"/>
    <s v="No"/>
  </r>
  <r>
    <x v="1120"/>
    <n v="2020"/>
    <n v="3"/>
    <s v="No"/>
  </r>
  <r>
    <x v="1121"/>
    <n v="2021"/>
    <n v="4"/>
    <s v="No"/>
  </r>
  <r>
    <x v="1122"/>
    <n v="2023"/>
    <n v="3"/>
    <s v="No"/>
  </r>
  <r>
    <x v="1122"/>
    <n v="2024"/>
    <n v="4"/>
    <s v="No"/>
  </r>
  <r>
    <x v="1123"/>
    <n v="2020"/>
    <n v="4"/>
    <s v="No"/>
  </r>
  <r>
    <x v="1123"/>
    <n v="2021"/>
    <n v="2"/>
    <s v="No"/>
  </r>
  <r>
    <x v="1123"/>
    <n v="2022"/>
    <n v="3"/>
    <s v="No"/>
  </r>
  <r>
    <x v="1123"/>
    <n v="2023"/>
    <n v="3"/>
    <s v="No"/>
  </r>
  <r>
    <x v="1124"/>
    <n v="2018"/>
    <n v="3"/>
    <s v="No"/>
  </r>
  <r>
    <x v="1124"/>
    <n v="2019"/>
    <n v="4"/>
    <s v="No"/>
  </r>
  <r>
    <x v="1124"/>
    <n v="2020"/>
    <n v="2"/>
    <s v="No"/>
  </r>
  <r>
    <x v="1124"/>
    <n v="2021"/>
    <n v="5"/>
    <s v="No"/>
  </r>
  <r>
    <x v="1125"/>
    <n v="2017"/>
    <n v="3"/>
    <s v="No"/>
  </r>
  <r>
    <x v="1125"/>
    <n v="2018"/>
    <n v="3"/>
    <s v="No"/>
  </r>
  <r>
    <x v="1126"/>
    <n v="2021"/>
    <n v="3"/>
    <s v="No"/>
  </r>
  <r>
    <x v="1127"/>
    <n v="2022"/>
    <n v="3"/>
    <s v="No"/>
  </r>
  <r>
    <x v="1127"/>
    <n v="2023"/>
    <n v="2"/>
    <s v="No"/>
  </r>
  <r>
    <x v="1127"/>
    <n v="2024"/>
    <n v="5"/>
    <s v="No"/>
  </r>
  <r>
    <x v="1127"/>
    <n v="2025"/>
    <n v="4"/>
    <s v="No"/>
  </r>
  <r>
    <x v="1128"/>
    <n v="2018"/>
    <n v="2"/>
    <s v="No"/>
  </r>
  <r>
    <x v="1128"/>
    <n v="2019"/>
    <n v="2"/>
    <s v="No"/>
  </r>
  <r>
    <x v="1128"/>
    <n v="2020"/>
    <n v="4"/>
    <s v="No"/>
  </r>
  <r>
    <x v="1129"/>
    <n v="2019"/>
    <n v="3"/>
    <s v="No"/>
  </r>
  <r>
    <x v="1129"/>
    <n v="2020"/>
    <n v="3"/>
    <s v="No"/>
  </r>
  <r>
    <x v="1129"/>
    <n v="2021"/>
    <n v="5"/>
    <s v="No"/>
  </r>
  <r>
    <x v="1129"/>
    <n v="2022"/>
    <n v="4"/>
    <s v="No"/>
  </r>
  <r>
    <x v="1130"/>
    <n v="2019"/>
    <n v="3"/>
    <s v="No"/>
  </r>
  <r>
    <x v="1130"/>
    <n v="2020"/>
    <n v="5"/>
    <s v="No"/>
  </r>
  <r>
    <x v="1130"/>
    <n v="2021"/>
    <n v="5"/>
    <s v="No"/>
  </r>
  <r>
    <x v="1131"/>
    <n v="2023"/>
    <n v="3"/>
    <s v="Yes"/>
  </r>
  <r>
    <x v="1132"/>
    <n v="2023"/>
    <n v="4"/>
    <s v="No"/>
  </r>
  <r>
    <x v="1132"/>
    <n v="2024"/>
    <n v="5"/>
    <s v="No"/>
  </r>
  <r>
    <x v="1133"/>
    <n v="2023"/>
    <n v="3"/>
    <s v="No"/>
  </r>
  <r>
    <x v="1133"/>
    <n v="2024"/>
    <n v="4"/>
    <s v="No"/>
  </r>
  <r>
    <x v="1133"/>
    <n v="2025"/>
    <n v="3"/>
    <s v="No"/>
  </r>
  <r>
    <x v="1134"/>
    <n v="2019"/>
    <n v="5"/>
    <s v="No"/>
  </r>
  <r>
    <x v="1135"/>
    <n v="2020"/>
    <n v="2"/>
    <s v="No"/>
  </r>
  <r>
    <x v="1135"/>
    <n v="2021"/>
    <n v="5"/>
    <s v="No"/>
  </r>
  <r>
    <x v="1135"/>
    <n v="2022"/>
    <n v="2"/>
    <s v="No"/>
  </r>
  <r>
    <x v="1136"/>
    <n v="2021"/>
    <n v="3"/>
    <s v="No"/>
  </r>
  <r>
    <x v="1136"/>
    <n v="2022"/>
    <n v="4"/>
    <s v="No"/>
  </r>
  <r>
    <x v="1136"/>
    <n v="2023"/>
    <n v="4"/>
    <s v="No"/>
  </r>
  <r>
    <x v="1137"/>
    <n v="2020"/>
    <n v="3"/>
    <s v="No"/>
  </r>
  <r>
    <x v="1137"/>
    <n v="2021"/>
    <n v="5"/>
    <s v="No"/>
  </r>
  <r>
    <x v="1138"/>
    <n v="2019"/>
    <n v="3"/>
    <s v="No"/>
  </r>
  <r>
    <x v="1139"/>
    <n v="2022"/>
    <n v="5"/>
    <s v="No"/>
  </r>
  <r>
    <x v="1139"/>
    <n v="2023"/>
    <n v="3"/>
    <s v="No"/>
  </r>
  <r>
    <x v="1140"/>
    <n v="2022"/>
    <n v="3"/>
    <s v="No"/>
  </r>
  <r>
    <x v="1140"/>
    <n v="2023"/>
    <n v="3"/>
    <s v="No"/>
  </r>
  <r>
    <x v="1141"/>
    <n v="2021"/>
    <n v="2"/>
    <s v="No"/>
  </r>
  <r>
    <x v="1141"/>
    <n v="2022"/>
    <n v="2"/>
    <s v="No"/>
  </r>
  <r>
    <x v="1142"/>
    <n v="2023"/>
    <n v="5"/>
    <s v="No"/>
  </r>
  <r>
    <x v="1142"/>
    <n v="2024"/>
    <n v="4"/>
    <s v="No"/>
  </r>
  <r>
    <x v="1142"/>
    <n v="2025"/>
    <n v="2"/>
    <s v="No"/>
  </r>
  <r>
    <x v="1143"/>
    <n v="2020"/>
    <n v="5"/>
    <s v="No"/>
  </r>
  <r>
    <x v="1144"/>
    <n v="2017"/>
    <n v="3"/>
    <s v="No"/>
  </r>
  <r>
    <x v="1144"/>
    <n v="2018"/>
    <n v="3"/>
    <s v="Yes"/>
  </r>
  <r>
    <x v="1144"/>
    <n v="2019"/>
    <n v="3"/>
    <s v="No"/>
  </r>
  <r>
    <x v="1145"/>
    <n v="2017"/>
    <n v="3"/>
    <s v="Yes"/>
  </r>
  <r>
    <x v="1146"/>
    <n v="2023"/>
    <n v="3"/>
    <s v="No"/>
  </r>
  <r>
    <x v="1146"/>
    <n v="2024"/>
    <n v="3"/>
    <s v="Yes"/>
  </r>
  <r>
    <x v="1147"/>
    <n v="2017"/>
    <n v="3"/>
    <s v="No"/>
  </r>
  <r>
    <x v="1148"/>
    <n v="2023"/>
    <n v="3"/>
    <s v="Yes"/>
  </r>
  <r>
    <x v="1149"/>
    <n v="2023"/>
    <n v="4"/>
    <s v="No"/>
  </r>
  <r>
    <x v="1150"/>
    <n v="2021"/>
    <n v="4"/>
    <s v="No"/>
  </r>
  <r>
    <x v="1150"/>
    <n v="2022"/>
    <n v="2"/>
    <s v="No"/>
  </r>
  <r>
    <x v="1150"/>
    <n v="2023"/>
    <n v="4"/>
    <s v="No"/>
  </r>
  <r>
    <x v="1151"/>
    <n v="2018"/>
    <n v="4"/>
    <s v="Yes"/>
  </r>
  <r>
    <x v="1152"/>
    <n v="2019"/>
    <n v="3"/>
    <s v="No"/>
  </r>
  <r>
    <x v="1153"/>
    <n v="2022"/>
    <n v="2"/>
    <s v="No"/>
  </r>
  <r>
    <x v="1153"/>
    <n v="2023"/>
    <n v="3"/>
    <s v="No"/>
  </r>
  <r>
    <x v="1153"/>
    <n v="2024"/>
    <n v="4"/>
    <s v="No"/>
  </r>
  <r>
    <x v="1154"/>
    <n v="2018"/>
    <n v="4"/>
    <s v="No"/>
  </r>
  <r>
    <x v="1154"/>
    <n v="2019"/>
    <n v="3"/>
    <s v="No"/>
  </r>
  <r>
    <x v="1154"/>
    <n v="2020"/>
    <n v="3"/>
    <s v="Yes"/>
  </r>
  <r>
    <x v="1155"/>
    <n v="2022"/>
    <n v="4"/>
    <s v="No"/>
  </r>
  <r>
    <x v="1155"/>
    <n v="2023"/>
    <n v="2"/>
    <s v="No"/>
  </r>
  <r>
    <x v="1155"/>
    <n v="2024"/>
    <n v="4"/>
    <s v="No"/>
  </r>
  <r>
    <x v="1155"/>
    <n v="2025"/>
    <n v="4"/>
    <s v="No"/>
  </r>
  <r>
    <x v="1156"/>
    <n v="2019"/>
    <n v="2"/>
    <s v="No"/>
  </r>
  <r>
    <x v="1156"/>
    <n v="2020"/>
    <n v="4"/>
    <s v="No"/>
  </r>
  <r>
    <x v="1157"/>
    <n v="2023"/>
    <n v="2"/>
    <s v="Yes"/>
  </r>
  <r>
    <x v="1157"/>
    <n v="2024"/>
    <n v="3"/>
    <s v="No"/>
  </r>
  <r>
    <x v="1157"/>
    <n v="2025"/>
    <n v="3"/>
    <s v="No"/>
  </r>
  <r>
    <x v="1158"/>
    <n v="2017"/>
    <n v="4"/>
    <s v="No"/>
  </r>
  <r>
    <x v="1158"/>
    <n v="2018"/>
    <n v="3"/>
    <s v="No"/>
  </r>
  <r>
    <x v="1158"/>
    <n v="2019"/>
    <n v="4"/>
    <s v="No"/>
  </r>
  <r>
    <x v="1158"/>
    <n v="2020"/>
    <n v="3"/>
    <s v="No"/>
  </r>
  <r>
    <x v="1159"/>
    <n v="2020"/>
    <n v="4"/>
    <s v="No"/>
  </r>
  <r>
    <x v="1159"/>
    <n v="2021"/>
    <n v="5"/>
    <s v="Yes"/>
  </r>
  <r>
    <x v="1159"/>
    <n v="2022"/>
    <n v="4"/>
    <s v="No"/>
  </r>
  <r>
    <x v="1160"/>
    <n v="2018"/>
    <n v="4"/>
    <s v="No"/>
  </r>
  <r>
    <x v="1160"/>
    <n v="2019"/>
    <n v="2"/>
    <s v="No"/>
  </r>
  <r>
    <x v="1160"/>
    <n v="2020"/>
    <n v="3"/>
    <s v="No"/>
  </r>
  <r>
    <x v="1161"/>
    <n v="2023"/>
    <n v="4"/>
    <s v="No"/>
  </r>
  <r>
    <x v="1161"/>
    <n v="2024"/>
    <n v="4"/>
    <s v="Yes"/>
  </r>
  <r>
    <x v="1161"/>
    <n v="2025"/>
    <n v="4"/>
    <s v="No"/>
  </r>
  <r>
    <x v="1162"/>
    <n v="2022"/>
    <n v="3"/>
    <s v="No"/>
  </r>
  <r>
    <x v="1162"/>
    <n v="2023"/>
    <n v="2"/>
    <s v="No"/>
  </r>
  <r>
    <x v="1163"/>
    <n v="2021"/>
    <n v="3"/>
    <s v="No"/>
  </r>
  <r>
    <x v="1163"/>
    <n v="2022"/>
    <n v="4"/>
    <s v="No"/>
  </r>
  <r>
    <x v="1163"/>
    <n v="2023"/>
    <n v="3"/>
    <s v="No"/>
  </r>
  <r>
    <x v="1163"/>
    <n v="2024"/>
    <n v="4"/>
    <s v="Yes"/>
  </r>
  <r>
    <x v="1164"/>
    <n v="2021"/>
    <n v="4"/>
    <s v="No"/>
  </r>
  <r>
    <x v="1165"/>
    <n v="2018"/>
    <n v="4"/>
    <s v="No"/>
  </r>
  <r>
    <x v="1166"/>
    <n v="2018"/>
    <n v="5"/>
    <s v="No"/>
  </r>
  <r>
    <x v="1167"/>
    <n v="2017"/>
    <n v="3"/>
    <s v="No"/>
  </r>
  <r>
    <x v="1167"/>
    <n v="2018"/>
    <n v="3"/>
    <s v="No"/>
  </r>
  <r>
    <x v="1167"/>
    <n v="2019"/>
    <n v="4"/>
    <s v="No"/>
  </r>
  <r>
    <x v="1167"/>
    <n v="2020"/>
    <n v="2"/>
    <s v="Yes"/>
  </r>
  <r>
    <x v="1168"/>
    <n v="2023"/>
    <n v="4"/>
    <s v="No"/>
  </r>
  <r>
    <x v="1169"/>
    <n v="2019"/>
    <n v="4"/>
    <s v="No"/>
  </r>
  <r>
    <x v="1169"/>
    <n v="2020"/>
    <n v="2"/>
    <s v="No"/>
  </r>
  <r>
    <x v="1169"/>
    <n v="2021"/>
    <n v="4"/>
    <s v="No"/>
  </r>
  <r>
    <x v="1170"/>
    <n v="2020"/>
    <n v="5"/>
    <s v="No"/>
  </r>
  <r>
    <x v="1170"/>
    <n v="2021"/>
    <n v="5"/>
    <s v="Yes"/>
  </r>
  <r>
    <x v="1170"/>
    <n v="2022"/>
    <n v="3"/>
    <s v="No"/>
  </r>
  <r>
    <x v="1171"/>
    <n v="2018"/>
    <n v="5"/>
    <s v="No"/>
  </r>
  <r>
    <x v="1171"/>
    <n v="2019"/>
    <n v="4"/>
    <s v="No"/>
  </r>
  <r>
    <x v="1172"/>
    <n v="2017"/>
    <n v="2"/>
    <s v="Yes"/>
  </r>
  <r>
    <x v="1172"/>
    <n v="2018"/>
    <n v="2"/>
    <s v="No"/>
  </r>
  <r>
    <x v="1172"/>
    <n v="2019"/>
    <n v="3"/>
    <s v="No"/>
  </r>
  <r>
    <x v="1172"/>
    <n v="2020"/>
    <n v="3"/>
    <s v="No"/>
  </r>
  <r>
    <x v="1173"/>
    <n v="2022"/>
    <n v="2"/>
    <s v="Yes"/>
  </r>
  <r>
    <x v="1173"/>
    <n v="2023"/>
    <n v="5"/>
    <s v="No"/>
  </r>
  <r>
    <x v="1173"/>
    <n v="2024"/>
    <n v="4"/>
    <s v="Yes"/>
  </r>
  <r>
    <x v="1173"/>
    <n v="2025"/>
    <n v="5"/>
    <s v="No"/>
  </r>
  <r>
    <x v="1174"/>
    <n v="2018"/>
    <n v="3"/>
    <s v="No"/>
  </r>
  <r>
    <x v="1174"/>
    <n v="2019"/>
    <n v="3"/>
    <s v="No"/>
  </r>
  <r>
    <x v="1175"/>
    <n v="2017"/>
    <n v="4"/>
    <s v="No"/>
  </r>
  <r>
    <x v="1175"/>
    <n v="2018"/>
    <n v="4"/>
    <s v="No"/>
  </r>
  <r>
    <x v="1175"/>
    <n v="2019"/>
    <n v="4"/>
    <s v="No"/>
  </r>
  <r>
    <x v="1175"/>
    <n v="2020"/>
    <n v="3"/>
    <s v="No"/>
  </r>
  <r>
    <x v="1176"/>
    <n v="2017"/>
    <n v="2"/>
    <s v="No"/>
  </r>
  <r>
    <x v="1176"/>
    <n v="2018"/>
    <n v="5"/>
    <s v="No"/>
  </r>
  <r>
    <x v="1176"/>
    <n v="2019"/>
    <n v="3"/>
    <s v="No"/>
  </r>
  <r>
    <x v="1176"/>
    <n v="2020"/>
    <n v="2"/>
    <s v="No"/>
  </r>
  <r>
    <x v="1177"/>
    <n v="2023"/>
    <n v="2"/>
    <s v="No"/>
  </r>
  <r>
    <x v="1177"/>
    <n v="2024"/>
    <n v="3"/>
    <s v="No"/>
  </r>
  <r>
    <x v="1178"/>
    <n v="2023"/>
    <n v="4"/>
    <s v="No"/>
  </r>
  <r>
    <x v="1178"/>
    <n v="2024"/>
    <n v="5"/>
    <s v="No"/>
  </r>
  <r>
    <x v="1178"/>
    <n v="2025"/>
    <n v="3"/>
    <s v="No"/>
  </r>
  <r>
    <x v="1178"/>
    <n v="2026"/>
    <n v="4"/>
    <s v="No"/>
  </r>
  <r>
    <x v="1179"/>
    <n v="2020"/>
    <n v="4"/>
    <s v="Yes"/>
  </r>
  <r>
    <x v="1179"/>
    <n v="2021"/>
    <n v="3"/>
    <s v="No"/>
  </r>
  <r>
    <x v="1179"/>
    <n v="2022"/>
    <n v="2"/>
    <s v="No"/>
  </r>
  <r>
    <x v="1179"/>
    <n v="2023"/>
    <n v="2"/>
    <s v="No"/>
  </r>
  <r>
    <x v="1180"/>
    <n v="2023"/>
    <n v="2"/>
    <s v="No"/>
  </r>
  <r>
    <x v="1180"/>
    <n v="2024"/>
    <n v="4"/>
    <s v="No"/>
  </r>
  <r>
    <x v="1180"/>
    <n v="2025"/>
    <n v="4"/>
    <s v="No"/>
  </r>
  <r>
    <x v="1180"/>
    <n v="2026"/>
    <n v="4"/>
    <s v="No"/>
  </r>
  <r>
    <x v="1181"/>
    <n v="2022"/>
    <n v="4"/>
    <s v="No"/>
  </r>
  <r>
    <x v="1181"/>
    <n v="2023"/>
    <n v="5"/>
    <s v="No"/>
  </r>
  <r>
    <x v="1181"/>
    <n v="2024"/>
    <n v="4"/>
    <s v="No"/>
  </r>
  <r>
    <x v="1182"/>
    <n v="2019"/>
    <n v="3"/>
    <s v="No"/>
  </r>
  <r>
    <x v="1183"/>
    <n v="2018"/>
    <n v="5"/>
    <s v="No"/>
  </r>
  <r>
    <x v="1183"/>
    <n v="2019"/>
    <n v="3"/>
    <s v="No"/>
  </r>
  <r>
    <x v="1184"/>
    <n v="2019"/>
    <n v="5"/>
    <s v="No"/>
  </r>
  <r>
    <x v="1184"/>
    <n v="2020"/>
    <n v="3"/>
    <s v="No"/>
  </r>
  <r>
    <x v="1185"/>
    <n v="2017"/>
    <n v="3"/>
    <s v="No"/>
  </r>
  <r>
    <x v="1185"/>
    <n v="2018"/>
    <n v="3"/>
    <s v="No"/>
  </r>
  <r>
    <x v="1186"/>
    <n v="2020"/>
    <n v="3"/>
    <s v="Yes"/>
  </r>
  <r>
    <x v="1187"/>
    <n v="2019"/>
    <n v="2"/>
    <s v="No"/>
  </r>
  <r>
    <x v="1187"/>
    <n v="2020"/>
    <n v="2"/>
    <s v="No"/>
  </r>
  <r>
    <x v="1188"/>
    <n v="2023"/>
    <n v="4"/>
    <s v="Yes"/>
  </r>
  <r>
    <x v="1189"/>
    <n v="2017"/>
    <n v="3"/>
    <s v="No"/>
  </r>
  <r>
    <x v="1189"/>
    <n v="2018"/>
    <n v="2"/>
    <s v="No"/>
  </r>
  <r>
    <x v="1189"/>
    <n v="2019"/>
    <n v="4"/>
    <s v="Yes"/>
  </r>
  <r>
    <x v="1189"/>
    <n v="2020"/>
    <n v="4"/>
    <s v="No"/>
  </r>
  <r>
    <x v="1190"/>
    <n v="2019"/>
    <n v="3"/>
    <s v="No"/>
  </r>
  <r>
    <x v="1190"/>
    <n v="2020"/>
    <n v="4"/>
    <s v="No"/>
  </r>
  <r>
    <x v="1190"/>
    <n v="2021"/>
    <n v="3"/>
    <s v="No"/>
  </r>
  <r>
    <x v="1191"/>
    <n v="2020"/>
    <n v="4"/>
    <s v="No"/>
  </r>
  <r>
    <x v="1191"/>
    <n v="2021"/>
    <n v="3"/>
    <s v="No"/>
  </r>
  <r>
    <x v="1191"/>
    <n v="2022"/>
    <n v="3"/>
    <s v="No"/>
  </r>
  <r>
    <x v="1191"/>
    <n v="2023"/>
    <n v="4"/>
    <s v="No"/>
  </r>
  <r>
    <x v="1192"/>
    <n v="2022"/>
    <n v="5"/>
    <s v="No"/>
  </r>
  <r>
    <x v="1193"/>
    <n v="2022"/>
    <n v="4"/>
    <s v="No"/>
  </r>
  <r>
    <x v="1194"/>
    <n v="2021"/>
    <n v="3"/>
    <s v="No"/>
  </r>
  <r>
    <x v="1194"/>
    <n v="2022"/>
    <n v="3"/>
    <s v="No"/>
  </r>
  <r>
    <x v="1194"/>
    <n v="2023"/>
    <n v="3"/>
    <s v="Yes"/>
  </r>
  <r>
    <x v="1195"/>
    <n v="2020"/>
    <n v="3"/>
    <s v="No"/>
  </r>
  <r>
    <x v="1195"/>
    <n v="2021"/>
    <n v="4"/>
    <s v="No"/>
  </r>
  <r>
    <x v="1195"/>
    <n v="2022"/>
    <n v="3"/>
    <s v="No"/>
  </r>
  <r>
    <x v="1195"/>
    <n v="2023"/>
    <n v="2"/>
    <s v="No"/>
  </r>
  <r>
    <x v="1196"/>
    <n v="2023"/>
    <n v="4"/>
    <s v="No"/>
  </r>
  <r>
    <x v="1196"/>
    <n v="2024"/>
    <n v="4"/>
    <s v="No"/>
  </r>
  <r>
    <x v="1196"/>
    <n v="2025"/>
    <n v="2"/>
    <s v="Yes"/>
  </r>
  <r>
    <x v="1196"/>
    <n v="2026"/>
    <n v="2"/>
    <s v="No"/>
  </r>
  <r>
    <x v="1197"/>
    <n v="2021"/>
    <n v="4"/>
    <s v="Yes"/>
  </r>
  <r>
    <x v="1197"/>
    <n v="2022"/>
    <n v="3"/>
    <s v="No"/>
  </r>
  <r>
    <x v="1198"/>
    <n v="2022"/>
    <n v="3"/>
    <s v="No"/>
  </r>
  <r>
    <x v="1199"/>
    <n v="2022"/>
    <n v="3"/>
    <s v="No"/>
  </r>
  <r>
    <x v="1200"/>
    <n v="2022"/>
    <n v="4"/>
    <s v="No"/>
  </r>
  <r>
    <x v="1200"/>
    <n v="2023"/>
    <n v="3"/>
    <s v="No"/>
  </r>
  <r>
    <x v="1200"/>
    <n v="2024"/>
    <n v="3"/>
    <s v="No"/>
  </r>
  <r>
    <x v="1200"/>
    <n v="2025"/>
    <n v="5"/>
    <s v="No"/>
  </r>
  <r>
    <x v="1201"/>
    <n v="2018"/>
    <n v="5"/>
    <s v="No"/>
  </r>
  <r>
    <x v="1201"/>
    <n v="2019"/>
    <n v="3"/>
    <s v="No"/>
  </r>
  <r>
    <x v="1201"/>
    <n v="2020"/>
    <n v="3"/>
    <s v="No"/>
  </r>
  <r>
    <x v="1201"/>
    <n v="2021"/>
    <n v="4"/>
    <s v="No"/>
  </r>
  <r>
    <x v="1202"/>
    <n v="2019"/>
    <n v="4"/>
    <s v="No"/>
  </r>
  <r>
    <x v="1202"/>
    <n v="2020"/>
    <n v="2"/>
    <s v="No"/>
  </r>
  <r>
    <x v="1202"/>
    <n v="2021"/>
    <n v="4"/>
    <s v="Yes"/>
  </r>
  <r>
    <x v="1203"/>
    <n v="2018"/>
    <n v="4"/>
    <s v="No"/>
  </r>
  <r>
    <x v="1203"/>
    <n v="2019"/>
    <n v="5"/>
    <s v="No"/>
  </r>
  <r>
    <x v="1203"/>
    <n v="2020"/>
    <n v="4"/>
    <s v="No"/>
  </r>
  <r>
    <x v="1204"/>
    <n v="2018"/>
    <n v="4"/>
    <s v="No"/>
  </r>
  <r>
    <x v="1204"/>
    <n v="2019"/>
    <n v="4"/>
    <s v="No"/>
  </r>
  <r>
    <x v="1204"/>
    <n v="2020"/>
    <n v="5"/>
    <s v="No"/>
  </r>
  <r>
    <x v="1205"/>
    <n v="2021"/>
    <n v="4"/>
    <s v="No"/>
  </r>
  <r>
    <x v="1205"/>
    <n v="2022"/>
    <n v="5"/>
    <s v="No"/>
  </r>
  <r>
    <x v="1205"/>
    <n v="2023"/>
    <n v="5"/>
    <s v="No"/>
  </r>
  <r>
    <x v="1206"/>
    <n v="2019"/>
    <n v="3"/>
    <s v="No"/>
  </r>
  <r>
    <x v="1206"/>
    <n v="2020"/>
    <n v="4"/>
    <s v="No"/>
  </r>
  <r>
    <x v="1207"/>
    <n v="2021"/>
    <n v="5"/>
    <s v="No"/>
  </r>
  <r>
    <x v="1208"/>
    <n v="2019"/>
    <n v="4"/>
    <s v="No"/>
  </r>
  <r>
    <x v="1209"/>
    <n v="2020"/>
    <n v="3"/>
    <s v="No"/>
  </r>
  <r>
    <x v="1210"/>
    <n v="2023"/>
    <n v="3"/>
    <s v="No"/>
  </r>
  <r>
    <x v="1210"/>
    <n v="2024"/>
    <n v="5"/>
    <s v="No"/>
  </r>
  <r>
    <x v="1210"/>
    <n v="2025"/>
    <n v="3"/>
    <s v="No"/>
  </r>
  <r>
    <x v="1211"/>
    <n v="2023"/>
    <n v="2"/>
    <s v="No"/>
  </r>
  <r>
    <x v="1211"/>
    <n v="2024"/>
    <n v="3"/>
    <s v="No"/>
  </r>
  <r>
    <x v="1211"/>
    <n v="2025"/>
    <n v="4"/>
    <s v="No"/>
  </r>
  <r>
    <x v="1212"/>
    <n v="2021"/>
    <n v="2"/>
    <s v="No"/>
  </r>
  <r>
    <x v="1213"/>
    <n v="2021"/>
    <n v="3"/>
    <s v="No"/>
  </r>
  <r>
    <x v="1213"/>
    <n v="2022"/>
    <n v="3"/>
    <s v="No"/>
  </r>
  <r>
    <x v="1213"/>
    <n v="2023"/>
    <n v="5"/>
    <s v="No"/>
  </r>
  <r>
    <x v="1213"/>
    <n v="2024"/>
    <n v="2"/>
    <s v="Yes"/>
  </r>
  <r>
    <x v="1214"/>
    <n v="2019"/>
    <n v="5"/>
    <s v="No"/>
  </r>
  <r>
    <x v="1214"/>
    <n v="2020"/>
    <n v="4"/>
    <s v="No"/>
  </r>
  <r>
    <x v="1215"/>
    <n v="2019"/>
    <n v="4"/>
    <s v="No"/>
  </r>
  <r>
    <x v="1216"/>
    <n v="2019"/>
    <n v="5"/>
    <s v="Yes"/>
  </r>
  <r>
    <x v="1217"/>
    <n v="2023"/>
    <n v="3"/>
    <s v="No"/>
  </r>
  <r>
    <x v="1218"/>
    <n v="2021"/>
    <n v="3"/>
    <s v="No"/>
  </r>
  <r>
    <x v="1218"/>
    <n v="2022"/>
    <n v="4"/>
    <s v="No"/>
  </r>
  <r>
    <x v="1219"/>
    <n v="2019"/>
    <n v="4"/>
    <s v="No"/>
  </r>
  <r>
    <x v="1219"/>
    <n v="2020"/>
    <n v="3"/>
    <s v="No"/>
  </r>
  <r>
    <x v="1219"/>
    <n v="2021"/>
    <n v="3"/>
    <s v="No"/>
  </r>
  <r>
    <x v="1219"/>
    <n v="2022"/>
    <n v="3"/>
    <s v="No"/>
  </r>
  <r>
    <x v="1220"/>
    <n v="2022"/>
    <n v="3"/>
    <s v="No"/>
  </r>
  <r>
    <x v="1221"/>
    <n v="2021"/>
    <n v="5"/>
    <s v="No"/>
  </r>
  <r>
    <x v="1221"/>
    <n v="2022"/>
    <n v="3"/>
    <s v="Yes"/>
  </r>
  <r>
    <x v="1221"/>
    <n v="2023"/>
    <n v="4"/>
    <s v="No"/>
  </r>
  <r>
    <x v="1222"/>
    <n v="2020"/>
    <n v="4"/>
    <s v="No"/>
  </r>
  <r>
    <x v="1222"/>
    <n v="2021"/>
    <n v="3"/>
    <s v="No"/>
  </r>
  <r>
    <x v="1222"/>
    <n v="2022"/>
    <n v="3"/>
    <s v="Yes"/>
  </r>
  <r>
    <x v="1223"/>
    <n v="2023"/>
    <n v="4"/>
    <s v="No"/>
  </r>
  <r>
    <x v="1223"/>
    <n v="2024"/>
    <n v="3"/>
    <s v="No"/>
  </r>
  <r>
    <x v="1223"/>
    <n v="2025"/>
    <n v="3"/>
    <s v="No"/>
  </r>
  <r>
    <x v="1223"/>
    <n v="2026"/>
    <n v="5"/>
    <s v="No"/>
  </r>
  <r>
    <x v="1224"/>
    <n v="2017"/>
    <n v="2"/>
    <s v="No"/>
  </r>
  <r>
    <x v="1224"/>
    <n v="2018"/>
    <n v="3"/>
    <s v="No"/>
  </r>
  <r>
    <x v="1224"/>
    <n v="2019"/>
    <n v="4"/>
    <s v="No"/>
  </r>
  <r>
    <x v="1225"/>
    <n v="2020"/>
    <n v="4"/>
    <s v="No"/>
  </r>
  <r>
    <x v="1225"/>
    <n v="2021"/>
    <n v="4"/>
    <s v="No"/>
  </r>
  <r>
    <x v="1225"/>
    <n v="2022"/>
    <n v="5"/>
    <s v="No"/>
  </r>
  <r>
    <x v="1225"/>
    <n v="2023"/>
    <n v="3"/>
    <s v="No"/>
  </r>
  <r>
    <x v="1226"/>
    <n v="2022"/>
    <n v="4"/>
    <s v="No"/>
  </r>
  <r>
    <x v="1226"/>
    <n v="2023"/>
    <n v="2"/>
    <s v="No"/>
  </r>
  <r>
    <x v="1226"/>
    <n v="2024"/>
    <n v="3"/>
    <s v="No"/>
  </r>
  <r>
    <x v="1227"/>
    <n v="2019"/>
    <n v="4"/>
    <s v="No"/>
  </r>
  <r>
    <x v="1227"/>
    <n v="2020"/>
    <n v="2"/>
    <s v="No"/>
  </r>
  <r>
    <x v="1227"/>
    <n v="2021"/>
    <n v="4"/>
    <s v="No"/>
  </r>
  <r>
    <x v="1227"/>
    <n v="2022"/>
    <n v="2"/>
    <s v="No"/>
  </r>
  <r>
    <x v="1228"/>
    <n v="2020"/>
    <n v="4"/>
    <s v="No"/>
  </r>
  <r>
    <x v="1228"/>
    <n v="2021"/>
    <n v="4"/>
    <s v="No"/>
  </r>
  <r>
    <x v="1229"/>
    <n v="2018"/>
    <n v="4"/>
    <s v="No"/>
  </r>
  <r>
    <x v="1229"/>
    <n v="2019"/>
    <n v="5"/>
    <s v="No"/>
  </r>
  <r>
    <x v="1229"/>
    <n v="2020"/>
    <n v="4"/>
    <s v="No"/>
  </r>
  <r>
    <x v="1229"/>
    <n v="2021"/>
    <n v="3"/>
    <s v="No"/>
  </r>
  <r>
    <x v="1230"/>
    <n v="2018"/>
    <n v="5"/>
    <s v="No"/>
  </r>
  <r>
    <x v="1230"/>
    <n v="2019"/>
    <n v="3"/>
    <s v="Yes"/>
  </r>
  <r>
    <x v="1230"/>
    <n v="2020"/>
    <n v="2"/>
    <s v="No"/>
  </r>
  <r>
    <x v="1231"/>
    <n v="2022"/>
    <n v="5"/>
    <s v="No"/>
  </r>
  <r>
    <x v="1231"/>
    <n v="2023"/>
    <n v="4"/>
    <s v="No"/>
  </r>
  <r>
    <x v="1231"/>
    <n v="2024"/>
    <n v="2"/>
    <s v="No"/>
  </r>
  <r>
    <x v="1231"/>
    <n v="2025"/>
    <n v="5"/>
    <s v="No"/>
  </r>
  <r>
    <x v="1232"/>
    <n v="2022"/>
    <n v="5"/>
    <s v="No"/>
  </r>
  <r>
    <x v="1232"/>
    <n v="2023"/>
    <n v="4"/>
    <s v="No"/>
  </r>
  <r>
    <x v="1232"/>
    <n v="2024"/>
    <n v="2"/>
    <s v="No"/>
  </r>
  <r>
    <x v="1233"/>
    <n v="2023"/>
    <n v="4"/>
    <s v="No"/>
  </r>
  <r>
    <x v="1233"/>
    <n v="2024"/>
    <n v="3"/>
    <s v="No"/>
  </r>
  <r>
    <x v="1233"/>
    <n v="2025"/>
    <n v="3"/>
    <s v="No"/>
  </r>
  <r>
    <x v="1233"/>
    <n v="2026"/>
    <n v="2"/>
    <s v="No"/>
  </r>
  <r>
    <x v="1234"/>
    <n v="2021"/>
    <n v="2"/>
    <s v="Yes"/>
  </r>
  <r>
    <x v="1234"/>
    <n v="2022"/>
    <n v="3"/>
    <s v="Yes"/>
  </r>
  <r>
    <x v="1234"/>
    <n v="2023"/>
    <n v="4"/>
    <s v="No"/>
  </r>
  <r>
    <x v="1235"/>
    <n v="2020"/>
    <n v="4"/>
    <s v="No"/>
  </r>
  <r>
    <x v="1235"/>
    <n v="2021"/>
    <n v="5"/>
    <s v="No"/>
  </r>
  <r>
    <x v="1235"/>
    <n v="2022"/>
    <n v="3"/>
    <s v="No"/>
  </r>
  <r>
    <x v="1235"/>
    <n v="2023"/>
    <n v="3"/>
    <s v="No"/>
  </r>
  <r>
    <x v="1236"/>
    <n v="2020"/>
    <n v="3"/>
    <s v="No"/>
  </r>
  <r>
    <x v="1236"/>
    <n v="2021"/>
    <n v="3"/>
    <s v="No"/>
  </r>
  <r>
    <x v="1236"/>
    <n v="2022"/>
    <n v="3"/>
    <s v="Yes"/>
  </r>
  <r>
    <x v="1236"/>
    <n v="2023"/>
    <n v="4"/>
    <s v="No"/>
  </r>
  <r>
    <x v="1237"/>
    <n v="2018"/>
    <n v="4"/>
    <s v="No"/>
  </r>
  <r>
    <x v="1237"/>
    <n v="2019"/>
    <n v="2"/>
    <s v="No"/>
  </r>
  <r>
    <x v="1237"/>
    <n v="2020"/>
    <n v="4"/>
    <s v="No"/>
  </r>
  <r>
    <x v="1237"/>
    <n v="2021"/>
    <n v="2"/>
    <s v="Yes"/>
  </r>
  <r>
    <x v="1238"/>
    <n v="2019"/>
    <n v="2"/>
    <s v="No"/>
  </r>
  <r>
    <x v="1238"/>
    <n v="2020"/>
    <n v="3"/>
    <s v="No"/>
  </r>
  <r>
    <x v="1239"/>
    <n v="2021"/>
    <n v="3"/>
    <s v="No"/>
  </r>
  <r>
    <x v="1240"/>
    <n v="2017"/>
    <n v="3"/>
    <s v="No"/>
  </r>
  <r>
    <x v="1240"/>
    <n v="2018"/>
    <n v="5"/>
    <s v="No"/>
  </r>
  <r>
    <x v="1240"/>
    <n v="2019"/>
    <n v="3"/>
    <s v="No"/>
  </r>
  <r>
    <x v="1240"/>
    <n v="2020"/>
    <n v="5"/>
    <s v="Yes"/>
  </r>
  <r>
    <x v="1241"/>
    <n v="2022"/>
    <n v="3"/>
    <s v="No"/>
  </r>
  <r>
    <x v="1241"/>
    <n v="2023"/>
    <n v="4"/>
    <s v="No"/>
  </r>
  <r>
    <x v="1241"/>
    <n v="2024"/>
    <n v="4"/>
    <s v="Yes"/>
  </r>
  <r>
    <x v="1241"/>
    <n v="2025"/>
    <n v="4"/>
    <s v="No"/>
  </r>
  <r>
    <x v="1242"/>
    <n v="2019"/>
    <n v="3"/>
    <s v="No"/>
  </r>
  <r>
    <x v="1242"/>
    <n v="2020"/>
    <n v="3"/>
    <s v="No"/>
  </r>
  <r>
    <x v="1242"/>
    <n v="2021"/>
    <n v="3"/>
    <s v="No"/>
  </r>
  <r>
    <x v="1243"/>
    <n v="2020"/>
    <n v="3"/>
    <s v="Yes"/>
  </r>
  <r>
    <x v="1244"/>
    <n v="2022"/>
    <n v="5"/>
    <s v="No"/>
  </r>
  <r>
    <x v="1244"/>
    <n v="2023"/>
    <n v="4"/>
    <s v="No"/>
  </r>
  <r>
    <x v="1244"/>
    <n v="2024"/>
    <n v="5"/>
    <s v="No"/>
  </r>
  <r>
    <x v="1245"/>
    <n v="2020"/>
    <n v="4"/>
    <s v="No"/>
  </r>
  <r>
    <x v="1245"/>
    <n v="2021"/>
    <n v="2"/>
    <s v="No"/>
  </r>
  <r>
    <x v="1245"/>
    <n v="2022"/>
    <n v="3"/>
    <s v="No"/>
  </r>
  <r>
    <x v="1245"/>
    <n v="2023"/>
    <n v="4"/>
    <s v="No"/>
  </r>
  <r>
    <x v="1246"/>
    <n v="2023"/>
    <n v="3"/>
    <s v="No"/>
  </r>
  <r>
    <x v="1246"/>
    <n v="2024"/>
    <n v="4"/>
    <s v="No"/>
  </r>
  <r>
    <x v="1246"/>
    <n v="2025"/>
    <n v="4"/>
    <s v="No"/>
  </r>
  <r>
    <x v="1246"/>
    <n v="2026"/>
    <n v="4"/>
    <s v="No"/>
  </r>
  <r>
    <x v="1247"/>
    <n v="2023"/>
    <n v="2"/>
    <s v="No"/>
  </r>
  <r>
    <x v="1247"/>
    <n v="2024"/>
    <n v="3"/>
    <s v="No"/>
  </r>
  <r>
    <x v="1247"/>
    <n v="2025"/>
    <n v="4"/>
    <s v="No"/>
  </r>
  <r>
    <x v="1248"/>
    <n v="2023"/>
    <n v="4"/>
    <s v="No"/>
  </r>
  <r>
    <x v="1249"/>
    <n v="2019"/>
    <n v="2"/>
    <s v="No"/>
  </r>
  <r>
    <x v="1249"/>
    <n v="2020"/>
    <n v="5"/>
    <s v="No"/>
  </r>
  <r>
    <x v="1249"/>
    <n v="2021"/>
    <n v="2"/>
    <s v="No"/>
  </r>
  <r>
    <x v="1250"/>
    <n v="2017"/>
    <n v="3"/>
    <s v="No"/>
  </r>
  <r>
    <x v="1250"/>
    <n v="2018"/>
    <n v="4"/>
    <s v="No"/>
  </r>
  <r>
    <x v="1250"/>
    <n v="2019"/>
    <n v="3"/>
    <s v="No"/>
  </r>
  <r>
    <x v="1251"/>
    <n v="2017"/>
    <n v="4"/>
    <s v="Yes"/>
  </r>
  <r>
    <x v="1252"/>
    <n v="2020"/>
    <n v="2"/>
    <s v="Yes"/>
  </r>
  <r>
    <x v="1253"/>
    <n v="2023"/>
    <n v="2"/>
    <s v="No"/>
  </r>
  <r>
    <x v="1253"/>
    <n v="2024"/>
    <n v="3"/>
    <s v="No"/>
  </r>
  <r>
    <x v="1253"/>
    <n v="2025"/>
    <n v="3"/>
    <s v="No"/>
  </r>
  <r>
    <x v="1253"/>
    <n v="2026"/>
    <n v="4"/>
    <s v="No"/>
  </r>
  <r>
    <x v="1254"/>
    <n v="2021"/>
    <n v="4"/>
    <s v="No"/>
  </r>
  <r>
    <x v="1254"/>
    <n v="2022"/>
    <n v="3"/>
    <s v="No"/>
  </r>
  <r>
    <x v="1254"/>
    <n v="2023"/>
    <n v="3"/>
    <s v="No"/>
  </r>
  <r>
    <x v="1255"/>
    <n v="2017"/>
    <n v="3"/>
    <s v="No"/>
  </r>
  <r>
    <x v="1255"/>
    <n v="2018"/>
    <n v="3"/>
    <s v="No"/>
  </r>
  <r>
    <x v="1255"/>
    <n v="2019"/>
    <n v="3"/>
    <s v="No"/>
  </r>
  <r>
    <x v="1255"/>
    <n v="2020"/>
    <n v="4"/>
    <s v="Yes"/>
  </r>
  <r>
    <x v="1256"/>
    <n v="2022"/>
    <n v="4"/>
    <s v="No"/>
  </r>
  <r>
    <x v="1256"/>
    <n v="2023"/>
    <n v="5"/>
    <s v="No"/>
  </r>
  <r>
    <x v="1256"/>
    <n v="2024"/>
    <n v="4"/>
    <s v="No"/>
  </r>
  <r>
    <x v="1257"/>
    <n v="2021"/>
    <n v="5"/>
    <s v="No"/>
  </r>
  <r>
    <x v="1257"/>
    <n v="2022"/>
    <n v="3"/>
    <s v="No"/>
  </r>
  <r>
    <x v="1258"/>
    <n v="2021"/>
    <n v="4"/>
    <s v="No"/>
  </r>
  <r>
    <x v="1259"/>
    <n v="2021"/>
    <n v="4"/>
    <s v="No"/>
  </r>
  <r>
    <x v="1259"/>
    <n v="2022"/>
    <n v="3"/>
    <s v="No"/>
  </r>
  <r>
    <x v="1260"/>
    <n v="2023"/>
    <n v="3"/>
    <s v="No"/>
  </r>
  <r>
    <x v="1260"/>
    <n v="2024"/>
    <n v="4"/>
    <s v="No"/>
  </r>
  <r>
    <x v="1260"/>
    <n v="2025"/>
    <n v="3"/>
    <s v="No"/>
  </r>
  <r>
    <x v="1260"/>
    <n v="2026"/>
    <n v="3"/>
    <s v="No"/>
  </r>
  <r>
    <x v="1261"/>
    <n v="2021"/>
    <n v="2"/>
    <s v="No"/>
  </r>
  <r>
    <x v="1261"/>
    <n v="2022"/>
    <n v="4"/>
    <s v="No"/>
  </r>
  <r>
    <x v="1262"/>
    <n v="2019"/>
    <n v="4"/>
    <s v="No"/>
  </r>
  <r>
    <x v="1262"/>
    <n v="2020"/>
    <n v="3"/>
    <s v="No"/>
  </r>
  <r>
    <x v="1262"/>
    <n v="2021"/>
    <n v="5"/>
    <s v="No"/>
  </r>
  <r>
    <x v="1262"/>
    <n v="2022"/>
    <n v="4"/>
    <s v="No"/>
  </r>
  <r>
    <x v="1263"/>
    <n v="2017"/>
    <n v="3"/>
    <s v="No"/>
  </r>
  <r>
    <x v="1264"/>
    <n v="2017"/>
    <n v="4"/>
    <s v="No"/>
  </r>
  <r>
    <x v="1265"/>
    <n v="2018"/>
    <n v="3"/>
    <s v="No"/>
  </r>
  <r>
    <x v="1265"/>
    <n v="2019"/>
    <n v="4"/>
    <s v="No"/>
  </r>
  <r>
    <x v="1265"/>
    <n v="2020"/>
    <n v="3"/>
    <s v="Yes"/>
  </r>
  <r>
    <x v="1265"/>
    <n v="2021"/>
    <n v="3"/>
    <s v="No"/>
  </r>
  <r>
    <x v="1266"/>
    <n v="2021"/>
    <n v="3"/>
    <s v="Yes"/>
  </r>
  <r>
    <x v="1266"/>
    <n v="2022"/>
    <n v="3"/>
    <s v="No"/>
  </r>
  <r>
    <x v="1267"/>
    <n v="2021"/>
    <n v="3"/>
    <s v="No"/>
  </r>
  <r>
    <x v="1267"/>
    <n v="2022"/>
    <n v="3"/>
    <s v="No"/>
  </r>
  <r>
    <x v="1267"/>
    <n v="2023"/>
    <n v="3"/>
    <s v="No"/>
  </r>
  <r>
    <x v="1267"/>
    <n v="2024"/>
    <n v="2"/>
    <s v="No"/>
  </r>
  <r>
    <x v="1268"/>
    <n v="2018"/>
    <n v="4"/>
    <s v="No"/>
  </r>
  <r>
    <x v="1268"/>
    <n v="2019"/>
    <n v="5"/>
    <s v="No"/>
  </r>
  <r>
    <x v="1269"/>
    <n v="2022"/>
    <n v="4"/>
    <s v="No"/>
  </r>
  <r>
    <x v="1269"/>
    <n v="2023"/>
    <n v="4"/>
    <s v="No"/>
  </r>
  <r>
    <x v="1269"/>
    <n v="2024"/>
    <n v="3"/>
    <s v="No"/>
  </r>
  <r>
    <x v="1269"/>
    <n v="2025"/>
    <n v="3"/>
    <s v="No"/>
  </r>
  <r>
    <x v="1270"/>
    <n v="2019"/>
    <n v="3"/>
    <s v="No"/>
  </r>
  <r>
    <x v="1270"/>
    <n v="2020"/>
    <n v="3"/>
    <s v="No"/>
  </r>
  <r>
    <x v="1271"/>
    <n v="2020"/>
    <n v="5"/>
    <s v="No"/>
  </r>
  <r>
    <x v="1271"/>
    <n v="2021"/>
    <n v="4"/>
    <s v="No"/>
  </r>
  <r>
    <x v="1272"/>
    <n v="2019"/>
    <n v="3"/>
    <s v="No"/>
  </r>
  <r>
    <x v="1273"/>
    <n v="2017"/>
    <n v="4"/>
    <s v="No"/>
  </r>
  <r>
    <x v="1273"/>
    <n v="2018"/>
    <n v="5"/>
    <s v="No"/>
  </r>
  <r>
    <x v="1273"/>
    <n v="2019"/>
    <n v="4"/>
    <s v="Yes"/>
  </r>
  <r>
    <x v="1274"/>
    <n v="2021"/>
    <n v="5"/>
    <s v="No"/>
  </r>
  <r>
    <x v="1274"/>
    <n v="2022"/>
    <n v="2"/>
    <s v="No"/>
  </r>
  <r>
    <x v="1275"/>
    <n v="2022"/>
    <n v="4"/>
    <s v="No"/>
  </r>
  <r>
    <x v="1276"/>
    <n v="2022"/>
    <n v="4"/>
    <s v="No"/>
  </r>
  <r>
    <x v="1276"/>
    <n v="2023"/>
    <n v="3"/>
    <s v="No"/>
  </r>
  <r>
    <x v="1277"/>
    <n v="2023"/>
    <n v="4"/>
    <s v="Yes"/>
  </r>
  <r>
    <x v="1277"/>
    <n v="2024"/>
    <n v="5"/>
    <s v="No"/>
  </r>
  <r>
    <x v="1277"/>
    <n v="2025"/>
    <n v="3"/>
    <s v="No"/>
  </r>
  <r>
    <x v="1278"/>
    <n v="2017"/>
    <n v="2"/>
    <s v="No"/>
  </r>
  <r>
    <x v="1278"/>
    <n v="2018"/>
    <n v="4"/>
    <s v="No"/>
  </r>
  <r>
    <x v="1279"/>
    <n v="2022"/>
    <n v="4"/>
    <s v="No"/>
  </r>
  <r>
    <x v="1279"/>
    <n v="2023"/>
    <n v="4"/>
    <s v="No"/>
  </r>
  <r>
    <x v="1279"/>
    <n v="2024"/>
    <n v="3"/>
    <s v="No"/>
  </r>
  <r>
    <x v="1279"/>
    <n v="2025"/>
    <n v="3"/>
    <s v="No"/>
  </r>
  <r>
    <x v="1280"/>
    <n v="2020"/>
    <n v="4"/>
    <s v="Yes"/>
  </r>
  <r>
    <x v="1280"/>
    <n v="2021"/>
    <n v="4"/>
    <s v="No"/>
  </r>
  <r>
    <x v="1280"/>
    <n v="2022"/>
    <n v="4"/>
    <s v="Yes"/>
  </r>
  <r>
    <x v="1281"/>
    <n v="2022"/>
    <n v="3"/>
    <s v="No"/>
  </r>
  <r>
    <x v="1282"/>
    <n v="2020"/>
    <n v="4"/>
    <s v="No"/>
  </r>
  <r>
    <x v="1282"/>
    <n v="2021"/>
    <n v="4"/>
    <s v="No"/>
  </r>
  <r>
    <x v="1283"/>
    <n v="2020"/>
    <n v="5"/>
    <s v="No"/>
  </r>
  <r>
    <x v="1283"/>
    <n v="2021"/>
    <n v="3"/>
    <s v="No"/>
  </r>
  <r>
    <x v="1284"/>
    <n v="2020"/>
    <n v="2"/>
    <s v="No"/>
  </r>
  <r>
    <x v="1284"/>
    <n v="2021"/>
    <n v="5"/>
    <s v="No"/>
  </r>
  <r>
    <x v="1285"/>
    <n v="2021"/>
    <n v="4"/>
    <s v="No"/>
  </r>
  <r>
    <x v="1285"/>
    <n v="2022"/>
    <n v="5"/>
    <s v="No"/>
  </r>
  <r>
    <x v="1285"/>
    <n v="2023"/>
    <n v="3"/>
    <s v="No"/>
  </r>
  <r>
    <x v="1285"/>
    <n v="2024"/>
    <n v="2"/>
    <s v="Yes"/>
  </r>
  <r>
    <x v="1286"/>
    <n v="2018"/>
    <n v="4"/>
    <s v="No"/>
  </r>
  <r>
    <x v="1287"/>
    <n v="2018"/>
    <n v="5"/>
    <s v="No"/>
  </r>
  <r>
    <x v="1287"/>
    <n v="2019"/>
    <n v="2"/>
    <s v="No"/>
  </r>
  <r>
    <x v="1287"/>
    <n v="2020"/>
    <n v="4"/>
    <s v="No"/>
  </r>
  <r>
    <x v="1287"/>
    <n v="2021"/>
    <n v="5"/>
    <s v="No"/>
  </r>
  <r>
    <x v="1288"/>
    <n v="2018"/>
    <n v="3"/>
    <s v="No"/>
  </r>
  <r>
    <x v="1288"/>
    <n v="2019"/>
    <n v="4"/>
    <s v="Yes"/>
  </r>
  <r>
    <x v="1288"/>
    <n v="2020"/>
    <n v="2"/>
    <s v="No"/>
  </r>
  <r>
    <x v="1289"/>
    <n v="2021"/>
    <n v="2"/>
    <s v="No"/>
  </r>
  <r>
    <x v="1289"/>
    <n v="2022"/>
    <n v="2"/>
    <s v="No"/>
  </r>
  <r>
    <x v="1289"/>
    <n v="2023"/>
    <n v="2"/>
    <s v="No"/>
  </r>
  <r>
    <x v="1290"/>
    <n v="2019"/>
    <n v="4"/>
    <s v="No"/>
  </r>
  <r>
    <x v="1290"/>
    <n v="2020"/>
    <n v="3"/>
    <s v="No"/>
  </r>
  <r>
    <x v="1290"/>
    <n v="2021"/>
    <n v="4"/>
    <s v="No"/>
  </r>
  <r>
    <x v="1291"/>
    <n v="2021"/>
    <n v="3"/>
    <s v="No"/>
  </r>
  <r>
    <x v="1291"/>
    <n v="2022"/>
    <n v="3"/>
    <s v="No"/>
  </r>
  <r>
    <x v="1292"/>
    <n v="2020"/>
    <n v="4"/>
    <s v="No"/>
  </r>
  <r>
    <x v="1292"/>
    <n v="2021"/>
    <n v="2"/>
    <s v="No"/>
  </r>
  <r>
    <x v="1292"/>
    <n v="2022"/>
    <n v="5"/>
    <s v="No"/>
  </r>
  <r>
    <x v="1293"/>
    <n v="2023"/>
    <n v="3"/>
    <s v="No"/>
  </r>
  <r>
    <x v="1293"/>
    <n v="2024"/>
    <n v="3"/>
    <s v="No"/>
  </r>
  <r>
    <x v="1293"/>
    <n v="2025"/>
    <n v="3"/>
    <s v="No"/>
  </r>
  <r>
    <x v="1294"/>
    <n v="2017"/>
    <n v="2"/>
    <s v="No"/>
  </r>
  <r>
    <x v="1294"/>
    <n v="2018"/>
    <n v="2"/>
    <s v="No"/>
  </r>
  <r>
    <x v="1294"/>
    <n v="2019"/>
    <n v="4"/>
    <s v="No"/>
  </r>
  <r>
    <x v="1294"/>
    <n v="2020"/>
    <n v="2"/>
    <s v="No"/>
  </r>
  <r>
    <x v="1295"/>
    <n v="2021"/>
    <n v="4"/>
    <s v="Yes"/>
  </r>
  <r>
    <x v="1295"/>
    <n v="2022"/>
    <n v="3"/>
    <s v="No"/>
  </r>
  <r>
    <x v="1296"/>
    <n v="2018"/>
    <n v="4"/>
    <s v="No"/>
  </r>
  <r>
    <x v="1296"/>
    <n v="2019"/>
    <n v="3"/>
    <s v="No"/>
  </r>
  <r>
    <x v="1296"/>
    <n v="2020"/>
    <n v="4"/>
    <s v="No"/>
  </r>
  <r>
    <x v="1296"/>
    <n v="2021"/>
    <n v="4"/>
    <s v="Yes"/>
  </r>
  <r>
    <x v="1297"/>
    <n v="2019"/>
    <n v="3"/>
    <s v="No"/>
  </r>
  <r>
    <x v="1297"/>
    <n v="2020"/>
    <n v="2"/>
    <s v="No"/>
  </r>
  <r>
    <x v="1297"/>
    <n v="2021"/>
    <n v="4"/>
    <s v="No"/>
  </r>
  <r>
    <x v="1298"/>
    <n v="2018"/>
    <n v="3"/>
    <s v="Yes"/>
  </r>
  <r>
    <x v="1299"/>
    <n v="2018"/>
    <n v="4"/>
    <s v="No"/>
  </r>
  <r>
    <x v="1299"/>
    <n v="2019"/>
    <n v="5"/>
    <s v="No"/>
  </r>
  <r>
    <x v="1299"/>
    <n v="2020"/>
    <n v="5"/>
    <s v="No"/>
  </r>
  <r>
    <x v="1299"/>
    <n v="2021"/>
    <n v="4"/>
    <s v="No"/>
  </r>
  <r>
    <x v="1300"/>
    <n v="2019"/>
    <n v="3"/>
    <s v="No"/>
  </r>
  <r>
    <x v="1300"/>
    <n v="2020"/>
    <n v="4"/>
    <s v="No"/>
  </r>
  <r>
    <x v="1301"/>
    <n v="2021"/>
    <n v="5"/>
    <s v="No"/>
  </r>
  <r>
    <x v="1301"/>
    <n v="2022"/>
    <n v="4"/>
    <s v="Yes"/>
  </r>
  <r>
    <x v="1301"/>
    <n v="2023"/>
    <n v="3"/>
    <s v="No"/>
  </r>
  <r>
    <x v="1302"/>
    <n v="2020"/>
    <n v="4"/>
    <s v="No"/>
  </r>
  <r>
    <x v="1302"/>
    <n v="2021"/>
    <n v="4"/>
    <s v="No"/>
  </r>
  <r>
    <x v="1302"/>
    <n v="2022"/>
    <n v="4"/>
    <s v="No"/>
  </r>
  <r>
    <x v="1303"/>
    <n v="2020"/>
    <n v="3"/>
    <s v="No"/>
  </r>
  <r>
    <x v="1303"/>
    <n v="2021"/>
    <n v="5"/>
    <s v="No"/>
  </r>
  <r>
    <x v="1303"/>
    <n v="2022"/>
    <n v="3"/>
    <s v="No"/>
  </r>
  <r>
    <x v="1303"/>
    <n v="2023"/>
    <n v="3"/>
    <s v="No"/>
  </r>
  <r>
    <x v="1304"/>
    <n v="2021"/>
    <n v="3"/>
    <s v="No"/>
  </r>
  <r>
    <x v="1304"/>
    <n v="2022"/>
    <n v="5"/>
    <s v="No"/>
  </r>
  <r>
    <x v="1305"/>
    <n v="2022"/>
    <n v="5"/>
    <s v="Yes"/>
  </r>
  <r>
    <x v="1305"/>
    <n v="2023"/>
    <n v="4"/>
    <s v="No"/>
  </r>
  <r>
    <x v="1306"/>
    <n v="2022"/>
    <n v="4"/>
    <s v="No"/>
  </r>
  <r>
    <x v="1306"/>
    <n v="2023"/>
    <n v="4"/>
    <s v="No"/>
  </r>
  <r>
    <x v="1307"/>
    <n v="2023"/>
    <n v="3"/>
    <s v="No"/>
  </r>
  <r>
    <x v="1307"/>
    <n v="2024"/>
    <n v="3"/>
    <s v="No"/>
  </r>
  <r>
    <x v="1307"/>
    <n v="2025"/>
    <n v="2"/>
    <s v="No"/>
  </r>
  <r>
    <x v="1307"/>
    <n v="2026"/>
    <n v="3"/>
    <s v="No"/>
  </r>
  <r>
    <x v="1308"/>
    <n v="2022"/>
    <n v="4"/>
    <s v="No"/>
  </r>
  <r>
    <x v="1308"/>
    <n v="2023"/>
    <n v="4"/>
    <s v="No"/>
  </r>
  <r>
    <x v="1309"/>
    <n v="2018"/>
    <n v="5"/>
    <s v="No"/>
  </r>
  <r>
    <x v="1309"/>
    <n v="2019"/>
    <n v="3"/>
    <s v="No"/>
  </r>
  <r>
    <x v="1309"/>
    <n v="2020"/>
    <n v="4"/>
    <s v="Yes"/>
  </r>
  <r>
    <x v="1310"/>
    <n v="2019"/>
    <n v="3"/>
    <s v="No"/>
  </r>
  <r>
    <x v="1311"/>
    <n v="2019"/>
    <n v="3"/>
    <s v="No"/>
  </r>
  <r>
    <x v="1311"/>
    <n v="2020"/>
    <n v="2"/>
    <s v="No"/>
  </r>
  <r>
    <x v="1312"/>
    <n v="2022"/>
    <n v="3"/>
    <s v="No"/>
  </r>
  <r>
    <x v="1313"/>
    <n v="2019"/>
    <n v="5"/>
    <s v="Yes"/>
  </r>
  <r>
    <x v="1313"/>
    <n v="2020"/>
    <n v="3"/>
    <s v="No"/>
  </r>
  <r>
    <x v="1314"/>
    <n v="2017"/>
    <n v="3"/>
    <s v="No"/>
  </r>
  <r>
    <x v="1314"/>
    <n v="2018"/>
    <n v="4"/>
    <s v="No"/>
  </r>
  <r>
    <x v="1314"/>
    <n v="2019"/>
    <n v="3"/>
    <s v="No"/>
  </r>
  <r>
    <x v="1315"/>
    <n v="2018"/>
    <n v="4"/>
    <s v="No"/>
  </r>
  <r>
    <x v="1315"/>
    <n v="2019"/>
    <n v="3"/>
    <s v="No"/>
  </r>
  <r>
    <x v="1316"/>
    <n v="2018"/>
    <n v="3"/>
    <s v="No"/>
  </r>
  <r>
    <x v="1316"/>
    <n v="2019"/>
    <n v="2"/>
    <s v="No"/>
  </r>
  <r>
    <x v="1316"/>
    <n v="2020"/>
    <n v="4"/>
    <s v="No"/>
  </r>
  <r>
    <x v="1317"/>
    <n v="2021"/>
    <n v="4"/>
    <s v="No"/>
  </r>
  <r>
    <x v="1317"/>
    <n v="2022"/>
    <n v="3"/>
    <s v="No"/>
  </r>
  <r>
    <x v="1318"/>
    <n v="2021"/>
    <n v="4"/>
    <s v="No"/>
  </r>
  <r>
    <x v="1319"/>
    <n v="2020"/>
    <n v="5"/>
    <s v="Yes"/>
  </r>
  <r>
    <x v="1319"/>
    <n v="2021"/>
    <n v="3"/>
    <s v="No"/>
  </r>
  <r>
    <x v="1320"/>
    <n v="2017"/>
    <n v="5"/>
    <s v="Yes"/>
  </r>
  <r>
    <x v="1320"/>
    <n v="2018"/>
    <n v="2"/>
    <s v="No"/>
  </r>
  <r>
    <x v="1321"/>
    <n v="2018"/>
    <n v="2"/>
    <s v="Yes"/>
  </r>
  <r>
    <x v="1321"/>
    <n v="2019"/>
    <n v="2"/>
    <s v="No"/>
  </r>
  <r>
    <x v="1321"/>
    <n v="2020"/>
    <n v="4"/>
    <s v="No"/>
  </r>
  <r>
    <x v="1322"/>
    <n v="2023"/>
    <n v="4"/>
    <s v="No"/>
  </r>
  <r>
    <x v="1323"/>
    <n v="2023"/>
    <n v="3"/>
    <s v="No"/>
  </r>
  <r>
    <x v="1323"/>
    <n v="2024"/>
    <n v="3"/>
    <s v="No"/>
  </r>
  <r>
    <x v="1324"/>
    <n v="2022"/>
    <n v="4"/>
    <s v="No"/>
  </r>
  <r>
    <x v="1324"/>
    <n v="2023"/>
    <n v="4"/>
    <s v="No"/>
  </r>
  <r>
    <x v="1325"/>
    <n v="2020"/>
    <n v="4"/>
    <s v="No"/>
  </r>
  <r>
    <x v="1325"/>
    <n v="2021"/>
    <n v="4"/>
    <s v="No"/>
  </r>
  <r>
    <x v="1325"/>
    <n v="2022"/>
    <n v="4"/>
    <s v="No"/>
  </r>
  <r>
    <x v="1325"/>
    <n v="2023"/>
    <n v="4"/>
    <s v="No"/>
  </r>
  <r>
    <x v="1326"/>
    <n v="2021"/>
    <n v="4"/>
    <s v="No"/>
  </r>
  <r>
    <x v="1326"/>
    <n v="2022"/>
    <n v="5"/>
    <s v="No"/>
  </r>
  <r>
    <x v="1326"/>
    <n v="2023"/>
    <n v="4"/>
    <s v="No"/>
  </r>
  <r>
    <x v="1326"/>
    <n v="2024"/>
    <n v="2"/>
    <s v="Yes"/>
  </r>
  <r>
    <x v="1327"/>
    <n v="2017"/>
    <n v="3"/>
    <s v="No"/>
  </r>
  <r>
    <x v="1328"/>
    <n v="2021"/>
    <n v="4"/>
    <s v="Yes"/>
  </r>
  <r>
    <x v="1328"/>
    <n v="2022"/>
    <n v="5"/>
    <s v="No"/>
  </r>
  <r>
    <x v="1328"/>
    <n v="2023"/>
    <n v="5"/>
    <s v="No"/>
  </r>
  <r>
    <x v="1329"/>
    <n v="2019"/>
    <n v="3"/>
    <s v="No"/>
  </r>
  <r>
    <x v="1330"/>
    <n v="2017"/>
    <n v="4"/>
    <s v="No"/>
  </r>
  <r>
    <x v="1330"/>
    <n v="2018"/>
    <n v="5"/>
    <s v="No"/>
  </r>
  <r>
    <x v="1330"/>
    <n v="2019"/>
    <n v="4"/>
    <s v="No"/>
  </r>
  <r>
    <x v="1331"/>
    <n v="2019"/>
    <n v="3"/>
    <s v="Yes"/>
  </r>
  <r>
    <x v="1331"/>
    <n v="2020"/>
    <n v="3"/>
    <s v="No"/>
  </r>
  <r>
    <x v="1331"/>
    <n v="2021"/>
    <n v="3"/>
    <s v="No"/>
  </r>
  <r>
    <x v="1332"/>
    <n v="2018"/>
    <n v="4"/>
    <s v="No"/>
  </r>
  <r>
    <x v="1332"/>
    <n v="2019"/>
    <n v="4"/>
    <s v="Yes"/>
  </r>
  <r>
    <x v="1332"/>
    <n v="2020"/>
    <n v="2"/>
    <s v="Yes"/>
  </r>
  <r>
    <x v="1332"/>
    <n v="2021"/>
    <n v="3"/>
    <s v="No"/>
  </r>
  <r>
    <x v="1333"/>
    <n v="2018"/>
    <n v="4"/>
    <s v="No"/>
  </r>
  <r>
    <x v="1333"/>
    <n v="2019"/>
    <n v="5"/>
    <s v="Yes"/>
  </r>
  <r>
    <x v="1333"/>
    <n v="2020"/>
    <n v="5"/>
    <s v="No"/>
  </r>
  <r>
    <x v="1333"/>
    <n v="2021"/>
    <n v="5"/>
    <s v="No"/>
  </r>
  <r>
    <x v="1334"/>
    <n v="2018"/>
    <n v="2"/>
    <s v="Yes"/>
  </r>
  <r>
    <x v="1334"/>
    <n v="2019"/>
    <n v="5"/>
    <s v="No"/>
  </r>
  <r>
    <x v="1334"/>
    <n v="2020"/>
    <n v="4"/>
    <s v="No"/>
  </r>
  <r>
    <x v="1334"/>
    <n v="2021"/>
    <n v="4"/>
    <s v="No"/>
  </r>
  <r>
    <x v="1335"/>
    <n v="2019"/>
    <n v="3"/>
    <s v="No"/>
  </r>
  <r>
    <x v="1336"/>
    <n v="2021"/>
    <n v="2"/>
    <s v="Yes"/>
  </r>
  <r>
    <x v="1336"/>
    <n v="2022"/>
    <n v="3"/>
    <s v="No"/>
  </r>
  <r>
    <x v="1337"/>
    <n v="2019"/>
    <n v="4"/>
    <s v="No"/>
  </r>
  <r>
    <x v="1337"/>
    <n v="2020"/>
    <n v="4"/>
    <s v="No"/>
  </r>
  <r>
    <x v="1338"/>
    <n v="2017"/>
    <n v="3"/>
    <s v="No"/>
  </r>
  <r>
    <x v="1338"/>
    <n v="2018"/>
    <n v="4"/>
    <s v="No"/>
  </r>
  <r>
    <x v="1338"/>
    <n v="2019"/>
    <n v="2"/>
    <s v="No"/>
  </r>
  <r>
    <x v="1338"/>
    <n v="2020"/>
    <n v="5"/>
    <s v="No"/>
  </r>
  <r>
    <x v="1339"/>
    <n v="2019"/>
    <n v="4"/>
    <s v="No"/>
  </r>
  <r>
    <x v="1339"/>
    <n v="2020"/>
    <n v="2"/>
    <s v="No"/>
  </r>
  <r>
    <x v="1340"/>
    <n v="2023"/>
    <n v="3"/>
    <s v="Yes"/>
  </r>
  <r>
    <x v="1340"/>
    <n v="2024"/>
    <n v="2"/>
    <s v="Yes"/>
  </r>
  <r>
    <x v="1340"/>
    <n v="2025"/>
    <n v="3"/>
    <s v="No"/>
  </r>
  <r>
    <x v="1340"/>
    <n v="2026"/>
    <n v="4"/>
    <s v="No"/>
  </r>
  <r>
    <x v="1341"/>
    <n v="2020"/>
    <n v="4"/>
    <s v="No"/>
  </r>
  <r>
    <x v="1341"/>
    <n v="2021"/>
    <n v="4"/>
    <s v="No"/>
  </r>
  <r>
    <x v="1341"/>
    <n v="2022"/>
    <n v="4"/>
    <s v="No"/>
  </r>
  <r>
    <x v="1342"/>
    <n v="2018"/>
    <n v="3"/>
    <s v="No"/>
  </r>
  <r>
    <x v="1342"/>
    <n v="2019"/>
    <n v="5"/>
    <s v="No"/>
  </r>
  <r>
    <x v="1342"/>
    <n v="2020"/>
    <n v="2"/>
    <s v="No"/>
  </r>
  <r>
    <x v="1343"/>
    <n v="2019"/>
    <n v="3"/>
    <s v="No"/>
  </r>
  <r>
    <x v="1343"/>
    <n v="2020"/>
    <n v="5"/>
    <s v="No"/>
  </r>
  <r>
    <x v="1343"/>
    <n v="2021"/>
    <n v="3"/>
    <s v="No"/>
  </r>
  <r>
    <x v="1344"/>
    <n v="2021"/>
    <n v="5"/>
    <s v="Yes"/>
  </r>
  <r>
    <x v="1344"/>
    <n v="2022"/>
    <n v="4"/>
    <s v="No"/>
  </r>
  <r>
    <x v="1344"/>
    <n v="2023"/>
    <n v="3"/>
    <s v="No"/>
  </r>
  <r>
    <x v="1344"/>
    <n v="2024"/>
    <n v="3"/>
    <s v="No"/>
  </r>
  <r>
    <x v="1345"/>
    <n v="2020"/>
    <n v="3"/>
    <s v="No"/>
  </r>
  <r>
    <x v="1346"/>
    <n v="2020"/>
    <n v="3"/>
    <s v="No"/>
  </r>
  <r>
    <x v="1347"/>
    <n v="2022"/>
    <n v="2"/>
    <s v="No"/>
  </r>
  <r>
    <x v="1347"/>
    <n v="2023"/>
    <n v="2"/>
    <s v="No"/>
  </r>
  <r>
    <x v="1348"/>
    <n v="2018"/>
    <n v="3"/>
    <s v="No"/>
  </r>
  <r>
    <x v="1348"/>
    <n v="2019"/>
    <n v="3"/>
    <s v="No"/>
  </r>
  <r>
    <x v="1348"/>
    <n v="2020"/>
    <n v="3"/>
    <s v="No"/>
  </r>
  <r>
    <x v="1348"/>
    <n v="2021"/>
    <n v="2"/>
    <s v="No"/>
  </r>
  <r>
    <x v="1349"/>
    <n v="2022"/>
    <n v="4"/>
    <s v="No"/>
  </r>
  <r>
    <x v="1349"/>
    <n v="2023"/>
    <n v="4"/>
    <s v="No"/>
  </r>
  <r>
    <x v="1349"/>
    <n v="2024"/>
    <n v="4"/>
    <s v="No"/>
  </r>
  <r>
    <x v="1349"/>
    <n v="2025"/>
    <n v="3"/>
    <s v="No"/>
  </r>
  <r>
    <x v="1350"/>
    <n v="2019"/>
    <n v="3"/>
    <s v="Yes"/>
  </r>
  <r>
    <x v="1350"/>
    <n v="2020"/>
    <n v="3"/>
    <s v="No"/>
  </r>
  <r>
    <x v="1350"/>
    <n v="2021"/>
    <n v="3"/>
    <s v="No"/>
  </r>
  <r>
    <x v="1350"/>
    <n v="2022"/>
    <n v="3"/>
    <s v="No"/>
  </r>
  <r>
    <x v="1351"/>
    <n v="2023"/>
    <n v="3"/>
    <s v="No"/>
  </r>
  <r>
    <x v="1352"/>
    <n v="2017"/>
    <n v="5"/>
    <s v="No"/>
  </r>
  <r>
    <x v="1353"/>
    <n v="2017"/>
    <n v="3"/>
    <s v="No"/>
  </r>
  <r>
    <x v="1353"/>
    <n v="2018"/>
    <n v="3"/>
    <s v="No"/>
  </r>
  <r>
    <x v="1353"/>
    <n v="2019"/>
    <n v="2"/>
    <s v="No"/>
  </r>
  <r>
    <x v="1354"/>
    <n v="2019"/>
    <n v="3"/>
    <s v="No"/>
  </r>
  <r>
    <x v="1354"/>
    <n v="2020"/>
    <n v="4"/>
    <s v="No"/>
  </r>
  <r>
    <x v="1354"/>
    <n v="2021"/>
    <n v="4"/>
    <s v="No"/>
  </r>
  <r>
    <x v="1355"/>
    <n v="2022"/>
    <n v="4"/>
    <s v="No"/>
  </r>
  <r>
    <x v="1356"/>
    <n v="2020"/>
    <n v="4"/>
    <s v="No"/>
  </r>
  <r>
    <x v="1357"/>
    <n v="2021"/>
    <n v="5"/>
    <s v="No"/>
  </r>
  <r>
    <x v="1357"/>
    <n v="2022"/>
    <n v="4"/>
    <s v="No"/>
  </r>
  <r>
    <x v="1357"/>
    <n v="2023"/>
    <n v="2"/>
    <s v="No"/>
  </r>
  <r>
    <x v="1357"/>
    <n v="2024"/>
    <n v="4"/>
    <s v="No"/>
  </r>
  <r>
    <x v="1358"/>
    <n v="2023"/>
    <n v="3"/>
    <s v="No"/>
  </r>
  <r>
    <x v="1358"/>
    <n v="2024"/>
    <n v="3"/>
    <s v="No"/>
  </r>
  <r>
    <x v="1358"/>
    <n v="2025"/>
    <n v="3"/>
    <s v="Yes"/>
  </r>
  <r>
    <x v="1359"/>
    <n v="2018"/>
    <n v="4"/>
    <s v="No"/>
  </r>
  <r>
    <x v="1359"/>
    <n v="2019"/>
    <n v="4"/>
    <s v="No"/>
  </r>
  <r>
    <x v="1359"/>
    <n v="2020"/>
    <n v="4"/>
    <s v="No"/>
  </r>
  <r>
    <x v="1359"/>
    <n v="2021"/>
    <n v="3"/>
    <s v="No"/>
  </r>
  <r>
    <x v="1360"/>
    <n v="2021"/>
    <n v="4"/>
    <s v="No"/>
  </r>
  <r>
    <x v="1360"/>
    <n v="2022"/>
    <n v="3"/>
    <s v="No"/>
  </r>
  <r>
    <x v="1360"/>
    <n v="2023"/>
    <n v="2"/>
    <s v="No"/>
  </r>
  <r>
    <x v="1361"/>
    <n v="2021"/>
    <n v="4"/>
    <s v="No"/>
  </r>
  <r>
    <x v="1361"/>
    <n v="2022"/>
    <n v="5"/>
    <s v="No"/>
  </r>
  <r>
    <x v="1361"/>
    <n v="2023"/>
    <n v="3"/>
    <s v="No"/>
  </r>
  <r>
    <x v="1361"/>
    <n v="2024"/>
    <n v="4"/>
    <s v="No"/>
  </r>
  <r>
    <x v="1362"/>
    <n v="2020"/>
    <n v="3"/>
    <s v="Yes"/>
  </r>
  <r>
    <x v="1362"/>
    <n v="2021"/>
    <n v="4"/>
    <s v="No"/>
  </r>
  <r>
    <x v="1363"/>
    <n v="2022"/>
    <n v="4"/>
    <s v="No"/>
  </r>
  <r>
    <x v="1364"/>
    <n v="2019"/>
    <n v="2"/>
    <s v="No"/>
  </r>
  <r>
    <x v="1364"/>
    <n v="2020"/>
    <n v="4"/>
    <s v="Yes"/>
  </r>
  <r>
    <x v="1364"/>
    <n v="2021"/>
    <n v="2"/>
    <s v="Yes"/>
  </r>
  <r>
    <x v="1365"/>
    <n v="2019"/>
    <n v="2"/>
    <s v="No"/>
  </r>
  <r>
    <x v="1365"/>
    <n v="2020"/>
    <n v="4"/>
    <s v="No"/>
  </r>
  <r>
    <x v="1366"/>
    <n v="2019"/>
    <n v="4"/>
    <s v="No"/>
  </r>
  <r>
    <x v="1366"/>
    <n v="2020"/>
    <n v="5"/>
    <s v="No"/>
  </r>
  <r>
    <x v="1367"/>
    <n v="2018"/>
    <n v="2"/>
    <s v="No"/>
  </r>
  <r>
    <x v="1367"/>
    <n v="2019"/>
    <n v="3"/>
    <s v="No"/>
  </r>
  <r>
    <x v="1367"/>
    <n v="2020"/>
    <n v="3"/>
    <s v="No"/>
  </r>
  <r>
    <x v="1367"/>
    <n v="2021"/>
    <n v="3"/>
    <s v="Yes"/>
  </r>
  <r>
    <x v="1368"/>
    <n v="2020"/>
    <n v="3"/>
    <s v="No"/>
  </r>
  <r>
    <x v="1369"/>
    <n v="2018"/>
    <n v="2"/>
    <s v="No"/>
  </r>
  <r>
    <x v="1370"/>
    <n v="2018"/>
    <n v="2"/>
    <s v="No"/>
  </r>
  <r>
    <x v="1370"/>
    <n v="2019"/>
    <n v="3"/>
    <s v="No"/>
  </r>
  <r>
    <x v="1370"/>
    <n v="2020"/>
    <n v="3"/>
    <s v="Yes"/>
  </r>
  <r>
    <x v="1371"/>
    <n v="2019"/>
    <n v="5"/>
    <s v="No"/>
  </r>
  <r>
    <x v="1372"/>
    <n v="2018"/>
    <n v="3"/>
    <s v="No"/>
  </r>
  <r>
    <x v="1372"/>
    <n v="2019"/>
    <n v="3"/>
    <s v="No"/>
  </r>
  <r>
    <x v="1372"/>
    <n v="2020"/>
    <n v="5"/>
    <s v="No"/>
  </r>
  <r>
    <x v="1373"/>
    <n v="2022"/>
    <n v="5"/>
    <s v="No"/>
  </r>
  <r>
    <x v="1373"/>
    <n v="2023"/>
    <n v="3"/>
    <s v="No"/>
  </r>
  <r>
    <x v="1374"/>
    <n v="2017"/>
    <n v="4"/>
    <s v="No"/>
  </r>
  <r>
    <x v="1375"/>
    <n v="2020"/>
    <n v="2"/>
    <s v="No"/>
  </r>
  <r>
    <x v="1375"/>
    <n v="2021"/>
    <n v="4"/>
    <s v="No"/>
  </r>
  <r>
    <x v="1376"/>
    <n v="2017"/>
    <n v="3"/>
    <s v="Yes"/>
  </r>
  <r>
    <x v="1376"/>
    <n v="2018"/>
    <n v="4"/>
    <s v="No"/>
  </r>
  <r>
    <x v="1376"/>
    <n v="2019"/>
    <n v="2"/>
    <s v="No"/>
  </r>
  <r>
    <x v="1376"/>
    <n v="2020"/>
    <n v="3"/>
    <s v="No"/>
  </r>
  <r>
    <x v="1377"/>
    <n v="2019"/>
    <n v="5"/>
    <s v="No"/>
  </r>
  <r>
    <x v="1377"/>
    <n v="2020"/>
    <n v="3"/>
    <s v="No"/>
  </r>
  <r>
    <x v="1377"/>
    <n v="2021"/>
    <n v="5"/>
    <s v="No"/>
  </r>
  <r>
    <x v="1377"/>
    <n v="2022"/>
    <n v="3"/>
    <s v="Yes"/>
  </r>
  <r>
    <x v="1378"/>
    <n v="2020"/>
    <n v="3"/>
    <s v="No"/>
  </r>
  <r>
    <x v="1378"/>
    <n v="2021"/>
    <n v="3"/>
    <s v="No"/>
  </r>
  <r>
    <x v="1378"/>
    <n v="2022"/>
    <n v="3"/>
    <s v="No"/>
  </r>
  <r>
    <x v="1379"/>
    <n v="2020"/>
    <n v="5"/>
    <s v="No"/>
  </r>
  <r>
    <x v="1379"/>
    <n v="2021"/>
    <n v="2"/>
    <s v="No"/>
  </r>
  <r>
    <x v="1379"/>
    <n v="2022"/>
    <n v="4"/>
    <s v="No"/>
  </r>
  <r>
    <x v="1380"/>
    <n v="2022"/>
    <n v="2"/>
    <s v="No"/>
  </r>
  <r>
    <x v="1380"/>
    <n v="2023"/>
    <n v="3"/>
    <s v="No"/>
  </r>
  <r>
    <x v="1380"/>
    <n v="2024"/>
    <n v="3"/>
    <s v="No"/>
  </r>
  <r>
    <x v="1381"/>
    <n v="2022"/>
    <n v="2"/>
    <s v="No"/>
  </r>
  <r>
    <x v="1381"/>
    <n v="2023"/>
    <n v="5"/>
    <s v="No"/>
  </r>
  <r>
    <x v="1382"/>
    <n v="2020"/>
    <n v="4"/>
    <s v="No"/>
  </r>
  <r>
    <x v="1383"/>
    <n v="2020"/>
    <n v="3"/>
    <s v="No"/>
  </r>
  <r>
    <x v="1383"/>
    <n v="2021"/>
    <n v="3"/>
    <s v="No"/>
  </r>
  <r>
    <x v="1384"/>
    <n v="2022"/>
    <n v="4"/>
    <s v="No"/>
  </r>
  <r>
    <x v="1384"/>
    <n v="2023"/>
    <n v="3"/>
    <s v="No"/>
  </r>
  <r>
    <x v="1384"/>
    <n v="2024"/>
    <n v="3"/>
    <s v="Yes"/>
  </r>
  <r>
    <x v="1384"/>
    <n v="2025"/>
    <n v="5"/>
    <s v="No"/>
  </r>
  <r>
    <x v="1385"/>
    <n v="2022"/>
    <n v="3"/>
    <s v="No"/>
  </r>
  <r>
    <x v="1385"/>
    <n v="2023"/>
    <n v="3"/>
    <s v="No"/>
  </r>
  <r>
    <x v="1385"/>
    <n v="2024"/>
    <n v="3"/>
    <s v="No"/>
  </r>
  <r>
    <x v="1385"/>
    <n v="2025"/>
    <n v="4"/>
    <s v="No"/>
  </r>
  <r>
    <x v="1386"/>
    <n v="2018"/>
    <n v="5"/>
    <s v="Yes"/>
  </r>
  <r>
    <x v="1387"/>
    <n v="2022"/>
    <n v="3"/>
    <s v="No"/>
  </r>
  <r>
    <x v="1387"/>
    <n v="2023"/>
    <n v="2"/>
    <s v="No"/>
  </r>
  <r>
    <x v="1387"/>
    <n v="2024"/>
    <n v="5"/>
    <s v="No"/>
  </r>
  <r>
    <x v="1388"/>
    <n v="2023"/>
    <n v="3"/>
    <s v="No"/>
  </r>
  <r>
    <x v="1388"/>
    <n v="2024"/>
    <n v="3"/>
    <s v="Yes"/>
  </r>
  <r>
    <x v="1388"/>
    <n v="2025"/>
    <n v="3"/>
    <s v="No"/>
  </r>
  <r>
    <x v="1388"/>
    <n v="2026"/>
    <n v="4"/>
    <s v="No"/>
  </r>
  <r>
    <x v="1389"/>
    <n v="2020"/>
    <n v="2"/>
    <s v="No"/>
  </r>
  <r>
    <x v="1389"/>
    <n v="2021"/>
    <n v="5"/>
    <s v="No"/>
  </r>
  <r>
    <x v="1390"/>
    <n v="2019"/>
    <n v="4"/>
    <s v="Yes"/>
  </r>
  <r>
    <x v="1390"/>
    <n v="2020"/>
    <n v="3"/>
    <s v="No"/>
  </r>
  <r>
    <x v="1391"/>
    <n v="2018"/>
    <n v="3"/>
    <s v="No"/>
  </r>
  <r>
    <x v="1391"/>
    <n v="2019"/>
    <n v="2"/>
    <s v="No"/>
  </r>
  <r>
    <x v="1391"/>
    <n v="2020"/>
    <n v="3"/>
    <s v="No"/>
  </r>
  <r>
    <x v="1392"/>
    <n v="2018"/>
    <n v="2"/>
    <s v="No"/>
  </r>
  <r>
    <x v="1393"/>
    <n v="2022"/>
    <n v="3"/>
    <s v="No"/>
  </r>
  <r>
    <x v="1393"/>
    <n v="2023"/>
    <n v="3"/>
    <s v="No"/>
  </r>
  <r>
    <x v="1393"/>
    <n v="2024"/>
    <n v="5"/>
    <s v="No"/>
  </r>
  <r>
    <x v="1394"/>
    <n v="2018"/>
    <n v="3"/>
    <s v="No"/>
  </r>
  <r>
    <x v="1395"/>
    <n v="2020"/>
    <n v="4"/>
    <s v="No"/>
  </r>
  <r>
    <x v="1395"/>
    <n v="2021"/>
    <n v="3"/>
    <s v="No"/>
  </r>
  <r>
    <x v="1396"/>
    <n v="2019"/>
    <n v="3"/>
    <s v="No"/>
  </r>
  <r>
    <x v="1396"/>
    <n v="2020"/>
    <n v="3"/>
    <s v="No"/>
  </r>
  <r>
    <x v="1396"/>
    <n v="2021"/>
    <n v="2"/>
    <s v="No"/>
  </r>
  <r>
    <x v="1397"/>
    <n v="2022"/>
    <n v="3"/>
    <s v="No"/>
  </r>
  <r>
    <x v="1397"/>
    <n v="2023"/>
    <n v="2"/>
    <s v="No"/>
  </r>
  <r>
    <x v="1397"/>
    <n v="2024"/>
    <n v="3"/>
    <s v="No"/>
  </r>
  <r>
    <x v="1397"/>
    <n v="2025"/>
    <n v="3"/>
    <s v="Yes"/>
  </r>
  <r>
    <x v="1398"/>
    <n v="2022"/>
    <n v="3"/>
    <s v="No"/>
  </r>
  <r>
    <x v="1398"/>
    <n v="2023"/>
    <n v="3"/>
    <s v="No"/>
  </r>
  <r>
    <x v="1398"/>
    <n v="2024"/>
    <n v="4"/>
    <s v="No"/>
  </r>
  <r>
    <x v="1399"/>
    <n v="2023"/>
    <n v="3"/>
    <s v="No"/>
  </r>
  <r>
    <x v="1400"/>
    <n v="2023"/>
    <n v="4"/>
    <s v="No"/>
  </r>
  <r>
    <x v="1400"/>
    <n v="2024"/>
    <n v="2"/>
    <s v="No"/>
  </r>
  <r>
    <x v="1400"/>
    <n v="2025"/>
    <n v="4"/>
    <s v="No"/>
  </r>
  <r>
    <x v="1401"/>
    <n v="2020"/>
    <n v="2"/>
    <s v="No"/>
  </r>
  <r>
    <x v="1401"/>
    <n v="2021"/>
    <n v="4"/>
    <s v="No"/>
  </r>
  <r>
    <x v="1401"/>
    <n v="2022"/>
    <n v="5"/>
    <s v="No"/>
  </r>
  <r>
    <x v="1402"/>
    <n v="2017"/>
    <n v="2"/>
    <s v="No"/>
  </r>
  <r>
    <x v="1402"/>
    <n v="2018"/>
    <n v="4"/>
    <s v="No"/>
  </r>
  <r>
    <x v="1403"/>
    <n v="2020"/>
    <n v="3"/>
    <s v="No"/>
  </r>
  <r>
    <x v="1404"/>
    <n v="2018"/>
    <n v="5"/>
    <s v="No"/>
  </r>
  <r>
    <x v="1404"/>
    <n v="2019"/>
    <n v="3"/>
    <s v="No"/>
  </r>
  <r>
    <x v="1405"/>
    <n v="2017"/>
    <n v="5"/>
    <s v="Yes"/>
  </r>
  <r>
    <x v="1405"/>
    <n v="2018"/>
    <n v="3"/>
    <s v="No"/>
  </r>
  <r>
    <x v="1405"/>
    <n v="2019"/>
    <n v="4"/>
    <s v="Yes"/>
  </r>
  <r>
    <x v="1406"/>
    <n v="2021"/>
    <n v="4"/>
    <s v="No"/>
  </r>
  <r>
    <x v="1406"/>
    <n v="2022"/>
    <n v="3"/>
    <s v="No"/>
  </r>
  <r>
    <x v="1407"/>
    <n v="2023"/>
    <n v="5"/>
    <s v="No"/>
  </r>
  <r>
    <x v="1407"/>
    <n v="2024"/>
    <n v="3"/>
    <s v="No"/>
  </r>
  <r>
    <x v="1407"/>
    <n v="2025"/>
    <n v="4"/>
    <s v="No"/>
  </r>
  <r>
    <x v="1407"/>
    <n v="2026"/>
    <n v="4"/>
    <s v="No"/>
  </r>
  <r>
    <x v="1408"/>
    <n v="2017"/>
    <n v="5"/>
    <s v="No"/>
  </r>
  <r>
    <x v="1408"/>
    <n v="2018"/>
    <n v="2"/>
    <s v="No"/>
  </r>
  <r>
    <x v="1409"/>
    <n v="2019"/>
    <n v="2"/>
    <s v="Yes"/>
  </r>
  <r>
    <x v="1410"/>
    <n v="2019"/>
    <n v="3"/>
    <s v="No"/>
  </r>
  <r>
    <x v="1410"/>
    <n v="2020"/>
    <n v="3"/>
    <s v="No"/>
  </r>
  <r>
    <x v="1410"/>
    <n v="2021"/>
    <n v="4"/>
    <s v="No"/>
  </r>
  <r>
    <x v="1410"/>
    <n v="2022"/>
    <n v="4"/>
    <s v="No"/>
  </r>
  <r>
    <x v="1411"/>
    <n v="2019"/>
    <n v="3"/>
    <s v="No"/>
  </r>
  <r>
    <x v="1411"/>
    <n v="2020"/>
    <n v="4"/>
    <s v="Yes"/>
  </r>
  <r>
    <x v="1411"/>
    <n v="2021"/>
    <n v="2"/>
    <s v="No"/>
  </r>
  <r>
    <x v="1412"/>
    <n v="2019"/>
    <n v="2"/>
    <s v="No"/>
  </r>
  <r>
    <x v="1412"/>
    <n v="2020"/>
    <n v="4"/>
    <s v="No"/>
  </r>
  <r>
    <x v="1412"/>
    <n v="2021"/>
    <n v="2"/>
    <s v="No"/>
  </r>
  <r>
    <x v="1413"/>
    <n v="2017"/>
    <n v="4"/>
    <s v="No"/>
  </r>
  <r>
    <x v="1414"/>
    <n v="2022"/>
    <n v="2"/>
    <s v="No"/>
  </r>
  <r>
    <x v="1414"/>
    <n v="2023"/>
    <n v="3"/>
    <s v="No"/>
  </r>
  <r>
    <x v="1415"/>
    <n v="2023"/>
    <n v="4"/>
    <s v="No"/>
  </r>
  <r>
    <x v="1415"/>
    <n v="2024"/>
    <n v="3"/>
    <s v="No"/>
  </r>
  <r>
    <x v="1415"/>
    <n v="2025"/>
    <n v="3"/>
    <s v="Yes"/>
  </r>
  <r>
    <x v="1415"/>
    <n v="2026"/>
    <n v="3"/>
    <s v="No"/>
  </r>
  <r>
    <x v="1416"/>
    <n v="2021"/>
    <n v="5"/>
    <s v="No"/>
  </r>
  <r>
    <x v="1416"/>
    <n v="2022"/>
    <n v="4"/>
    <s v="No"/>
  </r>
  <r>
    <x v="1416"/>
    <n v="2023"/>
    <n v="3"/>
    <s v="No"/>
  </r>
  <r>
    <x v="1417"/>
    <n v="2017"/>
    <n v="3"/>
    <s v="No"/>
  </r>
  <r>
    <x v="1417"/>
    <n v="2018"/>
    <n v="4"/>
    <s v="Yes"/>
  </r>
  <r>
    <x v="1417"/>
    <n v="2019"/>
    <n v="4"/>
    <s v="Yes"/>
  </r>
  <r>
    <x v="1417"/>
    <n v="2020"/>
    <n v="4"/>
    <s v="No"/>
  </r>
  <r>
    <x v="1418"/>
    <n v="2018"/>
    <n v="2"/>
    <s v="Yes"/>
  </r>
  <r>
    <x v="1419"/>
    <n v="2020"/>
    <n v="3"/>
    <s v="No"/>
  </r>
  <r>
    <x v="1419"/>
    <n v="2021"/>
    <n v="4"/>
    <s v="Yes"/>
  </r>
  <r>
    <x v="1419"/>
    <n v="2022"/>
    <n v="4"/>
    <s v="No"/>
  </r>
  <r>
    <x v="1419"/>
    <n v="2023"/>
    <n v="3"/>
    <s v="No"/>
  </r>
  <r>
    <x v="1420"/>
    <n v="2021"/>
    <n v="4"/>
    <s v="No"/>
  </r>
  <r>
    <x v="1421"/>
    <n v="2020"/>
    <n v="4"/>
    <s v="No"/>
  </r>
  <r>
    <x v="1421"/>
    <n v="2021"/>
    <n v="5"/>
    <s v="No"/>
  </r>
  <r>
    <x v="1421"/>
    <n v="2022"/>
    <n v="3"/>
    <s v="No"/>
  </r>
  <r>
    <x v="1421"/>
    <n v="2023"/>
    <n v="3"/>
    <s v="No"/>
  </r>
  <r>
    <x v="1422"/>
    <n v="2021"/>
    <n v="4"/>
    <s v="Yes"/>
  </r>
  <r>
    <x v="1423"/>
    <n v="2022"/>
    <n v="3"/>
    <s v="No"/>
  </r>
  <r>
    <x v="1423"/>
    <n v="2023"/>
    <n v="4"/>
    <s v="No"/>
  </r>
  <r>
    <x v="1423"/>
    <n v="2024"/>
    <n v="4"/>
    <s v="No"/>
  </r>
  <r>
    <x v="1423"/>
    <n v="2025"/>
    <n v="4"/>
    <s v="No"/>
  </r>
  <r>
    <x v="1424"/>
    <n v="2023"/>
    <n v="5"/>
    <s v="No"/>
  </r>
  <r>
    <x v="1424"/>
    <n v="2024"/>
    <n v="5"/>
    <s v="Yes"/>
  </r>
  <r>
    <x v="1424"/>
    <n v="2025"/>
    <n v="4"/>
    <s v="No"/>
  </r>
  <r>
    <x v="1424"/>
    <n v="2026"/>
    <n v="3"/>
    <s v="Yes"/>
  </r>
  <r>
    <x v="1425"/>
    <n v="2019"/>
    <n v="3"/>
    <s v="Yes"/>
  </r>
  <r>
    <x v="1425"/>
    <n v="2020"/>
    <n v="3"/>
    <s v="No"/>
  </r>
  <r>
    <x v="1425"/>
    <n v="2021"/>
    <n v="2"/>
    <s v="No"/>
  </r>
  <r>
    <x v="1426"/>
    <n v="2020"/>
    <n v="3"/>
    <s v="No"/>
  </r>
  <r>
    <x v="1426"/>
    <n v="2021"/>
    <n v="4"/>
    <s v="No"/>
  </r>
  <r>
    <x v="1426"/>
    <n v="2022"/>
    <n v="5"/>
    <s v="No"/>
  </r>
  <r>
    <x v="1427"/>
    <n v="2019"/>
    <n v="3"/>
    <s v="No"/>
  </r>
  <r>
    <x v="1427"/>
    <n v="2020"/>
    <n v="3"/>
    <s v="No"/>
  </r>
  <r>
    <x v="1428"/>
    <n v="2021"/>
    <n v="3"/>
    <s v="Yes"/>
  </r>
  <r>
    <x v="1428"/>
    <n v="2022"/>
    <n v="3"/>
    <s v="No"/>
  </r>
  <r>
    <x v="1429"/>
    <n v="2021"/>
    <n v="3"/>
    <s v="No"/>
  </r>
  <r>
    <x v="1430"/>
    <n v="2020"/>
    <n v="2"/>
    <s v="No"/>
  </r>
  <r>
    <x v="1430"/>
    <n v="2021"/>
    <n v="4"/>
    <s v="No"/>
  </r>
  <r>
    <x v="1430"/>
    <n v="2022"/>
    <n v="3"/>
    <s v="No"/>
  </r>
  <r>
    <x v="1430"/>
    <n v="2023"/>
    <n v="3"/>
    <s v="No"/>
  </r>
  <r>
    <x v="1431"/>
    <n v="2019"/>
    <n v="2"/>
    <s v="No"/>
  </r>
  <r>
    <x v="1431"/>
    <n v="2020"/>
    <n v="3"/>
    <s v="No"/>
  </r>
  <r>
    <x v="1431"/>
    <n v="2021"/>
    <n v="5"/>
    <s v="No"/>
  </r>
  <r>
    <x v="1432"/>
    <n v="2021"/>
    <n v="4"/>
    <s v="No"/>
  </r>
  <r>
    <x v="1433"/>
    <n v="2021"/>
    <n v="2"/>
    <s v="No"/>
  </r>
  <r>
    <x v="1434"/>
    <n v="2019"/>
    <n v="4"/>
    <s v="No"/>
  </r>
  <r>
    <x v="1435"/>
    <n v="2023"/>
    <n v="3"/>
    <s v="Yes"/>
  </r>
  <r>
    <x v="1435"/>
    <n v="2024"/>
    <n v="4"/>
    <s v="No"/>
  </r>
  <r>
    <x v="1436"/>
    <n v="2022"/>
    <n v="4"/>
    <s v="Yes"/>
  </r>
  <r>
    <x v="1436"/>
    <n v="2023"/>
    <n v="2"/>
    <s v="No"/>
  </r>
  <r>
    <x v="1436"/>
    <n v="2024"/>
    <n v="3"/>
    <s v="No"/>
  </r>
  <r>
    <x v="1436"/>
    <n v="2025"/>
    <n v="4"/>
    <s v="No"/>
  </r>
  <r>
    <x v="1437"/>
    <n v="2022"/>
    <n v="2"/>
    <s v="No"/>
  </r>
  <r>
    <x v="1438"/>
    <n v="2022"/>
    <n v="2"/>
    <s v="Yes"/>
  </r>
  <r>
    <x v="1438"/>
    <n v="2023"/>
    <n v="4"/>
    <s v="No"/>
  </r>
  <r>
    <x v="1438"/>
    <n v="2024"/>
    <n v="5"/>
    <s v="No"/>
  </r>
  <r>
    <x v="1439"/>
    <n v="2020"/>
    <n v="4"/>
    <s v="No"/>
  </r>
  <r>
    <x v="1439"/>
    <n v="2021"/>
    <n v="3"/>
    <s v="No"/>
  </r>
  <r>
    <x v="1440"/>
    <n v="2020"/>
    <n v="2"/>
    <s v="No"/>
  </r>
  <r>
    <x v="1440"/>
    <n v="2021"/>
    <n v="4"/>
    <s v="Yes"/>
  </r>
  <r>
    <x v="1440"/>
    <n v="2022"/>
    <n v="3"/>
    <s v="No"/>
  </r>
  <r>
    <x v="1441"/>
    <n v="2021"/>
    <n v="3"/>
    <s v="No"/>
  </r>
  <r>
    <x v="1441"/>
    <n v="2022"/>
    <n v="3"/>
    <s v="No"/>
  </r>
  <r>
    <x v="1442"/>
    <n v="2022"/>
    <n v="4"/>
    <s v="No"/>
  </r>
  <r>
    <x v="1442"/>
    <n v="2023"/>
    <n v="3"/>
    <s v="No"/>
  </r>
  <r>
    <x v="1442"/>
    <n v="2024"/>
    <n v="2"/>
    <s v="No"/>
  </r>
  <r>
    <x v="1442"/>
    <n v="2025"/>
    <n v="4"/>
    <s v="No"/>
  </r>
  <r>
    <x v="1443"/>
    <n v="2020"/>
    <n v="4"/>
    <s v="No"/>
  </r>
  <r>
    <x v="1443"/>
    <n v="2021"/>
    <n v="3"/>
    <s v="No"/>
  </r>
  <r>
    <x v="1444"/>
    <n v="2020"/>
    <n v="4"/>
    <s v="Yes"/>
  </r>
  <r>
    <x v="1445"/>
    <n v="2022"/>
    <n v="2"/>
    <s v="Yes"/>
  </r>
  <r>
    <x v="1445"/>
    <n v="2023"/>
    <n v="2"/>
    <s v="No"/>
  </r>
  <r>
    <x v="1445"/>
    <n v="2024"/>
    <n v="3"/>
    <s v="No"/>
  </r>
  <r>
    <x v="1445"/>
    <n v="2025"/>
    <n v="4"/>
    <s v="No"/>
  </r>
  <r>
    <x v="1446"/>
    <n v="2017"/>
    <n v="4"/>
    <s v="No"/>
  </r>
  <r>
    <x v="1446"/>
    <n v="2018"/>
    <n v="4"/>
    <s v="No"/>
  </r>
  <r>
    <x v="1446"/>
    <n v="2019"/>
    <n v="2"/>
    <s v="Yes"/>
  </r>
  <r>
    <x v="1446"/>
    <n v="2020"/>
    <n v="4"/>
    <s v="No"/>
  </r>
  <r>
    <x v="1447"/>
    <n v="2020"/>
    <n v="3"/>
    <s v="No"/>
  </r>
  <r>
    <x v="1447"/>
    <n v="2021"/>
    <n v="4"/>
    <s v="No"/>
  </r>
  <r>
    <x v="1447"/>
    <n v="2022"/>
    <n v="4"/>
    <s v="No"/>
  </r>
  <r>
    <x v="1448"/>
    <n v="2022"/>
    <n v="5"/>
    <s v="No"/>
  </r>
  <r>
    <x v="1448"/>
    <n v="2023"/>
    <n v="5"/>
    <s v="No"/>
  </r>
  <r>
    <x v="1448"/>
    <n v="2024"/>
    <n v="2"/>
    <s v="No"/>
  </r>
  <r>
    <x v="1449"/>
    <n v="2022"/>
    <n v="4"/>
    <s v="No"/>
  </r>
  <r>
    <x v="1449"/>
    <n v="2023"/>
    <n v="3"/>
    <s v="No"/>
  </r>
  <r>
    <x v="1449"/>
    <n v="2024"/>
    <n v="5"/>
    <s v="No"/>
  </r>
  <r>
    <x v="1450"/>
    <n v="2023"/>
    <n v="4"/>
    <s v="No"/>
  </r>
  <r>
    <x v="1450"/>
    <n v="2024"/>
    <n v="4"/>
    <s v="No"/>
  </r>
  <r>
    <x v="1451"/>
    <n v="2020"/>
    <n v="4"/>
    <s v="No"/>
  </r>
  <r>
    <x v="1452"/>
    <n v="2023"/>
    <n v="4"/>
    <s v="No"/>
  </r>
  <r>
    <x v="1453"/>
    <n v="2020"/>
    <n v="3"/>
    <s v="No"/>
  </r>
  <r>
    <x v="1454"/>
    <n v="2021"/>
    <n v="5"/>
    <s v="No"/>
  </r>
  <r>
    <x v="1455"/>
    <n v="2017"/>
    <n v="3"/>
    <s v="No"/>
  </r>
  <r>
    <x v="1455"/>
    <n v="2018"/>
    <n v="2"/>
    <s v="No"/>
  </r>
  <r>
    <x v="1456"/>
    <n v="2018"/>
    <n v="3"/>
    <s v="No"/>
  </r>
  <r>
    <x v="1456"/>
    <n v="2019"/>
    <n v="5"/>
    <s v="No"/>
  </r>
  <r>
    <x v="1456"/>
    <n v="2020"/>
    <n v="2"/>
    <s v="No"/>
  </r>
  <r>
    <x v="1456"/>
    <n v="2021"/>
    <n v="4"/>
    <s v="No"/>
  </r>
  <r>
    <x v="1457"/>
    <n v="2020"/>
    <n v="4"/>
    <s v="No"/>
  </r>
  <r>
    <x v="1457"/>
    <n v="2021"/>
    <n v="4"/>
    <s v="No"/>
  </r>
  <r>
    <x v="1457"/>
    <n v="2022"/>
    <n v="3"/>
    <s v="No"/>
  </r>
  <r>
    <x v="1457"/>
    <n v="2023"/>
    <n v="3"/>
    <s v="No"/>
  </r>
  <r>
    <x v="1458"/>
    <n v="2018"/>
    <n v="3"/>
    <s v="No"/>
  </r>
  <r>
    <x v="1458"/>
    <n v="2019"/>
    <n v="4"/>
    <s v="No"/>
  </r>
  <r>
    <x v="1458"/>
    <n v="2020"/>
    <n v="2"/>
    <s v="No"/>
  </r>
  <r>
    <x v="1458"/>
    <n v="2021"/>
    <n v="3"/>
    <s v="No"/>
  </r>
  <r>
    <x v="1459"/>
    <n v="2021"/>
    <n v="5"/>
    <s v="No"/>
  </r>
  <r>
    <x v="1459"/>
    <n v="2022"/>
    <n v="4"/>
    <s v="No"/>
  </r>
  <r>
    <x v="1460"/>
    <n v="2020"/>
    <n v="2"/>
    <s v="No"/>
  </r>
  <r>
    <x v="1461"/>
    <n v="2020"/>
    <n v="3"/>
    <s v="No"/>
  </r>
  <r>
    <x v="1461"/>
    <n v="2021"/>
    <n v="3"/>
    <s v="No"/>
  </r>
  <r>
    <x v="1462"/>
    <n v="2020"/>
    <n v="4"/>
    <s v="No"/>
  </r>
  <r>
    <x v="1462"/>
    <n v="2021"/>
    <n v="3"/>
    <s v="No"/>
  </r>
  <r>
    <x v="1463"/>
    <n v="2023"/>
    <n v="4"/>
    <s v="No"/>
  </r>
  <r>
    <x v="1464"/>
    <n v="2022"/>
    <n v="3"/>
    <s v="Yes"/>
  </r>
  <r>
    <x v="1464"/>
    <n v="2023"/>
    <n v="3"/>
    <s v="No"/>
  </r>
  <r>
    <x v="1464"/>
    <n v="2024"/>
    <n v="3"/>
    <s v="Yes"/>
  </r>
  <r>
    <x v="1465"/>
    <n v="2017"/>
    <n v="3"/>
    <s v="No"/>
  </r>
  <r>
    <x v="1465"/>
    <n v="2018"/>
    <n v="4"/>
    <s v="No"/>
  </r>
  <r>
    <x v="1465"/>
    <n v="2019"/>
    <n v="4"/>
    <s v="No"/>
  </r>
  <r>
    <x v="1466"/>
    <n v="2021"/>
    <n v="4"/>
    <s v="No"/>
  </r>
  <r>
    <x v="1466"/>
    <n v="2022"/>
    <n v="3"/>
    <s v="No"/>
  </r>
  <r>
    <x v="1466"/>
    <n v="2023"/>
    <n v="5"/>
    <s v="No"/>
  </r>
  <r>
    <x v="1467"/>
    <n v="2023"/>
    <n v="3"/>
    <s v="No"/>
  </r>
  <r>
    <x v="1467"/>
    <n v="2024"/>
    <n v="3"/>
    <s v="No"/>
  </r>
  <r>
    <x v="1467"/>
    <n v="2025"/>
    <n v="4"/>
    <s v="No"/>
  </r>
  <r>
    <x v="1467"/>
    <n v="2026"/>
    <n v="3"/>
    <s v="No"/>
  </r>
  <r>
    <x v="1468"/>
    <n v="2017"/>
    <n v="4"/>
    <s v="No"/>
  </r>
  <r>
    <x v="1469"/>
    <n v="2021"/>
    <n v="2"/>
    <s v="No"/>
  </r>
  <r>
    <x v="1469"/>
    <n v="2022"/>
    <n v="4"/>
    <s v="No"/>
  </r>
  <r>
    <x v="1469"/>
    <n v="2023"/>
    <n v="3"/>
    <s v="No"/>
  </r>
  <r>
    <x v="1469"/>
    <n v="2024"/>
    <n v="3"/>
    <s v="Yes"/>
  </r>
  <r>
    <x v="1470"/>
    <n v="2020"/>
    <n v="4"/>
    <s v="No"/>
  </r>
  <r>
    <x v="1470"/>
    <n v="2021"/>
    <n v="2"/>
    <s v="Yes"/>
  </r>
  <r>
    <x v="1470"/>
    <n v="2022"/>
    <n v="4"/>
    <s v="No"/>
  </r>
  <r>
    <x v="1471"/>
    <n v="2018"/>
    <n v="4"/>
    <s v="No"/>
  </r>
  <r>
    <x v="1471"/>
    <n v="2019"/>
    <n v="5"/>
    <s v="Yes"/>
  </r>
  <r>
    <x v="1471"/>
    <n v="2020"/>
    <n v="3"/>
    <s v="No"/>
  </r>
  <r>
    <x v="1472"/>
    <n v="2022"/>
    <n v="2"/>
    <s v="No"/>
  </r>
  <r>
    <x v="1472"/>
    <n v="2023"/>
    <n v="3"/>
    <s v="No"/>
  </r>
  <r>
    <x v="1472"/>
    <n v="2024"/>
    <n v="3"/>
    <s v="No"/>
  </r>
  <r>
    <x v="1472"/>
    <n v="2025"/>
    <n v="3"/>
    <s v="No"/>
  </r>
  <r>
    <x v="1473"/>
    <n v="2023"/>
    <n v="4"/>
    <s v="No"/>
  </r>
  <r>
    <x v="1473"/>
    <n v="2024"/>
    <n v="4"/>
    <s v="No"/>
  </r>
  <r>
    <x v="1473"/>
    <n v="2025"/>
    <n v="3"/>
    <s v="Yes"/>
  </r>
  <r>
    <x v="1474"/>
    <n v="2022"/>
    <n v="4"/>
    <s v="No"/>
  </r>
  <r>
    <x v="1474"/>
    <n v="2023"/>
    <n v="5"/>
    <s v="No"/>
  </r>
  <r>
    <x v="1475"/>
    <n v="2023"/>
    <n v="3"/>
    <s v="No"/>
  </r>
  <r>
    <x v="1475"/>
    <n v="2024"/>
    <n v="3"/>
    <s v="No"/>
  </r>
  <r>
    <x v="1475"/>
    <n v="2025"/>
    <n v="3"/>
    <s v="No"/>
  </r>
  <r>
    <x v="1476"/>
    <n v="2023"/>
    <n v="3"/>
    <s v="No"/>
  </r>
  <r>
    <x v="1476"/>
    <n v="2024"/>
    <n v="5"/>
    <s v="No"/>
  </r>
  <r>
    <x v="1476"/>
    <n v="2025"/>
    <n v="3"/>
    <s v="No"/>
  </r>
  <r>
    <x v="1477"/>
    <n v="2021"/>
    <n v="5"/>
    <s v="No"/>
  </r>
  <r>
    <x v="1478"/>
    <n v="2020"/>
    <n v="3"/>
    <s v="No"/>
  </r>
  <r>
    <x v="1478"/>
    <n v="2021"/>
    <n v="4"/>
    <s v="No"/>
  </r>
  <r>
    <x v="1478"/>
    <n v="2022"/>
    <n v="5"/>
    <s v="Yes"/>
  </r>
  <r>
    <x v="1479"/>
    <n v="2023"/>
    <n v="2"/>
    <s v="No"/>
  </r>
  <r>
    <x v="1480"/>
    <n v="2023"/>
    <n v="3"/>
    <s v="No"/>
  </r>
  <r>
    <x v="1480"/>
    <n v="2024"/>
    <n v="3"/>
    <s v="No"/>
  </r>
  <r>
    <x v="1481"/>
    <n v="2023"/>
    <n v="4"/>
    <s v="Yes"/>
  </r>
  <r>
    <x v="1481"/>
    <n v="2024"/>
    <n v="4"/>
    <s v="Yes"/>
  </r>
  <r>
    <x v="1481"/>
    <n v="2025"/>
    <n v="3"/>
    <s v="No"/>
  </r>
  <r>
    <x v="1481"/>
    <n v="2026"/>
    <n v="2"/>
    <s v="No"/>
  </r>
  <r>
    <x v="1482"/>
    <n v="2020"/>
    <n v="3"/>
    <s v="No"/>
  </r>
  <r>
    <x v="1483"/>
    <n v="2019"/>
    <n v="2"/>
    <s v="No"/>
  </r>
  <r>
    <x v="1483"/>
    <n v="2020"/>
    <n v="2"/>
    <s v="No"/>
  </r>
  <r>
    <x v="1483"/>
    <n v="2021"/>
    <n v="3"/>
    <s v="No"/>
  </r>
  <r>
    <x v="1483"/>
    <n v="2022"/>
    <n v="4"/>
    <s v="No"/>
  </r>
  <r>
    <x v="1484"/>
    <n v="2018"/>
    <n v="5"/>
    <s v="No"/>
  </r>
  <r>
    <x v="1484"/>
    <n v="2019"/>
    <n v="3"/>
    <s v="No"/>
  </r>
  <r>
    <x v="1485"/>
    <n v="2022"/>
    <n v="2"/>
    <s v="No"/>
  </r>
  <r>
    <x v="1485"/>
    <n v="2023"/>
    <n v="4"/>
    <s v="No"/>
  </r>
  <r>
    <x v="1485"/>
    <n v="2024"/>
    <n v="3"/>
    <s v="No"/>
  </r>
  <r>
    <x v="1485"/>
    <n v="2025"/>
    <n v="3"/>
    <s v="Yes"/>
  </r>
  <r>
    <x v="1486"/>
    <n v="2021"/>
    <n v="4"/>
    <s v="No"/>
  </r>
  <r>
    <x v="1487"/>
    <n v="2020"/>
    <n v="4"/>
    <s v="No"/>
  </r>
  <r>
    <x v="1487"/>
    <n v="2021"/>
    <n v="5"/>
    <s v="No"/>
  </r>
  <r>
    <x v="1488"/>
    <n v="2019"/>
    <n v="4"/>
    <s v="No"/>
  </r>
  <r>
    <x v="1488"/>
    <n v="2020"/>
    <n v="4"/>
    <s v="No"/>
  </r>
  <r>
    <x v="1488"/>
    <n v="2021"/>
    <n v="5"/>
    <s v="No"/>
  </r>
  <r>
    <x v="1489"/>
    <n v="2018"/>
    <n v="5"/>
    <s v="No"/>
  </r>
  <r>
    <x v="1489"/>
    <n v="2019"/>
    <n v="4"/>
    <s v="No"/>
  </r>
  <r>
    <x v="1489"/>
    <n v="2020"/>
    <n v="3"/>
    <s v="Yes"/>
  </r>
  <r>
    <x v="1490"/>
    <n v="2018"/>
    <n v="2"/>
    <s v="No"/>
  </r>
  <r>
    <x v="1490"/>
    <n v="2019"/>
    <n v="5"/>
    <s v="Yes"/>
  </r>
  <r>
    <x v="1490"/>
    <n v="2020"/>
    <n v="3"/>
    <s v="No"/>
  </r>
  <r>
    <x v="1490"/>
    <n v="2021"/>
    <n v="4"/>
    <s v="No"/>
  </r>
  <r>
    <x v="1491"/>
    <n v="2021"/>
    <n v="3"/>
    <s v="No"/>
  </r>
  <r>
    <x v="1491"/>
    <n v="2022"/>
    <n v="3"/>
    <s v="No"/>
  </r>
  <r>
    <x v="1492"/>
    <n v="2022"/>
    <n v="3"/>
    <s v="Yes"/>
  </r>
  <r>
    <x v="1493"/>
    <n v="2021"/>
    <n v="2"/>
    <s v="No"/>
  </r>
  <r>
    <x v="1494"/>
    <n v="2021"/>
    <n v="5"/>
    <s v="No"/>
  </r>
  <r>
    <x v="1494"/>
    <n v="2022"/>
    <n v="5"/>
    <s v="No"/>
  </r>
  <r>
    <x v="1495"/>
    <n v="2019"/>
    <n v="3"/>
    <s v="No"/>
  </r>
  <r>
    <x v="1495"/>
    <n v="2020"/>
    <n v="3"/>
    <s v="Yes"/>
  </r>
  <r>
    <x v="1496"/>
    <n v="2021"/>
    <n v="4"/>
    <s v="Yes"/>
  </r>
  <r>
    <x v="1497"/>
    <n v="2020"/>
    <n v="4"/>
    <s v="No"/>
  </r>
  <r>
    <x v="1497"/>
    <n v="2021"/>
    <n v="2"/>
    <s v="No"/>
  </r>
  <r>
    <x v="1497"/>
    <n v="2022"/>
    <n v="5"/>
    <s v="No"/>
  </r>
  <r>
    <x v="1498"/>
    <n v="2020"/>
    <n v="5"/>
    <s v="No"/>
  </r>
  <r>
    <x v="1498"/>
    <n v="2021"/>
    <n v="2"/>
    <s v="No"/>
  </r>
  <r>
    <x v="1498"/>
    <n v="2022"/>
    <n v="4"/>
    <s v="No"/>
  </r>
  <r>
    <x v="1498"/>
    <n v="2023"/>
    <n v="2"/>
    <s v="No"/>
  </r>
  <r>
    <x v="1499"/>
    <n v="2019"/>
    <n v="5"/>
    <s v="No"/>
  </r>
  <r>
    <x v="1499"/>
    <n v="2020"/>
    <n v="3"/>
    <s v="No"/>
  </r>
  <r>
    <x v="1500"/>
    <n v="2019"/>
    <n v="4"/>
    <s v="No"/>
  </r>
  <r>
    <x v="1501"/>
    <n v="2021"/>
    <n v="4"/>
    <s v="No"/>
  </r>
  <r>
    <x v="1502"/>
    <n v="2020"/>
    <n v="3"/>
    <s v="No"/>
  </r>
  <r>
    <x v="1503"/>
    <n v="2019"/>
    <n v="5"/>
    <s v="Yes"/>
  </r>
  <r>
    <x v="1503"/>
    <n v="2020"/>
    <n v="2"/>
    <s v="No"/>
  </r>
  <r>
    <x v="1503"/>
    <n v="2021"/>
    <n v="4"/>
    <s v="No"/>
  </r>
  <r>
    <x v="1503"/>
    <n v="2022"/>
    <n v="4"/>
    <s v="No"/>
  </r>
  <r>
    <x v="1504"/>
    <n v="2018"/>
    <n v="3"/>
    <s v="No"/>
  </r>
  <r>
    <x v="1505"/>
    <n v="2019"/>
    <n v="3"/>
    <s v="No"/>
  </r>
  <r>
    <x v="1505"/>
    <n v="2020"/>
    <n v="4"/>
    <s v="No"/>
  </r>
  <r>
    <x v="1505"/>
    <n v="2021"/>
    <n v="3"/>
    <s v="No"/>
  </r>
  <r>
    <x v="1505"/>
    <n v="2022"/>
    <n v="4"/>
    <s v="No"/>
  </r>
  <r>
    <x v="1506"/>
    <n v="2021"/>
    <n v="5"/>
    <s v="No"/>
  </r>
  <r>
    <x v="1506"/>
    <n v="2022"/>
    <n v="4"/>
    <s v="No"/>
  </r>
  <r>
    <x v="1506"/>
    <n v="2023"/>
    <n v="5"/>
    <s v="No"/>
  </r>
  <r>
    <x v="1507"/>
    <n v="2018"/>
    <n v="5"/>
    <s v="No"/>
  </r>
  <r>
    <x v="1507"/>
    <n v="2019"/>
    <n v="4"/>
    <s v="No"/>
  </r>
  <r>
    <x v="1508"/>
    <n v="2017"/>
    <n v="2"/>
    <s v="Yes"/>
  </r>
  <r>
    <x v="1509"/>
    <n v="2023"/>
    <n v="3"/>
    <s v="Yes"/>
  </r>
  <r>
    <x v="1509"/>
    <n v="2024"/>
    <n v="4"/>
    <s v="No"/>
  </r>
  <r>
    <x v="1509"/>
    <n v="2025"/>
    <n v="3"/>
    <s v="No"/>
  </r>
  <r>
    <x v="1510"/>
    <n v="2017"/>
    <n v="5"/>
    <s v="No"/>
  </r>
  <r>
    <x v="1510"/>
    <n v="2018"/>
    <n v="3"/>
    <s v="No"/>
  </r>
  <r>
    <x v="1510"/>
    <n v="2019"/>
    <n v="5"/>
    <s v="No"/>
  </r>
  <r>
    <x v="1510"/>
    <n v="2020"/>
    <n v="4"/>
    <s v="No"/>
  </r>
  <r>
    <x v="1511"/>
    <n v="2020"/>
    <n v="3"/>
    <s v="No"/>
  </r>
  <r>
    <x v="1512"/>
    <n v="2021"/>
    <n v="3"/>
    <s v="No"/>
  </r>
  <r>
    <x v="1512"/>
    <n v="2022"/>
    <n v="5"/>
    <s v="Yes"/>
  </r>
  <r>
    <x v="1513"/>
    <n v="2021"/>
    <n v="4"/>
    <s v="No"/>
  </r>
  <r>
    <x v="1513"/>
    <n v="2022"/>
    <n v="3"/>
    <s v="No"/>
  </r>
  <r>
    <x v="1513"/>
    <n v="2023"/>
    <n v="2"/>
    <s v="No"/>
  </r>
  <r>
    <x v="1514"/>
    <n v="2023"/>
    <n v="5"/>
    <s v="No"/>
  </r>
  <r>
    <x v="1514"/>
    <n v="2024"/>
    <n v="3"/>
    <s v="No"/>
  </r>
  <r>
    <x v="1514"/>
    <n v="2025"/>
    <n v="3"/>
    <s v="No"/>
  </r>
  <r>
    <x v="1515"/>
    <n v="2023"/>
    <n v="4"/>
    <s v="Yes"/>
  </r>
  <r>
    <x v="1515"/>
    <n v="2024"/>
    <n v="3"/>
    <s v="No"/>
  </r>
  <r>
    <x v="1515"/>
    <n v="2025"/>
    <n v="5"/>
    <s v="No"/>
  </r>
  <r>
    <x v="1516"/>
    <n v="2020"/>
    <n v="2"/>
    <s v="No"/>
  </r>
  <r>
    <x v="1516"/>
    <n v="2021"/>
    <n v="4"/>
    <s v="No"/>
  </r>
  <r>
    <x v="1516"/>
    <n v="2022"/>
    <n v="3"/>
    <s v="No"/>
  </r>
  <r>
    <x v="1516"/>
    <n v="2023"/>
    <n v="3"/>
    <s v="No"/>
  </r>
  <r>
    <x v="1517"/>
    <n v="2021"/>
    <n v="3"/>
    <s v="No"/>
  </r>
  <r>
    <x v="1517"/>
    <n v="2022"/>
    <n v="2"/>
    <s v="No"/>
  </r>
  <r>
    <x v="1518"/>
    <n v="2018"/>
    <n v="4"/>
    <s v="No"/>
  </r>
  <r>
    <x v="1518"/>
    <n v="2019"/>
    <n v="3"/>
    <s v="Yes"/>
  </r>
  <r>
    <x v="1519"/>
    <n v="2020"/>
    <n v="4"/>
    <s v="No"/>
  </r>
  <r>
    <x v="1519"/>
    <n v="2021"/>
    <n v="3"/>
    <s v="No"/>
  </r>
  <r>
    <x v="1520"/>
    <n v="2021"/>
    <n v="3"/>
    <s v="No"/>
  </r>
  <r>
    <x v="1521"/>
    <n v="2017"/>
    <n v="2"/>
    <s v="No"/>
  </r>
  <r>
    <x v="1521"/>
    <n v="2018"/>
    <n v="4"/>
    <s v="No"/>
  </r>
  <r>
    <x v="1521"/>
    <n v="2019"/>
    <n v="3"/>
    <s v="Yes"/>
  </r>
  <r>
    <x v="1521"/>
    <n v="2020"/>
    <n v="3"/>
    <s v="Yes"/>
  </r>
  <r>
    <x v="1522"/>
    <n v="2019"/>
    <n v="3"/>
    <s v="No"/>
  </r>
  <r>
    <x v="1522"/>
    <n v="2020"/>
    <n v="3"/>
    <s v="No"/>
  </r>
  <r>
    <x v="1522"/>
    <n v="2021"/>
    <n v="3"/>
    <s v="No"/>
  </r>
  <r>
    <x v="1522"/>
    <n v="2022"/>
    <n v="5"/>
    <s v="No"/>
  </r>
  <r>
    <x v="1523"/>
    <n v="2023"/>
    <n v="2"/>
    <s v="No"/>
  </r>
  <r>
    <x v="1523"/>
    <n v="2024"/>
    <n v="3"/>
    <s v="No"/>
  </r>
  <r>
    <x v="1523"/>
    <n v="2025"/>
    <n v="3"/>
    <s v="No"/>
  </r>
  <r>
    <x v="1524"/>
    <n v="2019"/>
    <n v="4"/>
    <s v="No"/>
  </r>
  <r>
    <x v="1525"/>
    <n v="2020"/>
    <n v="2"/>
    <s v="No"/>
  </r>
  <r>
    <x v="1526"/>
    <n v="2023"/>
    <n v="4"/>
    <s v="No"/>
  </r>
  <r>
    <x v="1526"/>
    <n v="2024"/>
    <n v="3"/>
    <s v="No"/>
  </r>
  <r>
    <x v="1526"/>
    <n v="2025"/>
    <n v="2"/>
    <s v="No"/>
  </r>
  <r>
    <x v="1526"/>
    <n v="2026"/>
    <n v="3"/>
    <s v="No"/>
  </r>
  <r>
    <x v="1527"/>
    <n v="2023"/>
    <n v="3"/>
    <s v="No"/>
  </r>
  <r>
    <x v="1528"/>
    <n v="2017"/>
    <n v="4"/>
    <s v="No"/>
  </r>
  <r>
    <x v="1528"/>
    <n v="2018"/>
    <n v="5"/>
    <s v="No"/>
  </r>
  <r>
    <x v="1528"/>
    <n v="2019"/>
    <n v="4"/>
    <s v="No"/>
  </r>
  <r>
    <x v="1528"/>
    <n v="2020"/>
    <n v="3"/>
    <s v="No"/>
  </r>
  <r>
    <x v="1529"/>
    <n v="2021"/>
    <n v="5"/>
    <s v="No"/>
  </r>
  <r>
    <x v="1529"/>
    <n v="2022"/>
    <n v="4"/>
    <s v="No"/>
  </r>
  <r>
    <x v="1529"/>
    <n v="2023"/>
    <n v="3"/>
    <s v="No"/>
  </r>
  <r>
    <x v="1530"/>
    <n v="2023"/>
    <n v="5"/>
    <s v="No"/>
  </r>
  <r>
    <x v="1530"/>
    <n v="2024"/>
    <n v="3"/>
    <s v="No"/>
  </r>
  <r>
    <x v="1531"/>
    <n v="2022"/>
    <n v="4"/>
    <s v="Yes"/>
  </r>
  <r>
    <x v="1532"/>
    <n v="2019"/>
    <n v="3"/>
    <s v="No"/>
  </r>
  <r>
    <x v="1532"/>
    <n v="2020"/>
    <n v="3"/>
    <s v="No"/>
  </r>
  <r>
    <x v="1532"/>
    <n v="2021"/>
    <n v="2"/>
    <s v="No"/>
  </r>
  <r>
    <x v="1533"/>
    <n v="2017"/>
    <n v="2"/>
    <s v="No"/>
  </r>
  <r>
    <x v="1533"/>
    <n v="2018"/>
    <n v="3"/>
    <s v="No"/>
  </r>
  <r>
    <x v="1533"/>
    <n v="2019"/>
    <n v="4"/>
    <s v="No"/>
  </r>
  <r>
    <x v="1533"/>
    <n v="2020"/>
    <n v="3"/>
    <s v="No"/>
  </r>
  <r>
    <x v="1534"/>
    <n v="2017"/>
    <n v="5"/>
    <s v="Yes"/>
  </r>
  <r>
    <x v="1534"/>
    <n v="2018"/>
    <n v="4"/>
    <s v="No"/>
  </r>
  <r>
    <x v="1535"/>
    <n v="2022"/>
    <n v="5"/>
    <s v="No"/>
  </r>
  <r>
    <x v="1535"/>
    <n v="2023"/>
    <n v="5"/>
    <s v="No"/>
  </r>
  <r>
    <x v="1535"/>
    <n v="2024"/>
    <n v="4"/>
    <s v="No"/>
  </r>
  <r>
    <x v="1536"/>
    <n v="2018"/>
    <n v="3"/>
    <s v="Yes"/>
  </r>
  <r>
    <x v="1536"/>
    <n v="2019"/>
    <n v="2"/>
    <s v="Yes"/>
  </r>
  <r>
    <x v="1536"/>
    <n v="2020"/>
    <n v="3"/>
    <s v="No"/>
  </r>
  <r>
    <x v="1537"/>
    <n v="2020"/>
    <n v="4"/>
    <s v="No"/>
  </r>
  <r>
    <x v="1538"/>
    <n v="2017"/>
    <n v="3"/>
    <s v="No"/>
  </r>
  <r>
    <x v="1538"/>
    <n v="2018"/>
    <n v="3"/>
    <s v="No"/>
  </r>
  <r>
    <x v="1538"/>
    <n v="2019"/>
    <n v="4"/>
    <s v="Yes"/>
  </r>
  <r>
    <x v="1539"/>
    <n v="2018"/>
    <n v="5"/>
    <s v="No"/>
  </r>
  <r>
    <x v="1539"/>
    <n v="2019"/>
    <n v="4"/>
    <s v="No"/>
  </r>
  <r>
    <x v="1540"/>
    <n v="2019"/>
    <n v="4"/>
    <s v="No"/>
  </r>
  <r>
    <x v="1540"/>
    <n v="2020"/>
    <n v="3"/>
    <s v="Yes"/>
  </r>
  <r>
    <x v="1540"/>
    <n v="2021"/>
    <n v="3"/>
    <s v="Yes"/>
  </r>
  <r>
    <x v="1541"/>
    <n v="2021"/>
    <n v="2"/>
    <s v="No"/>
  </r>
  <r>
    <x v="1541"/>
    <n v="2022"/>
    <n v="3"/>
    <s v="No"/>
  </r>
  <r>
    <x v="1542"/>
    <n v="2017"/>
    <n v="4"/>
    <s v="No"/>
  </r>
  <r>
    <x v="1542"/>
    <n v="2018"/>
    <n v="3"/>
    <s v="No"/>
  </r>
  <r>
    <x v="1542"/>
    <n v="2019"/>
    <n v="4"/>
    <s v="No"/>
  </r>
  <r>
    <x v="1543"/>
    <n v="2017"/>
    <n v="4"/>
    <s v="Yes"/>
  </r>
  <r>
    <x v="1543"/>
    <n v="2018"/>
    <n v="5"/>
    <s v="No"/>
  </r>
  <r>
    <x v="1544"/>
    <n v="2018"/>
    <n v="5"/>
    <s v="No"/>
  </r>
  <r>
    <x v="1545"/>
    <n v="2020"/>
    <n v="5"/>
    <s v="No"/>
  </r>
  <r>
    <x v="1546"/>
    <n v="2022"/>
    <n v="2"/>
    <s v="No"/>
  </r>
  <r>
    <x v="1546"/>
    <n v="2023"/>
    <n v="4"/>
    <s v="No"/>
  </r>
  <r>
    <x v="1547"/>
    <n v="2021"/>
    <n v="3"/>
    <s v="No"/>
  </r>
  <r>
    <x v="1548"/>
    <n v="2021"/>
    <n v="5"/>
    <s v="No"/>
  </r>
  <r>
    <x v="1548"/>
    <n v="2022"/>
    <n v="4"/>
    <s v="No"/>
  </r>
  <r>
    <x v="1548"/>
    <n v="2023"/>
    <n v="3"/>
    <s v="No"/>
  </r>
  <r>
    <x v="1549"/>
    <n v="2022"/>
    <n v="4"/>
    <s v="Yes"/>
  </r>
  <r>
    <x v="1550"/>
    <n v="2022"/>
    <n v="3"/>
    <s v="No"/>
  </r>
  <r>
    <x v="1551"/>
    <n v="2022"/>
    <n v="3"/>
    <s v="No"/>
  </r>
  <r>
    <x v="1551"/>
    <n v="2023"/>
    <n v="3"/>
    <s v="No"/>
  </r>
  <r>
    <x v="1552"/>
    <n v="2022"/>
    <n v="3"/>
    <s v="No"/>
  </r>
  <r>
    <x v="1552"/>
    <n v="2023"/>
    <n v="3"/>
    <s v="No"/>
  </r>
  <r>
    <x v="1553"/>
    <n v="2019"/>
    <n v="3"/>
    <s v="No"/>
  </r>
  <r>
    <x v="1553"/>
    <n v="2020"/>
    <n v="2"/>
    <s v="No"/>
  </r>
  <r>
    <x v="1553"/>
    <n v="2021"/>
    <n v="4"/>
    <s v="No"/>
  </r>
  <r>
    <x v="1553"/>
    <n v="2022"/>
    <n v="3"/>
    <s v="No"/>
  </r>
  <r>
    <x v="1554"/>
    <n v="2017"/>
    <n v="2"/>
    <s v="No"/>
  </r>
  <r>
    <x v="1554"/>
    <n v="2018"/>
    <n v="3"/>
    <s v="No"/>
  </r>
  <r>
    <x v="1555"/>
    <n v="2017"/>
    <n v="2"/>
    <s v="No"/>
  </r>
  <r>
    <x v="1555"/>
    <n v="2018"/>
    <n v="5"/>
    <s v="No"/>
  </r>
  <r>
    <x v="1555"/>
    <n v="2019"/>
    <n v="4"/>
    <s v="No"/>
  </r>
  <r>
    <x v="1555"/>
    <n v="2020"/>
    <n v="5"/>
    <s v="No"/>
  </r>
  <r>
    <x v="1556"/>
    <n v="2017"/>
    <n v="4"/>
    <s v="No"/>
  </r>
  <r>
    <x v="1556"/>
    <n v="2018"/>
    <n v="4"/>
    <s v="No"/>
  </r>
  <r>
    <x v="1557"/>
    <n v="2018"/>
    <n v="3"/>
    <s v="No"/>
  </r>
  <r>
    <x v="1557"/>
    <n v="2019"/>
    <n v="4"/>
    <s v="No"/>
  </r>
  <r>
    <x v="1557"/>
    <n v="2020"/>
    <n v="3"/>
    <s v="No"/>
  </r>
  <r>
    <x v="1558"/>
    <n v="2019"/>
    <n v="4"/>
    <s v="No"/>
  </r>
  <r>
    <x v="1559"/>
    <n v="2023"/>
    <n v="4"/>
    <s v="No"/>
  </r>
  <r>
    <x v="1559"/>
    <n v="2024"/>
    <n v="4"/>
    <s v="No"/>
  </r>
  <r>
    <x v="1559"/>
    <n v="2025"/>
    <n v="3"/>
    <s v="No"/>
  </r>
  <r>
    <x v="1559"/>
    <n v="2026"/>
    <n v="5"/>
    <s v="Yes"/>
  </r>
  <r>
    <x v="1560"/>
    <n v="2018"/>
    <n v="5"/>
    <s v="No"/>
  </r>
  <r>
    <x v="1560"/>
    <n v="2019"/>
    <n v="2"/>
    <s v="No"/>
  </r>
  <r>
    <x v="1560"/>
    <n v="2020"/>
    <n v="3"/>
    <s v="No"/>
  </r>
  <r>
    <x v="1561"/>
    <n v="2021"/>
    <n v="5"/>
    <s v="No"/>
  </r>
  <r>
    <x v="1561"/>
    <n v="2022"/>
    <n v="4"/>
    <s v="No"/>
  </r>
  <r>
    <x v="1562"/>
    <n v="2020"/>
    <n v="5"/>
    <s v="No"/>
  </r>
  <r>
    <x v="1562"/>
    <n v="2021"/>
    <n v="4"/>
    <s v="No"/>
  </r>
  <r>
    <x v="1563"/>
    <n v="2020"/>
    <n v="3"/>
    <s v="No"/>
  </r>
  <r>
    <x v="1563"/>
    <n v="2021"/>
    <n v="3"/>
    <s v="No"/>
  </r>
  <r>
    <x v="1564"/>
    <n v="2017"/>
    <n v="3"/>
    <s v="No"/>
  </r>
  <r>
    <x v="1564"/>
    <n v="2018"/>
    <n v="3"/>
    <s v="No"/>
  </r>
  <r>
    <x v="1564"/>
    <n v="2019"/>
    <n v="3"/>
    <s v="No"/>
  </r>
  <r>
    <x v="1564"/>
    <n v="2020"/>
    <n v="5"/>
    <s v="No"/>
  </r>
  <r>
    <x v="1565"/>
    <n v="2022"/>
    <n v="4"/>
    <s v="No"/>
  </r>
  <r>
    <x v="1565"/>
    <n v="2023"/>
    <n v="3"/>
    <s v="No"/>
  </r>
  <r>
    <x v="1565"/>
    <n v="2024"/>
    <n v="5"/>
    <s v="No"/>
  </r>
  <r>
    <x v="1565"/>
    <n v="2025"/>
    <n v="5"/>
    <s v="No"/>
  </r>
  <r>
    <x v="1566"/>
    <n v="2022"/>
    <n v="3"/>
    <s v="No"/>
  </r>
  <r>
    <x v="1567"/>
    <n v="2020"/>
    <n v="4"/>
    <s v="No"/>
  </r>
  <r>
    <x v="1567"/>
    <n v="2021"/>
    <n v="4"/>
    <s v="No"/>
  </r>
  <r>
    <x v="1568"/>
    <n v="2020"/>
    <n v="5"/>
    <s v="No"/>
  </r>
  <r>
    <x v="1568"/>
    <n v="2021"/>
    <n v="3"/>
    <s v="No"/>
  </r>
  <r>
    <x v="1568"/>
    <n v="2022"/>
    <n v="4"/>
    <s v="No"/>
  </r>
  <r>
    <x v="1568"/>
    <n v="2023"/>
    <n v="4"/>
    <s v="Yes"/>
  </r>
  <r>
    <x v="1569"/>
    <n v="2020"/>
    <n v="3"/>
    <s v="No"/>
  </r>
  <r>
    <x v="1570"/>
    <n v="2017"/>
    <n v="2"/>
    <s v="No"/>
  </r>
  <r>
    <x v="1570"/>
    <n v="2018"/>
    <n v="3"/>
    <s v="No"/>
  </r>
  <r>
    <x v="1570"/>
    <n v="2019"/>
    <n v="4"/>
    <s v="No"/>
  </r>
  <r>
    <x v="1570"/>
    <n v="2020"/>
    <n v="5"/>
    <s v="No"/>
  </r>
  <r>
    <x v="1571"/>
    <n v="2017"/>
    <n v="4"/>
    <s v="No"/>
  </r>
  <r>
    <x v="1571"/>
    <n v="2018"/>
    <n v="3"/>
    <s v="No"/>
  </r>
  <r>
    <x v="1571"/>
    <n v="2019"/>
    <n v="4"/>
    <s v="No"/>
  </r>
  <r>
    <x v="1572"/>
    <n v="2022"/>
    <n v="3"/>
    <s v="No"/>
  </r>
  <r>
    <x v="1572"/>
    <n v="2023"/>
    <n v="4"/>
    <s v="No"/>
  </r>
  <r>
    <x v="1572"/>
    <n v="2024"/>
    <n v="2"/>
    <s v="No"/>
  </r>
  <r>
    <x v="1572"/>
    <n v="2025"/>
    <n v="5"/>
    <s v="No"/>
  </r>
  <r>
    <x v="1573"/>
    <n v="2023"/>
    <n v="4"/>
    <s v="No"/>
  </r>
  <r>
    <x v="1573"/>
    <n v="2024"/>
    <n v="3"/>
    <s v="No"/>
  </r>
  <r>
    <x v="1574"/>
    <n v="2021"/>
    <n v="4"/>
    <s v="No"/>
  </r>
  <r>
    <x v="1575"/>
    <n v="2019"/>
    <n v="3"/>
    <s v="No"/>
  </r>
  <r>
    <x v="1575"/>
    <n v="2020"/>
    <n v="2"/>
    <s v="Yes"/>
  </r>
  <r>
    <x v="1575"/>
    <n v="2021"/>
    <n v="2"/>
    <s v="No"/>
  </r>
  <r>
    <x v="1576"/>
    <n v="2022"/>
    <n v="4"/>
    <s v="Yes"/>
  </r>
  <r>
    <x v="1576"/>
    <n v="2023"/>
    <n v="3"/>
    <s v="No"/>
  </r>
  <r>
    <x v="1576"/>
    <n v="2024"/>
    <n v="4"/>
    <s v="No"/>
  </r>
  <r>
    <x v="1576"/>
    <n v="2025"/>
    <n v="3"/>
    <s v="No"/>
  </r>
  <r>
    <x v="1577"/>
    <n v="2020"/>
    <n v="3"/>
    <s v="Yes"/>
  </r>
  <r>
    <x v="1577"/>
    <n v="2021"/>
    <n v="3"/>
    <s v="No"/>
  </r>
  <r>
    <x v="1577"/>
    <n v="2022"/>
    <n v="4"/>
    <s v="No"/>
  </r>
  <r>
    <x v="1578"/>
    <n v="2023"/>
    <n v="4"/>
    <s v="No"/>
  </r>
  <r>
    <x v="1578"/>
    <n v="2024"/>
    <n v="3"/>
    <s v="Yes"/>
  </r>
  <r>
    <x v="1579"/>
    <n v="2018"/>
    <n v="4"/>
    <s v="No"/>
  </r>
  <r>
    <x v="1579"/>
    <n v="2019"/>
    <n v="5"/>
    <s v="No"/>
  </r>
  <r>
    <x v="1579"/>
    <n v="2020"/>
    <n v="4"/>
    <s v="No"/>
  </r>
  <r>
    <x v="1579"/>
    <n v="2021"/>
    <n v="4"/>
    <s v="Yes"/>
  </r>
  <r>
    <x v="1580"/>
    <n v="2019"/>
    <n v="2"/>
    <s v="No"/>
  </r>
  <r>
    <x v="1581"/>
    <n v="2019"/>
    <n v="3"/>
    <s v="Yes"/>
  </r>
  <r>
    <x v="1581"/>
    <n v="2020"/>
    <n v="2"/>
    <s v="No"/>
  </r>
  <r>
    <x v="1581"/>
    <n v="2021"/>
    <n v="4"/>
    <s v="Yes"/>
  </r>
  <r>
    <x v="1581"/>
    <n v="2022"/>
    <n v="5"/>
    <s v="No"/>
  </r>
  <r>
    <x v="1582"/>
    <n v="2022"/>
    <n v="4"/>
    <s v="No"/>
  </r>
  <r>
    <x v="1582"/>
    <n v="2023"/>
    <n v="4"/>
    <s v="No"/>
  </r>
  <r>
    <x v="1582"/>
    <n v="2024"/>
    <n v="3"/>
    <s v="No"/>
  </r>
  <r>
    <x v="1583"/>
    <n v="2019"/>
    <n v="3"/>
    <s v="No"/>
  </r>
  <r>
    <x v="1583"/>
    <n v="2020"/>
    <n v="3"/>
    <s v="No"/>
  </r>
  <r>
    <x v="1583"/>
    <n v="2021"/>
    <n v="4"/>
    <s v="No"/>
  </r>
  <r>
    <x v="1583"/>
    <n v="2022"/>
    <n v="3"/>
    <s v="No"/>
  </r>
  <r>
    <x v="1584"/>
    <n v="2023"/>
    <n v="4"/>
    <s v="No"/>
  </r>
  <r>
    <x v="1584"/>
    <n v="2024"/>
    <n v="4"/>
    <s v="Yes"/>
  </r>
  <r>
    <x v="1585"/>
    <n v="2018"/>
    <n v="4"/>
    <s v="Yes"/>
  </r>
  <r>
    <x v="1586"/>
    <n v="2023"/>
    <n v="3"/>
    <s v="No"/>
  </r>
  <r>
    <x v="1587"/>
    <n v="2022"/>
    <n v="3"/>
    <s v="Yes"/>
  </r>
  <r>
    <x v="1587"/>
    <n v="2023"/>
    <n v="4"/>
    <s v="No"/>
  </r>
  <r>
    <x v="1588"/>
    <n v="2020"/>
    <n v="5"/>
    <s v="No"/>
  </r>
  <r>
    <x v="1588"/>
    <n v="2021"/>
    <n v="4"/>
    <s v="No"/>
  </r>
  <r>
    <x v="1588"/>
    <n v="2022"/>
    <n v="4"/>
    <s v="No"/>
  </r>
  <r>
    <x v="1588"/>
    <n v="2023"/>
    <n v="4"/>
    <s v="No"/>
  </r>
  <r>
    <x v="1589"/>
    <n v="2020"/>
    <n v="5"/>
    <s v="No"/>
  </r>
  <r>
    <x v="1589"/>
    <n v="2021"/>
    <n v="5"/>
    <s v="No"/>
  </r>
  <r>
    <x v="1590"/>
    <n v="2020"/>
    <n v="4"/>
    <s v="No"/>
  </r>
  <r>
    <x v="1590"/>
    <n v="2021"/>
    <n v="2"/>
    <s v="No"/>
  </r>
  <r>
    <x v="1591"/>
    <n v="2023"/>
    <n v="5"/>
    <s v="No"/>
  </r>
  <r>
    <x v="1591"/>
    <n v="2024"/>
    <n v="4"/>
    <s v="No"/>
  </r>
  <r>
    <x v="1592"/>
    <n v="2022"/>
    <n v="5"/>
    <s v="No"/>
  </r>
  <r>
    <x v="1592"/>
    <n v="2023"/>
    <n v="3"/>
    <s v="No"/>
  </r>
  <r>
    <x v="1592"/>
    <n v="2024"/>
    <n v="2"/>
    <s v="No"/>
  </r>
  <r>
    <x v="1593"/>
    <n v="2023"/>
    <n v="5"/>
    <s v="No"/>
  </r>
  <r>
    <x v="1593"/>
    <n v="2024"/>
    <n v="4"/>
    <s v="No"/>
  </r>
  <r>
    <x v="1593"/>
    <n v="2025"/>
    <n v="3"/>
    <s v="No"/>
  </r>
  <r>
    <x v="1593"/>
    <n v="2026"/>
    <n v="5"/>
    <s v="No"/>
  </r>
  <r>
    <x v="1594"/>
    <n v="2021"/>
    <n v="5"/>
    <s v="No"/>
  </r>
  <r>
    <x v="1594"/>
    <n v="2022"/>
    <n v="3"/>
    <s v="No"/>
  </r>
  <r>
    <x v="1594"/>
    <n v="2023"/>
    <n v="4"/>
    <s v="No"/>
  </r>
  <r>
    <x v="1594"/>
    <n v="2024"/>
    <n v="2"/>
    <s v="No"/>
  </r>
  <r>
    <x v="1595"/>
    <n v="2017"/>
    <n v="2"/>
    <s v="No"/>
  </r>
  <r>
    <x v="1595"/>
    <n v="2018"/>
    <n v="5"/>
    <s v="No"/>
  </r>
  <r>
    <x v="1595"/>
    <n v="2019"/>
    <n v="4"/>
    <s v="No"/>
  </r>
  <r>
    <x v="1595"/>
    <n v="2020"/>
    <n v="3"/>
    <s v="No"/>
  </r>
  <r>
    <x v="1596"/>
    <n v="2022"/>
    <n v="4"/>
    <s v="No"/>
  </r>
  <r>
    <x v="1596"/>
    <n v="2023"/>
    <n v="3"/>
    <s v="No"/>
  </r>
  <r>
    <x v="1596"/>
    <n v="2024"/>
    <n v="4"/>
    <s v="No"/>
  </r>
  <r>
    <x v="1597"/>
    <n v="2023"/>
    <n v="4"/>
    <s v="No"/>
  </r>
  <r>
    <x v="1597"/>
    <n v="2024"/>
    <n v="3"/>
    <s v="No"/>
  </r>
  <r>
    <x v="1598"/>
    <n v="2023"/>
    <n v="4"/>
    <s v="No"/>
  </r>
  <r>
    <x v="1599"/>
    <n v="2022"/>
    <n v="2"/>
    <s v="No"/>
  </r>
  <r>
    <x v="1599"/>
    <n v="2023"/>
    <n v="2"/>
    <s v="No"/>
  </r>
  <r>
    <x v="1599"/>
    <n v="2024"/>
    <n v="5"/>
    <s v="No"/>
  </r>
  <r>
    <x v="1599"/>
    <n v="2025"/>
    <n v="3"/>
    <s v="No"/>
  </r>
  <r>
    <x v="1600"/>
    <n v="2018"/>
    <n v="3"/>
    <s v="No"/>
  </r>
  <r>
    <x v="1600"/>
    <n v="2019"/>
    <n v="4"/>
    <s v="No"/>
  </r>
  <r>
    <x v="1600"/>
    <n v="2020"/>
    <n v="3"/>
    <s v="No"/>
  </r>
  <r>
    <x v="1600"/>
    <n v="2021"/>
    <n v="2"/>
    <s v="Yes"/>
  </r>
  <r>
    <x v="1601"/>
    <n v="2019"/>
    <n v="4"/>
    <s v="Yes"/>
  </r>
  <r>
    <x v="1601"/>
    <n v="2020"/>
    <n v="5"/>
    <s v="No"/>
  </r>
  <r>
    <x v="1601"/>
    <n v="2021"/>
    <n v="3"/>
    <s v="No"/>
  </r>
  <r>
    <x v="1602"/>
    <n v="2021"/>
    <n v="4"/>
    <s v="No"/>
  </r>
  <r>
    <x v="1602"/>
    <n v="2022"/>
    <n v="3"/>
    <s v="No"/>
  </r>
  <r>
    <x v="1602"/>
    <n v="2023"/>
    <n v="3"/>
    <s v="No"/>
  </r>
  <r>
    <x v="1603"/>
    <n v="2023"/>
    <n v="3"/>
    <s v="No"/>
  </r>
  <r>
    <x v="1603"/>
    <n v="2024"/>
    <n v="4"/>
    <s v="Yes"/>
  </r>
  <r>
    <x v="1604"/>
    <n v="2023"/>
    <n v="2"/>
    <s v="No"/>
  </r>
  <r>
    <x v="1605"/>
    <n v="2020"/>
    <n v="3"/>
    <s v="No"/>
  </r>
  <r>
    <x v="1605"/>
    <n v="2021"/>
    <n v="2"/>
    <s v="No"/>
  </r>
  <r>
    <x v="1605"/>
    <n v="2022"/>
    <n v="5"/>
    <s v="No"/>
  </r>
  <r>
    <x v="1605"/>
    <n v="2023"/>
    <n v="3"/>
    <s v="No"/>
  </r>
  <r>
    <x v="1606"/>
    <n v="2018"/>
    <n v="4"/>
    <s v="No"/>
  </r>
  <r>
    <x v="1607"/>
    <n v="2020"/>
    <n v="3"/>
    <s v="No"/>
  </r>
  <r>
    <x v="1607"/>
    <n v="2021"/>
    <n v="2"/>
    <s v="Yes"/>
  </r>
  <r>
    <x v="1608"/>
    <n v="2017"/>
    <n v="5"/>
    <s v="No"/>
  </r>
  <r>
    <x v="1609"/>
    <n v="2020"/>
    <n v="3"/>
    <s v="No"/>
  </r>
  <r>
    <x v="1610"/>
    <n v="2019"/>
    <n v="3"/>
    <s v="No"/>
  </r>
  <r>
    <x v="1611"/>
    <n v="2023"/>
    <n v="3"/>
    <s v="No"/>
  </r>
  <r>
    <x v="1611"/>
    <n v="2024"/>
    <n v="5"/>
    <s v="No"/>
  </r>
  <r>
    <x v="1611"/>
    <n v="2025"/>
    <n v="3"/>
    <s v="No"/>
  </r>
  <r>
    <x v="1611"/>
    <n v="2026"/>
    <n v="2"/>
    <s v="No"/>
  </r>
  <r>
    <x v="1612"/>
    <n v="2017"/>
    <n v="3"/>
    <s v="No"/>
  </r>
  <r>
    <x v="1613"/>
    <n v="2019"/>
    <n v="3"/>
    <s v="Yes"/>
  </r>
  <r>
    <x v="1613"/>
    <n v="2020"/>
    <n v="5"/>
    <s v="No"/>
  </r>
  <r>
    <x v="1613"/>
    <n v="2021"/>
    <n v="4"/>
    <s v="No"/>
  </r>
  <r>
    <x v="1614"/>
    <n v="2017"/>
    <n v="2"/>
    <s v="No"/>
  </r>
  <r>
    <x v="1614"/>
    <n v="2018"/>
    <n v="2"/>
    <s v="No"/>
  </r>
  <r>
    <x v="1614"/>
    <n v="2019"/>
    <n v="2"/>
    <s v="No"/>
  </r>
  <r>
    <x v="1614"/>
    <n v="2020"/>
    <n v="3"/>
    <s v="Yes"/>
  </r>
  <r>
    <x v="1615"/>
    <n v="2023"/>
    <n v="4"/>
    <s v="No"/>
  </r>
  <r>
    <x v="1615"/>
    <n v="2024"/>
    <n v="3"/>
    <s v="No"/>
  </r>
  <r>
    <x v="1615"/>
    <n v="2025"/>
    <n v="4"/>
    <s v="No"/>
  </r>
  <r>
    <x v="1616"/>
    <n v="2022"/>
    <n v="3"/>
    <s v="No"/>
  </r>
  <r>
    <x v="1616"/>
    <n v="2023"/>
    <n v="4"/>
    <s v="No"/>
  </r>
  <r>
    <x v="1617"/>
    <n v="2017"/>
    <n v="5"/>
    <s v="No"/>
  </r>
  <r>
    <x v="1617"/>
    <n v="2018"/>
    <n v="3"/>
    <s v="No"/>
  </r>
  <r>
    <x v="1617"/>
    <n v="2019"/>
    <n v="5"/>
    <s v="No"/>
  </r>
  <r>
    <x v="1617"/>
    <n v="2020"/>
    <n v="2"/>
    <s v="No"/>
  </r>
  <r>
    <x v="1618"/>
    <n v="2018"/>
    <n v="3"/>
    <s v="No"/>
  </r>
  <r>
    <x v="1618"/>
    <n v="2019"/>
    <n v="2"/>
    <s v="No"/>
  </r>
  <r>
    <x v="1619"/>
    <n v="2020"/>
    <n v="4"/>
    <s v="No"/>
  </r>
  <r>
    <x v="1619"/>
    <n v="2021"/>
    <n v="3"/>
    <s v="No"/>
  </r>
  <r>
    <x v="1619"/>
    <n v="2022"/>
    <n v="3"/>
    <s v="No"/>
  </r>
  <r>
    <x v="1619"/>
    <n v="2023"/>
    <n v="3"/>
    <s v="No"/>
  </r>
  <r>
    <x v="1620"/>
    <n v="2017"/>
    <n v="3"/>
    <s v="No"/>
  </r>
  <r>
    <x v="1620"/>
    <n v="2018"/>
    <n v="5"/>
    <s v="No"/>
  </r>
  <r>
    <x v="1621"/>
    <n v="2019"/>
    <n v="4"/>
    <s v="No"/>
  </r>
  <r>
    <x v="1622"/>
    <n v="2020"/>
    <n v="4"/>
    <s v="No"/>
  </r>
  <r>
    <x v="1622"/>
    <n v="2021"/>
    <n v="5"/>
    <s v="No"/>
  </r>
  <r>
    <x v="1622"/>
    <n v="2022"/>
    <n v="3"/>
    <s v="No"/>
  </r>
  <r>
    <x v="1623"/>
    <n v="2019"/>
    <n v="3"/>
    <s v="No"/>
  </r>
  <r>
    <x v="1623"/>
    <n v="2020"/>
    <n v="4"/>
    <s v="Yes"/>
  </r>
  <r>
    <x v="1623"/>
    <n v="2021"/>
    <n v="4"/>
    <s v="No"/>
  </r>
  <r>
    <x v="1623"/>
    <n v="2022"/>
    <n v="2"/>
    <s v="No"/>
  </r>
  <r>
    <x v="1624"/>
    <n v="2018"/>
    <n v="4"/>
    <s v="No"/>
  </r>
  <r>
    <x v="1625"/>
    <n v="2020"/>
    <n v="3"/>
    <s v="No"/>
  </r>
  <r>
    <x v="1626"/>
    <n v="2017"/>
    <n v="2"/>
    <s v="No"/>
  </r>
  <r>
    <x v="1627"/>
    <n v="2019"/>
    <n v="5"/>
    <s v="No"/>
  </r>
  <r>
    <x v="1627"/>
    <n v="2020"/>
    <n v="3"/>
    <s v="No"/>
  </r>
  <r>
    <x v="1627"/>
    <n v="2021"/>
    <n v="4"/>
    <s v="Yes"/>
  </r>
  <r>
    <x v="1627"/>
    <n v="2022"/>
    <n v="5"/>
    <s v="No"/>
  </r>
  <r>
    <x v="1628"/>
    <n v="2021"/>
    <n v="3"/>
    <s v="No"/>
  </r>
  <r>
    <x v="1628"/>
    <n v="2022"/>
    <n v="2"/>
    <s v="Yes"/>
  </r>
  <r>
    <x v="1628"/>
    <n v="2023"/>
    <n v="2"/>
    <s v="No"/>
  </r>
  <r>
    <x v="1629"/>
    <n v="2020"/>
    <n v="2"/>
    <s v="Yes"/>
  </r>
  <r>
    <x v="1629"/>
    <n v="2021"/>
    <n v="4"/>
    <s v="No"/>
  </r>
  <r>
    <x v="1629"/>
    <n v="2022"/>
    <n v="3"/>
    <s v="No"/>
  </r>
  <r>
    <x v="1630"/>
    <n v="2021"/>
    <n v="2"/>
    <s v="Yes"/>
  </r>
  <r>
    <x v="1630"/>
    <n v="2022"/>
    <n v="4"/>
    <s v="No"/>
  </r>
  <r>
    <x v="1630"/>
    <n v="2023"/>
    <n v="3"/>
    <s v="No"/>
  </r>
  <r>
    <x v="1631"/>
    <n v="2023"/>
    <n v="3"/>
    <s v="No"/>
  </r>
  <r>
    <x v="1631"/>
    <n v="2024"/>
    <n v="3"/>
    <s v="No"/>
  </r>
  <r>
    <x v="1631"/>
    <n v="2025"/>
    <n v="2"/>
    <s v="No"/>
  </r>
  <r>
    <x v="1631"/>
    <n v="2026"/>
    <n v="3"/>
    <s v="No"/>
  </r>
  <r>
    <x v="1632"/>
    <n v="2018"/>
    <n v="4"/>
    <s v="No"/>
  </r>
  <r>
    <x v="1632"/>
    <n v="2019"/>
    <n v="3"/>
    <s v="No"/>
  </r>
  <r>
    <x v="1632"/>
    <n v="2020"/>
    <n v="4"/>
    <s v="No"/>
  </r>
  <r>
    <x v="1633"/>
    <n v="2017"/>
    <n v="5"/>
    <s v="No"/>
  </r>
  <r>
    <x v="1633"/>
    <n v="2018"/>
    <n v="3"/>
    <s v="No"/>
  </r>
  <r>
    <x v="1633"/>
    <n v="2019"/>
    <n v="4"/>
    <s v="No"/>
  </r>
  <r>
    <x v="1634"/>
    <n v="2020"/>
    <n v="5"/>
    <s v="Yes"/>
  </r>
  <r>
    <x v="1634"/>
    <n v="2021"/>
    <n v="4"/>
    <s v="No"/>
  </r>
  <r>
    <x v="1635"/>
    <n v="2019"/>
    <n v="5"/>
    <s v="No"/>
  </r>
  <r>
    <x v="1635"/>
    <n v="2020"/>
    <n v="2"/>
    <s v="No"/>
  </r>
  <r>
    <x v="1635"/>
    <n v="2021"/>
    <n v="4"/>
    <s v="Yes"/>
  </r>
  <r>
    <x v="1635"/>
    <n v="2022"/>
    <n v="3"/>
    <s v="No"/>
  </r>
  <r>
    <x v="1636"/>
    <n v="2022"/>
    <n v="3"/>
    <s v="No"/>
  </r>
  <r>
    <x v="1636"/>
    <n v="2023"/>
    <n v="2"/>
    <s v="No"/>
  </r>
  <r>
    <x v="1636"/>
    <n v="2024"/>
    <n v="5"/>
    <s v="Yes"/>
  </r>
  <r>
    <x v="1637"/>
    <n v="2023"/>
    <n v="3"/>
    <s v="No"/>
  </r>
  <r>
    <x v="1637"/>
    <n v="2024"/>
    <n v="4"/>
    <s v="No"/>
  </r>
  <r>
    <x v="1637"/>
    <n v="2025"/>
    <n v="3"/>
    <s v="No"/>
  </r>
  <r>
    <x v="1638"/>
    <n v="2017"/>
    <n v="4"/>
    <s v="No"/>
  </r>
  <r>
    <x v="1639"/>
    <n v="2018"/>
    <n v="4"/>
    <s v="No"/>
  </r>
  <r>
    <x v="1639"/>
    <n v="2019"/>
    <n v="2"/>
    <s v="No"/>
  </r>
  <r>
    <x v="1639"/>
    <n v="2020"/>
    <n v="4"/>
    <s v="No"/>
  </r>
  <r>
    <x v="1639"/>
    <n v="2021"/>
    <n v="3"/>
    <s v="No"/>
  </r>
  <r>
    <x v="1640"/>
    <n v="2023"/>
    <n v="4"/>
    <s v="No"/>
  </r>
  <r>
    <x v="1640"/>
    <n v="2024"/>
    <n v="4"/>
    <s v="No"/>
  </r>
  <r>
    <x v="1641"/>
    <n v="2018"/>
    <n v="2"/>
    <s v="No"/>
  </r>
  <r>
    <x v="1641"/>
    <n v="2019"/>
    <n v="4"/>
    <s v="No"/>
  </r>
  <r>
    <x v="1641"/>
    <n v="2020"/>
    <n v="5"/>
    <s v="No"/>
  </r>
  <r>
    <x v="1642"/>
    <n v="2021"/>
    <n v="2"/>
    <s v="No"/>
  </r>
  <r>
    <x v="1642"/>
    <n v="2022"/>
    <n v="3"/>
    <s v="No"/>
  </r>
  <r>
    <x v="1642"/>
    <n v="2023"/>
    <n v="3"/>
    <s v="No"/>
  </r>
  <r>
    <x v="1642"/>
    <n v="2024"/>
    <n v="4"/>
    <s v="No"/>
  </r>
  <r>
    <x v="1643"/>
    <n v="2019"/>
    <n v="4"/>
    <s v="Yes"/>
  </r>
  <r>
    <x v="1643"/>
    <n v="2020"/>
    <n v="4"/>
    <s v="No"/>
  </r>
  <r>
    <x v="1643"/>
    <n v="2021"/>
    <n v="3"/>
    <s v="No"/>
  </r>
  <r>
    <x v="1643"/>
    <n v="2022"/>
    <n v="4"/>
    <s v="No"/>
  </r>
  <r>
    <x v="1644"/>
    <n v="2021"/>
    <n v="3"/>
    <s v="Yes"/>
  </r>
  <r>
    <x v="1644"/>
    <n v="2022"/>
    <n v="4"/>
    <s v="No"/>
  </r>
  <r>
    <x v="1644"/>
    <n v="2023"/>
    <n v="2"/>
    <s v="No"/>
  </r>
  <r>
    <x v="1645"/>
    <n v="2022"/>
    <n v="3"/>
    <s v="No"/>
  </r>
  <r>
    <x v="1645"/>
    <n v="2023"/>
    <n v="4"/>
    <s v="No"/>
  </r>
  <r>
    <x v="1645"/>
    <n v="2024"/>
    <n v="4"/>
    <s v="No"/>
  </r>
  <r>
    <x v="1645"/>
    <n v="2025"/>
    <n v="3"/>
    <s v="Yes"/>
  </r>
  <r>
    <x v="1646"/>
    <n v="2023"/>
    <n v="4"/>
    <s v="No"/>
  </r>
  <r>
    <x v="1647"/>
    <n v="2022"/>
    <n v="3"/>
    <s v="No"/>
  </r>
  <r>
    <x v="1647"/>
    <n v="2023"/>
    <n v="5"/>
    <s v="No"/>
  </r>
  <r>
    <x v="1647"/>
    <n v="2024"/>
    <n v="4"/>
    <s v="No"/>
  </r>
  <r>
    <x v="1647"/>
    <n v="2025"/>
    <n v="2"/>
    <s v="No"/>
  </r>
  <r>
    <x v="1648"/>
    <n v="2022"/>
    <n v="3"/>
    <s v="No"/>
  </r>
  <r>
    <x v="1648"/>
    <n v="2023"/>
    <n v="3"/>
    <s v="No"/>
  </r>
  <r>
    <x v="1648"/>
    <n v="2024"/>
    <n v="2"/>
    <s v="No"/>
  </r>
  <r>
    <x v="1648"/>
    <n v="2025"/>
    <n v="4"/>
    <s v="No"/>
  </r>
  <r>
    <x v="1649"/>
    <n v="2019"/>
    <n v="2"/>
    <s v="No"/>
  </r>
  <r>
    <x v="1650"/>
    <n v="2017"/>
    <n v="4"/>
    <s v="No"/>
  </r>
  <r>
    <x v="1650"/>
    <n v="2018"/>
    <n v="3"/>
    <s v="No"/>
  </r>
  <r>
    <x v="1651"/>
    <n v="2021"/>
    <n v="5"/>
    <s v="No"/>
  </r>
  <r>
    <x v="1651"/>
    <n v="2022"/>
    <n v="4"/>
    <s v="Yes"/>
  </r>
  <r>
    <x v="1651"/>
    <n v="2023"/>
    <n v="3"/>
    <s v="No"/>
  </r>
  <r>
    <x v="1652"/>
    <n v="2021"/>
    <n v="4"/>
    <s v="No"/>
  </r>
  <r>
    <x v="1652"/>
    <n v="2022"/>
    <n v="4"/>
    <s v="No"/>
  </r>
  <r>
    <x v="1653"/>
    <n v="2022"/>
    <n v="3"/>
    <s v="No"/>
  </r>
  <r>
    <x v="1653"/>
    <n v="2023"/>
    <n v="3"/>
    <s v="No"/>
  </r>
  <r>
    <x v="1653"/>
    <n v="2024"/>
    <n v="2"/>
    <s v="No"/>
  </r>
  <r>
    <x v="1654"/>
    <n v="2018"/>
    <n v="2"/>
    <s v="No"/>
  </r>
  <r>
    <x v="1654"/>
    <n v="2019"/>
    <n v="3"/>
    <s v="No"/>
  </r>
  <r>
    <x v="1654"/>
    <n v="2020"/>
    <n v="3"/>
    <s v="No"/>
  </r>
  <r>
    <x v="1655"/>
    <n v="2020"/>
    <n v="5"/>
    <s v="No"/>
  </r>
  <r>
    <x v="1656"/>
    <n v="2017"/>
    <n v="3"/>
    <s v="No"/>
  </r>
  <r>
    <x v="1656"/>
    <n v="2018"/>
    <n v="5"/>
    <s v="Yes"/>
  </r>
  <r>
    <x v="1656"/>
    <n v="2019"/>
    <n v="2"/>
    <s v="No"/>
  </r>
  <r>
    <x v="1656"/>
    <n v="2020"/>
    <n v="4"/>
    <s v="No"/>
  </r>
  <r>
    <x v="1657"/>
    <n v="2020"/>
    <n v="3"/>
    <s v="Yes"/>
  </r>
  <r>
    <x v="1657"/>
    <n v="2021"/>
    <n v="3"/>
    <s v="No"/>
  </r>
  <r>
    <x v="1658"/>
    <n v="2017"/>
    <n v="4"/>
    <s v="No"/>
  </r>
  <r>
    <x v="1658"/>
    <n v="2018"/>
    <n v="5"/>
    <s v="No"/>
  </r>
  <r>
    <x v="1659"/>
    <n v="2019"/>
    <n v="4"/>
    <s v="No"/>
  </r>
  <r>
    <x v="1660"/>
    <n v="2018"/>
    <n v="2"/>
    <s v="No"/>
  </r>
  <r>
    <x v="1660"/>
    <n v="2019"/>
    <n v="4"/>
    <s v="No"/>
  </r>
  <r>
    <x v="1660"/>
    <n v="2020"/>
    <n v="4"/>
    <s v="No"/>
  </r>
  <r>
    <x v="1660"/>
    <n v="2021"/>
    <n v="2"/>
    <s v="No"/>
  </r>
  <r>
    <x v="1661"/>
    <n v="2021"/>
    <n v="3"/>
    <s v="No"/>
  </r>
  <r>
    <x v="1661"/>
    <n v="2022"/>
    <n v="4"/>
    <s v="No"/>
  </r>
  <r>
    <x v="1661"/>
    <n v="2023"/>
    <n v="3"/>
    <s v="No"/>
  </r>
  <r>
    <x v="1661"/>
    <n v="2024"/>
    <n v="3"/>
    <s v="No"/>
  </r>
  <r>
    <x v="1662"/>
    <n v="2018"/>
    <n v="3"/>
    <s v="No"/>
  </r>
  <r>
    <x v="1662"/>
    <n v="2019"/>
    <n v="4"/>
    <s v="No"/>
  </r>
  <r>
    <x v="1662"/>
    <n v="2020"/>
    <n v="4"/>
    <s v="No"/>
  </r>
  <r>
    <x v="1662"/>
    <n v="2021"/>
    <n v="2"/>
    <s v="Yes"/>
  </r>
  <r>
    <x v="1663"/>
    <n v="2023"/>
    <n v="2"/>
    <s v="No"/>
  </r>
  <r>
    <x v="1664"/>
    <n v="2019"/>
    <n v="4"/>
    <s v="No"/>
  </r>
  <r>
    <x v="1664"/>
    <n v="2020"/>
    <n v="2"/>
    <s v="No"/>
  </r>
  <r>
    <x v="1664"/>
    <n v="2021"/>
    <n v="5"/>
    <s v="No"/>
  </r>
  <r>
    <x v="1664"/>
    <n v="2022"/>
    <n v="5"/>
    <s v="Yes"/>
  </r>
  <r>
    <x v="1665"/>
    <n v="2023"/>
    <n v="4"/>
    <s v="Yes"/>
  </r>
  <r>
    <x v="1666"/>
    <n v="2017"/>
    <n v="4"/>
    <s v="No"/>
  </r>
  <r>
    <x v="1666"/>
    <n v="2018"/>
    <n v="3"/>
    <s v="No"/>
  </r>
  <r>
    <x v="1666"/>
    <n v="2019"/>
    <n v="4"/>
    <s v="No"/>
  </r>
  <r>
    <x v="1666"/>
    <n v="2020"/>
    <n v="3"/>
    <s v="Yes"/>
  </r>
  <r>
    <x v="1667"/>
    <n v="2022"/>
    <n v="3"/>
    <s v="No"/>
  </r>
  <r>
    <x v="1668"/>
    <n v="2017"/>
    <n v="3"/>
    <s v="No"/>
  </r>
  <r>
    <x v="1669"/>
    <n v="2021"/>
    <n v="4"/>
    <s v="Yes"/>
  </r>
  <r>
    <x v="1670"/>
    <n v="2019"/>
    <n v="4"/>
    <s v="Yes"/>
  </r>
  <r>
    <x v="1670"/>
    <n v="2020"/>
    <n v="3"/>
    <s v="No"/>
  </r>
  <r>
    <x v="1671"/>
    <n v="2017"/>
    <n v="2"/>
    <s v="No"/>
  </r>
  <r>
    <x v="1672"/>
    <n v="2018"/>
    <n v="3"/>
    <s v="No"/>
  </r>
  <r>
    <x v="1672"/>
    <n v="2019"/>
    <n v="3"/>
    <s v="No"/>
  </r>
  <r>
    <x v="1673"/>
    <n v="2023"/>
    <n v="4"/>
    <s v="No"/>
  </r>
  <r>
    <x v="1673"/>
    <n v="2024"/>
    <n v="4"/>
    <s v="No"/>
  </r>
  <r>
    <x v="1674"/>
    <n v="2023"/>
    <n v="5"/>
    <s v="No"/>
  </r>
  <r>
    <x v="1674"/>
    <n v="2024"/>
    <n v="4"/>
    <s v="No"/>
  </r>
  <r>
    <x v="1674"/>
    <n v="2025"/>
    <n v="2"/>
    <s v="No"/>
  </r>
  <r>
    <x v="1675"/>
    <n v="2020"/>
    <n v="5"/>
    <s v="No"/>
  </r>
  <r>
    <x v="1675"/>
    <n v="2021"/>
    <n v="4"/>
    <s v="No"/>
  </r>
  <r>
    <x v="1676"/>
    <n v="2022"/>
    <n v="3"/>
    <s v="No"/>
  </r>
  <r>
    <x v="1676"/>
    <n v="2023"/>
    <n v="2"/>
    <s v="No"/>
  </r>
  <r>
    <x v="1677"/>
    <n v="2020"/>
    <n v="3"/>
    <s v="No"/>
  </r>
  <r>
    <x v="1677"/>
    <n v="2021"/>
    <n v="4"/>
    <s v="No"/>
  </r>
  <r>
    <x v="1677"/>
    <n v="2022"/>
    <n v="3"/>
    <s v="No"/>
  </r>
  <r>
    <x v="1677"/>
    <n v="2023"/>
    <n v="5"/>
    <s v="No"/>
  </r>
  <r>
    <x v="1678"/>
    <n v="2023"/>
    <n v="5"/>
    <s v="No"/>
  </r>
  <r>
    <x v="1678"/>
    <n v="2024"/>
    <n v="4"/>
    <s v="No"/>
  </r>
  <r>
    <x v="1679"/>
    <n v="2018"/>
    <n v="3"/>
    <s v="No"/>
  </r>
  <r>
    <x v="1679"/>
    <n v="2019"/>
    <n v="5"/>
    <s v="No"/>
  </r>
  <r>
    <x v="1679"/>
    <n v="2020"/>
    <n v="4"/>
    <s v="No"/>
  </r>
  <r>
    <x v="1680"/>
    <n v="2019"/>
    <n v="5"/>
    <s v="No"/>
  </r>
  <r>
    <x v="1680"/>
    <n v="2020"/>
    <n v="5"/>
    <s v="No"/>
  </r>
  <r>
    <x v="1681"/>
    <n v="2022"/>
    <n v="3"/>
    <s v="Yes"/>
  </r>
  <r>
    <x v="1681"/>
    <n v="2023"/>
    <n v="3"/>
    <s v="No"/>
  </r>
  <r>
    <x v="1682"/>
    <n v="2023"/>
    <n v="4"/>
    <s v="No"/>
  </r>
  <r>
    <x v="1683"/>
    <n v="2021"/>
    <n v="5"/>
    <s v="No"/>
  </r>
  <r>
    <x v="1683"/>
    <n v="2022"/>
    <n v="3"/>
    <s v="No"/>
  </r>
  <r>
    <x v="1684"/>
    <n v="2019"/>
    <n v="2"/>
    <s v="No"/>
  </r>
  <r>
    <x v="1685"/>
    <n v="2017"/>
    <n v="3"/>
    <s v="No"/>
  </r>
  <r>
    <x v="1686"/>
    <n v="2023"/>
    <n v="4"/>
    <s v="No"/>
  </r>
  <r>
    <x v="1687"/>
    <n v="2021"/>
    <n v="4"/>
    <s v="No"/>
  </r>
  <r>
    <x v="1687"/>
    <n v="2022"/>
    <n v="3"/>
    <s v="Yes"/>
  </r>
  <r>
    <x v="1687"/>
    <n v="2023"/>
    <n v="5"/>
    <s v="No"/>
  </r>
  <r>
    <x v="1687"/>
    <n v="2024"/>
    <n v="5"/>
    <s v="No"/>
  </r>
  <r>
    <x v="1688"/>
    <n v="2018"/>
    <n v="5"/>
    <s v="No"/>
  </r>
  <r>
    <x v="1689"/>
    <n v="2019"/>
    <n v="4"/>
    <s v="No"/>
  </r>
  <r>
    <x v="1690"/>
    <n v="2017"/>
    <n v="2"/>
    <s v="No"/>
  </r>
  <r>
    <x v="1690"/>
    <n v="2018"/>
    <n v="4"/>
    <s v="No"/>
  </r>
  <r>
    <x v="1691"/>
    <n v="2021"/>
    <n v="5"/>
    <s v="No"/>
  </r>
  <r>
    <x v="1691"/>
    <n v="2022"/>
    <n v="2"/>
    <s v="No"/>
  </r>
  <r>
    <x v="1692"/>
    <n v="2018"/>
    <n v="5"/>
    <s v="No"/>
  </r>
  <r>
    <x v="1693"/>
    <n v="2023"/>
    <n v="3"/>
    <s v="No"/>
  </r>
  <r>
    <x v="1693"/>
    <n v="2024"/>
    <n v="3"/>
    <s v="Yes"/>
  </r>
  <r>
    <x v="1694"/>
    <n v="2018"/>
    <n v="4"/>
    <s v="No"/>
  </r>
  <r>
    <x v="1694"/>
    <n v="2019"/>
    <n v="4"/>
    <s v="No"/>
  </r>
  <r>
    <x v="1694"/>
    <n v="2020"/>
    <n v="2"/>
    <s v="No"/>
  </r>
  <r>
    <x v="1695"/>
    <n v="2017"/>
    <n v="2"/>
    <s v="No"/>
  </r>
  <r>
    <x v="1695"/>
    <n v="2018"/>
    <n v="4"/>
    <s v="No"/>
  </r>
  <r>
    <x v="1695"/>
    <n v="2019"/>
    <n v="4"/>
    <s v="No"/>
  </r>
  <r>
    <x v="1695"/>
    <n v="2020"/>
    <n v="5"/>
    <s v="No"/>
  </r>
  <r>
    <x v="1696"/>
    <n v="2021"/>
    <n v="4"/>
    <s v="No"/>
  </r>
  <r>
    <x v="1696"/>
    <n v="2022"/>
    <n v="5"/>
    <s v="No"/>
  </r>
  <r>
    <x v="1696"/>
    <n v="2023"/>
    <n v="3"/>
    <s v="No"/>
  </r>
  <r>
    <x v="1697"/>
    <n v="2022"/>
    <n v="4"/>
    <s v="Yes"/>
  </r>
  <r>
    <x v="1698"/>
    <n v="2018"/>
    <n v="2"/>
    <s v="No"/>
  </r>
  <r>
    <x v="1698"/>
    <n v="2019"/>
    <n v="4"/>
    <s v="No"/>
  </r>
  <r>
    <x v="1699"/>
    <n v="2020"/>
    <n v="3"/>
    <s v="No"/>
  </r>
  <r>
    <x v="1699"/>
    <n v="2021"/>
    <n v="4"/>
    <s v="No"/>
  </r>
  <r>
    <x v="1699"/>
    <n v="2022"/>
    <n v="5"/>
    <s v="No"/>
  </r>
  <r>
    <x v="1699"/>
    <n v="2023"/>
    <n v="4"/>
    <s v="No"/>
  </r>
  <r>
    <x v="1700"/>
    <n v="2021"/>
    <n v="4"/>
    <s v="No"/>
  </r>
  <r>
    <x v="1700"/>
    <n v="2022"/>
    <n v="4"/>
    <s v="No"/>
  </r>
  <r>
    <x v="1701"/>
    <n v="2020"/>
    <n v="3"/>
    <s v="No"/>
  </r>
  <r>
    <x v="1701"/>
    <n v="2021"/>
    <n v="5"/>
    <s v="No"/>
  </r>
  <r>
    <x v="1702"/>
    <n v="2020"/>
    <n v="3"/>
    <s v="Yes"/>
  </r>
  <r>
    <x v="1702"/>
    <n v="2021"/>
    <n v="5"/>
    <s v="No"/>
  </r>
  <r>
    <x v="1703"/>
    <n v="2017"/>
    <n v="3"/>
    <s v="No"/>
  </r>
  <r>
    <x v="1703"/>
    <n v="2018"/>
    <n v="4"/>
    <s v="No"/>
  </r>
  <r>
    <x v="1703"/>
    <n v="2019"/>
    <n v="5"/>
    <s v="No"/>
  </r>
  <r>
    <x v="1703"/>
    <n v="2020"/>
    <n v="3"/>
    <s v="No"/>
  </r>
  <r>
    <x v="1704"/>
    <n v="2023"/>
    <n v="4"/>
    <s v="No"/>
  </r>
  <r>
    <x v="1705"/>
    <n v="2021"/>
    <n v="5"/>
    <s v="No"/>
  </r>
  <r>
    <x v="1706"/>
    <n v="2022"/>
    <n v="3"/>
    <s v="Yes"/>
  </r>
  <r>
    <x v="1706"/>
    <n v="2023"/>
    <n v="4"/>
    <s v="No"/>
  </r>
  <r>
    <x v="1706"/>
    <n v="2024"/>
    <n v="3"/>
    <s v="No"/>
  </r>
  <r>
    <x v="1707"/>
    <n v="2023"/>
    <n v="4"/>
    <s v="No"/>
  </r>
  <r>
    <x v="1707"/>
    <n v="2024"/>
    <n v="2"/>
    <s v="No"/>
  </r>
  <r>
    <x v="1707"/>
    <n v="2025"/>
    <n v="3"/>
    <s v="No"/>
  </r>
  <r>
    <x v="1708"/>
    <n v="2020"/>
    <n v="5"/>
    <s v="No"/>
  </r>
  <r>
    <x v="1708"/>
    <n v="2021"/>
    <n v="4"/>
    <s v="No"/>
  </r>
  <r>
    <x v="1709"/>
    <n v="2021"/>
    <n v="4"/>
    <s v="Yes"/>
  </r>
  <r>
    <x v="1709"/>
    <n v="2022"/>
    <n v="2"/>
    <s v="Yes"/>
  </r>
  <r>
    <x v="1710"/>
    <n v="2018"/>
    <n v="3"/>
    <s v="Yes"/>
  </r>
  <r>
    <x v="1711"/>
    <n v="2023"/>
    <n v="4"/>
    <s v="No"/>
  </r>
  <r>
    <x v="1712"/>
    <n v="2019"/>
    <n v="4"/>
    <s v="No"/>
  </r>
  <r>
    <x v="1712"/>
    <n v="2020"/>
    <n v="3"/>
    <s v="No"/>
  </r>
  <r>
    <x v="1712"/>
    <n v="2021"/>
    <n v="3"/>
    <s v="No"/>
  </r>
  <r>
    <x v="1713"/>
    <n v="2021"/>
    <n v="5"/>
    <s v="No"/>
  </r>
  <r>
    <x v="1713"/>
    <n v="2022"/>
    <n v="3"/>
    <s v="No"/>
  </r>
  <r>
    <x v="1713"/>
    <n v="2023"/>
    <n v="2"/>
    <s v="No"/>
  </r>
  <r>
    <x v="1713"/>
    <n v="2024"/>
    <n v="3"/>
    <s v="No"/>
  </r>
  <r>
    <x v="1714"/>
    <n v="2023"/>
    <n v="4"/>
    <s v="No"/>
  </r>
  <r>
    <x v="1714"/>
    <n v="2024"/>
    <n v="2"/>
    <s v="No"/>
  </r>
  <r>
    <x v="1714"/>
    <n v="2025"/>
    <n v="4"/>
    <s v="Yes"/>
  </r>
  <r>
    <x v="1714"/>
    <n v="2026"/>
    <n v="4"/>
    <s v="No"/>
  </r>
  <r>
    <x v="1715"/>
    <n v="2018"/>
    <n v="2"/>
    <s v="No"/>
  </r>
  <r>
    <x v="1715"/>
    <n v="2019"/>
    <n v="3"/>
    <s v="No"/>
  </r>
  <r>
    <x v="1715"/>
    <n v="2020"/>
    <n v="4"/>
    <s v="Yes"/>
  </r>
  <r>
    <x v="1716"/>
    <n v="2020"/>
    <n v="3"/>
    <s v="No"/>
  </r>
  <r>
    <x v="1717"/>
    <n v="2018"/>
    <n v="4"/>
    <s v="No"/>
  </r>
  <r>
    <x v="1717"/>
    <n v="2019"/>
    <n v="3"/>
    <s v="Yes"/>
  </r>
  <r>
    <x v="1717"/>
    <n v="2020"/>
    <n v="2"/>
    <s v="No"/>
  </r>
  <r>
    <x v="1718"/>
    <n v="2022"/>
    <n v="4"/>
    <s v="Yes"/>
  </r>
  <r>
    <x v="1718"/>
    <n v="2023"/>
    <n v="5"/>
    <s v="No"/>
  </r>
  <r>
    <x v="1719"/>
    <n v="2018"/>
    <n v="2"/>
    <s v="No"/>
  </r>
  <r>
    <x v="1719"/>
    <n v="2019"/>
    <n v="4"/>
    <s v="No"/>
  </r>
  <r>
    <x v="1720"/>
    <n v="2021"/>
    <n v="3"/>
    <s v="Yes"/>
  </r>
  <r>
    <x v="1720"/>
    <n v="2022"/>
    <n v="4"/>
    <s v="No"/>
  </r>
  <r>
    <x v="1720"/>
    <n v="2023"/>
    <n v="3"/>
    <s v="No"/>
  </r>
  <r>
    <x v="1720"/>
    <n v="2024"/>
    <n v="4"/>
    <s v="No"/>
  </r>
  <r>
    <x v="1721"/>
    <n v="2018"/>
    <n v="5"/>
    <s v="No"/>
  </r>
  <r>
    <x v="1721"/>
    <n v="2019"/>
    <n v="3"/>
    <s v="No"/>
  </r>
  <r>
    <x v="1721"/>
    <n v="2020"/>
    <n v="5"/>
    <s v="Yes"/>
  </r>
  <r>
    <x v="1721"/>
    <n v="2021"/>
    <n v="2"/>
    <s v="Yes"/>
  </r>
  <r>
    <x v="1722"/>
    <n v="2020"/>
    <n v="2"/>
    <s v="No"/>
  </r>
  <r>
    <x v="1723"/>
    <n v="2020"/>
    <n v="3"/>
    <s v="No"/>
  </r>
  <r>
    <x v="1723"/>
    <n v="2021"/>
    <n v="4"/>
    <s v="No"/>
  </r>
  <r>
    <x v="1723"/>
    <n v="2022"/>
    <n v="3"/>
    <s v="No"/>
  </r>
  <r>
    <x v="1723"/>
    <n v="2023"/>
    <n v="4"/>
    <s v="No"/>
  </r>
  <r>
    <x v="1724"/>
    <n v="2020"/>
    <n v="4"/>
    <s v="No"/>
  </r>
  <r>
    <x v="1724"/>
    <n v="2021"/>
    <n v="5"/>
    <s v="No"/>
  </r>
  <r>
    <x v="1724"/>
    <n v="2022"/>
    <n v="3"/>
    <s v="No"/>
  </r>
  <r>
    <x v="1724"/>
    <n v="2023"/>
    <n v="2"/>
    <s v="No"/>
  </r>
  <r>
    <x v="1725"/>
    <n v="2023"/>
    <n v="3"/>
    <s v="Yes"/>
  </r>
  <r>
    <x v="1725"/>
    <n v="2024"/>
    <n v="4"/>
    <s v="Yes"/>
  </r>
  <r>
    <x v="1726"/>
    <n v="2018"/>
    <n v="5"/>
    <s v="No"/>
  </r>
  <r>
    <x v="1726"/>
    <n v="2019"/>
    <n v="4"/>
    <s v="No"/>
  </r>
  <r>
    <x v="1727"/>
    <n v="2022"/>
    <n v="4"/>
    <s v="No"/>
  </r>
  <r>
    <x v="1727"/>
    <n v="2023"/>
    <n v="3"/>
    <s v="No"/>
  </r>
  <r>
    <x v="1728"/>
    <n v="2023"/>
    <n v="4"/>
    <s v="No"/>
  </r>
  <r>
    <x v="1728"/>
    <n v="2024"/>
    <n v="4"/>
    <s v="No"/>
  </r>
  <r>
    <x v="1729"/>
    <n v="2021"/>
    <n v="3"/>
    <s v="No"/>
  </r>
  <r>
    <x v="1729"/>
    <n v="2022"/>
    <n v="4"/>
    <s v="No"/>
  </r>
  <r>
    <x v="1729"/>
    <n v="2023"/>
    <n v="3"/>
    <s v="No"/>
  </r>
  <r>
    <x v="1730"/>
    <n v="2019"/>
    <n v="4"/>
    <s v="Yes"/>
  </r>
  <r>
    <x v="1731"/>
    <n v="2022"/>
    <n v="3"/>
    <s v="No"/>
  </r>
  <r>
    <x v="1731"/>
    <n v="2023"/>
    <n v="3"/>
    <s v="No"/>
  </r>
  <r>
    <x v="1731"/>
    <n v="2024"/>
    <n v="3"/>
    <s v="No"/>
  </r>
  <r>
    <x v="1731"/>
    <n v="2025"/>
    <n v="3"/>
    <s v="No"/>
  </r>
  <r>
    <x v="1732"/>
    <n v="2018"/>
    <n v="3"/>
    <s v="No"/>
  </r>
  <r>
    <x v="1732"/>
    <n v="2019"/>
    <n v="4"/>
    <s v="No"/>
  </r>
  <r>
    <x v="1733"/>
    <n v="2020"/>
    <n v="3"/>
    <s v="No"/>
  </r>
  <r>
    <x v="1733"/>
    <n v="2021"/>
    <n v="5"/>
    <s v="Yes"/>
  </r>
  <r>
    <x v="1734"/>
    <n v="2022"/>
    <n v="4"/>
    <s v="No"/>
  </r>
  <r>
    <x v="1735"/>
    <n v="2020"/>
    <n v="2"/>
    <s v="No"/>
  </r>
  <r>
    <x v="1736"/>
    <n v="2021"/>
    <n v="4"/>
    <s v="No"/>
  </r>
  <r>
    <x v="1736"/>
    <n v="2022"/>
    <n v="3"/>
    <s v="No"/>
  </r>
  <r>
    <x v="1737"/>
    <n v="2021"/>
    <n v="3"/>
    <s v="No"/>
  </r>
  <r>
    <x v="1737"/>
    <n v="2022"/>
    <n v="4"/>
    <s v="Yes"/>
  </r>
  <r>
    <x v="1738"/>
    <n v="2019"/>
    <n v="4"/>
    <s v="Yes"/>
  </r>
  <r>
    <x v="1738"/>
    <n v="2020"/>
    <n v="3"/>
    <s v="Yes"/>
  </r>
  <r>
    <x v="1738"/>
    <n v="2021"/>
    <n v="3"/>
    <s v="No"/>
  </r>
  <r>
    <x v="1739"/>
    <n v="2017"/>
    <n v="3"/>
    <s v="No"/>
  </r>
  <r>
    <x v="1739"/>
    <n v="2018"/>
    <n v="3"/>
    <s v="No"/>
  </r>
  <r>
    <x v="1740"/>
    <n v="2021"/>
    <n v="3"/>
    <s v="No"/>
  </r>
  <r>
    <x v="1740"/>
    <n v="2022"/>
    <n v="4"/>
    <s v="No"/>
  </r>
  <r>
    <x v="1740"/>
    <n v="2023"/>
    <n v="4"/>
    <s v="No"/>
  </r>
  <r>
    <x v="1740"/>
    <n v="2024"/>
    <n v="2"/>
    <s v="No"/>
  </r>
  <r>
    <x v="1741"/>
    <n v="2022"/>
    <n v="4"/>
    <s v="No"/>
  </r>
  <r>
    <x v="1742"/>
    <n v="2017"/>
    <n v="4"/>
    <s v="No"/>
  </r>
  <r>
    <x v="1742"/>
    <n v="2018"/>
    <n v="4"/>
    <s v="No"/>
  </r>
  <r>
    <x v="1742"/>
    <n v="2019"/>
    <n v="4"/>
    <s v="Yes"/>
  </r>
  <r>
    <x v="1743"/>
    <n v="2017"/>
    <n v="3"/>
    <s v="No"/>
  </r>
  <r>
    <x v="1744"/>
    <n v="2023"/>
    <n v="3"/>
    <s v="No"/>
  </r>
  <r>
    <x v="1744"/>
    <n v="2024"/>
    <n v="3"/>
    <s v="No"/>
  </r>
  <r>
    <x v="1744"/>
    <n v="2025"/>
    <n v="4"/>
    <s v="No"/>
  </r>
  <r>
    <x v="1745"/>
    <n v="2023"/>
    <n v="5"/>
    <s v="Yes"/>
  </r>
  <r>
    <x v="1745"/>
    <n v="2024"/>
    <n v="4"/>
    <s v="No"/>
  </r>
  <r>
    <x v="1745"/>
    <n v="2025"/>
    <n v="2"/>
    <s v="No"/>
  </r>
  <r>
    <x v="1746"/>
    <n v="2021"/>
    <n v="4"/>
    <s v="No"/>
  </r>
  <r>
    <x v="1747"/>
    <n v="2020"/>
    <n v="4"/>
    <s v="No"/>
  </r>
  <r>
    <x v="1747"/>
    <n v="2021"/>
    <n v="5"/>
    <s v="No"/>
  </r>
  <r>
    <x v="1748"/>
    <n v="2018"/>
    <n v="3"/>
    <s v="No"/>
  </r>
  <r>
    <x v="1748"/>
    <n v="2019"/>
    <n v="4"/>
    <s v="No"/>
  </r>
  <r>
    <x v="1749"/>
    <n v="2021"/>
    <n v="4"/>
    <s v="No"/>
  </r>
  <r>
    <x v="1749"/>
    <n v="2022"/>
    <n v="5"/>
    <s v="Yes"/>
  </r>
  <r>
    <x v="1750"/>
    <n v="2022"/>
    <n v="4"/>
    <s v="No"/>
  </r>
  <r>
    <x v="1750"/>
    <n v="2023"/>
    <n v="3"/>
    <s v="No"/>
  </r>
  <r>
    <x v="1750"/>
    <n v="2024"/>
    <n v="4"/>
    <s v="No"/>
  </r>
  <r>
    <x v="1751"/>
    <n v="2021"/>
    <n v="4"/>
    <s v="No"/>
  </r>
  <r>
    <x v="1751"/>
    <n v="2022"/>
    <n v="3"/>
    <s v="Yes"/>
  </r>
  <r>
    <x v="1751"/>
    <n v="2023"/>
    <n v="4"/>
    <s v="Yes"/>
  </r>
  <r>
    <x v="1752"/>
    <n v="2019"/>
    <n v="2"/>
    <s v="No"/>
  </r>
  <r>
    <x v="1752"/>
    <n v="2020"/>
    <n v="4"/>
    <s v="No"/>
  </r>
  <r>
    <x v="1752"/>
    <n v="2021"/>
    <n v="2"/>
    <s v="No"/>
  </r>
  <r>
    <x v="1752"/>
    <n v="2022"/>
    <n v="4"/>
    <s v="No"/>
  </r>
  <r>
    <x v="1753"/>
    <n v="2018"/>
    <n v="4"/>
    <s v="Yes"/>
  </r>
  <r>
    <x v="1753"/>
    <n v="2019"/>
    <n v="4"/>
    <s v="No"/>
  </r>
  <r>
    <x v="1753"/>
    <n v="2020"/>
    <n v="4"/>
    <s v="No"/>
  </r>
  <r>
    <x v="1753"/>
    <n v="2021"/>
    <n v="5"/>
    <s v="No"/>
  </r>
  <r>
    <x v="1754"/>
    <n v="2021"/>
    <n v="3"/>
    <s v="No"/>
  </r>
  <r>
    <x v="1754"/>
    <n v="2022"/>
    <n v="4"/>
    <s v="No"/>
  </r>
  <r>
    <x v="1754"/>
    <n v="2023"/>
    <n v="4"/>
    <s v="No"/>
  </r>
  <r>
    <x v="1754"/>
    <n v="2024"/>
    <n v="4"/>
    <s v="No"/>
  </r>
  <r>
    <x v="1755"/>
    <n v="2021"/>
    <n v="3"/>
    <s v="No"/>
  </r>
  <r>
    <x v="1755"/>
    <n v="2022"/>
    <n v="2"/>
    <s v="No"/>
  </r>
  <r>
    <x v="1755"/>
    <n v="2023"/>
    <n v="3"/>
    <s v="No"/>
  </r>
  <r>
    <x v="1755"/>
    <n v="2024"/>
    <n v="3"/>
    <s v="No"/>
  </r>
  <r>
    <x v="1756"/>
    <n v="2019"/>
    <n v="3"/>
    <s v="No"/>
  </r>
  <r>
    <x v="1756"/>
    <n v="2020"/>
    <n v="3"/>
    <s v="No"/>
  </r>
  <r>
    <x v="1756"/>
    <n v="2021"/>
    <n v="3"/>
    <s v="No"/>
  </r>
  <r>
    <x v="1757"/>
    <n v="2022"/>
    <n v="3"/>
    <s v="Yes"/>
  </r>
  <r>
    <x v="1757"/>
    <n v="2023"/>
    <n v="4"/>
    <s v="No"/>
  </r>
  <r>
    <x v="1758"/>
    <n v="2023"/>
    <n v="4"/>
    <s v="No"/>
  </r>
  <r>
    <x v="1758"/>
    <n v="2024"/>
    <n v="5"/>
    <s v="No"/>
  </r>
  <r>
    <x v="1759"/>
    <n v="2022"/>
    <n v="2"/>
    <s v="Yes"/>
  </r>
  <r>
    <x v="1759"/>
    <n v="2023"/>
    <n v="3"/>
    <s v="No"/>
  </r>
  <r>
    <x v="1760"/>
    <n v="2017"/>
    <n v="3"/>
    <s v="No"/>
  </r>
  <r>
    <x v="1760"/>
    <n v="2018"/>
    <n v="3"/>
    <s v="No"/>
  </r>
  <r>
    <x v="1760"/>
    <n v="2019"/>
    <n v="3"/>
    <s v="No"/>
  </r>
  <r>
    <x v="1760"/>
    <n v="2020"/>
    <n v="5"/>
    <s v="No"/>
  </r>
  <r>
    <x v="1761"/>
    <n v="2017"/>
    <n v="3"/>
    <s v="No"/>
  </r>
  <r>
    <x v="1762"/>
    <n v="2019"/>
    <n v="4"/>
    <s v="Yes"/>
  </r>
  <r>
    <x v="1762"/>
    <n v="2020"/>
    <n v="2"/>
    <s v="No"/>
  </r>
  <r>
    <x v="1762"/>
    <n v="2021"/>
    <n v="4"/>
    <s v="No"/>
  </r>
  <r>
    <x v="1762"/>
    <n v="2022"/>
    <n v="2"/>
    <s v="No"/>
  </r>
  <r>
    <x v="1763"/>
    <n v="2020"/>
    <n v="2"/>
    <s v="No"/>
  </r>
  <r>
    <x v="1764"/>
    <n v="2023"/>
    <n v="5"/>
    <s v="No"/>
  </r>
  <r>
    <x v="1764"/>
    <n v="2024"/>
    <n v="4"/>
    <s v="No"/>
  </r>
  <r>
    <x v="1764"/>
    <n v="2025"/>
    <n v="5"/>
    <s v="No"/>
  </r>
  <r>
    <x v="1764"/>
    <n v="2026"/>
    <n v="5"/>
    <s v="No"/>
  </r>
  <r>
    <x v="1765"/>
    <n v="2018"/>
    <n v="4"/>
    <s v="No"/>
  </r>
  <r>
    <x v="1765"/>
    <n v="2019"/>
    <n v="4"/>
    <s v="No"/>
  </r>
  <r>
    <x v="1765"/>
    <n v="2020"/>
    <n v="2"/>
    <s v="No"/>
  </r>
  <r>
    <x v="1765"/>
    <n v="2021"/>
    <n v="2"/>
    <s v="No"/>
  </r>
  <r>
    <x v="1766"/>
    <n v="2022"/>
    <n v="5"/>
    <s v="No"/>
  </r>
  <r>
    <x v="1767"/>
    <n v="2019"/>
    <n v="2"/>
    <s v="No"/>
  </r>
  <r>
    <x v="1768"/>
    <n v="2022"/>
    <n v="2"/>
    <s v="No"/>
  </r>
  <r>
    <x v="1768"/>
    <n v="2023"/>
    <n v="2"/>
    <s v="No"/>
  </r>
  <r>
    <x v="1768"/>
    <n v="2024"/>
    <n v="4"/>
    <s v="No"/>
  </r>
  <r>
    <x v="1769"/>
    <n v="2023"/>
    <n v="2"/>
    <s v="No"/>
  </r>
  <r>
    <x v="1769"/>
    <n v="2024"/>
    <n v="3"/>
    <s v="No"/>
  </r>
  <r>
    <x v="1769"/>
    <n v="2025"/>
    <n v="2"/>
    <s v="No"/>
  </r>
  <r>
    <x v="1769"/>
    <n v="2026"/>
    <n v="3"/>
    <s v="No"/>
  </r>
  <r>
    <x v="1770"/>
    <n v="2022"/>
    <n v="2"/>
    <s v="No"/>
  </r>
  <r>
    <x v="1770"/>
    <n v="2023"/>
    <n v="3"/>
    <s v="No"/>
  </r>
  <r>
    <x v="1770"/>
    <n v="2024"/>
    <n v="3"/>
    <s v="Yes"/>
  </r>
  <r>
    <x v="1770"/>
    <n v="2025"/>
    <n v="3"/>
    <s v="No"/>
  </r>
  <r>
    <x v="1771"/>
    <n v="2023"/>
    <n v="4"/>
    <s v="No"/>
  </r>
  <r>
    <x v="1772"/>
    <n v="2017"/>
    <n v="2"/>
    <s v="No"/>
  </r>
  <r>
    <x v="1772"/>
    <n v="2018"/>
    <n v="4"/>
    <s v="No"/>
  </r>
  <r>
    <x v="1773"/>
    <n v="2021"/>
    <n v="4"/>
    <s v="No"/>
  </r>
  <r>
    <x v="1773"/>
    <n v="2022"/>
    <n v="5"/>
    <s v="No"/>
  </r>
  <r>
    <x v="1773"/>
    <n v="2023"/>
    <n v="4"/>
    <s v="No"/>
  </r>
  <r>
    <x v="1774"/>
    <n v="2023"/>
    <n v="5"/>
    <s v="Yes"/>
  </r>
  <r>
    <x v="1775"/>
    <n v="2021"/>
    <n v="3"/>
    <s v="No"/>
  </r>
  <r>
    <x v="1776"/>
    <n v="2022"/>
    <n v="4"/>
    <s v="No"/>
  </r>
  <r>
    <x v="1776"/>
    <n v="2023"/>
    <n v="3"/>
    <s v="No"/>
  </r>
  <r>
    <x v="1777"/>
    <n v="2017"/>
    <n v="4"/>
    <s v="No"/>
  </r>
  <r>
    <x v="1778"/>
    <n v="2020"/>
    <n v="4"/>
    <s v="No"/>
  </r>
  <r>
    <x v="1778"/>
    <n v="2021"/>
    <n v="4"/>
    <s v="No"/>
  </r>
  <r>
    <x v="1778"/>
    <n v="2022"/>
    <n v="2"/>
    <s v="No"/>
  </r>
  <r>
    <x v="1778"/>
    <n v="2023"/>
    <n v="4"/>
    <s v="No"/>
  </r>
  <r>
    <x v="1779"/>
    <n v="2023"/>
    <n v="2"/>
    <s v="No"/>
  </r>
  <r>
    <x v="1780"/>
    <n v="2020"/>
    <n v="3"/>
    <s v="No"/>
  </r>
  <r>
    <x v="1780"/>
    <n v="2021"/>
    <n v="2"/>
    <s v="No"/>
  </r>
  <r>
    <x v="1780"/>
    <n v="2022"/>
    <n v="4"/>
    <s v="No"/>
  </r>
  <r>
    <x v="1781"/>
    <n v="2020"/>
    <n v="4"/>
    <s v="No"/>
  </r>
  <r>
    <x v="1781"/>
    <n v="2021"/>
    <n v="3"/>
    <s v="No"/>
  </r>
  <r>
    <x v="1781"/>
    <n v="2022"/>
    <n v="5"/>
    <s v="No"/>
  </r>
  <r>
    <x v="1781"/>
    <n v="2023"/>
    <n v="2"/>
    <s v="No"/>
  </r>
  <r>
    <x v="1782"/>
    <n v="2022"/>
    <n v="3"/>
    <s v="No"/>
  </r>
  <r>
    <x v="1782"/>
    <n v="2023"/>
    <n v="5"/>
    <s v="No"/>
  </r>
  <r>
    <x v="1782"/>
    <n v="2024"/>
    <n v="3"/>
    <s v="No"/>
  </r>
  <r>
    <x v="1782"/>
    <n v="2025"/>
    <n v="4"/>
    <s v="Yes"/>
  </r>
  <r>
    <x v="1783"/>
    <n v="2023"/>
    <n v="3"/>
    <s v="No"/>
  </r>
  <r>
    <x v="1783"/>
    <n v="2024"/>
    <n v="3"/>
    <s v="No"/>
  </r>
  <r>
    <x v="1784"/>
    <n v="2019"/>
    <n v="3"/>
    <s v="No"/>
  </r>
  <r>
    <x v="1784"/>
    <n v="2020"/>
    <n v="3"/>
    <s v="No"/>
  </r>
  <r>
    <x v="1784"/>
    <n v="2021"/>
    <n v="4"/>
    <s v="No"/>
  </r>
  <r>
    <x v="1784"/>
    <n v="2022"/>
    <n v="4"/>
    <s v="No"/>
  </r>
  <r>
    <x v="1785"/>
    <n v="2023"/>
    <n v="3"/>
    <s v="No"/>
  </r>
  <r>
    <x v="1785"/>
    <n v="2024"/>
    <n v="4"/>
    <s v="No"/>
  </r>
  <r>
    <x v="1785"/>
    <n v="2025"/>
    <n v="2"/>
    <s v="No"/>
  </r>
  <r>
    <x v="1786"/>
    <n v="2020"/>
    <n v="3"/>
    <s v="No"/>
  </r>
  <r>
    <x v="1787"/>
    <n v="2020"/>
    <n v="5"/>
    <s v="No"/>
  </r>
  <r>
    <x v="1788"/>
    <n v="2019"/>
    <n v="4"/>
    <s v="No"/>
  </r>
  <r>
    <x v="1788"/>
    <n v="2020"/>
    <n v="2"/>
    <s v="No"/>
  </r>
  <r>
    <x v="1789"/>
    <n v="2023"/>
    <n v="3"/>
    <s v="No"/>
  </r>
  <r>
    <x v="1790"/>
    <n v="2020"/>
    <n v="3"/>
    <s v="No"/>
  </r>
  <r>
    <x v="1791"/>
    <n v="2018"/>
    <n v="3"/>
    <s v="Yes"/>
  </r>
  <r>
    <x v="1792"/>
    <n v="2017"/>
    <n v="2"/>
    <s v="No"/>
  </r>
  <r>
    <x v="1792"/>
    <n v="2018"/>
    <n v="2"/>
    <s v="No"/>
  </r>
  <r>
    <x v="1792"/>
    <n v="2019"/>
    <n v="4"/>
    <s v="No"/>
  </r>
  <r>
    <x v="1792"/>
    <n v="2020"/>
    <n v="2"/>
    <s v="No"/>
  </r>
  <r>
    <x v="1793"/>
    <n v="2021"/>
    <n v="4"/>
    <s v="No"/>
  </r>
  <r>
    <x v="1793"/>
    <n v="2022"/>
    <n v="4"/>
    <s v="No"/>
  </r>
  <r>
    <x v="1793"/>
    <n v="2023"/>
    <n v="4"/>
    <s v="No"/>
  </r>
  <r>
    <x v="1793"/>
    <n v="2024"/>
    <n v="3"/>
    <s v="No"/>
  </r>
  <r>
    <x v="1794"/>
    <n v="2017"/>
    <n v="3"/>
    <s v="No"/>
  </r>
  <r>
    <x v="1794"/>
    <n v="2018"/>
    <n v="5"/>
    <s v="No"/>
  </r>
  <r>
    <x v="1794"/>
    <n v="2019"/>
    <n v="4"/>
    <s v="Yes"/>
  </r>
  <r>
    <x v="1794"/>
    <n v="2020"/>
    <n v="5"/>
    <s v="No"/>
  </r>
  <r>
    <x v="1795"/>
    <n v="2022"/>
    <n v="3"/>
    <s v="No"/>
  </r>
  <r>
    <x v="1795"/>
    <n v="2023"/>
    <n v="2"/>
    <s v="No"/>
  </r>
  <r>
    <x v="1795"/>
    <n v="2024"/>
    <n v="5"/>
    <s v="No"/>
  </r>
  <r>
    <x v="1795"/>
    <n v="2025"/>
    <n v="4"/>
    <s v="No"/>
  </r>
  <r>
    <x v="1796"/>
    <n v="2019"/>
    <n v="4"/>
    <s v="No"/>
  </r>
  <r>
    <x v="1796"/>
    <n v="2020"/>
    <n v="3"/>
    <s v="No"/>
  </r>
  <r>
    <x v="1796"/>
    <n v="2021"/>
    <n v="2"/>
    <s v="No"/>
  </r>
  <r>
    <x v="1796"/>
    <n v="2022"/>
    <n v="5"/>
    <s v="No"/>
  </r>
  <r>
    <x v="1797"/>
    <n v="2017"/>
    <n v="5"/>
    <s v="No"/>
  </r>
  <r>
    <x v="1798"/>
    <n v="2023"/>
    <n v="4"/>
    <s v="Yes"/>
  </r>
  <r>
    <x v="1798"/>
    <n v="2024"/>
    <n v="4"/>
    <s v="No"/>
  </r>
  <r>
    <x v="1799"/>
    <n v="2020"/>
    <n v="3"/>
    <s v="No"/>
  </r>
  <r>
    <x v="1800"/>
    <n v="2023"/>
    <n v="5"/>
    <s v="No"/>
  </r>
  <r>
    <x v="1800"/>
    <n v="2024"/>
    <n v="4"/>
    <s v="No"/>
  </r>
  <r>
    <x v="1800"/>
    <n v="2025"/>
    <n v="3"/>
    <s v="Yes"/>
  </r>
  <r>
    <x v="1800"/>
    <n v="2026"/>
    <n v="2"/>
    <s v="No"/>
  </r>
  <r>
    <x v="1801"/>
    <n v="2020"/>
    <n v="2"/>
    <s v="Yes"/>
  </r>
  <r>
    <x v="1802"/>
    <n v="2022"/>
    <n v="3"/>
    <s v="No"/>
  </r>
  <r>
    <x v="1802"/>
    <n v="2023"/>
    <n v="3"/>
    <s v="Yes"/>
  </r>
  <r>
    <x v="1803"/>
    <n v="2021"/>
    <n v="2"/>
    <s v="No"/>
  </r>
  <r>
    <x v="1804"/>
    <n v="2021"/>
    <n v="3"/>
    <s v="No"/>
  </r>
  <r>
    <x v="1804"/>
    <n v="2022"/>
    <n v="3"/>
    <s v="Yes"/>
  </r>
  <r>
    <x v="1805"/>
    <n v="2023"/>
    <n v="3"/>
    <s v="No"/>
  </r>
  <r>
    <x v="1805"/>
    <n v="2024"/>
    <n v="4"/>
    <s v="No"/>
  </r>
  <r>
    <x v="1806"/>
    <n v="2018"/>
    <n v="4"/>
    <s v="Yes"/>
  </r>
  <r>
    <x v="1806"/>
    <n v="2019"/>
    <n v="3"/>
    <s v="No"/>
  </r>
  <r>
    <x v="1806"/>
    <n v="2020"/>
    <n v="4"/>
    <s v="No"/>
  </r>
  <r>
    <x v="1807"/>
    <n v="2022"/>
    <n v="2"/>
    <s v="No"/>
  </r>
  <r>
    <x v="1807"/>
    <n v="2023"/>
    <n v="5"/>
    <s v="No"/>
  </r>
  <r>
    <x v="1807"/>
    <n v="2024"/>
    <n v="5"/>
    <s v="No"/>
  </r>
  <r>
    <x v="1807"/>
    <n v="2025"/>
    <n v="3"/>
    <s v="No"/>
  </r>
  <r>
    <x v="1808"/>
    <n v="2018"/>
    <n v="4"/>
    <s v="No"/>
  </r>
  <r>
    <x v="1808"/>
    <n v="2019"/>
    <n v="4"/>
    <s v="No"/>
  </r>
  <r>
    <x v="1808"/>
    <n v="2020"/>
    <n v="3"/>
    <s v="No"/>
  </r>
  <r>
    <x v="1809"/>
    <n v="2018"/>
    <n v="5"/>
    <s v="No"/>
  </r>
  <r>
    <x v="1809"/>
    <n v="2019"/>
    <n v="3"/>
    <s v="No"/>
  </r>
  <r>
    <x v="1809"/>
    <n v="2020"/>
    <n v="4"/>
    <s v="No"/>
  </r>
  <r>
    <x v="1810"/>
    <n v="2017"/>
    <n v="5"/>
    <s v="No"/>
  </r>
  <r>
    <x v="1810"/>
    <n v="2018"/>
    <n v="2"/>
    <s v="No"/>
  </r>
  <r>
    <x v="1810"/>
    <n v="2019"/>
    <n v="5"/>
    <s v="No"/>
  </r>
  <r>
    <x v="1810"/>
    <n v="2020"/>
    <n v="5"/>
    <s v="No"/>
  </r>
  <r>
    <x v="1811"/>
    <n v="2023"/>
    <n v="3"/>
    <s v="No"/>
  </r>
  <r>
    <x v="1812"/>
    <n v="2018"/>
    <n v="4"/>
    <s v="No"/>
  </r>
  <r>
    <x v="1813"/>
    <n v="2020"/>
    <n v="3"/>
    <s v="No"/>
  </r>
  <r>
    <x v="1813"/>
    <n v="2021"/>
    <n v="3"/>
    <s v="No"/>
  </r>
  <r>
    <x v="1813"/>
    <n v="2022"/>
    <n v="5"/>
    <s v="No"/>
  </r>
  <r>
    <x v="1813"/>
    <n v="2023"/>
    <n v="4"/>
    <s v="No"/>
  </r>
  <r>
    <x v="1814"/>
    <n v="2019"/>
    <n v="4"/>
    <s v="No"/>
  </r>
  <r>
    <x v="1815"/>
    <n v="2023"/>
    <n v="2"/>
    <s v="No"/>
  </r>
  <r>
    <x v="1815"/>
    <n v="2024"/>
    <n v="2"/>
    <s v="Yes"/>
  </r>
  <r>
    <x v="1815"/>
    <n v="2025"/>
    <n v="3"/>
    <s v="No"/>
  </r>
  <r>
    <x v="1816"/>
    <n v="2017"/>
    <n v="2"/>
    <s v="Yes"/>
  </r>
  <r>
    <x v="1816"/>
    <n v="2018"/>
    <n v="3"/>
    <s v="No"/>
  </r>
  <r>
    <x v="1816"/>
    <n v="2019"/>
    <n v="4"/>
    <s v="Yes"/>
  </r>
  <r>
    <x v="1816"/>
    <n v="2020"/>
    <n v="5"/>
    <s v="No"/>
  </r>
  <r>
    <x v="1817"/>
    <n v="2020"/>
    <n v="2"/>
    <s v="No"/>
  </r>
  <r>
    <x v="1817"/>
    <n v="2021"/>
    <n v="4"/>
    <s v="No"/>
  </r>
  <r>
    <x v="1817"/>
    <n v="2022"/>
    <n v="3"/>
    <s v="No"/>
  </r>
  <r>
    <x v="1817"/>
    <n v="2023"/>
    <n v="3"/>
    <s v="No"/>
  </r>
  <r>
    <x v="1818"/>
    <n v="2022"/>
    <n v="4"/>
    <s v="No"/>
  </r>
  <r>
    <x v="1818"/>
    <n v="2023"/>
    <n v="5"/>
    <s v="No"/>
  </r>
  <r>
    <x v="1818"/>
    <n v="2024"/>
    <n v="4"/>
    <s v="No"/>
  </r>
  <r>
    <x v="1819"/>
    <n v="2021"/>
    <n v="4"/>
    <s v="No"/>
  </r>
  <r>
    <x v="1820"/>
    <n v="2019"/>
    <n v="3"/>
    <s v="No"/>
  </r>
  <r>
    <x v="1820"/>
    <n v="2020"/>
    <n v="2"/>
    <s v="No"/>
  </r>
  <r>
    <x v="1820"/>
    <n v="2021"/>
    <n v="2"/>
    <s v="Yes"/>
  </r>
  <r>
    <x v="1821"/>
    <n v="2023"/>
    <n v="4"/>
    <s v="No"/>
  </r>
  <r>
    <x v="1821"/>
    <n v="2024"/>
    <n v="3"/>
    <s v="No"/>
  </r>
  <r>
    <x v="1821"/>
    <n v="2025"/>
    <n v="4"/>
    <s v="No"/>
  </r>
  <r>
    <x v="1821"/>
    <n v="2026"/>
    <n v="5"/>
    <s v="No"/>
  </r>
  <r>
    <x v="1822"/>
    <n v="2020"/>
    <n v="4"/>
    <s v="No"/>
  </r>
  <r>
    <x v="1822"/>
    <n v="2021"/>
    <n v="3"/>
    <s v="No"/>
  </r>
  <r>
    <x v="1823"/>
    <n v="2023"/>
    <n v="3"/>
    <s v="Yes"/>
  </r>
  <r>
    <x v="1824"/>
    <n v="2020"/>
    <n v="3"/>
    <s v="No"/>
  </r>
  <r>
    <x v="1824"/>
    <n v="2021"/>
    <n v="3"/>
    <s v="No"/>
  </r>
  <r>
    <x v="1824"/>
    <n v="2022"/>
    <n v="4"/>
    <s v="No"/>
  </r>
  <r>
    <x v="1825"/>
    <n v="2018"/>
    <n v="4"/>
    <s v="No"/>
  </r>
  <r>
    <x v="1825"/>
    <n v="2019"/>
    <n v="4"/>
    <s v="No"/>
  </r>
  <r>
    <x v="1825"/>
    <n v="2020"/>
    <n v="5"/>
    <s v="Yes"/>
  </r>
  <r>
    <x v="1826"/>
    <n v="2018"/>
    <n v="3"/>
    <s v="Yes"/>
  </r>
  <r>
    <x v="1826"/>
    <n v="2019"/>
    <n v="4"/>
    <s v="No"/>
  </r>
  <r>
    <x v="1827"/>
    <n v="2023"/>
    <n v="3"/>
    <s v="No"/>
  </r>
  <r>
    <x v="1827"/>
    <n v="2024"/>
    <n v="5"/>
    <s v="No"/>
  </r>
  <r>
    <x v="1827"/>
    <n v="2025"/>
    <n v="3"/>
    <s v="No"/>
  </r>
  <r>
    <x v="1827"/>
    <n v="2026"/>
    <n v="4"/>
    <s v="No"/>
  </r>
  <r>
    <x v="1828"/>
    <n v="2022"/>
    <n v="4"/>
    <s v="No"/>
  </r>
  <r>
    <x v="1828"/>
    <n v="2023"/>
    <n v="2"/>
    <s v="No"/>
  </r>
  <r>
    <x v="1828"/>
    <n v="2024"/>
    <n v="4"/>
    <s v="No"/>
  </r>
  <r>
    <x v="1828"/>
    <n v="2025"/>
    <n v="5"/>
    <s v="No"/>
  </r>
  <r>
    <x v="1829"/>
    <n v="2020"/>
    <n v="4"/>
    <s v="No"/>
  </r>
  <r>
    <x v="1829"/>
    <n v="2021"/>
    <n v="2"/>
    <s v="No"/>
  </r>
  <r>
    <x v="1829"/>
    <n v="2022"/>
    <n v="4"/>
    <s v="No"/>
  </r>
  <r>
    <x v="1829"/>
    <n v="2023"/>
    <n v="3"/>
    <s v="No"/>
  </r>
  <r>
    <x v="1830"/>
    <n v="2017"/>
    <n v="5"/>
    <s v="No"/>
  </r>
  <r>
    <x v="1830"/>
    <n v="2018"/>
    <n v="3"/>
    <s v="No"/>
  </r>
  <r>
    <x v="1830"/>
    <n v="2019"/>
    <n v="4"/>
    <s v="No"/>
  </r>
  <r>
    <x v="1831"/>
    <n v="2020"/>
    <n v="3"/>
    <s v="No"/>
  </r>
  <r>
    <x v="1831"/>
    <n v="2021"/>
    <n v="3"/>
    <s v="Yes"/>
  </r>
  <r>
    <x v="1831"/>
    <n v="2022"/>
    <n v="2"/>
    <s v="No"/>
  </r>
  <r>
    <x v="1832"/>
    <n v="2022"/>
    <n v="3"/>
    <s v="No"/>
  </r>
  <r>
    <x v="1832"/>
    <n v="2023"/>
    <n v="3"/>
    <s v="Yes"/>
  </r>
  <r>
    <x v="1832"/>
    <n v="2024"/>
    <n v="4"/>
    <s v="Yes"/>
  </r>
  <r>
    <x v="1833"/>
    <n v="2022"/>
    <n v="5"/>
    <s v="No"/>
  </r>
  <r>
    <x v="1833"/>
    <n v="2023"/>
    <n v="5"/>
    <s v="No"/>
  </r>
  <r>
    <x v="1833"/>
    <n v="2024"/>
    <n v="2"/>
    <s v="No"/>
  </r>
  <r>
    <x v="1833"/>
    <n v="2025"/>
    <n v="5"/>
    <s v="No"/>
  </r>
  <r>
    <x v="1834"/>
    <n v="2021"/>
    <n v="4"/>
    <s v="No"/>
  </r>
  <r>
    <x v="1835"/>
    <n v="2017"/>
    <n v="5"/>
    <s v="No"/>
  </r>
  <r>
    <x v="1835"/>
    <n v="2018"/>
    <n v="2"/>
    <s v="No"/>
  </r>
  <r>
    <x v="1835"/>
    <n v="2019"/>
    <n v="3"/>
    <s v="No"/>
  </r>
  <r>
    <x v="1836"/>
    <n v="2021"/>
    <n v="5"/>
    <s v="No"/>
  </r>
  <r>
    <x v="1836"/>
    <n v="2022"/>
    <n v="5"/>
    <s v="No"/>
  </r>
  <r>
    <x v="1836"/>
    <n v="2023"/>
    <n v="4"/>
    <s v="No"/>
  </r>
  <r>
    <x v="1837"/>
    <n v="2021"/>
    <n v="3"/>
    <s v="Yes"/>
  </r>
  <r>
    <x v="1837"/>
    <n v="2022"/>
    <n v="3"/>
    <s v="No"/>
  </r>
  <r>
    <x v="1838"/>
    <n v="2018"/>
    <n v="2"/>
    <s v="No"/>
  </r>
  <r>
    <x v="1838"/>
    <n v="2019"/>
    <n v="5"/>
    <s v="No"/>
  </r>
  <r>
    <x v="1838"/>
    <n v="2020"/>
    <n v="4"/>
    <s v="No"/>
  </r>
  <r>
    <x v="1839"/>
    <n v="2022"/>
    <n v="4"/>
    <s v="Yes"/>
  </r>
  <r>
    <x v="1839"/>
    <n v="2023"/>
    <n v="4"/>
    <s v="No"/>
  </r>
  <r>
    <x v="1839"/>
    <n v="2024"/>
    <n v="5"/>
    <s v="No"/>
  </r>
  <r>
    <x v="1839"/>
    <n v="2025"/>
    <n v="4"/>
    <s v="No"/>
  </r>
  <r>
    <x v="1840"/>
    <n v="2022"/>
    <n v="3"/>
    <s v="No"/>
  </r>
  <r>
    <x v="1841"/>
    <n v="2017"/>
    <n v="4"/>
    <s v="No"/>
  </r>
  <r>
    <x v="1841"/>
    <n v="2018"/>
    <n v="4"/>
    <s v="No"/>
  </r>
  <r>
    <x v="1841"/>
    <n v="2019"/>
    <n v="4"/>
    <s v="No"/>
  </r>
  <r>
    <x v="1841"/>
    <n v="2020"/>
    <n v="3"/>
    <s v="No"/>
  </r>
  <r>
    <x v="1842"/>
    <n v="2020"/>
    <n v="2"/>
    <s v="Yes"/>
  </r>
  <r>
    <x v="1843"/>
    <n v="2022"/>
    <n v="4"/>
    <s v="No"/>
  </r>
  <r>
    <x v="1843"/>
    <n v="2023"/>
    <n v="3"/>
    <s v="No"/>
  </r>
  <r>
    <x v="1843"/>
    <n v="2024"/>
    <n v="3"/>
    <s v="No"/>
  </r>
  <r>
    <x v="1844"/>
    <n v="2022"/>
    <n v="4"/>
    <s v="No"/>
  </r>
  <r>
    <x v="1844"/>
    <n v="2023"/>
    <n v="5"/>
    <s v="No"/>
  </r>
  <r>
    <x v="1844"/>
    <n v="2024"/>
    <n v="4"/>
    <s v="Yes"/>
  </r>
  <r>
    <x v="1844"/>
    <n v="2025"/>
    <n v="3"/>
    <s v="No"/>
  </r>
  <r>
    <x v="1845"/>
    <n v="2018"/>
    <n v="4"/>
    <s v="No"/>
  </r>
  <r>
    <x v="1845"/>
    <n v="2019"/>
    <n v="4"/>
    <s v="No"/>
  </r>
  <r>
    <x v="1846"/>
    <n v="2021"/>
    <n v="2"/>
    <s v="No"/>
  </r>
  <r>
    <x v="1846"/>
    <n v="2022"/>
    <n v="5"/>
    <s v="No"/>
  </r>
  <r>
    <x v="1846"/>
    <n v="2023"/>
    <n v="4"/>
    <s v="No"/>
  </r>
  <r>
    <x v="1847"/>
    <n v="2021"/>
    <n v="3"/>
    <s v="No"/>
  </r>
  <r>
    <x v="1848"/>
    <n v="2018"/>
    <n v="2"/>
    <s v="No"/>
  </r>
  <r>
    <x v="1848"/>
    <n v="2019"/>
    <n v="2"/>
    <s v="No"/>
  </r>
  <r>
    <x v="1848"/>
    <n v="2020"/>
    <n v="3"/>
    <s v="No"/>
  </r>
  <r>
    <x v="1848"/>
    <n v="2021"/>
    <n v="3"/>
    <s v="No"/>
  </r>
  <r>
    <x v="1849"/>
    <n v="2023"/>
    <n v="5"/>
    <s v="No"/>
  </r>
  <r>
    <x v="1849"/>
    <n v="2024"/>
    <n v="4"/>
    <s v="Yes"/>
  </r>
  <r>
    <x v="1850"/>
    <n v="2022"/>
    <n v="4"/>
    <s v="No"/>
  </r>
  <r>
    <x v="1851"/>
    <n v="2022"/>
    <n v="2"/>
    <s v="No"/>
  </r>
  <r>
    <x v="1851"/>
    <n v="2023"/>
    <n v="3"/>
    <s v="No"/>
  </r>
  <r>
    <x v="1851"/>
    <n v="2024"/>
    <n v="4"/>
    <s v="No"/>
  </r>
  <r>
    <x v="1851"/>
    <n v="2025"/>
    <n v="4"/>
    <s v="No"/>
  </r>
  <r>
    <x v="1852"/>
    <n v="2020"/>
    <n v="5"/>
    <s v="No"/>
  </r>
  <r>
    <x v="1852"/>
    <n v="2021"/>
    <n v="5"/>
    <s v="Yes"/>
  </r>
  <r>
    <x v="1852"/>
    <n v="2022"/>
    <n v="4"/>
    <s v="Yes"/>
  </r>
  <r>
    <x v="1853"/>
    <n v="2022"/>
    <n v="3"/>
    <s v="No"/>
  </r>
  <r>
    <x v="1853"/>
    <n v="2023"/>
    <n v="3"/>
    <s v="No"/>
  </r>
  <r>
    <x v="1853"/>
    <n v="2024"/>
    <n v="5"/>
    <s v="No"/>
  </r>
  <r>
    <x v="1854"/>
    <n v="2021"/>
    <n v="3"/>
    <s v="No"/>
  </r>
  <r>
    <x v="1854"/>
    <n v="2022"/>
    <n v="2"/>
    <s v="No"/>
  </r>
  <r>
    <x v="1854"/>
    <n v="2023"/>
    <n v="5"/>
    <s v="No"/>
  </r>
  <r>
    <x v="1854"/>
    <n v="2024"/>
    <n v="3"/>
    <s v="No"/>
  </r>
  <r>
    <x v="1855"/>
    <n v="2019"/>
    <n v="2"/>
    <s v="No"/>
  </r>
  <r>
    <x v="1855"/>
    <n v="2020"/>
    <n v="3"/>
    <s v="No"/>
  </r>
  <r>
    <x v="1855"/>
    <n v="2021"/>
    <n v="4"/>
    <s v="No"/>
  </r>
  <r>
    <x v="1855"/>
    <n v="2022"/>
    <n v="4"/>
    <s v="No"/>
  </r>
  <r>
    <x v="1856"/>
    <n v="2020"/>
    <n v="5"/>
    <s v="No"/>
  </r>
  <r>
    <x v="1856"/>
    <n v="2021"/>
    <n v="4"/>
    <s v="No"/>
  </r>
  <r>
    <x v="1856"/>
    <n v="2022"/>
    <n v="5"/>
    <s v="No"/>
  </r>
  <r>
    <x v="1857"/>
    <n v="2023"/>
    <n v="5"/>
    <s v="No"/>
  </r>
  <r>
    <x v="1857"/>
    <n v="2024"/>
    <n v="4"/>
    <s v="No"/>
  </r>
  <r>
    <x v="1857"/>
    <n v="2025"/>
    <n v="4"/>
    <s v="No"/>
  </r>
  <r>
    <x v="1857"/>
    <n v="2026"/>
    <n v="3"/>
    <s v="No"/>
  </r>
  <r>
    <x v="1858"/>
    <n v="2018"/>
    <n v="4"/>
    <s v="No"/>
  </r>
  <r>
    <x v="1858"/>
    <n v="2019"/>
    <n v="4"/>
    <s v="No"/>
  </r>
  <r>
    <x v="1859"/>
    <n v="2019"/>
    <n v="3"/>
    <s v="No"/>
  </r>
  <r>
    <x v="1860"/>
    <n v="2019"/>
    <n v="5"/>
    <s v="No"/>
  </r>
  <r>
    <x v="1860"/>
    <n v="2020"/>
    <n v="2"/>
    <s v="No"/>
  </r>
  <r>
    <x v="1861"/>
    <n v="2018"/>
    <n v="3"/>
    <s v="No"/>
  </r>
  <r>
    <x v="1862"/>
    <n v="2023"/>
    <n v="2"/>
    <s v="Yes"/>
  </r>
  <r>
    <x v="1862"/>
    <n v="2024"/>
    <n v="3"/>
    <s v="No"/>
  </r>
  <r>
    <x v="1862"/>
    <n v="2025"/>
    <n v="4"/>
    <s v="No"/>
  </r>
  <r>
    <x v="1863"/>
    <n v="2022"/>
    <n v="2"/>
    <s v="No"/>
  </r>
  <r>
    <x v="1864"/>
    <n v="2022"/>
    <n v="4"/>
    <s v="No"/>
  </r>
  <r>
    <x v="1865"/>
    <n v="2023"/>
    <n v="3"/>
    <s v="No"/>
  </r>
  <r>
    <x v="1866"/>
    <n v="2019"/>
    <n v="3"/>
    <s v="No"/>
  </r>
  <r>
    <x v="1866"/>
    <n v="2020"/>
    <n v="5"/>
    <s v="No"/>
  </r>
  <r>
    <x v="1866"/>
    <n v="2021"/>
    <n v="3"/>
    <s v="No"/>
  </r>
  <r>
    <x v="1866"/>
    <n v="2022"/>
    <n v="5"/>
    <s v="No"/>
  </r>
  <r>
    <x v="1867"/>
    <n v="2023"/>
    <n v="3"/>
    <s v="No"/>
  </r>
  <r>
    <x v="1867"/>
    <n v="2024"/>
    <n v="4"/>
    <s v="Yes"/>
  </r>
  <r>
    <x v="1867"/>
    <n v="2025"/>
    <n v="3"/>
    <s v="No"/>
  </r>
  <r>
    <x v="1868"/>
    <n v="2022"/>
    <n v="4"/>
    <s v="No"/>
  </r>
  <r>
    <x v="1868"/>
    <n v="2023"/>
    <n v="4"/>
    <s v="No"/>
  </r>
  <r>
    <x v="1869"/>
    <n v="2020"/>
    <n v="3"/>
    <s v="No"/>
  </r>
  <r>
    <x v="1869"/>
    <n v="2021"/>
    <n v="3"/>
    <s v="Yes"/>
  </r>
  <r>
    <x v="1869"/>
    <n v="2022"/>
    <n v="4"/>
    <s v="No"/>
  </r>
  <r>
    <x v="1870"/>
    <n v="2023"/>
    <n v="3"/>
    <s v="No"/>
  </r>
  <r>
    <x v="1871"/>
    <n v="2023"/>
    <n v="3"/>
    <s v="Yes"/>
  </r>
  <r>
    <x v="1871"/>
    <n v="2024"/>
    <n v="3"/>
    <s v="No"/>
  </r>
  <r>
    <x v="1872"/>
    <n v="2017"/>
    <n v="2"/>
    <s v="Yes"/>
  </r>
  <r>
    <x v="1872"/>
    <n v="2018"/>
    <n v="4"/>
    <s v="No"/>
  </r>
  <r>
    <x v="1873"/>
    <n v="2022"/>
    <n v="5"/>
    <s v="Yes"/>
  </r>
  <r>
    <x v="1873"/>
    <n v="2023"/>
    <n v="5"/>
    <s v="No"/>
  </r>
  <r>
    <x v="1873"/>
    <n v="2024"/>
    <n v="5"/>
    <s v="No"/>
  </r>
  <r>
    <x v="1873"/>
    <n v="2025"/>
    <n v="3"/>
    <s v="No"/>
  </r>
  <r>
    <x v="1874"/>
    <n v="2021"/>
    <n v="4"/>
    <s v="No"/>
  </r>
  <r>
    <x v="1874"/>
    <n v="2022"/>
    <n v="4"/>
    <s v="No"/>
  </r>
  <r>
    <x v="1875"/>
    <n v="2019"/>
    <n v="3"/>
    <s v="No"/>
  </r>
  <r>
    <x v="1875"/>
    <n v="2020"/>
    <n v="3"/>
    <s v="No"/>
  </r>
  <r>
    <x v="1876"/>
    <n v="2023"/>
    <n v="3"/>
    <s v="No"/>
  </r>
  <r>
    <x v="1876"/>
    <n v="2024"/>
    <n v="4"/>
    <s v="No"/>
  </r>
  <r>
    <x v="1877"/>
    <n v="2019"/>
    <n v="4"/>
    <s v="No"/>
  </r>
  <r>
    <x v="1878"/>
    <n v="2020"/>
    <n v="2"/>
    <s v="No"/>
  </r>
  <r>
    <x v="1878"/>
    <n v="2021"/>
    <n v="2"/>
    <s v="Yes"/>
  </r>
  <r>
    <x v="1878"/>
    <n v="2022"/>
    <n v="2"/>
    <s v="No"/>
  </r>
  <r>
    <x v="1878"/>
    <n v="2023"/>
    <n v="4"/>
    <s v="Yes"/>
  </r>
  <r>
    <x v="1879"/>
    <n v="2018"/>
    <n v="5"/>
    <s v="No"/>
  </r>
  <r>
    <x v="1879"/>
    <n v="2019"/>
    <n v="4"/>
    <s v="Yes"/>
  </r>
  <r>
    <x v="1879"/>
    <n v="2020"/>
    <n v="2"/>
    <s v="No"/>
  </r>
  <r>
    <x v="1879"/>
    <n v="2021"/>
    <n v="3"/>
    <s v="No"/>
  </r>
  <r>
    <x v="1880"/>
    <n v="2023"/>
    <n v="3"/>
    <s v="No"/>
  </r>
  <r>
    <x v="1880"/>
    <n v="2024"/>
    <n v="5"/>
    <s v="No"/>
  </r>
  <r>
    <x v="1880"/>
    <n v="2025"/>
    <n v="5"/>
    <s v="No"/>
  </r>
  <r>
    <x v="1880"/>
    <n v="2026"/>
    <n v="4"/>
    <s v="No"/>
  </r>
  <r>
    <x v="1881"/>
    <n v="2021"/>
    <n v="5"/>
    <s v="No"/>
  </r>
  <r>
    <x v="1881"/>
    <n v="2022"/>
    <n v="4"/>
    <s v="No"/>
  </r>
  <r>
    <x v="1882"/>
    <n v="2023"/>
    <n v="5"/>
    <s v="No"/>
  </r>
  <r>
    <x v="1882"/>
    <n v="2024"/>
    <n v="3"/>
    <s v="No"/>
  </r>
  <r>
    <x v="1882"/>
    <n v="2025"/>
    <n v="5"/>
    <s v="No"/>
  </r>
  <r>
    <x v="1883"/>
    <n v="2017"/>
    <n v="2"/>
    <s v="No"/>
  </r>
  <r>
    <x v="1883"/>
    <n v="2018"/>
    <n v="4"/>
    <s v="No"/>
  </r>
  <r>
    <x v="1883"/>
    <n v="2019"/>
    <n v="4"/>
    <s v="No"/>
  </r>
  <r>
    <x v="1884"/>
    <n v="2022"/>
    <n v="4"/>
    <s v="Yes"/>
  </r>
  <r>
    <x v="1884"/>
    <n v="2023"/>
    <n v="5"/>
    <s v="No"/>
  </r>
  <r>
    <x v="1885"/>
    <n v="2017"/>
    <n v="3"/>
    <s v="No"/>
  </r>
  <r>
    <x v="1885"/>
    <n v="2018"/>
    <n v="5"/>
    <s v="No"/>
  </r>
  <r>
    <x v="1885"/>
    <n v="2019"/>
    <n v="3"/>
    <s v="No"/>
  </r>
  <r>
    <x v="1886"/>
    <n v="2022"/>
    <n v="3"/>
    <s v="No"/>
  </r>
  <r>
    <x v="1887"/>
    <n v="2021"/>
    <n v="4"/>
    <s v="No"/>
  </r>
  <r>
    <x v="1887"/>
    <n v="2022"/>
    <n v="2"/>
    <s v="No"/>
  </r>
  <r>
    <x v="1888"/>
    <n v="2023"/>
    <n v="3"/>
    <s v="No"/>
  </r>
  <r>
    <x v="1888"/>
    <n v="2024"/>
    <n v="2"/>
    <s v="No"/>
  </r>
  <r>
    <x v="1888"/>
    <n v="2025"/>
    <n v="4"/>
    <s v="Yes"/>
  </r>
  <r>
    <x v="1888"/>
    <n v="2026"/>
    <n v="4"/>
    <s v="No"/>
  </r>
  <r>
    <x v="1889"/>
    <n v="2018"/>
    <n v="3"/>
    <s v="No"/>
  </r>
  <r>
    <x v="1889"/>
    <n v="2019"/>
    <n v="3"/>
    <s v="No"/>
  </r>
  <r>
    <x v="1889"/>
    <n v="2020"/>
    <n v="3"/>
    <s v="No"/>
  </r>
  <r>
    <x v="1890"/>
    <n v="2020"/>
    <n v="5"/>
    <s v="No"/>
  </r>
  <r>
    <x v="1891"/>
    <n v="2017"/>
    <n v="3"/>
    <s v="No"/>
  </r>
  <r>
    <x v="1891"/>
    <n v="2018"/>
    <n v="4"/>
    <s v="No"/>
  </r>
  <r>
    <x v="1892"/>
    <n v="2018"/>
    <n v="2"/>
    <s v="Yes"/>
  </r>
  <r>
    <x v="1893"/>
    <n v="2018"/>
    <n v="5"/>
    <s v="No"/>
  </r>
  <r>
    <x v="1893"/>
    <n v="2019"/>
    <n v="2"/>
    <s v="Yes"/>
  </r>
  <r>
    <x v="1894"/>
    <n v="2020"/>
    <n v="4"/>
    <s v="Yes"/>
  </r>
  <r>
    <x v="1894"/>
    <n v="2021"/>
    <n v="4"/>
    <s v="No"/>
  </r>
  <r>
    <x v="1894"/>
    <n v="2022"/>
    <n v="4"/>
    <s v="No"/>
  </r>
  <r>
    <x v="1895"/>
    <n v="2022"/>
    <n v="4"/>
    <s v="No"/>
  </r>
  <r>
    <x v="1895"/>
    <n v="2023"/>
    <n v="4"/>
    <s v="No"/>
  </r>
  <r>
    <x v="1896"/>
    <n v="2021"/>
    <n v="3"/>
    <s v="No"/>
  </r>
  <r>
    <x v="1897"/>
    <n v="2021"/>
    <n v="3"/>
    <s v="No"/>
  </r>
  <r>
    <x v="1897"/>
    <n v="2022"/>
    <n v="5"/>
    <s v="No"/>
  </r>
  <r>
    <x v="1898"/>
    <n v="2017"/>
    <n v="5"/>
    <s v="No"/>
  </r>
  <r>
    <x v="1898"/>
    <n v="2018"/>
    <n v="3"/>
    <s v="No"/>
  </r>
  <r>
    <x v="1899"/>
    <n v="2022"/>
    <n v="2"/>
    <s v="No"/>
  </r>
  <r>
    <x v="1899"/>
    <n v="2023"/>
    <n v="3"/>
    <s v="No"/>
  </r>
  <r>
    <x v="1900"/>
    <n v="2017"/>
    <n v="4"/>
    <s v="No"/>
  </r>
  <r>
    <x v="1901"/>
    <n v="2022"/>
    <n v="4"/>
    <s v="Yes"/>
  </r>
  <r>
    <x v="1901"/>
    <n v="2023"/>
    <n v="3"/>
    <s v="No"/>
  </r>
  <r>
    <x v="1902"/>
    <n v="2018"/>
    <n v="4"/>
    <s v="No"/>
  </r>
  <r>
    <x v="1902"/>
    <n v="2019"/>
    <n v="4"/>
    <s v="No"/>
  </r>
  <r>
    <x v="1902"/>
    <n v="2020"/>
    <n v="2"/>
    <s v="No"/>
  </r>
  <r>
    <x v="1903"/>
    <n v="2022"/>
    <n v="3"/>
    <s v="No"/>
  </r>
  <r>
    <x v="1903"/>
    <n v="2023"/>
    <n v="4"/>
    <s v="No"/>
  </r>
  <r>
    <x v="1903"/>
    <n v="2024"/>
    <n v="3"/>
    <s v="No"/>
  </r>
  <r>
    <x v="1903"/>
    <n v="2025"/>
    <n v="5"/>
    <s v="No"/>
  </r>
  <r>
    <x v="1904"/>
    <n v="2023"/>
    <n v="4"/>
    <s v="No"/>
  </r>
  <r>
    <x v="1904"/>
    <n v="2024"/>
    <n v="4"/>
    <s v="No"/>
  </r>
  <r>
    <x v="1905"/>
    <n v="2022"/>
    <n v="3"/>
    <s v="Yes"/>
  </r>
  <r>
    <x v="1905"/>
    <n v="2023"/>
    <n v="5"/>
    <s v="No"/>
  </r>
  <r>
    <x v="1905"/>
    <n v="2024"/>
    <n v="4"/>
    <s v="No"/>
  </r>
  <r>
    <x v="1906"/>
    <n v="2019"/>
    <n v="3"/>
    <s v="No"/>
  </r>
  <r>
    <x v="1906"/>
    <n v="2020"/>
    <n v="5"/>
    <s v="No"/>
  </r>
  <r>
    <x v="1906"/>
    <n v="2021"/>
    <n v="4"/>
    <s v="No"/>
  </r>
  <r>
    <x v="1907"/>
    <n v="2023"/>
    <n v="3"/>
    <s v="No"/>
  </r>
  <r>
    <x v="1907"/>
    <n v="2024"/>
    <n v="4"/>
    <s v="No"/>
  </r>
  <r>
    <x v="1907"/>
    <n v="2025"/>
    <n v="3"/>
    <s v="No"/>
  </r>
  <r>
    <x v="1908"/>
    <n v="2021"/>
    <n v="5"/>
    <s v="No"/>
  </r>
  <r>
    <x v="1908"/>
    <n v="2022"/>
    <n v="3"/>
    <s v="No"/>
  </r>
  <r>
    <x v="1908"/>
    <n v="2023"/>
    <n v="4"/>
    <s v="No"/>
  </r>
  <r>
    <x v="1908"/>
    <n v="2024"/>
    <n v="3"/>
    <s v="No"/>
  </r>
  <r>
    <x v="1909"/>
    <n v="2023"/>
    <n v="2"/>
    <s v="No"/>
  </r>
  <r>
    <x v="1909"/>
    <n v="2024"/>
    <n v="3"/>
    <s v="Yes"/>
  </r>
  <r>
    <x v="1910"/>
    <n v="2017"/>
    <n v="5"/>
    <s v="No"/>
  </r>
  <r>
    <x v="1910"/>
    <n v="2018"/>
    <n v="5"/>
    <s v="No"/>
  </r>
  <r>
    <x v="1910"/>
    <n v="2019"/>
    <n v="3"/>
    <s v="No"/>
  </r>
  <r>
    <x v="1911"/>
    <n v="2019"/>
    <n v="4"/>
    <s v="No"/>
  </r>
  <r>
    <x v="1911"/>
    <n v="2020"/>
    <n v="4"/>
    <s v="No"/>
  </r>
  <r>
    <x v="1912"/>
    <n v="2018"/>
    <n v="4"/>
    <s v="No"/>
  </r>
  <r>
    <x v="1912"/>
    <n v="2019"/>
    <n v="4"/>
    <s v="Yes"/>
  </r>
  <r>
    <x v="1912"/>
    <n v="2020"/>
    <n v="4"/>
    <s v="No"/>
  </r>
  <r>
    <x v="1912"/>
    <n v="2021"/>
    <n v="5"/>
    <s v="No"/>
  </r>
  <r>
    <x v="1913"/>
    <n v="2023"/>
    <n v="3"/>
    <s v="No"/>
  </r>
  <r>
    <x v="1913"/>
    <n v="2024"/>
    <n v="4"/>
    <s v="No"/>
  </r>
  <r>
    <x v="1913"/>
    <n v="2025"/>
    <n v="4"/>
    <s v="Yes"/>
  </r>
  <r>
    <x v="1913"/>
    <n v="2026"/>
    <n v="3"/>
    <s v="No"/>
  </r>
  <r>
    <x v="1914"/>
    <n v="2018"/>
    <n v="2"/>
    <s v="No"/>
  </r>
  <r>
    <x v="1915"/>
    <n v="2019"/>
    <n v="3"/>
    <s v="No"/>
  </r>
  <r>
    <x v="1915"/>
    <n v="2020"/>
    <n v="4"/>
    <s v="Yes"/>
  </r>
  <r>
    <x v="1915"/>
    <n v="2021"/>
    <n v="5"/>
    <s v="No"/>
  </r>
  <r>
    <x v="1915"/>
    <n v="2022"/>
    <n v="5"/>
    <s v="No"/>
  </r>
  <r>
    <x v="1916"/>
    <n v="2020"/>
    <n v="4"/>
    <s v="No"/>
  </r>
  <r>
    <x v="1916"/>
    <n v="2021"/>
    <n v="3"/>
    <s v="No"/>
  </r>
  <r>
    <x v="1917"/>
    <n v="2018"/>
    <n v="4"/>
    <s v="No"/>
  </r>
  <r>
    <x v="1917"/>
    <n v="2019"/>
    <n v="4"/>
    <s v="No"/>
  </r>
  <r>
    <x v="1918"/>
    <n v="2019"/>
    <n v="5"/>
    <s v="No"/>
  </r>
  <r>
    <x v="1918"/>
    <n v="2020"/>
    <n v="4"/>
    <s v="No"/>
  </r>
  <r>
    <x v="1918"/>
    <n v="2021"/>
    <n v="4"/>
    <s v="No"/>
  </r>
  <r>
    <x v="1918"/>
    <n v="2022"/>
    <n v="2"/>
    <s v="No"/>
  </r>
  <r>
    <x v="1919"/>
    <n v="2021"/>
    <n v="2"/>
    <s v="No"/>
  </r>
  <r>
    <x v="1919"/>
    <n v="2022"/>
    <n v="4"/>
    <s v="No"/>
  </r>
  <r>
    <x v="1919"/>
    <n v="2023"/>
    <n v="4"/>
    <s v="No"/>
  </r>
  <r>
    <x v="1920"/>
    <n v="2018"/>
    <n v="2"/>
    <s v="Yes"/>
  </r>
  <r>
    <x v="1920"/>
    <n v="2019"/>
    <n v="3"/>
    <s v="Yes"/>
  </r>
  <r>
    <x v="1920"/>
    <n v="2020"/>
    <n v="4"/>
    <s v="Yes"/>
  </r>
  <r>
    <x v="1920"/>
    <n v="2021"/>
    <n v="3"/>
    <s v="No"/>
  </r>
  <r>
    <x v="1921"/>
    <n v="2021"/>
    <n v="2"/>
    <s v="No"/>
  </r>
  <r>
    <x v="1921"/>
    <n v="2022"/>
    <n v="5"/>
    <s v="No"/>
  </r>
  <r>
    <x v="1921"/>
    <n v="2023"/>
    <n v="3"/>
    <s v="No"/>
  </r>
  <r>
    <x v="1921"/>
    <n v="2024"/>
    <n v="3"/>
    <s v="No"/>
  </r>
  <r>
    <x v="1922"/>
    <n v="2019"/>
    <n v="2"/>
    <s v="Yes"/>
  </r>
  <r>
    <x v="1922"/>
    <n v="2020"/>
    <n v="4"/>
    <s v="No"/>
  </r>
  <r>
    <x v="1922"/>
    <n v="2021"/>
    <n v="2"/>
    <s v="No"/>
  </r>
  <r>
    <x v="1923"/>
    <n v="2022"/>
    <n v="4"/>
    <s v="Yes"/>
  </r>
  <r>
    <x v="1924"/>
    <n v="2019"/>
    <n v="2"/>
    <s v="No"/>
  </r>
  <r>
    <x v="1924"/>
    <n v="2020"/>
    <n v="4"/>
    <s v="No"/>
  </r>
  <r>
    <x v="1924"/>
    <n v="2021"/>
    <n v="3"/>
    <s v="No"/>
  </r>
  <r>
    <x v="1925"/>
    <n v="2017"/>
    <n v="4"/>
    <s v="No"/>
  </r>
  <r>
    <x v="1925"/>
    <n v="2018"/>
    <n v="2"/>
    <s v="No"/>
  </r>
  <r>
    <x v="1926"/>
    <n v="2022"/>
    <n v="3"/>
    <s v="No"/>
  </r>
  <r>
    <x v="1927"/>
    <n v="2020"/>
    <n v="5"/>
    <s v="No"/>
  </r>
  <r>
    <x v="1928"/>
    <n v="2018"/>
    <n v="3"/>
    <s v="No"/>
  </r>
  <r>
    <x v="1928"/>
    <n v="2019"/>
    <n v="2"/>
    <s v="No"/>
  </r>
  <r>
    <x v="1928"/>
    <n v="2020"/>
    <n v="4"/>
    <s v="No"/>
  </r>
  <r>
    <x v="1928"/>
    <n v="2021"/>
    <n v="5"/>
    <s v="No"/>
  </r>
  <r>
    <x v="1929"/>
    <n v="2019"/>
    <n v="3"/>
    <s v="No"/>
  </r>
  <r>
    <x v="1929"/>
    <n v="2020"/>
    <n v="2"/>
    <s v="No"/>
  </r>
  <r>
    <x v="1929"/>
    <n v="2021"/>
    <n v="4"/>
    <s v="No"/>
  </r>
  <r>
    <x v="1930"/>
    <n v="2023"/>
    <n v="3"/>
    <s v="No"/>
  </r>
  <r>
    <x v="1931"/>
    <n v="2023"/>
    <n v="4"/>
    <s v="No"/>
  </r>
  <r>
    <x v="1931"/>
    <n v="2024"/>
    <n v="4"/>
    <s v="No"/>
  </r>
  <r>
    <x v="1932"/>
    <n v="2023"/>
    <n v="5"/>
    <s v="No"/>
  </r>
  <r>
    <x v="1932"/>
    <n v="2024"/>
    <n v="3"/>
    <s v="Yes"/>
  </r>
  <r>
    <x v="1933"/>
    <n v="2020"/>
    <n v="2"/>
    <s v="No"/>
  </r>
  <r>
    <x v="1933"/>
    <n v="2021"/>
    <n v="3"/>
    <s v="No"/>
  </r>
  <r>
    <x v="1933"/>
    <n v="2022"/>
    <n v="2"/>
    <s v="No"/>
  </r>
  <r>
    <x v="1933"/>
    <n v="2023"/>
    <n v="3"/>
    <s v="No"/>
  </r>
  <r>
    <x v="1934"/>
    <n v="2018"/>
    <n v="3"/>
    <s v="No"/>
  </r>
  <r>
    <x v="1934"/>
    <n v="2019"/>
    <n v="3"/>
    <s v="Yes"/>
  </r>
  <r>
    <x v="1934"/>
    <n v="2020"/>
    <n v="5"/>
    <s v="No"/>
  </r>
  <r>
    <x v="1935"/>
    <n v="2018"/>
    <n v="4"/>
    <s v="No"/>
  </r>
  <r>
    <x v="1935"/>
    <n v="2019"/>
    <n v="3"/>
    <s v="No"/>
  </r>
  <r>
    <x v="1935"/>
    <n v="2020"/>
    <n v="4"/>
    <s v="No"/>
  </r>
  <r>
    <x v="1936"/>
    <n v="2020"/>
    <n v="3"/>
    <s v="Yes"/>
  </r>
  <r>
    <x v="1936"/>
    <n v="2021"/>
    <n v="4"/>
    <s v="No"/>
  </r>
  <r>
    <x v="1936"/>
    <n v="2022"/>
    <n v="4"/>
    <s v="No"/>
  </r>
  <r>
    <x v="1936"/>
    <n v="2023"/>
    <n v="4"/>
    <s v="No"/>
  </r>
  <r>
    <x v="1937"/>
    <n v="2019"/>
    <n v="3"/>
    <s v="No"/>
  </r>
  <r>
    <x v="1937"/>
    <n v="2020"/>
    <n v="4"/>
    <s v="No"/>
  </r>
  <r>
    <x v="1937"/>
    <n v="2021"/>
    <n v="3"/>
    <s v="No"/>
  </r>
  <r>
    <x v="1937"/>
    <n v="2022"/>
    <n v="4"/>
    <s v="No"/>
  </r>
  <r>
    <x v="1938"/>
    <n v="2023"/>
    <n v="3"/>
    <s v="No"/>
  </r>
  <r>
    <x v="1938"/>
    <n v="2024"/>
    <n v="3"/>
    <s v="No"/>
  </r>
  <r>
    <x v="1938"/>
    <n v="2025"/>
    <n v="4"/>
    <s v="No"/>
  </r>
  <r>
    <x v="1939"/>
    <n v="2022"/>
    <n v="3"/>
    <s v="Yes"/>
  </r>
  <r>
    <x v="1939"/>
    <n v="2023"/>
    <n v="4"/>
    <s v="No"/>
  </r>
  <r>
    <x v="1939"/>
    <n v="2024"/>
    <n v="5"/>
    <s v="No"/>
  </r>
  <r>
    <x v="1939"/>
    <n v="2025"/>
    <n v="2"/>
    <s v="No"/>
  </r>
  <r>
    <x v="1940"/>
    <n v="2019"/>
    <n v="4"/>
    <s v="No"/>
  </r>
  <r>
    <x v="1941"/>
    <n v="2018"/>
    <n v="3"/>
    <s v="No"/>
  </r>
  <r>
    <x v="1941"/>
    <n v="2019"/>
    <n v="3"/>
    <s v="No"/>
  </r>
  <r>
    <x v="1942"/>
    <n v="2022"/>
    <n v="4"/>
    <s v="No"/>
  </r>
  <r>
    <x v="1943"/>
    <n v="2020"/>
    <n v="3"/>
    <s v="No"/>
  </r>
  <r>
    <x v="1943"/>
    <n v="2021"/>
    <n v="5"/>
    <s v="No"/>
  </r>
  <r>
    <x v="1943"/>
    <n v="2022"/>
    <n v="4"/>
    <s v="No"/>
  </r>
  <r>
    <x v="1943"/>
    <n v="2023"/>
    <n v="4"/>
    <s v="No"/>
  </r>
  <r>
    <x v="1944"/>
    <n v="2020"/>
    <n v="3"/>
    <s v="No"/>
  </r>
  <r>
    <x v="1944"/>
    <n v="2021"/>
    <n v="5"/>
    <s v="No"/>
  </r>
  <r>
    <x v="1944"/>
    <n v="2022"/>
    <n v="3"/>
    <s v="No"/>
  </r>
  <r>
    <x v="1945"/>
    <n v="2021"/>
    <n v="3"/>
    <s v="No"/>
  </r>
  <r>
    <x v="1945"/>
    <n v="2022"/>
    <n v="2"/>
    <s v="No"/>
  </r>
  <r>
    <x v="1945"/>
    <n v="2023"/>
    <n v="4"/>
    <s v="Yes"/>
  </r>
  <r>
    <x v="1946"/>
    <n v="2018"/>
    <n v="3"/>
    <s v="No"/>
  </r>
  <r>
    <x v="1946"/>
    <n v="2019"/>
    <n v="3"/>
    <s v="No"/>
  </r>
  <r>
    <x v="1946"/>
    <n v="2020"/>
    <n v="5"/>
    <s v="No"/>
  </r>
  <r>
    <x v="1946"/>
    <n v="2021"/>
    <n v="3"/>
    <s v="No"/>
  </r>
  <r>
    <x v="1947"/>
    <n v="2020"/>
    <n v="3"/>
    <s v="No"/>
  </r>
  <r>
    <x v="1947"/>
    <n v="2021"/>
    <n v="4"/>
    <s v="No"/>
  </r>
  <r>
    <x v="1948"/>
    <n v="2022"/>
    <n v="4"/>
    <s v="Yes"/>
  </r>
  <r>
    <x v="1949"/>
    <n v="2021"/>
    <n v="5"/>
    <s v="No"/>
  </r>
  <r>
    <x v="1950"/>
    <n v="2022"/>
    <n v="4"/>
    <s v="Yes"/>
  </r>
  <r>
    <x v="1951"/>
    <n v="2022"/>
    <n v="4"/>
    <s v="No"/>
  </r>
  <r>
    <x v="1951"/>
    <n v="2023"/>
    <n v="2"/>
    <s v="No"/>
  </r>
  <r>
    <x v="1951"/>
    <n v="2024"/>
    <n v="5"/>
    <s v="Yes"/>
  </r>
  <r>
    <x v="1952"/>
    <n v="2020"/>
    <n v="3"/>
    <s v="No"/>
  </r>
  <r>
    <x v="1953"/>
    <n v="2017"/>
    <n v="3"/>
    <s v="No"/>
  </r>
  <r>
    <x v="1953"/>
    <n v="2018"/>
    <n v="4"/>
    <s v="No"/>
  </r>
  <r>
    <x v="1954"/>
    <n v="2018"/>
    <n v="3"/>
    <s v="No"/>
  </r>
  <r>
    <x v="1954"/>
    <n v="2019"/>
    <n v="4"/>
    <s v="No"/>
  </r>
  <r>
    <x v="1955"/>
    <n v="2018"/>
    <n v="3"/>
    <s v="Yes"/>
  </r>
  <r>
    <x v="1955"/>
    <n v="2019"/>
    <n v="3"/>
    <s v="No"/>
  </r>
  <r>
    <x v="1955"/>
    <n v="2020"/>
    <n v="4"/>
    <s v="No"/>
  </r>
  <r>
    <x v="1955"/>
    <n v="2021"/>
    <n v="4"/>
    <s v="Yes"/>
  </r>
  <r>
    <x v="1956"/>
    <n v="2019"/>
    <n v="4"/>
    <s v="No"/>
  </r>
  <r>
    <x v="1956"/>
    <n v="2020"/>
    <n v="4"/>
    <s v="No"/>
  </r>
  <r>
    <x v="1956"/>
    <n v="2021"/>
    <n v="4"/>
    <s v="No"/>
  </r>
  <r>
    <x v="1956"/>
    <n v="2022"/>
    <n v="4"/>
    <s v="No"/>
  </r>
  <r>
    <x v="1957"/>
    <n v="2022"/>
    <n v="3"/>
    <s v="No"/>
  </r>
  <r>
    <x v="1957"/>
    <n v="2023"/>
    <n v="5"/>
    <s v="No"/>
  </r>
  <r>
    <x v="1958"/>
    <n v="2019"/>
    <n v="3"/>
    <s v="No"/>
  </r>
  <r>
    <x v="1958"/>
    <n v="2020"/>
    <n v="4"/>
    <s v="No"/>
  </r>
  <r>
    <x v="1958"/>
    <n v="2021"/>
    <n v="4"/>
    <s v="No"/>
  </r>
  <r>
    <x v="1959"/>
    <n v="2021"/>
    <n v="4"/>
    <s v="No"/>
  </r>
  <r>
    <x v="1959"/>
    <n v="2022"/>
    <n v="5"/>
    <s v="No"/>
  </r>
  <r>
    <x v="1959"/>
    <n v="2023"/>
    <n v="2"/>
    <s v="No"/>
  </r>
  <r>
    <x v="1960"/>
    <n v="2023"/>
    <n v="4"/>
    <s v="No"/>
  </r>
  <r>
    <x v="1960"/>
    <n v="2024"/>
    <n v="3"/>
    <s v="No"/>
  </r>
  <r>
    <x v="1960"/>
    <n v="2025"/>
    <n v="3"/>
    <s v="No"/>
  </r>
  <r>
    <x v="1960"/>
    <n v="2026"/>
    <n v="3"/>
    <s v="No"/>
  </r>
  <r>
    <x v="1961"/>
    <n v="2018"/>
    <n v="2"/>
    <s v="No"/>
  </r>
  <r>
    <x v="1961"/>
    <n v="2019"/>
    <n v="3"/>
    <s v="No"/>
  </r>
  <r>
    <x v="1961"/>
    <n v="2020"/>
    <n v="3"/>
    <s v="No"/>
  </r>
  <r>
    <x v="1962"/>
    <n v="2022"/>
    <n v="3"/>
    <s v="No"/>
  </r>
  <r>
    <x v="1962"/>
    <n v="2023"/>
    <n v="3"/>
    <s v="No"/>
  </r>
  <r>
    <x v="1963"/>
    <n v="2019"/>
    <n v="3"/>
    <s v="No"/>
  </r>
  <r>
    <x v="1963"/>
    <n v="2020"/>
    <n v="5"/>
    <s v="No"/>
  </r>
  <r>
    <x v="1963"/>
    <n v="2021"/>
    <n v="4"/>
    <s v="No"/>
  </r>
  <r>
    <x v="1963"/>
    <n v="2022"/>
    <n v="3"/>
    <s v="No"/>
  </r>
  <r>
    <x v="1964"/>
    <n v="2023"/>
    <n v="4"/>
    <s v="No"/>
  </r>
  <r>
    <x v="1964"/>
    <n v="2024"/>
    <n v="3"/>
    <s v="No"/>
  </r>
  <r>
    <x v="1964"/>
    <n v="2025"/>
    <n v="2"/>
    <s v="No"/>
  </r>
  <r>
    <x v="1965"/>
    <n v="2022"/>
    <n v="3"/>
    <s v="No"/>
  </r>
  <r>
    <x v="1965"/>
    <n v="2023"/>
    <n v="5"/>
    <s v="No"/>
  </r>
  <r>
    <x v="1965"/>
    <n v="2024"/>
    <n v="3"/>
    <s v="No"/>
  </r>
  <r>
    <x v="1965"/>
    <n v="2025"/>
    <n v="4"/>
    <s v="No"/>
  </r>
  <r>
    <x v="1966"/>
    <n v="2021"/>
    <n v="4"/>
    <s v="No"/>
  </r>
  <r>
    <x v="1966"/>
    <n v="2022"/>
    <n v="3"/>
    <s v="No"/>
  </r>
  <r>
    <x v="1966"/>
    <n v="2023"/>
    <n v="2"/>
    <s v="No"/>
  </r>
  <r>
    <x v="1966"/>
    <n v="2024"/>
    <n v="4"/>
    <s v="No"/>
  </r>
  <r>
    <x v="1967"/>
    <n v="2020"/>
    <n v="3"/>
    <s v="No"/>
  </r>
  <r>
    <x v="1968"/>
    <n v="2018"/>
    <n v="3"/>
    <s v="No"/>
  </r>
  <r>
    <x v="1968"/>
    <n v="2019"/>
    <n v="3"/>
    <s v="No"/>
  </r>
  <r>
    <x v="1969"/>
    <n v="2021"/>
    <n v="3"/>
    <s v="No"/>
  </r>
  <r>
    <x v="1969"/>
    <n v="2022"/>
    <n v="2"/>
    <s v="No"/>
  </r>
  <r>
    <x v="1969"/>
    <n v="2023"/>
    <n v="3"/>
    <s v="No"/>
  </r>
  <r>
    <x v="1970"/>
    <n v="2022"/>
    <n v="3"/>
    <s v="No"/>
  </r>
  <r>
    <x v="1970"/>
    <n v="2023"/>
    <n v="3"/>
    <s v="No"/>
  </r>
  <r>
    <x v="1971"/>
    <n v="2020"/>
    <n v="3"/>
    <s v="No"/>
  </r>
  <r>
    <x v="1971"/>
    <n v="2021"/>
    <n v="2"/>
    <s v="Yes"/>
  </r>
  <r>
    <x v="1972"/>
    <n v="2019"/>
    <n v="3"/>
    <s v="No"/>
  </r>
  <r>
    <x v="1972"/>
    <n v="2020"/>
    <n v="4"/>
    <s v="No"/>
  </r>
  <r>
    <x v="1972"/>
    <n v="2021"/>
    <n v="4"/>
    <s v="No"/>
  </r>
  <r>
    <x v="1973"/>
    <n v="2019"/>
    <n v="3"/>
    <s v="No"/>
  </r>
  <r>
    <x v="1973"/>
    <n v="2020"/>
    <n v="3"/>
    <s v="No"/>
  </r>
  <r>
    <x v="1973"/>
    <n v="2021"/>
    <n v="3"/>
    <s v="No"/>
  </r>
  <r>
    <x v="1974"/>
    <n v="2020"/>
    <n v="2"/>
    <s v="No"/>
  </r>
  <r>
    <x v="1974"/>
    <n v="2021"/>
    <n v="5"/>
    <s v="No"/>
  </r>
  <r>
    <x v="1975"/>
    <n v="2021"/>
    <n v="3"/>
    <s v="Yes"/>
  </r>
  <r>
    <x v="1976"/>
    <n v="2020"/>
    <n v="5"/>
    <s v="No"/>
  </r>
  <r>
    <x v="1976"/>
    <n v="2021"/>
    <n v="4"/>
    <s v="Yes"/>
  </r>
  <r>
    <x v="1976"/>
    <n v="2022"/>
    <n v="2"/>
    <s v="Yes"/>
  </r>
  <r>
    <x v="1977"/>
    <n v="2022"/>
    <n v="4"/>
    <s v="Yes"/>
  </r>
  <r>
    <x v="1977"/>
    <n v="2023"/>
    <n v="5"/>
    <s v="No"/>
  </r>
  <r>
    <x v="1977"/>
    <n v="2024"/>
    <n v="3"/>
    <s v="No"/>
  </r>
  <r>
    <x v="1977"/>
    <n v="2025"/>
    <n v="5"/>
    <s v="No"/>
  </r>
  <r>
    <x v="1978"/>
    <n v="2023"/>
    <n v="4"/>
    <s v="No"/>
  </r>
  <r>
    <x v="1978"/>
    <n v="2024"/>
    <n v="5"/>
    <s v="No"/>
  </r>
  <r>
    <x v="1978"/>
    <n v="2025"/>
    <n v="3"/>
    <s v="No"/>
  </r>
  <r>
    <x v="1979"/>
    <n v="2017"/>
    <n v="4"/>
    <s v="Yes"/>
  </r>
  <r>
    <x v="1979"/>
    <n v="2018"/>
    <n v="4"/>
    <s v="No"/>
  </r>
  <r>
    <x v="1979"/>
    <n v="2019"/>
    <n v="4"/>
    <s v="No"/>
  </r>
  <r>
    <x v="1980"/>
    <n v="2020"/>
    <n v="4"/>
    <s v="No"/>
  </r>
  <r>
    <x v="1980"/>
    <n v="2021"/>
    <n v="4"/>
    <s v="No"/>
  </r>
  <r>
    <x v="1981"/>
    <n v="2020"/>
    <n v="2"/>
    <s v="No"/>
  </r>
  <r>
    <x v="1981"/>
    <n v="2021"/>
    <n v="4"/>
    <s v="No"/>
  </r>
  <r>
    <x v="1982"/>
    <n v="2023"/>
    <n v="4"/>
    <s v="No"/>
  </r>
  <r>
    <x v="1983"/>
    <n v="2023"/>
    <n v="4"/>
    <s v="No"/>
  </r>
  <r>
    <x v="1984"/>
    <n v="2021"/>
    <n v="3"/>
    <s v="No"/>
  </r>
  <r>
    <x v="1984"/>
    <n v="2022"/>
    <n v="2"/>
    <s v="No"/>
  </r>
  <r>
    <x v="1985"/>
    <n v="2018"/>
    <n v="4"/>
    <s v="No"/>
  </r>
  <r>
    <x v="1986"/>
    <n v="2022"/>
    <n v="3"/>
    <s v="No"/>
  </r>
  <r>
    <x v="1986"/>
    <n v="2023"/>
    <n v="3"/>
    <s v="No"/>
  </r>
  <r>
    <x v="1987"/>
    <n v="2020"/>
    <n v="3"/>
    <s v="No"/>
  </r>
  <r>
    <x v="1987"/>
    <n v="2021"/>
    <n v="3"/>
    <s v="No"/>
  </r>
  <r>
    <x v="1987"/>
    <n v="2022"/>
    <n v="3"/>
    <s v="No"/>
  </r>
  <r>
    <x v="1987"/>
    <n v="2023"/>
    <n v="4"/>
    <s v="No"/>
  </r>
  <r>
    <x v="1988"/>
    <n v="2019"/>
    <n v="2"/>
    <s v="No"/>
  </r>
  <r>
    <x v="1988"/>
    <n v="2020"/>
    <n v="5"/>
    <s v="No"/>
  </r>
  <r>
    <x v="1989"/>
    <n v="2022"/>
    <n v="3"/>
    <s v="No"/>
  </r>
  <r>
    <x v="1990"/>
    <n v="2023"/>
    <n v="4"/>
    <s v="No"/>
  </r>
  <r>
    <x v="1990"/>
    <n v="2024"/>
    <n v="4"/>
    <s v="No"/>
  </r>
  <r>
    <x v="1991"/>
    <n v="2023"/>
    <n v="3"/>
    <s v="No"/>
  </r>
  <r>
    <x v="1991"/>
    <n v="2024"/>
    <n v="4"/>
    <s v="No"/>
  </r>
  <r>
    <x v="1991"/>
    <n v="2025"/>
    <n v="5"/>
    <s v="No"/>
  </r>
  <r>
    <x v="1992"/>
    <n v="2020"/>
    <n v="2"/>
    <s v="No"/>
  </r>
  <r>
    <x v="1992"/>
    <n v="2021"/>
    <n v="4"/>
    <s v="Yes"/>
  </r>
  <r>
    <x v="1992"/>
    <n v="2022"/>
    <n v="5"/>
    <s v="No"/>
  </r>
  <r>
    <x v="1992"/>
    <n v="2023"/>
    <n v="3"/>
    <s v="No"/>
  </r>
  <r>
    <x v="1993"/>
    <n v="2021"/>
    <n v="3"/>
    <s v="No"/>
  </r>
  <r>
    <x v="1993"/>
    <n v="2022"/>
    <n v="4"/>
    <s v="No"/>
  </r>
  <r>
    <x v="1993"/>
    <n v="2023"/>
    <n v="5"/>
    <s v="No"/>
  </r>
  <r>
    <x v="1993"/>
    <n v="2024"/>
    <n v="4"/>
    <s v="No"/>
  </r>
  <r>
    <x v="1994"/>
    <n v="2017"/>
    <n v="2"/>
    <s v="Yes"/>
  </r>
  <r>
    <x v="1994"/>
    <n v="2018"/>
    <n v="5"/>
    <s v="No"/>
  </r>
  <r>
    <x v="1995"/>
    <n v="2017"/>
    <n v="4"/>
    <s v="Yes"/>
  </r>
  <r>
    <x v="1995"/>
    <n v="2018"/>
    <n v="3"/>
    <s v="No"/>
  </r>
  <r>
    <x v="1995"/>
    <n v="2019"/>
    <n v="3"/>
    <s v="No"/>
  </r>
  <r>
    <x v="1995"/>
    <n v="2020"/>
    <n v="3"/>
    <s v="No"/>
  </r>
  <r>
    <x v="1996"/>
    <n v="2020"/>
    <n v="4"/>
    <s v="No"/>
  </r>
  <r>
    <x v="1996"/>
    <n v="2021"/>
    <n v="2"/>
    <s v="No"/>
  </r>
  <r>
    <x v="1996"/>
    <n v="2022"/>
    <n v="3"/>
    <s v="No"/>
  </r>
  <r>
    <x v="1996"/>
    <n v="2023"/>
    <n v="2"/>
    <s v="No"/>
  </r>
  <r>
    <x v="1997"/>
    <n v="2023"/>
    <n v="4"/>
    <s v="No"/>
  </r>
  <r>
    <x v="1997"/>
    <n v="2024"/>
    <n v="5"/>
    <s v="No"/>
  </r>
  <r>
    <x v="1997"/>
    <n v="2025"/>
    <n v="4"/>
    <s v="No"/>
  </r>
  <r>
    <x v="1998"/>
    <n v="2017"/>
    <n v="3"/>
    <s v="No"/>
  </r>
  <r>
    <x v="1998"/>
    <n v="2018"/>
    <n v="4"/>
    <s v="No"/>
  </r>
  <r>
    <x v="1999"/>
    <n v="2022"/>
    <n v="4"/>
    <s v="No"/>
  </r>
  <r>
    <x v="1999"/>
    <n v="2023"/>
    <n v="4"/>
    <s v="No"/>
  </r>
  <r>
    <x v="1999"/>
    <n v="2024"/>
    <n v="3"/>
    <s v="No"/>
  </r>
  <r>
    <x v="2000"/>
    <n v="2017"/>
    <n v="2"/>
    <s v="No"/>
  </r>
  <r>
    <x v="2001"/>
    <n v="2020"/>
    <n v="2"/>
    <s v="No"/>
  </r>
  <r>
    <x v="2001"/>
    <n v="2021"/>
    <n v="3"/>
    <s v="Yes"/>
  </r>
  <r>
    <x v="2002"/>
    <n v="2021"/>
    <n v="3"/>
    <s v="Yes"/>
  </r>
  <r>
    <x v="2002"/>
    <n v="2022"/>
    <n v="3"/>
    <s v="No"/>
  </r>
  <r>
    <x v="2003"/>
    <n v="2019"/>
    <n v="3"/>
    <s v="No"/>
  </r>
  <r>
    <x v="2004"/>
    <n v="2023"/>
    <n v="3"/>
    <s v="No"/>
  </r>
  <r>
    <x v="2004"/>
    <n v="2024"/>
    <n v="5"/>
    <s v="No"/>
  </r>
  <r>
    <x v="2004"/>
    <n v="2025"/>
    <n v="2"/>
    <s v="No"/>
  </r>
  <r>
    <x v="2004"/>
    <n v="2026"/>
    <n v="4"/>
    <s v="No"/>
  </r>
  <r>
    <x v="2005"/>
    <n v="2018"/>
    <n v="3"/>
    <s v="No"/>
  </r>
  <r>
    <x v="2005"/>
    <n v="2019"/>
    <n v="4"/>
    <s v="No"/>
  </r>
  <r>
    <x v="2005"/>
    <n v="2020"/>
    <n v="2"/>
    <s v="No"/>
  </r>
  <r>
    <x v="2006"/>
    <n v="2021"/>
    <n v="3"/>
    <s v="No"/>
  </r>
  <r>
    <x v="2006"/>
    <n v="2022"/>
    <n v="2"/>
    <s v="No"/>
  </r>
  <r>
    <x v="2006"/>
    <n v="2023"/>
    <n v="4"/>
    <s v="No"/>
  </r>
  <r>
    <x v="2007"/>
    <n v="2017"/>
    <n v="3"/>
    <s v="No"/>
  </r>
  <r>
    <x v="2008"/>
    <n v="2022"/>
    <n v="5"/>
    <s v="No"/>
  </r>
  <r>
    <x v="2008"/>
    <n v="2023"/>
    <n v="3"/>
    <s v="Yes"/>
  </r>
  <r>
    <x v="2008"/>
    <n v="2024"/>
    <n v="4"/>
    <s v="No"/>
  </r>
  <r>
    <x v="2009"/>
    <n v="2022"/>
    <n v="5"/>
    <s v="No"/>
  </r>
  <r>
    <x v="2009"/>
    <n v="2023"/>
    <n v="3"/>
    <s v="No"/>
  </r>
  <r>
    <x v="2009"/>
    <n v="2024"/>
    <n v="5"/>
    <s v="No"/>
  </r>
  <r>
    <x v="2009"/>
    <n v="2025"/>
    <n v="3"/>
    <s v="No"/>
  </r>
  <r>
    <x v="2010"/>
    <n v="2021"/>
    <n v="4"/>
    <s v="No"/>
  </r>
  <r>
    <x v="2011"/>
    <n v="2020"/>
    <n v="4"/>
    <s v="Yes"/>
  </r>
  <r>
    <x v="2011"/>
    <n v="2021"/>
    <n v="3"/>
    <s v="No"/>
  </r>
  <r>
    <x v="2011"/>
    <n v="2022"/>
    <n v="4"/>
    <s v="No"/>
  </r>
  <r>
    <x v="2011"/>
    <n v="2023"/>
    <n v="2"/>
    <s v="Yes"/>
  </r>
  <r>
    <x v="2012"/>
    <n v="2018"/>
    <n v="3"/>
    <s v="Yes"/>
  </r>
  <r>
    <x v="2012"/>
    <n v="2019"/>
    <n v="3"/>
    <s v="No"/>
  </r>
  <r>
    <x v="2012"/>
    <n v="2020"/>
    <n v="4"/>
    <s v="Yes"/>
  </r>
  <r>
    <x v="2012"/>
    <n v="2021"/>
    <n v="3"/>
    <s v="No"/>
  </r>
  <r>
    <x v="2013"/>
    <n v="2021"/>
    <n v="3"/>
    <s v="No"/>
  </r>
  <r>
    <x v="2013"/>
    <n v="2022"/>
    <n v="3"/>
    <s v="No"/>
  </r>
  <r>
    <x v="2013"/>
    <n v="2023"/>
    <n v="4"/>
    <s v="No"/>
  </r>
  <r>
    <x v="2013"/>
    <n v="2024"/>
    <n v="2"/>
    <s v="No"/>
  </r>
  <r>
    <x v="2014"/>
    <n v="2020"/>
    <n v="3"/>
    <s v="No"/>
  </r>
  <r>
    <x v="2014"/>
    <n v="2021"/>
    <n v="5"/>
    <s v="No"/>
  </r>
  <r>
    <x v="2014"/>
    <n v="2022"/>
    <n v="2"/>
    <s v="No"/>
  </r>
  <r>
    <x v="2015"/>
    <n v="2017"/>
    <n v="4"/>
    <s v="No"/>
  </r>
  <r>
    <x v="2016"/>
    <n v="2022"/>
    <n v="5"/>
    <s v="Yes"/>
  </r>
  <r>
    <x v="2016"/>
    <n v="2023"/>
    <n v="4"/>
    <s v="No"/>
  </r>
  <r>
    <x v="2016"/>
    <n v="2024"/>
    <n v="3"/>
    <s v="No"/>
  </r>
  <r>
    <x v="2016"/>
    <n v="2025"/>
    <n v="4"/>
    <s v="Yes"/>
  </r>
  <r>
    <x v="2017"/>
    <n v="2017"/>
    <n v="2"/>
    <s v="No"/>
  </r>
  <r>
    <x v="2018"/>
    <n v="2020"/>
    <n v="3"/>
    <s v="No"/>
  </r>
  <r>
    <x v="2018"/>
    <n v="2021"/>
    <n v="5"/>
    <s v="No"/>
  </r>
  <r>
    <x v="2019"/>
    <n v="2018"/>
    <n v="4"/>
    <s v="No"/>
  </r>
  <r>
    <x v="2019"/>
    <n v="2019"/>
    <n v="3"/>
    <s v="No"/>
  </r>
  <r>
    <x v="2019"/>
    <n v="2020"/>
    <n v="3"/>
    <s v="No"/>
  </r>
  <r>
    <x v="2020"/>
    <n v="2018"/>
    <n v="4"/>
    <s v="No"/>
  </r>
  <r>
    <x v="2021"/>
    <n v="2022"/>
    <n v="4"/>
    <s v="No"/>
  </r>
  <r>
    <x v="2021"/>
    <n v="2023"/>
    <n v="5"/>
    <s v="Yes"/>
  </r>
  <r>
    <x v="2021"/>
    <n v="2024"/>
    <n v="3"/>
    <s v="Yes"/>
  </r>
  <r>
    <x v="2022"/>
    <n v="2018"/>
    <n v="4"/>
    <s v="No"/>
  </r>
  <r>
    <x v="2022"/>
    <n v="2019"/>
    <n v="4"/>
    <s v="No"/>
  </r>
  <r>
    <x v="2023"/>
    <n v="2020"/>
    <n v="5"/>
    <s v="No"/>
  </r>
  <r>
    <x v="2023"/>
    <n v="2021"/>
    <n v="3"/>
    <s v="No"/>
  </r>
  <r>
    <x v="2024"/>
    <n v="2021"/>
    <n v="4"/>
    <s v="No"/>
  </r>
  <r>
    <x v="2025"/>
    <n v="2019"/>
    <n v="3"/>
    <s v="No"/>
  </r>
  <r>
    <x v="2025"/>
    <n v="2020"/>
    <n v="3"/>
    <s v="Yes"/>
  </r>
  <r>
    <x v="2026"/>
    <n v="2023"/>
    <n v="4"/>
    <s v="No"/>
  </r>
  <r>
    <x v="2027"/>
    <n v="2019"/>
    <n v="3"/>
    <s v="No"/>
  </r>
  <r>
    <x v="2027"/>
    <n v="2020"/>
    <n v="4"/>
    <s v="No"/>
  </r>
  <r>
    <x v="2028"/>
    <n v="2021"/>
    <n v="2"/>
    <s v="No"/>
  </r>
  <r>
    <x v="2028"/>
    <n v="2022"/>
    <n v="3"/>
    <s v="No"/>
  </r>
  <r>
    <x v="2028"/>
    <n v="2023"/>
    <n v="3"/>
    <s v="No"/>
  </r>
  <r>
    <x v="2028"/>
    <n v="2024"/>
    <n v="2"/>
    <s v="No"/>
  </r>
  <r>
    <x v="2029"/>
    <n v="2019"/>
    <n v="4"/>
    <s v="No"/>
  </r>
  <r>
    <x v="2029"/>
    <n v="2020"/>
    <n v="2"/>
    <s v="No"/>
  </r>
  <r>
    <x v="2029"/>
    <n v="2021"/>
    <n v="3"/>
    <s v="No"/>
  </r>
  <r>
    <x v="2029"/>
    <n v="2022"/>
    <n v="3"/>
    <s v="No"/>
  </r>
  <r>
    <x v="2030"/>
    <n v="2023"/>
    <n v="3"/>
    <s v="No"/>
  </r>
  <r>
    <x v="2030"/>
    <n v="2024"/>
    <n v="3"/>
    <s v="No"/>
  </r>
  <r>
    <x v="2031"/>
    <n v="2020"/>
    <n v="3"/>
    <s v="No"/>
  </r>
  <r>
    <x v="2031"/>
    <n v="2021"/>
    <n v="2"/>
    <s v="No"/>
  </r>
  <r>
    <x v="2031"/>
    <n v="2022"/>
    <n v="5"/>
    <s v="No"/>
  </r>
  <r>
    <x v="2031"/>
    <n v="2023"/>
    <n v="3"/>
    <s v="No"/>
  </r>
  <r>
    <x v="2032"/>
    <n v="2018"/>
    <n v="3"/>
    <s v="Yes"/>
  </r>
  <r>
    <x v="2032"/>
    <n v="2019"/>
    <n v="4"/>
    <s v="No"/>
  </r>
  <r>
    <x v="2033"/>
    <n v="2018"/>
    <n v="3"/>
    <s v="No"/>
  </r>
  <r>
    <x v="2033"/>
    <n v="2019"/>
    <n v="4"/>
    <s v="No"/>
  </r>
  <r>
    <x v="2033"/>
    <n v="2020"/>
    <n v="5"/>
    <s v="No"/>
  </r>
  <r>
    <x v="2033"/>
    <n v="2021"/>
    <n v="4"/>
    <s v="No"/>
  </r>
  <r>
    <x v="2034"/>
    <n v="2019"/>
    <n v="3"/>
    <s v="No"/>
  </r>
  <r>
    <x v="2034"/>
    <n v="2020"/>
    <n v="3"/>
    <s v="Yes"/>
  </r>
  <r>
    <x v="2034"/>
    <n v="2021"/>
    <n v="2"/>
    <s v="No"/>
  </r>
  <r>
    <x v="2035"/>
    <n v="2021"/>
    <n v="4"/>
    <s v="No"/>
  </r>
  <r>
    <x v="2036"/>
    <n v="2017"/>
    <n v="3"/>
    <s v="No"/>
  </r>
  <r>
    <x v="2036"/>
    <n v="2018"/>
    <n v="3"/>
    <s v="No"/>
  </r>
  <r>
    <x v="2036"/>
    <n v="2019"/>
    <n v="2"/>
    <s v="No"/>
  </r>
  <r>
    <x v="2036"/>
    <n v="2020"/>
    <n v="2"/>
    <s v="No"/>
  </r>
  <r>
    <x v="2037"/>
    <n v="2023"/>
    <n v="2"/>
    <s v="No"/>
  </r>
  <r>
    <x v="2038"/>
    <n v="2022"/>
    <n v="3"/>
    <s v="No"/>
  </r>
  <r>
    <x v="2038"/>
    <n v="2023"/>
    <n v="3"/>
    <s v="No"/>
  </r>
  <r>
    <x v="2039"/>
    <n v="2021"/>
    <n v="5"/>
    <s v="No"/>
  </r>
  <r>
    <x v="2039"/>
    <n v="2022"/>
    <n v="4"/>
    <s v="No"/>
  </r>
  <r>
    <x v="2040"/>
    <n v="2018"/>
    <n v="4"/>
    <s v="No"/>
  </r>
  <r>
    <x v="2040"/>
    <n v="2019"/>
    <n v="4"/>
    <s v="No"/>
  </r>
  <r>
    <x v="2040"/>
    <n v="2020"/>
    <n v="2"/>
    <s v="No"/>
  </r>
  <r>
    <x v="2041"/>
    <n v="2020"/>
    <n v="3"/>
    <s v="No"/>
  </r>
  <r>
    <x v="2041"/>
    <n v="2021"/>
    <n v="5"/>
    <s v="Yes"/>
  </r>
  <r>
    <x v="2041"/>
    <n v="2022"/>
    <n v="4"/>
    <s v="No"/>
  </r>
  <r>
    <x v="2041"/>
    <n v="2023"/>
    <n v="4"/>
    <s v="No"/>
  </r>
  <r>
    <x v="2042"/>
    <n v="2022"/>
    <n v="3"/>
    <s v="No"/>
  </r>
  <r>
    <x v="2042"/>
    <n v="2023"/>
    <n v="4"/>
    <s v="Yes"/>
  </r>
  <r>
    <x v="2043"/>
    <n v="2019"/>
    <n v="4"/>
    <s v="Yes"/>
  </r>
  <r>
    <x v="2043"/>
    <n v="2020"/>
    <n v="4"/>
    <s v="No"/>
  </r>
  <r>
    <x v="2043"/>
    <n v="2021"/>
    <n v="5"/>
    <s v="No"/>
  </r>
  <r>
    <x v="2044"/>
    <n v="2017"/>
    <n v="3"/>
    <s v="No"/>
  </r>
  <r>
    <x v="2044"/>
    <n v="2018"/>
    <n v="4"/>
    <s v="No"/>
  </r>
  <r>
    <x v="2045"/>
    <n v="2023"/>
    <n v="4"/>
    <s v="No"/>
  </r>
  <r>
    <x v="2045"/>
    <n v="2024"/>
    <n v="2"/>
    <s v="No"/>
  </r>
  <r>
    <x v="2045"/>
    <n v="2025"/>
    <n v="4"/>
    <s v="No"/>
  </r>
  <r>
    <x v="2045"/>
    <n v="2026"/>
    <n v="3"/>
    <s v="Yes"/>
  </r>
  <r>
    <x v="2046"/>
    <n v="2019"/>
    <n v="5"/>
    <s v="No"/>
  </r>
  <r>
    <x v="2047"/>
    <n v="2017"/>
    <n v="4"/>
    <s v="No"/>
  </r>
  <r>
    <x v="2047"/>
    <n v="2018"/>
    <n v="4"/>
    <s v="No"/>
  </r>
  <r>
    <x v="2047"/>
    <n v="2019"/>
    <n v="3"/>
    <s v="Yes"/>
  </r>
  <r>
    <x v="2047"/>
    <n v="2020"/>
    <n v="4"/>
    <s v="Yes"/>
  </r>
  <r>
    <x v="2048"/>
    <n v="2018"/>
    <n v="4"/>
    <s v="No"/>
  </r>
  <r>
    <x v="2048"/>
    <n v="2019"/>
    <n v="3"/>
    <s v="No"/>
  </r>
  <r>
    <x v="2048"/>
    <n v="2020"/>
    <n v="4"/>
    <s v="No"/>
  </r>
  <r>
    <x v="2048"/>
    <n v="2021"/>
    <n v="5"/>
    <s v="No"/>
  </r>
  <r>
    <x v="2049"/>
    <n v="2021"/>
    <n v="5"/>
    <s v="Yes"/>
  </r>
  <r>
    <x v="2050"/>
    <n v="2023"/>
    <n v="5"/>
    <s v="No"/>
  </r>
  <r>
    <x v="2050"/>
    <n v="2024"/>
    <n v="2"/>
    <s v="No"/>
  </r>
  <r>
    <x v="2051"/>
    <n v="2021"/>
    <n v="5"/>
    <s v="Yes"/>
  </r>
  <r>
    <x v="2051"/>
    <n v="2022"/>
    <n v="2"/>
    <s v="No"/>
  </r>
  <r>
    <x v="2052"/>
    <n v="2021"/>
    <n v="4"/>
    <s v="No"/>
  </r>
  <r>
    <x v="2052"/>
    <n v="2022"/>
    <n v="2"/>
    <s v="No"/>
  </r>
  <r>
    <x v="2052"/>
    <n v="2023"/>
    <n v="3"/>
    <s v="No"/>
  </r>
  <r>
    <x v="2052"/>
    <n v="2024"/>
    <n v="5"/>
    <s v="No"/>
  </r>
  <r>
    <x v="2053"/>
    <n v="2017"/>
    <n v="3"/>
    <s v="No"/>
  </r>
  <r>
    <x v="2053"/>
    <n v="2018"/>
    <n v="5"/>
    <s v="No"/>
  </r>
  <r>
    <x v="2054"/>
    <n v="2023"/>
    <n v="5"/>
    <s v="No"/>
  </r>
  <r>
    <x v="2054"/>
    <n v="2024"/>
    <n v="3"/>
    <s v="No"/>
  </r>
  <r>
    <x v="2054"/>
    <n v="2025"/>
    <n v="3"/>
    <s v="No"/>
  </r>
  <r>
    <x v="2054"/>
    <n v="2026"/>
    <n v="3"/>
    <s v="No"/>
  </r>
  <r>
    <x v="2055"/>
    <n v="2019"/>
    <n v="3"/>
    <s v="No"/>
  </r>
  <r>
    <x v="2056"/>
    <n v="2021"/>
    <n v="2"/>
    <s v="No"/>
  </r>
  <r>
    <x v="2056"/>
    <n v="2022"/>
    <n v="3"/>
    <s v="No"/>
  </r>
  <r>
    <x v="2056"/>
    <n v="2023"/>
    <n v="3"/>
    <s v="No"/>
  </r>
  <r>
    <x v="2056"/>
    <n v="2024"/>
    <n v="4"/>
    <s v="No"/>
  </r>
  <r>
    <x v="2057"/>
    <n v="2020"/>
    <n v="2"/>
    <s v="Yes"/>
  </r>
  <r>
    <x v="2057"/>
    <n v="2021"/>
    <n v="3"/>
    <s v="No"/>
  </r>
  <r>
    <x v="2057"/>
    <n v="2022"/>
    <n v="4"/>
    <s v="No"/>
  </r>
  <r>
    <x v="2058"/>
    <n v="2020"/>
    <n v="4"/>
    <s v="No"/>
  </r>
  <r>
    <x v="2058"/>
    <n v="2021"/>
    <n v="4"/>
    <s v="No"/>
  </r>
  <r>
    <x v="2058"/>
    <n v="2022"/>
    <n v="4"/>
    <s v="No"/>
  </r>
  <r>
    <x v="2058"/>
    <n v="2023"/>
    <n v="3"/>
    <s v="No"/>
  </r>
  <r>
    <x v="2059"/>
    <n v="2019"/>
    <n v="4"/>
    <s v="No"/>
  </r>
  <r>
    <x v="2059"/>
    <n v="2020"/>
    <n v="3"/>
    <s v="No"/>
  </r>
  <r>
    <x v="2059"/>
    <n v="2021"/>
    <n v="4"/>
    <s v="No"/>
  </r>
  <r>
    <x v="2060"/>
    <n v="2022"/>
    <n v="2"/>
    <s v="No"/>
  </r>
  <r>
    <x v="2060"/>
    <n v="2023"/>
    <n v="4"/>
    <s v="No"/>
  </r>
  <r>
    <x v="2061"/>
    <n v="2018"/>
    <n v="4"/>
    <s v="No"/>
  </r>
  <r>
    <x v="2061"/>
    <n v="2019"/>
    <n v="5"/>
    <s v="No"/>
  </r>
  <r>
    <x v="2061"/>
    <n v="2020"/>
    <n v="3"/>
    <s v="Yes"/>
  </r>
  <r>
    <x v="2062"/>
    <n v="2023"/>
    <n v="3"/>
    <s v="No"/>
  </r>
  <r>
    <x v="2063"/>
    <n v="2017"/>
    <n v="4"/>
    <s v="No"/>
  </r>
  <r>
    <x v="2063"/>
    <n v="2018"/>
    <n v="3"/>
    <s v="No"/>
  </r>
  <r>
    <x v="2063"/>
    <n v="2019"/>
    <n v="2"/>
    <s v="No"/>
  </r>
  <r>
    <x v="2063"/>
    <n v="2020"/>
    <n v="3"/>
    <s v="No"/>
  </r>
  <r>
    <x v="2064"/>
    <n v="2021"/>
    <n v="4"/>
    <s v="No"/>
  </r>
  <r>
    <x v="2064"/>
    <n v="2022"/>
    <n v="5"/>
    <s v="No"/>
  </r>
  <r>
    <x v="2064"/>
    <n v="2023"/>
    <n v="3"/>
    <s v="No"/>
  </r>
  <r>
    <x v="2065"/>
    <n v="2017"/>
    <n v="4"/>
    <s v="No"/>
  </r>
  <r>
    <x v="2066"/>
    <n v="2020"/>
    <n v="4"/>
    <s v="No"/>
  </r>
  <r>
    <x v="2066"/>
    <n v="2021"/>
    <n v="3"/>
    <s v="No"/>
  </r>
  <r>
    <x v="2066"/>
    <n v="2022"/>
    <n v="4"/>
    <s v="No"/>
  </r>
  <r>
    <x v="2067"/>
    <n v="2017"/>
    <n v="4"/>
    <s v="No"/>
  </r>
  <r>
    <x v="2068"/>
    <n v="2018"/>
    <n v="3"/>
    <s v="No"/>
  </r>
  <r>
    <x v="2069"/>
    <n v="2018"/>
    <n v="4"/>
    <s v="No"/>
  </r>
  <r>
    <x v="2069"/>
    <n v="2019"/>
    <n v="3"/>
    <s v="No"/>
  </r>
  <r>
    <x v="2070"/>
    <n v="2018"/>
    <n v="5"/>
    <s v="No"/>
  </r>
  <r>
    <x v="2070"/>
    <n v="2019"/>
    <n v="3"/>
    <s v="No"/>
  </r>
  <r>
    <x v="2070"/>
    <n v="2020"/>
    <n v="4"/>
    <s v="No"/>
  </r>
  <r>
    <x v="2070"/>
    <n v="2021"/>
    <n v="4"/>
    <s v="No"/>
  </r>
  <r>
    <x v="2071"/>
    <n v="2021"/>
    <n v="4"/>
    <s v="No"/>
  </r>
  <r>
    <x v="2071"/>
    <n v="2022"/>
    <n v="3"/>
    <s v="No"/>
  </r>
  <r>
    <x v="2071"/>
    <n v="2023"/>
    <n v="4"/>
    <s v="No"/>
  </r>
  <r>
    <x v="2072"/>
    <n v="2017"/>
    <n v="3"/>
    <s v="No"/>
  </r>
  <r>
    <x v="2072"/>
    <n v="2018"/>
    <n v="2"/>
    <s v="No"/>
  </r>
  <r>
    <x v="2072"/>
    <n v="2019"/>
    <n v="4"/>
    <s v="No"/>
  </r>
  <r>
    <x v="2072"/>
    <n v="2020"/>
    <n v="3"/>
    <s v="No"/>
  </r>
  <r>
    <x v="2073"/>
    <n v="2019"/>
    <n v="4"/>
    <s v="No"/>
  </r>
  <r>
    <x v="2073"/>
    <n v="2020"/>
    <n v="3"/>
    <s v="No"/>
  </r>
  <r>
    <x v="2073"/>
    <n v="2021"/>
    <n v="3"/>
    <s v="No"/>
  </r>
  <r>
    <x v="2073"/>
    <n v="2022"/>
    <n v="3"/>
    <s v="No"/>
  </r>
  <r>
    <x v="2074"/>
    <n v="2020"/>
    <n v="3"/>
    <s v="Yes"/>
  </r>
  <r>
    <x v="2074"/>
    <n v="2021"/>
    <n v="4"/>
    <s v="No"/>
  </r>
  <r>
    <x v="2074"/>
    <n v="2022"/>
    <n v="2"/>
    <s v="No"/>
  </r>
  <r>
    <x v="2074"/>
    <n v="2023"/>
    <n v="2"/>
    <s v="No"/>
  </r>
  <r>
    <x v="2075"/>
    <n v="2023"/>
    <n v="3"/>
    <s v="No"/>
  </r>
  <r>
    <x v="2076"/>
    <n v="2023"/>
    <n v="5"/>
    <s v="No"/>
  </r>
  <r>
    <x v="2077"/>
    <n v="2022"/>
    <n v="4"/>
    <s v="No"/>
  </r>
  <r>
    <x v="2077"/>
    <n v="2023"/>
    <n v="4"/>
    <s v="No"/>
  </r>
  <r>
    <x v="2077"/>
    <n v="2024"/>
    <n v="2"/>
    <s v="No"/>
  </r>
  <r>
    <x v="2077"/>
    <n v="2025"/>
    <n v="4"/>
    <s v="No"/>
  </r>
  <r>
    <x v="2078"/>
    <n v="2017"/>
    <n v="2"/>
    <s v="No"/>
  </r>
  <r>
    <x v="2078"/>
    <n v="2018"/>
    <n v="4"/>
    <s v="Yes"/>
  </r>
  <r>
    <x v="2079"/>
    <n v="2022"/>
    <n v="4"/>
    <s v="Yes"/>
  </r>
  <r>
    <x v="2079"/>
    <n v="2023"/>
    <n v="2"/>
    <s v="No"/>
  </r>
  <r>
    <x v="2079"/>
    <n v="2024"/>
    <n v="3"/>
    <s v="No"/>
  </r>
  <r>
    <x v="2079"/>
    <n v="2025"/>
    <n v="4"/>
    <s v="Yes"/>
  </r>
  <r>
    <x v="2080"/>
    <n v="2023"/>
    <n v="4"/>
    <s v="No"/>
  </r>
  <r>
    <x v="2080"/>
    <n v="2024"/>
    <n v="2"/>
    <s v="No"/>
  </r>
  <r>
    <x v="2081"/>
    <n v="2021"/>
    <n v="4"/>
    <s v="No"/>
  </r>
  <r>
    <x v="2081"/>
    <n v="2022"/>
    <n v="3"/>
    <s v="Yes"/>
  </r>
  <r>
    <x v="2082"/>
    <n v="2021"/>
    <n v="4"/>
    <s v="No"/>
  </r>
  <r>
    <x v="2082"/>
    <n v="2022"/>
    <n v="4"/>
    <s v="No"/>
  </r>
  <r>
    <x v="2082"/>
    <n v="2023"/>
    <n v="4"/>
    <s v="No"/>
  </r>
  <r>
    <x v="2082"/>
    <n v="2024"/>
    <n v="3"/>
    <s v="Yes"/>
  </r>
  <r>
    <x v="2083"/>
    <n v="2019"/>
    <n v="3"/>
    <s v="No"/>
  </r>
  <r>
    <x v="2084"/>
    <n v="2022"/>
    <n v="4"/>
    <s v="No"/>
  </r>
  <r>
    <x v="2085"/>
    <n v="2022"/>
    <n v="4"/>
    <s v="No"/>
  </r>
  <r>
    <x v="2085"/>
    <n v="2023"/>
    <n v="4"/>
    <s v="No"/>
  </r>
  <r>
    <x v="2086"/>
    <n v="2017"/>
    <n v="4"/>
    <s v="No"/>
  </r>
  <r>
    <x v="2086"/>
    <n v="2018"/>
    <n v="4"/>
    <s v="No"/>
  </r>
  <r>
    <x v="2086"/>
    <n v="2019"/>
    <n v="3"/>
    <s v="No"/>
  </r>
  <r>
    <x v="2087"/>
    <n v="2021"/>
    <n v="4"/>
    <s v="Yes"/>
  </r>
  <r>
    <x v="2088"/>
    <n v="2022"/>
    <n v="3"/>
    <s v="No"/>
  </r>
  <r>
    <x v="2089"/>
    <n v="2017"/>
    <n v="3"/>
    <s v="No"/>
  </r>
  <r>
    <x v="2089"/>
    <n v="2018"/>
    <n v="4"/>
    <s v="No"/>
  </r>
  <r>
    <x v="2089"/>
    <n v="2019"/>
    <n v="3"/>
    <s v="No"/>
  </r>
  <r>
    <x v="2090"/>
    <n v="2017"/>
    <n v="5"/>
    <s v="No"/>
  </r>
  <r>
    <x v="2090"/>
    <n v="2018"/>
    <n v="4"/>
    <s v="Yes"/>
  </r>
  <r>
    <x v="2090"/>
    <n v="2019"/>
    <n v="2"/>
    <s v="Yes"/>
  </r>
  <r>
    <x v="2090"/>
    <n v="2020"/>
    <n v="2"/>
    <s v="No"/>
  </r>
  <r>
    <x v="2091"/>
    <n v="2023"/>
    <n v="4"/>
    <s v="No"/>
  </r>
  <r>
    <x v="2091"/>
    <n v="2024"/>
    <n v="3"/>
    <s v="No"/>
  </r>
  <r>
    <x v="2091"/>
    <n v="2025"/>
    <n v="3"/>
    <s v="No"/>
  </r>
  <r>
    <x v="2091"/>
    <n v="2026"/>
    <n v="2"/>
    <s v="No"/>
  </r>
  <r>
    <x v="2092"/>
    <n v="2022"/>
    <n v="5"/>
    <s v="No"/>
  </r>
  <r>
    <x v="2093"/>
    <n v="2019"/>
    <n v="5"/>
    <s v="No"/>
  </r>
  <r>
    <x v="2093"/>
    <n v="2020"/>
    <n v="4"/>
    <s v="Yes"/>
  </r>
  <r>
    <x v="2093"/>
    <n v="2021"/>
    <n v="3"/>
    <s v="No"/>
  </r>
  <r>
    <x v="2094"/>
    <n v="2019"/>
    <n v="4"/>
    <s v="No"/>
  </r>
  <r>
    <x v="2094"/>
    <n v="2020"/>
    <n v="2"/>
    <s v="No"/>
  </r>
  <r>
    <x v="2094"/>
    <n v="2021"/>
    <n v="3"/>
    <s v="No"/>
  </r>
  <r>
    <x v="2094"/>
    <n v="2022"/>
    <n v="4"/>
    <s v="No"/>
  </r>
  <r>
    <x v="2095"/>
    <n v="2020"/>
    <n v="2"/>
    <s v="No"/>
  </r>
  <r>
    <x v="2096"/>
    <n v="2020"/>
    <n v="5"/>
    <s v="No"/>
  </r>
  <r>
    <x v="2096"/>
    <n v="2021"/>
    <n v="3"/>
    <s v="No"/>
  </r>
  <r>
    <x v="2096"/>
    <n v="2022"/>
    <n v="4"/>
    <s v="Yes"/>
  </r>
  <r>
    <x v="2097"/>
    <n v="2017"/>
    <n v="3"/>
    <s v="No"/>
  </r>
  <r>
    <x v="2098"/>
    <n v="2020"/>
    <n v="4"/>
    <s v="No"/>
  </r>
  <r>
    <x v="2099"/>
    <n v="2021"/>
    <n v="3"/>
    <s v="No"/>
  </r>
  <r>
    <x v="2099"/>
    <n v="2022"/>
    <n v="3"/>
    <s v="No"/>
  </r>
  <r>
    <x v="2099"/>
    <n v="2023"/>
    <n v="4"/>
    <s v="No"/>
  </r>
  <r>
    <x v="2099"/>
    <n v="2024"/>
    <n v="4"/>
    <s v="No"/>
  </r>
  <r>
    <x v="2100"/>
    <n v="2020"/>
    <n v="4"/>
    <s v="No"/>
  </r>
  <r>
    <x v="2100"/>
    <n v="2021"/>
    <n v="3"/>
    <s v="No"/>
  </r>
  <r>
    <x v="2100"/>
    <n v="2022"/>
    <n v="3"/>
    <s v="No"/>
  </r>
  <r>
    <x v="2101"/>
    <n v="2019"/>
    <n v="4"/>
    <s v="No"/>
  </r>
  <r>
    <x v="2102"/>
    <n v="2019"/>
    <n v="4"/>
    <s v="No"/>
  </r>
  <r>
    <x v="2102"/>
    <n v="2020"/>
    <n v="4"/>
    <s v="No"/>
  </r>
  <r>
    <x v="2102"/>
    <n v="2021"/>
    <n v="3"/>
    <s v="No"/>
  </r>
  <r>
    <x v="2102"/>
    <n v="2022"/>
    <n v="5"/>
    <s v="Yes"/>
  </r>
  <r>
    <x v="2103"/>
    <n v="2021"/>
    <n v="4"/>
    <s v="No"/>
  </r>
  <r>
    <x v="2103"/>
    <n v="2022"/>
    <n v="4"/>
    <s v="No"/>
  </r>
  <r>
    <x v="2104"/>
    <n v="2020"/>
    <n v="5"/>
    <s v="No"/>
  </r>
  <r>
    <x v="2104"/>
    <n v="2021"/>
    <n v="4"/>
    <s v="No"/>
  </r>
  <r>
    <x v="2104"/>
    <n v="2022"/>
    <n v="4"/>
    <s v="No"/>
  </r>
  <r>
    <x v="2105"/>
    <n v="2018"/>
    <n v="4"/>
    <s v="No"/>
  </r>
  <r>
    <x v="2105"/>
    <n v="2019"/>
    <n v="3"/>
    <s v="No"/>
  </r>
  <r>
    <x v="2106"/>
    <n v="2019"/>
    <n v="4"/>
    <s v="No"/>
  </r>
  <r>
    <x v="2107"/>
    <n v="2019"/>
    <n v="2"/>
    <s v="No"/>
  </r>
  <r>
    <x v="2107"/>
    <n v="2020"/>
    <n v="2"/>
    <s v="No"/>
  </r>
  <r>
    <x v="2107"/>
    <n v="2021"/>
    <n v="4"/>
    <s v="No"/>
  </r>
  <r>
    <x v="2107"/>
    <n v="2022"/>
    <n v="2"/>
    <s v="No"/>
  </r>
  <r>
    <x v="2108"/>
    <n v="2023"/>
    <n v="3"/>
    <s v="No"/>
  </r>
  <r>
    <x v="2108"/>
    <n v="2024"/>
    <n v="5"/>
    <s v="No"/>
  </r>
  <r>
    <x v="2109"/>
    <n v="2017"/>
    <n v="3"/>
    <s v="No"/>
  </r>
  <r>
    <x v="2110"/>
    <n v="2018"/>
    <n v="3"/>
    <s v="No"/>
  </r>
  <r>
    <x v="2110"/>
    <n v="2019"/>
    <n v="4"/>
    <s v="No"/>
  </r>
  <r>
    <x v="2111"/>
    <n v="2017"/>
    <n v="5"/>
    <s v="No"/>
  </r>
  <r>
    <x v="2111"/>
    <n v="2018"/>
    <n v="3"/>
    <s v="No"/>
  </r>
  <r>
    <x v="2112"/>
    <n v="2018"/>
    <n v="3"/>
    <s v="No"/>
  </r>
  <r>
    <x v="2112"/>
    <n v="2019"/>
    <n v="5"/>
    <s v="No"/>
  </r>
  <r>
    <x v="2112"/>
    <n v="2020"/>
    <n v="5"/>
    <s v="No"/>
  </r>
  <r>
    <x v="2113"/>
    <n v="2020"/>
    <n v="3"/>
    <s v="No"/>
  </r>
  <r>
    <x v="2113"/>
    <n v="2021"/>
    <n v="2"/>
    <s v="No"/>
  </r>
  <r>
    <x v="2114"/>
    <n v="2020"/>
    <n v="3"/>
    <s v="No"/>
  </r>
  <r>
    <x v="2115"/>
    <n v="2023"/>
    <n v="4"/>
    <s v="No"/>
  </r>
  <r>
    <x v="2115"/>
    <n v="2024"/>
    <n v="3"/>
    <s v="No"/>
  </r>
  <r>
    <x v="2115"/>
    <n v="2025"/>
    <n v="3"/>
    <s v="No"/>
  </r>
  <r>
    <x v="2115"/>
    <n v="2026"/>
    <n v="4"/>
    <s v="Yes"/>
  </r>
  <r>
    <x v="2116"/>
    <n v="2022"/>
    <n v="3"/>
    <s v="No"/>
  </r>
  <r>
    <x v="2116"/>
    <n v="2023"/>
    <n v="3"/>
    <s v="No"/>
  </r>
  <r>
    <x v="2116"/>
    <n v="2024"/>
    <n v="4"/>
    <s v="No"/>
  </r>
  <r>
    <x v="2116"/>
    <n v="2025"/>
    <n v="5"/>
    <s v="No"/>
  </r>
  <r>
    <x v="2117"/>
    <n v="2020"/>
    <n v="4"/>
    <s v="Yes"/>
  </r>
  <r>
    <x v="2118"/>
    <n v="2020"/>
    <n v="3"/>
    <s v="No"/>
  </r>
  <r>
    <x v="2118"/>
    <n v="2021"/>
    <n v="3"/>
    <s v="No"/>
  </r>
  <r>
    <x v="2118"/>
    <n v="2022"/>
    <n v="2"/>
    <s v="No"/>
  </r>
  <r>
    <x v="2118"/>
    <n v="2023"/>
    <n v="3"/>
    <s v="No"/>
  </r>
  <r>
    <x v="2119"/>
    <n v="2022"/>
    <n v="3"/>
    <s v="No"/>
  </r>
  <r>
    <x v="2119"/>
    <n v="2023"/>
    <n v="2"/>
    <s v="No"/>
  </r>
  <r>
    <x v="2120"/>
    <n v="2022"/>
    <n v="5"/>
    <s v="No"/>
  </r>
  <r>
    <x v="2120"/>
    <n v="2023"/>
    <n v="4"/>
    <s v="No"/>
  </r>
  <r>
    <x v="2121"/>
    <n v="2019"/>
    <n v="4"/>
    <s v="No"/>
  </r>
  <r>
    <x v="2121"/>
    <n v="2020"/>
    <n v="3"/>
    <s v="No"/>
  </r>
  <r>
    <x v="2121"/>
    <n v="2021"/>
    <n v="4"/>
    <s v="No"/>
  </r>
  <r>
    <x v="2121"/>
    <n v="2022"/>
    <n v="3"/>
    <s v="No"/>
  </r>
  <r>
    <x v="2122"/>
    <n v="2017"/>
    <n v="2"/>
    <s v="No"/>
  </r>
  <r>
    <x v="2122"/>
    <n v="2018"/>
    <n v="5"/>
    <s v="No"/>
  </r>
  <r>
    <x v="2122"/>
    <n v="2019"/>
    <n v="3"/>
    <s v="No"/>
  </r>
  <r>
    <x v="2123"/>
    <n v="2020"/>
    <n v="4"/>
    <s v="No"/>
  </r>
  <r>
    <x v="2123"/>
    <n v="2021"/>
    <n v="4"/>
    <s v="No"/>
  </r>
  <r>
    <x v="2123"/>
    <n v="2022"/>
    <n v="3"/>
    <s v="No"/>
  </r>
  <r>
    <x v="2124"/>
    <n v="2020"/>
    <n v="3"/>
    <s v="No"/>
  </r>
  <r>
    <x v="2124"/>
    <n v="2021"/>
    <n v="2"/>
    <s v="No"/>
  </r>
  <r>
    <x v="2125"/>
    <n v="2019"/>
    <n v="5"/>
    <s v="No"/>
  </r>
  <r>
    <x v="2125"/>
    <n v="2020"/>
    <n v="3"/>
    <s v="Yes"/>
  </r>
  <r>
    <x v="2126"/>
    <n v="2023"/>
    <n v="2"/>
    <s v="No"/>
  </r>
  <r>
    <x v="2126"/>
    <n v="2024"/>
    <n v="3"/>
    <s v="Yes"/>
  </r>
  <r>
    <x v="2126"/>
    <n v="2025"/>
    <n v="3"/>
    <s v="No"/>
  </r>
  <r>
    <x v="2126"/>
    <n v="2026"/>
    <n v="3"/>
    <s v="No"/>
  </r>
  <r>
    <x v="2127"/>
    <n v="2017"/>
    <n v="3"/>
    <s v="No"/>
  </r>
  <r>
    <x v="2127"/>
    <n v="2018"/>
    <n v="5"/>
    <s v="No"/>
  </r>
  <r>
    <x v="2127"/>
    <n v="2019"/>
    <n v="4"/>
    <s v="No"/>
  </r>
  <r>
    <x v="2128"/>
    <n v="2020"/>
    <n v="4"/>
    <s v="No"/>
  </r>
  <r>
    <x v="2129"/>
    <n v="2022"/>
    <n v="4"/>
    <s v="No"/>
  </r>
  <r>
    <x v="2129"/>
    <n v="2023"/>
    <n v="3"/>
    <s v="Yes"/>
  </r>
  <r>
    <x v="2129"/>
    <n v="2024"/>
    <n v="5"/>
    <s v="Yes"/>
  </r>
  <r>
    <x v="2129"/>
    <n v="2025"/>
    <n v="2"/>
    <s v="No"/>
  </r>
  <r>
    <x v="2130"/>
    <n v="2022"/>
    <n v="3"/>
    <s v="No"/>
  </r>
  <r>
    <x v="2131"/>
    <n v="2018"/>
    <n v="5"/>
    <s v="No"/>
  </r>
  <r>
    <x v="2132"/>
    <n v="2022"/>
    <n v="4"/>
    <s v="No"/>
  </r>
  <r>
    <x v="2133"/>
    <n v="2021"/>
    <n v="3"/>
    <s v="No"/>
  </r>
  <r>
    <x v="2133"/>
    <n v="2022"/>
    <n v="4"/>
    <s v="No"/>
  </r>
  <r>
    <x v="2134"/>
    <n v="2022"/>
    <n v="2"/>
    <s v="No"/>
  </r>
  <r>
    <x v="2134"/>
    <n v="2023"/>
    <n v="5"/>
    <s v="No"/>
  </r>
  <r>
    <x v="2134"/>
    <n v="2024"/>
    <n v="2"/>
    <s v="No"/>
  </r>
  <r>
    <x v="2135"/>
    <n v="2017"/>
    <n v="4"/>
    <s v="No"/>
  </r>
  <r>
    <x v="2135"/>
    <n v="2018"/>
    <n v="3"/>
    <s v="No"/>
  </r>
  <r>
    <x v="2135"/>
    <n v="2019"/>
    <n v="3"/>
    <s v="No"/>
  </r>
  <r>
    <x v="2136"/>
    <n v="2019"/>
    <n v="2"/>
    <s v="No"/>
  </r>
  <r>
    <x v="2136"/>
    <n v="2020"/>
    <n v="4"/>
    <s v="No"/>
  </r>
  <r>
    <x v="2136"/>
    <n v="2021"/>
    <n v="3"/>
    <s v="No"/>
  </r>
  <r>
    <x v="2137"/>
    <n v="2017"/>
    <n v="3"/>
    <s v="No"/>
  </r>
  <r>
    <x v="2137"/>
    <n v="2018"/>
    <n v="5"/>
    <s v="No"/>
  </r>
  <r>
    <x v="2137"/>
    <n v="2019"/>
    <n v="5"/>
    <s v="No"/>
  </r>
  <r>
    <x v="2138"/>
    <n v="2023"/>
    <n v="4"/>
    <s v="No"/>
  </r>
  <r>
    <x v="2139"/>
    <n v="2017"/>
    <n v="4"/>
    <s v="No"/>
  </r>
  <r>
    <x v="2139"/>
    <n v="2018"/>
    <n v="4"/>
    <s v="No"/>
  </r>
  <r>
    <x v="2140"/>
    <n v="2020"/>
    <n v="4"/>
    <s v="Yes"/>
  </r>
  <r>
    <x v="2140"/>
    <n v="2021"/>
    <n v="3"/>
    <s v="No"/>
  </r>
  <r>
    <x v="2141"/>
    <n v="2020"/>
    <n v="4"/>
    <s v="Yes"/>
  </r>
  <r>
    <x v="2141"/>
    <n v="2021"/>
    <n v="3"/>
    <s v="No"/>
  </r>
  <r>
    <x v="2141"/>
    <n v="2022"/>
    <n v="3"/>
    <s v="No"/>
  </r>
  <r>
    <x v="2141"/>
    <n v="2023"/>
    <n v="3"/>
    <s v="No"/>
  </r>
  <r>
    <x v="2142"/>
    <n v="2023"/>
    <n v="4"/>
    <s v="Yes"/>
  </r>
  <r>
    <x v="2142"/>
    <n v="2024"/>
    <n v="4"/>
    <s v="No"/>
  </r>
  <r>
    <x v="2143"/>
    <n v="2019"/>
    <n v="4"/>
    <s v="No"/>
  </r>
  <r>
    <x v="2143"/>
    <n v="2020"/>
    <n v="5"/>
    <s v="No"/>
  </r>
  <r>
    <x v="2143"/>
    <n v="2021"/>
    <n v="3"/>
    <s v="No"/>
  </r>
  <r>
    <x v="2144"/>
    <n v="2021"/>
    <n v="5"/>
    <s v="No"/>
  </r>
  <r>
    <x v="2144"/>
    <n v="2022"/>
    <n v="4"/>
    <s v="No"/>
  </r>
  <r>
    <x v="2144"/>
    <n v="2023"/>
    <n v="5"/>
    <s v="No"/>
  </r>
  <r>
    <x v="2145"/>
    <n v="2023"/>
    <n v="3"/>
    <s v="No"/>
  </r>
  <r>
    <x v="2145"/>
    <n v="2024"/>
    <n v="4"/>
    <s v="No"/>
  </r>
  <r>
    <x v="2145"/>
    <n v="2025"/>
    <n v="3"/>
    <s v="No"/>
  </r>
  <r>
    <x v="2146"/>
    <n v="2018"/>
    <n v="5"/>
    <s v="No"/>
  </r>
  <r>
    <x v="2147"/>
    <n v="2022"/>
    <n v="3"/>
    <s v="No"/>
  </r>
  <r>
    <x v="2147"/>
    <n v="2023"/>
    <n v="4"/>
    <s v="No"/>
  </r>
  <r>
    <x v="2148"/>
    <n v="2020"/>
    <n v="3"/>
    <s v="Yes"/>
  </r>
  <r>
    <x v="2149"/>
    <n v="2017"/>
    <n v="4"/>
    <s v="No"/>
  </r>
  <r>
    <x v="2149"/>
    <n v="2018"/>
    <n v="4"/>
    <s v="No"/>
  </r>
  <r>
    <x v="2149"/>
    <n v="2019"/>
    <n v="4"/>
    <s v="No"/>
  </r>
  <r>
    <x v="2150"/>
    <n v="2020"/>
    <n v="2"/>
    <s v="No"/>
  </r>
  <r>
    <x v="2151"/>
    <n v="2017"/>
    <n v="3"/>
    <s v="No"/>
  </r>
  <r>
    <x v="2151"/>
    <n v="2018"/>
    <n v="5"/>
    <s v="No"/>
  </r>
  <r>
    <x v="2151"/>
    <n v="2019"/>
    <n v="2"/>
    <s v="No"/>
  </r>
  <r>
    <x v="2152"/>
    <n v="2019"/>
    <n v="5"/>
    <s v="Yes"/>
  </r>
  <r>
    <x v="2152"/>
    <n v="2020"/>
    <n v="3"/>
    <s v="No"/>
  </r>
  <r>
    <x v="2152"/>
    <n v="2021"/>
    <n v="3"/>
    <s v="No"/>
  </r>
  <r>
    <x v="2153"/>
    <n v="2020"/>
    <n v="4"/>
    <s v="No"/>
  </r>
  <r>
    <x v="2153"/>
    <n v="2021"/>
    <n v="4"/>
    <s v="No"/>
  </r>
  <r>
    <x v="2153"/>
    <n v="2022"/>
    <n v="2"/>
    <s v="No"/>
  </r>
  <r>
    <x v="2154"/>
    <n v="2021"/>
    <n v="3"/>
    <s v="No"/>
  </r>
  <r>
    <x v="2154"/>
    <n v="2022"/>
    <n v="3"/>
    <s v="No"/>
  </r>
  <r>
    <x v="2155"/>
    <n v="2018"/>
    <n v="3"/>
    <s v="No"/>
  </r>
  <r>
    <x v="2155"/>
    <n v="2019"/>
    <n v="3"/>
    <s v="Yes"/>
  </r>
  <r>
    <x v="2156"/>
    <n v="2019"/>
    <n v="4"/>
    <s v="No"/>
  </r>
  <r>
    <x v="2156"/>
    <n v="2020"/>
    <n v="3"/>
    <s v="No"/>
  </r>
  <r>
    <x v="2156"/>
    <n v="2021"/>
    <n v="4"/>
    <s v="No"/>
  </r>
  <r>
    <x v="2156"/>
    <n v="2022"/>
    <n v="5"/>
    <s v="No"/>
  </r>
  <r>
    <x v="2157"/>
    <n v="2019"/>
    <n v="3"/>
    <s v="No"/>
  </r>
  <r>
    <x v="2158"/>
    <n v="2017"/>
    <n v="3"/>
    <s v="No"/>
  </r>
  <r>
    <x v="2159"/>
    <n v="2021"/>
    <n v="4"/>
    <s v="No"/>
  </r>
  <r>
    <x v="2159"/>
    <n v="2022"/>
    <n v="3"/>
    <s v="No"/>
  </r>
  <r>
    <x v="2159"/>
    <n v="2023"/>
    <n v="5"/>
    <s v="Yes"/>
  </r>
  <r>
    <x v="2160"/>
    <n v="2019"/>
    <n v="5"/>
    <s v="No"/>
  </r>
  <r>
    <x v="2160"/>
    <n v="2020"/>
    <n v="2"/>
    <s v="No"/>
  </r>
  <r>
    <x v="2160"/>
    <n v="2021"/>
    <n v="2"/>
    <s v="No"/>
  </r>
  <r>
    <x v="2160"/>
    <n v="2022"/>
    <n v="4"/>
    <s v="No"/>
  </r>
  <r>
    <x v="2161"/>
    <n v="2017"/>
    <n v="2"/>
    <s v="No"/>
  </r>
  <r>
    <x v="2161"/>
    <n v="2018"/>
    <n v="2"/>
    <s v="Yes"/>
  </r>
  <r>
    <x v="2161"/>
    <n v="2019"/>
    <n v="3"/>
    <s v="No"/>
  </r>
  <r>
    <x v="2161"/>
    <n v="2020"/>
    <n v="4"/>
    <s v="No"/>
  </r>
  <r>
    <x v="2162"/>
    <n v="2022"/>
    <n v="4"/>
    <s v="No"/>
  </r>
  <r>
    <x v="2163"/>
    <n v="2021"/>
    <n v="3"/>
    <s v="Yes"/>
  </r>
  <r>
    <x v="2164"/>
    <n v="2017"/>
    <n v="5"/>
    <s v="No"/>
  </r>
  <r>
    <x v="2164"/>
    <n v="2018"/>
    <n v="3"/>
    <s v="No"/>
  </r>
  <r>
    <x v="2164"/>
    <n v="2019"/>
    <n v="3"/>
    <s v="No"/>
  </r>
  <r>
    <x v="2164"/>
    <n v="2020"/>
    <n v="4"/>
    <s v="No"/>
  </r>
  <r>
    <x v="2165"/>
    <n v="2022"/>
    <n v="3"/>
    <s v="No"/>
  </r>
  <r>
    <x v="2165"/>
    <n v="2023"/>
    <n v="3"/>
    <s v="No"/>
  </r>
  <r>
    <x v="2165"/>
    <n v="2024"/>
    <n v="3"/>
    <s v="No"/>
  </r>
  <r>
    <x v="2166"/>
    <n v="2022"/>
    <n v="2"/>
    <s v="No"/>
  </r>
  <r>
    <x v="2167"/>
    <n v="2019"/>
    <n v="5"/>
    <s v="No"/>
  </r>
  <r>
    <x v="2167"/>
    <n v="2020"/>
    <n v="4"/>
    <s v="No"/>
  </r>
  <r>
    <x v="2168"/>
    <n v="2023"/>
    <n v="3"/>
    <s v="Yes"/>
  </r>
  <r>
    <x v="2168"/>
    <n v="2024"/>
    <n v="3"/>
    <s v="Yes"/>
  </r>
  <r>
    <x v="2169"/>
    <n v="2018"/>
    <n v="3"/>
    <s v="No"/>
  </r>
  <r>
    <x v="2170"/>
    <n v="2021"/>
    <n v="3"/>
    <s v="No"/>
  </r>
  <r>
    <x v="2171"/>
    <n v="2020"/>
    <n v="3"/>
    <s v="No"/>
  </r>
  <r>
    <x v="2171"/>
    <n v="2021"/>
    <n v="4"/>
    <s v="No"/>
  </r>
  <r>
    <x v="2172"/>
    <n v="2022"/>
    <n v="4"/>
    <s v="No"/>
  </r>
  <r>
    <x v="2172"/>
    <n v="2023"/>
    <n v="2"/>
    <s v="No"/>
  </r>
  <r>
    <x v="2173"/>
    <n v="2021"/>
    <n v="3"/>
    <s v="No"/>
  </r>
  <r>
    <x v="2173"/>
    <n v="2022"/>
    <n v="4"/>
    <s v="Yes"/>
  </r>
  <r>
    <x v="2173"/>
    <n v="2023"/>
    <n v="3"/>
    <s v="Yes"/>
  </r>
  <r>
    <x v="2173"/>
    <n v="2024"/>
    <n v="3"/>
    <s v="No"/>
  </r>
  <r>
    <x v="2174"/>
    <n v="2018"/>
    <n v="4"/>
    <s v="No"/>
  </r>
  <r>
    <x v="2174"/>
    <n v="2019"/>
    <n v="4"/>
    <s v="No"/>
  </r>
  <r>
    <x v="2174"/>
    <n v="2020"/>
    <n v="3"/>
    <s v="No"/>
  </r>
  <r>
    <x v="2175"/>
    <n v="2020"/>
    <n v="3"/>
    <s v="No"/>
  </r>
  <r>
    <x v="2176"/>
    <n v="2022"/>
    <n v="3"/>
    <s v="No"/>
  </r>
  <r>
    <x v="2176"/>
    <n v="2023"/>
    <n v="2"/>
    <s v="No"/>
  </r>
  <r>
    <x v="2177"/>
    <n v="2018"/>
    <n v="4"/>
    <s v="No"/>
  </r>
  <r>
    <x v="2177"/>
    <n v="2019"/>
    <n v="4"/>
    <s v="No"/>
  </r>
  <r>
    <x v="2178"/>
    <n v="2020"/>
    <n v="3"/>
    <s v="No"/>
  </r>
  <r>
    <x v="2178"/>
    <n v="2021"/>
    <n v="3"/>
    <s v="No"/>
  </r>
  <r>
    <x v="2178"/>
    <n v="2022"/>
    <n v="2"/>
    <s v="No"/>
  </r>
  <r>
    <x v="2179"/>
    <n v="2022"/>
    <n v="4"/>
    <s v="No"/>
  </r>
  <r>
    <x v="2179"/>
    <n v="2023"/>
    <n v="4"/>
    <s v="No"/>
  </r>
  <r>
    <x v="2180"/>
    <n v="2020"/>
    <n v="5"/>
    <s v="Yes"/>
  </r>
  <r>
    <x v="2180"/>
    <n v="2021"/>
    <n v="4"/>
    <s v="Yes"/>
  </r>
  <r>
    <x v="2181"/>
    <n v="2020"/>
    <n v="3"/>
    <s v="No"/>
  </r>
  <r>
    <x v="2182"/>
    <n v="2023"/>
    <n v="4"/>
    <s v="Yes"/>
  </r>
  <r>
    <x v="2183"/>
    <n v="2019"/>
    <n v="5"/>
    <s v="Yes"/>
  </r>
  <r>
    <x v="2184"/>
    <n v="2018"/>
    <n v="3"/>
    <s v="No"/>
  </r>
  <r>
    <x v="2184"/>
    <n v="2019"/>
    <n v="4"/>
    <s v="No"/>
  </r>
  <r>
    <x v="2185"/>
    <n v="2022"/>
    <n v="3"/>
    <s v="Yes"/>
  </r>
  <r>
    <x v="2185"/>
    <n v="2023"/>
    <n v="3"/>
    <s v="No"/>
  </r>
  <r>
    <x v="2185"/>
    <n v="2024"/>
    <n v="2"/>
    <s v="No"/>
  </r>
  <r>
    <x v="2185"/>
    <n v="2025"/>
    <n v="2"/>
    <s v="No"/>
  </r>
  <r>
    <x v="2186"/>
    <n v="2019"/>
    <n v="3"/>
    <s v="No"/>
  </r>
  <r>
    <x v="2187"/>
    <n v="2018"/>
    <n v="4"/>
    <s v="No"/>
  </r>
  <r>
    <x v="2187"/>
    <n v="2019"/>
    <n v="4"/>
    <s v="No"/>
  </r>
  <r>
    <x v="2188"/>
    <n v="2021"/>
    <n v="5"/>
    <s v="No"/>
  </r>
  <r>
    <x v="2188"/>
    <n v="2022"/>
    <n v="4"/>
    <s v="No"/>
  </r>
  <r>
    <x v="2188"/>
    <n v="2023"/>
    <n v="3"/>
    <s v="No"/>
  </r>
  <r>
    <x v="2189"/>
    <n v="2021"/>
    <n v="5"/>
    <s v="Yes"/>
  </r>
  <r>
    <x v="2190"/>
    <n v="2022"/>
    <n v="4"/>
    <s v="Yes"/>
  </r>
  <r>
    <x v="2190"/>
    <n v="2023"/>
    <n v="5"/>
    <s v="No"/>
  </r>
  <r>
    <x v="2190"/>
    <n v="2024"/>
    <n v="4"/>
    <s v="No"/>
  </r>
  <r>
    <x v="2190"/>
    <n v="2025"/>
    <n v="4"/>
    <s v="No"/>
  </r>
  <r>
    <x v="2191"/>
    <n v="2019"/>
    <n v="5"/>
    <s v="No"/>
  </r>
  <r>
    <x v="2191"/>
    <n v="2020"/>
    <n v="4"/>
    <s v="No"/>
  </r>
  <r>
    <x v="2191"/>
    <n v="2021"/>
    <n v="5"/>
    <s v="No"/>
  </r>
  <r>
    <x v="2192"/>
    <n v="2020"/>
    <n v="4"/>
    <s v="No"/>
  </r>
  <r>
    <x v="2192"/>
    <n v="2021"/>
    <n v="4"/>
    <s v="No"/>
  </r>
  <r>
    <x v="2192"/>
    <n v="2022"/>
    <n v="3"/>
    <s v="No"/>
  </r>
  <r>
    <x v="2192"/>
    <n v="2023"/>
    <n v="4"/>
    <s v="No"/>
  </r>
  <r>
    <x v="2193"/>
    <n v="2021"/>
    <n v="3"/>
    <s v="No"/>
  </r>
  <r>
    <x v="2194"/>
    <n v="2017"/>
    <n v="5"/>
    <s v="No"/>
  </r>
  <r>
    <x v="2194"/>
    <n v="2018"/>
    <n v="4"/>
    <s v="No"/>
  </r>
  <r>
    <x v="2194"/>
    <n v="2019"/>
    <n v="3"/>
    <s v="No"/>
  </r>
  <r>
    <x v="2194"/>
    <n v="2020"/>
    <n v="2"/>
    <s v="No"/>
  </r>
  <r>
    <x v="2195"/>
    <n v="2020"/>
    <n v="4"/>
    <s v="No"/>
  </r>
  <r>
    <x v="2195"/>
    <n v="2021"/>
    <n v="2"/>
    <s v="No"/>
  </r>
  <r>
    <x v="2196"/>
    <n v="2019"/>
    <n v="3"/>
    <s v="No"/>
  </r>
  <r>
    <x v="2196"/>
    <n v="2020"/>
    <n v="3"/>
    <s v="No"/>
  </r>
  <r>
    <x v="2196"/>
    <n v="2021"/>
    <n v="2"/>
    <s v="No"/>
  </r>
  <r>
    <x v="2196"/>
    <n v="2022"/>
    <n v="4"/>
    <s v="No"/>
  </r>
  <r>
    <x v="2197"/>
    <n v="2021"/>
    <n v="3"/>
    <s v="No"/>
  </r>
  <r>
    <x v="2197"/>
    <n v="2022"/>
    <n v="2"/>
    <s v="No"/>
  </r>
  <r>
    <x v="2197"/>
    <n v="2023"/>
    <n v="4"/>
    <s v="No"/>
  </r>
  <r>
    <x v="2197"/>
    <n v="2024"/>
    <n v="3"/>
    <s v="No"/>
  </r>
  <r>
    <x v="2198"/>
    <n v="2022"/>
    <n v="4"/>
    <s v="No"/>
  </r>
  <r>
    <x v="2198"/>
    <n v="2023"/>
    <n v="5"/>
    <s v="Yes"/>
  </r>
  <r>
    <x v="2198"/>
    <n v="2024"/>
    <n v="5"/>
    <s v="No"/>
  </r>
  <r>
    <x v="2199"/>
    <n v="2023"/>
    <n v="4"/>
    <s v="No"/>
  </r>
  <r>
    <x v="2199"/>
    <n v="2024"/>
    <n v="3"/>
    <s v="No"/>
  </r>
  <r>
    <x v="2199"/>
    <n v="2025"/>
    <n v="4"/>
    <s v="No"/>
  </r>
  <r>
    <x v="2200"/>
    <n v="2018"/>
    <n v="3"/>
    <s v="No"/>
  </r>
  <r>
    <x v="2201"/>
    <n v="2020"/>
    <n v="3"/>
    <s v="No"/>
  </r>
  <r>
    <x v="2201"/>
    <n v="2021"/>
    <n v="2"/>
    <s v="No"/>
  </r>
  <r>
    <x v="2201"/>
    <n v="2022"/>
    <n v="3"/>
    <s v="Yes"/>
  </r>
  <r>
    <x v="2202"/>
    <n v="2017"/>
    <n v="2"/>
    <s v="No"/>
  </r>
  <r>
    <x v="2202"/>
    <n v="2018"/>
    <n v="3"/>
    <s v="No"/>
  </r>
  <r>
    <x v="2203"/>
    <n v="2017"/>
    <n v="3"/>
    <s v="Yes"/>
  </r>
  <r>
    <x v="2203"/>
    <n v="2018"/>
    <n v="4"/>
    <s v="No"/>
  </r>
  <r>
    <x v="2203"/>
    <n v="2019"/>
    <n v="5"/>
    <s v="No"/>
  </r>
  <r>
    <x v="2203"/>
    <n v="2020"/>
    <n v="5"/>
    <s v="Yes"/>
  </r>
  <r>
    <x v="2204"/>
    <n v="2018"/>
    <n v="3"/>
    <s v="Yes"/>
  </r>
  <r>
    <x v="2205"/>
    <n v="2018"/>
    <n v="3"/>
    <s v="No"/>
  </r>
  <r>
    <x v="2205"/>
    <n v="2019"/>
    <n v="2"/>
    <s v="Yes"/>
  </r>
  <r>
    <x v="2205"/>
    <n v="2020"/>
    <n v="4"/>
    <s v="No"/>
  </r>
  <r>
    <x v="2206"/>
    <n v="2019"/>
    <n v="5"/>
    <s v="No"/>
  </r>
  <r>
    <x v="2206"/>
    <n v="2020"/>
    <n v="2"/>
    <s v="No"/>
  </r>
  <r>
    <x v="2207"/>
    <n v="2018"/>
    <n v="2"/>
    <s v="No"/>
  </r>
  <r>
    <x v="2207"/>
    <n v="2019"/>
    <n v="5"/>
    <s v="No"/>
  </r>
  <r>
    <x v="2208"/>
    <n v="2022"/>
    <n v="5"/>
    <s v="No"/>
  </r>
  <r>
    <x v="2208"/>
    <n v="2023"/>
    <n v="3"/>
    <s v="No"/>
  </r>
  <r>
    <x v="2208"/>
    <n v="2024"/>
    <n v="5"/>
    <s v="No"/>
  </r>
  <r>
    <x v="2208"/>
    <n v="2025"/>
    <n v="5"/>
    <s v="No"/>
  </r>
  <r>
    <x v="2209"/>
    <n v="2020"/>
    <n v="3"/>
    <s v="No"/>
  </r>
  <r>
    <x v="2210"/>
    <n v="2021"/>
    <n v="4"/>
    <s v="No"/>
  </r>
  <r>
    <x v="2210"/>
    <n v="2022"/>
    <n v="5"/>
    <s v="No"/>
  </r>
  <r>
    <x v="2211"/>
    <n v="2020"/>
    <n v="3"/>
    <s v="Yes"/>
  </r>
  <r>
    <x v="2212"/>
    <n v="2019"/>
    <n v="5"/>
    <s v="No"/>
  </r>
  <r>
    <x v="2212"/>
    <n v="2020"/>
    <n v="5"/>
    <s v="No"/>
  </r>
  <r>
    <x v="2213"/>
    <n v="2020"/>
    <n v="4"/>
    <s v="Yes"/>
  </r>
  <r>
    <x v="2213"/>
    <n v="2021"/>
    <n v="2"/>
    <s v="No"/>
  </r>
  <r>
    <x v="2214"/>
    <n v="2017"/>
    <n v="3"/>
    <s v="No"/>
  </r>
  <r>
    <x v="2214"/>
    <n v="2018"/>
    <n v="3"/>
    <s v="No"/>
  </r>
  <r>
    <x v="2214"/>
    <n v="2019"/>
    <n v="4"/>
    <s v="No"/>
  </r>
  <r>
    <x v="2214"/>
    <n v="2020"/>
    <n v="5"/>
    <s v="No"/>
  </r>
  <r>
    <x v="2215"/>
    <n v="2020"/>
    <n v="4"/>
    <s v="No"/>
  </r>
  <r>
    <x v="2215"/>
    <n v="2021"/>
    <n v="3"/>
    <s v="No"/>
  </r>
  <r>
    <x v="2215"/>
    <n v="2022"/>
    <n v="5"/>
    <s v="Yes"/>
  </r>
  <r>
    <x v="2215"/>
    <n v="2023"/>
    <n v="4"/>
    <s v="Yes"/>
  </r>
  <r>
    <x v="2216"/>
    <n v="2021"/>
    <n v="2"/>
    <s v="No"/>
  </r>
  <r>
    <x v="2216"/>
    <n v="2022"/>
    <n v="4"/>
    <s v="No"/>
  </r>
  <r>
    <x v="2216"/>
    <n v="2023"/>
    <n v="3"/>
    <s v="No"/>
  </r>
  <r>
    <x v="2216"/>
    <n v="2024"/>
    <n v="3"/>
    <s v="No"/>
  </r>
  <r>
    <x v="2217"/>
    <n v="2021"/>
    <n v="4"/>
    <s v="No"/>
  </r>
  <r>
    <x v="2218"/>
    <n v="2019"/>
    <n v="3"/>
    <s v="No"/>
  </r>
  <r>
    <x v="2218"/>
    <n v="2020"/>
    <n v="5"/>
    <s v="No"/>
  </r>
  <r>
    <x v="2219"/>
    <n v="2019"/>
    <n v="4"/>
    <s v="No"/>
  </r>
  <r>
    <x v="2219"/>
    <n v="2020"/>
    <n v="4"/>
    <s v="No"/>
  </r>
  <r>
    <x v="2220"/>
    <n v="2018"/>
    <n v="4"/>
    <s v="No"/>
  </r>
  <r>
    <x v="2220"/>
    <n v="2019"/>
    <n v="5"/>
    <s v="No"/>
  </r>
  <r>
    <x v="2221"/>
    <n v="2020"/>
    <n v="5"/>
    <s v="No"/>
  </r>
  <r>
    <x v="2222"/>
    <n v="2018"/>
    <n v="2"/>
    <s v="No"/>
  </r>
  <r>
    <x v="2222"/>
    <n v="2019"/>
    <n v="4"/>
    <s v="No"/>
  </r>
  <r>
    <x v="2223"/>
    <n v="2017"/>
    <n v="3"/>
    <s v="No"/>
  </r>
  <r>
    <x v="2223"/>
    <n v="2018"/>
    <n v="4"/>
    <s v="Yes"/>
  </r>
  <r>
    <x v="2224"/>
    <n v="2021"/>
    <n v="5"/>
    <s v="No"/>
  </r>
  <r>
    <x v="2224"/>
    <n v="2022"/>
    <n v="4"/>
    <s v="No"/>
  </r>
  <r>
    <x v="2224"/>
    <n v="2023"/>
    <n v="5"/>
    <s v="No"/>
  </r>
  <r>
    <x v="2224"/>
    <n v="2024"/>
    <n v="4"/>
    <s v="No"/>
  </r>
  <r>
    <x v="2225"/>
    <n v="2021"/>
    <n v="4"/>
    <s v="Yes"/>
  </r>
  <r>
    <x v="2226"/>
    <n v="2021"/>
    <n v="4"/>
    <s v="Yes"/>
  </r>
  <r>
    <x v="2226"/>
    <n v="2022"/>
    <n v="4"/>
    <s v="No"/>
  </r>
  <r>
    <x v="2226"/>
    <n v="2023"/>
    <n v="5"/>
    <s v="No"/>
  </r>
  <r>
    <x v="2227"/>
    <n v="2018"/>
    <n v="5"/>
    <s v="No"/>
  </r>
  <r>
    <x v="2227"/>
    <n v="2019"/>
    <n v="3"/>
    <s v="No"/>
  </r>
  <r>
    <x v="2227"/>
    <n v="2020"/>
    <n v="2"/>
    <s v="No"/>
  </r>
  <r>
    <x v="2228"/>
    <n v="2023"/>
    <n v="2"/>
    <s v="No"/>
  </r>
  <r>
    <x v="2228"/>
    <n v="2024"/>
    <n v="5"/>
    <s v="No"/>
  </r>
  <r>
    <x v="2228"/>
    <n v="2025"/>
    <n v="3"/>
    <s v="No"/>
  </r>
  <r>
    <x v="2229"/>
    <n v="2022"/>
    <n v="5"/>
    <s v="No"/>
  </r>
  <r>
    <x v="2229"/>
    <n v="2023"/>
    <n v="4"/>
    <s v="No"/>
  </r>
  <r>
    <x v="2230"/>
    <n v="2017"/>
    <n v="5"/>
    <s v="No"/>
  </r>
  <r>
    <x v="2230"/>
    <n v="2018"/>
    <n v="3"/>
    <s v="No"/>
  </r>
  <r>
    <x v="2230"/>
    <n v="2019"/>
    <n v="4"/>
    <s v="No"/>
  </r>
  <r>
    <x v="2231"/>
    <n v="2022"/>
    <n v="4"/>
    <s v="No"/>
  </r>
  <r>
    <x v="2231"/>
    <n v="2023"/>
    <n v="3"/>
    <s v="No"/>
  </r>
  <r>
    <x v="2232"/>
    <n v="2020"/>
    <n v="4"/>
    <s v="Yes"/>
  </r>
  <r>
    <x v="2232"/>
    <n v="2021"/>
    <n v="3"/>
    <s v="No"/>
  </r>
  <r>
    <x v="2233"/>
    <n v="2023"/>
    <n v="5"/>
    <s v="No"/>
  </r>
  <r>
    <x v="2233"/>
    <n v="2024"/>
    <n v="2"/>
    <s v="No"/>
  </r>
  <r>
    <x v="2233"/>
    <n v="2025"/>
    <n v="4"/>
    <s v="No"/>
  </r>
  <r>
    <x v="2233"/>
    <n v="2026"/>
    <n v="2"/>
    <s v="No"/>
  </r>
  <r>
    <x v="2234"/>
    <n v="2020"/>
    <n v="4"/>
    <s v="No"/>
  </r>
  <r>
    <x v="2234"/>
    <n v="2021"/>
    <n v="3"/>
    <s v="Yes"/>
  </r>
  <r>
    <x v="2234"/>
    <n v="2022"/>
    <n v="4"/>
    <s v="Yes"/>
  </r>
  <r>
    <x v="2234"/>
    <n v="2023"/>
    <n v="4"/>
    <s v="No"/>
  </r>
  <r>
    <x v="2235"/>
    <n v="2019"/>
    <n v="4"/>
    <s v="Yes"/>
  </r>
  <r>
    <x v="2235"/>
    <n v="2020"/>
    <n v="2"/>
    <s v="No"/>
  </r>
  <r>
    <x v="2235"/>
    <n v="2021"/>
    <n v="2"/>
    <s v="No"/>
  </r>
  <r>
    <x v="2236"/>
    <n v="2021"/>
    <n v="4"/>
    <s v="Yes"/>
  </r>
  <r>
    <x v="2237"/>
    <n v="2019"/>
    <n v="4"/>
    <s v="No"/>
  </r>
  <r>
    <x v="2238"/>
    <n v="2021"/>
    <n v="4"/>
    <s v="No"/>
  </r>
  <r>
    <x v="2238"/>
    <n v="2022"/>
    <n v="5"/>
    <s v="No"/>
  </r>
  <r>
    <x v="2238"/>
    <n v="2023"/>
    <n v="3"/>
    <s v="No"/>
  </r>
  <r>
    <x v="2239"/>
    <n v="2018"/>
    <n v="4"/>
    <s v="Yes"/>
  </r>
  <r>
    <x v="2239"/>
    <n v="2019"/>
    <n v="3"/>
    <s v="Yes"/>
  </r>
  <r>
    <x v="2240"/>
    <n v="2021"/>
    <n v="3"/>
    <s v="No"/>
  </r>
  <r>
    <x v="2240"/>
    <n v="2022"/>
    <n v="3"/>
    <s v="No"/>
  </r>
  <r>
    <x v="2241"/>
    <n v="2023"/>
    <n v="3"/>
    <s v="Yes"/>
  </r>
  <r>
    <x v="2241"/>
    <n v="2024"/>
    <n v="4"/>
    <s v="No"/>
  </r>
  <r>
    <x v="2241"/>
    <n v="2025"/>
    <n v="5"/>
    <s v="No"/>
  </r>
  <r>
    <x v="2241"/>
    <n v="2026"/>
    <n v="4"/>
    <s v="No"/>
  </r>
  <r>
    <x v="2242"/>
    <n v="2022"/>
    <n v="5"/>
    <s v="No"/>
  </r>
  <r>
    <x v="2242"/>
    <n v="2023"/>
    <n v="3"/>
    <s v="No"/>
  </r>
  <r>
    <x v="2242"/>
    <n v="2024"/>
    <n v="4"/>
    <s v="No"/>
  </r>
  <r>
    <x v="2242"/>
    <n v="2025"/>
    <n v="3"/>
    <s v="No"/>
  </r>
  <r>
    <x v="2243"/>
    <n v="2022"/>
    <n v="4"/>
    <s v="No"/>
  </r>
  <r>
    <x v="2243"/>
    <n v="2023"/>
    <n v="4"/>
    <s v="No"/>
  </r>
  <r>
    <x v="2244"/>
    <n v="2022"/>
    <n v="4"/>
    <s v="No"/>
  </r>
  <r>
    <x v="2245"/>
    <n v="2019"/>
    <n v="4"/>
    <s v="No"/>
  </r>
  <r>
    <x v="2245"/>
    <n v="2020"/>
    <n v="3"/>
    <s v="No"/>
  </r>
  <r>
    <x v="2245"/>
    <n v="2021"/>
    <n v="3"/>
    <s v="No"/>
  </r>
  <r>
    <x v="2245"/>
    <n v="2022"/>
    <n v="2"/>
    <s v="No"/>
  </r>
  <r>
    <x v="2246"/>
    <n v="2019"/>
    <n v="3"/>
    <s v="No"/>
  </r>
  <r>
    <x v="2246"/>
    <n v="2020"/>
    <n v="3"/>
    <s v="No"/>
  </r>
  <r>
    <x v="2246"/>
    <n v="2021"/>
    <n v="2"/>
    <s v="No"/>
  </r>
  <r>
    <x v="2246"/>
    <n v="2022"/>
    <n v="3"/>
    <s v="No"/>
  </r>
  <r>
    <x v="2247"/>
    <n v="2018"/>
    <n v="5"/>
    <s v="No"/>
  </r>
  <r>
    <x v="2247"/>
    <n v="2019"/>
    <n v="5"/>
    <s v="No"/>
  </r>
  <r>
    <x v="2247"/>
    <n v="2020"/>
    <n v="2"/>
    <s v="No"/>
  </r>
  <r>
    <x v="2248"/>
    <n v="2019"/>
    <n v="4"/>
    <s v="No"/>
  </r>
  <r>
    <x v="2248"/>
    <n v="2020"/>
    <n v="3"/>
    <s v="No"/>
  </r>
  <r>
    <x v="2249"/>
    <n v="2023"/>
    <n v="3"/>
    <s v="No"/>
  </r>
  <r>
    <x v="2249"/>
    <n v="2024"/>
    <n v="4"/>
    <s v="No"/>
  </r>
  <r>
    <x v="2250"/>
    <n v="2018"/>
    <n v="3"/>
    <s v="No"/>
  </r>
  <r>
    <x v="2250"/>
    <n v="2019"/>
    <n v="2"/>
    <s v="No"/>
  </r>
  <r>
    <x v="2251"/>
    <n v="2017"/>
    <n v="3"/>
    <s v="No"/>
  </r>
  <r>
    <x v="2251"/>
    <n v="2018"/>
    <n v="5"/>
    <s v="Yes"/>
  </r>
  <r>
    <x v="2251"/>
    <n v="2019"/>
    <n v="4"/>
    <s v="Yes"/>
  </r>
  <r>
    <x v="2252"/>
    <n v="2022"/>
    <n v="4"/>
    <s v="No"/>
  </r>
  <r>
    <x v="2253"/>
    <n v="2021"/>
    <n v="4"/>
    <s v="No"/>
  </r>
  <r>
    <x v="2253"/>
    <n v="2022"/>
    <n v="4"/>
    <s v="No"/>
  </r>
  <r>
    <x v="2253"/>
    <n v="2023"/>
    <n v="4"/>
    <s v="Yes"/>
  </r>
  <r>
    <x v="2254"/>
    <n v="2022"/>
    <n v="3"/>
    <s v="No"/>
  </r>
  <r>
    <x v="2254"/>
    <n v="2023"/>
    <n v="4"/>
    <s v="No"/>
  </r>
  <r>
    <x v="2255"/>
    <n v="2021"/>
    <n v="4"/>
    <s v="No"/>
  </r>
  <r>
    <x v="2255"/>
    <n v="2022"/>
    <n v="3"/>
    <s v="No"/>
  </r>
  <r>
    <x v="2255"/>
    <n v="2023"/>
    <n v="2"/>
    <s v="No"/>
  </r>
  <r>
    <x v="2255"/>
    <n v="2024"/>
    <n v="3"/>
    <s v="No"/>
  </r>
  <r>
    <x v="2256"/>
    <n v="2021"/>
    <n v="3"/>
    <s v="No"/>
  </r>
  <r>
    <x v="2256"/>
    <n v="2022"/>
    <n v="4"/>
    <s v="No"/>
  </r>
  <r>
    <x v="2257"/>
    <n v="2022"/>
    <n v="4"/>
    <s v="No"/>
  </r>
  <r>
    <x v="2257"/>
    <n v="2023"/>
    <n v="4"/>
    <s v="Yes"/>
  </r>
  <r>
    <x v="2258"/>
    <n v="2018"/>
    <n v="2"/>
    <s v="No"/>
  </r>
  <r>
    <x v="2258"/>
    <n v="2019"/>
    <n v="4"/>
    <s v="No"/>
  </r>
  <r>
    <x v="2258"/>
    <n v="2020"/>
    <n v="4"/>
    <s v="No"/>
  </r>
  <r>
    <x v="2258"/>
    <n v="2021"/>
    <n v="5"/>
    <s v="No"/>
  </r>
  <r>
    <x v="2259"/>
    <n v="2020"/>
    <n v="3"/>
    <s v="No"/>
  </r>
  <r>
    <x v="2259"/>
    <n v="2021"/>
    <n v="4"/>
    <s v="No"/>
  </r>
  <r>
    <x v="2260"/>
    <n v="2022"/>
    <n v="4"/>
    <s v="No"/>
  </r>
  <r>
    <x v="2260"/>
    <n v="2023"/>
    <n v="5"/>
    <s v="No"/>
  </r>
  <r>
    <x v="2260"/>
    <n v="2024"/>
    <n v="4"/>
    <s v="No"/>
  </r>
  <r>
    <x v="2261"/>
    <n v="2022"/>
    <n v="4"/>
    <s v="No"/>
  </r>
  <r>
    <x v="2261"/>
    <n v="2023"/>
    <n v="3"/>
    <s v="No"/>
  </r>
  <r>
    <x v="2262"/>
    <n v="2018"/>
    <n v="2"/>
    <s v="Yes"/>
  </r>
  <r>
    <x v="2262"/>
    <n v="2019"/>
    <n v="2"/>
    <s v="No"/>
  </r>
  <r>
    <x v="2262"/>
    <n v="2020"/>
    <n v="4"/>
    <s v="No"/>
  </r>
  <r>
    <x v="2262"/>
    <n v="2021"/>
    <n v="4"/>
    <s v="No"/>
  </r>
  <r>
    <x v="2263"/>
    <n v="2020"/>
    <n v="3"/>
    <s v="No"/>
  </r>
  <r>
    <x v="2263"/>
    <n v="2021"/>
    <n v="3"/>
    <s v="No"/>
  </r>
  <r>
    <x v="2263"/>
    <n v="2022"/>
    <n v="2"/>
    <s v="No"/>
  </r>
  <r>
    <x v="2263"/>
    <n v="2023"/>
    <n v="3"/>
    <s v="No"/>
  </r>
  <r>
    <x v="2264"/>
    <n v="2023"/>
    <n v="4"/>
    <s v="No"/>
  </r>
  <r>
    <x v="2264"/>
    <n v="2024"/>
    <n v="3"/>
    <s v="No"/>
  </r>
  <r>
    <x v="2264"/>
    <n v="2025"/>
    <n v="4"/>
    <s v="Yes"/>
  </r>
  <r>
    <x v="2265"/>
    <n v="2019"/>
    <n v="4"/>
    <s v="No"/>
  </r>
  <r>
    <x v="2265"/>
    <n v="2020"/>
    <n v="5"/>
    <s v="No"/>
  </r>
  <r>
    <x v="2266"/>
    <n v="2017"/>
    <n v="2"/>
    <s v="No"/>
  </r>
  <r>
    <x v="2266"/>
    <n v="2018"/>
    <n v="3"/>
    <s v="No"/>
  </r>
  <r>
    <x v="2266"/>
    <n v="2019"/>
    <n v="2"/>
    <s v="No"/>
  </r>
  <r>
    <x v="2267"/>
    <n v="2023"/>
    <n v="3"/>
    <s v="No"/>
  </r>
  <r>
    <x v="2267"/>
    <n v="2024"/>
    <n v="2"/>
    <s v="No"/>
  </r>
  <r>
    <x v="2267"/>
    <n v="2025"/>
    <n v="3"/>
    <s v="No"/>
  </r>
  <r>
    <x v="2268"/>
    <n v="2020"/>
    <n v="3"/>
    <s v="No"/>
  </r>
  <r>
    <x v="2268"/>
    <n v="2021"/>
    <n v="4"/>
    <s v="No"/>
  </r>
  <r>
    <x v="2269"/>
    <n v="2022"/>
    <n v="3"/>
    <s v="No"/>
  </r>
  <r>
    <x v="2269"/>
    <n v="2023"/>
    <n v="4"/>
    <s v="No"/>
  </r>
  <r>
    <x v="2270"/>
    <n v="2018"/>
    <n v="4"/>
    <s v="No"/>
  </r>
  <r>
    <x v="2271"/>
    <n v="2021"/>
    <n v="3"/>
    <s v="No"/>
  </r>
  <r>
    <x v="2272"/>
    <n v="2017"/>
    <n v="2"/>
    <s v="No"/>
  </r>
  <r>
    <x v="2272"/>
    <n v="2018"/>
    <n v="3"/>
    <s v="No"/>
  </r>
  <r>
    <x v="2272"/>
    <n v="2019"/>
    <n v="5"/>
    <s v="No"/>
  </r>
  <r>
    <x v="2273"/>
    <n v="2021"/>
    <n v="5"/>
    <s v="No"/>
  </r>
  <r>
    <x v="2273"/>
    <n v="2022"/>
    <n v="4"/>
    <s v="No"/>
  </r>
  <r>
    <x v="2273"/>
    <n v="2023"/>
    <n v="3"/>
    <s v="No"/>
  </r>
  <r>
    <x v="2274"/>
    <n v="2021"/>
    <n v="2"/>
    <s v="No"/>
  </r>
  <r>
    <x v="2274"/>
    <n v="2022"/>
    <n v="5"/>
    <s v="No"/>
  </r>
  <r>
    <x v="2274"/>
    <n v="2023"/>
    <n v="5"/>
    <s v="No"/>
  </r>
  <r>
    <x v="2274"/>
    <n v="2024"/>
    <n v="3"/>
    <s v="No"/>
  </r>
  <r>
    <x v="2275"/>
    <n v="2021"/>
    <n v="3"/>
    <s v="No"/>
  </r>
  <r>
    <x v="2275"/>
    <n v="2022"/>
    <n v="4"/>
    <s v="No"/>
  </r>
  <r>
    <x v="2275"/>
    <n v="2023"/>
    <n v="3"/>
    <s v="No"/>
  </r>
  <r>
    <x v="2276"/>
    <n v="2017"/>
    <n v="5"/>
    <s v="Yes"/>
  </r>
  <r>
    <x v="2276"/>
    <n v="2018"/>
    <n v="4"/>
    <s v="No"/>
  </r>
  <r>
    <x v="2276"/>
    <n v="2019"/>
    <n v="3"/>
    <s v="No"/>
  </r>
  <r>
    <x v="2276"/>
    <n v="2020"/>
    <n v="3"/>
    <s v="No"/>
  </r>
  <r>
    <x v="2277"/>
    <n v="2020"/>
    <n v="2"/>
    <s v="No"/>
  </r>
  <r>
    <x v="2277"/>
    <n v="2021"/>
    <n v="4"/>
    <s v="No"/>
  </r>
  <r>
    <x v="2278"/>
    <n v="2018"/>
    <n v="4"/>
    <s v="No"/>
  </r>
  <r>
    <x v="2278"/>
    <n v="2019"/>
    <n v="2"/>
    <s v="No"/>
  </r>
  <r>
    <x v="2278"/>
    <n v="2020"/>
    <n v="5"/>
    <s v="No"/>
  </r>
  <r>
    <x v="2279"/>
    <n v="2019"/>
    <n v="4"/>
    <s v="No"/>
  </r>
  <r>
    <x v="2279"/>
    <n v="2020"/>
    <n v="4"/>
    <s v="No"/>
  </r>
  <r>
    <x v="2279"/>
    <n v="2021"/>
    <n v="5"/>
    <s v="No"/>
  </r>
  <r>
    <x v="2279"/>
    <n v="2022"/>
    <n v="5"/>
    <s v="No"/>
  </r>
  <r>
    <x v="2280"/>
    <n v="2023"/>
    <n v="2"/>
    <s v="Yes"/>
  </r>
  <r>
    <x v="2280"/>
    <n v="2024"/>
    <n v="3"/>
    <s v="No"/>
  </r>
  <r>
    <x v="2280"/>
    <n v="2025"/>
    <n v="4"/>
    <s v="No"/>
  </r>
  <r>
    <x v="2280"/>
    <n v="2026"/>
    <n v="3"/>
    <s v="No"/>
  </r>
  <r>
    <x v="2281"/>
    <n v="2018"/>
    <n v="3"/>
    <s v="No"/>
  </r>
  <r>
    <x v="2281"/>
    <n v="2019"/>
    <n v="4"/>
    <s v="No"/>
  </r>
  <r>
    <x v="2282"/>
    <n v="2018"/>
    <n v="3"/>
    <s v="No"/>
  </r>
  <r>
    <x v="2283"/>
    <n v="2022"/>
    <n v="4"/>
    <s v="No"/>
  </r>
  <r>
    <x v="2283"/>
    <n v="2023"/>
    <n v="4"/>
    <s v="No"/>
  </r>
  <r>
    <x v="2283"/>
    <n v="2024"/>
    <n v="3"/>
    <s v="Yes"/>
  </r>
  <r>
    <x v="2284"/>
    <n v="2023"/>
    <n v="5"/>
    <s v="No"/>
  </r>
  <r>
    <x v="2284"/>
    <n v="2024"/>
    <n v="4"/>
    <s v="No"/>
  </r>
  <r>
    <x v="2285"/>
    <n v="2017"/>
    <n v="5"/>
    <s v="Yes"/>
  </r>
  <r>
    <x v="2286"/>
    <n v="2022"/>
    <n v="4"/>
    <s v="No"/>
  </r>
  <r>
    <x v="2286"/>
    <n v="2023"/>
    <n v="2"/>
    <s v="No"/>
  </r>
  <r>
    <x v="2286"/>
    <n v="2024"/>
    <n v="3"/>
    <s v="Yes"/>
  </r>
  <r>
    <x v="2287"/>
    <n v="2020"/>
    <n v="3"/>
    <s v="Yes"/>
  </r>
  <r>
    <x v="2288"/>
    <n v="2020"/>
    <n v="4"/>
    <s v="Yes"/>
  </r>
  <r>
    <x v="2288"/>
    <n v="2021"/>
    <n v="4"/>
    <s v="No"/>
  </r>
  <r>
    <x v="2288"/>
    <n v="2022"/>
    <n v="3"/>
    <s v="No"/>
  </r>
  <r>
    <x v="2289"/>
    <n v="2018"/>
    <n v="3"/>
    <s v="No"/>
  </r>
  <r>
    <x v="2289"/>
    <n v="2019"/>
    <n v="4"/>
    <s v="No"/>
  </r>
  <r>
    <x v="2289"/>
    <n v="2020"/>
    <n v="4"/>
    <s v="No"/>
  </r>
  <r>
    <x v="2290"/>
    <n v="2022"/>
    <n v="3"/>
    <s v="No"/>
  </r>
  <r>
    <x v="2291"/>
    <n v="2018"/>
    <n v="4"/>
    <s v="Yes"/>
  </r>
  <r>
    <x v="2291"/>
    <n v="2019"/>
    <n v="5"/>
    <s v="No"/>
  </r>
  <r>
    <x v="2291"/>
    <n v="2020"/>
    <n v="4"/>
    <s v="Yes"/>
  </r>
  <r>
    <x v="2292"/>
    <n v="2022"/>
    <n v="3"/>
    <s v="No"/>
  </r>
  <r>
    <x v="2292"/>
    <n v="2023"/>
    <n v="3"/>
    <s v="No"/>
  </r>
  <r>
    <x v="2293"/>
    <n v="2021"/>
    <n v="4"/>
    <s v="No"/>
  </r>
  <r>
    <x v="2294"/>
    <n v="2022"/>
    <n v="3"/>
    <s v="No"/>
  </r>
  <r>
    <x v="2295"/>
    <n v="2018"/>
    <n v="3"/>
    <s v="No"/>
  </r>
  <r>
    <x v="2296"/>
    <n v="2020"/>
    <n v="3"/>
    <s v="Yes"/>
  </r>
  <r>
    <x v="2296"/>
    <n v="2021"/>
    <n v="3"/>
    <s v="Yes"/>
  </r>
  <r>
    <x v="2296"/>
    <n v="2022"/>
    <n v="3"/>
    <s v="No"/>
  </r>
  <r>
    <x v="2297"/>
    <n v="2020"/>
    <n v="3"/>
    <s v="No"/>
  </r>
  <r>
    <x v="2297"/>
    <n v="2021"/>
    <n v="4"/>
    <s v="No"/>
  </r>
  <r>
    <x v="2298"/>
    <n v="2021"/>
    <n v="2"/>
    <s v="Yes"/>
  </r>
  <r>
    <x v="2298"/>
    <n v="2022"/>
    <n v="3"/>
    <s v="No"/>
  </r>
  <r>
    <x v="2298"/>
    <n v="2023"/>
    <n v="2"/>
    <s v="No"/>
  </r>
  <r>
    <x v="2298"/>
    <n v="2024"/>
    <n v="5"/>
    <s v="Yes"/>
  </r>
  <r>
    <x v="2299"/>
    <n v="2019"/>
    <n v="5"/>
    <s v="No"/>
  </r>
  <r>
    <x v="2299"/>
    <n v="2020"/>
    <n v="5"/>
    <s v="Yes"/>
  </r>
  <r>
    <x v="2299"/>
    <n v="2021"/>
    <n v="4"/>
    <s v="Yes"/>
  </r>
  <r>
    <x v="2300"/>
    <n v="2020"/>
    <n v="2"/>
    <s v="No"/>
  </r>
  <r>
    <x v="2300"/>
    <n v="2021"/>
    <n v="4"/>
    <s v="No"/>
  </r>
  <r>
    <x v="2300"/>
    <n v="2022"/>
    <n v="3"/>
    <s v="No"/>
  </r>
  <r>
    <x v="2300"/>
    <n v="2023"/>
    <n v="2"/>
    <s v="No"/>
  </r>
  <r>
    <x v="2301"/>
    <n v="2017"/>
    <n v="4"/>
    <s v="No"/>
  </r>
  <r>
    <x v="2302"/>
    <n v="2017"/>
    <n v="4"/>
    <s v="No"/>
  </r>
  <r>
    <x v="2302"/>
    <n v="2018"/>
    <n v="5"/>
    <s v="No"/>
  </r>
  <r>
    <x v="2302"/>
    <n v="2019"/>
    <n v="4"/>
    <s v="No"/>
  </r>
  <r>
    <x v="2303"/>
    <n v="2018"/>
    <n v="4"/>
    <s v="No"/>
  </r>
  <r>
    <x v="2303"/>
    <n v="2019"/>
    <n v="3"/>
    <s v="No"/>
  </r>
  <r>
    <x v="2303"/>
    <n v="2020"/>
    <n v="3"/>
    <s v="No"/>
  </r>
  <r>
    <x v="2303"/>
    <n v="2021"/>
    <n v="4"/>
    <s v="No"/>
  </r>
  <r>
    <x v="2304"/>
    <n v="2020"/>
    <n v="4"/>
    <s v="No"/>
  </r>
  <r>
    <x v="2304"/>
    <n v="2021"/>
    <n v="3"/>
    <s v="No"/>
  </r>
  <r>
    <x v="2304"/>
    <n v="2022"/>
    <n v="3"/>
    <s v="No"/>
  </r>
  <r>
    <x v="2305"/>
    <n v="2019"/>
    <n v="3"/>
    <s v="No"/>
  </r>
  <r>
    <x v="2305"/>
    <n v="2020"/>
    <n v="3"/>
    <s v="No"/>
  </r>
  <r>
    <x v="2306"/>
    <n v="2017"/>
    <n v="3"/>
    <s v="No"/>
  </r>
  <r>
    <x v="2306"/>
    <n v="2018"/>
    <n v="5"/>
    <s v="No"/>
  </r>
  <r>
    <x v="2306"/>
    <n v="2019"/>
    <n v="5"/>
    <s v="No"/>
  </r>
  <r>
    <x v="2306"/>
    <n v="2020"/>
    <n v="4"/>
    <s v="No"/>
  </r>
  <r>
    <x v="2307"/>
    <n v="2021"/>
    <n v="3"/>
    <s v="No"/>
  </r>
  <r>
    <x v="2307"/>
    <n v="2022"/>
    <n v="3"/>
    <s v="Yes"/>
  </r>
  <r>
    <x v="2307"/>
    <n v="2023"/>
    <n v="3"/>
    <s v="No"/>
  </r>
  <r>
    <x v="2308"/>
    <n v="2023"/>
    <n v="4"/>
    <s v="No"/>
  </r>
  <r>
    <x v="2308"/>
    <n v="2024"/>
    <n v="2"/>
    <s v="No"/>
  </r>
  <r>
    <x v="2309"/>
    <n v="2020"/>
    <n v="3"/>
    <s v="No"/>
  </r>
  <r>
    <x v="2309"/>
    <n v="2021"/>
    <n v="5"/>
    <s v="No"/>
  </r>
  <r>
    <x v="2309"/>
    <n v="2022"/>
    <n v="2"/>
    <s v="Yes"/>
  </r>
  <r>
    <x v="2309"/>
    <n v="2023"/>
    <n v="2"/>
    <s v="No"/>
  </r>
  <r>
    <x v="2310"/>
    <n v="2018"/>
    <n v="3"/>
    <s v="No"/>
  </r>
  <r>
    <x v="2310"/>
    <n v="2019"/>
    <n v="4"/>
    <s v="No"/>
  </r>
  <r>
    <x v="2311"/>
    <n v="2020"/>
    <n v="4"/>
    <s v="No"/>
  </r>
  <r>
    <x v="2311"/>
    <n v="2021"/>
    <n v="2"/>
    <s v="No"/>
  </r>
  <r>
    <x v="2311"/>
    <n v="2022"/>
    <n v="2"/>
    <s v="No"/>
  </r>
  <r>
    <x v="2311"/>
    <n v="2023"/>
    <n v="3"/>
    <s v="No"/>
  </r>
  <r>
    <x v="2312"/>
    <n v="2020"/>
    <n v="2"/>
    <s v="No"/>
  </r>
  <r>
    <x v="2312"/>
    <n v="2021"/>
    <n v="3"/>
    <s v="No"/>
  </r>
  <r>
    <x v="2313"/>
    <n v="2022"/>
    <n v="4"/>
    <s v="Yes"/>
  </r>
  <r>
    <x v="2313"/>
    <n v="2023"/>
    <n v="3"/>
    <s v="No"/>
  </r>
  <r>
    <x v="2313"/>
    <n v="2024"/>
    <n v="2"/>
    <s v="No"/>
  </r>
  <r>
    <x v="2313"/>
    <n v="2025"/>
    <n v="3"/>
    <s v="No"/>
  </r>
  <r>
    <x v="2314"/>
    <n v="2019"/>
    <n v="2"/>
    <s v="No"/>
  </r>
  <r>
    <x v="2314"/>
    <n v="2020"/>
    <n v="4"/>
    <s v="No"/>
  </r>
  <r>
    <x v="2314"/>
    <n v="2021"/>
    <n v="4"/>
    <s v="No"/>
  </r>
  <r>
    <x v="2315"/>
    <n v="2020"/>
    <n v="4"/>
    <s v="No"/>
  </r>
  <r>
    <x v="2315"/>
    <n v="2021"/>
    <n v="2"/>
    <s v="No"/>
  </r>
  <r>
    <x v="2315"/>
    <n v="2022"/>
    <n v="5"/>
    <s v="No"/>
  </r>
  <r>
    <x v="2316"/>
    <n v="2021"/>
    <n v="3"/>
    <s v="Yes"/>
  </r>
  <r>
    <x v="2317"/>
    <n v="2020"/>
    <n v="3"/>
    <s v="No"/>
  </r>
  <r>
    <x v="2317"/>
    <n v="2021"/>
    <n v="4"/>
    <s v="No"/>
  </r>
  <r>
    <x v="2317"/>
    <n v="2022"/>
    <n v="3"/>
    <s v="No"/>
  </r>
  <r>
    <x v="2317"/>
    <n v="2023"/>
    <n v="2"/>
    <s v="No"/>
  </r>
  <r>
    <x v="2318"/>
    <n v="2019"/>
    <n v="3"/>
    <s v="No"/>
  </r>
  <r>
    <x v="2318"/>
    <n v="2020"/>
    <n v="4"/>
    <s v="No"/>
  </r>
  <r>
    <x v="2318"/>
    <n v="2021"/>
    <n v="3"/>
    <s v="No"/>
  </r>
  <r>
    <x v="2318"/>
    <n v="2022"/>
    <n v="4"/>
    <s v="No"/>
  </r>
  <r>
    <x v="2319"/>
    <n v="2017"/>
    <n v="4"/>
    <s v="No"/>
  </r>
  <r>
    <x v="2319"/>
    <n v="2018"/>
    <n v="4"/>
    <s v="Yes"/>
  </r>
  <r>
    <x v="2320"/>
    <n v="2020"/>
    <n v="5"/>
    <s v="No"/>
  </r>
  <r>
    <x v="2320"/>
    <n v="2021"/>
    <n v="3"/>
    <s v="No"/>
  </r>
  <r>
    <x v="2321"/>
    <n v="2017"/>
    <n v="3"/>
    <s v="No"/>
  </r>
  <r>
    <x v="2321"/>
    <n v="2018"/>
    <n v="3"/>
    <s v="No"/>
  </r>
  <r>
    <x v="2321"/>
    <n v="2019"/>
    <n v="4"/>
    <s v="No"/>
  </r>
  <r>
    <x v="2321"/>
    <n v="2020"/>
    <n v="3"/>
    <s v="No"/>
  </r>
  <r>
    <x v="2322"/>
    <n v="2021"/>
    <n v="5"/>
    <s v="No"/>
  </r>
  <r>
    <x v="2322"/>
    <n v="2022"/>
    <n v="4"/>
    <s v="No"/>
  </r>
  <r>
    <x v="2322"/>
    <n v="2023"/>
    <n v="2"/>
    <s v="No"/>
  </r>
  <r>
    <x v="2323"/>
    <n v="2017"/>
    <n v="4"/>
    <s v="No"/>
  </r>
  <r>
    <x v="2324"/>
    <n v="2022"/>
    <n v="4"/>
    <s v="No"/>
  </r>
  <r>
    <x v="2324"/>
    <n v="2023"/>
    <n v="3"/>
    <s v="Yes"/>
  </r>
  <r>
    <x v="2324"/>
    <n v="2024"/>
    <n v="2"/>
    <s v="No"/>
  </r>
  <r>
    <x v="2324"/>
    <n v="2025"/>
    <n v="4"/>
    <s v="No"/>
  </r>
  <r>
    <x v="2325"/>
    <n v="2023"/>
    <n v="4"/>
    <s v="No"/>
  </r>
  <r>
    <x v="2326"/>
    <n v="2018"/>
    <n v="3"/>
    <s v="No"/>
  </r>
  <r>
    <x v="2326"/>
    <n v="2019"/>
    <n v="4"/>
    <s v="No"/>
  </r>
  <r>
    <x v="2327"/>
    <n v="2023"/>
    <n v="3"/>
    <s v="No"/>
  </r>
  <r>
    <x v="2327"/>
    <n v="2024"/>
    <n v="2"/>
    <s v="No"/>
  </r>
  <r>
    <x v="2328"/>
    <n v="2017"/>
    <n v="4"/>
    <s v="No"/>
  </r>
  <r>
    <x v="2328"/>
    <n v="2018"/>
    <n v="4"/>
    <s v="Yes"/>
  </r>
  <r>
    <x v="2329"/>
    <n v="2018"/>
    <n v="4"/>
    <s v="No"/>
  </r>
  <r>
    <x v="2330"/>
    <n v="2019"/>
    <n v="4"/>
    <s v="No"/>
  </r>
  <r>
    <x v="2330"/>
    <n v="2020"/>
    <n v="3"/>
    <s v="No"/>
  </r>
  <r>
    <x v="2331"/>
    <n v="2018"/>
    <n v="4"/>
    <s v="No"/>
  </r>
  <r>
    <x v="2331"/>
    <n v="2019"/>
    <n v="3"/>
    <s v="No"/>
  </r>
  <r>
    <x v="2331"/>
    <n v="2020"/>
    <n v="2"/>
    <s v="No"/>
  </r>
  <r>
    <x v="2331"/>
    <n v="2021"/>
    <n v="2"/>
    <s v="No"/>
  </r>
  <r>
    <x v="2332"/>
    <n v="2018"/>
    <n v="4"/>
    <s v="Yes"/>
  </r>
  <r>
    <x v="2332"/>
    <n v="2019"/>
    <n v="3"/>
    <s v="No"/>
  </r>
  <r>
    <x v="2332"/>
    <n v="2020"/>
    <n v="3"/>
    <s v="No"/>
  </r>
  <r>
    <x v="2332"/>
    <n v="2021"/>
    <n v="3"/>
    <s v="No"/>
  </r>
  <r>
    <x v="2333"/>
    <n v="2019"/>
    <n v="3"/>
    <s v="No"/>
  </r>
  <r>
    <x v="2333"/>
    <n v="2020"/>
    <n v="3"/>
    <s v="No"/>
  </r>
  <r>
    <x v="2334"/>
    <n v="2017"/>
    <n v="3"/>
    <s v="No"/>
  </r>
  <r>
    <x v="2335"/>
    <n v="2023"/>
    <n v="4"/>
    <s v="No"/>
  </r>
  <r>
    <x v="2335"/>
    <n v="2024"/>
    <n v="3"/>
    <s v="No"/>
  </r>
  <r>
    <x v="2335"/>
    <n v="2025"/>
    <n v="4"/>
    <s v="No"/>
  </r>
  <r>
    <x v="2336"/>
    <n v="2018"/>
    <n v="4"/>
    <s v="No"/>
  </r>
  <r>
    <x v="2336"/>
    <n v="2019"/>
    <n v="4"/>
    <s v="No"/>
  </r>
  <r>
    <x v="2337"/>
    <n v="2022"/>
    <n v="3"/>
    <s v="No"/>
  </r>
  <r>
    <x v="2337"/>
    <n v="2023"/>
    <n v="3"/>
    <s v="No"/>
  </r>
  <r>
    <x v="2337"/>
    <n v="2024"/>
    <n v="2"/>
    <s v="No"/>
  </r>
  <r>
    <x v="2338"/>
    <n v="2019"/>
    <n v="3"/>
    <s v="No"/>
  </r>
  <r>
    <x v="2339"/>
    <n v="2018"/>
    <n v="4"/>
    <s v="No"/>
  </r>
  <r>
    <x v="2340"/>
    <n v="2019"/>
    <n v="3"/>
    <s v="No"/>
  </r>
  <r>
    <x v="2340"/>
    <n v="2020"/>
    <n v="3"/>
    <s v="No"/>
  </r>
  <r>
    <x v="2341"/>
    <n v="2023"/>
    <n v="5"/>
    <s v="No"/>
  </r>
  <r>
    <x v="2341"/>
    <n v="2024"/>
    <n v="3"/>
    <s v="No"/>
  </r>
  <r>
    <x v="2341"/>
    <n v="2025"/>
    <n v="3"/>
    <s v="No"/>
  </r>
  <r>
    <x v="2342"/>
    <n v="2022"/>
    <n v="2"/>
    <s v="No"/>
  </r>
  <r>
    <x v="2342"/>
    <n v="2023"/>
    <n v="3"/>
    <s v="No"/>
  </r>
  <r>
    <x v="2343"/>
    <n v="2023"/>
    <n v="5"/>
    <s v="No"/>
  </r>
  <r>
    <x v="2344"/>
    <n v="2023"/>
    <n v="5"/>
    <s v="No"/>
  </r>
  <r>
    <x v="2344"/>
    <n v="2024"/>
    <n v="3"/>
    <s v="No"/>
  </r>
  <r>
    <x v="2344"/>
    <n v="2025"/>
    <n v="3"/>
    <s v="No"/>
  </r>
  <r>
    <x v="2345"/>
    <n v="2023"/>
    <n v="5"/>
    <s v="No"/>
  </r>
  <r>
    <x v="2345"/>
    <n v="2024"/>
    <n v="5"/>
    <s v="No"/>
  </r>
  <r>
    <x v="2345"/>
    <n v="2025"/>
    <n v="3"/>
    <s v="No"/>
  </r>
  <r>
    <x v="2346"/>
    <n v="2018"/>
    <n v="3"/>
    <s v="No"/>
  </r>
  <r>
    <x v="2347"/>
    <n v="2018"/>
    <n v="5"/>
    <s v="No"/>
  </r>
  <r>
    <x v="2347"/>
    <n v="2019"/>
    <n v="2"/>
    <s v="No"/>
  </r>
  <r>
    <x v="2347"/>
    <n v="2020"/>
    <n v="5"/>
    <s v="Yes"/>
  </r>
  <r>
    <x v="2348"/>
    <n v="2020"/>
    <n v="2"/>
    <s v="No"/>
  </r>
  <r>
    <x v="2349"/>
    <n v="2021"/>
    <n v="5"/>
    <s v="Yes"/>
  </r>
  <r>
    <x v="2349"/>
    <n v="2022"/>
    <n v="3"/>
    <s v="No"/>
  </r>
  <r>
    <x v="2349"/>
    <n v="2023"/>
    <n v="5"/>
    <s v="No"/>
  </r>
  <r>
    <x v="2350"/>
    <n v="2017"/>
    <n v="5"/>
    <s v="No"/>
  </r>
  <r>
    <x v="2350"/>
    <n v="2018"/>
    <n v="3"/>
    <s v="No"/>
  </r>
  <r>
    <x v="2350"/>
    <n v="2019"/>
    <n v="4"/>
    <s v="No"/>
  </r>
  <r>
    <x v="2351"/>
    <n v="2019"/>
    <n v="2"/>
    <s v="No"/>
  </r>
  <r>
    <x v="2352"/>
    <n v="2021"/>
    <n v="2"/>
    <s v="No"/>
  </r>
  <r>
    <x v="2352"/>
    <n v="2022"/>
    <n v="4"/>
    <s v="Yes"/>
  </r>
  <r>
    <x v="2352"/>
    <n v="2023"/>
    <n v="3"/>
    <s v="No"/>
  </r>
  <r>
    <x v="2352"/>
    <n v="2024"/>
    <n v="4"/>
    <s v="No"/>
  </r>
  <r>
    <x v="2353"/>
    <n v="2020"/>
    <n v="4"/>
    <s v="No"/>
  </r>
  <r>
    <x v="2353"/>
    <n v="2021"/>
    <n v="4"/>
    <s v="No"/>
  </r>
  <r>
    <x v="2354"/>
    <n v="2019"/>
    <n v="4"/>
    <s v="No"/>
  </r>
  <r>
    <x v="2355"/>
    <n v="2019"/>
    <n v="3"/>
    <s v="No"/>
  </r>
  <r>
    <x v="2355"/>
    <n v="2020"/>
    <n v="4"/>
    <s v="No"/>
  </r>
  <r>
    <x v="2356"/>
    <n v="2020"/>
    <n v="3"/>
    <s v="No"/>
  </r>
  <r>
    <x v="2356"/>
    <n v="2021"/>
    <n v="4"/>
    <s v="No"/>
  </r>
  <r>
    <x v="2356"/>
    <n v="2022"/>
    <n v="3"/>
    <s v="No"/>
  </r>
  <r>
    <x v="2357"/>
    <n v="2020"/>
    <n v="3"/>
    <s v="No"/>
  </r>
  <r>
    <x v="2357"/>
    <n v="2021"/>
    <n v="2"/>
    <s v="No"/>
  </r>
  <r>
    <x v="2357"/>
    <n v="2022"/>
    <n v="4"/>
    <s v="Yes"/>
  </r>
  <r>
    <x v="2358"/>
    <n v="2017"/>
    <n v="4"/>
    <s v="No"/>
  </r>
  <r>
    <x v="2358"/>
    <n v="2018"/>
    <n v="2"/>
    <s v="Yes"/>
  </r>
  <r>
    <x v="2358"/>
    <n v="2019"/>
    <n v="4"/>
    <s v="No"/>
  </r>
  <r>
    <x v="2359"/>
    <n v="2017"/>
    <n v="4"/>
    <s v="No"/>
  </r>
  <r>
    <x v="2359"/>
    <n v="2018"/>
    <n v="3"/>
    <s v="No"/>
  </r>
  <r>
    <x v="2359"/>
    <n v="2019"/>
    <n v="5"/>
    <s v="Yes"/>
  </r>
  <r>
    <x v="2359"/>
    <n v="2020"/>
    <n v="3"/>
    <s v="No"/>
  </r>
  <r>
    <x v="2360"/>
    <n v="2017"/>
    <n v="5"/>
    <s v="Yes"/>
  </r>
  <r>
    <x v="2360"/>
    <n v="2018"/>
    <n v="3"/>
    <s v="No"/>
  </r>
  <r>
    <x v="2360"/>
    <n v="2019"/>
    <n v="4"/>
    <s v="No"/>
  </r>
  <r>
    <x v="2360"/>
    <n v="2020"/>
    <n v="5"/>
    <s v="No"/>
  </r>
  <r>
    <x v="2361"/>
    <n v="2017"/>
    <n v="3"/>
    <s v="No"/>
  </r>
  <r>
    <x v="2361"/>
    <n v="2018"/>
    <n v="4"/>
    <s v="No"/>
  </r>
  <r>
    <x v="2361"/>
    <n v="2019"/>
    <n v="5"/>
    <s v="No"/>
  </r>
  <r>
    <x v="2362"/>
    <n v="2018"/>
    <n v="3"/>
    <s v="Yes"/>
  </r>
  <r>
    <x v="2362"/>
    <n v="2019"/>
    <n v="4"/>
    <s v="No"/>
  </r>
  <r>
    <x v="2362"/>
    <n v="2020"/>
    <n v="3"/>
    <s v="No"/>
  </r>
  <r>
    <x v="2363"/>
    <n v="2018"/>
    <n v="3"/>
    <s v="No"/>
  </r>
  <r>
    <x v="2363"/>
    <n v="2019"/>
    <n v="3"/>
    <s v="No"/>
  </r>
  <r>
    <x v="2363"/>
    <n v="2020"/>
    <n v="4"/>
    <s v="No"/>
  </r>
  <r>
    <x v="2364"/>
    <n v="2018"/>
    <n v="2"/>
    <s v="No"/>
  </r>
  <r>
    <x v="2364"/>
    <n v="2019"/>
    <n v="3"/>
    <s v="Yes"/>
  </r>
  <r>
    <x v="2365"/>
    <n v="2018"/>
    <n v="3"/>
    <s v="No"/>
  </r>
  <r>
    <x v="2365"/>
    <n v="2019"/>
    <n v="3"/>
    <s v="No"/>
  </r>
  <r>
    <x v="2366"/>
    <n v="2019"/>
    <n v="5"/>
    <s v="No"/>
  </r>
  <r>
    <x v="2367"/>
    <n v="2023"/>
    <n v="5"/>
    <s v="No"/>
  </r>
  <r>
    <x v="2367"/>
    <n v="2024"/>
    <n v="3"/>
    <s v="No"/>
  </r>
  <r>
    <x v="2368"/>
    <n v="2018"/>
    <n v="3"/>
    <s v="No"/>
  </r>
  <r>
    <x v="2368"/>
    <n v="2019"/>
    <n v="3"/>
    <s v="Yes"/>
  </r>
  <r>
    <x v="2369"/>
    <n v="2017"/>
    <n v="3"/>
    <s v="No"/>
  </r>
  <r>
    <x v="2369"/>
    <n v="2018"/>
    <n v="3"/>
    <s v="No"/>
  </r>
  <r>
    <x v="2370"/>
    <n v="2020"/>
    <n v="5"/>
    <s v="No"/>
  </r>
  <r>
    <x v="2370"/>
    <n v="2021"/>
    <n v="3"/>
    <s v="No"/>
  </r>
  <r>
    <x v="2370"/>
    <n v="2022"/>
    <n v="3"/>
    <s v="No"/>
  </r>
  <r>
    <x v="2370"/>
    <n v="2023"/>
    <n v="3"/>
    <s v="No"/>
  </r>
  <r>
    <x v="2371"/>
    <n v="2023"/>
    <n v="3"/>
    <s v="No"/>
  </r>
  <r>
    <x v="2371"/>
    <n v="2024"/>
    <n v="4"/>
    <s v="No"/>
  </r>
  <r>
    <x v="2371"/>
    <n v="2025"/>
    <n v="4"/>
    <s v="No"/>
  </r>
  <r>
    <x v="2371"/>
    <n v="2026"/>
    <n v="5"/>
    <s v="Yes"/>
  </r>
  <r>
    <x v="2372"/>
    <n v="2018"/>
    <n v="4"/>
    <s v="No"/>
  </r>
  <r>
    <x v="2373"/>
    <n v="2018"/>
    <n v="3"/>
    <s v="No"/>
  </r>
  <r>
    <x v="2373"/>
    <n v="2019"/>
    <n v="4"/>
    <s v="No"/>
  </r>
  <r>
    <x v="2374"/>
    <n v="2023"/>
    <n v="4"/>
    <s v="Yes"/>
  </r>
  <r>
    <x v="2374"/>
    <n v="2024"/>
    <n v="4"/>
    <s v="No"/>
  </r>
  <r>
    <x v="2374"/>
    <n v="2025"/>
    <n v="5"/>
    <s v="No"/>
  </r>
  <r>
    <x v="2375"/>
    <n v="2022"/>
    <n v="3"/>
    <s v="No"/>
  </r>
  <r>
    <x v="2376"/>
    <n v="2023"/>
    <n v="3"/>
    <s v="No"/>
  </r>
  <r>
    <x v="2377"/>
    <n v="2021"/>
    <n v="3"/>
    <s v="No"/>
  </r>
  <r>
    <x v="2377"/>
    <n v="2022"/>
    <n v="3"/>
    <s v="No"/>
  </r>
  <r>
    <x v="2377"/>
    <n v="2023"/>
    <n v="2"/>
    <s v="No"/>
  </r>
  <r>
    <x v="2378"/>
    <n v="2021"/>
    <n v="2"/>
    <s v="No"/>
  </r>
  <r>
    <x v="2378"/>
    <n v="2022"/>
    <n v="3"/>
    <s v="No"/>
  </r>
  <r>
    <x v="2379"/>
    <n v="2021"/>
    <n v="2"/>
    <s v="No"/>
  </r>
  <r>
    <x v="2379"/>
    <n v="2022"/>
    <n v="4"/>
    <s v="No"/>
  </r>
  <r>
    <x v="2379"/>
    <n v="2023"/>
    <n v="2"/>
    <s v="Yes"/>
  </r>
  <r>
    <x v="2380"/>
    <n v="2021"/>
    <n v="4"/>
    <s v="No"/>
  </r>
  <r>
    <x v="2380"/>
    <n v="2022"/>
    <n v="3"/>
    <s v="Yes"/>
  </r>
  <r>
    <x v="2381"/>
    <n v="2023"/>
    <n v="3"/>
    <s v="No"/>
  </r>
  <r>
    <x v="2381"/>
    <n v="2024"/>
    <n v="3"/>
    <s v="No"/>
  </r>
  <r>
    <x v="2382"/>
    <n v="2019"/>
    <n v="2"/>
    <s v="Yes"/>
  </r>
  <r>
    <x v="2382"/>
    <n v="2020"/>
    <n v="4"/>
    <s v="No"/>
  </r>
  <r>
    <x v="2382"/>
    <n v="2021"/>
    <n v="2"/>
    <s v="No"/>
  </r>
  <r>
    <x v="2382"/>
    <n v="2022"/>
    <n v="3"/>
    <s v="No"/>
  </r>
  <r>
    <x v="2383"/>
    <n v="2023"/>
    <n v="4"/>
    <s v="No"/>
  </r>
  <r>
    <x v="2384"/>
    <n v="2018"/>
    <n v="4"/>
    <s v="No"/>
  </r>
  <r>
    <x v="2384"/>
    <n v="2019"/>
    <n v="5"/>
    <s v="No"/>
  </r>
  <r>
    <x v="2385"/>
    <n v="2021"/>
    <n v="5"/>
    <s v="No"/>
  </r>
  <r>
    <x v="2386"/>
    <n v="2023"/>
    <n v="4"/>
    <s v="No"/>
  </r>
  <r>
    <x v="2386"/>
    <n v="2024"/>
    <n v="3"/>
    <s v="No"/>
  </r>
  <r>
    <x v="2386"/>
    <n v="2025"/>
    <n v="3"/>
    <s v="No"/>
  </r>
  <r>
    <x v="2386"/>
    <n v="2026"/>
    <n v="3"/>
    <s v="No"/>
  </r>
  <r>
    <x v="2387"/>
    <n v="2017"/>
    <n v="3"/>
    <s v="No"/>
  </r>
  <r>
    <x v="2387"/>
    <n v="2018"/>
    <n v="2"/>
    <s v="No"/>
  </r>
  <r>
    <x v="2387"/>
    <n v="2019"/>
    <n v="3"/>
    <s v="No"/>
  </r>
  <r>
    <x v="2388"/>
    <n v="2017"/>
    <n v="3"/>
    <s v="No"/>
  </r>
  <r>
    <x v="2389"/>
    <n v="2022"/>
    <n v="3"/>
    <s v="No"/>
  </r>
  <r>
    <x v="2389"/>
    <n v="2023"/>
    <n v="4"/>
    <s v="Yes"/>
  </r>
  <r>
    <x v="2390"/>
    <n v="2022"/>
    <n v="2"/>
    <s v="No"/>
  </r>
  <r>
    <x v="2390"/>
    <n v="2023"/>
    <n v="4"/>
    <s v="No"/>
  </r>
  <r>
    <x v="2391"/>
    <n v="2017"/>
    <n v="3"/>
    <s v="No"/>
  </r>
  <r>
    <x v="2391"/>
    <n v="2018"/>
    <n v="4"/>
    <s v="No"/>
  </r>
  <r>
    <x v="2391"/>
    <n v="2019"/>
    <n v="4"/>
    <s v="No"/>
  </r>
  <r>
    <x v="2391"/>
    <n v="2020"/>
    <n v="2"/>
    <s v="Yes"/>
  </r>
  <r>
    <x v="2392"/>
    <n v="2022"/>
    <n v="4"/>
    <s v="No"/>
  </r>
  <r>
    <x v="2392"/>
    <n v="2023"/>
    <n v="3"/>
    <s v="No"/>
  </r>
  <r>
    <x v="2392"/>
    <n v="2024"/>
    <n v="3"/>
    <s v="No"/>
  </r>
  <r>
    <x v="2392"/>
    <n v="2025"/>
    <n v="2"/>
    <s v="No"/>
  </r>
  <r>
    <x v="2393"/>
    <n v="2018"/>
    <n v="4"/>
    <s v="No"/>
  </r>
  <r>
    <x v="2394"/>
    <n v="2017"/>
    <n v="5"/>
    <s v="No"/>
  </r>
  <r>
    <x v="2394"/>
    <n v="2018"/>
    <n v="4"/>
    <s v="No"/>
  </r>
  <r>
    <x v="2394"/>
    <n v="2019"/>
    <n v="4"/>
    <s v="No"/>
  </r>
  <r>
    <x v="2394"/>
    <n v="2020"/>
    <n v="5"/>
    <s v="No"/>
  </r>
  <r>
    <x v="2395"/>
    <n v="2018"/>
    <n v="3"/>
    <s v="No"/>
  </r>
  <r>
    <x v="2396"/>
    <n v="2020"/>
    <n v="3"/>
    <s v="Yes"/>
  </r>
  <r>
    <x v="2397"/>
    <n v="2022"/>
    <n v="3"/>
    <s v="No"/>
  </r>
  <r>
    <x v="2397"/>
    <n v="2023"/>
    <n v="3"/>
    <s v="No"/>
  </r>
  <r>
    <x v="2397"/>
    <n v="2024"/>
    <n v="3"/>
    <s v="No"/>
  </r>
  <r>
    <x v="2398"/>
    <n v="2022"/>
    <n v="3"/>
    <s v="No"/>
  </r>
  <r>
    <x v="2398"/>
    <n v="2023"/>
    <n v="4"/>
    <s v="No"/>
  </r>
  <r>
    <x v="2399"/>
    <n v="2019"/>
    <n v="3"/>
    <s v="No"/>
  </r>
  <r>
    <x v="2399"/>
    <n v="2020"/>
    <n v="3"/>
    <s v="No"/>
  </r>
  <r>
    <x v="2400"/>
    <n v="2020"/>
    <n v="3"/>
    <s v="No"/>
  </r>
  <r>
    <x v="2400"/>
    <n v="2021"/>
    <n v="4"/>
    <s v="No"/>
  </r>
  <r>
    <x v="2400"/>
    <n v="2022"/>
    <n v="3"/>
    <s v="No"/>
  </r>
  <r>
    <x v="2400"/>
    <n v="2023"/>
    <n v="4"/>
    <s v="No"/>
  </r>
  <r>
    <x v="2401"/>
    <n v="2018"/>
    <n v="4"/>
    <s v="No"/>
  </r>
  <r>
    <x v="2401"/>
    <n v="2019"/>
    <n v="3"/>
    <s v="No"/>
  </r>
  <r>
    <x v="2401"/>
    <n v="2020"/>
    <n v="4"/>
    <s v="No"/>
  </r>
  <r>
    <x v="2402"/>
    <n v="2019"/>
    <n v="3"/>
    <s v="No"/>
  </r>
  <r>
    <x v="2403"/>
    <n v="2020"/>
    <n v="5"/>
    <s v="No"/>
  </r>
  <r>
    <x v="2403"/>
    <n v="2021"/>
    <n v="5"/>
    <s v="No"/>
  </r>
  <r>
    <x v="2403"/>
    <n v="2022"/>
    <n v="5"/>
    <s v="No"/>
  </r>
  <r>
    <x v="2404"/>
    <n v="2020"/>
    <n v="4"/>
    <s v="No"/>
  </r>
  <r>
    <x v="2404"/>
    <n v="2021"/>
    <n v="4"/>
    <s v="Yes"/>
  </r>
  <r>
    <x v="2404"/>
    <n v="2022"/>
    <n v="5"/>
    <s v="No"/>
  </r>
  <r>
    <x v="2405"/>
    <n v="2018"/>
    <n v="3"/>
    <s v="No"/>
  </r>
  <r>
    <x v="2405"/>
    <n v="2019"/>
    <n v="4"/>
    <s v="Yes"/>
  </r>
  <r>
    <x v="2406"/>
    <n v="2019"/>
    <n v="3"/>
    <s v="No"/>
  </r>
  <r>
    <x v="2406"/>
    <n v="2020"/>
    <n v="3"/>
    <s v="No"/>
  </r>
  <r>
    <x v="2406"/>
    <n v="2021"/>
    <n v="2"/>
    <s v="Yes"/>
  </r>
  <r>
    <x v="2407"/>
    <n v="2017"/>
    <n v="5"/>
    <s v="No"/>
  </r>
  <r>
    <x v="2408"/>
    <n v="2021"/>
    <n v="4"/>
    <s v="Yes"/>
  </r>
  <r>
    <x v="2408"/>
    <n v="2022"/>
    <n v="3"/>
    <s v="No"/>
  </r>
  <r>
    <x v="2408"/>
    <n v="2023"/>
    <n v="3"/>
    <s v="No"/>
  </r>
  <r>
    <x v="2409"/>
    <n v="2022"/>
    <n v="4"/>
    <s v="No"/>
  </r>
  <r>
    <x v="2410"/>
    <n v="2023"/>
    <n v="4"/>
    <s v="No"/>
  </r>
  <r>
    <x v="2410"/>
    <n v="2024"/>
    <n v="3"/>
    <s v="Yes"/>
  </r>
  <r>
    <x v="2410"/>
    <n v="2025"/>
    <n v="4"/>
    <s v="No"/>
  </r>
  <r>
    <x v="2411"/>
    <n v="2023"/>
    <n v="3"/>
    <s v="No"/>
  </r>
  <r>
    <x v="2412"/>
    <n v="2020"/>
    <n v="3"/>
    <s v="No"/>
  </r>
  <r>
    <x v="2412"/>
    <n v="2021"/>
    <n v="4"/>
    <s v="No"/>
  </r>
  <r>
    <x v="2412"/>
    <n v="2022"/>
    <n v="5"/>
    <s v="No"/>
  </r>
  <r>
    <x v="2413"/>
    <n v="2021"/>
    <n v="4"/>
    <s v="No"/>
  </r>
  <r>
    <x v="2413"/>
    <n v="2022"/>
    <n v="5"/>
    <s v="No"/>
  </r>
  <r>
    <x v="2414"/>
    <n v="2022"/>
    <n v="3"/>
    <s v="No"/>
  </r>
  <r>
    <x v="2415"/>
    <n v="2021"/>
    <n v="4"/>
    <s v="No"/>
  </r>
  <r>
    <x v="2415"/>
    <n v="2022"/>
    <n v="5"/>
    <s v="Yes"/>
  </r>
  <r>
    <x v="2416"/>
    <n v="2019"/>
    <n v="4"/>
    <s v="No"/>
  </r>
  <r>
    <x v="2417"/>
    <n v="2018"/>
    <n v="2"/>
    <s v="No"/>
  </r>
  <r>
    <x v="2417"/>
    <n v="2019"/>
    <n v="3"/>
    <s v="No"/>
  </r>
  <r>
    <x v="2417"/>
    <n v="2020"/>
    <n v="5"/>
    <s v="No"/>
  </r>
  <r>
    <x v="2417"/>
    <n v="2021"/>
    <n v="4"/>
    <s v="No"/>
  </r>
  <r>
    <x v="2418"/>
    <n v="2021"/>
    <n v="4"/>
    <s v="No"/>
  </r>
  <r>
    <x v="2418"/>
    <n v="2022"/>
    <n v="2"/>
    <s v="No"/>
  </r>
  <r>
    <x v="2418"/>
    <n v="2023"/>
    <n v="4"/>
    <s v="No"/>
  </r>
  <r>
    <x v="2419"/>
    <n v="2023"/>
    <n v="4"/>
    <s v="No"/>
  </r>
  <r>
    <x v="2419"/>
    <n v="2024"/>
    <n v="4"/>
    <s v="No"/>
  </r>
  <r>
    <x v="2419"/>
    <n v="2025"/>
    <n v="3"/>
    <s v="No"/>
  </r>
  <r>
    <x v="2419"/>
    <n v="2026"/>
    <n v="3"/>
    <s v="No"/>
  </r>
  <r>
    <x v="2420"/>
    <n v="2022"/>
    <n v="2"/>
    <s v="No"/>
  </r>
  <r>
    <x v="2420"/>
    <n v="2023"/>
    <n v="5"/>
    <s v="No"/>
  </r>
  <r>
    <x v="2421"/>
    <n v="2018"/>
    <n v="5"/>
    <s v="No"/>
  </r>
  <r>
    <x v="2421"/>
    <n v="2019"/>
    <n v="5"/>
    <s v="No"/>
  </r>
  <r>
    <x v="2422"/>
    <n v="2023"/>
    <n v="4"/>
    <s v="No"/>
  </r>
  <r>
    <x v="2423"/>
    <n v="2017"/>
    <n v="4"/>
    <s v="No"/>
  </r>
  <r>
    <x v="2424"/>
    <n v="2022"/>
    <n v="4"/>
    <s v="Yes"/>
  </r>
  <r>
    <x v="2425"/>
    <n v="2020"/>
    <n v="3"/>
    <s v="No"/>
  </r>
  <r>
    <x v="2425"/>
    <n v="2021"/>
    <n v="3"/>
    <s v="No"/>
  </r>
  <r>
    <x v="2426"/>
    <n v="2019"/>
    <n v="4"/>
    <s v="No"/>
  </r>
  <r>
    <x v="2426"/>
    <n v="2020"/>
    <n v="3"/>
    <s v="No"/>
  </r>
  <r>
    <x v="2426"/>
    <n v="2021"/>
    <n v="3"/>
    <s v="No"/>
  </r>
  <r>
    <x v="2426"/>
    <n v="2022"/>
    <n v="4"/>
    <s v="Yes"/>
  </r>
  <r>
    <x v="2427"/>
    <n v="2023"/>
    <n v="4"/>
    <s v="No"/>
  </r>
  <r>
    <x v="2427"/>
    <n v="2024"/>
    <n v="3"/>
    <s v="No"/>
  </r>
  <r>
    <x v="2427"/>
    <n v="2025"/>
    <n v="4"/>
    <s v="No"/>
  </r>
  <r>
    <x v="2428"/>
    <n v="2021"/>
    <n v="3"/>
    <s v="No"/>
  </r>
  <r>
    <x v="2428"/>
    <n v="2022"/>
    <n v="4"/>
    <s v="Yes"/>
  </r>
  <r>
    <x v="2428"/>
    <n v="2023"/>
    <n v="5"/>
    <s v="No"/>
  </r>
  <r>
    <x v="2429"/>
    <n v="2017"/>
    <n v="5"/>
    <s v="No"/>
  </r>
  <r>
    <x v="2430"/>
    <n v="2019"/>
    <n v="2"/>
    <s v="No"/>
  </r>
  <r>
    <x v="2430"/>
    <n v="2020"/>
    <n v="4"/>
    <s v="No"/>
  </r>
  <r>
    <x v="2430"/>
    <n v="2021"/>
    <n v="2"/>
    <s v="No"/>
  </r>
  <r>
    <x v="2430"/>
    <n v="2022"/>
    <n v="5"/>
    <s v="No"/>
  </r>
  <r>
    <x v="2431"/>
    <n v="2020"/>
    <n v="3"/>
    <s v="No"/>
  </r>
  <r>
    <x v="2431"/>
    <n v="2021"/>
    <n v="2"/>
    <s v="No"/>
  </r>
  <r>
    <x v="2432"/>
    <n v="2019"/>
    <n v="5"/>
    <s v="No"/>
  </r>
  <r>
    <x v="2433"/>
    <n v="2018"/>
    <n v="2"/>
    <s v="No"/>
  </r>
  <r>
    <x v="2433"/>
    <n v="2019"/>
    <n v="3"/>
    <s v="No"/>
  </r>
  <r>
    <x v="2434"/>
    <n v="2020"/>
    <n v="4"/>
    <s v="No"/>
  </r>
  <r>
    <x v="2435"/>
    <n v="2019"/>
    <n v="5"/>
    <s v="No"/>
  </r>
  <r>
    <x v="2436"/>
    <n v="2017"/>
    <n v="3"/>
    <s v="No"/>
  </r>
  <r>
    <x v="2436"/>
    <n v="2018"/>
    <n v="3"/>
    <s v="No"/>
  </r>
  <r>
    <x v="2436"/>
    <n v="2019"/>
    <n v="3"/>
    <s v="No"/>
  </r>
  <r>
    <x v="2436"/>
    <n v="2020"/>
    <n v="3"/>
    <s v="No"/>
  </r>
  <r>
    <x v="2437"/>
    <n v="2022"/>
    <n v="3"/>
    <s v="No"/>
  </r>
  <r>
    <x v="2437"/>
    <n v="2023"/>
    <n v="2"/>
    <s v="No"/>
  </r>
  <r>
    <x v="2437"/>
    <n v="2024"/>
    <n v="4"/>
    <s v="No"/>
  </r>
  <r>
    <x v="2437"/>
    <n v="2025"/>
    <n v="3"/>
    <s v="No"/>
  </r>
  <r>
    <x v="2438"/>
    <n v="2020"/>
    <n v="2"/>
    <s v="No"/>
  </r>
  <r>
    <x v="2438"/>
    <n v="2021"/>
    <n v="4"/>
    <s v="No"/>
  </r>
  <r>
    <x v="2438"/>
    <n v="2022"/>
    <n v="3"/>
    <s v="No"/>
  </r>
  <r>
    <x v="2438"/>
    <n v="2023"/>
    <n v="4"/>
    <s v="No"/>
  </r>
  <r>
    <x v="2439"/>
    <n v="2022"/>
    <n v="2"/>
    <s v="No"/>
  </r>
  <r>
    <x v="2439"/>
    <n v="2023"/>
    <n v="4"/>
    <s v="No"/>
  </r>
  <r>
    <x v="2439"/>
    <n v="2024"/>
    <n v="4"/>
    <s v="No"/>
  </r>
  <r>
    <x v="2439"/>
    <n v="2025"/>
    <n v="3"/>
    <s v="No"/>
  </r>
  <r>
    <x v="2440"/>
    <n v="2018"/>
    <n v="2"/>
    <s v="No"/>
  </r>
  <r>
    <x v="2440"/>
    <n v="2019"/>
    <n v="4"/>
    <s v="No"/>
  </r>
  <r>
    <x v="2440"/>
    <n v="2020"/>
    <n v="2"/>
    <s v="No"/>
  </r>
  <r>
    <x v="2441"/>
    <n v="2021"/>
    <n v="3"/>
    <s v="No"/>
  </r>
  <r>
    <x v="2441"/>
    <n v="2022"/>
    <n v="4"/>
    <s v="No"/>
  </r>
  <r>
    <x v="2442"/>
    <n v="2021"/>
    <n v="3"/>
    <s v="Yes"/>
  </r>
  <r>
    <x v="2442"/>
    <n v="2022"/>
    <n v="3"/>
    <s v="No"/>
  </r>
  <r>
    <x v="2442"/>
    <n v="2023"/>
    <n v="4"/>
    <s v="No"/>
  </r>
  <r>
    <x v="2442"/>
    <n v="2024"/>
    <n v="4"/>
    <s v="No"/>
  </r>
  <r>
    <x v="2443"/>
    <n v="2019"/>
    <n v="4"/>
    <s v="No"/>
  </r>
  <r>
    <x v="2443"/>
    <n v="2020"/>
    <n v="2"/>
    <s v="No"/>
  </r>
  <r>
    <x v="2443"/>
    <n v="2021"/>
    <n v="4"/>
    <s v="No"/>
  </r>
  <r>
    <x v="2444"/>
    <n v="2018"/>
    <n v="4"/>
    <s v="No"/>
  </r>
  <r>
    <x v="2445"/>
    <n v="2020"/>
    <n v="4"/>
    <s v="No"/>
  </r>
  <r>
    <x v="2445"/>
    <n v="2021"/>
    <n v="3"/>
    <s v="No"/>
  </r>
  <r>
    <x v="2445"/>
    <n v="2022"/>
    <n v="4"/>
    <s v="Yes"/>
  </r>
  <r>
    <x v="2446"/>
    <n v="2018"/>
    <n v="3"/>
    <s v="No"/>
  </r>
  <r>
    <x v="2446"/>
    <n v="2019"/>
    <n v="5"/>
    <s v="No"/>
  </r>
  <r>
    <x v="2446"/>
    <n v="2020"/>
    <n v="4"/>
    <s v="No"/>
  </r>
  <r>
    <x v="2447"/>
    <n v="2022"/>
    <n v="4"/>
    <s v="Yes"/>
  </r>
  <r>
    <x v="2447"/>
    <n v="2023"/>
    <n v="4"/>
    <s v="No"/>
  </r>
  <r>
    <x v="2447"/>
    <n v="2024"/>
    <n v="2"/>
    <s v="No"/>
  </r>
  <r>
    <x v="2448"/>
    <n v="2018"/>
    <n v="2"/>
    <s v="No"/>
  </r>
  <r>
    <x v="2449"/>
    <n v="2017"/>
    <n v="4"/>
    <s v="No"/>
  </r>
  <r>
    <x v="2449"/>
    <n v="2018"/>
    <n v="4"/>
    <s v="No"/>
  </r>
  <r>
    <x v="2449"/>
    <n v="2019"/>
    <n v="5"/>
    <s v="No"/>
  </r>
  <r>
    <x v="2450"/>
    <n v="2023"/>
    <n v="3"/>
    <s v="Yes"/>
  </r>
  <r>
    <x v="2450"/>
    <n v="2024"/>
    <n v="4"/>
    <s v="No"/>
  </r>
  <r>
    <x v="2451"/>
    <n v="2021"/>
    <n v="3"/>
    <s v="No"/>
  </r>
  <r>
    <x v="2451"/>
    <n v="2022"/>
    <n v="2"/>
    <s v="No"/>
  </r>
  <r>
    <x v="2452"/>
    <n v="2019"/>
    <n v="3"/>
    <s v="No"/>
  </r>
  <r>
    <x v="2452"/>
    <n v="2020"/>
    <n v="5"/>
    <s v="No"/>
  </r>
  <r>
    <x v="2453"/>
    <n v="2017"/>
    <n v="5"/>
    <s v="No"/>
  </r>
  <r>
    <x v="2453"/>
    <n v="2018"/>
    <n v="4"/>
    <s v="No"/>
  </r>
  <r>
    <x v="2453"/>
    <n v="2019"/>
    <n v="2"/>
    <s v="No"/>
  </r>
  <r>
    <x v="2453"/>
    <n v="2020"/>
    <n v="3"/>
    <s v="No"/>
  </r>
  <r>
    <x v="2454"/>
    <n v="2022"/>
    <n v="5"/>
    <s v="No"/>
  </r>
  <r>
    <x v="2454"/>
    <n v="2023"/>
    <n v="4"/>
    <s v="No"/>
  </r>
  <r>
    <x v="2455"/>
    <n v="2020"/>
    <n v="4"/>
    <s v="No"/>
  </r>
  <r>
    <x v="2455"/>
    <n v="2021"/>
    <n v="4"/>
    <s v="No"/>
  </r>
  <r>
    <x v="2456"/>
    <n v="2021"/>
    <n v="4"/>
    <s v="No"/>
  </r>
  <r>
    <x v="2456"/>
    <n v="2022"/>
    <n v="5"/>
    <s v="No"/>
  </r>
  <r>
    <x v="2456"/>
    <n v="2023"/>
    <n v="4"/>
    <s v="Yes"/>
  </r>
  <r>
    <x v="2456"/>
    <n v="2024"/>
    <n v="3"/>
    <s v="No"/>
  </r>
  <r>
    <x v="2457"/>
    <n v="2018"/>
    <n v="3"/>
    <s v="No"/>
  </r>
  <r>
    <x v="2458"/>
    <n v="2020"/>
    <n v="5"/>
    <s v="No"/>
  </r>
  <r>
    <x v="2458"/>
    <n v="2021"/>
    <n v="4"/>
    <s v="Yes"/>
  </r>
  <r>
    <x v="2458"/>
    <n v="2022"/>
    <n v="3"/>
    <s v="No"/>
  </r>
  <r>
    <x v="2459"/>
    <n v="2023"/>
    <n v="3"/>
    <s v="No"/>
  </r>
  <r>
    <x v="2459"/>
    <n v="2024"/>
    <n v="4"/>
    <s v="No"/>
  </r>
  <r>
    <x v="2459"/>
    <n v="2025"/>
    <n v="3"/>
    <s v="No"/>
  </r>
  <r>
    <x v="2459"/>
    <n v="2026"/>
    <n v="4"/>
    <s v="Yes"/>
  </r>
  <r>
    <x v="2460"/>
    <n v="2023"/>
    <n v="4"/>
    <s v="Yes"/>
  </r>
  <r>
    <x v="2460"/>
    <n v="2024"/>
    <n v="3"/>
    <s v="No"/>
  </r>
  <r>
    <x v="2460"/>
    <n v="2025"/>
    <n v="3"/>
    <s v="No"/>
  </r>
  <r>
    <x v="2461"/>
    <n v="2023"/>
    <n v="4"/>
    <s v="No"/>
  </r>
  <r>
    <x v="2461"/>
    <n v="2024"/>
    <n v="2"/>
    <s v="No"/>
  </r>
  <r>
    <x v="2461"/>
    <n v="2025"/>
    <n v="4"/>
    <s v="No"/>
  </r>
  <r>
    <x v="2462"/>
    <n v="2019"/>
    <n v="4"/>
    <s v="Yes"/>
  </r>
  <r>
    <x v="2462"/>
    <n v="2020"/>
    <n v="4"/>
    <s v="No"/>
  </r>
  <r>
    <x v="2462"/>
    <n v="2021"/>
    <n v="3"/>
    <s v="No"/>
  </r>
  <r>
    <x v="2463"/>
    <n v="2022"/>
    <n v="5"/>
    <s v="No"/>
  </r>
  <r>
    <x v="2463"/>
    <n v="2023"/>
    <n v="4"/>
    <s v="No"/>
  </r>
  <r>
    <x v="2463"/>
    <n v="2024"/>
    <n v="4"/>
    <s v="No"/>
  </r>
  <r>
    <x v="2463"/>
    <n v="2025"/>
    <n v="4"/>
    <s v="No"/>
  </r>
  <r>
    <x v="2464"/>
    <n v="2020"/>
    <n v="4"/>
    <s v="No"/>
  </r>
  <r>
    <x v="2464"/>
    <n v="2021"/>
    <n v="3"/>
    <s v="No"/>
  </r>
  <r>
    <x v="2465"/>
    <n v="2017"/>
    <n v="3"/>
    <s v="No"/>
  </r>
  <r>
    <x v="2465"/>
    <n v="2018"/>
    <n v="4"/>
    <s v="No"/>
  </r>
  <r>
    <x v="2466"/>
    <n v="2019"/>
    <n v="3"/>
    <s v="No"/>
  </r>
  <r>
    <x v="2466"/>
    <n v="2020"/>
    <n v="5"/>
    <s v="Yes"/>
  </r>
  <r>
    <x v="2466"/>
    <n v="2021"/>
    <n v="4"/>
    <s v="No"/>
  </r>
  <r>
    <x v="2466"/>
    <n v="2022"/>
    <n v="3"/>
    <s v="No"/>
  </r>
  <r>
    <x v="2467"/>
    <n v="2022"/>
    <n v="2"/>
    <s v="No"/>
  </r>
  <r>
    <x v="2467"/>
    <n v="2023"/>
    <n v="5"/>
    <s v="No"/>
  </r>
  <r>
    <x v="2467"/>
    <n v="2024"/>
    <n v="3"/>
    <s v="No"/>
  </r>
  <r>
    <x v="2467"/>
    <n v="2025"/>
    <n v="3"/>
    <s v="No"/>
  </r>
  <r>
    <x v="2468"/>
    <n v="2017"/>
    <n v="2"/>
    <s v="No"/>
  </r>
  <r>
    <x v="2468"/>
    <n v="2018"/>
    <n v="4"/>
    <s v="No"/>
  </r>
  <r>
    <x v="2468"/>
    <n v="2019"/>
    <n v="3"/>
    <s v="No"/>
  </r>
  <r>
    <x v="2468"/>
    <n v="2020"/>
    <n v="2"/>
    <s v="No"/>
  </r>
  <r>
    <x v="2469"/>
    <n v="2021"/>
    <n v="2"/>
    <s v="No"/>
  </r>
  <r>
    <x v="2469"/>
    <n v="2022"/>
    <n v="4"/>
    <s v="No"/>
  </r>
  <r>
    <x v="2470"/>
    <n v="2019"/>
    <n v="4"/>
    <s v="No"/>
  </r>
  <r>
    <x v="2470"/>
    <n v="2020"/>
    <n v="4"/>
    <s v="No"/>
  </r>
  <r>
    <x v="2471"/>
    <n v="2019"/>
    <n v="4"/>
    <s v="No"/>
  </r>
  <r>
    <x v="2472"/>
    <n v="2019"/>
    <n v="3"/>
    <s v="No"/>
  </r>
  <r>
    <x v="2472"/>
    <n v="2020"/>
    <n v="4"/>
    <s v="No"/>
  </r>
  <r>
    <x v="2472"/>
    <n v="2021"/>
    <n v="2"/>
    <s v="No"/>
  </r>
  <r>
    <x v="2472"/>
    <n v="2022"/>
    <n v="3"/>
    <s v="No"/>
  </r>
  <r>
    <x v="2473"/>
    <n v="2018"/>
    <n v="3"/>
    <s v="No"/>
  </r>
  <r>
    <x v="2473"/>
    <n v="2019"/>
    <n v="4"/>
    <s v="No"/>
  </r>
  <r>
    <x v="2473"/>
    <n v="2020"/>
    <n v="3"/>
    <s v="No"/>
  </r>
  <r>
    <x v="2473"/>
    <n v="2021"/>
    <n v="4"/>
    <s v="No"/>
  </r>
  <r>
    <x v="2474"/>
    <n v="2023"/>
    <n v="3"/>
    <s v="No"/>
  </r>
  <r>
    <x v="2475"/>
    <n v="2022"/>
    <n v="4"/>
    <s v="No"/>
  </r>
  <r>
    <x v="2476"/>
    <n v="2022"/>
    <n v="4"/>
    <s v="No"/>
  </r>
  <r>
    <x v="2476"/>
    <n v="2023"/>
    <n v="4"/>
    <s v="No"/>
  </r>
  <r>
    <x v="2476"/>
    <n v="2024"/>
    <n v="5"/>
    <s v="No"/>
  </r>
  <r>
    <x v="2477"/>
    <n v="2022"/>
    <n v="3"/>
    <s v="No"/>
  </r>
  <r>
    <x v="2478"/>
    <n v="2023"/>
    <n v="4"/>
    <s v="No"/>
  </r>
  <r>
    <x v="2479"/>
    <n v="2018"/>
    <n v="3"/>
    <s v="No"/>
  </r>
  <r>
    <x v="2479"/>
    <n v="2019"/>
    <n v="3"/>
    <s v="No"/>
  </r>
  <r>
    <x v="2480"/>
    <n v="2018"/>
    <n v="4"/>
    <s v="No"/>
  </r>
  <r>
    <x v="2480"/>
    <n v="2019"/>
    <n v="3"/>
    <s v="No"/>
  </r>
  <r>
    <x v="2481"/>
    <n v="2021"/>
    <n v="5"/>
    <s v="Yes"/>
  </r>
  <r>
    <x v="2482"/>
    <n v="2017"/>
    <n v="3"/>
    <s v="No"/>
  </r>
  <r>
    <x v="2483"/>
    <n v="2020"/>
    <n v="5"/>
    <s v="No"/>
  </r>
  <r>
    <x v="2483"/>
    <n v="2021"/>
    <n v="3"/>
    <s v="No"/>
  </r>
  <r>
    <x v="2484"/>
    <n v="2019"/>
    <n v="3"/>
    <s v="No"/>
  </r>
  <r>
    <x v="2484"/>
    <n v="2020"/>
    <n v="4"/>
    <s v="No"/>
  </r>
  <r>
    <x v="2484"/>
    <n v="2021"/>
    <n v="4"/>
    <s v="No"/>
  </r>
  <r>
    <x v="2484"/>
    <n v="2022"/>
    <n v="3"/>
    <s v="No"/>
  </r>
  <r>
    <x v="2485"/>
    <n v="2019"/>
    <n v="4"/>
    <s v="No"/>
  </r>
  <r>
    <x v="2485"/>
    <n v="2020"/>
    <n v="3"/>
    <s v="No"/>
  </r>
  <r>
    <x v="2485"/>
    <n v="2021"/>
    <n v="5"/>
    <s v="No"/>
  </r>
  <r>
    <x v="2486"/>
    <n v="2020"/>
    <n v="3"/>
    <s v="No"/>
  </r>
  <r>
    <x v="2486"/>
    <n v="2021"/>
    <n v="5"/>
    <s v="No"/>
  </r>
  <r>
    <x v="2486"/>
    <n v="2022"/>
    <n v="3"/>
    <s v="Yes"/>
  </r>
  <r>
    <x v="2487"/>
    <n v="2021"/>
    <n v="5"/>
    <s v="Yes"/>
  </r>
  <r>
    <x v="2487"/>
    <n v="2022"/>
    <n v="3"/>
    <s v="No"/>
  </r>
  <r>
    <x v="2487"/>
    <n v="2023"/>
    <n v="3"/>
    <s v="No"/>
  </r>
  <r>
    <x v="2488"/>
    <n v="2019"/>
    <n v="4"/>
    <s v="No"/>
  </r>
  <r>
    <x v="2488"/>
    <n v="2020"/>
    <n v="5"/>
    <s v="No"/>
  </r>
  <r>
    <x v="2489"/>
    <n v="2018"/>
    <n v="4"/>
    <s v="No"/>
  </r>
  <r>
    <x v="2489"/>
    <n v="2019"/>
    <n v="3"/>
    <s v="No"/>
  </r>
  <r>
    <x v="2490"/>
    <n v="2017"/>
    <n v="3"/>
    <s v="No"/>
  </r>
  <r>
    <x v="2490"/>
    <n v="2018"/>
    <n v="4"/>
    <s v="No"/>
  </r>
  <r>
    <x v="2490"/>
    <n v="2019"/>
    <n v="4"/>
    <s v="No"/>
  </r>
  <r>
    <x v="2490"/>
    <n v="2020"/>
    <n v="4"/>
    <s v="No"/>
  </r>
  <r>
    <x v="2491"/>
    <n v="2022"/>
    <n v="4"/>
    <s v="No"/>
  </r>
  <r>
    <x v="2492"/>
    <n v="2019"/>
    <n v="3"/>
    <s v="Yes"/>
  </r>
  <r>
    <x v="2492"/>
    <n v="2020"/>
    <n v="4"/>
    <s v="No"/>
  </r>
  <r>
    <x v="2492"/>
    <n v="2021"/>
    <n v="3"/>
    <s v="No"/>
  </r>
  <r>
    <x v="2492"/>
    <n v="2022"/>
    <n v="3"/>
    <s v="No"/>
  </r>
  <r>
    <x v="2493"/>
    <n v="2019"/>
    <n v="5"/>
    <s v="No"/>
  </r>
  <r>
    <x v="2494"/>
    <n v="2020"/>
    <n v="4"/>
    <s v="No"/>
  </r>
  <r>
    <x v="2495"/>
    <n v="2023"/>
    <n v="2"/>
    <s v="No"/>
  </r>
  <r>
    <x v="2495"/>
    <n v="2024"/>
    <n v="4"/>
    <s v="No"/>
  </r>
  <r>
    <x v="2495"/>
    <n v="2025"/>
    <n v="4"/>
    <s v="Yes"/>
  </r>
  <r>
    <x v="2495"/>
    <n v="2026"/>
    <n v="4"/>
    <s v="No"/>
  </r>
  <r>
    <x v="2496"/>
    <n v="2021"/>
    <n v="3"/>
    <s v="No"/>
  </r>
  <r>
    <x v="2496"/>
    <n v="2022"/>
    <n v="3"/>
    <s v="No"/>
  </r>
  <r>
    <x v="2496"/>
    <n v="2023"/>
    <n v="3"/>
    <s v="No"/>
  </r>
  <r>
    <x v="2497"/>
    <n v="2018"/>
    <n v="2"/>
    <s v="No"/>
  </r>
  <r>
    <x v="2497"/>
    <n v="2019"/>
    <n v="4"/>
    <s v="No"/>
  </r>
  <r>
    <x v="2498"/>
    <n v="2017"/>
    <n v="4"/>
    <s v="No"/>
  </r>
  <r>
    <x v="2498"/>
    <n v="2018"/>
    <n v="3"/>
    <s v="No"/>
  </r>
  <r>
    <x v="2499"/>
    <n v="2020"/>
    <n v="2"/>
    <s v="No"/>
  </r>
  <r>
    <x v="2499"/>
    <n v="2021"/>
    <n v="3"/>
    <s v="No"/>
  </r>
  <r>
    <x v="2499"/>
    <n v="2022"/>
    <n v="2"/>
    <s v="No"/>
  </r>
  <r>
    <x v="2499"/>
    <n v="2023"/>
    <n v="2"/>
    <s v="No"/>
  </r>
  <r>
    <x v="2500"/>
    <n v="2020"/>
    <n v="3"/>
    <s v="No"/>
  </r>
  <r>
    <x v="2500"/>
    <n v="2021"/>
    <n v="4"/>
    <s v="Yes"/>
  </r>
  <r>
    <x v="2500"/>
    <n v="2022"/>
    <n v="2"/>
    <s v="No"/>
  </r>
  <r>
    <x v="2500"/>
    <n v="2023"/>
    <n v="3"/>
    <s v="No"/>
  </r>
  <r>
    <x v="2501"/>
    <n v="2023"/>
    <n v="3"/>
    <s v="No"/>
  </r>
  <r>
    <x v="2502"/>
    <n v="2023"/>
    <n v="2"/>
    <s v="Yes"/>
  </r>
  <r>
    <x v="2502"/>
    <n v="2024"/>
    <n v="3"/>
    <s v="No"/>
  </r>
  <r>
    <x v="2503"/>
    <n v="2017"/>
    <n v="2"/>
    <s v="No"/>
  </r>
  <r>
    <x v="2503"/>
    <n v="2018"/>
    <n v="5"/>
    <s v="No"/>
  </r>
  <r>
    <x v="2503"/>
    <n v="2019"/>
    <n v="3"/>
    <s v="No"/>
  </r>
  <r>
    <x v="2504"/>
    <n v="2018"/>
    <n v="4"/>
    <s v="No"/>
  </r>
  <r>
    <x v="2505"/>
    <n v="2019"/>
    <n v="3"/>
    <s v="No"/>
  </r>
  <r>
    <x v="2505"/>
    <n v="2020"/>
    <n v="3"/>
    <s v="No"/>
  </r>
  <r>
    <x v="2505"/>
    <n v="2021"/>
    <n v="2"/>
    <s v="No"/>
  </r>
  <r>
    <x v="2505"/>
    <n v="2022"/>
    <n v="2"/>
    <s v="No"/>
  </r>
  <r>
    <x v="2506"/>
    <n v="2022"/>
    <n v="3"/>
    <s v="Yes"/>
  </r>
  <r>
    <x v="2506"/>
    <n v="2023"/>
    <n v="2"/>
    <s v="No"/>
  </r>
  <r>
    <x v="2507"/>
    <n v="2017"/>
    <n v="5"/>
    <s v="No"/>
  </r>
  <r>
    <x v="2507"/>
    <n v="2018"/>
    <n v="2"/>
    <s v="No"/>
  </r>
  <r>
    <x v="2508"/>
    <n v="2023"/>
    <n v="4"/>
    <s v="No"/>
  </r>
  <r>
    <x v="2508"/>
    <n v="2024"/>
    <n v="3"/>
    <s v="No"/>
  </r>
  <r>
    <x v="2509"/>
    <n v="2022"/>
    <n v="2"/>
    <s v="Yes"/>
  </r>
  <r>
    <x v="2509"/>
    <n v="2023"/>
    <n v="4"/>
    <s v="No"/>
  </r>
  <r>
    <x v="2509"/>
    <n v="2024"/>
    <n v="3"/>
    <s v="No"/>
  </r>
  <r>
    <x v="2509"/>
    <n v="2025"/>
    <n v="4"/>
    <s v="No"/>
  </r>
  <r>
    <x v="2510"/>
    <n v="2020"/>
    <n v="4"/>
    <s v="No"/>
  </r>
  <r>
    <x v="2510"/>
    <n v="2021"/>
    <n v="2"/>
    <s v="No"/>
  </r>
  <r>
    <x v="2510"/>
    <n v="2022"/>
    <n v="2"/>
    <s v="Yes"/>
  </r>
  <r>
    <x v="2511"/>
    <n v="2020"/>
    <n v="5"/>
    <s v="No"/>
  </r>
  <r>
    <x v="2511"/>
    <n v="2021"/>
    <n v="2"/>
    <s v="No"/>
  </r>
  <r>
    <x v="2511"/>
    <n v="2022"/>
    <n v="4"/>
    <s v="No"/>
  </r>
  <r>
    <x v="2511"/>
    <n v="2023"/>
    <n v="3"/>
    <s v="No"/>
  </r>
  <r>
    <x v="2512"/>
    <n v="2017"/>
    <n v="3"/>
    <s v="Yes"/>
  </r>
  <r>
    <x v="2512"/>
    <n v="2018"/>
    <n v="2"/>
    <s v="No"/>
  </r>
  <r>
    <x v="2512"/>
    <n v="2019"/>
    <n v="5"/>
    <s v="No"/>
  </r>
  <r>
    <x v="2513"/>
    <n v="2017"/>
    <n v="4"/>
    <s v="No"/>
  </r>
  <r>
    <x v="2513"/>
    <n v="2018"/>
    <n v="2"/>
    <s v="No"/>
  </r>
  <r>
    <x v="2513"/>
    <n v="2019"/>
    <n v="2"/>
    <s v="No"/>
  </r>
  <r>
    <x v="2514"/>
    <n v="2018"/>
    <n v="4"/>
    <s v="No"/>
  </r>
  <r>
    <x v="2514"/>
    <n v="2019"/>
    <n v="4"/>
    <s v="No"/>
  </r>
  <r>
    <x v="2514"/>
    <n v="2020"/>
    <n v="3"/>
    <s v="No"/>
  </r>
  <r>
    <x v="2514"/>
    <n v="2021"/>
    <n v="3"/>
    <s v="No"/>
  </r>
  <r>
    <x v="2515"/>
    <n v="2018"/>
    <n v="4"/>
    <s v="No"/>
  </r>
  <r>
    <x v="2515"/>
    <n v="2019"/>
    <n v="5"/>
    <s v="No"/>
  </r>
  <r>
    <x v="2516"/>
    <n v="2019"/>
    <n v="5"/>
    <s v="No"/>
  </r>
  <r>
    <x v="2517"/>
    <n v="2022"/>
    <n v="3"/>
    <s v="No"/>
  </r>
  <r>
    <x v="2517"/>
    <n v="2023"/>
    <n v="3"/>
    <s v="No"/>
  </r>
  <r>
    <x v="2517"/>
    <n v="2024"/>
    <n v="3"/>
    <s v="Yes"/>
  </r>
  <r>
    <x v="2517"/>
    <n v="2025"/>
    <n v="4"/>
    <s v="No"/>
  </r>
  <r>
    <x v="2518"/>
    <n v="2018"/>
    <n v="4"/>
    <s v="No"/>
  </r>
  <r>
    <x v="2518"/>
    <n v="2019"/>
    <n v="3"/>
    <s v="No"/>
  </r>
  <r>
    <x v="2518"/>
    <n v="2020"/>
    <n v="5"/>
    <s v="No"/>
  </r>
  <r>
    <x v="2519"/>
    <n v="2023"/>
    <n v="5"/>
    <s v="No"/>
  </r>
  <r>
    <x v="2519"/>
    <n v="2024"/>
    <n v="3"/>
    <s v="Yes"/>
  </r>
  <r>
    <x v="2519"/>
    <n v="2025"/>
    <n v="4"/>
    <s v="No"/>
  </r>
  <r>
    <x v="2519"/>
    <n v="2026"/>
    <n v="5"/>
    <s v="No"/>
  </r>
  <r>
    <x v="2520"/>
    <n v="2022"/>
    <n v="4"/>
    <s v="No"/>
  </r>
  <r>
    <x v="2520"/>
    <n v="2023"/>
    <n v="5"/>
    <s v="No"/>
  </r>
  <r>
    <x v="2520"/>
    <n v="2024"/>
    <n v="4"/>
    <s v="No"/>
  </r>
  <r>
    <x v="2521"/>
    <n v="2017"/>
    <n v="2"/>
    <s v="No"/>
  </r>
  <r>
    <x v="2521"/>
    <n v="2018"/>
    <n v="3"/>
    <s v="No"/>
  </r>
  <r>
    <x v="2522"/>
    <n v="2017"/>
    <n v="4"/>
    <s v="No"/>
  </r>
  <r>
    <x v="2522"/>
    <n v="2018"/>
    <n v="3"/>
    <s v="Yes"/>
  </r>
  <r>
    <x v="2522"/>
    <n v="2019"/>
    <n v="3"/>
    <s v="No"/>
  </r>
  <r>
    <x v="2523"/>
    <n v="2018"/>
    <n v="2"/>
    <s v="No"/>
  </r>
  <r>
    <x v="2523"/>
    <n v="2019"/>
    <n v="3"/>
    <s v="No"/>
  </r>
  <r>
    <x v="2523"/>
    <n v="2020"/>
    <n v="4"/>
    <s v="No"/>
  </r>
  <r>
    <x v="2523"/>
    <n v="2021"/>
    <n v="2"/>
    <s v="No"/>
  </r>
  <r>
    <x v="2524"/>
    <n v="2020"/>
    <n v="3"/>
    <s v="No"/>
  </r>
  <r>
    <x v="2524"/>
    <n v="2021"/>
    <n v="5"/>
    <s v="No"/>
  </r>
  <r>
    <x v="2524"/>
    <n v="2022"/>
    <n v="2"/>
    <s v="No"/>
  </r>
  <r>
    <x v="2524"/>
    <n v="2023"/>
    <n v="2"/>
    <s v="No"/>
  </r>
  <r>
    <x v="2525"/>
    <n v="2019"/>
    <n v="4"/>
    <s v="No"/>
  </r>
  <r>
    <x v="2525"/>
    <n v="2020"/>
    <n v="3"/>
    <s v="No"/>
  </r>
  <r>
    <x v="2525"/>
    <n v="2021"/>
    <n v="4"/>
    <s v="No"/>
  </r>
  <r>
    <x v="2526"/>
    <n v="2023"/>
    <n v="5"/>
    <s v="No"/>
  </r>
  <r>
    <x v="2526"/>
    <n v="2024"/>
    <n v="4"/>
    <s v="No"/>
  </r>
  <r>
    <x v="2526"/>
    <n v="2025"/>
    <n v="4"/>
    <s v="No"/>
  </r>
  <r>
    <x v="2527"/>
    <n v="2021"/>
    <n v="4"/>
    <s v="No"/>
  </r>
  <r>
    <x v="2527"/>
    <n v="2022"/>
    <n v="4"/>
    <s v="No"/>
  </r>
  <r>
    <x v="2527"/>
    <n v="2023"/>
    <n v="5"/>
    <s v="No"/>
  </r>
  <r>
    <x v="2527"/>
    <n v="2024"/>
    <n v="4"/>
    <s v="No"/>
  </r>
  <r>
    <x v="2528"/>
    <n v="2023"/>
    <n v="2"/>
    <s v="No"/>
  </r>
  <r>
    <x v="2528"/>
    <n v="2024"/>
    <n v="4"/>
    <s v="No"/>
  </r>
  <r>
    <x v="2528"/>
    <n v="2025"/>
    <n v="3"/>
    <s v="No"/>
  </r>
  <r>
    <x v="2529"/>
    <n v="2023"/>
    <n v="3"/>
    <s v="No"/>
  </r>
  <r>
    <x v="2530"/>
    <n v="2021"/>
    <n v="4"/>
    <s v="No"/>
  </r>
  <r>
    <x v="2530"/>
    <n v="2022"/>
    <n v="3"/>
    <s v="No"/>
  </r>
  <r>
    <x v="2530"/>
    <n v="2023"/>
    <n v="2"/>
    <s v="No"/>
  </r>
  <r>
    <x v="2530"/>
    <n v="2024"/>
    <n v="4"/>
    <s v="No"/>
  </r>
  <r>
    <x v="2531"/>
    <n v="2023"/>
    <n v="3"/>
    <s v="No"/>
  </r>
  <r>
    <x v="2531"/>
    <n v="2024"/>
    <n v="3"/>
    <s v="No"/>
  </r>
  <r>
    <x v="2531"/>
    <n v="2025"/>
    <n v="4"/>
    <s v="No"/>
  </r>
  <r>
    <x v="2531"/>
    <n v="2026"/>
    <n v="5"/>
    <s v="No"/>
  </r>
  <r>
    <x v="2532"/>
    <n v="2022"/>
    <n v="2"/>
    <s v="No"/>
  </r>
  <r>
    <x v="2533"/>
    <n v="2020"/>
    <n v="4"/>
    <s v="No"/>
  </r>
  <r>
    <x v="2533"/>
    <n v="2021"/>
    <n v="3"/>
    <s v="No"/>
  </r>
  <r>
    <x v="2533"/>
    <n v="2022"/>
    <n v="4"/>
    <s v="No"/>
  </r>
  <r>
    <x v="2534"/>
    <n v="2021"/>
    <n v="3"/>
    <s v="Yes"/>
  </r>
  <r>
    <x v="2534"/>
    <n v="2022"/>
    <n v="4"/>
    <s v="No"/>
  </r>
  <r>
    <x v="2535"/>
    <n v="2021"/>
    <n v="3"/>
    <s v="No"/>
  </r>
  <r>
    <x v="2536"/>
    <n v="2019"/>
    <n v="4"/>
    <s v="No"/>
  </r>
  <r>
    <x v="2536"/>
    <n v="2020"/>
    <n v="4"/>
    <s v="No"/>
  </r>
  <r>
    <x v="2536"/>
    <n v="2021"/>
    <n v="3"/>
    <s v="No"/>
  </r>
  <r>
    <x v="2537"/>
    <n v="2020"/>
    <n v="3"/>
    <s v="No"/>
  </r>
  <r>
    <x v="2537"/>
    <n v="2021"/>
    <n v="4"/>
    <s v="No"/>
  </r>
  <r>
    <x v="2537"/>
    <n v="2022"/>
    <n v="4"/>
    <s v="No"/>
  </r>
  <r>
    <x v="2537"/>
    <n v="2023"/>
    <n v="5"/>
    <s v="No"/>
  </r>
  <r>
    <x v="2538"/>
    <n v="2017"/>
    <n v="5"/>
    <s v="No"/>
  </r>
  <r>
    <x v="2539"/>
    <n v="2018"/>
    <n v="5"/>
    <s v="No"/>
  </r>
  <r>
    <x v="2539"/>
    <n v="2019"/>
    <n v="3"/>
    <s v="No"/>
  </r>
  <r>
    <x v="2540"/>
    <n v="2021"/>
    <n v="3"/>
    <s v="No"/>
  </r>
  <r>
    <x v="2540"/>
    <n v="2022"/>
    <n v="4"/>
    <s v="No"/>
  </r>
  <r>
    <x v="2540"/>
    <n v="2023"/>
    <n v="4"/>
    <s v="No"/>
  </r>
  <r>
    <x v="2540"/>
    <n v="2024"/>
    <n v="4"/>
    <s v="No"/>
  </r>
  <r>
    <x v="2541"/>
    <n v="2023"/>
    <n v="4"/>
    <s v="No"/>
  </r>
  <r>
    <x v="2541"/>
    <n v="2024"/>
    <n v="3"/>
    <s v="No"/>
  </r>
  <r>
    <x v="2541"/>
    <n v="2025"/>
    <n v="4"/>
    <s v="No"/>
  </r>
  <r>
    <x v="2542"/>
    <n v="2022"/>
    <n v="5"/>
    <s v="No"/>
  </r>
  <r>
    <x v="2542"/>
    <n v="2023"/>
    <n v="3"/>
    <s v="No"/>
  </r>
  <r>
    <x v="2542"/>
    <n v="2024"/>
    <n v="4"/>
    <s v="No"/>
  </r>
  <r>
    <x v="2542"/>
    <n v="2025"/>
    <n v="4"/>
    <s v="No"/>
  </r>
  <r>
    <x v="2543"/>
    <n v="2023"/>
    <n v="4"/>
    <s v="No"/>
  </r>
  <r>
    <x v="2543"/>
    <n v="2024"/>
    <n v="2"/>
    <s v="No"/>
  </r>
  <r>
    <x v="2544"/>
    <n v="2023"/>
    <n v="2"/>
    <s v="No"/>
  </r>
  <r>
    <x v="2545"/>
    <n v="2022"/>
    <n v="3"/>
    <s v="No"/>
  </r>
  <r>
    <x v="2545"/>
    <n v="2023"/>
    <n v="4"/>
    <s v="Yes"/>
  </r>
  <r>
    <x v="2546"/>
    <n v="2022"/>
    <n v="4"/>
    <s v="No"/>
  </r>
  <r>
    <x v="2546"/>
    <n v="2023"/>
    <n v="4"/>
    <s v="No"/>
  </r>
  <r>
    <x v="2546"/>
    <n v="2024"/>
    <n v="5"/>
    <s v="No"/>
  </r>
  <r>
    <x v="2547"/>
    <n v="2017"/>
    <n v="3"/>
    <s v="No"/>
  </r>
  <r>
    <x v="2547"/>
    <n v="2018"/>
    <n v="5"/>
    <s v="No"/>
  </r>
  <r>
    <x v="2548"/>
    <n v="2020"/>
    <n v="2"/>
    <s v="No"/>
  </r>
  <r>
    <x v="2549"/>
    <n v="2021"/>
    <n v="4"/>
    <s v="Yes"/>
  </r>
  <r>
    <x v="2550"/>
    <n v="2018"/>
    <n v="3"/>
    <s v="No"/>
  </r>
  <r>
    <x v="2550"/>
    <n v="2019"/>
    <n v="2"/>
    <s v="No"/>
  </r>
  <r>
    <x v="2550"/>
    <n v="2020"/>
    <n v="4"/>
    <s v="Yes"/>
  </r>
  <r>
    <x v="2550"/>
    <n v="2021"/>
    <n v="2"/>
    <s v="No"/>
  </r>
  <r>
    <x v="2551"/>
    <n v="2020"/>
    <n v="2"/>
    <s v="No"/>
  </r>
  <r>
    <x v="2551"/>
    <n v="2021"/>
    <n v="4"/>
    <s v="No"/>
  </r>
  <r>
    <x v="2551"/>
    <n v="2022"/>
    <n v="4"/>
    <s v="No"/>
  </r>
  <r>
    <x v="2552"/>
    <n v="2020"/>
    <n v="3"/>
    <s v="No"/>
  </r>
  <r>
    <x v="2553"/>
    <n v="2023"/>
    <n v="3"/>
    <s v="No"/>
  </r>
  <r>
    <x v="2553"/>
    <n v="2024"/>
    <n v="4"/>
    <s v="Yes"/>
  </r>
  <r>
    <x v="2553"/>
    <n v="2025"/>
    <n v="4"/>
    <s v="No"/>
  </r>
  <r>
    <x v="2554"/>
    <n v="2018"/>
    <n v="2"/>
    <s v="No"/>
  </r>
  <r>
    <x v="2554"/>
    <n v="2019"/>
    <n v="2"/>
    <s v="No"/>
  </r>
  <r>
    <x v="2554"/>
    <n v="2020"/>
    <n v="5"/>
    <s v="No"/>
  </r>
  <r>
    <x v="2555"/>
    <n v="2019"/>
    <n v="5"/>
    <s v="No"/>
  </r>
  <r>
    <x v="2555"/>
    <n v="2020"/>
    <n v="2"/>
    <s v="No"/>
  </r>
  <r>
    <x v="2555"/>
    <n v="2021"/>
    <n v="3"/>
    <s v="Yes"/>
  </r>
  <r>
    <x v="2555"/>
    <n v="2022"/>
    <n v="3"/>
    <s v="No"/>
  </r>
  <r>
    <x v="2556"/>
    <n v="2022"/>
    <n v="4"/>
    <s v="No"/>
  </r>
  <r>
    <x v="2556"/>
    <n v="2023"/>
    <n v="3"/>
    <s v="No"/>
  </r>
  <r>
    <x v="2557"/>
    <n v="2019"/>
    <n v="4"/>
    <s v="No"/>
  </r>
  <r>
    <x v="2557"/>
    <n v="2020"/>
    <n v="5"/>
    <s v="No"/>
  </r>
  <r>
    <x v="2557"/>
    <n v="2021"/>
    <n v="4"/>
    <s v="No"/>
  </r>
  <r>
    <x v="2558"/>
    <n v="2022"/>
    <n v="3"/>
    <s v="No"/>
  </r>
  <r>
    <x v="2559"/>
    <n v="2022"/>
    <n v="4"/>
    <s v="No"/>
  </r>
  <r>
    <x v="2559"/>
    <n v="2023"/>
    <n v="3"/>
    <s v="Yes"/>
  </r>
  <r>
    <x v="2559"/>
    <n v="2024"/>
    <n v="3"/>
    <s v="No"/>
  </r>
  <r>
    <x v="2560"/>
    <n v="2020"/>
    <n v="4"/>
    <s v="No"/>
  </r>
  <r>
    <x v="2561"/>
    <n v="2021"/>
    <n v="3"/>
    <s v="No"/>
  </r>
  <r>
    <x v="2561"/>
    <n v="2022"/>
    <n v="3"/>
    <s v="No"/>
  </r>
  <r>
    <x v="2561"/>
    <n v="2023"/>
    <n v="3"/>
    <s v="No"/>
  </r>
  <r>
    <x v="2562"/>
    <n v="2019"/>
    <n v="3"/>
    <s v="No"/>
  </r>
  <r>
    <x v="2562"/>
    <n v="2020"/>
    <n v="4"/>
    <s v="No"/>
  </r>
  <r>
    <x v="2562"/>
    <n v="2021"/>
    <n v="3"/>
    <s v="No"/>
  </r>
  <r>
    <x v="2562"/>
    <n v="2022"/>
    <n v="5"/>
    <s v="No"/>
  </r>
  <r>
    <x v="2563"/>
    <n v="2022"/>
    <n v="4"/>
    <s v="No"/>
  </r>
  <r>
    <x v="2563"/>
    <n v="2023"/>
    <n v="5"/>
    <s v="No"/>
  </r>
  <r>
    <x v="2563"/>
    <n v="2024"/>
    <n v="2"/>
    <s v="No"/>
  </r>
  <r>
    <x v="2563"/>
    <n v="2025"/>
    <n v="3"/>
    <s v="No"/>
  </r>
  <r>
    <x v="2564"/>
    <n v="2020"/>
    <n v="4"/>
    <s v="No"/>
  </r>
  <r>
    <x v="2564"/>
    <n v="2021"/>
    <n v="4"/>
    <s v="No"/>
  </r>
  <r>
    <x v="2564"/>
    <n v="2022"/>
    <n v="3"/>
    <s v="No"/>
  </r>
  <r>
    <x v="2565"/>
    <n v="2018"/>
    <n v="4"/>
    <s v="No"/>
  </r>
  <r>
    <x v="2565"/>
    <n v="2019"/>
    <n v="2"/>
    <s v="No"/>
  </r>
  <r>
    <x v="2565"/>
    <n v="2020"/>
    <n v="4"/>
    <s v="No"/>
  </r>
  <r>
    <x v="2566"/>
    <n v="2023"/>
    <n v="4"/>
    <s v="No"/>
  </r>
  <r>
    <x v="2566"/>
    <n v="2024"/>
    <n v="2"/>
    <s v="No"/>
  </r>
  <r>
    <x v="2567"/>
    <n v="2018"/>
    <n v="4"/>
    <s v="No"/>
  </r>
  <r>
    <x v="2567"/>
    <n v="2019"/>
    <n v="4"/>
    <s v="No"/>
  </r>
  <r>
    <x v="2567"/>
    <n v="2020"/>
    <n v="2"/>
    <s v="Yes"/>
  </r>
  <r>
    <x v="2567"/>
    <n v="2021"/>
    <n v="5"/>
    <s v="Yes"/>
  </r>
  <r>
    <x v="2568"/>
    <n v="2018"/>
    <n v="3"/>
    <s v="No"/>
  </r>
  <r>
    <x v="2568"/>
    <n v="2019"/>
    <n v="2"/>
    <s v="No"/>
  </r>
  <r>
    <x v="2569"/>
    <n v="2021"/>
    <n v="4"/>
    <s v="No"/>
  </r>
  <r>
    <x v="2570"/>
    <n v="2021"/>
    <n v="5"/>
    <s v="No"/>
  </r>
  <r>
    <x v="2570"/>
    <n v="2022"/>
    <n v="2"/>
    <s v="No"/>
  </r>
  <r>
    <x v="2571"/>
    <n v="2020"/>
    <n v="3"/>
    <s v="No"/>
  </r>
  <r>
    <x v="2571"/>
    <n v="2021"/>
    <n v="4"/>
    <s v="No"/>
  </r>
  <r>
    <x v="2571"/>
    <n v="2022"/>
    <n v="4"/>
    <s v="No"/>
  </r>
  <r>
    <x v="2571"/>
    <n v="2023"/>
    <n v="4"/>
    <s v="No"/>
  </r>
  <r>
    <x v="2572"/>
    <n v="2018"/>
    <n v="3"/>
    <s v="No"/>
  </r>
  <r>
    <x v="2572"/>
    <n v="2019"/>
    <n v="2"/>
    <s v="No"/>
  </r>
  <r>
    <x v="2573"/>
    <n v="2020"/>
    <n v="2"/>
    <s v="No"/>
  </r>
  <r>
    <x v="2573"/>
    <n v="2021"/>
    <n v="3"/>
    <s v="No"/>
  </r>
  <r>
    <x v="2573"/>
    <n v="2022"/>
    <n v="5"/>
    <s v="No"/>
  </r>
  <r>
    <x v="2573"/>
    <n v="2023"/>
    <n v="2"/>
    <s v="Yes"/>
  </r>
  <r>
    <x v="2574"/>
    <n v="2018"/>
    <n v="3"/>
    <s v="No"/>
  </r>
  <r>
    <x v="2574"/>
    <n v="2019"/>
    <n v="4"/>
    <s v="No"/>
  </r>
  <r>
    <x v="2574"/>
    <n v="2020"/>
    <n v="3"/>
    <s v="No"/>
  </r>
  <r>
    <x v="2575"/>
    <n v="2021"/>
    <n v="3"/>
    <s v="No"/>
  </r>
  <r>
    <x v="2575"/>
    <n v="2022"/>
    <n v="2"/>
    <s v="Yes"/>
  </r>
  <r>
    <x v="2575"/>
    <n v="2023"/>
    <n v="3"/>
    <s v="No"/>
  </r>
  <r>
    <x v="2576"/>
    <n v="2020"/>
    <n v="2"/>
    <s v="No"/>
  </r>
  <r>
    <x v="2576"/>
    <n v="2021"/>
    <n v="3"/>
    <s v="Yes"/>
  </r>
  <r>
    <x v="2576"/>
    <n v="2022"/>
    <n v="3"/>
    <s v="No"/>
  </r>
  <r>
    <x v="2576"/>
    <n v="2023"/>
    <n v="2"/>
    <s v="No"/>
  </r>
  <r>
    <x v="2577"/>
    <n v="2019"/>
    <n v="2"/>
    <s v="No"/>
  </r>
  <r>
    <x v="2577"/>
    <n v="2020"/>
    <n v="4"/>
    <s v="No"/>
  </r>
  <r>
    <x v="2577"/>
    <n v="2021"/>
    <n v="4"/>
    <s v="No"/>
  </r>
  <r>
    <x v="2577"/>
    <n v="2022"/>
    <n v="3"/>
    <s v="No"/>
  </r>
  <r>
    <x v="2578"/>
    <n v="2021"/>
    <n v="2"/>
    <s v="No"/>
  </r>
  <r>
    <x v="2578"/>
    <n v="2022"/>
    <n v="3"/>
    <s v="No"/>
  </r>
  <r>
    <x v="2578"/>
    <n v="2023"/>
    <n v="5"/>
    <s v="No"/>
  </r>
  <r>
    <x v="2578"/>
    <n v="2024"/>
    <n v="4"/>
    <s v="No"/>
  </r>
  <r>
    <x v="2579"/>
    <n v="2019"/>
    <n v="3"/>
    <s v="No"/>
  </r>
  <r>
    <x v="2579"/>
    <n v="2020"/>
    <n v="4"/>
    <s v="No"/>
  </r>
  <r>
    <x v="2579"/>
    <n v="2021"/>
    <n v="4"/>
    <s v="No"/>
  </r>
  <r>
    <x v="2580"/>
    <n v="2017"/>
    <n v="3"/>
    <s v="No"/>
  </r>
  <r>
    <x v="2580"/>
    <n v="2018"/>
    <n v="3"/>
    <s v="No"/>
  </r>
  <r>
    <x v="2580"/>
    <n v="2019"/>
    <n v="3"/>
    <s v="No"/>
  </r>
  <r>
    <x v="2580"/>
    <n v="2020"/>
    <n v="4"/>
    <s v="No"/>
  </r>
  <r>
    <x v="2581"/>
    <n v="2020"/>
    <n v="3"/>
    <s v="No"/>
  </r>
  <r>
    <x v="2581"/>
    <n v="2021"/>
    <n v="3"/>
    <s v="No"/>
  </r>
  <r>
    <x v="2582"/>
    <n v="2019"/>
    <n v="2"/>
    <s v="No"/>
  </r>
  <r>
    <x v="2583"/>
    <n v="2017"/>
    <n v="5"/>
    <s v="No"/>
  </r>
  <r>
    <x v="2583"/>
    <n v="2018"/>
    <n v="2"/>
    <s v="No"/>
  </r>
  <r>
    <x v="2583"/>
    <n v="2019"/>
    <n v="4"/>
    <s v="No"/>
  </r>
  <r>
    <x v="2583"/>
    <n v="2020"/>
    <n v="5"/>
    <s v="No"/>
  </r>
  <r>
    <x v="2584"/>
    <n v="2022"/>
    <n v="3"/>
    <s v="No"/>
  </r>
  <r>
    <x v="2585"/>
    <n v="2017"/>
    <n v="4"/>
    <s v="No"/>
  </r>
  <r>
    <x v="2585"/>
    <n v="2018"/>
    <n v="3"/>
    <s v="No"/>
  </r>
  <r>
    <x v="2586"/>
    <n v="2022"/>
    <n v="4"/>
    <s v="No"/>
  </r>
  <r>
    <x v="2587"/>
    <n v="2022"/>
    <n v="4"/>
    <s v="No"/>
  </r>
  <r>
    <x v="2587"/>
    <n v="2023"/>
    <n v="4"/>
    <s v="No"/>
  </r>
  <r>
    <x v="2588"/>
    <n v="2023"/>
    <n v="3"/>
    <s v="Yes"/>
  </r>
  <r>
    <x v="2589"/>
    <n v="2022"/>
    <n v="5"/>
    <s v="No"/>
  </r>
  <r>
    <x v="2589"/>
    <n v="2023"/>
    <n v="5"/>
    <s v="No"/>
  </r>
  <r>
    <x v="2590"/>
    <n v="2019"/>
    <n v="3"/>
    <s v="No"/>
  </r>
  <r>
    <x v="2590"/>
    <n v="2020"/>
    <n v="4"/>
    <s v="No"/>
  </r>
  <r>
    <x v="2591"/>
    <n v="2019"/>
    <n v="3"/>
    <s v="No"/>
  </r>
  <r>
    <x v="2591"/>
    <n v="2020"/>
    <n v="4"/>
    <s v="No"/>
  </r>
  <r>
    <x v="2591"/>
    <n v="2021"/>
    <n v="4"/>
    <s v="No"/>
  </r>
  <r>
    <x v="2591"/>
    <n v="2022"/>
    <n v="3"/>
    <s v="No"/>
  </r>
  <r>
    <x v="2592"/>
    <n v="2019"/>
    <n v="3"/>
    <s v="No"/>
  </r>
  <r>
    <x v="2592"/>
    <n v="2020"/>
    <n v="3"/>
    <s v="No"/>
  </r>
  <r>
    <x v="2592"/>
    <n v="2021"/>
    <n v="3"/>
    <s v="No"/>
  </r>
  <r>
    <x v="2593"/>
    <n v="2023"/>
    <n v="4"/>
    <s v="No"/>
  </r>
  <r>
    <x v="2593"/>
    <n v="2024"/>
    <n v="3"/>
    <s v="No"/>
  </r>
  <r>
    <x v="2593"/>
    <n v="2025"/>
    <n v="3"/>
    <s v="No"/>
  </r>
  <r>
    <x v="2593"/>
    <n v="2026"/>
    <n v="3"/>
    <s v="No"/>
  </r>
  <r>
    <x v="2594"/>
    <n v="2017"/>
    <n v="2"/>
    <s v="No"/>
  </r>
  <r>
    <x v="2594"/>
    <n v="2018"/>
    <n v="4"/>
    <s v="No"/>
  </r>
  <r>
    <x v="2594"/>
    <n v="2019"/>
    <n v="3"/>
    <s v="No"/>
  </r>
  <r>
    <x v="2595"/>
    <n v="2022"/>
    <n v="4"/>
    <s v="No"/>
  </r>
  <r>
    <x v="2595"/>
    <n v="2023"/>
    <n v="4"/>
    <s v="No"/>
  </r>
  <r>
    <x v="2595"/>
    <n v="2024"/>
    <n v="3"/>
    <s v="No"/>
  </r>
  <r>
    <x v="2596"/>
    <n v="2017"/>
    <n v="4"/>
    <s v="No"/>
  </r>
  <r>
    <x v="2597"/>
    <n v="2021"/>
    <n v="2"/>
    <s v="No"/>
  </r>
  <r>
    <x v="2598"/>
    <n v="2023"/>
    <n v="4"/>
    <s v="No"/>
  </r>
  <r>
    <x v="2599"/>
    <n v="2023"/>
    <n v="4"/>
    <s v="No"/>
  </r>
  <r>
    <x v="2599"/>
    <n v="2024"/>
    <n v="3"/>
    <s v="No"/>
  </r>
  <r>
    <x v="2599"/>
    <n v="2025"/>
    <n v="3"/>
    <s v="No"/>
  </r>
  <r>
    <x v="2599"/>
    <n v="2026"/>
    <n v="4"/>
    <s v="No"/>
  </r>
  <r>
    <x v="2600"/>
    <n v="2023"/>
    <n v="3"/>
    <s v="No"/>
  </r>
  <r>
    <x v="2600"/>
    <n v="2024"/>
    <n v="4"/>
    <s v="No"/>
  </r>
  <r>
    <x v="2600"/>
    <n v="2025"/>
    <n v="3"/>
    <s v="No"/>
  </r>
  <r>
    <x v="2601"/>
    <n v="2022"/>
    <n v="4"/>
    <s v="No"/>
  </r>
  <r>
    <x v="2602"/>
    <n v="2019"/>
    <n v="4"/>
    <s v="No"/>
  </r>
  <r>
    <x v="2602"/>
    <n v="2020"/>
    <n v="4"/>
    <s v="No"/>
  </r>
  <r>
    <x v="2603"/>
    <n v="2023"/>
    <n v="4"/>
    <s v="No"/>
  </r>
  <r>
    <x v="2603"/>
    <n v="2024"/>
    <n v="3"/>
    <s v="No"/>
  </r>
  <r>
    <x v="2603"/>
    <n v="2025"/>
    <n v="4"/>
    <s v="No"/>
  </r>
  <r>
    <x v="2604"/>
    <n v="2017"/>
    <n v="3"/>
    <s v="No"/>
  </r>
  <r>
    <x v="2604"/>
    <n v="2018"/>
    <n v="3"/>
    <s v="No"/>
  </r>
  <r>
    <x v="2605"/>
    <n v="2022"/>
    <n v="5"/>
    <s v="No"/>
  </r>
  <r>
    <x v="2605"/>
    <n v="2023"/>
    <n v="5"/>
    <s v="No"/>
  </r>
  <r>
    <x v="2605"/>
    <n v="2024"/>
    <n v="3"/>
    <s v="No"/>
  </r>
  <r>
    <x v="2605"/>
    <n v="2025"/>
    <n v="3"/>
    <s v="No"/>
  </r>
  <r>
    <x v="2606"/>
    <n v="2021"/>
    <n v="2"/>
    <s v="No"/>
  </r>
  <r>
    <x v="2606"/>
    <n v="2022"/>
    <n v="4"/>
    <s v="No"/>
  </r>
  <r>
    <x v="2607"/>
    <n v="2023"/>
    <n v="4"/>
    <s v="No"/>
  </r>
  <r>
    <x v="2607"/>
    <n v="2024"/>
    <n v="3"/>
    <s v="No"/>
  </r>
  <r>
    <x v="2607"/>
    <n v="2025"/>
    <n v="4"/>
    <s v="No"/>
  </r>
  <r>
    <x v="2607"/>
    <n v="2026"/>
    <n v="5"/>
    <s v="No"/>
  </r>
  <r>
    <x v="2608"/>
    <n v="2021"/>
    <n v="3"/>
    <s v="No"/>
  </r>
  <r>
    <x v="2608"/>
    <n v="2022"/>
    <n v="3"/>
    <s v="No"/>
  </r>
  <r>
    <x v="2609"/>
    <n v="2019"/>
    <n v="3"/>
    <s v="No"/>
  </r>
  <r>
    <x v="2609"/>
    <n v="2020"/>
    <n v="4"/>
    <s v="No"/>
  </r>
  <r>
    <x v="2609"/>
    <n v="2021"/>
    <n v="4"/>
    <s v="No"/>
  </r>
  <r>
    <x v="2609"/>
    <n v="2022"/>
    <n v="2"/>
    <s v="No"/>
  </r>
  <r>
    <x v="2610"/>
    <n v="2020"/>
    <n v="5"/>
    <s v="Yes"/>
  </r>
  <r>
    <x v="2610"/>
    <n v="2021"/>
    <n v="2"/>
    <s v="No"/>
  </r>
  <r>
    <x v="2610"/>
    <n v="2022"/>
    <n v="3"/>
    <s v="No"/>
  </r>
  <r>
    <x v="2611"/>
    <n v="2023"/>
    <n v="3"/>
    <s v="No"/>
  </r>
  <r>
    <x v="2612"/>
    <n v="2020"/>
    <n v="4"/>
    <s v="No"/>
  </r>
  <r>
    <x v="2613"/>
    <n v="2019"/>
    <n v="3"/>
    <s v="No"/>
  </r>
  <r>
    <x v="2613"/>
    <n v="2020"/>
    <n v="5"/>
    <s v="No"/>
  </r>
  <r>
    <x v="2613"/>
    <n v="2021"/>
    <n v="3"/>
    <s v="No"/>
  </r>
  <r>
    <x v="2614"/>
    <n v="2023"/>
    <n v="4"/>
    <s v="Yes"/>
  </r>
  <r>
    <x v="2614"/>
    <n v="2024"/>
    <n v="3"/>
    <s v="No"/>
  </r>
  <r>
    <x v="2614"/>
    <n v="2025"/>
    <n v="3"/>
    <s v="No"/>
  </r>
  <r>
    <x v="2615"/>
    <n v="2020"/>
    <n v="2"/>
    <s v="No"/>
  </r>
  <r>
    <x v="2616"/>
    <n v="2023"/>
    <n v="3"/>
    <s v="No"/>
  </r>
  <r>
    <x v="2616"/>
    <n v="2024"/>
    <n v="5"/>
    <s v="No"/>
  </r>
  <r>
    <x v="2616"/>
    <n v="2025"/>
    <n v="5"/>
    <s v="No"/>
  </r>
  <r>
    <x v="2617"/>
    <n v="2019"/>
    <n v="5"/>
    <s v="No"/>
  </r>
  <r>
    <x v="2617"/>
    <n v="2020"/>
    <n v="3"/>
    <s v="No"/>
  </r>
  <r>
    <x v="2618"/>
    <n v="2021"/>
    <n v="4"/>
    <s v="No"/>
  </r>
  <r>
    <x v="2618"/>
    <n v="2022"/>
    <n v="3"/>
    <s v="No"/>
  </r>
  <r>
    <x v="2618"/>
    <n v="2023"/>
    <n v="3"/>
    <s v="No"/>
  </r>
  <r>
    <x v="2618"/>
    <n v="2024"/>
    <n v="5"/>
    <s v="No"/>
  </r>
  <r>
    <x v="2619"/>
    <n v="2022"/>
    <n v="3"/>
    <s v="No"/>
  </r>
  <r>
    <x v="2620"/>
    <n v="2022"/>
    <n v="2"/>
    <s v="No"/>
  </r>
  <r>
    <x v="2620"/>
    <n v="2023"/>
    <n v="5"/>
    <s v="No"/>
  </r>
  <r>
    <x v="2621"/>
    <n v="2021"/>
    <n v="3"/>
    <s v="Yes"/>
  </r>
  <r>
    <x v="2621"/>
    <n v="2022"/>
    <n v="3"/>
    <s v="No"/>
  </r>
  <r>
    <x v="2621"/>
    <n v="2023"/>
    <n v="3"/>
    <s v="No"/>
  </r>
  <r>
    <x v="2622"/>
    <n v="2019"/>
    <n v="3"/>
    <s v="No"/>
  </r>
  <r>
    <x v="2622"/>
    <n v="2020"/>
    <n v="3"/>
    <s v="No"/>
  </r>
  <r>
    <x v="2622"/>
    <n v="2021"/>
    <n v="4"/>
    <s v="No"/>
  </r>
  <r>
    <x v="2623"/>
    <n v="2022"/>
    <n v="5"/>
    <s v="No"/>
  </r>
  <r>
    <x v="2623"/>
    <n v="2023"/>
    <n v="5"/>
    <s v="No"/>
  </r>
  <r>
    <x v="2623"/>
    <n v="2024"/>
    <n v="3"/>
    <s v="No"/>
  </r>
  <r>
    <x v="2623"/>
    <n v="2025"/>
    <n v="2"/>
    <s v="No"/>
  </r>
  <r>
    <x v="2624"/>
    <n v="2018"/>
    <n v="2"/>
    <s v="Yes"/>
  </r>
  <r>
    <x v="2624"/>
    <n v="2019"/>
    <n v="2"/>
    <s v="No"/>
  </r>
  <r>
    <x v="2624"/>
    <n v="2020"/>
    <n v="3"/>
    <s v="No"/>
  </r>
  <r>
    <x v="2625"/>
    <n v="2017"/>
    <n v="4"/>
    <s v="No"/>
  </r>
  <r>
    <x v="2625"/>
    <n v="2018"/>
    <n v="2"/>
    <s v="No"/>
  </r>
  <r>
    <x v="2625"/>
    <n v="2019"/>
    <n v="2"/>
    <s v="No"/>
  </r>
  <r>
    <x v="2626"/>
    <n v="2023"/>
    <n v="5"/>
    <s v="Yes"/>
  </r>
  <r>
    <x v="2626"/>
    <n v="2024"/>
    <n v="3"/>
    <s v="No"/>
  </r>
  <r>
    <x v="2626"/>
    <n v="2025"/>
    <n v="4"/>
    <s v="No"/>
  </r>
  <r>
    <x v="2627"/>
    <n v="2018"/>
    <n v="4"/>
    <s v="No"/>
  </r>
  <r>
    <x v="2627"/>
    <n v="2019"/>
    <n v="5"/>
    <s v="No"/>
  </r>
  <r>
    <x v="2628"/>
    <n v="2021"/>
    <n v="2"/>
    <s v="No"/>
  </r>
  <r>
    <x v="2628"/>
    <n v="2022"/>
    <n v="4"/>
    <s v="No"/>
  </r>
  <r>
    <x v="2629"/>
    <n v="2017"/>
    <n v="4"/>
    <s v="No"/>
  </r>
  <r>
    <x v="2629"/>
    <n v="2018"/>
    <n v="3"/>
    <s v="No"/>
  </r>
  <r>
    <x v="2630"/>
    <n v="2017"/>
    <n v="2"/>
    <s v="No"/>
  </r>
  <r>
    <x v="2630"/>
    <n v="2018"/>
    <n v="3"/>
    <s v="No"/>
  </r>
  <r>
    <x v="2630"/>
    <n v="2019"/>
    <n v="3"/>
    <s v="Yes"/>
  </r>
  <r>
    <x v="2631"/>
    <n v="2019"/>
    <n v="3"/>
    <s v="No"/>
  </r>
  <r>
    <x v="2632"/>
    <n v="2020"/>
    <n v="5"/>
    <s v="No"/>
  </r>
  <r>
    <x v="2633"/>
    <n v="2017"/>
    <n v="5"/>
    <s v="No"/>
  </r>
  <r>
    <x v="2633"/>
    <n v="2018"/>
    <n v="2"/>
    <s v="No"/>
  </r>
  <r>
    <x v="2633"/>
    <n v="2019"/>
    <n v="3"/>
    <s v="No"/>
  </r>
  <r>
    <x v="2633"/>
    <n v="2020"/>
    <n v="3"/>
    <s v="No"/>
  </r>
  <r>
    <x v="2634"/>
    <n v="2022"/>
    <n v="3"/>
    <s v="No"/>
  </r>
  <r>
    <x v="2635"/>
    <n v="2022"/>
    <n v="3"/>
    <s v="No"/>
  </r>
  <r>
    <x v="2635"/>
    <n v="2023"/>
    <n v="4"/>
    <s v="No"/>
  </r>
  <r>
    <x v="2635"/>
    <n v="2024"/>
    <n v="4"/>
    <s v="No"/>
  </r>
  <r>
    <x v="2636"/>
    <n v="2018"/>
    <n v="2"/>
    <s v="No"/>
  </r>
  <r>
    <x v="2636"/>
    <n v="2019"/>
    <n v="5"/>
    <s v="No"/>
  </r>
  <r>
    <x v="2637"/>
    <n v="2020"/>
    <n v="3"/>
    <s v="No"/>
  </r>
  <r>
    <x v="2638"/>
    <n v="2022"/>
    <n v="4"/>
    <s v="No"/>
  </r>
  <r>
    <x v="2638"/>
    <n v="2023"/>
    <n v="2"/>
    <s v="No"/>
  </r>
  <r>
    <x v="2638"/>
    <n v="2024"/>
    <n v="2"/>
    <s v="No"/>
  </r>
  <r>
    <x v="2639"/>
    <n v="2019"/>
    <n v="4"/>
    <s v="No"/>
  </r>
  <r>
    <x v="2639"/>
    <n v="2020"/>
    <n v="4"/>
    <s v="No"/>
  </r>
  <r>
    <x v="2639"/>
    <n v="2021"/>
    <n v="5"/>
    <s v="No"/>
  </r>
  <r>
    <x v="2639"/>
    <n v="2022"/>
    <n v="3"/>
    <s v="No"/>
  </r>
  <r>
    <x v="2640"/>
    <n v="2018"/>
    <n v="3"/>
    <s v="No"/>
  </r>
  <r>
    <x v="2640"/>
    <n v="2019"/>
    <n v="3"/>
    <s v="No"/>
  </r>
  <r>
    <x v="2641"/>
    <n v="2023"/>
    <n v="5"/>
    <s v="No"/>
  </r>
  <r>
    <x v="2641"/>
    <n v="2024"/>
    <n v="4"/>
    <s v="No"/>
  </r>
  <r>
    <x v="2642"/>
    <n v="2023"/>
    <n v="5"/>
    <s v="No"/>
  </r>
  <r>
    <x v="2642"/>
    <n v="2024"/>
    <n v="4"/>
    <s v="No"/>
  </r>
  <r>
    <x v="2643"/>
    <n v="2022"/>
    <n v="5"/>
    <s v="No"/>
  </r>
  <r>
    <x v="2644"/>
    <n v="2021"/>
    <n v="4"/>
    <s v="Yes"/>
  </r>
  <r>
    <x v="2645"/>
    <n v="2022"/>
    <n v="3"/>
    <s v="No"/>
  </r>
  <r>
    <x v="2645"/>
    <n v="2023"/>
    <n v="2"/>
    <s v="No"/>
  </r>
  <r>
    <x v="2645"/>
    <n v="2024"/>
    <n v="3"/>
    <s v="No"/>
  </r>
  <r>
    <x v="2645"/>
    <n v="2025"/>
    <n v="3"/>
    <s v="No"/>
  </r>
  <r>
    <x v="2646"/>
    <n v="2021"/>
    <n v="3"/>
    <s v="No"/>
  </r>
  <r>
    <x v="2646"/>
    <n v="2022"/>
    <n v="5"/>
    <s v="No"/>
  </r>
  <r>
    <x v="2647"/>
    <n v="2018"/>
    <n v="2"/>
    <s v="Yes"/>
  </r>
  <r>
    <x v="2648"/>
    <n v="2021"/>
    <n v="5"/>
    <s v="No"/>
  </r>
  <r>
    <x v="2648"/>
    <n v="2022"/>
    <n v="4"/>
    <s v="No"/>
  </r>
  <r>
    <x v="2649"/>
    <n v="2017"/>
    <n v="5"/>
    <s v="No"/>
  </r>
  <r>
    <x v="2649"/>
    <n v="2018"/>
    <n v="3"/>
    <s v="No"/>
  </r>
  <r>
    <x v="2649"/>
    <n v="2019"/>
    <n v="3"/>
    <s v="No"/>
  </r>
  <r>
    <x v="2649"/>
    <n v="2020"/>
    <n v="5"/>
    <s v="No"/>
  </r>
  <r>
    <x v="2650"/>
    <n v="2018"/>
    <n v="5"/>
    <s v="No"/>
  </r>
  <r>
    <x v="2650"/>
    <n v="2019"/>
    <n v="3"/>
    <s v="No"/>
  </r>
  <r>
    <x v="2651"/>
    <n v="2020"/>
    <n v="2"/>
    <s v="No"/>
  </r>
  <r>
    <x v="2651"/>
    <n v="2021"/>
    <n v="5"/>
    <s v="No"/>
  </r>
  <r>
    <x v="2651"/>
    <n v="2022"/>
    <n v="4"/>
    <s v="No"/>
  </r>
  <r>
    <x v="2652"/>
    <n v="2020"/>
    <n v="4"/>
    <s v="No"/>
  </r>
  <r>
    <x v="2652"/>
    <n v="2021"/>
    <n v="5"/>
    <s v="No"/>
  </r>
  <r>
    <x v="2653"/>
    <n v="2021"/>
    <n v="3"/>
    <s v="No"/>
  </r>
  <r>
    <x v="2653"/>
    <n v="2022"/>
    <n v="2"/>
    <s v="No"/>
  </r>
  <r>
    <x v="2654"/>
    <n v="2017"/>
    <n v="3"/>
    <s v="No"/>
  </r>
  <r>
    <x v="2655"/>
    <n v="2019"/>
    <n v="3"/>
    <s v="No"/>
  </r>
  <r>
    <x v="2655"/>
    <n v="2020"/>
    <n v="4"/>
    <s v="No"/>
  </r>
  <r>
    <x v="2655"/>
    <n v="2021"/>
    <n v="3"/>
    <s v="No"/>
  </r>
  <r>
    <x v="2656"/>
    <n v="2022"/>
    <n v="4"/>
    <s v="No"/>
  </r>
  <r>
    <x v="2657"/>
    <n v="2018"/>
    <n v="4"/>
    <s v="No"/>
  </r>
  <r>
    <x v="2657"/>
    <n v="2019"/>
    <n v="4"/>
    <s v="No"/>
  </r>
  <r>
    <x v="2657"/>
    <n v="2020"/>
    <n v="4"/>
    <s v="No"/>
  </r>
  <r>
    <x v="2658"/>
    <n v="2023"/>
    <n v="4"/>
    <s v="No"/>
  </r>
  <r>
    <x v="2658"/>
    <n v="2024"/>
    <n v="3"/>
    <s v="No"/>
  </r>
  <r>
    <x v="2658"/>
    <n v="2025"/>
    <n v="4"/>
    <s v="No"/>
  </r>
  <r>
    <x v="2658"/>
    <n v="2026"/>
    <n v="4"/>
    <s v="No"/>
  </r>
  <r>
    <x v="2659"/>
    <n v="2019"/>
    <n v="4"/>
    <s v="No"/>
  </r>
  <r>
    <x v="2659"/>
    <n v="2020"/>
    <n v="3"/>
    <s v="No"/>
  </r>
  <r>
    <x v="2659"/>
    <n v="2021"/>
    <n v="4"/>
    <s v="No"/>
  </r>
  <r>
    <x v="2660"/>
    <n v="2020"/>
    <n v="3"/>
    <s v="No"/>
  </r>
  <r>
    <x v="2660"/>
    <n v="2021"/>
    <n v="4"/>
    <s v="No"/>
  </r>
  <r>
    <x v="2660"/>
    <n v="2022"/>
    <n v="2"/>
    <s v="No"/>
  </r>
  <r>
    <x v="2660"/>
    <n v="2023"/>
    <n v="5"/>
    <s v="No"/>
  </r>
  <r>
    <x v="2661"/>
    <n v="2018"/>
    <n v="4"/>
    <s v="No"/>
  </r>
  <r>
    <x v="2662"/>
    <n v="2023"/>
    <n v="5"/>
    <s v="No"/>
  </r>
  <r>
    <x v="2662"/>
    <n v="2024"/>
    <n v="5"/>
    <s v="No"/>
  </r>
  <r>
    <x v="2662"/>
    <n v="2025"/>
    <n v="4"/>
    <s v="No"/>
  </r>
  <r>
    <x v="2662"/>
    <n v="2026"/>
    <n v="3"/>
    <s v="No"/>
  </r>
  <r>
    <x v="2663"/>
    <n v="2022"/>
    <n v="3"/>
    <s v="No"/>
  </r>
  <r>
    <x v="2663"/>
    <n v="2023"/>
    <n v="5"/>
    <s v="No"/>
  </r>
  <r>
    <x v="2663"/>
    <n v="2024"/>
    <n v="2"/>
    <s v="No"/>
  </r>
  <r>
    <x v="2664"/>
    <n v="2018"/>
    <n v="4"/>
    <s v="No"/>
  </r>
  <r>
    <x v="2664"/>
    <n v="2019"/>
    <n v="4"/>
    <s v="No"/>
  </r>
  <r>
    <x v="2665"/>
    <n v="2022"/>
    <n v="2"/>
    <s v="No"/>
  </r>
  <r>
    <x v="2665"/>
    <n v="2023"/>
    <n v="2"/>
    <s v="No"/>
  </r>
  <r>
    <x v="2665"/>
    <n v="2024"/>
    <n v="3"/>
    <s v="No"/>
  </r>
  <r>
    <x v="2666"/>
    <n v="2019"/>
    <n v="2"/>
    <s v="No"/>
  </r>
  <r>
    <x v="2667"/>
    <n v="2022"/>
    <n v="4"/>
    <s v="No"/>
  </r>
  <r>
    <x v="2667"/>
    <n v="2023"/>
    <n v="2"/>
    <s v="No"/>
  </r>
  <r>
    <x v="2668"/>
    <n v="2017"/>
    <n v="3"/>
    <s v="No"/>
  </r>
  <r>
    <x v="2668"/>
    <n v="2018"/>
    <n v="3"/>
    <s v="No"/>
  </r>
  <r>
    <x v="2669"/>
    <n v="2023"/>
    <n v="4"/>
    <s v="No"/>
  </r>
  <r>
    <x v="2670"/>
    <n v="2022"/>
    <n v="4"/>
    <s v="No"/>
  </r>
  <r>
    <x v="2670"/>
    <n v="2023"/>
    <n v="4"/>
    <s v="No"/>
  </r>
  <r>
    <x v="2670"/>
    <n v="2024"/>
    <n v="3"/>
    <s v="No"/>
  </r>
  <r>
    <x v="2671"/>
    <n v="2019"/>
    <n v="3"/>
    <s v="No"/>
  </r>
  <r>
    <x v="2671"/>
    <n v="2020"/>
    <n v="3"/>
    <s v="No"/>
  </r>
  <r>
    <x v="2671"/>
    <n v="2021"/>
    <n v="4"/>
    <s v="Yes"/>
  </r>
  <r>
    <x v="2672"/>
    <n v="2019"/>
    <n v="3"/>
    <s v="Yes"/>
  </r>
  <r>
    <x v="2672"/>
    <n v="2020"/>
    <n v="2"/>
    <s v="No"/>
  </r>
  <r>
    <x v="2672"/>
    <n v="2021"/>
    <n v="3"/>
    <s v="No"/>
  </r>
  <r>
    <x v="2672"/>
    <n v="2022"/>
    <n v="3"/>
    <s v="No"/>
  </r>
  <r>
    <x v="2673"/>
    <n v="2020"/>
    <n v="4"/>
    <s v="No"/>
  </r>
  <r>
    <x v="2673"/>
    <n v="2021"/>
    <n v="3"/>
    <s v="Yes"/>
  </r>
  <r>
    <x v="2674"/>
    <n v="2017"/>
    <n v="2"/>
    <s v="No"/>
  </r>
  <r>
    <x v="2674"/>
    <n v="2018"/>
    <n v="4"/>
    <s v="Yes"/>
  </r>
  <r>
    <x v="2675"/>
    <n v="2022"/>
    <n v="3"/>
    <s v="No"/>
  </r>
  <r>
    <x v="2675"/>
    <n v="2023"/>
    <n v="3"/>
    <s v="No"/>
  </r>
  <r>
    <x v="2675"/>
    <n v="2024"/>
    <n v="3"/>
    <s v="No"/>
  </r>
  <r>
    <x v="2676"/>
    <n v="2018"/>
    <n v="4"/>
    <s v="No"/>
  </r>
  <r>
    <x v="2676"/>
    <n v="2019"/>
    <n v="4"/>
    <s v="No"/>
  </r>
  <r>
    <x v="2677"/>
    <n v="2021"/>
    <n v="4"/>
    <s v="No"/>
  </r>
  <r>
    <x v="2677"/>
    <n v="2022"/>
    <n v="4"/>
    <s v="No"/>
  </r>
  <r>
    <x v="2677"/>
    <n v="2023"/>
    <n v="5"/>
    <s v="No"/>
  </r>
  <r>
    <x v="2678"/>
    <n v="2022"/>
    <n v="5"/>
    <s v="No"/>
  </r>
  <r>
    <x v="2679"/>
    <n v="2020"/>
    <n v="2"/>
    <s v="No"/>
  </r>
  <r>
    <x v="2679"/>
    <n v="2021"/>
    <n v="3"/>
    <s v="No"/>
  </r>
  <r>
    <x v="2679"/>
    <n v="2022"/>
    <n v="5"/>
    <s v="No"/>
  </r>
  <r>
    <x v="2680"/>
    <n v="2019"/>
    <n v="2"/>
    <s v="No"/>
  </r>
  <r>
    <x v="2680"/>
    <n v="2020"/>
    <n v="2"/>
    <s v="Yes"/>
  </r>
  <r>
    <x v="2680"/>
    <n v="2021"/>
    <n v="3"/>
    <s v="No"/>
  </r>
  <r>
    <x v="2680"/>
    <n v="2022"/>
    <n v="4"/>
    <s v="No"/>
  </r>
  <r>
    <x v="2681"/>
    <n v="2017"/>
    <n v="2"/>
    <s v="No"/>
  </r>
  <r>
    <x v="2681"/>
    <n v="2018"/>
    <n v="2"/>
    <s v="No"/>
  </r>
  <r>
    <x v="2682"/>
    <n v="2020"/>
    <n v="3"/>
    <s v="No"/>
  </r>
  <r>
    <x v="2682"/>
    <n v="2021"/>
    <n v="3"/>
    <s v="Yes"/>
  </r>
  <r>
    <x v="2682"/>
    <n v="2022"/>
    <n v="4"/>
    <s v="No"/>
  </r>
  <r>
    <x v="2682"/>
    <n v="2023"/>
    <n v="3"/>
    <s v="No"/>
  </r>
  <r>
    <x v="2683"/>
    <n v="2021"/>
    <n v="3"/>
    <s v="Yes"/>
  </r>
  <r>
    <x v="2684"/>
    <n v="2023"/>
    <n v="3"/>
    <s v="No"/>
  </r>
  <r>
    <x v="2684"/>
    <n v="2024"/>
    <n v="5"/>
    <s v="No"/>
  </r>
  <r>
    <x v="2684"/>
    <n v="2025"/>
    <n v="3"/>
    <s v="No"/>
  </r>
  <r>
    <x v="2685"/>
    <n v="2018"/>
    <n v="3"/>
    <s v="No"/>
  </r>
  <r>
    <x v="2685"/>
    <n v="2019"/>
    <n v="4"/>
    <s v="Yes"/>
  </r>
  <r>
    <x v="2686"/>
    <n v="2019"/>
    <n v="4"/>
    <s v="No"/>
  </r>
  <r>
    <x v="2686"/>
    <n v="2020"/>
    <n v="3"/>
    <s v="No"/>
  </r>
  <r>
    <x v="2686"/>
    <n v="2021"/>
    <n v="4"/>
    <s v="No"/>
  </r>
  <r>
    <x v="2686"/>
    <n v="2022"/>
    <n v="4"/>
    <s v="No"/>
  </r>
  <r>
    <x v="2687"/>
    <n v="2023"/>
    <n v="5"/>
    <s v="No"/>
  </r>
  <r>
    <x v="2688"/>
    <n v="2018"/>
    <n v="3"/>
    <s v="No"/>
  </r>
  <r>
    <x v="2688"/>
    <n v="2019"/>
    <n v="4"/>
    <s v="No"/>
  </r>
  <r>
    <x v="2688"/>
    <n v="2020"/>
    <n v="5"/>
    <s v="Yes"/>
  </r>
  <r>
    <x v="2689"/>
    <n v="2019"/>
    <n v="3"/>
    <s v="No"/>
  </r>
  <r>
    <x v="2690"/>
    <n v="2023"/>
    <n v="4"/>
    <s v="No"/>
  </r>
  <r>
    <x v="2691"/>
    <n v="2020"/>
    <n v="5"/>
    <s v="No"/>
  </r>
  <r>
    <x v="2691"/>
    <n v="2021"/>
    <n v="5"/>
    <s v="No"/>
  </r>
  <r>
    <x v="2692"/>
    <n v="2019"/>
    <n v="5"/>
    <s v="Yes"/>
  </r>
  <r>
    <x v="2692"/>
    <n v="2020"/>
    <n v="2"/>
    <s v="No"/>
  </r>
  <r>
    <x v="2692"/>
    <n v="2021"/>
    <n v="5"/>
    <s v="No"/>
  </r>
  <r>
    <x v="2692"/>
    <n v="2022"/>
    <n v="3"/>
    <s v="No"/>
  </r>
  <r>
    <x v="2693"/>
    <n v="2019"/>
    <n v="3"/>
    <s v="No"/>
  </r>
  <r>
    <x v="2693"/>
    <n v="2020"/>
    <n v="3"/>
    <s v="No"/>
  </r>
  <r>
    <x v="2694"/>
    <n v="2023"/>
    <n v="3"/>
    <s v="No"/>
  </r>
  <r>
    <x v="2695"/>
    <n v="2023"/>
    <n v="4"/>
    <s v="No"/>
  </r>
  <r>
    <x v="2696"/>
    <n v="2023"/>
    <n v="3"/>
    <s v="No"/>
  </r>
  <r>
    <x v="2697"/>
    <n v="2017"/>
    <n v="3"/>
    <s v="Yes"/>
  </r>
  <r>
    <x v="2697"/>
    <n v="2018"/>
    <n v="2"/>
    <s v="No"/>
  </r>
  <r>
    <x v="2698"/>
    <n v="2019"/>
    <n v="4"/>
    <s v="No"/>
  </r>
  <r>
    <x v="2698"/>
    <n v="2020"/>
    <n v="3"/>
    <s v="No"/>
  </r>
  <r>
    <x v="2698"/>
    <n v="2021"/>
    <n v="4"/>
    <s v="No"/>
  </r>
  <r>
    <x v="2699"/>
    <n v="2017"/>
    <n v="3"/>
    <s v="No"/>
  </r>
  <r>
    <x v="2699"/>
    <n v="2018"/>
    <n v="3"/>
    <s v="No"/>
  </r>
  <r>
    <x v="2699"/>
    <n v="2019"/>
    <n v="4"/>
    <s v="Yes"/>
  </r>
  <r>
    <x v="2700"/>
    <n v="2022"/>
    <n v="4"/>
    <s v="No"/>
  </r>
  <r>
    <x v="2700"/>
    <n v="2023"/>
    <n v="4"/>
    <s v="No"/>
  </r>
  <r>
    <x v="2700"/>
    <n v="2024"/>
    <n v="4"/>
    <s v="No"/>
  </r>
  <r>
    <x v="2701"/>
    <n v="2022"/>
    <n v="5"/>
    <s v="No"/>
  </r>
  <r>
    <x v="2701"/>
    <n v="2023"/>
    <n v="3"/>
    <s v="No"/>
  </r>
  <r>
    <x v="2702"/>
    <n v="2022"/>
    <n v="5"/>
    <s v="No"/>
  </r>
  <r>
    <x v="2702"/>
    <n v="2023"/>
    <n v="4"/>
    <s v="No"/>
  </r>
  <r>
    <x v="2703"/>
    <n v="2018"/>
    <n v="4"/>
    <s v="No"/>
  </r>
  <r>
    <x v="2703"/>
    <n v="2019"/>
    <n v="5"/>
    <s v="No"/>
  </r>
  <r>
    <x v="2703"/>
    <n v="2020"/>
    <n v="2"/>
    <s v="No"/>
  </r>
  <r>
    <x v="2704"/>
    <n v="2019"/>
    <n v="3"/>
    <s v="No"/>
  </r>
  <r>
    <x v="2704"/>
    <n v="2020"/>
    <n v="2"/>
    <s v="No"/>
  </r>
  <r>
    <x v="2704"/>
    <n v="2021"/>
    <n v="4"/>
    <s v="No"/>
  </r>
  <r>
    <x v="2705"/>
    <n v="2020"/>
    <n v="3"/>
    <s v="No"/>
  </r>
  <r>
    <x v="2706"/>
    <n v="2018"/>
    <n v="3"/>
    <s v="No"/>
  </r>
  <r>
    <x v="2706"/>
    <n v="2019"/>
    <n v="4"/>
    <s v="No"/>
  </r>
  <r>
    <x v="2706"/>
    <n v="2020"/>
    <n v="4"/>
    <s v="No"/>
  </r>
  <r>
    <x v="2707"/>
    <n v="2018"/>
    <n v="3"/>
    <s v="Yes"/>
  </r>
  <r>
    <x v="2708"/>
    <n v="2020"/>
    <n v="4"/>
    <s v="No"/>
  </r>
  <r>
    <x v="2708"/>
    <n v="2021"/>
    <n v="4"/>
    <s v="No"/>
  </r>
  <r>
    <x v="2708"/>
    <n v="2022"/>
    <n v="3"/>
    <s v="No"/>
  </r>
  <r>
    <x v="2708"/>
    <n v="2023"/>
    <n v="2"/>
    <s v="No"/>
  </r>
  <r>
    <x v="2709"/>
    <n v="2017"/>
    <n v="4"/>
    <s v="No"/>
  </r>
  <r>
    <x v="2709"/>
    <n v="2018"/>
    <n v="3"/>
    <s v="No"/>
  </r>
  <r>
    <x v="2710"/>
    <n v="2022"/>
    <n v="3"/>
    <s v="No"/>
  </r>
  <r>
    <x v="2710"/>
    <n v="2023"/>
    <n v="5"/>
    <s v="No"/>
  </r>
  <r>
    <x v="2710"/>
    <n v="2024"/>
    <n v="3"/>
    <s v="Yes"/>
  </r>
  <r>
    <x v="2710"/>
    <n v="2025"/>
    <n v="3"/>
    <s v="No"/>
  </r>
  <r>
    <x v="2711"/>
    <n v="2017"/>
    <n v="4"/>
    <s v="No"/>
  </r>
  <r>
    <x v="2711"/>
    <n v="2018"/>
    <n v="4"/>
    <s v="No"/>
  </r>
  <r>
    <x v="2711"/>
    <n v="2019"/>
    <n v="3"/>
    <s v="Yes"/>
  </r>
  <r>
    <x v="2711"/>
    <n v="2020"/>
    <n v="4"/>
    <s v="No"/>
  </r>
  <r>
    <x v="2712"/>
    <n v="2017"/>
    <n v="4"/>
    <s v="No"/>
  </r>
  <r>
    <x v="2712"/>
    <n v="2018"/>
    <n v="3"/>
    <s v="No"/>
  </r>
  <r>
    <x v="2713"/>
    <n v="2018"/>
    <n v="3"/>
    <s v="No"/>
  </r>
  <r>
    <x v="2714"/>
    <n v="2023"/>
    <n v="4"/>
    <s v="No"/>
  </r>
  <r>
    <x v="2715"/>
    <n v="2018"/>
    <n v="4"/>
    <s v="No"/>
  </r>
  <r>
    <x v="2715"/>
    <n v="2019"/>
    <n v="3"/>
    <s v="No"/>
  </r>
  <r>
    <x v="2715"/>
    <n v="2020"/>
    <n v="3"/>
    <s v="No"/>
  </r>
  <r>
    <x v="2715"/>
    <n v="2021"/>
    <n v="4"/>
    <s v="No"/>
  </r>
  <r>
    <x v="2716"/>
    <n v="2020"/>
    <n v="3"/>
    <s v="Yes"/>
  </r>
  <r>
    <x v="2716"/>
    <n v="2021"/>
    <n v="3"/>
    <s v="No"/>
  </r>
  <r>
    <x v="2716"/>
    <n v="2022"/>
    <n v="4"/>
    <s v="No"/>
  </r>
  <r>
    <x v="2717"/>
    <n v="2017"/>
    <n v="5"/>
    <s v="No"/>
  </r>
  <r>
    <x v="2717"/>
    <n v="2018"/>
    <n v="4"/>
    <s v="No"/>
  </r>
  <r>
    <x v="2718"/>
    <n v="2022"/>
    <n v="3"/>
    <s v="No"/>
  </r>
  <r>
    <x v="2718"/>
    <n v="2023"/>
    <n v="3"/>
    <s v="Yes"/>
  </r>
  <r>
    <x v="2718"/>
    <n v="2024"/>
    <n v="3"/>
    <s v="No"/>
  </r>
  <r>
    <x v="2719"/>
    <n v="2020"/>
    <n v="4"/>
    <s v="No"/>
  </r>
  <r>
    <x v="2719"/>
    <n v="2021"/>
    <n v="4"/>
    <s v="No"/>
  </r>
  <r>
    <x v="2719"/>
    <n v="2022"/>
    <n v="5"/>
    <s v="No"/>
  </r>
  <r>
    <x v="2719"/>
    <n v="2023"/>
    <n v="5"/>
    <s v="No"/>
  </r>
  <r>
    <x v="2720"/>
    <n v="2021"/>
    <n v="4"/>
    <s v="No"/>
  </r>
  <r>
    <x v="2720"/>
    <n v="2022"/>
    <n v="3"/>
    <s v="No"/>
  </r>
  <r>
    <x v="2721"/>
    <n v="2018"/>
    <n v="5"/>
    <s v="No"/>
  </r>
  <r>
    <x v="2721"/>
    <n v="2019"/>
    <n v="5"/>
    <s v="No"/>
  </r>
  <r>
    <x v="2722"/>
    <n v="2023"/>
    <n v="3"/>
    <s v="No"/>
  </r>
  <r>
    <x v="2723"/>
    <n v="2018"/>
    <n v="5"/>
    <s v="No"/>
  </r>
  <r>
    <x v="2724"/>
    <n v="2023"/>
    <n v="2"/>
    <s v="No"/>
  </r>
  <r>
    <x v="2725"/>
    <n v="2017"/>
    <n v="3"/>
    <s v="No"/>
  </r>
  <r>
    <x v="2725"/>
    <n v="2018"/>
    <n v="4"/>
    <s v="No"/>
  </r>
  <r>
    <x v="2725"/>
    <n v="2019"/>
    <n v="4"/>
    <s v="No"/>
  </r>
  <r>
    <x v="2726"/>
    <n v="2023"/>
    <n v="3"/>
    <s v="No"/>
  </r>
  <r>
    <x v="2726"/>
    <n v="2024"/>
    <n v="4"/>
    <s v="No"/>
  </r>
  <r>
    <x v="2726"/>
    <n v="2025"/>
    <n v="2"/>
    <s v="Yes"/>
  </r>
  <r>
    <x v="2726"/>
    <n v="2026"/>
    <n v="4"/>
    <s v="No"/>
  </r>
  <r>
    <x v="2727"/>
    <n v="2019"/>
    <n v="3"/>
    <s v="No"/>
  </r>
  <r>
    <x v="2727"/>
    <n v="2020"/>
    <n v="3"/>
    <s v="Yes"/>
  </r>
  <r>
    <x v="2727"/>
    <n v="2021"/>
    <n v="3"/>
    <s v="No"/>
  </r>
  <r>
    <x v="2728"/>
    <n v="2020"/>
    <n v="3"/>
    <s v="No"/>
  </r>
  <r>
    <x v="2729"/>
    <n v="2021"/>
    <n v="4"/>
    <s v="No"/>
  </r>
  <r>
    <x v="2729"/>
    <n v="2022"/>
    <n v="4"/>
    <s v="No"/>
  </r>
  <r>
    <x v="2729"/>
    <n v="2023"/>
    <n v="2"/>
    <s v="No"/>
  </r>
  <r>
    <x v="2729"/>
    <n v="2024"/>
    <n v="2"/>
    <s v="No"/>
  </r>
  <r>
    <x v="2730"/>
    <n v="2022"/>
    <n v="4"/>
    <s v="No"/>
  </r>
  <r>
    <x v="2730"/>
    <n v="2023"/>
    <n v="3"/>
    <s v="No"/>
  </r>
  <r>
    <x v="2731"/>
    <n v="2022"/>
    <n v="4"/>
    <s v="Yes"/>
  </r>
  <r>
    <x v="2732"/>
    <n v="2022"/>
    <n v="2"/>
    <s v="No"/>
  </r>
  <r>
    <x v="2733"/>
    <n v="2018"/>
    <n v="3"/>
    <s v="No"/>
  </r>
  <r>
    <x v="2733"/>
    <n v="2019"/>
    <n v="4"/>
    <s v="No"/>
  </r>
  <r>
    <x v="2733"/>
    <n v="2020"/>
    <n v="5"/>
    <s v="No"/>
  </r>
  <r>
    <x v="2734"/>
    <n v="2021"/>
    <n v="4"/>
    <s v="No"/>
  </r>
  <r>
    <x v="2734"/>
    <n v="2022"/>
    <n v="4"/>
    <s v="No"/>
  </r>
  <r>
    <x v="2734"/>
    <n v="2023"/>
    <n v="4"/>
    <s v="No"/>
  </r>
  <r>
    <x v="2734"/>
    <n v="2024"/>
    <n v="5"/>
    <s v="No"/>
  </r>
  <r>
    <x v="2735"/>
    <n v="2023"/>
    <n v="3"/>
    <s v="No"/>
  </r>
  <r>
    <x v="2736"/>
    <n v="2018"/>
    <n v="2"/>
    <s v="Yes"/>
  </r>
  <r>
    <x v="2736"/>
    <n v="2019"/>
    <n v="3"/>
    <s v="Yes"/>
  </r>
  <r>
    <x v="2736"/>
    <n v="2020"/>
    <n v="4"/>
    <s v="No"/>
  </r>
  <r>
    <x v="2736"/>
    <n v="2021"/>
    <n v="4"/>
    <s v="Yes"/>
  </r>
  <r>
    <x v="2737"/>
    <n v="2018"/>
    <n v="4"/>
    <s v="No"/>
  </r>
  <r>
    <x v="2738"/>
    <n v="2023"/>
    <n v="5"/>
    <s v="No"/>
  </r>
  <r>
    <x v="2738"/>
    <n v="2024"/>
    <n v="4"/>
    <s v="No"/>
  </r>
  <r>
    <x v="2738"/>
    <n v="2025"/>
    <n v="3"/>
    <s v="Yes"/>
  </r>
  <r>
    <x v="2739"/>
    <n v="2021"/>
    <n v="3"/>
    <s v="No"/>
  </r>
  <r>
    <x v="2739"/>
    <n v="2022"/>
    <n v="3"/>
    <s v="No"/>
  </r>
  <r>
    <x v="2739"/>
    <n v="2023"/>
    <n v="4"/>
    <s v="No"/>
  </r>
  <r>
    <x v="2740"/>
    <n v="2023"/>
    <n v="5"/>
    <s v="No"/>
  </r>
  <r>
    <x v="2741"/>
    <n v="2018"/>
    <n v="5"/>
    <s v="No"/>
  </r>
  <r>
    <x v="2742"/>
    <n v="2021"/>
    <n v="3"/>
    <s v="No"/>
  </r>
  <r>
    <x v="2743"/>
    <n v="2021"/>
    <n v="5"/>
    <s v="No"/>
  </r>
  <r>
    <x v="2743"/>
    <n v="2022"/>
    <n v="4"/>
    <s v="Yes"/>
  </r>
  <r>
    <x v="2743"/>
    <n v="2023"/>
    <n v="3"/>
    <s v="No"/>
  </r>
  <r>
    <x v="2743"/>
    <n v="2024"/>
    <n v="4"/>
    <s v="No"/>
  </r>
  <r>
    <x v="2744"/>
    <n v="2018"/>
    <n v="4"/>
    <s v="No"/>
  </r>
  <r>
    <x v="2745"/>
    <n v="2023"/>
    <n v="5"/>
    <s v="No"/>
  </r>
  <r>
    <x v="2745"/>
    <n v="2024"/>
    <n v="5"/>
    <s v="No"/>
  </r>
  <r>
    <x v="2745"/>
    <n v="2025"/>
    <n v="3"/>
    <s v="No"/>
  </r>
  <r>
    <x v="2745"/>
    <n v="2026"/>
    <n v="4"/>
    <s v="Yes"/>
  </r>
  <r>
    <x v="2746"/>
    <n v="2021"/>
    <n v="4"/>
    <s v="No"/>
  </r>
  <r>
    <x v="2746"/>
    <n v="2022"/>
    <n v="4"/>
    <s v="No"/>
  </r>
  <r>
    <x v="2747"/>
    <n v="2023"/>
    <n v="3"/>
    <s v="No"/>
  </r>
  <r>
    <x v="2748"/>
    <n v="2023"/>
    <n v="3"/>
    <s v="No"/>
  </r>
  <r>
    <x v="2748"/>
    <n v="2024"/>
    <n v="4"/>
    <s v="No"/>
  </r>
  <r>
    <x v="2748"/>
    <n v="2025"/>
    <n v="3"/>
    <s v="No"/>
  </r>
  <r>
    <x v="2748"/>
    <n v="2026"/>
    <n v="5"/>
    <s v="No"/>
  </r>
  <r>
    <x v="2749"/>
    <n v="2020"/>
    <n v="3"/>
    <s v="No"/>
  </r>
  <r>
    <x v="2749"/>
    <n v="2021"/>
    <n v="4"/>
    <s v="Yes"/>
  </r>
  <r>
    <x v="2749"/>
    <n v="2022"/>
    <n v="4"/>
    <s v="No"/>
  </r>
  <r>
    <x v="2749"/>
    <n v="2023"/>
    <n v="4"/>
    <s v="No"/>
  </r>
  <r>
    <x v="2750"/>
    <n v="2023"/>
    <n v="2"/>
    <s v="No"/>
  </r>
  <r>
    <x v="2750"/>
    <n v="2024"/>
    <n v="4"/>
    <s v="No"/>
  </r>
  <r>
    <x v="2750"/>
    <n v="2025"/>
    <n v="5"/>
    <s v="No"/>
  </r>
  <r>
    <x v="2751"/>
    <n v="2017"/>
    <n v="3"/>
    <s v="No"/>
  </r>
  <r>
    <x v="2751"/>
    <n v="2018"/>
    <n v="5"/>
    <s v="No"/>
  </r>
  <r>
    <x v="2751"/>
    <n v="2019"/>
    <n v="3"/>
    <s v="No"/>
  </r>
  <r>
    <x v="2751"/>
    <n v="2020"/>
    <n v="4"/>
    <s v="No"/>
  </r>
  <r>
    <x v="2752"/>
    <n v="2023"/>
    <n v="5"/>
    <s v="No"/>
  </r>
  <r>
    <x v="2752"/>
    <n v="2024"/>
    <n v="4"/>
    <s v="No"/>
  </r>
  <r>
    <x v="2752"/>
    <n v="2025"/>
    <n v="4"/>
    <s v="Yes"/>
  </r>
  <r>
    <x v="2753"/>
    <n v="2019"/>
    <n v="3"/>
    <s v="No"/>
  </r>
  <r>
    <x v="2753"/>
    <n v="2020"/>
    <n v="3"/>
    <s v="No"/>
  </r>
  <r>
    <x v="2753"/>
    <n v="2021"/>
    <n v="4"/>
    <s v="No"/>
  </r>
  <r>
    <x v="2754"/>
    <n v="2020"/>
    <n v="3"/>
    <s v="No"/>
  </r>
  <r>
    <x v="2754"/>
    <n v="2021"/>
    <n v="4"/>
    <s v="No"/>
  </r>
  <r>
    <x v="2754"/>
    <n v="2022"/>
    <n v="2"/>
    <s v="No"/>
  </r>
  <r>
    <x v="2755"/>
    <n v="2018"/>
    <n v="5"/>
    <s v="No"/>
  </r>
  <r>
    <x v="2755"/>
    <n v="2019"/>
    <n v="2"/>
    <s v="No"/>
  </r>
  <r>
    <x v="2756"/>
    <n v="2022"/>
    <n v="4"/>
    <s v="No"/>
  </r>
  <r>
    <x v="2756"/>
    <n v="2023"/>
    <n v="5"/>
    <s v="No"/>
  </r>
  <r>
    <x v="2756"/>
    <n v="2024"/>
    <n v="2"/>
    <s v="No"/>
  </r>
  <r>
    <x v="2756"/>
    <n v="2025"/>
    <n v="3"/>
    <s v="No"/>
  </r>
  <r>
    <x v="2757"/>
    <n v="2017"/>
    <n v="3"/>
    <s v="No"/>
  </r>
  <r>
    <x v="2758"/>
    <n v="2019"/>
    <n v="3"/>
    <s v="No"/>
  </r>
  <r>
    <x v="2758"/>
    <n v="2020"/>
    <n v="3"/>
    <s v="No"/>
  </r>
  <r>
    <x v="2758"/>
    <n v="2021"/>
    <n v="4"/>
    <s v="No"/>
  </r>
  <r>
    <x v="2758"/>
    <n v="2022"/>
    <n v="2"/>
    <s v="No"/>
  </r>
  <r>
    <x v="2759"/>
    <n v="2020"/>
    <n v="4"/>
    <s v="No"/>
  </r>
  <r>
    <x v="2760"/>
    <n v="2022"/>
    <n v="3"/>
    <s v="No"/>
  </r>
  <r>
    <x v="2760"/>
    <n v="2023"/>
    <n v="4"/>
    <s v="No"/>
  </r>
  <r>
    <x v="2760"/>
    <n v="2024"/>
    <n v="4"/>
    <s v="No"/>
  </r>
  <r>
    <x v="2760"/>
    <n v="2025"/>
    <n v="3"/>
    <s v="No"/>
  </r>
  <r>
    <x v="2761"/>
    <n v="2019"/>
    <n v="3"/>
    <s v="No"/>
  </r>
  <r>
    <x v="2762"/>
    <n v="2020"/>
    <n v="4"/>
    <s v="No"/>
  </r>
  <r>
    <x v="2762"/>
    <n v="2021"/>
    <n v="3"/>
    <s v="No"/>
  </r>
  <r>
    <x v="2763"/>
    <n v="2022"/>
    <n v="2"/>
    <s v="No"/>
  </r>
  <r>
    <x v="2763"/>
    <n v="2023"/>
    <n v="3"/>
    <s v="No"/>
  </r>
  <r>
    <x v="2763"/>
    <n v="2024"/>
    <n v="3"/>
    <s v="No"/>
  </r>
  <r>
    <x v="2763"/>
    <n v="2025"/>
    <n v="3"/>
    <s v="No"/>
  </r>
  <r>
    <x v="2764"/>
    <n v="2023"/>
    <n v="3"/>
    <s v="No"/>
  </r>
  <r>
    <x v="2764"/>
    <n v="2024"/>
    <n v="4"/>
    <s v="No"/>
  </r>
  <r>
    <x v="2764"/>
    <n v="2025"/>
    <n v="2"/>
    <s v="Yes"/>
  </r>
  <r>
    <x v="2765"/>
    <n v="2018"/>
    <n v="4"/>
    <s v="No"/>
  </r>
  <r>
    <x v="2765"/>
    <n v="2019"/>
    <n v="3"/>
    <s v="No"/>
  </r>
  <r>
    <x v="2765"/>
    <n v="2020"/>
    <n v="3"/>
    <s v="No"/>
  </r>
  <r>
    <x v="2766"/>
    <n v="2019"/>
    <n v="2"/>
    <s v="No"/>
  </r>
  <r>
    <x v="2766"/>
    <n v="2020"/>
    <n v="4"/>
    <s v="No"/>
  </r>
  <r>
    <x v="2767"/>
    <n v="2017"/>
    <n v="2"/>
    <s v="No"/>
  </r>
  <r>
    <x v="2767"/>
    <n v="2018"/>
    <n v="2"/>
    <s v="No"/>
  </r>
  <r>
    <x v="2768"/>
    <n v="2019"/>
    <n v="2"/>
    <s v="No"/>
  </r>
  <r>
    <x v="2769"/>
    <n v="2018"/>
    <n v="5"/>
    <s v="No"/>
  </r>
  <r>
    <x v="2769"/>
    <n v="2019"/>
    <n v="3"/>
    <s v="No"/>
  </r>
  <r>
    <x v="2769"/>
    <n v="2020"/>
    <n v="4"/>
    <s v="No"/>
  </r>
  <r>
    <x v="2770"/>
    <n v="2021"/>
    <n v="3"/>
    <s v="Yes"/>
  </r>
  <r>
    <x v="2771"/>
    <n v="2018"/>
    <n v="3"/>
    <s v="No"/>
  </r>
  <r>
    <x v="2771"/>
    <n v="2019"/>
    <n v="5"/>
    <s v="No"/>
  </r>
  <r>
    <x v="2771"/>
    <n v="2020"/>
    <n v="3"/>
    <s v="No"/>
  </r>
  <r>
    <x v="2771"/>
    <n v="2021"/>
    <n v="5"/>
    <s v="Yes"/>
  </r>
  <r>
    <x v="2772"/>
    <n v="2023"/>
    <n v="3"/>
    <s v="No"/>
  </r>
  <r>
    <x v="2772"/>
    <n v="2024"/>
    <n v="3"/>
    <s v="No"/>
  </r>
  <r>
    <x v="2772"/>
    <n v="2025"/>
    <n v="2"/>
    <s v="No"/>
  </r>
  <r>
    <x v="2772"/>
    <n v="2026"/>
    <n v="4"/>
    <s v="Yes"/>
  </r>
  <r>
    <x v="2773"/>
    <n v="2023"/>
    <n v="4"/>
    <s v="No"/>
  </r>
  <r>
    <x v="2773"/>
    <n v="2024"/>
    <n v="4"/>
    <s v="No"/>
  </r>
  <r>
    <x v="2773"/>
    <n v="2025"/>
    <n v="5"/>
    <s v="No"/>
  </r>
  <r>
    <x v="2774"/>
    <n v="2019"/>
    <n v="5"/>
    <s v="No"/>
  </r>
  <r>
    <x v="2775"/>
    <n v="2023"/>
    <n v="4"/>
    <s v="No"/>
  </r>
  <r>
    <x v="2775"/>
    <n v="2024"/>
    <n v="4"/>
    <s v="No"/>
  </r>
  <r>
    <x v="2775"/>
    <n v="2025"/>
    <n v="5"/>
    <s v="No"/>
  </r>
  <r>
    <x v="2776"/>
    <n v="2017"/>
    <n v="3"/>
    <s v="No"/>
  </r>
  <r>
    <x v="2777"/>
    <n v="2022"/>
    <n v="4"/>
    <s v="No"/>
  </r>
  <r>
    <x v="2778"/>
    <n v="2020"/>
    <n v="5"/>
    <s v="No"/>
  </r>
  <r>
    <x v="2778"/>
    <n v="2021"/>
    <n v="5"/>
    <s v="No"/>
  </r>
  <r>
    <x v="2779"/>
    <n v="2023"/>
    <n v="3"/>
    <s v="No"/>
  </r>
  <r>
    <x v="2779"/>
    <n v="2024"/>
    <n v="3"/>
    <s v="No"/>
  </r>
  <r>
    <x v="2780"/>
    <n v="2023"/>
    <n v="5"/>
    <s v="No"/>
  </r>
  <r>
    <x v="2780"/>
    <n v="2024"/>
    <n v="5"/>
    <s v="Yes"/>
  </r>
  <r>
    <x v="2780"/>
    <n v="2025"/>
    <n v="2"/>
    <s v="No"/>
  </r>
  <r>
    <x v="2780"/>
    <n v="2026"/>
    <n v="4"/>
    <s v="No"/>
  </r>
  <r>
    <x v="2781"/>
    <n v="2023"/>
    <n v="5"/>
    <s v="No"/>
  </r>
  <r>
    <x v="2782"/>
    <n v="2021"/>
    <n v="3"/>
    <s v="No"/>
  </r>
  <r>
    <x v="2783"/>
    <n v="2020"/>
    <n v="4"/>
    <s v="No"/>
  </r>
  <r>
    <x v="2784"/>
    <n v="2017"/>
    <n v="3"/>
    <s v="No"/>
  </r>
  <r>
    <x v="2784"/>
    <n v="2018"/>
    <n v="3"/>
    <s v="No"/>
  </r>
  <r>
    <x v="2784"/>
    <n v="2019"/>
    <n v="3"/>
    <s v="No"/>
  </r>
  <r>
    <x v="2785"/>
    <n v="2023"/>
    <n v="5"/>
    <s v="Yes"/>
  </r>
  <r>
    <x v="2786"/>
    <n v="2017"/>
    <n v="3"/>
    <s v="No"/>
  </r>
  <r>
    <x v="2786"/>
    <n v="2018"/>
    <n v="4"/>
    <s v="No"/>
  </r>
  <r>
    <x v="2786"/>
    <n v="2019"/>
    <n v="2"/>
    <s v="No"/>
  </r>
  <r>
    <x v="2786"/>
    <n v="2020"/>
    <n v="4"/>
    <s v="Yes"/>
  </r>
  <r>
    <x v="2787"/>
    <n v="2019"/>
    <n v="5"/>
    <s v="No"/>
  </r>
  <r>
    <x v="2787"/>
    <n v="2020"/>
    <n v="3"/>
    <s v="No"/>
  </r>
  <r>
    <x v="2788"/>
    <n v="2018"/>
    <n v="2"/>
    <s v="No"/>
  </r>
  <r>
    <x v="2788"/>
    <n v="2019"/>
    <n v="3"/>
    <s v="No"/>
  </r>
  <r>
    <x v="2788"/>
    <n v="2020"/>
    <n v="5"/>
    <s v="No"/>
  </r>
  <r>
    <x v="2788"/>
    <n v="2021"/>
    <n v="5"/>
    <s v="Yes"/>
  </r>
  <r>
    <x v="2789"/>
    <n v="2017"/>
    <n v="3"/>
    <s v="No"/>
  </r>
  <r>
    <x v="2789"/>
    <n v="2018"/>
    <n v="4"/>
    <s v="No"/>
  </r>
  <r>
    <x v="2789"/>
    <n v="2019"/>
    <n v="2"/>
    <s v="No"/>
  </r>
  <r>
    <x v="2789"/>
    <n v="2020"/>
    <n v="3"/>
    <s v="No"/>
  </r>
  <r>
    <x v="2790"/>
    <n v="2023"/>
    <n v="4"/>
    <s v="No"/>
  </r>
  <r>
    <x v="2790"/>
    <n v="2024"/>
    <n v="2"/>
    <s v="No"/>
  </r>
  <r>
    <x v="2790"/>
    <n v="2025"/>
    <n v="4"/>
    <s v="No"/>
  </r>
  <r>
    <x v="2791"/>
    <n v="2020"/>
    <n v="2"/>
    <s v="No"/>
  </r>
  <r>
    <x v="2791"/>
    <n v="2021"/>
    <n v="4"/>
    <s v="No"/>
  </r>
  <r>
    <x v="2792"/>
    <n v="2022"/>
    <n v="4"/>
    <s v="No"/>
  </r>
  <r>
    <x v="2792"/>
    <n v="2023"/>
    <n v="5"/>
    <s v="No"/>
  </r>
  <r>
    <x v="2793"/>
    <n v="2017"/>
    <n v="4"/>
    <s v="No"/>
  </r>
  <r>
    <x v="2793"/>
    <n v="2018"/>
    <n v="4"/>
    <s v="No"/>
  </r>
  <r>
    <x v="2793"/>
    <n v="2019"/>
    <n v="5"/>
    <s v="No"/>
  </r>
  <r>
    <x v="2793"/>
    <n v="2020"/>
    <n v="3"/>
    <s v="No"/>
  </r>
  <r>
    <x v="2794"/>
    <n v="2018"/>
    <n v="4"/>
    <s v="No"/>
  </r>
  <r>
    <x v="2794"/>
    <n v="2019"/>
    <n v="2"/>
    <s v="No"/>
  </r>
  <r>
    <x v="2794"/>
    <n v="2020"/>
    <n v="4"/>
    <s v="Yes"/>
  </r>
  <r>
    <x v="2794"/>
    <n v="2021"/>
    <n v="4"/>
    <s v="No"/>
  </r>
  <r>
    <x v="2795"/>
    <n v="2023"/>
    <n v="3"/>
    <s v="No"/>
  </r>
  <r>
    <x v="2795"/>
    <n v="2024"/>
    <n v="5"/>
    <s v="No"/>
  </r>
  <r>
    <x v="2795"/>
    <n v="2025"/>
    <n v="2"/>
    <s v="No"/>
  </r>
  <r>
    <x v="2796"/>
    <n v="2019"/>
    <n v="4"/>
    <s v="No"/>
  </r>
  <r>
    <x v="2796"/>
    <n v="2020"/>
    <n v="3"/>
    <s v="Yes"/>
  </r>
  <r>
    <x v="2797"/>
    <n v="2017"/>
    <n v="2"/>
    <s v="No"/>
  </r>
  <r>
    <x v="2797"/>
    <n v="2018"/>
    <n v="4"/>
    <s v="No"/>
  </r>
  <r>
    <x v="2797"/>
    <n v="2019"/>
    <n v="5"/>
    <s v="No"/>
  </r>
  <r>
    <x v="2798"/>
    <n v="2017"/>
    <n v="3"/>
    <s v="No"/>
  </r>
  <r>
    <x v="2798"/>
    <n v="2018"/>
    <n v="4"/>
    <s v="No"/>
  </r>
  <r>
    <x v="2798"/>
    <n v="2019"/>
    <n v="4"/>
    <s v="No"/>
  </r>
  <r>
    <x v="2799"/>
    <n v="2023"/>
    <n v="4"/>
    <s v="No"/>
  </r>
  <r>
    <x v="2799"/>
    <n v="2024"/>
    <n v="3"/>
    <s v="No"/>
  </r>
  <r>
    <x v="2799"/>
    <n v="2025"/>
    <n v="5"/>
    <s v="No"/>
  </r>
  <r>
    <x v="2800"/>
    <n v="2018"/>
    <n v="3"/>
    <s v="No"/>
  </r>
  <r>
    <x v="2800"/>
    <n v="2019"/>
    <n v="2"/>
    <s v="No"/>
  </r>
  <r>
    <x v="2800"/>
    <n v="2020"/>
    <n v="3"/>
    <s v="No"/>
  </r>
  <r>
    <x v="2800"/>
    <n v="2021"/>
    <n v="3"/>
    <s v="No"/>
  </r>
  <r>
    <x v="2801"/>
    <n v="2020"/>
    <n v="4"/>
    <s v="No"/>
  </r>
  <r>
    <x v="2801"/>
    <n v="2021"/>
    <n v="5"/>
    <s v="No"/>
  </r>
  <r>
    <x v="2802"/>
    <n v="2023"/>
    <n v="2"/>
    <s v="No"/>
  </r>
  <r>
    <x v="2802"/>
    <n v="2024"/>
    <n v="3"/>
    <s v="No"/>
  </r>
  <r>
    <x v="2802"/>
    <n v="2025"/>
    <n v="3"/>
    <s v="No"/>
  </r>
  <r>
    <x v="2802"/>
    <n v="2026"/>
    <n v="4"/>
    <s v="No"/>
  </r>
  <r>
    <x v="2803"/>
    <n v="2022"/>
    <n v="3"/>
    <s v="No"/>
  </r>
  <r>
    <x v="2803"/>
    <n v="2023"/>
    <n v="4"/>
    <s v="No"/>
  </r>
  <r>
    <x v="2803"/>
    <n v="2024"/>
    <n v="3"/>
    <s v="No"/>
  </r>
  <r>
    <x v="2803"/>
    <n v="2025"/>
    <n v="3"/>
    <s v="No"/>
  </r>
  <r>
    <x v="2804"/>
    <n v="2017"/>
    <n v="4"/>
    <s v="No"/>
  </r>
  <r>
    <x v="2804"/>
    <n v="2018"/>
    <n v="2"/>
    <s v="No"/>
  </r>
  <r>
    <x v="2805"/>
    <n v="2018"/>
    <n v="3"/>
    <s v="No"/>
  </r>
  <r>
    <x v="2805"/>
    <n v="2019"/>
    <n v="3"/>
    <s v="No"/>
  </r>
  <r>
    <x v="2805"/>
    <n v="2020"/>
    <n v="2"/>
    <s v="No"/>
  </r>
  <r>
    <x v="2805"/>
    <n v="2021"/>
    <n v="3"/>
    <s v="No"/>
  </r>
  <r>
    <x v="2806"/>
    <n v="2017"/>
    <n v="4"/>
    <s v="No"/>
  </r>
  <r>
    <x v="2806"/>
    <n v="2018"/>
    <n v="3"/>
    <s v="No"/>
  </r>
  <r>
    <x v="2806"/>
    <n v="2019"/>
    <n v="4"/>
    <s v="No"/>
  </r>
  <r>
    <x v="2807"/>
    <n v="2022"/>
    <n v="3"/>
    <s v="No"/>
  </r>
  <r>
    <x v="2807"/>
    <n v="2023"/>
    <n v="2"/>
    <s v="No"/>
  </r>
  <r>
    <x v="2808"/>
    <n v="2017"/>
    <n v="4"/>
    <s v="No"/>
  </r>
  <r>
    <x v="2808"/>
    <n v="2018"/>
    <n v="5"/>
    <s v="No"/>
  </r>
  <r>
    <x v="2808"/>
    <n v="2019"/>
    <n v="5"/>
    <s v="No"/>
  </r>
  <r>
    <x v="2809"/>
    <n v="2023"/>
    <n v="3"/>
    <s v="No"/>
  </r>
  <r>
    <x v="2809"/>
    <n v="2024"/>
    <n v="2"/>
    <s v="No"/>
  </r>
  <r>
    <x v="2809"/>
    <n v="2025"/>
    <n v="3"/>
    <s v="No"/>
  </r>
  <r>
    <x v="2810"/>
    <n v="2021"/>
    <n v="5"/>
    <s v="Yes"/>
  </r>
  <r>
    <x v="2810"/>
    <n v="2022"/>
    <n v="5"/>
    <s v="No"/>
  </r>
  <r>
    <x v="2811"/>
    <n v="2018"/>
    <n v="5"/>
    <s v="No"/>
  </r>
  <r>
    <x v="2811"/>
    <n v="2019"/>
    <n v="2"/>
    <s v="No"/>
  </r>
  <r>
    <x v="2811"/>
    <n v="2020"/>
    <n v="5"/>
    <s v="No"/>
  </r>
  <r>
    <x v="2811"/>
    <n v="2021"/>
    <n v="3"/>
    <s v="Yes"/>
  </r>
  <r>
    <x v="2812"/>
    <n v="2018"/>
    <n v="5"/>
    <s v="No"/>
  </r>
  <r>
    <x v="2812"/>
    <n v="2019"/>
    <n v="2"/>
    <s v="No"/>
  </r>
  <r>
    <x v="2812"/>
    <n v="2020"/>
    <n v="5"/>
    <s v="No"/>
  </r>
  <r>
    <x v="2813"/>
    <n v="2021"/>
    <n v="3"/>
    <s v="Yes"/>
  </r>
  <r>
    <x v="2813"/>
    <n v="2022"/>
    <n v="4"/>
    <s v="No"/>
  </r>
  <r>
    <x v="2813"/>
    <n v="2023"/>
    <n v="4"/>
    <s v="No"/>
  </r>
  <r>
    <x v="2814"/>
    <n v="2018"/>
    <n v="3"/>
    <s v="No"/>
  </r>
  <r>
    <x v="2815"/>
    <n v="2018"/>
    <n v="2"/>
    <s v="No"/>
  </r>
  <r>
    <x v="2816"/>
    <n v="2022"/>
    <n v="5"/>
    <s v="No"/>
  </r>
  <r>
    <x v="2816"/>
    <n v="2023"/>
    <n v="3"/>
    <s v="No"/>
  </r>
  <r>
    <x v="2816"/>
    <n v="2024"/>
    <n v="4"/>
    <s v="No"/>
  </r>
  <r>
    <x v="2817"/>
    <n v="2022"/>
    <n v="3"/>
    <s v="No"/>
  </r>
  <r>
    <x v="2817"/>
    <n v="2023"/>
    <n v="4"/>
    <s v="No"/>
  </r>
  <r>
    <x v="2818"/>
    <n v="2019"/>
    <n v="3"/>
    <s v="No"/>
  </r>
  <r>
    <x v="2818"/>
    <n v="2020"/>
    <n v="5"/>
    <s v="No"/>
  </r>
  <r>
    <x v="2818"/>
    <n v="2021"/>
    <n v="3"/>
    <s v="No"/>
  </r>
  <r>
    <x v="2818"/>
    <n v="2022"/>
    <n v="3"/>
    <s v="No"/>
  </r>
  <r>
    <x v="2819"/>
    <n v="2021"/>
    <n v="3"/>
    <s v="No"/>
  </r>
  <r>
    <x v="2819"/>
    <n v="2022"/>
    <n v="3"/>
    <s v="No"/>
  </r>
  <r>
    <x v="2820"/>
    <n v="2018"/>
    <n v="4"/>
    <s v="No"/>
  </r>
  <r>
    <x v="2821"/>
    <n v="2021"/>
    <n v="3"/>
    <s v="No"/>
  </r>
  <r>
    <x v="2821"/>
    <n v="2022"/>
    <n v="4"/>
    <s v="No"/>
  </r>
  <r>
    <x v="2821"/>
    <n v="2023"/>
    <n v="2"/>
    <s v="No"/>
  </r>
  <r>
    <x v="2821"/>
    <n v="2024"/>
    <n v="3"/>
    <s v="No"/>
  </r>
  <r>
    <x v="2822"/>
    <n v="2022"/>
    <n v="3"/>
    <s v="No"/>
  </r>
  <r>
    <x v="2822"/>
    <n v="2023"/>
    <n v="5"/>
    <s v="Yes"/>
  </r>
  <r>
    <x v="2822"/>
    <n v="2024"/>
    <n v="4"/>
    <s v="No"/>
  </r>
  <r>
    <x v="2822"/>
    <n v="2025"/>
    <n v="3"/>
    <s v="No"/>
  </r>
  <r>
    <x v="2823"/>
    <n v="2022"/>
    <n v="3"/>
    <s v="No"/>
  </r>
  <r>
    <x v="2823"/>
    <n v="2023"/>
    <n v="4"/>
    <s v="No"/>
  </r>
  <r>
    <x v="2824"/>
    <n v="2017"/>
    <n v="3"/>
    <s v="No"/>
  </r>
  <r>
    <x v="2824"/>
    <n v="2018"/>
    <n v="4"/>
    <s v="No"/>
  </r>
  <r>
    <x v="2824"/>
    <n v="2019"/>
    <n v="5"/>
    <s v="Yes"/>
  </r>
  <r>
    <x v="2825"/>
    <n v="2022"/>
    <n v="4"/>
    <s v="No"/>
  </r>
  <r>
    <x v="2825"/>
    <n v="2023"/>
    <n v="3"/>
    <s v="Yes"/>
  </r>
  <r>
    <x v="2826"/>
    <n v="2020"/>
    <n v="5"/>
    <s v="No"/>
  </r>
  <r>
    <x v="2827"/>
    <n v="2022"/>
    <n v="3"/>
    <s v="No"/>
  </r>
  <r>
    <x v="2827"/>
    <n v="2023"/>
    <n v="2"/>
    <s v="No"/>
  </r>
  <r>
    <x v="2827"/>
    <n v="2024"/>
    <n v="4"/>
    <s v="No"/>
  </r>
  <r>
    <x v="2828"/>
    <n v="2022"/>
    <n v="4"/>
    <s v="Yes"/>
  </r>
  <r>
    <x v="2828"/>
    <n v="2023"/>
    <n v="2"/>
    <s v="No"/>
  </r>
  <r>
    <x v="2829"/>
    <n v="2021"/>
    <n v="4"/>
    <s v="No"/>
  </r>
  <r>
    <x v="2829"/>
    <n v="2022"/>
    <n v="4"/>
    <s v="No"/>
  </r>
  <r>
    <x v="2829"/>
    <n v="2023"/>
    <n v="3"/>
    <s v="No"/>
  </r>
  <r>
    <x v="2830"/>
    <n v="2021"/>
    <n v="4"/>
    <s v="No"/>
  </r>
  <r>
    <x v="2831"/>
    <n v="2022"/>
    <n v="3"/>
    <s v="No"/>
  </r>
  <r>
    <x v="2831"/>
    <n v="2023"/>
    <n v="3"/>
    <s v="No"/>
  </r>
  <r>
    <x v="2831"/>
    <n v="2024"/>
    <n v="3"/>
    <s v="Yes"/>
  </r>
  <r>
    <x v="2831"/>
    <n v="2025"/>
    <n v="3"/>
    <s v="No"/>
  </r>
  <r>
    <x v="2832"/>
    <n v="2018"/>
    <n v="4"/>
    <s v="Yes"/>
  </r>
  <r>
    <x v="2832"/>
    <n v="2019"/>
    <n v="5"/>
    <s v="No"/>
  </r>
  <r>
    <x v="2833"/>
    <n v="2021"/>
    <n v="4"/>
    <s v="No"/>
  </r>
  <r>
    <x v="2833"/>
    <n v="2022"/>
    <n v="3"/>
    <s v="Yes"/>
  </r>
  <r>
    <x v="2833"/>
    <n v="2023"/>
    <n v="5"/>
    <s v="No"/>
  </r>
  <r>
    <x v="2834"/>
    <n v="2023"/>
    <n v="4"/>
    <s v="No"/>
  </r>
  <r>
    <x v="2834"/>
    <n v="2024"/>
    <n v="3"/>
    <s v="No"/>
  </r>
  <r>
    <x v="2834"/>
    <n v="2025"/>
    <n v="3"/>
    <s v="No"/>
  </r>
  <r>
    <x v="2834"/>
    <n v="2026"/>
    <n v="2"/>
    <s v="No"/>
  </r>
  <r>
    <x v="2835"/>
    <n v="2018"/>
    <n v="3"/>
    <s v="No"/>
  </r>
  <r>
    <x v="2836"/>
    <n v="2021"/>
    <n v="4"/>
    <s v="No"/>
  </r>
  <r>
    <x v="2836"/>
    <n v="2022"/>
    <n v="2"/>
    <s v="No"/>
  </r>
  <r>
    <x v="2837"/>
    <n v="2021"/>
    <n v="2"/>
    <s v="Yes"/>
  </r>
  <r>
    <x v="2837"/>
    <n v="2022"/>
    <n v="5"/>
    <s v="No"/>
  </r>
  <r>
    <x v="2838"/>
    <n v="2019"/>
    <n v="5"/>
    <s v="No"/>
  </r>
  <r>
    <x v="2838"/>
    <n v="2020"/>
    <n v="5"/>
    <s v="No"/>
  </r>
  <r>
    <x v="2839"/>
    <n v="2017"/>
    <n v="4"/>
    <s v="Yes"/>
  </r>
  <r>
    <x v="2839"/>
    <n v="2018"/>
    <n v="3"/>
    <s v="No"/>
  </r>
  <r>
    <x v="2839"/>
    <n v="2019"/>
    <n v="4"/>
    <s v="Yes"/>
  </r>
  <r>
    <x v="2839"/>
    <n v="2020"/>
    <n v="2"/>
    <s v="Yes"/>
  </r>
  <r>
    <x v="2840"/>
    <n v="2020"/>
    <n v="3"/>
    <s v="No"/>
  </r>
  <r>
    <x v="2841"/>
    <n v="2019"/>
    <n v="3"/>
    <s v="No"/>
  </r>
  <r>
    <x v="2841"/>
    <n v="2020"/>
    <n v="2"/>
    <s v="No"/>
  </r>
  <r>
    <x v="2842"/>
    <n v="2019"/>
    <n v="3"/>
    <s v="Yes"/>
  </r>
  <r>
    <x v="2842"/>
    <n v="2020"/>
    <n v="3"/>
    <s v="No"/>
  </r>
  <r>
    <x v="2842"/>
    <n v="2021"/>
    <n v="3"/>
    <s v="No"/>
  </r>
  <r>
    <x v="2842"/>
    <n v="2022"/>
    <n v="3"/>
    <s v="No"/>
  </r>
  <r>
    <x v="2843"/>
    <n v="2020"/>
    <n v="4"/>
    <s v="No"/>
  </r>
  <r>
    <x v="2843"/>
    <n v="2021"/>
    <n v="4"/>
    <s v="No"/>
  </r>
  <r>
    <x v="2844"/>
    <n v="2022"/>
    <n v="4"/>
    <s v="No"/>
  </r>
  <r>
    <x v="2844"/>
    <n v="2023"/>
    <n v="2"/>
    <s v="No"/>
  </r>
  <r>
    <x v="2845"/>
    <n v="2017"/>
    <n v="5"/>
    <s v="Yes"/>
  </r>
  <r>
    <x v="2846"/>
    <n v="2021"/>
    <n v="4"/>
    <s v="No"/>
  </r>
  <r>
    <x v="2846"/>
    <n v="2022"/>
    <n v="3"/>
    <s v="No"/>
  </r>
  <r>
    <x v="2846"/>
    <n v="2023"/>
    <n v="3"/>
    <s v="Yes"/>
  </r>
  <r>
    <x v="2846"/>
    <n v="2024"/>
    <n v="3"/>
    <s v="No"/>
  </r>
  <r>
    <x v="2847"/>
    <n v="2017"/>
    <n v="3"/>
    <s v="No"/>
  </r>
  <r>
    <x v="2847"/>
    <n v="2018"/>
    <n v="3"/>
    <s v="No"/>
  </r>
  <r>
    <x v="2848"/>
    <n v="2019"/>
    <n v="3"/>
    <s v="No"/>
  </r>
  <r>
    <x v="2848"/>
    <n v="2020"/>
    <n v="2"/>
    <s v="No"/>
  </r>
  <r>
    <x v="2848"/>
    <n v="2021"/>
    <n v="3"/>
    <s v="No"/>
  </r>
  <r>
    <x v="2849"/>
    <n v="2020"/>
    <n v="4"/>
    <s v="Yes"/>
  </r>
  <r>
    <x v="2849"/>
    <n v="2021"/>
    <n v="4"/>
    <s v="No"/>
  </r>
  <r>
    <x v="2849"/>
    <n v="2022"/>
    <n v="2"/>
    <s v="No"/>
  </r>
  <r>
    <x v="2850"/>
    <n v="2022"/>
    <n v="4"/>
    <s v="No"/>
  </r>
  <r>
    <x v="2851"/>
    <n v="2023"/>
    <n v="4"/>
    <s v="No"/>
  </r>
  <r>
    <x v="2852"/>
    <n v="2021"/>
    <n v="4"/>
    <s v="No"/>
  </r>
  <r>
    <x v="2852"/>
    <n v="2022"/>
    <n v="3"/>
    <s v="Yes"/>
  </r>
  <r>
    <x v="2852"/>
    <n v="2023"/>
    <n v="3"/>
    <s v="No"/>
  </r>
  <r>
    <x v="2853"/>
    <n v="2023"/>
    <n v="4"/>
    <s v="No"/>
  </r>
  <r>
    <x v="2853"/>
    <n v="2024"/>
    <n v="4"/>
    <s v="No"/>
  </r>
  <r>
    <x v="2853"/>
    <n v="2025"/>
    <n v="4"/>
    <s v="No"/>
  </r>
  <r>
    <x v="2854"/>
    <n v="2020"/>
    <n v="5"/>
    <s v="No"/>
  </r>
  <r>
    <x v="2854"/>
    <n v="2021"/>
    <n v="4"/>
    <s v="No"/>
  </r>
  <r>
    <x v="2854"/>
    <n v="2022"/>
    <n v="4"/>
    <s v="No"/>
  </r>
  <r>
    <x v="2854"/>
    <n v="2023"/>
    <n v="3"/>
    <s v="No"/>
  </r>
  <r>
    <x v="2855"/>
    <n v="2022"/>
    <n v="4"/>
    <s v="No"/>
  </r>
  <r>
    <x v="2855"/>
    <n v="2023"/>
    <n v="4"/>
    <s v="Yes"/>
  </r>
  <r>
    <x v="2856"/>
    <n v="2023"/>
    <n v="4"/>
    <s v="No"/>
  </r>
  <r>
    <x v="2856"/>
    <n v="2024"/>
    <n v="2"/>
    <s v="No"/>
  </r>
  <r>
    <x v="2856"/>
    <n v="2025"/>
    <n v="5"/>
    <s v="No"/>
  </r>
  <r>
    <x v="2856"/>
    <n v="2026"/>
    <n v="4"/>
    <s v="No"/>
  </r>
  <r>
    <x v="2857"/>
    <n v="2021"/>
    <n v="4"/>
    <s v="No"/>
  </r>
  <r>
    <x v="2857"/>
    <n v="2022"/>
    <n v="5"/>
    <s v="No"/>
  </r>
  <r>
    <x v="2858"/>
    <n v="2020"/>
    <n v="3"/>
    <s v="No"/>
  </r>
  <r>
    <x v="2858"/>
    <n v="2021"/>
    <n v="5"/>
    <s v="No"/>
  </r>
  <r>
    <x v="2858"/>
    <n v="2022"/>
    <n v="4"/>
    <s v="No"/>
  </r>
  <r>
    <x v="2858"/>
    <n v="2023"/>
    <n v="4"/>
    <s v="No"/>
  </r>
  <r>
    <x v="2859"/>
    <n v="2022"/>
    <n v="4"/>
    <s v="No"/>
  </r>
  <r>
    <x v="2860"/>
    <n v="2020"/>
    <n v="3"/>
    <s v="Yes"/>
  </r>
  <r>
    <x v="2861"/>
    <n v="2020"/>
    <n v="4"/>
    <s v="No"/>
  </r>
  <r>
    <x v="2862"/>
    <n v="2021"/>
    <n v="4"/>
    <s v="No"/>
  </r>
  <r>
    <x v="2863"/>
    <n v="2021"/>
    <n v="4"/>
    <s v="No"/>
  </r>
  <r>
    <x v="2863"/>
    <n v="2022"/>
    <n v="4"/>
    <s v="Yes"/>
  </r>
  <r>
    <x v="2864"/>
    <n v="2018"/>
    <n v="4"/>
    <s v="No"/>
  </r>
  <r>
    <x v="2864"/>
    <n v="2019"/>
    <n v="3"/>
    <s v="No"/>
  </r>
  <r>
    <x v="2865"/>
    <n v="2023"/>
    <n v="3"/>
    <s v="Yes"/>
  </r>
  <r>
    <x v="2865"/>
    <n v="2024"/>
    <n v="3"/>
    <s v="No"/>
  </r>
  <r>
    <x v="2866"/>
    <n v="2017"/>
    <n v="2"/>
    <s v="No"/>
  </r>
  <r>
    <x v="2866"/>
    <n v="2018"/>
    <n v="3"/>
    <s v="Yes"/>
  </r>
  <r>
    <x v="2867"/>
    <n v="2018"/>
    <n v="3"/>
    <s v="No"/>
  </r>
  <r>
    <x v="2867"/>
    <n v="2019"/>
    <n v="3"/>
    <s v="Yes"/>
  </r>
  <r>
    <x v="2867"/>
    <n v="2020"/>
    <n v="3"/>
    <s v="No"/>
  </r>
  <r>
    <x v="2868"/>
    <n v="2023"/>
    <n v="5"/>
    <s v="No"/>
  </r>
  <r>
    <x v="2868"/>
    <n v="2024"/>
    <n v="3"/>
    <s v="Yes"/>
  </r>
  <r>
    <x v="2868"/>
    <n v="2025"/>
    <n v="3"/>
    <s v="Yes"/>
  </r>
  <r>
    <x v="2868"/>
    <n v="2026"/>
    <n v="5"/>
    <s v="No"/>
  </r>
  <r>
    <x v="2869"/>
    <n v="2021"/>
    <n v="3"/>
    <s v="Yes"/>
  </r>
  <r>
    <x v="2869"/>
    <n v="2022"/>
    <n v="3"/>
    <s v="Yes"/>
  </r>
  <r>
    <x v="2869"/>
    <n v="2023"/>
    <n v="4"/>
    <s v="No"/>
  </r>
  <r>
    <x v="2870"/>
    <n v="2020"/>
    <n v="5"/>
    <s v="No"/>
  </r>
  <r>
    <x v="2870"/>
    <n v="2021"/>
    <n v="3"/>
    <s v="Yes"/>
  </r>
  <r>
    <x v="2871"/>
    <n v="2023"/>
    <n v="2"/>
    <s v="No"/>
  </r>
  <r>
    <x v="2871"/>
    <n v="2024"/>
    <n v="5"/>
    <s v="No"/>
  </r>
  <r>
    <x v="2871"/>
    <n v="2025"/>
    <n v="5"/>
    <s v="No"/>
  </r>
  <r>
    <x v="2871"/>
    <n v="2026"/>
    <n v="4"/>
    <s v="No"/>
  </r>
  <r>
    <x v="2872"/>
    <n v="2017"/>
    <n v="4"/>
    <s v="No"/>
  </r>
  <r>
    <x v="2872"/>
    <n v="2018"/>
    <n v="4"/>
    <s v="No"/>
  </r>
  <r>
    <x v="2872"/>
    <n v="2019"/>
    <n v="4"/>
    <s v="No"/>
  </r>
  <r>
    <x v="2872"/>
    <n v="2020"/>
    <n v="4"/>
    <s v="No"/>
  </r>
  <r>
    <x v="2873"/>
    <n v="2021"/>
    <n v="3"/>
    <s v="No"/>
  </r>
  <r>
    <x v="2873"/>
    <n v="2022"/>
    <n v="3"/>
    <s v="No"/>
  </r>
  <r>
    <x v="2873"/>
    <n v="2023"/>
    <n v="4"/>
    <s v="No"/>
  </r>
  <r>
    <x v="2873"/>
    <n v="2024"/>
    <n v="4"/>
    <s v="Yes"/>
  </r>
  <r>
    <x v="2874"/>
    <n v="2019"/>
    <n v="3"/>
    <s v="No"/>
  </r>
  <r>
    <x v="2874"/>
    <n v="2020"/>
    <n v="2"/>
    <s v="No"/>
  </r>
  <r>
    <x v="2875"/>
    <n v="2021"/>
    <n v="5"/>
    <s v="No"/>
  </r>
  <r>
    <x v="2875"/>
    <n v="2022"/>
    <n v="3"/>
    <s v="No"/>
  </r>
  <r>
    <x v="2875"/>
    <n v="2023"/>
    <n v="5"/>
    <s v="Yes"/>
  </r>
  <r>
    <x v="2876"/>
    <n v="2019"/>
    <n v="4"/>
    <s v="Yes"/>
  </r>
  <r>
    <x v="2876"/>
    <n v="2020"/>
    <n v="3"/>
    <s v="No"/>
  </r>
  <r>
    <x v="2876"/>
    <n v="2021"/>
    <n v="3"/>
    <s v="No"/>
  </r>
  <r>
    <x v="2876"/>
    <n v="2022"/>
    <n v="3"/>
    <s v="No"/>
  </r>
  <r>
    <x v="2877"/>
    <n v="2021"/>
    <n v="3"/>
    <s v="No"/>
  </r>
  <r>
    <x v="2877"/>
    <n v="2022"/>
    <n v="2"/>
    <s v="No"/>
  </r>
  <r>
    <x v="2878"/>
    <n v="2018"/>
    <n v="3"/>
    <s v="No"/>
  </r>
  <r>
    <x v="2878"/>
    <n v="2019"/>
    <n v="3"/>
    <s v="No"/>
  </r>
  <r>
    <x v="2879"/>
    <n v="2021"/>
    <n v="2"/>
    <s v="No"/>
  </r>
  <r>
    <x v="2880"/>
    <n v="2017"/>
    <n v="2"/>
    <s v="No"/>
  </r>
  <r>
    <x v="2880"/>
    <n v="2018"/>
    <n v="3"/>
    <s v="No"/>
  </r>
  <r>
    <x v="2880"/>
    <n v="2019"/>
    <n v="4"/>
    <s v="Yes"/>
  </r>
  <r>
    <x v="2880"/>
    <n v="2020"/>
    <n v="3"/>
    <s v="Yes"/>
  </r>
  <r>
    <x v="2881"/>
    <n v="2022"/>
    <n v="5"/>
    <s v="No"/>
  </r>
  <r>
    <x v="2881"/>
    <n v="2023"/>
    <n v="3"/>
    <s v="No"/>
  </r>
  <r>
    <x v="2881"/>
    <n v="2024"/>
    <n v="2"/>
    <s v="No"/>
  </r>
  <r>
    <x v="2881"/>
    <n v="2025"/>
    <n v="2"/>
    <s v="No"/>
  </r>
  <r>
    <x v="2882"/>
    <n v="2020"/>
    <n v="4"/>
    <s v="No"/>
  </r>
  <r>
    <x v="2882"/>
    <n v="2021"/>
    <n v="4"/>
    <s v="No"/>
  </r>
  <r>
    <x v="2882"/>
    <n v="2022"/>
    <n v="2"/>
    <s v="No"/>
  </r>
  <r>
    <x v="2883"/>
    <n v="2019"/>
    <n v="5"/>
    <s v="No"/>
  </r>
  <r>
    <x v="2884"/>
    <n v="2022"/>
    <n v="4"/>
    <s v="No"/>
  </r>
  <r>
    <x v="2884"/>
    <n v="2023"/>
    <n v="3"/>
    <s v="No"/>
  </r>
  <r>
    <x v="2884"/>
    <n v="2024"/>
    <n v="3"/>
    <s v="No"/>
  </r>
  <r>
    <x v="2885"/>
    <n v="2018"/>
    <n v="5"/>
    <s v="No"/>
  </r>
  <r>
    <x v="2885"/>
    <n v="2019"/>
    <n v="4"/>
    <s v="No"/>
  </r>
  <r>
    <x v="2886"/>
    <n v="2018"/>
    <n v="5"/>
    <s v="No"/>
  </r>
  <r>
    <x v="2886"/>
    <n v="2019"/>
    <n v="4"/>
    <s v="Yes"/>
  </r>
  <r>
    <x v="2887"/>
    <n v="2020"/>
    <n v="5"/>
    <s v="No"/>
  </r>
  <r>
    <x v="2888"/>
    <n v="2023"/>
    <n v="4"/>
    <s v="No"/>
  </r>
  <r>
    <x v="2888"/>
    <n v="2024"/>
    <n v="5"/>
    <s v="No"/>
  </r>
  <r>
    <x v="2889"/>
    <n v="2019"/>
    <n v="2"/>
    <s v="No"/>
  </r>
  <r>
    <x v="2889"/>
    <n v="2020"/>
    <n v="3"/>
    <s v="No"/>
  </r>
  <r>
    <x v="2890"/>
    <n v="2019"/>
    <n v="5"/>
    <s v="No"/>
  </r>
  <r>
    <x v="2891"/>
    <n v="2017"/>
    <n v="4"/>
    <s v="No"/>
  </r>
  <r>
    <x v="2892"/>
    <n v="2023"/>
    <n v="3"/>
    <s v="No"/>
  </r>
  <r>
    <x v="2892"/>
    <n v="2024"/>
    <n v="4"/>
    <s v="No"/>
  </r>
  <r>
    <x v="2892"/>
    <n v="2025"/>
    <n v="3"/>
    <s v="No"/>
  </r>
  <r>
    <x v="2893"/>
    <n v="2020"/>
    <n v="4"/>
    <s v="No"/>
  </r>
  <r>
    <x v="2894"/>
    <n v="2019"/>
    <n v="5"/>
    <s v="No"/>
  </r>
  <r>
    <x v="2894"/>
    <n v="2020"/>
    <n v="2"/>
    <s v="No"/>
  </r>
  <r>
    <x v="2895"/>
    <n v="2023"/>
    <n v="4"/>
    <s v="No"/>
  </r>
  <r>
    <x v="2895"/>
    <n v="2024"/>
    <n v="2"/>
    <s v="No"/>
  </r>
  <r>
    <x v="2896"/>
    <n v="2017"/>
    <n v="3"/>
    <s v="Yes"/>
  </r>
  <r>
    <x v="2896"/>
    <n v="2018"/>
    <n v="2"/>
    <s v="No"/>
  </r>
  <r>
    <x v="2896"/>
    <n v="2019"/>
    <n v="4"/>
    <s v="No"/>
  </r>
  <r>
    <x v="2897"/>
    <n v="2023"/>
    <n v="3"/>
    <s v="No"/>
  </r>
  <r>
    <x v="2897"/>
    <n v="2024"/>
    <n v="2"/>
    <s v="No"/>
  </r>
  <r>
    <x v="2898"/>
    <n v="2023"/>
    <n v="3"/>
    <s v="No"/>
  </r>
  <r>
    <x v="2898"/>
    <n v="2024"/>
    <n v="4"/>
    <s v="No"/>
  </r>
  <r>
    <x v="2898"/>
    <n v="2025"/>
    <n v="3"/>
    <s v="Yes"/>
  </r>
  <r>
    <x v="2898"/>
    <n v="2026"/>
    <n v="4"/>
    <s v="Yes"/>
  </r>
  <r>
    <x v="2899"/>
    <n v="2020"/>
    <n v="3"/>
    <s v="No"/>
  </r>
  <r>
    <x v="2900"/>
    <n v="2022"/>
    <n v="4"/>
    <s v="No"/>
  </r>
  <r>
    <x v="2900"/>
    <n v="2023"/>
    <n v="4"/>
    <s v="No"/>
  </r>
  <r>
    <x v="2900"/>
    <n v="2024"/>
    <n v="2"/>
    <s v="No"/>
  </r>
  <r>
    <x v="2901"/>
    <n v="2023"/>
    <n v="4"/>
    <s v="No"/>
  </r>
  <r>
    <x v="2901"/>
    <n v="2024"/>
    <n v="4"/>
    <s v="No"/>
  </r>
  <r>
    <x v="2901"/>
    <n v="2025"/>
    <n v="3"/>
    <s v="No"/>
  </r>
  <r>
    <x v="2902"/>
    <n v="2023"/>
    <n v="3"/>
    <s v="No"/>
  </r>
  <r>
    <x v="2902"/>
    <n v="2024"/>
    <n v="2"/>
    <s v="No"/>
  </r>
  <r>
    <x v="2902"/>
    <n v="2025"/>
    <n v="4"/>
    <s v="No"/>
  </r>
  <r>
    <x v="2903"/>
    <n v="2018"/>
    <n v="4"/>
    <s v="No"/>
  </r>
  <r>
    <x v="2903"/>
    <n v="2019"/>
    <n v="3"/>
    <s v="No"/>
  </r>
  <r>
    <x v="2904"/>
    <n v="2023"/>
    <n v="5"/>
    <s v="No"/>
  </r>
  <r>
    <x v="2904"/>
    <n v="2024"/>
    <n v="5"/>
    <s v="No"/>
  </r>
  <r>
    <x v="2904"/>
    <n v="2025"/>
    <n v="3"/>
    <s v="No"/>
  </r>
  <r>
    <x v="2905"/>
    <n v="2023"/>
    <n v="4"/>
    <s v="No"/>
  </r>
  <r>
    <x v="2905"/>
    <n v="2024"/>
    <n v="4"/>
    <s v="No"/>
  </r>
  <r>
    <x v="2905"/>
    <n v="2025"/>
    <n v="5"/>
    <s v="No"/>
  </r>
  <r>
    <x v="2906"/>
    <n v="2023"/>
    <n v="4"/>
    <s v="No"/>
  </r>
  <r>
    <x v="2906"/>
    <n v="2024"/>
    <n v="3"/>
    <s v="No"/>
  </r>
  <r>
    <x v="2907"/>
    <n v="2023"/>
    <n v="4"/>
    <s v="No"/>
  </r>
  <r>
    <x v="2907"/>
    <n v="2024"/>
    <n v="4"/>
    <s v="No"/>
  </r>
  <r>
    <x v="2907"/>
    <n v="2025"/>
    <n v="3"/>
    <s v="No"/>
  </r>
  <r>
    <x v="2908"/>
    <n v="2017"/>
    <n v="3"/>
    <s v="No"/>
  </r>
  <r>
    <x v="2908"/>
    <n v="2018"/>
    <n v="4"/>
    <s v="Yes"/>
  </r>
  <r>
    <x v="2908"/>
    <n v="2019"/>
    <n v="4"/>
    <s v="Yes"/>
  </r>
  <r>
    <x v="2908"/>
    <n v="2020"/>
    <n v="4"/>
    <s v="No"/>
  </r>
  <r>
    <x v="2909"/>
    <n v="2021"/>
    <n v="4"/>
    <s v="No"/>
  </r>
  <r>
    <x v="2909"/>
    <n v="2022"/>
    <n v="3"/>
    <s v="No"/>
  </r>
  <r>
    <x v="2910"/>
    <n v="2021"/>
    <n v="4"/>
    <s v="No"/>
  </r>
  <r>
    <x v="2910"/>
    <n v="2022"/>
    <n v="3"/>
    <s v="Yes"/>
  </r>
  <r>
    <x v="2910"/>
    <n v="2023"/>
    <n v="3"/>
    <s v="No"/>
  </r>
  <r>
    <x v="2911"/>
    <n v="2019"/>
    <n v="3"/>
    <s v="No"/>
  </r>
  <r>
    <x v="2911"/>
    <n v="2020"/>
    <n v="5"/>
    <s v="Yes"/>
  </r>
  <r>
    <x v="2911"/>
    <n v="2021"/>
    <n v="5"/>
    <s v="No"/>
  </r>
  <r>
    <x v="2911"/>
    <n v="2022"/>
    <n v="3"/>
    <s v="No"/>
  </r>
  <r>
    <x v="2912"/>
    <n v="2017"/>
    <n v="4"/>
    <s v="No"/>
  </r>
  <r>
    <x v="2912"/>
    <n v="2018"/>
    <n v="4"/>
    <s v="No"/>
  </r>
  <r>
    <x v="2912"/>
    <n v="2019"/>
    <n v="2"/>
    <s v="No"/>
  </r>
  <r>
    <x v="2913"/>
    <n v="2022"/>
    <n v="5"/>
    <s v="No"/>
  </r>
  <r>
    <x v="2913"/>
    <n v="2023"/>
    <n v="4"/>
    <s v="No"/>
  </r>
  <r>
    <x v="2913"/>
    <n v="2024"/>
    <n v="3"/>
    <s v="No"/>
  </r>
  <r>
    <x v="2914"/>
    <n v="2021"/>
    <n v="3"/>
    <s v="No"/>
  </r>
  <r>
    <x v="2915"/>
    <n v="2022"/>
    <n v="4"/>
    <s v="No"/>
  </r>
  <r>
    <x v="2915"/>
    <n v="2023"/>
    <n v="2"/>
    <s v="No"/>
  </r>
  <r>
    <x v="2916"/>
    <n v="2020"/>
    <n v="3"/>
    <s v="No"/>
  </r>
  <r>
    <x v="2916"/>
    <n v="2021"/>
    <n v="4"/>
    <s v="No"/>
  </r>
  <r>
    <x v="2917"/>
    <n v="2021"/>
    <n v="3"/>
    <s v="No"/>
  </r>
  <r>
    <x v="2918"/>
    <n v="2022"/>
    <n v="3"/>
    <s v="No"/>
  </r>
  <r>
    <x v="2918"/>
    <n v="2023"/>
    <n v="5"/>
    <s v="No"/>
  </r>
  <r>
    <x v="2918"/>
    <n v="2024"/>
    <n v="4"/>
    <s v="Yes"/>
  </r>
  <r>
    <x v="2919"/>
    <n v="2022"/>
    <n v="3"/>
    <s v="No"/>
  </r>
  <r>
    <x v="2919"/>
    <n v="2023"/>
    <n v="3"/>
    <s v="No"/>
  </r>
  <r>
    <x v="2920"/>
    <n v="2020"/>
    <n v="4"/>
    <s v="No"/>
  </r>
  <r>
    <x v="2920"/>
    <n v="2021"/>
    <n v="3"/>
    <s v="No"/>
  </r>
  <r>
    <x v="2920"/>
    <n v="2022"/>
    <n v="3"/>
    <s v="No"/>
  </r>
  <r>
    <x v="2921"/>
    <n v="2017"/>
    <n v="5"/>
    <s v="No"/>
  </r>
  <r>
    <x v="2922"/>
    <n v="2023"/>
    <n v="2"/>
    <s v="No"/>
  </r>
  <r>
    <x v="2922"/>
    <n v="2024"/>
    <n v="3"/>
    <s v="No"/>
  </r>
  <r>
    <x v="2922"/>
    <n v="2025"/>
    <n v="3"/>
    <s v="No"/>
  </r>
  <r>
    <x v="2923"/>
    <n v="2017"/>
    <n v="4"/>
    <s v="No"/>
  </r>
  <r>
    <x v="2923"/>
    <n v="2018"/>
    <n v="3"/>
    <s v="No"/>
  </r>
  <r>
    <x v="2923"/>
    <n v="2019"/>
    <n v="2"/>
    <s v="No"/>
  </r>
  <r>
    <x v="2924"/>
    <n v="2018"/>
    <n v="4"/>
    <s v="Yes"/>
  </r>
  <r>
    <x v="2925"/>
    <n v="2023"/>
    <n v="5"/>
    <s v="No"/>
  </r>
  <r>
    <x v="2925"/>
    <n v="2024"/>
    <n v="2"/>
    <s v="Yes"/>
  </r>
  <r>
    <x v="2925"/>
    <n v="2025"/>
    <n v="5"/>
    <s v="No"/>
  </r>
  <r>
    <x v="2925"/>
    <n v="2026"/>
    <n v="4"/>
    <s v="No"/>
  </r>
  <r>
    <x v="2926"/>
    <n v="2022"/>
    <n v="4"/>
    <s v="No"/>
  </r>
  <r>
    <x v="2926"/>
    <n v="2023"/>
    <n v="3"/>
    <s v="No"/>
  </r>
  <r>
    <x v="2927"/>
    <n v="2019"/>
    <n v="3"/>
    <s v="Yes"/>
  </r>
  <r>
    <x v="2928"/>
    <n v="2019"/>
    <n v="4"/>
    <s v="Yes"/>
  </r>
  <r>
    <x v="2928"/>
    <n v="2020"/>
    <n v="5"/>
    <s v="No"/>
  </r>
  <r>
    <x v="2928"/>
    <n v="2021"/>
    <n v="3"/>
    <s v="No"/>
  </r>
  <r>
    <x v="2929"/>
    <n v="2017"/>
    <n v="5"/>
    <s v="No"/>
  </r>
  <r>
    <x v="2929"/>
    <n v="2018"/>
    <n v="3"/>
    <s v="No"/>
  </r>
  <r>
    <x v="2929"/>
    <n v="2019"/>
    <n v="3"/>
    <s v="No"/>
  </r>
  <r>
    <x v="2929"/>
    <n v="2020"/>
    <n v="4"/>
    <s v="No"/>
  </r>
  <r>
    <x v="2930"/>
    <n v="2017"/>
    <n v="3"/>
    <s v="Yes"/>
  </r>
  <r>
    <x v="2930"/>
    <n v="2018"/>
    <n v="5"/>
    <s v="No"/>
  </r>
  <r>
    <x v="2930"/>
    <n v="2019"/>
    <n v="4"/>
    <s v="No"/>
  </r>
  <r>
    <x v="2931"/>
    <n v="2019"/>
    <n v="3"/>
    <s v="No"/>
  </r>
  <r>
    <x v="2931"/>
    <n v="2020"/>
    <n v="4"/>
    <s v="No"/>
  </r>
  <r>
    <x v="2932"/>
    <n v="2017"/>
    <n v="3"/>
    <s v="No"/>
  </r>
  <r>
    <x v="2933"/>
    <n v="2018"/>
    <n v="2"/>
    <s v="No"/>
  </r>
  <r>
    <x v="2933"/>
    <n v="2019"/>
    <n v="3"/>
    <s v="No"/>
  </r>
  <r>
    <x v="2934"/>
    <n v="2023"/>
    <n v="4"/>
    <s v="No"/>
  </r>
  <r>
    <x v="2934"/>
    <n v="2024"/>
    <n v="3"/>
    <s v="Yes"/>
  </r>
  <r>
    <x v="2935"/>
    <n v="2019"/>
    <n v="4"/>
    <s v="No"/>
  </r>
  <r>
    <x v="2935"/>
    <n v="2020"/>
    <n v="5"/>
    <s v="No"/>
  </r>
  <r>
    <x v="2935"/>
    <n v="2021"/>
    <n v="3"/>
    <s v="No"/>
  </r>
  <r>
    <x v="2936"/>
    <n v="2021"/>
    <n v="4"/>
    <s v="Yes"/>
  </r>
  <r>
    <x v="2936"/>
    <n v="2022"/>
    <n v="4"/>
    <s v="No"/>
  </r>
  <r>
    <x v="2936"/>
    <n v="2023"/>
    <n v="5"/>
    <s v="No"/>
  </r>
  <r>
    <x v="2937"/>
    <n v="2019"/>
    <n v="5"/>
    <s v="No"/>
  </r>
  <r>
    <x v="2938"/>
    <n v="2021"/>
    <n v="4"/>
    <s v="No"/>
  </r>
  <r>
    <x v="2938"/>
    <n v="2022"/>
    <n v="3"/>
    <s v="No"/>
  </r>
  <r>
    <x v="2938"/>
    <n v="2023"/>
    <n v="4"/>
    <s v="No"/>
  </r>
  <r>
    <x v="2938"/>
    <n v="2024"/>
    <n v="4"/>
    <s v="No"/>
  </r>
  <r>
    <x v="2939"/>
    <n v="2017"/>
    <n v="2"/>
    <s v="No"/>
  </r>
  <r>
    <x v="2940"/>
    <n v="2019"/>
    <n v="2"/>
    <s v="Yes"/>
  </r>
  <r>
    <x v="2940"/>
    <n v="2020"/>
    <n v="3"/>
    <s v="No"/>
  </r>
  <r>
    <x v="2940"/>
    <n v="2021"/>
    <n v="4"/>
    <s v="No"/>
  </r>
  <r>
    <x v="2941"/>
    <n v="2023"/>
    <n v="5"/>
    <s v="No"/>
  </r>
  <r>
    <x v="2942"/>
    <n v="2023"/>
    <n v="3"/>
    <s v="No"/>
  </r>
  <r>
    <x v="2942"/>
    <n v="2024"/>
    <n v="4"/>
    <s v="No"/>
  </r>
  <r>
    <x v="2942"/>
    <n v="2025"/>
    <n v="5"/>
    <s v="No"/>
  </r>
  <r>
    <x v="2942"/>
    <n v="2026"/>
    <n v="4"/>
    <s v="No"/>
  </r>
  <r>
    <x v="2943"/>
    <n v="2023"/>
    <n v="3"/>
    <s v="No"/>
  </r>
  <r>
    <x v="2944"/>
    <n v="2020"/>
    <n v="4"/>
    <s v="No"/>
  </r>
  <r>
    <x v="2944"/>
    <n v="2021"/>
    <n v="2"/>
    <s v="No"/>
  </r>
  <r>
    <x v="2944"/>
    <n v="2022"/>
    <n v="3"/>
    <s v="Yes"/>
  </r>
  <r>
    <x v="2944"/>
    <n v="2023"/>
    <n v="4"/>
    <s v="No"/>
  </r>
  <r>
    <x v="2945"/>
    <n v="2020"/>
    <n v="5"/>
    <s v="No"/>
  </r>
  <r>
    <x v="2945"/>
    <n v="2021"/>
    <n v="4"/>
    <s v="Yes"/>
  </r>
  <r>
    <x v="2946"/>
    <n v="2023"/>
    <n v="3"/>
    <s v="No"/>
  </r>
  <r>
    <x v="2946"/>
    <n v="2024"/>
    <n v="4"/>
    <s v="No"/>
  </r>
  <r>
    <x v="2946"/>
    <n v="2025"/>
    <n v="3"/>
    <s v="No"/>
  </r>
  <r>
    <x v="2946"/>
    <n v="2026"/>
    <n v="2"/>
    <s v="No"/>
  </r>
  <r>
    <x v="2947"/>
    <n v="2018"/>
    <n v="4"/>
    <s v="No"/>
  </r>
  <r>
    <x v="2947"/>
    <n v="2019"/>
    <n v="4"/>
    <s v="No"/>
  </r>
  <r>
    <x v="2947"/>
    <n v="2020"/>
    <n v="3"/>
    <s v="No"/>
  </r>
  <r>
    <x v="2948"/>
    <n v="2023"/>
    <n v="3"/>
    <s v="No"/>
  </r>
  <r>
    <x v="2948"/>
    <n v="2024"/>
    <n v="3"/>
    <s v="No"/>
  </r>
  <r>
    <x v="2948"/>
    <n v="2025"/>
    <n v="4"/>
    <s v="No"/>
  </r>
  <r>
    <x v="2948"/>
    <n v="2026"/>
    <n v="2"/>
    <s v="No"/>
  </r>
  <r>
    <x v="2949"/>
    <n v="2022"/>
    <n v="4"/>
    <s v="Yes"/>
  </r>
  <r>
    <x v="2949"/>
    <n v="2023"/>
    <n v="5"/>
    <s v="Yes"/>
  </r>
  <r>
    <x v="2950"/>
    <n v="2022"/>
    <n v="4"/>
    <s v="No"/>
  </r>
  <r>
    <x v="2950"/>
    <n v="2023"/>
    <n v="4"/>
    <s v="No"/>
  </r>
  <r>
    <x v="2950"/>
    <n v="2024"/>
    <n v="3"/>
    <s v="No"/>
  </r>
  <r>
    <x v="2951"/>
    <n v="2021"/>
    <n v="3"/>
    <s v="Yes"/>
  </r>
  <r>
    <x v="2951"/>
    <n v="2022"/>
    <n v="5"/>
    <s v="No"/>
  </r>
  <r>
    <x v="2952"/>
    <n v="2022"/>
    <n v="3"/>
    <s v="No"/>
  </r>
  <r>
    <x v="2952"/>
    <n v="2023"/>
    <n v="4"/>
    <s v="No"/>
  </r>
  <r>
    <x v="2952"/>
    <n v="2024"/>
    <n v="4"/>
    <s v="No"/>
  </r>
  <r>
    <x v="2952"/>
    <n v="2025"/>
    <n v="4"/>
    <s v="No"/>
  </r>
  <r>
    <x v="2953"/>
    <n v="2023"/>
    <n v="4"/>
    <s v="Yes"/>
  </r>
  <r>
    <x v="2953"/>
    <n v="2024"/>
    <n v="4"/>
    <s v="No"/>
  </r>
  <r>
    <x v="2953"/>
    <n v="2025"/>
    <n v="3"/>
    <s v="No"/>
  </r>
  <r>
    <x v="2953"/>
    <n v="2026"/>
    <n v="2"/>
    <s v="No"/>
  </r>
  <r>
    <x v="2954"/>
    <n v="2023"/>
    <n v="2"/>
    <s v="No"/>
  </r>
  <r>
    <x v="2954"/>
    <n v="2024"/>
    <n v="4"/>
    <s v="No"/>
  </r>
  <r>
    <x v="2954"/>
    <n v="2025"/>
    <n v="4"/>
    <s v="No"/>
  </r>
  <r>
    <x v="2955"/>
    <n v="2022"/>
    <n v="3"/>
    <s v="No"/>
  </r>
  <r>
    <x v="2955"/>
    <n v="2023"/>
    <n v="3"/>
    <s v="No"/>
  </r>
  <r>
    <x v="2955"/>
    <n v="2024"/>
    <n v="2"/>
    <s v="No"/>
  </r>
  <r>
    <x v="2955"/>
    <n v="2025"/>
    <n v="2"/>
    <s v="No"/>
  </r>
  <r>
    <x v="2956"/>
    <n v="2021"/>
    <n v="3"/>
    <s v="No"/>
  </r>
  <r>
    <x v="2956"/>
    <n v="2022"/>
    <n v="2"/>
    <s v="No"/>
  </r>
  <r>
    <x v="2957"/>
    <n v="2020"/>
    <n v="3"/>
    <s v="Yes"/>
  </r>
  <r>
    <x v="2957"/>
    <n v="2021"/>
    <n v="3"/>
    <s v="No"/>
  </r>
  <r>
    <x v="2958"/>
    <n v="2021"/>
    <n v="4"/>
    <s v="No"/>
  </r>
  <r>
    <x v="2958"/>
    <n v="2022"/>
    <n v="4"/>
    <s v="No"/>
  </r>
  <r>
    <x v="2958"/>
    <n v="2023"/>
    <n v="4"/>
    <s v="No"/>
  </r>
  <r>
    <x v="2958"/>
    <n v="2024"/>
    <n v="3"/>
    <s v="No"/>
  </r>
  <r>
    <x v="2959"/>
    <n v="2018"/>
    <n v="4"/>
    <s v="Yes"/>
  </r>
  <r>
    <x v="2960"/>
    <n v="2023"/>
    <n v="4"/>
    <s v="No"/>
  </r>
  <r>
    <x v="2960"/>
    <n v="2024"/>
    <n v="3"/>
    <s v="No"/>
  </r>
  <r>
    <x v="2961"/>
    <n v="2023"/>
    <n v="3"/>
    <s v="No"/>
  </r>
  <r>
    <x v="2961"/>
    <n v="2024"/>
    <n v="4"/>
    <s v="No"/>
  </r>
  <r>
    <x v="2961"/>
    <n v="2025"/>
    <n v="2"/>
    <s v="Yes"/>
  </r>
  <r>
    <x v="2962"/>
    <n v="2021"/>
    <n v="3"/>
    <s v="Yes"/>
  </r>
  <r>
    <x v="2962"/>
    <n v="2022"/>
    <n v="4"/>
    <s v="No"/>
  </r>
  <r>
    <x v="2962"/>
    <n v="2023"/>
    <n v="4"/>
    <s v="Yes"/>
  </r>
  <r>
    <x v="2963"/>
    <n v="2020"/>
    <n v="4"/>
    <s v="No"/>
  </r>
  <r>
    <x v="2963"/>
    <n v="2021"/>
    <n v="4"/>
    <s v="No"/>
  </r>
  <r>
    <x v="2963"/>
    <n v="2022"/>
    <n v="4"/>
    <s v="No"/>
  </r>
  <r>
    <x v="2964"/>
    <n v="2018"/>
    <n v="3"/>
    <s v="No"/>
  </r>
  <r>
    <x v="2964"/>
    <n v="2019"/>
    <n v="5"/>
    <s v="No"/>
  </r>
  <r>
    <x v="2964"/>
    <n v="2020"/>
    <n v="3"/>
    <s v="No"/>
  </r>
  <r>
    <x v="2964"/>
    <n v="2021"/>
    <n v="3"/>
    <s v="No"/>
  </r>
  <r>
    <x v="2965"/>
    <n v="2017"/>
    <n v="4"/>
    <s v="No"/>
  </r>
  <r>
    <x v="2965"/>
    <n v="2018"/>
    <n v="2"/>
    <s v="No"/>
  </r>
  <r>
    <x v="2965"/>
    <n v="2019"/>
    <n v="2"/>
    <s v="No"/>
  </r>
  <r>
    <x v="2966"/>
    <n v="2018"/>
    <n v="4"/>
    <s v="No"/>
  </r>
  <r>
    <x v="2966"/>
    <n v="2019"/>
    <n v="2"/>
    <s v="No"/>
  </r>
  <r>
    <x v="2967"/>
    <n v="2018"/>
    <n v="3"/>
    <s v="Yes"/>
  </r>
  <r>
    <x v="2968"/>
    <n v="2019"/>
    <n v="3"/>
    <s v="No"/>
  </r>
  <r>
    <x v="2968"/>
    <n v="2020"/>
    <n v="2"/>
    <s v="No"/>
  </r>
  <r>
    <x v="2969"/>
    <n v="2023"/>
    <n v="2"/>
    <s v="No"/>
  </r>
  <r>
    <x v="2969"/>
    <n v="2024"/>
    <n v="4"/>
    <s v="No"/>
  </r>
  <r>
    <x v="2969"/>
    <n v="2025"/>
    <n v="2"/>
    <s v="No"/>
  </r>
  <r>
    <x v="2969"/>
    <n v="2026"/>
    <n v="3"/>
    <s v="No"/>
  </r>
  <r>
    <x v="2970"/>
    <n v="2018"/>
    <n v="5"/>
    <s v="Yes"/>
  </r>
  <r>
    <x v="2970"/>
    <n v="2019"/>
    <n v="3"/>
    <s v="Yes"/>
  </r>
  <r>
    <x v="2970"/>
    <n v="2020"/>
    <n v="4"/>
    <s v="Yes"/>
  </r>
  <r>
    <x v="2971"/>
    <n v="2018"/>
    <n v="2"/>
    <s v="No"/>
  </r>
  <r>
    <x v="2971"/>
    <n v="2019"/>
    <n v="4"/>
    <s v="No"/>
  </r>
  <r>
    <x v="2972"/>
    <n v="2019"/>
    <n v="2"/>
    <s v="No"/>
  </r>
  <r>
    <x v="2972"/>
    <n v="2020"/>
    <n v="4"/>
    <s v="No"/>
  </r>
  <r>
    <x v="2972"/>
    <n v="2021"/>
    <n v="3"/>
    <s v="Yes"/>
  </r>
  <r>
    <x v="2973"/>
    <n v="2018"/>
    <n v="2"/>
    <s v="Yes"/>
  </r>
  <r>
    <x v="2974"/>
    <n v="2023"/>
    <n v="4"/>
    <s v="No"/>
  </r>
  <r>
    <x v="2975"/>
    <n v="2018"/>
    <n v="4"/>
    <s v="No"/>
  </r>
  <r>
    <x v="2975"/>
    <n v="2019"/>
    <n v="5"/>
    <s v="No"/>
  </r>
  <r>
    <x v="2976"/>
    <n v="2022"/>
    <n v="4"/>
    <s v="No"/>
  </r>
  <r>
    <x v="2976"/>
    <n v="2023"/>
    <n v="4"/>
    <s v="Yes"/>
  </r>
  <r>
    <x v="2977"/>
    <n v="2020"/>
    <n v="2"/>
    <s v="No"/>
  </r>
  <r>
    <x v="2978"/>
    <n v="2023"/>
    <n v="5"/>
    <s v="No"/>
  </r>
  <r>
    <x v="2978"/>
    <n v="2024"/>
    <n v="3"/>
    <s v="No"/>
  </r>
  <r>
    <x v="2978"/>
    <n v="2025"/>
    <n v="2"/>
    <s v="No"/>
  </r>
  <r>
    <x v="2979"/>
    <n v="2020"/>
    <n v="2"/>
    <s v="No"/>
  </r>
  <r>
    <x v="2979"/>
    <n v="2021"/>
    <n v="4"/>
    <s v="No"/>
  </r>
  <r>
    <x v="2980"/>
    <n v="2020"/>
    <n v="4"/>
    <s v="No"/>
  </r>
  <r>
    <x v="2980"/>
    <n v="2021"/>
    <n v="4"/>
    <s v="No"/>
  </r>
  <r>
    <x v="2981"/>
    <n v="2021"/>
    <n v="3"/>
    <s v="No"/>
  </r>
  <r>
    <x v="2981"/>
    <n v="2022"/>
    <n v="4"/>
    <s v="No"/>
  </r>
  <r>
    <x v="2981"/>
    <n v="2023"/>
    <n v="3"/>
    <s v="No"/>
  </r>
  <r>
    <x v="2982"/>
    <n v="2023"/>
    <n v="3"/>
    <s v="No"/>
  </r>
  <r>
    <x v="2982"/>
    <n v="2024"/>
    <n v="3"/>
    <s v="No"/>
  </r>
  <r>
    <x v="2982"/>
    <n v="2025"/>
    <n v="2"/>
    <s v="No"/>
  </r>
  <r>
    <x v="2983"/>
    <n v="2021"/>
    <n v="4"/>
    <s v="No"/>
  </r>
  <r>
    <x v="2984"/>
    <n v="2020"/>
    <n v="4"/>
    <s v="No"/>
  </r>
  <r>
    <x v="2984"/>
    <n v="2021"/>
    <n v="3"/>
    <s v="No"/>
  </r>
  <r>
    <x v="2985"/>
    <n v="2017"/>
    <n v="5"/>
    <s v="No"/>
  </r>
  <r>
    <x v="2985"/>
    <n v="2018"/>
    <n v="5"/>
    <s v="No"/>
  </r>
  <r>
    <x v="2985"/>
    <n v="2019"/>
    <n v="4"/>
    <s v="No"/>
  </r>
  <r>
    <x v="2985"/>
    <n v="2020"/>
    <n v="3"/>
    <s v="No"/>
  </r>
  <r>
    <x v="2986"/>
    <n v="2019"/>
    <n v="4"/>
    <s v="No"/>
  </r>
  <r>
    <x v="2986"/>
    <n v="2020"/>
    <n v="4"/>
    <s v="No"/>
  </r>
  <r>
    <x v="2986"/>
    <n v="2021"/>
    <n v="4"/>
    <s v="Yes"/>
  </r>
  <r>
    <x v="2987"/>
    <n v="2017"/>
    <n v="4"/>
    <s v="No"/>
  </r>
  <r>
    <x v="2987"/>
    <n v="2018"/>
    <n v="3"/>
    <s v="No"/>
  </r>
  <r>
    <x v="2988"/>
    <n v="2018"/>
    <n v="4"/>
    <s v="Yes"/>
  </r>
  <r>
    <x v="2989"/>
    <n v="2021"/>
    <n v="3"/>
    <s v="No"/>
  </r>
  <r>
    <x v="2989"/>
    <n v="2022"/>
    <n v="5"/>
    <s v="No"/>
  </r>
  <r>
    <x v="2989"/>
    <n v="2023"/>
    <n v="2"/>
    <s v="No"/>
  </r>
  <r>
    <x v="2990"/>
    <n v="2017"/>
    <n v="3"/>
    <s v="Yes"/>
  </r>
  <r>
    <x v="2990"/>
    <n v="2018"/>
    <n v="2"/>
    <s v="No"/>
  </r>
  <r>
    <x v="2990"/>
    <n v="2019"/>
    <n v="3"/>
    <s v="No"/>
  </r>
  <r>
    <x v="2990"/>
    <n v="2020"/>
    <n v="3"/>
    <s v="No"/>
  </r>
  <r>
    <x v="2991"/>
    <n v="2023"/>
    <n v="4"/>
    <s v="No"/>
  </r>
  <r>
    <x v="2991"/>
    <n v="2024"/>
    <n v="4"/>
    <s v="No"/>
  </r>
  <r>
    <x v="2991"/>
    <n v="2025"/>
    <n v="4"/>
    <s v="No"/>
  </r>
  <r>
    <x v="2992"/>
    <n v="2020"/>
    <n v="3"/>
    <s v="No"/>
  </r>
  <r>
    <x v="2992"/>
    <n v="2021"/>
    <n v="3"/>
    <s v="No"/>
  </r>
  <r>
    <x v="2992"/>
    <n v="2022"/>
    <n v="3"/>
    <s v="No"/>
  </r>
  <r>
    <x v="2992"/>
    <n v="2023"/>
    <n v="3"/>
    <s v="No"/>
  </r>
  <r>
    <x v="2993"/>
    <n v="2022"/>
    <n v="4"/>
    <s v="No"/>
  </r>
  <r>
    <x v="2993"/>
    <n v="2023"/>
    <n v="3"/>
    <s v="No"/>
  </r>
  <r>
    <x v="2993"/>
    <n v="2024"/>
    <n v="3"/>
    <s v="No"/>
  </r>
  <r>
    <x v="2993"/>
    <n v="2025"/>
    <n v="3"/>
    <s v="No"/>
  </r>
  <r>
    <x v="2994"/>
    <n v="2017"/>
    <n v="5"/>
    <s v="No"/>
  </r>
  <r>
    <x v="2995"/>
    <n v="2021"/>
    <n v="4"/>
    <s v="No"/>
  </r>
  <r>
    <x v="2995"/>
    <n v="2022"/>
    <n v="3"/>
    <s v="No"/>
  </r>
  <r>
    <x v="2995"/>
    <n v="2023"/>
    <n v="4"/>
    <s v="No"/>
  </r>
  <r>
    <x v="2995"/>
    <n v="2024"/>
    <n v="5"/>
    <s v="No"/>
  </r>
  <r>
    <x v="2996"/>
    <n v="2023"/>
    <n v="5"/>
    <s v="No"/>
  </r>
  <r>
    <x v="2996"/>
    <n v="2024"/>
    <n v="3"/>
    <s v="No"/>
  </r>
  <r>
    <x v="2996"/>
    <n v="2025"/>
    <n v="4"/>
    <s v="No"/>
  </r>
  <r>
    <x v="2997"/>
    <n v="2018"/>
    <n v="3"/>
    <s v="No"/>
  </r>
  <r>
    <x v="2997"/>
    <n v="2019"/>
    <n v="3"/>
    <s v="No"/>
  </r>
  <r>
    <x v="2997"/>
    <n v="2020"/>
    <n v="4"/>
    <s v="No"/>
  </r>
  <r>
    <x v="2998"/>
    <n v="2021"/>
    <n v="4"/>
    <s v="Yes"/>
  </r>
  <r>
    <x v="2998"/>
    <n v="2022"/>
    <n v="5"/>
    <s v="Yes"/>
  </r>
  <r>
    <x v="2998"/>
    <n v="2023"/>
    <n v="5"/>
    <s v="Yes"/>
  </r>
  <r>
    <x v="2999"/>
    <n v="2020"/>
    <n v="2"/>
    <s v="No"/>
  </r>
  <r>
    <x v="2999"/>
    <n v="2021"/>
    <n v="3"/>
    <s v="No"/>
  </r>
  <r>
    <x v="2999"/>
    <n v="2022"/>
    <n v="3"/>
    <s v="No"/>
  </r>
  <r>
    <x v="2999"/>
    <n v="2023"/>
    <n v="4"/>
    <s v="No"/>
  </r>
  <r>
    <x v="3000"/>
    <n v="2022"/>
    <n v="2"/>
    <s v="No"/>
  </r>
  <r>
    <x v="3000"/>
    <n v="2023"/>
    <n v="2"/>
    <s v="No"/>
  </r>
  <r>
    <x v="3000"/>
    <n v="2024"/>
    <n v="4"/>
    <s v="No"/>
  </r>
  <r>
    <x v="3000"/>
    <n v="2025"/>
    <n v="5"/>
    <s v="No"/>
  </r>
  <r>
    <x v="3001"/>
    <n v="2021"/>
    <n v="2"/>
    <s v="No"/>
  </r>
  <r>
    <x v="3001"/>
    <n v="2022"/>
    <n v="4"/>
    <s v="No"/>
  </r>
  <r>
    <x v="3002"/>
    <n v="2020"/>
    <n v="2"/>
    <s v="No"/>
  </r>
  <r>
    <x v="3002"/>
    <n v="2021"/>
    <n v="3"/>
    <s v="No"/>
  </r>
  <r>
    <x v="3002"/>
    <n v="2022"/>
    <n v="4"/>
    <s v="No"/>
  </r>
  <r>
    <x v="3002"/>
    <n v="2023"/>
    <n v="2"/>
    <s v="No"/>
  </r>
  <r>
    <x v="3003"/>
    <n v="2017"/>
    <n v="3"/>
    <s v="No"/>
  </r>
  <r>
    <x v="3003"/>
    <n v="2018"/>
    <n v="4"/>
    <s v="No"/>
  </r>
  <r>
    <x v="3003"/>
    <n v="2019"/>
    <n v="3"/>
    <s v="No"/>
  </r>
  <r>
    <x v="3003"/>
    <n v="2020"/>
    <n v="2"/>
    <s v="No"/>
  </r>
  <r>
    <x v="3004"/>
    <n v="2021"/>
    <n v="2"/>
    <s v="No"/>
  </r>
  <r>
    <x v="3004"/>
    <n v="2022"/>
    <n v="5"/>
    <s v="No"/>
  </r>
  <r>
    <x v="3005"/>
    <n v="2018"/>
    <n v="4"/>
    <s v="No"/>
  </r>
  <r>
    <x v="3005"/>
    <n v="2019"/>
    <n v="3"/>
    <s v="No"/>
  </r>
  <r>
    <x v="3006"/>
    <n v="2019"/>
    <n v="3"/>
    <s v="No"/>
  </r>
  <r>
    <x v="3007"/>
    <n v="2021"/>
    <n v="3"/>
    <s v="No"/>
  </r>
  <r>
    <x v="3007"/>
    <n v="2022"/>
    <n v="3"/>
    <s v="No"/>
  </r>
  <r>
    <x v="3007"/>
    <n v="2023"/>
    <n v="4"/>
    <s v="No"/>
  </r>
  <r>
    <x v="3007"/>
    <n v="2024"/>
    <n v="4"/>
    <s v="No"/>
  </r>
  <r>
    <x v="3008"/>
    <n v="2023"/>
    <n v="3"/>
    <s v="No"/>
  </r>
  <r>
    <x v="3008"/>
    <n v="2024"/>
    <n v="3"/>
    <s v="No"/>
  </r>
  <r>
    <x v="3008"/>
    <n v="2025"/>
    <n v="3"/>
    <s v="No"/>
  </r>
  <r>
    <x v="3008"/>
    <n v="2026"/>
    <n v="3"/>
    <s v="No"/>
  </r>
  <r>
    <x v="3009"/>
    <n v="2017"/>
    <n v="3"/>
    <s v="No"/>
  </r>
  <r>
    <x v="3009"/>
    <n v="2018"/>
    <n v="5"/>
    <s v="No"/>
  </r>
  <r>
    <x v="3009"/>
    <n v="2019"/>
    <n v="3"/>
    <s v="No"/>
  </r>
  <r>
    <x v="3009"/>
    <n v="2020"/>
    <n v="5"/>
    <s v="No"/>
  </r>
  <r>
    <x v="3010"/>
    <n v="2023"/>
    <n v="4"/>
    <s v="No"/>
  </r>
  <r>
    <x v="3011"/>
    <n v="2020"/>
    <n v="4"/>
    <s v="No"/>
  </r>
  <r>
    <x v="3012"/>
    <n v="2022"/>
    <n v="2"/>
    <s v="No"/>
  </r>
  <r>
    <x v="3012"/>
    <n v="2023"/>
    <n v="4"/>
    <s v="No"/>
  </r>
  <r>
    <x v="3012"/>
    <n v="2024"/>
    <n v="5"/>
    <s v="No"/>
  </r>
  <r>
    <x v="3012"/>
    <n v="2025"/>
    <n v="3"/>
    <s v="No"/>
  </r>
  <r>
    <x v="3013"/>
    <n v="2018"/>
    <n v="4"/>
    <s v="No"/>
  </r>
  <r>
    <x v="3014"/>
    <n v="2018"/>
    <n v="3"/>
    <s v="No"/>
  </r>
  <r>
    <x v="3015"/>
    <n v="2018"/>
    <n v="4"/>
    <s v="Yes"/>
  </r>
  <r>
    <x v="3015"/>
    <n v="2019"/>
    <n v="4"/>
    <s v="No"/>
  </r>
  <r>
    <x v="3015"/>
    <n v="2020"/>
    <n v="3"/>
    <s v="No"/>
  </r>
  <r>
    <x v="3015"/>
    <n v="2021"/>
    <n v="2"/>
    <s v="No"/>
  </r>
  <r>
    <x v="3016"/>
    <n v="2018"/>
    <n v="3"/>
    <s v="No"/>
  </r>
  <r>
    <x v="3016"/>
    <n v="2019"/>
    <n v="3"/>
    <s v="No"/>
  </r>
  <r>
    <x v="3016"/>
    <n v="2020"/>
    <n v="3"/>
    <s v="No"/>
  </r>
  <r>
    <x v="3016"/>
    <n v="2021"/>
    <n v="5"/>
    <s v="No"/>
  </r>
  <r>
    <x v="3017"/>
    <n v="2022"/>
    <n v="2"/>
    <s v="No"/>
  </r>
  <r>
    <x v="3017"/>
    <n v="2023"/>
    <n v="3"/>
    <s v="No"/>
  </r>
  <r>
    <x v="3017"/>
    <n v="2024"/>
    <n v="2"/>
    <s v="No"/>
  </r>
  <r>
    <x v="3017"/>
    <n v="2025"/>
    <n v="2"/>
    <s v="No"/>
  </r>
  <r>
    <x v="3018"/>
    <n v="2017"/>
    <n v="4"/>
    <s v="No"/>
  </r>
  <r>
    <x v="3018"/>
    <n v="2018"/>
    <n v="4"/>
    <s v="No"/>
  </r>
  <r>
    <x v="3018"/>
    <n v="2019"/>
    <n v="4"/>
    <s v="No"/>
  </r>
  <r>
    <x v="3018"/>
    <n v="2020"/>
    <n v="4"/>
    <s v="Yes"/>
  </r>
  <r>
    <x v="3019"/>
    <n v="2020"/>
    <n v="5"/>
    <s v="No"/>
  </r>
  <r>
    <x v="3019"/>
    <n v="2021"/>
    <n v="3"/>
    <s v="No"/>
  </r>
  <r>
    <x v="3019"/>
    <n v="2022"/>
    <n v="4"/>
    <s v="Yes"/>
  </r>
  <r>
    <x v="3020"/>
    <n v="2019"/>
    <n v="4"/>
    <s v="No"/>
  </r>
  <r>
    <x v="3020"/>
    <n v="2020"/>
    <n v="3"/>
    <s v="No"/>
  </r>
  <r>
    <x v="3020"/>
    <n v="2021"/>
    <n v="5"/>
    <s v="Yes"/>
  </r>
  <r>
    <x v="3021"/>
    <n v="2022"/>
    <n v="2"/>
    <s v="No"/>
  </r>
  <r>
    <x v="3021"/>
    <n v="2023"/>
    <n v="3"/>
    <s v="No"/>
  </r>
  <r>
    <x v="3022"/>
    <n v="2017"/>
    <n v="4"/>
    <s v="No"/>
  </r>
  <r>
    <x v="3022"/>
    <n v="2018"/>
    <n v="3"/>
    <s v="No"/>
  </r>
  <r>
    <x v="3022"/>
    <n v="2019"/>
    <n v="4"/>
    <s v="No"/>
  </r>
  <r>
    <x v="3023"/>
    <n v="2017"/>
    <n v="2"/>
    <s v="No"/>
  </r>
  <r>
    <x v="3024"/>
    <n v="2019"/>
    <n v="3"/>
    <s v="No"/>
  </r>
  <r>
    <x v="3024"/>
    <n v="2020"/>
    <n v="4"/>
    <s v="No"/>
  </r>
  <r>
    <x v="3024"/>
    <n v="2021"/>
    <n v="3"/>
    <s v="No"/>
  </r>
  <r>
    <x v="3025"/>
    <n v="2021"/>
    <n v="4"/>
    <s v="No"/>
  </r>
  <r>
    <x v="3025"/>
    <n v="2022"/>
    <n v="3"/>
    <s v="No"/>
  </r>
  <r>
    <x v="3026"/>
    <n v="2018"/>
    <n v="4"/>
    <s v="No"/>
  </r>
  <r>
    <x v="3026"/>
    <n v="2019"/>
    <n v="3"/>
    <s v="Yes"/>
  </r>
  <r>
    <x v="3026"/>
    <n v="2020"/>
    <n v="5"/>
    <s v="No"/>
  </r>
  <r>
    <x v="3027"/>
    <n v="2021"/>
    <n v="4"/>
    <s v="No"/>
  </r>
  <r>
    <x v="3028"/>
    <n v="2023"/>
    <n v="3"/>
    <s v="No"/>
  </r>
  <r>
    <x v="3028"/>
    <n v="2024"/>
    <n v="4"/>
    <s v="No"/>
  </r>
  <r>
    <x v="3028"/>
    <n v="2025"/>
    <n v="5"/>
    <s v="No"/>
  </r>
  <r>
    <x v="3029"/>
    <n v="2022"/>
    <n v="5"/>
    <s v="No"/>
  </r>
  <r>
    <x v="3029"/>
    <n v="2023"/>
    <n v="4"/>
    <s v="No"/>
  </r>
  <r>
    <x v="3030"/>
    <n v="2017"/>
    <n v="3"/>
    <s v="No"/>
  </r>
  <r>
    <x v="3030"/>
    <n v="2018"/>
    <n v="5"/>
    <s v="No"/>
  </r>
  <r>
    <x v="3030"/>
    <n v="2019"/>
    <n v="5"/>
    <s v="Yes"/>
  </r>
  <r>
    <x v="3030"/>
    <n v="2020"/>
    <n v="3"/>
    <s v="No"/>
  </r>
  <r>
    <x v="3031"/>
    <n v="2018"/>
    <n v="4"/>
    <s v="No"/>
  </r>
  <r>
    <x v="3031"/>
    <n v="2019"/>
    <n v="3"/>
    <s v="No"/>
  </r>
  <r>
    <x v="3031"/>
    <n v="2020"/>
    <n v="3"/>
    <s v="Yes"/>
  </r>
  <r>
    <x v="3032"/>
    <n v="2023"/>
    <n v="2"/>
    <s v="No"/>
  </r>
  <r>
    <x v="3033"/>
    <n v="2022"/>
    <n v="3"/>
    <s v="Yes"/>
  </r>
  <r>
    <x v="3033"/>
    <n v="2023"/>
    <n v="2"/>
    <s v="No"/>
  </r>
  <r>
    <x v="3033"/>
    <n v="2024"/>
    <n v="2"/>
    <s v="No"/>
  </r>
  <r>
    <x v="3033"/>
    <n v="2025"/>
    <n v="3"/>
    <s v="Yes"/>
  </r>
  <r>
    <x v="3034"/>
    <n v="2018"/>
    <n v="5"/>
    <s v="No"/>
  </r>
  <r>
    <x v="3035"/>
    <n v="2017"/>
    <n v="4"/>
    <s v="No"/>
  </r>
  <r>
    <x v="3035"/>
    <n v="2018"/>
    <n v="4"/>
    <s v="No"/>
  </r>
  <r>
    <x v="3036"/>
    <n v="2018"/>
    <n v="3"/>
    <s v="No"/>
  </r>
  <r>
    <x v="3036"/>
    <n v="2019"/>
    <n v="3"/>
    <s v="No"/>
  </r>
  <r>
    <x v="3036"/>
    <n v="2020"/>
    <n v="4"/>
    <s v="No"/>
  </r>
  <r>
    <x v="3037"/>
    <n v="2022"/>
    <n v="2"/>
    <s v="No"/>
  </r>
  <r>
    <x v="3038"/>
    <n v="2023"/>
    <n v="2"/>
    <s v="No"/>
  </r>
  <r>
    <x v="3038"/>
    <n v="2024"/>
    <n v="5"/>
    <s v="No"/>
  </r>
  <r>
    <x v="3038"/>
    <n v="2025"/>
    <n v="4"/>
    <s v="No"/>
  </r>
  <r>
    <x v="3039"/>
    <n v="2019"/>
    <n v="4"/>
    <s v="No"/>
  </r>
  <r>
    <x v="3039"/>
    <n v="2020"/>
    <n v="2"/>
    <s v="No"/>
  </r>
  <r>
    <x v="3039"/>
    <n v="2021"/>
    <n v="4"/>
    <s v="No"/>
  </r>
  <r>
    <x v="3039"/>
    <n v="2022"/>
    <n v="2"/>
    <s v="No"/>
  </r>
  <r>
    <x v="3040"/>
    <n v="2019"/>
    <n v="4"/>
    <s v="No"/>
  </r>
  <r>
    <x v="3040"/>
    <n v="2020"/>
    <n v="3"/>
    <s v="No"/>
  </r>
  <r>
    <x v="3041"/>
    <n v="2021"/>
    <n v="3"/>
    <s v="Yes"/>
  </r>
  <r>
    <x v="3041"/>
    <n v="2022"/>
    <n v="4"/>
    <s v="No"/>
  </r>
  <r>
    <x v="3041"/>
    <n v="2023"/>
    <n v="2"/>
    <s v="No"/>
  </r>
  <r>
    <x v="3042"/>
    <n v="2019"/>
    <n v="5"/>
    <s v="No"/>
  </r>
  <r>
    <x v="3042"/>
    <n v="2020"/>
    <n v="3"/>
    <s v="No"/>
  </r>
  <r>
    <x v="3043"/>
    <n v="2017"/>
    <n v="5"/>
    <s v="No"/>
  </r>
  <r>
    <x v="3043"/>
    <n v="2018"/>
    <n v="5"/>
    <s v="No"/>
  </r>
  <r>
    <x v="3043"/>
    <n v="2019"/>
    <n v="5"/>
    <s v="No"/>
  </r>
  <r>
    <x v="3043"/>
    <n v="2020"/>
    <n v="3"/>
    <s v="No"/>
  </r>
  <r>
    <x v="3044"/>
    <n v="2021"/>
    <n v="3"/>
    <s v="No"/>
  </r>
  <r>
    <x v="3044"/>
    <n v="2022"/>
    <n v="3"/>
    <s v="No"/>
  </r>
  <r>
    <x v="3044"/>
    <n v="2023"/>
    <n v="2"/>
    <s v="No"/>
  </r>
  <r>
    <x v="3044"/>
    <n v="2024"/>
    <n v="3"/>
    <s v="No"/>
  </r>
  <r>
    <x v="3045"/>
    <n v="2022"/>
    <n v="2"/>
    <s v="No"/>
  </r>
  <r>
    <x v="3045"/>
    <n v="2023"/>
    <n v="2"/>
    <s v="Yes"/>
  </r>
  <r>
    <x v="3046"/>
    <n v="2020"/>
    <n v="3"/>
    <s v="No"/>
  </r>
  <r>
    <x v="3046"/>
    <n v="2021"/>
    <n v="5"/>
    <s v="No"/>
  </r>
  <r>
    <x v="3046"/>
    <n v="2022"/>
    <n v="3"/>
    <s v="No"/>
  </r>
  <r>
    <x v="3046"/>
    <n v="2023"/>
    <n v="3"/>
    <s v="No"/>
  </r>
  <r>
    <x v="3047"/>
    <n v="2019"/>
    <n v="3"/>
    <s v="No"/>
  </r>
  <r>
    <x v="3048"/>
    <n v="2023"/>
    <n v="3"/>
    <s v="No"/>
  </r>
  <r>
    <x v="3049"/>
    <n v="2022"/>
    <n v="3"/>
    <s v="No"/>
  </r>
  <r>
    <x v="3050"/>
    <n v="2020"/>
    <n v="2"/>
    <s v="Yes"/>
  </r>
  <r>
    <x v="3050"/>
    <n v="2021"/>
    <n v="5"/>
    <s v="No"/>
  </r>
  <r>
    <x v="3050"/>
    <n v="2022"/>
    <n v="4"/>
    <s v="No"/>
  </r>
  <r>
    <x v="3051"/>
    <n v="2020"/>
    <n v="3"/>
    <s v="Yes"/>
  </r>
  <r>
    <x v="3052"/>
    <n v="2018"/>
    <n v="4"/>
    <s v="No"/>
  </r>
  <r>
    <x v="3052"/>
    <n v="2019"/>
    <n v="5"/>
    <s v="No"/>
  </r>
  <r>
    <x v="3052"/>
    <n v="2020"/>
    <n v="3"/>
    <s v="No"/>
  </r>
  <r>
    <x v="3052"/>
    <n v="2021"/>
    <n v="2"/>
    <s v="No"/>
  </r>
  <r>
    <x v="3053"/>
    <n v="2018"/>
    <n v="4"/>
    <s v="No"/>
  </r>
  <r>
    <x v="3054"/>
    <n v="2017"/>
    <n v="5"/>
    <s v="No"/>
  </r>
  <r>
    <x v="3054"/>
    <n v="2018"/>
    <n v="3"/>
    <s v="No"/>
  </r>
  <r>
    <x v="3054"/>
    <n v="2019"/>
    <n v="5"/>
    <s v="No"/>
  </r>
  <r>
    <x v="3055"/>
    <n v="2022"/>
    <n v="4"/>
    <s v="No"/>
  </r>
  <r>
    <x v="3055"/>
    <n v="2023"/>
    <n v="5"/>
    <s v="No"/>
  </r>
  <r>
    <x v="3055"/>
    <n v="2024"/>
    <n v="3"/>
    <s v="No"/>
  </r>
  <r>
    <x v="3056"/>
    <n v="2018"/>
    <n v="3"/>
    <s v="No"/>
  </r>
  <r>
    <x v="3056"/>
    <n v="2019"/>
    <n v="2"/>
    <s v="No"/>
  </r>
  <r>
    <x v="3056"/>
    <n v="2020"/>
    <n v="3"/>
    <s v="No"/>
  </r>
  <r>
    <x v="3056"/>
    <n v="2021"/>
    <n v="4"/>
    <s v="No"/>
  </r>
  <r>
    <x v="3057"/>
    <n v="2017"/>
    <n v="5"/>
    <s v="No"/>
  </r>
  <r>
    <x v="3058"/>
    <n v="2022"/>
    <n v="5"/>
    <s v="No"/>
  </r>
  <r>
    <x v="3058"/>
    <n v="2023"/>
    <n v="4"/>
    <s v="No"/>
  </r>
  <r>
    <x v="3058"/>
    <n v="2024"/>
    <n v="3"/>
    <s v="No"/>
  </r>
  <r>
    <x v="3059"/>
    <n v="2019"/>
    <n v="4"/>
    <s v="No"/>
  </r>
  <r>
    <x v="3059"/>
    <n v="2020"/>
    <n v="3"/>
    <s v="No"/>
  </r>
  <r>
    <x v="3060"/>
    <n v="2017"/>
    <n v="2"/>
    <s v="No"/>
  </r>
  <r>
    <x v="3061"/>
    <n v="2017"/>
    <n v="3"/>
    <s v="No"/>
  </r>
  <r>
    <x v="3062"/>
    <n v="2019"/>
    <n v="3"/>
    <s v="Yes"/>
  </r>
  <r>
    <x v="3063"/>
    <n v="2023"/>
    <n v="4"/>
    <s v="No"/>
  </r>
  <r>
    <x v="3063"/>
    <n v="2024"/>
    <n v="3"/>
    <s v="No"/>
  </r>
  <r>
    <x v="3063"/>
    <n v="2025"/>
    <n v="4"/>
    <s v="Yes"/>
  </r>
  <r>
    <x v="3064"/>
    <n v="2018"/>
    <n v="5"/>
    <s v="No"/>
  </r>
  <r>
    <x v="3064"/>
    <n v="2019"/>
    <n v="5"/>
    <s v="No"/>
  </r>
  <r>
    <x v="3064"/>
    <n v="2020"/>
    <n v="3"/>
    <s v="No"/>
  </r>
  <r>
    <x v="3065"/>
    <n v="2022"/>
    <n v="4"/>
    <s v="No"/>
  </r>
  <r>
    <x v="3066"/>
    <n v="2022"/>
    <n v="4"/>
    <s v="No"/>
  </r>
  <r>
    <x v="3066"/>
    <n v="2023"/>
    <n v="5"/>
    <s v="No"/>
  </r>
  <r>
    <x v="3066"/>
    <n v="2024"/>
    <n v="3"/>
    <s v="No"/>
  </r>
  <r>
    <x v="3067"/>
    <n v="2019"/>
    <n v="2"/>
    <s v="No"/>
  </r>
  <r>
    <x v="3068"/>
    <n v="2020"/>
    <n v="3"/>
    <s v="No"/>
  </r>
  <r>
    <x v="3068"/>
    <n v="2021"/>
    <n v="4"/>
    <s v="Yes"/>
  </r>
  <r>
    <x v="3068"/>
    <n v="2022"/>
    <n v="4"/>
    <s v="No"/>
  </r>
  <r>
    <x v="3069"/>
    <n v="2019"/>
    <n v="3"/>
    <s v="No"/>
  </r>
  <r>
    <x v="3069"/>
    <n v="2020"/>
    <n v="4"/>
    <s v="Yes"/>
  </r>
  <r>
    <x v="3069"/>
    <n v="2021"/>
    <n v="2"/>
    <s v="No"/>
  </r>
  <r>
    <x v="3070"/>
    <n v="2019"/>
    <n v="3"/>
    <s v="No"/>
  </r>
  <r>
    <x v="3070"/>
    <n v="2020"/>
    <n v="4"/>
    <s v="No"/>
  </r>
  <r>
    <x v="3071"/>
    <n v="2023"/>
    <n v="2"/>
    <s v="No"/>
  </r>
  <r>
    <x v="3071"/>
    <n v="2024"/>
    <n v="3"/>
    <s v="No"/>
  </r>
  <r>
    <x v="3071"/>
    <n v="2025"/>
    <n v="5"/>
    <s v="Yes"/>
  </r>
  <r>
    <x v="3072"/>
    <n v="2023"/>
    <n v="4"/>
    <s v="No"/>
  </r>
  <r>
    <x v="3072"/>
    <n v="2024"/>
    <n v="3"/>
    <s v="No"/>
  </r>
  <r>
    <x v="3073"/>
    <n v="2019"/>
    <n v="4"/>
    <s v="No"/>
  </r>
  <r>
    <x v="3073"/>
    <n v="2020"/>
    <n v="4"/>
    <s v="No"/>
  </r>
  <r>
    <x v="3073"/>
    <n v="2021"/>
    <n v="5"/>
    <s v="No"/>
  </r>
  <r>
    <x v="3074"/>
    <n v="2018"/>
    <n v="3"/>
    <s v="Yes"/>
  </r>
  <r>
    <x v="3074"/>
    <n v="2019"/>
    <n v="3"/>
    <s v="No"/>
  </r>
  <r>
    <x v="3074"/>
    <n v="2020"/>
    <n v="3"/>
    <s v="No"/>
  </r>
  <r>
    <x v="3074"/>
    <n v="2021"/>
    <n v="3"/>
    <s v="No"/>
  </r>
  <r>
    <x v="3075"/>
    <n v="2018"/>
    <n v="3"/>
    <s v="No"/>
  </r>
  <r>
    <x v="3075"/>
    <n v="2019"/>
    <n v="4"/>
    <s v="No"/>
  </r>
  <r>
    <x v="3075"/>
    <n v="2020"/>
    <n v="2"/>
    <s v="No"/>
  </r>
  <r>
    <x v="3075"/>
    <n v="2021"/>
    <n v="3"/>
    <s v="Yes"/>
  </r>
  <r>
    <x v="3076"/>
    <n v="2019"/>
    <n v="2"/>
    <s v="No"/>
  </r>
  <r>
    <x v="3077"/>
    <n v="2023"/>
    <n v="4"/>
    <s v="No"/>
  </r>
  <r>
    <x v="3077"/>
    <n v="2024"/>
    <n v="3"/>
    <s v="No"/>
  </r>
  <r>
    <x v="3078"/>
    <n v="2022"/>
    <n v="5"/>
    <s v="No"/>
  </r>
  <r>
    <x v="3078"/>
    <n v="2023"/>
    <n v="2"/>
    <s v="No"/>
  </r>
  <r>
    <x v="3079"/>
    <n v="2021"/>
    <n v="3"/>
    <s v="No"/>
  </r>
  <r>
    <x v="3080"/>
    <n v="2020"/>
    <n v="3"/>
    <s v="No"/>
  </r>
  <r>
    <x v="3081"/>
    <n v="2019"/>
    <n v="4"/>
    <s v="No"/>
  </r>
  <r>
    <x v="3081"/>
    <n v="2020"/>
    <n v="3"/>
    <s v="No"/>
  </r>
  <r>
    <x v="3082"/>
    <n v="2021"/>
    <n v="5"/>
    <s v="No"/>
  </r>
  <r>
    <x v="3082"/>
    <n v="2022"/>
    <n v="3"/>
    <s v="No"/>
  </r>
  <r>
    <x v="3082"/>
    <n v="2023"/>
    <n v="3"/>
    <s v="No"/>
  </r>
  <r>
    <x v="3082"/>
    <n v="2024"/>
    <n v="4"/>
    <s v="No"/>
  </r>
  <r>
    <x v="3083"/>
    <n v="2023"/>
    <n v="3"/>
    <s v="No"/>
  </r>
  <r>
    <x v="3083"/>
    <n v="2024"/>
    <n v="3"/>
    <s v="Yes"/>
  </r>
  <r>
    <x v="3083"/>
    <n v="2025"/>
    <n v="4"/>
    <s v="No"/>
  </r>
  <r>
    <x v="3083"/>
    <n v="2026"/>
    <n v="3"/>
    <s v="Yes"/>
  </r>
  <r>
    <x v="3084"/>
    <n v="2022"/>
    <n v="4"/>
    <s v="No"/>
  </r>
  <r>
    <x v="3084"/>
    <n v="2023"/>
    <n v="3"/>
    <s v="Yes"/>
  </r>
  <r>
    <x v="3084"/>
    <n v="2024"/>
    <n v="3"/>
    <s v="No"/>
  </r>
  <r>
    <x v="3085"/>
    <n v="2019"/>
    <n v="3"/>
    <s v="No"/>
  </r>
  <r>
    <x v="3085"/>
    <n v="2020"/>
    <n v="3"/>
    <s v="No"/>
  </r>
  <r>
    <x v="3086"/>
    <n v="2020"/>
    <n v="3"/>
    <s v="No"/>
  </r>
  <r>
    <x v="3086"/>
    <n v="2021"/>
    <n v="5"/>
    <s v="No"/>
  </r>
  <r>
    <x v="3086"/>
    <n v="2022"/>
    <n v="2"/>
    <s v="No"/>
  </r>
  <r>
    <x v="3086"/>
    <n v="2023"/>
    <n v="2"/>
    <s v="No"/>
  </r>
  <r>
    <x v="3087"/>
    <n v="2023"/>
    <n v="4"/>
    <s v="No"/>
  </r>
  <r>
    <x v="3088"/>
    <n v="2022"/>
    <n v="4"/>
    <s v="No"/>
  </r>
  <r>
    <x v="3088"/>
    <n v="2023"/>
    <n v="3"/>
    <s v="No"/>
  </r>
  <r>
    <x v="3088"/>
    <n v="2024"/>
    <n v="3"/>
    <s v="No"/>
  </r>
  <r>
    <x v="3089"/>
    <n v="2020"/>
    <n v="3"/>
    <s v="No"/>
  </r>
  <r>
    <x v="3090"/>
    <n v="2017"/>
    <n v="4"/>
    <s v="No"/>
  </r>
  <r>
    <x v="3090"/>
    <n v="2018"/>
    <n v="5"/>
    <s v="No"/>
  </r>
  <r>
    <x v="3090"/>
    <n v="2019"/>
    <n v="2"/>
    <s v="No"/>
  </r>
  <r>
    <x v="3091"/>
    <n v="2020"/>
    <n v="5"/>
    <s v="No"/>
  </r>
  <r>
    <x v="3092"/>
    <n v="2019"/>
    <n v="3"/>
    <s v="No"/>
  </r>
  <r>
    <x v="3092"/>
    <n v="2020"/>
    <n v="3"/>
    <s v="No"/>
  </r>
  <r>
    <x v="3092"/>
    <n v="2021"/>
    <n v="5"/>
    <s v="No"/>
  </r>
  <r>
    <x v="3092"/>
    <n v="2022"/>
    <n v="3"/>
    <s v="No"/>
  </r>
  <r>
    <x v="3093"/>
    <n v="2018"/>
    <n v="5"/>
    <s v="No"/>
  </r>
  <r>
    <x v="3094"/>
    <n v="2022"/>
    <n v="4"/>
    <s v="No"/>
  </r>
  <r>
    <x v="3095"/>
    <n v="2019"/>
    <n v="3"/>
    <s v="No"/>
  </r>
  <r>
    <x v="3095"/>
    <n v="2020"/>
    <n v="4"/>
    <s v="No"/>
  </r>
  <r>
    <x v="3095"/>
    <n v="2021"/>
    <n v="2"/>
    <s v="No"/>
  </r>
  <r>
    <x v="3096"/>
    <n v="2020"/>
    <n v="3"/>
    <s v="No"/>
  </r>
  <r>
    <x v="3096"/>
    <n v="2021"/>
    <n v="5"/>
    <s v="Yes"/>
  </r>
  <r>
    <x v="3097"/>
    <n v="2020"/>
    <n v="2"/>
    <s v="No"/>
  </r>
  <r>
    <x v="3098"/>
    <n v="2019"/>
    <n v="4"/>
    <s v="Yes"/>
  </r>
  <r>
    <x v="3098"/>
    <n v="2020"/>
    <n v="4"/>
    <s v="No"/>
  </r>
  <r>
    <x v="3099"/>
    <n v="2020"/>
    <n v="3"/>
    <s v="No"/>
  </r>
  <r>
    <x v="3099"/>
    <n v="2021"/>
    <n v="4"/>
    <s v="No"/>
  </r>
  <r>
    <x v="3100"/>
    <n v="2021"/>
    <n v="3"/>
    <s v="No"/>
  </r>
  <r>
    <x v="3100"/>
    <n v="2022"/>
    <n v="3"/>
    <s v="No"/>
  </r>
  <r>
    <x v="3100"/>
    <n v="2023"/>
    <n v="4"/>
    <s v="No"/>
  </r>
  <r>
    <x v="3101"/>
    <n v="2018"/>
    <n v="3"/>
    <s v="No"/>
  </r>
  <r>
    <x v="3101"/>
    <n v="2019"/>
    <n v="3"/>
    <s v="No"/>
  </r>
  <r>
    <x v="3101"/>
    <n v="2020"/>
    <n v="2"/>
    <s v="No"/>
  </r>
  <r>
    <x v="3102"/>
    <n v="2019"/>
    <n v="5"/>
    <s v="No"/>
  </r>
  <r>
    <x v="3102"/>
    <n v="2020"/>
    <n v="5"/>
    <s v="No"/>
  </r>
  <r>
    <x v="3102"/>
    <n v="2021"/>
    <n v="4"/>
    <s v="No"/>
  </r>
  <r>
    <x v="3103"/>
    <n v="2017"/>
    <n v="3"/>
    <s v="No"/>
  </r>
  <r>
    <x v="3103"/>
    <n v="2018"/>
    <n v="2"/>
    <s v="No"/>
  </r>
  <r>
    <x v="3103"/>
    <n v="2019"/>
    <n v="3"/>
    <s v="No"/>
  </r>
  <r>
    <x v="3103"/>
    <n v="2020"/>
    <n v="5"/>
    <s v="No"/>
  </r>
  <r>
    <x v="3104"/>
    <n v="2019"/>
    <n v="2"/>
    <s v="Yes"/>
  </r>
  <r>
    <x v="3104"/>
    <n v="2020"/>
    <n v="5"/>
    <s v="No"/>
  </r>
  <r>
    <x v="3105"/>
    <n v="2023"/>
    <n v="5"/>
    <s v="Yes"/>
  </r>
  <r>
    <x v="3106"/>
    <n v="2018"/>
    <n v="2"/>
    <s v="No"/>
  </r>
  <r>
    <x v="3106"/>
    <n v="2019"/>
    <n v="4"/>
    <s v="No"/>
  </r>
  <r>
    <x v="3106"/>
    <n v="2020"/>
    <n v="3"/>
    <s v="No"/>
  </r>
  <r>
    <x v="3107"/>
    <n v="2020"/>
    <n v="4"/>
    <s v="No"/>
  </r>
  <r>
    <x v="3107"/>
    <n v="2021"/>
    <n v="4"/>
    <s v="No"/>
  </r>
  <r>
    <x v="3108"/>
    <n v="2018"/>
    <n v="4"/>
    <s v="Yes"/>
  </r>
  <r>
    <x v="3108"/>
    <n v="2019"/>
    <n v="2"/>
    <s v="No"/>
  </r>
  <r>
    <x v="3108"/>
    <n v="2020"/>
    <n v="4"/>
    <s v="No"/>
  </r>
  <r>
    <x v="3109"/>
    <n v="2019"/>
    <n v="3"/>
    <s v="No"/>
  </r>
  <r>
    <x v="3109"/>
    <n v="2020"/>
    <n v="4"/>
    <s v="Yes"/>
  </r>
  <r>
    <x v="3109"/>
    <n v="2021"/>
    <n v="3"/>
    <s v="No"/>
  </r>
  <r>
    <x v="3110"/>
    <n v="2019"/>
    <n v="5"/>
    <s v="No"/>
  </r>
  <r>
    <x v="3110"/>
    <n v="2020"/>
    <n v="2"/>
    <s v="No"/>
  </r>
  <r>
    <x v="3110"/>
    <n v="2021"/>
    <n v="4"/>
    <s v="No"/>
  </r>
  <r>
    <x v="3110"/>
    <n v="2022"/>
    <n v="4"/>
    <s v="No"/>
  </r>
  <r>
    <x v="3111"/>
    <n v="2017"/>
    <n v="2"/>
    <s v="Yes"/>
  </r>
  <r>
    <x v="3112"/>
    <n v="2017"/>
    <n v="3"/>
    <s v="No"/>
  </r>
  <r>
    <x v="3113"/>
    <n v="2017"/>
    <n v="4"/>
    <s v="No"/>
  </r>
  <r>
    <x v="3114"/>
    <n v="2023"/>
    <n v="3"/>
    <s v="No"/>
  </r>
  <r>
    <x v="3114"/>
    <n v="2024"/>
    <n v="2"/>
    <s v="No"/>
  </r>
  <r>
    <x v="3114"/>
    <n v="2025"/>
    <n v="5"/>
    <s v="No"/>
  </r>
  <r>
    <x v="3115"/>
    <n v="2018"/>
    <n v="4"/>
    <s v="No"/>
  </r>
  <r>
    <x v="3115"/>
    <n v="2019"/>
    <n v="4"/>
    <s v="No"/>
  </r>
  <r>
    <x v="3115"/>
    <n v="2020"/>
    <n v="4"/>
    <s v="No"/>
  </r>
  <r>
    <x v="3116"/>
    <n v="2023"/>
    <n v="3"/>
    <s v="No"/>
  </r>
  <r>
    <x v="3116"/>
    <n v="2024"/>
    <n v="4"/>
    <s v="No"/>
  </r>
  <r>
    <x v="3117"/>
    <n v="2020"/>
    <n v="4"/>
    <s v="No"/>
  </r>
  <r>
    <x v="3117"/>
    <n v="2021"/>
    <n v="3"/>
    <s v="No"/>
  </r>
  <r>
    <x v="3117"/>
    <n v="2022"/>
    <n v="5"/>
    <s v="No"/>
  </r>
  <r>
    <x v="3118"/>
    <n v="2017"/>
    <n v="5"/>
    <s v="No"/>
  </r>
  <r>
    <x v="3118"/>
    <n v="2018"/>
    <n v="2"/>
    <s v="No"/>
  </r>
  <r>
    <x v="3118"/>
    <n v="2019"/>
    <n v="3"/>
    <s v="No"/>
  </r>
  <r>
    <x v="3118"/>
    <n v="2020"/>
    <n v="4"/>
    <s v="No"/>
  </r>
  <r>
    <x v="3119"/>
    <n v="2020"/>
    <n v="4"/>
    <s v="No"/>
  </r>
  <r>
    <x v="3119"/>
    <n v="2021"/>
    <n v="5"/>
    <s v="No"/>
  </r>
  <r>
    <x v="3119"/>
    <n v="2022"/>
    <n v="4"/>
    <s v="No"/>
  </r>
  <r>
    <x v="3120"/>
    <n v="2020"/>
    <n v="4"/>
    <s v="No"/>
  </r>
  <r>
    <x v="3120"/>
    <n v="2021"/>
    <n v="3"/>
    <s v="No"/>
  </r>
  <r>
    <x v="3121"/>
    <n v="2018"/>
    <n v="5"/>
    <s v="No"/>
  </r>
  <r>
    <x v="3121"/>
    <n v="2019"/>
    <n v="2"/>
    <s v="Yes"/>
  </r>
  <r>
    <x v="3121"/>
    <n v="2020"/>
    <n v="3"/>
    <s v="No"/>
  </r>
  <r>
    <x v="3121"/>
    <n v="2021"/>
    <n v="3"/>
    <s v="No"/>
  </r>
  <r>
    <x v="3122"/>
    <n v="2022"/>
    <n v="5"/>
    <s v="No"/>
  </r>
  <r>
    <x v="3122"/>
    <n v="2023"/>
    <n v="3"/>
    <s v="No"/>
  </r>
  <r>
    <x v="3122"/>
    <n v="2024"/>
    <n v="4"/>
    <s v="No"/>
  </r>
  <r>
    <x v="3122"/>
    <n v="2025"/>
    <n v="3"/>
    <s v="No"/>
  </r>
  <r>
    <x v="3123"/>
    <n v="2020"/>
    <n v="2"/>
    <s v="No"/>
  </r>
  <r>
    <x v="3124"/>
    <n v="2020"/>
    <n v="3"/>
    <s v="No"/>
  </r>
  <r>
    <x v="3124"/>
    <n v="2021"/>
    <n v="4"/>
    <s v="No"/>
  </r>
  <r>
    <x v="3124"/>
    <n v="2022"/>
    <n v="3"/>
    <s v="No"/>
  </r>
  <r>
    <x v="3125"/>
    <n v="2022"/>
    <n v="3"/>
    <s v="Yes"/>
  </r>
  <r>
    <x v="3125"/>
    <n v="2023"/>
    <n v="4"/>
    <s v="No"/>
  </r>
  <r>
    <x v="3125"/>
    <n v="2024"/>
    <n v="5"/>
    <s v="No"/>
  </r>
  <r>
    <x v="3126"/>
    <n v="2017"/>
    <n v="3"/>
    <s v="No"/>
  </r>
  <r>
    <x v="3127"/>
    <n v="2019"/>
    <n v="3"/>
    <s v="No"/>
  </r>
  <r>
    <x v="3127"/>
    <n v="2020"/>
    <n v="2"/>
    <s v="No"/>
  </r>
  <r>
    <x v="3127"/>
    <n v="2021"/>
    <n v="3"/>
    <s v="No"/>
  </r>
  <r>
    <x v="3128"/>
    <n v="2021"/>
    <n v="4"/>
    <s v="No"/>
  </r>
  <r>
    <x v="3128"/>
    <n v="2022"/>
    <n v="3"/>
    <s v="No"/>
  </r>
  <r>
    <x v="3128"/>
    <n v="2023"/>
    <n v="4"/>
    <s v="No"/>
  </r>
  <r>
    <x v="3128"/>
    <n v="2024"/>
    <n v="3"/>
    <s v="No"/>
  </r>
  <r>
    <x v="3129"/>
    <n v="2021"/>
    <n v="4"/>
    <s v="No"/>
  </r>
  <r>
    <x v="3129"/>
    <n v="2022"/>
    <n v="2"/>
    <s v="No"/>
  </r>
  <r>
    <x v="3129"/>
    <n v="2023"/>
    <n v="4"/>
    <s v="No"/>
  </r>
  <r>
    <x v="3129"/>
    <n v="2024"/>
    <n v="3"/>
    <s v="No"/>
  </r>
  <r>
    <x v="3130"/>
    <n v="2021"/>
    <n v="4"/>
    <s v="No"/>
  </r>
  <r>
    <x v="3130"/>
    <n v="2022"/>
    <n v="4"/>
    <s v="No"/>
  </r>
  <r>
    <x v="3130"/>
    <n v="2023"/>
    <n v="5"/>
    <s v="No"/>
  </r>
  <r>
    <x v="3130"/>
    <n v="2024"/>
    <n v="4"/>
    <s v="No"/>
  </r>
  <r>
    <x v="3131"/>
    <n v="2019"/>
    <n v="5"/>
    <s v="No"/>
  </r>
  <r>
    <x v="3131"/>
    <n v="2020"/>
    <n v="2"/>
    <s v="No"/>
  </r>
  <r>
    <x v="3131"/>
    <n v="2021"/>
    <n v="4"/>
    <s v="No"/>
  </r>
  <r>
    <x v="3132"/>
    <n v="2020"/>
    <n v="4"/>
    <s v="No"/>
  </r>
  <r>
    <x v="3132"/>
    <n v="2021"/>
    <n v="4"/>
    <s v="No"/>
  </r>
  <r>
    <x v="3133"/>
    <n v="2022"/>
    <n v="5"/>
    <s v="No"/>
  </r>
  <r>
    <x v="3133"/>
    <n v="2023"/>
    <n v="4"/>
    <s v="No"/>
  </r>
  <r>
    <x v="3133"/>
    <n v="2024"/>
    <n v="3"/>
    <s v="No"/>
  </r>
  <r>
    <x v="3133"/>
    <n v="2025"/>
    <n v="4"/>
    <s v="No"/>
  </r>
  <r>
    <x v="3134"/>
    <n v="2021"/>
    <n v="5"/>
    <s v="No"/>
  </r>
  <r>
    <x v="3134"/>
    <n v="2022"/>
    <n v="2"/>
    <s v="No"/>
  </r>
  <r>
    <x v="3135"/>
    <n v="2021"/>
    <n v="3"/>
    <s v="No"/>
  </r>
  <r>
    <x v="3135"/>
    <n v="2022"/>
    <n v="5"/>
    <s v="No"/>
  </r>
  <r>
    <x v="3135"/>
    <n v="2023"/>
    <n v="3"/>
    <s v="No"/>
  </r>
  <r>
    <x v="3136"/>
    <n v="2020"/>
    <n v="4"/>
    <s v="No"/>
  </r>
  <r>
    <x v="3136"/>
    <n v="2021"/>
    <n v="4"/>
    <s v="No"/>
  </r>
  <r>
    <x v="3137"/>
    <n v="2020"/>
    <n v="3"/>
    <s v="No"/>
  </r>
  <r>
    <x v="3137"/>
    <n v="2021"/>
    <n v="4"/>
    <s v="No"/>
  </r>
  <r>
    <x v="3137"/>
    <n v="2022"/>
    <n v="3"/>
    <s v="No"/>
  </r>
  <r>
    <x v="3137"/>
    <n v="2023"/>
    <n v="4"/>
    <s v="No"/>
  </r>
  <r>
    <x v="3138"/>
    <n v="2022"/>
    <n v="3"/>
    <s v="No"/>
  </r>
  <r>
    <x v="3138"/>
    <n v="2023"/>
    <n v="5"/>
    <s v="No"/>
  </r>
  <r>
    <x v="3138"/>
    <n v="2024"/>
    <n v="5"/>
    <s v="No"/>
  </r>
  <r>
    <x v="3139"/>
    <n v="2018"/>
    <n v="5"/>
    <s v="No"/>
  </r>
  <r>
    <x v="3139"/>
    <n v="2019"/>
    <n v="4"/>
    <s v="No"/>
  </r>
  <r>
    <x v="3140"/>
    <n v="2019"/>
    <n v="4"/>
    <s v="No"/>
  </r>
  <r>
    <x v="3140"/>
    <n v="2020"/>
    <n v="4"/>
    <s v="No"/>
  </r>
  <r>
    <x v="3140"/>
    <n v="2021"/>
    <n v="4"/>
    <s v="No"/>
  </r>
  <r>
    <x v="3140"/>
    <n v="2022"/>
    <n v="4"/>
    <s v="No"/>
  </r>
  <r>
    <x v="3141"/>
    <n v="2018"/>
    <n v="3"/>
    <s v="No"/>
  </r>
  <r>
    <x v="3142"/>
    <n v="2017"/>
    <n v="3"/>
    <s v="No"/>
  </r>
  <r>
    <x v="3142"/>
    <n v="2018"/>
    <n v="3"/>
    <s v="No"/>
  </r>
  <r>
    <x v="3142"/>
    <n v="2019"/>
    <n v="5"/>
    <s v="No"/>
  </r>
  <r>
    <x v="3142"/>
    <n v="2020"/>
    <n v="3"/>
    <s v="Yes"/>
  </r>
  <r>
    <x v="3143"/>
    <n v="2019"/>
    <n v="4"/>
    <s v="No"/>
  </r>
  <r>
    <x v="3144"/>
    <n v="2022"/>
    <n v="3"/>
    <s v="No"/>
  </r>
  <r>
    <x v="3144"/>
    <n v="2023"/>
    <n v="3"/>
    <s v="No"/>
  </r>
  <r>
    <x v="3144"/>
    <n v="2024"/>
    <n v="3"/>
    <s v="No"/>
  </r>
  <r>
    <x v="3144"/>
    <n v="2025"/>
    <n v="4"/>
    <s v="No"/>
  </r>
  <r>
    <x v="3145"/>
    <n v="2017"/>
    <n v="4"/>
    <s v="No"/>
  </r>
  <r>
    <x v="3145"/>
    <n v="2018"/>
    <n v="5"/>
    <s v="No"/>
  </r>
  <r>
    <x v="3145"/>
    <n v="2019"/>
    <n v="3"/>
    <s v="Yes"/>
  </r>
  <r>
    <x v="3146"/>
    <n v="2018"/>
    <n v="2"/>
    <s v="Yes"/>
  </r>
  <r>
    <x v="3146"/>
    <n v="2019"/>
    <n v="4"/>
    <s v="No"/>
  </r>
  <r>
    <x v="3146"/>
    <n v="2020"/>
    <n v="4"/>
    <s v="No"/>
  </r>
  <r>
    <x v="3147"/>
    <n v="2018"/>
    <n v="5"/>
    <s v="No"/>
  </r>
  <r>
    <x v="3148"/>
    <n v="2021"/>
    <n v="4"/>
    <s v="No"/>
  </r>
  <r>
    <x v="3148"/>
    <n v="2022"/>
    <n v="2"/>
    <s v="No"/>
  </r>
  <r>
    <x v="3149"/>
    <n v="2023"/>
    <n v="2"/>
    <s v="No"/>
  </r>
  <r>
    <x v="3150"/>
    <n v="2022"/>
    <n v="4"/>
    <s v="No"/>
  </r>
  <r>
    <x v="3150"/>
    <n v="2023"/>
    <n v="5"/>
    <s v="No"/>
  </r>
  <r>
    <x v="3150"/>
    <n v="2024"/>
    <n v="4"/>
    <s v="No"/>
  </r>
  <r>
    <x v="3150"/>
    <n v="2025"/>
    <n v="5"/>
    <s v="No"/>
  </r>
  <r>
    <x v="3151"/>
    <n v="2023"/>
    <n v="5"/>
    <s v="No"/>
  </r>
  <r>
    <x v="3151"/>
    <n v="2024"/>
    <n v="4"/>
    <s v="No"/>
  </r>
  <r>
    <x v="3151"/>
    <n v="2025"/>
    <n v="2"/>
    <s v="No"/>
  </r>
  <r>
    <x v="3152"/>
    <n v="2023"/>
    <n v="4"/>
    <s v="No"/>
  </r>
  <r>
    <x v="3152"/>
    <n v="2024"/>
    <n v="4"/>
    <s v="Yes"/>
  </r>
  <r>
    <x v="3153"/>
    <n v="2021"/>
    <n v="3"/>
    <s v="No"/>
  </r>
  <r>
    <x v="3153"/>
    <n v="2022"/>
    <n v="4"/>
    <s v="No"/>
  </r>
  <r>
    <x v="3153"/>
    <n v="2023"/>
    <n v="3"/>
    <s v="No"/>
  </r>
  <r>
    <x v="3153"/>
    <n v="2024"/>
    <n v="3"/>
    <s v="No"/>
  </r>
  <r>
    <x v="3154"/>
    <n v="2017"/>
    <n v="3"/>
    <s v="Yes"/>
  </r>
  <r>
    <x v="3154"/>
    <n v="2018"/>
    <n v="3"/>
    <s v="No"/>
  </r>
  <r>
    <x v="3154"/>
    <n v="2019"/>
    <n v="3"/>
    <s v="No"/>
  </r>
  <r>
    <x v="3154"/>
    <n v="2020"/>
    <n v="3"/>
    <s v="No"/>
  </r>
  <r>
    <x v="3155"/>
    <n v="2018"/>
    <n v="4"/>
    <s v="No"/>
  </r>
  <r>
    <x v="3156"/>
    <n v="2019"/>
    <n v="4"/>
    <s v="No"/>
  </r>
  <r>
    <x v="3156"/>
    <n v="2020"/>
    <n v="4"/>
    <s v="No"/>
  </r>
  <r>
    <x v="3156"/>
    <n v="2021"/>
    <n v="2"/>
    <s v="No"/>
  </r>
  <r>
    <x v="3157"/>
    <n v="2021"/>
    <n v="4"/>
    <s v="No"/>
  </r>
  <r>
    <x v="3157"/>
    <n v="2022"/>
    <n v="2"/>
    <s v="No"/>
  </r>
  <r>
    <x v="3157"/>
    <n v="2023"/>
    <n v="4"/>
    <s v="No"/>
  </r>
  <r>
    <x v="3158"/>
    <n v="2019"/>
    <n v="3"/>
    <s v="No"/>
  </r>
  <r>
    <x v="3159"/>
    <n v="2022"/>
    <n v="5"/>
    <s v="No"/>
  </r>
  <r>
    <x v="3160"/>
    <n v="2018"/>
    <n v="4"/>
    <s v="No"/>
  </r>
  <r>
    <x v="3160"/>
    <n v="2019"/>
    <n v="4"/>
    <s v="No"/>
  </r>
  <r>
    <x v="3160"/>
    <n v="2020"/>
    <n v="3"/>
    <s v="No"/>
  </r>
  <r>
    <x v="3160"/>
    <n v="2021"/>
    <n v="4"/>
    <s v="No"/>
  </r>
  <r>
    <x v="3161"/>
    <n v="2017"/>
    <n v="4"/>
    <s v="No"/>
  </r>
  <r>
    <x v="3161"/>
    <n v="2018"/>
    <n v="4"/>
    <s v="No"/>
  </r>
  <r>
    <x v="3162"/>
    <n v="2019"/>
    <n v="3"/>
    <s v="No"/>
  </r>
  <r>
    <x v="3163"/>
    <n v="2023"/>
    <n v="3"/>
    <s v="Yes"/>
  </r>
  <r>
    <x v="3163"/>
    <n v="2024"/>
    <n v="2"/>
    <s v="No"/>
  </r>
  <r>
    <x v="3163"/>
    <n v="2025"/>
    <n v="3"/>
    <s v="No"/>
  </r>
  <r>
    <x v="3164"/>
    <n v="2018"/>
    <n v="3"/>
    <s v="Yes"/>
  </r>
  <r>
    <x v="3165"/>
    <n v="2018"/>
    <n v="3"/>
    <s v="Yes"/>
  </r>
  <r>
    <x v="3165"/>
    <n v="2019"/>
    <n v="3"/>
    <s v="No"/>
  </r>
  <r>
    <x v="3165"/>
    <n v="2020"/>
    <n v="2"/>
    <s v="No"/>
  </r>
  <r>
    <x v="3166"/>
    <n v="2021"/>
    <n v="3"/>
    <s v="No"/>
  </r>
  <r>
    <x v="3166"/>
    <n v="2022"/>
    <n v="4"/>
    <s v="No"/>
  </r>
  <r>
    <x v="3167"/>
    <n v="2023"/>
    <n v="5"/>
    <s v="Yes"/>
  </r>
  <r>
    <x v="3168"/>
    <n v="2022"/>
    <n v="2"/>
    <s v="No"/>
  </r>
  <r>
    <x v="3169"/>
    <n v="2017"/>
    <n v="4"/>
    <s v="No"/>
  </r>
  <r>
    <x v="3169"/>
    <n v="2018"/>
    <n v="5"/>
    <s v="No"/>
  </r>
  <r>
    <x v="3170"/>
    <n v="2021"/>
    <n v="3"/>
    <s v="No"/>
  </r>
  <r>
    <x v="3170"/>
    <n v="2022"/>
    <n v="3"/>
    <s v="No"/>
  </r>
  <r>
    <x v="3170"/>
    <n v="2023"/>
    <n v="3"/>
    <s v="No"/>
  </r>
  <r>
    <x v="3171"/>
    <n v="2021"/>
    <n v="4"/>
    <s v="No"/>
  </r>
  <r>
    <x v="3171"/>
    <n v="2022"/>
    <n v="4"/>
    <s v="No"/>
  </r>
  <r>
    <x v="3172"/>
    <n v="2019"/>
    <n v="5"/>
    <s v="No"/>
  </r>
  <r>
    <x v="3172"/>
    <n v="2020"/>
    <n v="3"/>
    <s v="No"/>
  </r>
  <r>
    <x v="3172"/>
    <n v="2021"/>
    <n v="3"/>
    <s v="No"/>
  </r>
  <r>
    <x v="3172"/>
    <n v="2022"/>
    <n v="2"/>
    <s v="No"/>
  </r>
  <r>
    <x v="3173"/>
    <n v="2017"/>
    <n v="3"/>
    <s v="No"/>
  </r>
  <r>
    <x v="3173"/>
    <n v="2018"/>
    <n v="3"/>
    <s v="No"/>
  </r>
  <r>
    <x v="3173"/>
    <n v="2019"/>
    <n v="5"/>
    <s v="No"/>
  </r>
  <r>
    <x v="3174"/>
    <n v="2017"/>
    <n v="5"/>
    <s v="No"/>
  </r>
  <r>
    <x v="3174"/>
    <n v="2018"/>
    <n v="4"/>
    <s v="No"/>
  </r>
  <r>
    <x v="3174"/>
    <n v="2019"/>
    <n v="4"/>
    <s v="No"/>
  </r>
  <r>
    <x v="3174"/>
    <n v="2020"/>
    <n v="3"/>
    <s v="Yes"/>
  </r>
  <r>
    <x v="3175"/>
    <n v="2018"/>
    <n v="4"/>
    <s v="No"/>
  </r>
  <r>
    <x v="3176"/>
    <n v="2021"/>
    <n v="3"/>
    <s v="No"/>
  </r>
  <r>
    <x v="3176"/>
    <n v="2022"/>
    <n v="5"/>
    <s v="No"/>
  </r>
  <r>
    <x v="3176"/>
    <n v="2023"/>
    <n v="5"/>
    <s v="No"/>
  </r>
  <r>
    <x v="3177"/>
    <n v="2022"/>
    <n v="4"/>
    <s v="No"/>
  </r>
  <r>
    <x v="3178"/>
    <n v="2019"/>
    <n v="5"/>
    <s v="No"/>
  </r>
  <r>
    <x v="3179"/>
    <n v="2023"/>
    <n v="3"/>
    <s v="No"/>
  </r>
  <r>
    <x v="3179"/>
    <n v="2024"/>
    <n v="3"/>
    <s v="No"/>
  </r>
  <r>
    <x v="3180"/>
    <n v="2023"/>
    <n v="2"/>
    <s v="No"/>
  </r>
  <r>
    <x v="3180"/>
    <n v="2024"/>
    <n v="2"/>
    <s v="No"/>
  </r>
  <r>
    <x v="3181"/>
    <n v="2023"/>
    <n v="4"/>
    <s v="No"/>
  </r>
  <r>
    <x v="3181"/>
    <n v="2024"/>
    <n v="2"/>
    <s v="Yes"/>
  </r>
  <r>
    <x v="3181"/>
    <n v="2025"/>
    <n v="3"/>
    <s v="No"/>
  </r>
  <r>
    <x v="3182"/>
    <n v="2021"/>
    <n v="5"/>
    <s v="No"/>
  </r>
  <r>
    <x v="3182"/>
    <n v="2022"/>
    <n v="5"/>
    <s v="No"/>
  </r>
  <r>
    <x v="3182"/>
    <n v="2023"/>
    <n v="2"/>
    <s v="No"/>
  </r>
  <r>
    <x v="3183"/>
    <n v="2020"/>
    <n v="4"/>
    <s v="No"/>
  </r>
  <r>
    <x v="3183"/>
    <n v="2021"/>
    <n v="4"/>
    <s v="No"/>
  </r>
  <r>
    <x v="3183"/>
    <n v="2022"/>
    <n v="4"/>
    <s v="No"/>
  </r>
  <r>
    <x v="3184"/>
    <n v="2018"/>
    <n v="4"/>
    <s v="No"/>
  </r>
  <r>
    <x v="3184"/>
    <n v="2019"/>
    <n v="3"/>
    <s v="No"/>
  </r>
  <r>
    <x v="3184"/>
    <n v="2020"/>
    <n v="4"/>
    <s v="No"/>
  </r>
  <r>
    <x v="3185"/>
    <n v="2018"/>
    <n v="3"/>
    <s v="No"/>
  </r>
  <r>
    <x v="3185"/>
    <n v="2019"/>
    <n v="3"/>
    <s v="No"/>
  </r>
  <r>
    <x v="3185"/>
    <n v="2020"/>
    <n v="3"/>
    <s v="No"/>
  </r>
  <r>
    <x v="3185"/>
    <n v="2021"/>
    <n v="3"/>
    <s v="No"/>
  </r>
  <r>
    <x v="3186"/>
    <n v="2020"/>
    <n v="3"/>
    <s v="Yes"/>
  </r>
  <r>
    <x v="3186"/>
    <n v="2021"/>
    <n v="4"/>
    <s v="Yes"/>
  </r>
  <r>
    <x v="3186"/>
    <n v="2022"/>
    <n v="3"/>
    <s v="Yes"/>
  </r>
  <r>
    <x v="3187"/>
    <n v="2023"/>
    <n v="3"/>
    <s v="Yes"/>
  </r>
  <r>
    <x v="3187"/>
    <n v="2024"/>
    <n v="4"/>
    <s v="Yes"/>
  </r>
  <r>
    <x v="3187"/>
    <n v="2025"/>
    <n v="4"/>
    <s v="No"/>
  </r>
  <r>
    <x v="3187"/>
    <n v="2026"/>
    <n v="4"/>
    <s v="No"/>
  </r>
  <r>
    <x v="3188"/>
    <n v="2022"/>
    <n v="3"/>
    <s v="No"/>
  </r>
  <r>
    <x v="3188"/>
    <n v="2023"/>
    <n v="3"/>
    <s v="No"/>
  </r>
  <r>
    <x v="3189"/>
    <n v="2021"/>
    <n v="2"/>
    <s v="No"/>
  </r>
  <r>
    <x v="3189"/>
    <n v="2022"/>
    <n v="4"/>
    <s v="No"/>
  </r>
  <r>
    <x v="3190"/>
    <n v="2023"/>
    <n v="2"/>
    <s v="No"/>
  </r>
  <r>
    <x v="3190"/>
    <n v="2024"/>
    <n v="5"/>
    <s v="No"/>
  </r>
  <r>
    <x v="3191"/>
    <n v="2020"/>
    <n v="4"/>
    <s v="Yes"/>
  </r>
  <r>
    <x v="3191"/>
    <n v="2021"/>
    <n v="3"/>
    <s v="No"/>
  </r>
  <r>
    <x v="3192"/>
    <n v="2022"/>
    <n v="4"/>
    <s v="No"/>
  </r>
  <r>
    <x v="3192"/>
    <n v="2023"/>
    <n v="4"/>
    <s v="No"/>
  </r>
  <r>
    <x v="3192"/>
    <n v="2024"/>
    <n v="3"/>
    <s v="Yes"/>
  </r>
  <r>
    <x v="3193"/>
    <n v="2021"/>
    <n v="4"/>
    <s v="No"/>
  </r>
  <r>
    <x v="3194"/>
    <n v="2017"/>
    <n v="2"/>
    <s v="No"/>
  </r>
  <r>
    <x v="3194"/>
    <n v="2018"/>
    <n v="3"/>
    <s v="No"/>
  </r>
  <r>
    <x v="3194"/>
    <n v="2019"/>
    <n v="2"/>
    <s v="No"/>
  </r>
  <r>
    <x v="3195"/>
    <n v="2022"/>
    <n v="3"/>
    <s v="No"/>
  </r>
  <r>
    <x v="3195"/>
    <n v="2023"/>
    <n v="5"/>
    <s v="No"/>
  </r>
  <r>
    <x v="3196"/>
    <n v="2018"/>
    <n v="2"/>
    <s v="No"/>
  </r>
  <r>
    <x v="3196"/>
    <n v="2019"/>
    <n v="4"/>
    <s v="No"/>
  </r>
  <r>
    <x v="3196"/>
    <n v="2020"/>
    <n v="4"/>
    <s v="No"/>
  </r>
  <r>
    <x v="3196"/>
    <n v="2021"/>
    <n v="3"/>
    <s v="No"/>
  </r>
  <r>
    <x v="3197"/>
    <n v="2020"/>
    <n v="4"/>
    <s v="No"/>
  </r>
  <r>
    <x v="3197"/>
    <n v="2021"/>
    <n v="3"/>
    <s v="No"/>
  </r>
  <r>
    <x v="3197"/>
    <n v="2022"/>
    <n v="3"/>
    <s v="No"/>
  </r>
  <r>
    <x v="3198"/>
    <n v="2022"/>
    <n v="4"/>
    <s v="No"/>
  </r>
  <r>
    <x v="3199"/>
    <n v="2022"/>
    <n v="3"/>
    <s v="Yes"/>
  </r>
  <r>
    <x v="3199"/>
    <n v="2023"/>
    <n v="3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F8061-8E30-43B8-8FE7-ABB6568D1E7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ee ID">
  <location ref="A3:B3204" firstHeaderRow="1" firstDataRow="1" firstDataCol="1"/>
  <pivotFields count="4">
    <pivotField axis="axisRow" showAll="0">
      <items count="3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showAll="0"/>
    <pivotField dataField="1" showAll="0"/>
    <pivotField showAll="0"/>
  </pivotFields>
  <rowFields count="1">
    <field x="0"/>
  </rowFields>
  <rowItems count="3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 t="grand">
      <x/>
    </i>
  </rowItems>
  <colItems count="1">
    <i/>
  </colItems>
  <dataFields count="1">
    <dataField name="Average of performance_rating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B0465-7BA4-40C9-BFBF-CCBDD07B5D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ee_ID">
  <location ref="A3:E3204" firstHeaderRow="0" firstDataRow="1" firstDataCol="1"/>
  <pivotFields count="5">
    <pivotField axis="axisRow" showAll="0">
      <items count="3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umFmtId="14" showAll="0"/>
    <pivotField dataField="1" showAll="0"/>
    <pivotField dataField="1" showAll="0"/>
    <pivotField dataField="1" showAll="0"/>
  </pivotFields>
  <rowFields count="1">
    <field x="0"/>
  </rowFields>
  <rowItems count="3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engagement_score" fld="2" subtotal="average" baseField="0" baseItem="0"/>
    <dataField name="Sum of engagement_score" fld="2" baseField="0" baseItem="0"/>
    <dataField name="Average of manager_support" fld="4" subtotal="average" baseField="0" baseItem="1"/>
    <dataField name="Average of work_life_balance" fld="3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C685-A00E-48BE-961C-BB6B8CB9D9F1}">
  <dimension ref="A1:AE3201"/>
  <sheetViews>
    <sheetView topLeftCell="N1" workbookViewId="0">
      <selection activeCell="AD9" sqref="AD9"/>
    </sheetView>
  </sheetViews>
  <sheetFormatPr defaultRowHeight="14.4"/>
  <cols>
    <col min="1" max="1" width="8.21875" customWidth="1"/>
    <col min="2" max="2" width="7.109375" customWidth="1"/>
    <col min="3" max="3" width="6.21875" bestFit="1" customWidth="1"/>
    <col min="4" max="4" width="11.77734375" bestFit="1" customWidth="1"/>
    <col min="5" max="5" width="10.44140625" customWidth="1"/>
    <col min="6" max="6" width="12.88671875" customWidth="1"/>
    <col min="7" max="7" width="11.21875" bestFit="1" customWidth="1"/>
    <col min="8" max="8" width="8.109375" customWidth="1"/>
    <col min="9" max="9" width="10" bestFit="1" customWidth="1"/>
    <col min="10" max="10" width="9.44140625" customWidth="1"/>
    <col min="11" max="11" width="7" customWidth="1"/>
    <col min="12" max="12" width="11.77734375" customWidth="1"/>
    <col min="15" max="15" width="3.77734375" customWidth="1"/>
    <col min="16" max="16" width="14.5546875" customWidth="1"/>
    <col min="17" max="17" width="4.44140625" customWidth="1"/>
    <col min="18" max="18" width="4.5546875" customWidth="1"/>
    <col min="19" max="19" width="10.21875" customWidth="1"/>
    <col min="22" max="22" width="13.88671875" customWidth="1"/>
    <col min="25" max="25" width="24.6640625" customWidth="1"/>
    <col min="29" max="29" width="7.5546875" customWidth="1"/>
    <col min="30" max="30" width="25" customWidth="1"/>
  </cols>
  <sheetData>
    <row r="1" spans="1:3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16" t="s">
        <v>3388</v>
      </c>
      <c r="L1" s="5" t="s">
        <v>3389</v>
      </c>
      <c r="M1" s="16" t="s">
        <v>3398</v>
      </c>
      <c r="N1" s="16" t="s">
        <v>3399</v>
      </c>
      <c r="O1" s="16" t="s">
        <v>3400</v>
      </c>
      <c r="P1" s="16" t="s">
        <v>3433</v>
      </c>
      <c r="Q1" s="16" t="s">
        <v>3434</v>
      </c>
      <c r="R1" s="16" t="s">
        <v>3440</v>
      </c>
      <c r="S1" s="16" t="s">
        <v>3441</v>
      </c>
      <c r="T1" s="16" t="s">
        <v>3452</v>
      </c>
      <c r="U1" s="16" t="s">
        <v>3458</v>
      </c>
      <c r="V1" s="16" t="s">
        <v>3459</v>
      </c>
      <c r="W1" s="16" t="s">
        <v>3460</v>
      </c>
      <c r="X1" s="16" t="s">
        <v>3461</v>
      </c>
      <c r="Y1" s="16" t="s">
        <v>3461</v>
      </c>
    </row>
    <row r="2" spans="1:31">
      <c r="A2" s="7" t="s">
        <v>10</v>
      </c>
      <c r="B2" s="8" t="s">
        <v>11</v>
      </c>
      <c r="C2" s="8">
        <v>42</v>
      </c>
      <c r="D2" s="8" t="s">
        <v>12</v>
      </c>
      <c r="E2" s="8" t="s">
        <v>13</v>
      </c>
      <c r="F2" s="8" t="s">
        <v>14</v>
      </c>
      <c r="G2" s="9">
        <v>44030</v>
      </c>
      <c r="H2" s="8" t="s">
        <v>15</v>
      </c>
      <c r="I2" s="8" t="s">
        <v>16</v>
      </c>
      <c r="J2" s="10" t="s">
        <v>17</v>
      </c>
      <c r="K2" t="str">
        <f>_xlfn.XLOOKUP(A2,attrition_cleaned!$A:$A,attrition_cleaned!$B:$B,"Missing")</f>
        <v>No</v>
      </c>
      <c r="L2" s="9"/>
      <c r="M2">
        <f>_xlfn.XLOOKUP(A2,compensation_cleaned!$A:$A,compensation_cleaned!$B:$B,"Missing")</f>
        <v>417763</v>
      </c>
      <c r="N2">
        <f>_xlfn.XLOOKUP(A2,compensation_cleaned!$A:$A,compensation_cleaned!$C:$C,"Missing")</f>
        <v>45322</v>
      </c>
      <c r="O2" t="str">
        <f>_xlfn.XLOOKUP(A2,compensation_cleaned!$A:$A,compensation_cleaned!$D:$D,"Missing")</f>
        <v>L1</v>
      </c>
      <c r="P2">
        <f>_xlfn.XLOOKUP(A2,engagement_pivot!$A:$A,engagement_pivot!$B:$B,"Missing")</f>
        <v>2.3333333333333335</v>
      </c>
      <c r="Q2" t="str">
        <f>IF(
  _xlfn.XLOOKUP(A2, engagement_pivot!A:A, engagement_pivot!C:C, 0) &gt; 0,
  "Yes",
  "No"
)</f>
        <v>Yes</v>
      </c>
      <c r="R2">
        <f>IF(K2="Yes",DATEDIF(G2,L2,"M"),DATEDIF(G2,DATE(2023,12,31),"M"))</f>
        <v>41</v>
      </c>
      <c r="S2" t="str">
        <f>IF(R2&lt;=12,"0–12 months",
 IF(R2&lt;=36,"13–36 months","37+ months"))</f>
        <v>37+ months</v>
      </c>
      <c r="T2">
        <f>_xlfn.XLOOKUP(A2,performance_pivot!$A:$A,performance_pivot!$B:$B,"Missing")</f>
        <v>4</v>
      </c>
      <c r="U2">
        <f>_xlfn.XLOOKUP(A2,compensation_cleaned!$A:$A,compensation_cleaned!$F:$F,"Missing")</f>
        <v>499723.03723404254</v>
      </c>
      <c r="V2" t="str">
        <f>IF(M2&gt;U2,"Above Avg Pay","Below Avg Pay")</f>
        <v>Below Avg Pay</v>
      </c>
      <c r="W2" t="str">
        <f>IF(T2&gt;=4,"High Performer","Low/Avg Performer")</f>
        <v>High Performer</v>
      </c>
      <c r="Y2" t="str">
        <f>IF(
 AND(V2="Above Avg Pay",W2="High Performer"),"Well Aligned",
 IF(
  AND(V2="Below Avg Pay",W2="High Performer"),"Underpaid High Performer",
  IF(
   AND(V2="Above Avg Pay",W2="Low/Avg Performer"),"Overpaid Low Performer",
   "Low Pay &amp; Low Performance"
  )
 )
)</f>
        <v>Underpaid High Performer</v>
      </c>
      <c r="AE2" t="s">
        <v>3462</v>
      </c>
    </row>
    <row r="3" spans="1:31">
      <c r="A3" s="11" t="s">
        <v>18</v>
      </c>
      <c r="B3" s="12" t="s">
        <v>19</v>
      </c>
      <c r="C3" s="12">
        <v>23</v>
      </c>
      <c r="D3" s="12" t="s">
        <v>20</v>
      </c>
      <c r="E3" s="12" t="s">
        <v>13</v>
      </c>
      <c r="F3" s="12" t="s">
        <v>21</v>
      </c>
      <c r="G3" s="13">
        <v>42866</v>
      </c>
      <c r="H3" s="12" t="s">
        <v>22</v>
      </c>
      <c r="I3" s="12" t="s">
        <v>23</v>
      </c>
      <c r="J3" s="14" t="s">
        <v>24</v>
      </c>
      <c r="K3" t="str">
        <f>_xlfn.XLOOKUP(A3,attrition_cleaned!$A:$A,attrition_cleaned!$B:$B,"Missing")</f>
        <v>No</v>
      </c>
      <c r="L3" s="13"/>
      <c r="M3">
        <f>_xlfn.XLOOKUP(A3,compensation_cleaned!$A:$A,compensation_cleaned!$B:$B,"Missing")</f>
        <v>1114335</v>
      </c>
      <c r="N3">
        <f>_xlfn.XLOOKUP(A3,compensation_cleaned!$A:$A,compensation_cleaned!$C:$C,"Missing")</f>
        <v>92842</v>
      </c>
      <c r="O3" t="str">
        <f>_xlfn.XLOOKUP(A3,compensation_cleaned!$A:$A,compensation_cleaned!$D:$D,"Missing")</f>
        <v>L3</v>
      </c>
      <c r="P3">
        <f>_xlfn.XLOOKUP(A3,engagement_pivot!$A:$A,engagement_pivot!$B:$B,"Missing")</f>
        <v>2.6666666666666665</v>
      </c>
      <c r="Q3" t="str">
        <f>IF(
  _xlfn.XLOOKUP(A3, engagement_pivot!A:A, engagement_pivot!C:C, 0) &gt; 0,
  "Yes",
  "No"
)</f>
        <v>Yes</v>
      </c>
      <c r="R3">
        <f t="shared" ref="R3:R66" si="0">IF(K3="Yes",DATEDIF(G3,L3,"M"),DATEDIF(G3,DATE(2023,12,31),"M"))</f>
        <v>79</v>
      </c>
      <c r="S3" t="str">
        <f t="shared" ref="S3:S66" si="1">IF(R3&lt;=12,"0–12 months",
 IF(R3&lt;=36,"13–36 months","37+ months"))</f>
        <v>37+ months</v>
      </c>
      <c r="T3">
        <f>_xlfn.XLOOKUP(A3,performance_pivot!$A:$A,performance_pivot!$B:$B,"Missing")</f>
        <v>3.25</v>
      </c>
      <c r="U3">
        <f>_xlfn.XLOOKUP(A3,compensation_cleaned!$A:$A,compensation_cleaned!$F:$F,"Missing")</f>
        <v>1044648.4727722772</v>
      </c>
      <c r="V3" t="str">
        <f t="shared" ref="V3:V66" si="2">IF(M3&gt;U3,"Above Avg Pay","Below Avg Pay")</f>
        <v>Above Avg Pay</v>
      </c>
      <c r="W3" t="str">
        <f t="shared" ref="W3:W66" si="3">IF(T3&gt;=4,"High Performer","Low/Avg Performer")</f>
        <v>Low/Avg Performer</v>
      </c>
      <c r="Y3" t="str">
        <f>IF(
 AND(V3="Above Avg Pay",W3="High Performer"),"Well Aligned",
 IF(
  AND(V3="Below Avg Pay",W3="High Performer"),"Underpaid High Performer",
  IF(
   AND(V3="Above Avg Pay",W3="Low/Avg Performer"),"Overpaid Low Performer",
   "Low Pay &amp; Low Performance"
  )
 )
)</f>
        <v>Overpaid Low Performer</v>
      </c>
      <c r="AD3" t="s">
        <v>3447</v>
      </c>
      <c r="AE3">
        <f>COUNTIF(S:S,"37+ months")</f>
        <v>1679</v>
      </c>
    </row>
    <row r="4" spans="1:31">
      <c r="A4" s="7" t="s">
        <v>25</v>
      </c>
      <c r="B4" s="8" t="s">
        <v>19</v>
      </c>
      <c r="C4" s="8">
        <v>33</v>
      </c>
      <c r="D4" s="8" t="s">
        <v>12</v>
      </c>
      <c r="E4" s="8" t="s">
        <v>26</v>
      </c>
      <c r="F4" s="8" t="s">
        <v>27</v>
      </c>
      <c r="G4" s="9">
        <v>43195</v>
      </c>
      <c r="H4" s="8" t="s">
        <v>28</v>
      </c>
      <c r="I4" s="8" t="s">
        <v>23</v>
      </c>
      <c r="J4" s="10" t="s">
        <v>24</v>
      </c>
      <c r="K4" t="str">
        <f>_xlfn.XLOOKUP(A4,attrition_cleaned!$A:$A,attrition_cleaned!$B:$B,"Missing")</f>
        <v>No</v>
      </c>
      <c r="L4" s="9"/>
      <c r="M4">
        <f>_xlfn.XLOOKUP(A4,compensation_cleaned!$A:$A,compensation_cleaned!$B:$B,"Missing")</f>
        <v>819575</v>
      </c>
      <c r="N4">
        <f>_xlfn.XLOOKUP(A4,compensation_cleaned!$A:$A,compensation_cleaned!$C:$C,"Missing")</f>
        <v>70960</v>
      </c>
      <c r="O4" t="str">
        <f>_xlfn.XLOOKUP(A4,compensation_cleaned!$A:$A,compensation_cleaned!$D:$D,"Missing")</f>
        <v>L2</v>
      </c>
      <c r="P4">
        <f>_xlfn.XLOOKUP(A4,engagement_pivot!$A:$A,engagement_pivot!$B:$B,"Missing")</f>
        <v>2</v>
      </c>
      <c r="Q4" t="str">
        <f>IF(
  _xlfn.XLOOKUP(A4, engagement_pivot!A:A, engagement_pivot!C:C, 0) &gt; 0,
  "Yes",
  "No"
)</f>
        <v>Yes</v>
      </c>
      <c r="R4">
        <f t="shared" si="0"/>
        <v>68</v>
      </c>
      <c r="S4" t="str">
        <f t="shared" si="1"/>
        <v>37+ months</v>
      </c>
      <c r="T4">
        <f>_xlfn.XLOOKUP(A4,performance_pivot!$A:$A,performance_pivot!$B:$B,"Missing")</f>
        <v>3</v>
      </c>
      <c r="U4">
        <f>_xlfn.XLOOKUP(A4,compensation_cleaned!$A:$A,compensation_cleaned!$F:$F,"Missing")</f>
        <v>746435.40070921986</v>
      </c>
      <c r="V4" t="str">
        <f t="shared" si="2"/>
        <v>Above Avg Pay</v>
      </c>
      <c r="W4" t="str">
        <f t="shared" si="3"/>
        <v>Low/Avg Performer</v>
      </c>
      <c r="Y4" t="str">
        <f t="shared" ref="Y4:Y67" si="4">IF(
 AND(V4="Above Avg Pay",W4="High Performer"),"Well Aligned",
 IF(
  AND(V4="Below Avg Pay",W4="High Performer"),"Underpaid High Performer",
  IF(
   AND(V4="Above Avg Pay",W4="Low/Avg Performer"),"Overpaid Low Performer",
   "Low Pay &amp; Low Performance"
  )
 )
)</f>
        <v>Overpaid Low Performer</v>
      </c>
      <c r="AD4" t="s">
        <v>3448</v>
      </c>
      <c r="AE4">
        <f>COUNTIF(S:S,"13–36 months")</f>
        <v>1048</v>
      </c>
    </row>
    <row r="5" spans="1:31">
      <c r="A5" s="11" t="s">
        <v>29</v>
      </c>
      <c r="B5" s="12" t="s">
        <v>19</v>
      </c>
      <c r="C5" s="12">
        <v>36</v>
      </c>
      <c r="D5" s="12" t="s">
        <v>12</v>
      </c>
      <c r="E5" s="12" t="s">
        <v>13</v>
      </c>
      <c r="F5" s="12" t="s">
        <v>21</v>
      </c>
      <c r="G5" s="13">
        <v>44542</v>
      </c>
      <c r="H5" s="12" t="s">
        <v>30</v>
      </c>
      <c r="I5" s="12" t="s">
        <v>31</v>
      </c>
      <c r="J5" s="14" t="s">
        <v>24</v>
      </c>
      <c r="K5" t="str">
        <f>_xlfn.XLOOKUP(A5,attrition_cleaned!$A:$A,attrition_cleaned!$B:$B,"Missing")</f>
        <v>No</v>
      </c>
      <c r="L5" s="13"/>
      <c r="M5">
        <f>_xlfn.XLOOKUP(A5,compensation_cleaned!$A:$A,compensation_cleaned!$B:$B,"Missing")</f>
        <v>485874</v>
      </c>
      <c r="N5">
        <f>_xlfn.XLOOKUP(A5,compensation_cleaned!$A:$A,compensation_cleaned!$C:$C,"Missing")</f>
        <v>29469</v>
      </c>
      <c r="O5" t="str">
        <f>_xlfn.XLOOKUP(A5,compensation_cleaned!$A:$A,compensation_cleaned!$D:$D,"Missing")</f>
        <v>L1</v>
      </c>
      <c r="P5">
        <f>_xlfn.XLOOKUP(A5,engagement_pivot!$A:$A,engagement_pivot!$B:$B,"Missing")</f>
        <v>2</v>
      </c>
      <c r="Q5" t="str">
        <f>IF(
  _xlfn.XLOOKUP(A5, engagement_pivot!A:A, engagement_pivot!C:C, 0) &gt; 0,
  "Yes",
  "No"
)</f>
        <v>Yes</v>
      </c>
      <c r="R5">
        <f t="shared" si="0"/>
        <v>24</v>
      </c>
      <c r="S5" t="str">
        <f t="shared" si="1"/>
        <v>13–36 months</v>
      </c>
      <c r="T5">
        <f>_xlfn.XLOOKUP(A5,performance_pivot!$A:$A,performance_pivot!$B:$B,"Missing")</f>
        <v>4.25</v>
      </c>
      <c r="U5">
        <f>_xlfn.XLOOKUP(A5,compensation_cleaned!$A:$A,compensation_cleaned!$F:$F,"Missing")</f>
        <v>499723.03723404254</v>
      </c>
      <c r="V5" t="str">
        <f t="shared" si="2"/>
        <v>Below Avg Pay</v>
      </c>
      <c r="W5" t="str">
        <f t="shared" si="3"/>
        <v>High Performer</v>
      </c>
      <c r="Y5" t="str">
        <f t="shared" si="4"/>
        <v>Underpaid High Performer</v>
      </c>
      <c r="AD5" t="s">
        <v>3449</v>
      </c>
      <c r="AE5">
        <f>COUNTIF(S:S,"0–12 months")</f>
        <v>473</v>
      </c>
    </row>
    <row r="6" spans="1:31">
      <c r="A6" s="7" t="s">
        <v>32</v>
      </c>
      <c r="B6" s="8" t="s">
        <v>19</v>
      </c>
      <c r="C6" s="8">
        <v>28</v>
      </c>
      <c r="D6" s="8" t="s">
        <v>12</v>
      </c>
      <c r="E6" s="8" t="s">
        <v>33</v>
      </c>
      <c r="F6" s="8" t="s">
        <v>34</v>
      </c>
      <c r="G6" s="9">
        <v>43382</v>
      </c>
      <c r="H6" s="8" t="s">
        <v>35</v>
      </c>
      <c r="I6" s="8" t="s">
        <v>31</v>
      </c>
      <c r="J6" s="10" t="s">
        <v>24</v>
      </c>
      <c r="K6" t="str">
        <f>_xlfn.XLOOKUP(A6,attrition_cleaned!$A:$A,attrition_cleaned!$B:$B,"Missing")</f>
        <v>No</v>
      </c>
      <c r="L6" s="9"/>
      <c r="M6">
        <f>_xlfn.XLOOKUP(A6,compensation_cleaned!$A:$A,compensation_cleaned!$B:$B,"Missing")</f>
        <v>825704</v>
      </c>
      <c r="N6">
        <f>_xlfn.XLOOKUP(A6,compensation_cleaned!$A:$A,compensation_cleaned!$C:$C,"Missing")</f>
        <v>45542</v>
      </c>
      <c r="O6" t="str">
        <f>_xlfn.XLOOKUP(A6,compensation_cleaned!$A:$A,compensation_cleaned!$D:$D,"Missing")</f>
        <v>L2</v>
      </c>
      <c r="P6">
        <f>_xlfn.XLOOKUP(A6,engagement_pivot!$A:$A,engagement_pivot!$B:$B,"Missing")</f>
        <v>1.6666666666666667</v>
      </c>
      <c r="Q6" t="str">
        <f>IF(
  _xlfn.XLOOKUP(A6, engagement_pivot!A:A, engagement_pivot!C:C, 0) &gt; 0,
  "Yes",
  "No"
)</f>
        <v>Yes</v>
      </c>
      <c r="R6">
        <f t="shared" si="0"/>
        <v>62</v>
      </c>
      <c r="S6" t="str">
        <f t="shared" si="1"/>
        <v>37+ months</v>
      </c>
      <c r="T6">
        <f>_xlfn.XLOOKUP(A6,performance_pivot!$A:$A,performance_pivot!$B:$B,"Missing")</f>
        <v>4</v>
      </c>
      <c r="U6">
        <f>_xlfn.XLOOKUP(A6,compensation_cleaned!$A:$A,compensation_cleaned!$F:$F,"Missing")</f>
        <v>746435.40070921986</v>
      </c>
      <c r="V6" t="str">
        <f t="shared" si="2"/>
        <v>Above Avg Pay</v>
      </c>
      <c r="W6" t="str">
        <f t="shared" si="3"/>
        <v>High Performer</v>
      </c>
      <c r="Y6" t="str">
        <f t="shared" si="4"/>
        <v>Well Aligned</v>
      </c>
    </row>
    <row r="7" spans="1:31">
      <c r="A7" s="11" t="s">
        <v>36</v>
      </c>
      <c r="B7" s="12" t="s">
        <v>19</v>
      </c>
      <c r="C7" s="12">
        <v>28</v>
      </c>
      <c r="D7" s="12" t="s">
        <v>12</v>
      </c>
      <c r="E7" s="12" t="s">
        <v>37</v>
      </c>
      <c r="F7" s="12" t="s">
        <v>38</v>
      </c>
      <c r="G7" s="13">
        <v>44099</v>
      </c>
      <c r="H7" s="12" t="s">
        <v>39</v>
      </c>
      <c r="I7" s="12" t="s">
        <v>16</v>
      </c>
      <c r="J7" s="14" t="s">
        <v>17</v>
      </c>
      <c r="K7" t="str">
        <f>_xlfn.XLOOKUP(A7,attrition_cleaned!$A:$A,attrition_cleaned!$B:$B,"Missing")</f>
        <v>No</v>
      </c>
      <c r="L7" s="13"/>
      <c r="M7">
        <f>_xlfn.XLOOKUP(A7,compensation_cleaned!$A:$A,compensation_cleaned!$B:$B,"Missing")</f>
        <v>851431</v>
      </c>
      <c r="N7">
        <f>_xlfn.XLOOKUP(A7,compensation_cleaned!$A:$A,compensation_cleaned!$C:$C,"Missing")</f>
        <v>110027</v>
      </c>
      <c r="O7" t="str">
        <f>_xlfn.XLOOKUP(A7,compensation_cleaned!$A:$A,compensation_cleaned!$D:$D,"Missing")</f>
        <v>L2</v>
      </c>
      <c r="P7">
        <f>_xlfn.XLOOKUP(A7,engagement_pivot!$A:$A,engagement_pivot!$B:$B,"Missing")</f>
        <v>4</v>
      </c>
      <c r="Q7" t="str">
        <f>IF(
  _xlfn.XLOOKUP(A7, engagement_pivot!A:A, engagement_pivot!C:C, 0) &gt; 0,
  "Yes",
  "No"
)</f>
        <v>Yes</v>
      </c>
      <c r="R7">
        <f t="shared" si="0"/>
        <v>39</v>
      </c>
      <c r="S7" t="str">
        <f t="shared" si="1"/>
        <v>37+ months</v>
      </c>
      <c r="T7">
        <f>_xlfn.XLOOKUP(A7,performance_pivot!$A:$A,performance_pivot!$B:$B,"Missing")</f>
        <v>4.5</v>
      </c>
      <c r="U7">
        <f>_xlfn.XLOOKUP(A7,compensation_cleaned!$A:$A,compensation_cleaned!$F:$F,"Missing")</f>
        <v>746435.40070921986</v>
      </c>
      <c r="V7" t="str">
        <f t="shared" si="2"/>
        <v>Above Avg Pay</v>
      </c>
      <c r="W7" t="str">
        <f t="shared" si="3"/>
        <v>High Performer</v>
      </c>
      <c r="Y7" t="str">
        <f t="shared" si="4"/>
        <v>Well Aligned</v>
      </c>
      <c r="AE7" t="s">
        <v>3462</v>
      </c>
    </row>
    <row r="8" spans="1:31">
      <c r="A8" s="7" t="s">
        <v>40</v>
      </c>
      <c r="B8" s="8" t="s">
        <v>19</v>
      </c>
      <c r="C8" s="8">
        <v>31</v>
      </c>
      <c r="D8" s="8" t="s">
        <v>12</v>
      </c>
      <c r="E8" s="8" t="s">
        <v>13</v>
      </c>
      <c r="F8" s="8" t="s">
        <v>21</v>
      </c>
      <c r="G8" s="9">
        <v>43757</v>
      </c>
      <c r="H8" s="8" t="s">
        <v>41</v>
      </c>
      <c r="I8" s="8" t="s">
        <v>23</v>
      </c>
      <c r="J8" s="10" t="s">
        <v>24</v>
      </c>
      <c r="K8" t="str">
        <f>_xlfn.XLOOKUP(A8,attrition_cleaned!$A:$A,attrition_cleaned!$B:$B,"Missing")</f>
        <v>No</v>
      </c>
      <c r="L8" s="9"/>
      <c r="M8">
        <f>_xlfn.XLOOKUP(A8,compensation_cleaned!$A:$A,compensation_cleaned!$B:$B,"Missing")</f>
        <v>660855</v>
      </c>
      <c r="N8">
        <f>_xlfn.XLOOKUP(A8,compensation_cleaned!$A:$A,compensation_cleaned!$C:$C,"Missing")</f>
        <v>53466</v>
      </c>
      <c r="O8" t="str">
        <f>_xlfn.XLOOKUP(A8,compensation_cleaned!$A:$A,compensation_cleaned!$D:$D,"Missing")</f>
        <v>L2</v>
      </c>
      <c r="P8">
        <f>_xlfn.XLOOKUP(A8,engagement_pivot!$A:$A,engagement_pivot!$B:$B,"Missing")</f>
        <v>5</v>
      </c>
      <c r="Q8" t="str">
        <f>IF(
  _xlfn.XLOOKUP(A8, engagement_pivot!A:A, engagement_pivot!C:C, 0) &gt; 0,
  "Yes",
  "No"
)</f>
        <v>Yes</v>
      </c>
      <c r="R8">
        <f t="shared" si="0"/>
        <v>50</v>
      </c>
      <c r="S8" t="str">
        <f t="shared" si="1"/>
        <v>37+ months</v>
      </c>
      <c r="T8">
        <f>_xlfn.XLOOKUP(A8,performance_pivot!$A:$A,performance_pivot!$B:$B,"Missing")</f>
        <v>4</v>
      </c>
      <c r="U8">
        <f>_xlfn.XLOOKUP(A8,compensation_cleaned!$A:$A,compensation_cleaned!$F:$F,"Missing")</f>
        <v>746435.40070921986</v>
      </c>
      <c r="V8" t="str">
        <f t="shared" si="2"/>
        <v>Below Avg Pay</v>
      </c>
      <c r="W8" t="str">
        <f t="shared" si="3"/>
        <v>High Performer</v>
      </c>
      <c r="Y8" t="str">
        <f t="shared" si="4"/>
        <v>Underpaid High Performer</v>
      </c>
      <c r="AD8" t="s">
        <v>3472</v>
      </c>
      <c r="AE8">
        <f>COUNTIF(Y:Y,"Well Aligned")</f>
        <v>622</v>
      </c>
    </row>
    <row r="9" spans="1:31">
      <c r="A9" s="11" t="s">
        <v>42</v>
      </c>
      <c r="B9" s="12" t="s">
        <v>19</v>
      </c>
      <c r="C9" s="12">
        <v>37</v>
      </c>
      <c r="D9" s="12" t="s">
        <v>12</v>
      </c>
      <c r="E9" s="12" t="s">
        <v>37</v>
      </c>
      <c r="F9" s="12" t="s">
        <v>43</v>
      </c>
      <c r="G9" s="13">
        <v>43731</v>
      </c>
      <c r="H9" s="12" t="s">
        <v>44</v>
      </c>
      <c r="I9" s="12" t="s">
        <v>45</v>
      </c>
      <c r="J9" s="14" t="s">
        <v>24</v>
      </c>
      <c r="K9" t="str">
        <f>_xlfn.XLOOKUP(A9,attrition_cleaned!$A:$A,attrition_cleaned!$B:$B,"Missing")</f>
        <v>No</v>
      </c>
      <c r="L9" s="13"/>
      <c r="M9">
        <f>_xlfn.XLOOKUP(A9,compensation_cleaned!$A:$A,compensation_cleaned!$B:$B,"Missing")</f>
        <v>1541591</v>
      </c>
      <c r="N9">
        <f>_xlfn.XLOOKUP(A9,compensation_cleaned!$A:$A,compensation_cleaned!$C:$C,"Missing")</f>
        <v>167329</v>
      </c>
      <c r="O9" t="str">
        <f>_xlfn.XLOOKUP(A9,compensation_cleaned!$A:$A,compensation_cleaned!$D:$D,"Missing")</f>
        <v>L4</v>
      </c>
      <c r="P9">
        <f>_xlfn.XLOOKUP(A9,engagement_pivot!$A:$A,engagement_pivot!$B:$B,"Missing")</f>
        <v>2</v>
      </c>
      <c r="Q9" t="str">
        <f>IF(
  _xlfn.XLOOKUP(A9, engagement_pivot!A:A, engagement_pivot!C:C, 0) &gt; 0,
  "Yes",
  "No"
)</f>
        <v>Yes</v>
      </c>
      <c r="R9">
        <f t="shared" si="0"/>
        <v>51</v>
      </c>
      <c r="S9" t="str">
        <f t="shared" si="1"/>
        <v>37+ months</v>
      </c>
      <c r="T9">
        <f>_xlfn.XLOOKUP(A9,performance_pivot!$A:$A,performance_pivot!$B:$B,"Missing")</f>
        <v>4</v>
      </c>
      <c r="U9">
        <f>_xlfn.XLOOKUP(A9,compensation_cleaned!$A:$A,compensation_cleaned!$F:$F,"Missing")</f>
        <v>1044648.4727722772</v>
      </c>
      <c r="V9" t="str">
        <f t="shared" si="2"/>
        <v>Above Avg Pay</v>
      </c>
      <c r="W9" t="str">
        <f t="shared" si="3"/>
        <v>High Performer</v>
      </c>
      <c r="Y9" t="str">
        <f t="shared" si="4"/>
        <v>Well Aligned</v>
      </c>
      <c r="AD9" t="s">
        <v>3473</v>
      </c>
      <c r="AE9">
        <f>COUNTIF(Y:Y,"Underpaid High Performer")</f>
        <v>456</v>
      </c>
    </row>
    <row r="10" spans="1:31">
      <c r="A10" s="7" t="s">
        <v>46</v>
      </c>
      <c r="B10" s="8" t="s">
        <v>19</v>
      </c>
      <c r="C10" s="8">
        <v>34</v>
      </c>
      <c r="D10" s="8" t="s">
        <v>12</v>
      </c>
      <c r="E10" s="8" t="s">
        <v>37</v>
      </c>
      <c r="F10" s="8" t="s">
        <v>38</v>
      </c>
      <c r="G10" s="9">
        <v>43812</v>
      </c>
      <c r="H10" s="8" t="s">
        <v>47</v>
      </c>
      <c r="I10" s="8" t="s">
        <v>45</v>
      </c>
      <c r="J10" s="10" t="s">
        <v>24</v>
      </c>
      <c r="K10" t="str">
        <f>_xlfn.XLOOKUP(A10,attrition_cleaned!$A:$A,attrition_cleaned!$B:$B,"Missing")</f>
        <v>No</v>
      </c>
      <c r="L10" s="9"/>
      <c r="M10">
        <f>_xlfn.XLOOKUP(A10,compensation_cleaned!$A:$A,compensation_cleaned!$B:$B,"Missing")</f>
        <v>418481</v>
      </c>
      <c r="N10">
        <f>_xlfn.XLOOKUP(A10,compensation_cleaned!$A:$A,compensation_cleaned!$C:$C,"Missing")</f>
        <v>38859</v>
      </c>
      <c r="O10" t="str">
        <f>_xlfn.XLOOKUP(A10,compensation_cleaned!$A:$A,compensation_cleaned!$D:$D,"Missing")</f>
        <v>L1</v>
      </c>
      <c r="P10">
        <f>_xlfn.XLOOKUP(A10,engagement_pivot!$A:$A,engagement_pivot!$B:$B,"Missing")</f>
        <v>2</v>
      </c>
      <c r="Q10" t="str">
        <f>IF(
  _xlfn.XLOOKUP(A10, engagement_pivot!A:A, engagement_pivot!C:C, 0) &gt; 0,
  "Yes",
  "No"
)</f>
        <v>Yes</v>
      </c>
      <c r="R10">
        <f t="shared" si="0"/>
        <v>48</v>
      </c>
      <c r="S10" t="str">
        <f t="shared" si="1"/>
        <v>37+ months</v>
      </c>
      <c r="T10">
        <f>_xlfn.XLOOKUP(A10,performance_pivot!$A:$A,performance_pivot!$B:$B,"Missing")</f>
        <v>3.5</v>
      </c>
      <c r="U10">
        <f>_xlfn.XLOOKUP(A10,compensation_cleaned!$A:$A,compensation_cleaned!$F:$F,"Missing")</f>
        <v>499723.03723404254</v>
      </c>
      <c r="V10" t="str">
        <f t="shared" si="2"/>
        <v>Below Avg Pay</v>
      </c>
      <c r="W10" t="str">
        <f t="shared" si="3"/>
        <v>Low/Avg Performer</v>
      </c>
      <c r="Y10" t="str">
        <f t="shared" si="4"/>
        <v>Low Pay &amp; Low Performance</v>
      </c>
      <c r="AD10" t="s">
        <v>3474</v>
      </c>
      <c r="AE10">
        <f>COUNTIF(Y:Y,"Overpaid Low Performer")</f>
        <v>1230</v>
      </c>
    </row>
    <row r="11" spans="1:31">
      <c r="A11" s="11" t="s">
        <v>48</v>
      </c>
      <c r="B11" s="12" t="s">
        <v>19</v>
      </c>
      <c r="C11" s="12">
        <v>32</v>
      </c>
      <c r="D11" s="12" t="s">
        <v>12</v>
      </c>
      <c r="E11" s="12" t="s">
        <v>49</v>
      </c>
      <c r="F11" s="12" t="s">
        <v>50</v>
      </c>
      <c r="G11" s="13">
        <v>44763</v>
      </c>
      <c r="H11" s="12" t="s">
        <v>51</v>
      </c>
      <c r="I11" s="12" t="s">
        <v>16</v>
      </c>
      <c r="J11" s="14" t="s">
        <v>24</v>
      </c>
      <c r="K11" t="str">
        <f>_xlfn.XLOOKUP(A11,attrition_cleaned!$A:$A,attrition_cleaned!$B:$B,"Missing")</f>
        <v>No</v>
      </c>
      <c r="L11" s="13"/>
      <c r="M11">
        <f>_xlfn.XLOOKUP(A11,compensation_cleaned!$A:$A,compensation_cleaned!$B:$B,"Missing")</f>
        <v>757662</v>
      </c>
      <c r="N11">
        <f>_xlfn.XLOOKUP(A11,compensation_cleaned!$A:$A,compensation_cleaned!$C:$C,"Missing")</f>
        <v>97007</v>
      </c>
      <c r="O11" t="str">
        <f>_xlfn.XLOOKUP(A11,compensation_cleaned!$A:$A,compensation_cleaned!$D:$D,"Missing")</f>
        <v>L2</v>
      </c>
      <c r="P11">
        <f>_xlfn.XLOOKUP(A11,engagement_pivot!$A:$A,engagement_pivot!$B:$B,"Missing")</f>
        <v>3</v>
      </c>
      <c r="Q11" t="str">
        <f>IF(
  _xlfn.XLOOKUP(A11, engagement_pivot!A:A, engagement_pivot!C:C, 0) &gt; 0,
  "Yes",
  "No"
)</f>
        <v>Yes</v>
      </c>
      <c r="R11">
        <f t="shared" si="0"/>
        <v>17</v>
      </c>
      <c r="S11" t="str">
        <f t="shared" si="1"/>
        <v>13–36 months</v>
      </c>
      <c r="T11">
        <f>_xlfn.XLOOKUP(A11,performance_pivot!$A:$A,performance_pivot!$B:$B,"Missing")</f>
        <v>4.25</v>
      </c>
      <c r="U11">
        <f>_xlfn.XLOOKUP(A11,compensation_cleaned!$A:$A,compensation_cleaned!$F:$F,"Missing")</f>
        <v>746435.40070921986</v>
      </c>
      <c r="V11" t="str">
        <f t="shared" si="2"/>
        <v>Above Avg Pay</v>
      </c>
      <c r="W11" t="str">
        <f t="shared" si="3"/>
        <v>High Performer</v>
      </c>
      <c r="Y11" t="str">
        <f t="shared" si="4"/>
        <v>Well Aligned</v>
      </c>
      <c r="AD11" t="s">
        <v>3475</v>
      </c>
      <c r="AE11">
        <f>COUNTIF(Y:Y,"Low Pay &amp; Low Performance")</f>
        <v>892</v>
      </c>
    </row>
    <row r="12" spans="1:31">
      <c r="A12" s="7" t="s">
        <v>52</v>
      </c>
      <c r="B12" s="8" t="s">
        <v>11</v>
      </c>
      <c r="C12" s="8">
        <v>28</v>
      </c>
      <c r="D12" s="8" t="s">
        <v>20</v>
      </c>
      <c r="E12" s="8" t="s">
        <v>33</v>
      </c>
      <c r="F12" s="8" t="s">
        <v>34</v>
      </c>
      <c r="G12" s="9">
        <v>45014</v>
      </c>
      <c r="H12" s="8" t="s">
        <v>53</v>
      </c>
      <c r="I12" s="8" t="s">
        <v>23</v>
      </c>
      <c r="J12" s="10" t="s">
        <v>24</v>
      </c>
      <c r="K12" t="str">
        <f>_xlfn.XLOOKUP(A12,attrition_cleaned!$A:$A,attrition_cleaned!$B:$B,"Missing")</f>
        <v>No</v>
      </c>
      <c r="L12" s="9"/>
      <c r="M12">
        <f>_xlfn.XLOOKUP(A12,compensation_cleaned!$A:$A,compensation_cleaned!$B:$B,"Missing")</f>
        <v>1192590</v>
      </c>
      <c r="N12">
        <f>_xlfn.XLOOKUP(A12,compensation_cleaned!$A:$A,compensation_cleaned!$C:$C,"Missing")</f>
        <v>110531</v>
      </c>
      <c r="O12" t="str">
        <f>_xlfn.XLOOKUP(A12,compensation_cleaned!$A:$A,compensation_cleaned!$D:$D,"Missing")</f>
        <v>L3</v>
      </c>
      <c r="P12">
        <f>_xlfn.XLOOKUP(A12,engagement_pivot!$A:$A,engagement_pivot!$B:$B,"Missing")</f>
        <v>5</v>
      </c>
      <c r="Q12" t="str">
        <f>IF(
  _xlfn.XLOOKUP(A12, engagement_pivot!A:A, engagement_pivot!C:C, 0) &gt; 0,
  "Yes",
  "No"
)</f>
        <v>Yes</v>
      </c>
      <c r="R12">
        <f t="shared" si="0"/>
        <v>9</v>
      </c>
      <c r="S12" t="str">
        <f t="shared" si="1"/>
        <v>0–12 months</v>
      </c>
      <c r="T12">
        <f>_xlfn.XLOOKUP(A12,performance_pivot!$A:$A,performance_pivot!$B:$B,"Missing")</f>
        <v>3</v>
      </c>
      <c r="U12">
        <f>_xlfn.XLOOKUP(A12,compensation_cleaned!$A:$A,compensation_cleaned!$F:$F,"Missing")</f>
        <v>1044648.4727722772</v>
      </c>
      <c r="V12" t="str">
        <f t="shared" si="2"/>
        <v>Above Avg Pay</v>
      </c>
      <c r="W12" t="str">
        <f t="shared" si="3"/>
        <v>Low/Avg Performer</v>
      </c>
      <c r="Y12" t="str">
        <f t="shared" si="4"/>
        <v>Overpaid Low Performer</v>
      </c>
    </row>
    <row r="13" spans="1:31">
      <c r="A13" s="11" t="s">
        <v>54</v>
      </c>
      <c r="B13" s="12" t="s">
        <v>19</v>
      </c>
      <c r="C13" s="12">
        <v>24</v>
      </c>
      <c r="D13" s="12" t="s">
        <v>12</v>
      </c>
      <c r="E13" s="12" t="s">
        <v>26</v>
      </c>
      <c r="F13" s="12" t="s">
        <v>27</v>
      </c>
      <c r="G13" s="13">
        <v>44631</v>
      </c>
      <c r="H13" s="12" t="s">
        <v>55</v>
      </c>
      <c r="I13" s="12" t="s">
        <v>56</v>
      </c>
      <c r="J13" s="14" t="s">
        <v>24</v>
      </c>
      <c r="K13" t="str">
        <f>_xlfn.XLOOKUP(A13,attrition_cleaned!$A:$A,attrition_cleaned!$B:$B,"Missing")</f>
        <v>No</v>
      </c>
      <c r="L13" s="13"/>
      <c r="M13">
        <f>_xlfn.XLOOKUP(A13,compensation_cleaned!$A:$A,compensation_cleaned!$B:$B,"Missing")</f>
        <v>1160686</v>
      </c>
      <c r="N13">
        <f>_xlfn.XLOOKUP(A13,compensation_cleaned!$A:$A,compensation_cleaned!$C:$C,"Missing")</f>
        <v>70987</v>
      </c>
      <c r="O13" t="str">
        <f>_xlfn.XLOOKUP(A13,compensation_cleaned!$A:$A,compensation_cleaned!$D:$D,"Missing")</f>
        <v>L3</v>
      </c>
      <c r="P13">
        <f>_xlfn.XLOOKUP(A13,engagement_pivot!$A:$A,engagement_pivot!$B:$B,"Missing")</f>
        <v>2.5</v>
      </c>
      <c r="Q13" t="str">
        <f>IF(
  _xlfn.XLOOKUP(A13, engagement_pivot!A:A, engagement_pivot!C:C, 0) &gt; 0,
  "Yes",
  "No"
)</f>
        <v>Yes</v>
      </c>
      <c r="R13">
        <f t="shared" si="0"/>
        <v>21</v>
      </c>
      <c r="S13" t="str">
        <f t="shared" si="1"/>
        <v>13–36 months</v>
      </c>
      <c r="T13">
        <f>_xlfn.XLOOKUP(A13,performance_pivot!$A:$A,performance_pivot!$B:$B,"Missing")</f>
        <v>3</v>
      </c>
      <c r="U13">
        <f>_xlfn.XLOOKUP(A13,compensation_cleaned!$A:$A,compensation_cleaned!$F:$F,"Missing")</f>
        <v>1044648.4727722772</v>
      </c>
      <c r="V13" t="str">
        <f t="shared" si="2"/>
        <v>Above Avg Pay</v>
      </c>
      <c r="W13" t="str">
        <f t="shared" si="3"/>
        <v>Low/Avg Performer</v>
      </c>
      <c r="Y13" t="str">
        <f t="shared" si="4"/>
        <v>Overpaid Low Performer</v>
      </c>
    </row>
    <row r="14" spans="1:31">
      <c r="A14" s="7" t="s">
        <v>57</v>
      </c>
      <c r="B14" s="8" t="s">
        <v>11</v>
      </c>
      <c r="C14" s="8">
        <v>28</v>
      </c>
      <c r="D14" s="8" t="s">
        <v>12</v>
      </c>
      <c r="E14" s="8" t="s">
        <v>26</v>
      </c>
      <c r="F14" s="8" t="s">
        <v>58</v>
      </c>
      <c r="G14" s="9">
        <v>43238</v>
      </c>
      <c r="H14" s="8" t="s">
        <v>47</v>
      </c>
      <c r="I14" s="8" t="s">
        <v>23</v>
      </c>
      <c r="J14" s="10" t="s">
        <v>24</v>
      </c>
      <c r="K14" t="str">
        <f>_xlfn.XLOOKUP(A14,attrition_cleaned!$A:$A,attrition_cleaned!$B:$B,"Missing")</f>
        <v>No</v>
      </c>
      <c r="L14" s="9"/>
      <c r="M14">
        <f>_xlfn.XLOOKUP(A14,compensation_cleaned!$A:$A,compensation_cleaned!$B:$B,"Missing")</f>
        <v>1060040</v>
      </c>
      <c r="N14">
        <f>_xlfn.XLOOKUP(A14,compensation_cleaned!$A:$A,compensation_cleaned!$C:$C,"Missing")</f>
        <v>94821</v>
      </c>
      <c r="O14" t="str">
        <f>_xlfn.XLOOKUP(A14,compensation_cleaned!$A:$A,compensation_cleaned!$D:$D,"Missing")</f>
        <v>L3</v>
      </c>
      <c r="P14">
        <f>_xlfn.XLOOKUP(A14,engagement_pivot!$A:$A,engagement_pivot!$B:$B,"Missing")</f>
        <v>2</v>
      </c>
      <c r="Q14" t="str">
        <f>IF(
  _xlfn.XLOOKUP(A14, engagement_pivot!A:A, engagement_pivot!C:C, 0) &gt; 0,
  "Yes",
  "No"
)</f>
        <v>Yes</v>
      </c>
      <c r="R14">
        <f t="shared" si="0"/>
        <v>67</v>
      </c>
      <c r="S14" t="str">
        <f t="shared" si="1"/>
        <v>37+ months</v>
      </c>
      <c r="T14">
        <f>_xlfn.XLOOKUP(A14,performance_pivot!$A:$A,performance_pivot!$B:$B,"Missing")</f>
        <v>3.75</v>
      </c>
      <c r="U14">
        <f>_xlfn.XLOOKUP(A14,compensation_cleaned!$A:$A,compensation_cleaned!$F:$F,"Missing")</f>
        <v>1044648.4727722772</v>
      </c>
      <c r="V14" t="str">
        <f t="shared" si="2"/>
        <v>Above Avg Pay</v>
      </c>
      <c r="W14" t="str">
        <f t="shared" si="3"/>
        <v>Low/Avg Performer</v>
      </c>
      <c r="Y14" t="str">
        <f t="shared" si="4"/>
        <v>Overpaid Low Performer</v>
      </c>
    </row>
    <row r="15" spans="1:31">
      <c r="A15" s="11" t="s">
        <v>59</v>
      </c>
      <c r="B15" s="12" t="s">
        <v>11</v>
      </c>
      <c r="C15" s="12">
        <v>41</v>
      </c>
      <c r="D15" s="12" t="s">
        <v>12</v>
      </c>
      <c r="E15" s="12" t="s">
        <v>26</v>
      </c>
      <c r="F15" s="12" t="s">
        <v>27</v>
      </c>
      <c r="G15" s="13">
        <v>43599</v>
      </c>
      <c r="H15" s="12" t="s">
        <v>60</v>
      </c>
      <c r="I15" s="12" t="s">
        <v>56</v>
      </c>
      <c r="J15" s="14" t="s">
        <v>24</v>
      </c>
      <c r="K15" t="str">
        <f>_xlfn.XLOOKUP(A15,attrition_cleaned!$A:$A,attrition_cleaned!$B:$B,"Missing")</f>
        <v>No</v>
      </c>
      <c r="L15" s="13"/>
      <c r="M15">
        <f>_xlfn.XLOOKUP(A15,compensation_cleaned!$A:$A,compensation_cleaned!$B:$B,"Missing")</f>
        <v>1163414</v>
      </c>
      <c r="N15">
        <f>_xlfn.XLOOKUP(A15,compensation_cleaned!$A:$A,compensation_cleaned!$C:$C,"Missing")</f>
        <v>116603</v>
      </c>
      <c r="O15" t="str">
        <f>_xlfn.XLOOKUP(A15,compensation_cleaned!$A:$A,compensation_cleaned!$D:$D,"Missing")</f>
        <v>L3</v>
      </c>
      <c r="P15">
        <f>_xlfn.XLOOKUP(A15,engagement_pivot!$A:$A,engagement_pivot!$B:$B,"Missing")</f>
        <v>4</v>
      </c>
      <c r="Q15" t="str">
        <f>IF(
  _xlfn.XLOOKUP(A15, engagement_pivot!A:A, engagement_pivot!C:C, 0) &gt; 0,
  "Yes",
  "No"
)</f>
        <v>Yes</v>
      </c>
      <c r="R15">
        <f t="shared" si="0"/>
        <v>55</v>
      </c>
      <c r="S15" t="str">
        <f t="shared" si="1"/>
        <v>37+ months</v>
      </c>
      <c r="T15">
        <f>_xlfn.XLOOKUP(A15,performance_pivot!$A:$A,performance_pivot!$B:$B,"Missing")</f>
        <v>2</v>
      </c>
      <c r="U15">
        <f>_xlfn.XLOOKUP(A15,compensation_cleaned!$A:$A,compensation_cleaned!$F:$F,"Missing")</f>
        <v>1044648.4727722772</v>
      </c>
      <c r="V15" t="str">
        <f t="shared" si="2"/>
        <v>Above Avg Pay</v>
      </c>
      <c r="W15" t="str">
        <f t="shared" si="3"/>
        <v>Low/Avg Performer</v>
      </c>
      <c r="Y15" t="str">
        <f t="shared" si="4"/>
        <v>Overpaid Low Performer</v>
      </c>
    </row>
    <row r="16" spans="1:31">
      <c r="A16" s="7" t="s">
        <v>61</v>
      </c>
      <c r="B16" s="8" t="s">
        <v>19</v>
      </c>
      <c r="C16" s="8">
        <v>28</v>
      </c>
      <c r="D16" s="8" t="s">
        <v>12</v>
      </c>
      <c r="E16" s="8" t="s">
        <v>26</v>
      </c>
      <c r="F16" s="8" t="s">
        <v>27</v>
      </c>
      <c r="G16" s="9">
        <v>43276</v>
      </c>
      <c r="H16" s="8" t="s">
        <v>62</v>
      </c>
      <c r="I16" s="8" t="s">
        <v>31</v>
      </c>
      <c r="J16" s="10" t="s">
        <v>17</v>
      </c>
      <c r="K16" t="str">
        <f>_xlfn.XLOOKUP(A16,attrition_cleaned!$A:$A,attrition_cleaned!$B:$B,"Missing")</f>
        <v>No</v>
      </c>
      <c r="L16" s="9"/>
      <c r="M16">
        <f>_xlfn.XLOOKUP(A16,compensation_cleaned!$A:$A,compensation_cleaned!$B:$B,"Missing")</f>
        <v>532901</v>
      </c>
      <c r="N16">
        <f>_xlfn.XLOOKUP(A16,compensation_cleaned!$A:$A,compensation_cleaned!$C:$C,"Missing")</f>
        <v>57968</v>
      </c>
      <c r="O16" t="str">
        <f>_xlfn.XLOOKUP(A16,compensation_cleaned!$A:$A,compensation_cleaned!$D:$D,"Missing")</f>
        <v>L1</v>
      </c>
      <c r="P16">
        <f>_xlfn.XLOOKUP(A16,engagement_pivot!$A:$A,engagement_pivot!$B:$B,"Missing")</f>
        <v>4.5</v>
      </c>
      <c r="Q16" t="str">
        <f>IF(
  _xlfn.XLOOKUP(A16, engagement_pivot!A:A, engagement_pivot!C:C, 0) &gt; 0,
  "Yes",
  "No"
)</f>
        <v>Yes</v>
      </c>
      <c r="R16">
        <f t="shared" si="0"/>
        <v>66</v>
      </c>
      <c r="S16" t="str">
        <f t="shared" si="1"/>
        <v>37+ months</v>
      </c>
      <c r="T16">
        <f>_xlfn.XLOOKUP(A16,performance_pivot!$A:$A,performance_pivot!$B:$B,"Missing")</f>
        <v>3.75</v>
      </c>
      <c r="U16">
        <f>_xlfn.XLOOKUP(A16,compensation_cleaned!$A:$A,compensation_cleaned!$F:$F,"Missing")</f>
        <v>499723.03723404254</v>
      </c>
      <c r="V16" t="str">
        <f t="shared" si="2"/>
        <v>Above Avg Pay</v>
      </c>
      <c r="W16" t="str">
        <f t="shared" si="3"/>
        <v>Low/Avg Performer</v>
      </c>
      <c r="Y16" t="str">
        <f t="shared" si="4"/>
        <v>Overpaid Low Performer</v>
      </c>
    </row>
    <row r="17" spans="1:25">
      <c r="A17" s="11" t="s">
        <v>63</v>
      </c>
      <c r="B17" s="12" t="s">
        <v>11</v>
      </c>
      <c r="C17" s="12">
        <v>33</v>
      </c>
      <c r="D17" s="12" t="s">
        <v>12</v>
      </c>
      <c r="E17" s="12" t="s">
        <v>26</v>
      </c>
      <c r="F17" s="12" t="s">
        <v>58</v>
      </c>
      <c r="G17" s="13">
        <v>43531</v>
      </c>
      <c r="H17" s="12" t="s">
        <v>15</v>
      </c>
      <c r="I17" s="12" t="s">
        <v>23</v>
      </c>
      <c r="J17" s="14" t="s">
        <v>24</v>
      </c>
      <c r="K17" t="str">
        <f>_xlfn.XLOOKUP(A17,attrition_cleaned!$A:$A,attrition_cleaned!$B:$B,"Missing")</f>
        <v>No</v>
      </c>
      <c r="L17" s="13"/>
      <c r="M17">
        <f>_xlfn.XLOOKUP(A17,compensation_cleaned!$A:$A,compensation_cleaned!$B:$B,"Missing")</f>
        <v>422000</v>
      </c>
      <c r="N17">
        <f>_xlfn.XLOOKUP(A17,compensation_cleaned!$A:$A,compensation_cleaned!$C:$C,"Missing")</f>
        <v>29980</v>
      </c>
      <c r="O17" t="str">
        <f>_xlfn.XLOOKUP(A17,compensation_cleaned!$A:$A,compensation_cleaned!$D:$D,"Missing")</f>
        <v>L1</v>
      </c>
      <c r="P17">
        <f>_xlfn.XLOOKUP(A17,engagement_pivot!$A:$A,engagement_pivot!$B:$B,"Missing")</f>
        <v>3.5</v>
      </c>
      <c r="Q17" t="str">
        <f>IF(
  _xlfn.XLOOKUP(A17, engagement_pivot!A:A, engagement_pivot!C:C, 0) &gt; 0,
  "Yes",
  "No"
)</f>
        <v>Yes</v>
      </c>
      <c r="R17">
        <f t="shared" si="0"/>
        <v>57</v>
      </c>
      <c r="S17" t="str">
        <f t="shared" si="1"/>
        <v>37+ months</v>
      </c>
      <c r="T17">
        <f>_xlfn.XLOOKUP(A17,performance_pivot!$A:$A,performance_pivot!$B:$B,"Missing")</f>
        <v>4</v>
      </c>
      <c r="U17">
        <f>_xlfn.XLOOKUP(A17,compensation_cleaned!$A:$A,compensation_cleaned!$F:$F,"Missing")</f>
        <v>499723.03723404254</v>
      </c>
      <c r="V17" t="str">
        <f t="shared" si="2"/>
        <v>Below Avg Pay</v>
      </c>
      <c r="W17" t="str">
        <f t="shared" si="3"/>
        <v>High Performer</v>
      </c>
      <c r="Y17" t="str">
        <f t="shared" si="4"/>
        <v>Underpaid High Performer</v>
      </c>
    </row>
    <row r="18" spans="1:25">
      <c r="A18" s="7" t="s">
        <v>64</v>
      </c>
      <c r="B18" s="8" t="s">
        <v>19</v>
      </c>
      <c r="C18" s="8">
        <v>41</v>
      </c>
      <c r="D18" s="8" t="s">
        <v>12</v>
      </c>
      <c r="E18" s="8" t="s">
        <v>49</v>
      </c>
      <c r="F18" s="8" t="s">
        <v>65</v>
      </c>
      <c r="G18" s="9">
        <v>44973</v>
      </c>
      <c r="H18" s="8" t="s">
        <v>66</v>
      </c>
      <c r="I18" s="8" t="s">
        <v>56</v>
      </c>
      <c r="J18" s="10" t="s">
        <v>24</v>
      </c>
      <c r="K18" t="str">
        <f>_xlfn.XLOOKUP(A18,attrition_cleaned!$A:$A,attrition_cleaned!$B:$B,"Missing")</f>
        <v>No</v>
      </c>
      <c r="L18" s="9"/>
      <c r="M18">
        <f>_xlfn.XLOOKUP(A18,compensation_cleaned!$A:$A,compensation_cleaned!$B:$B,"Missing")</f>
        <v>747356</v>
      </c>
      <c r="N18">
        <f>_xlfn.XLOOKUP(A18,compensation_cleaned!$A:$A,compensation_cleaned!$C:$C,"Missing")</f>
        <v>104502</v>
      </c>
      <c r="O18" t="str">
        <f>_xlfn.XLOOKUP(A18,compensation_cleaned!$A:$A,compensation_cleaned!$D:$D,"Missing")</f>
        <v>L2</v>
      </c>
      <c r="P18">
        <f>_xlfn.XLOOKUP(A18,engagement_pivot!$A:$A,engagement_pivot!$B:$B,"Missing")</f>
        <v>3</v>
      </c>
      <c r="Q18" t="str">
        <f>IF(
  _xlfn.XLOOKUP(A18, engagement_pivot!A:A, engagement_pivot!C:C, 0) &gt; 0,
  "Yes",
  "No"
)</f>
        <v>Yes</v>
      </c>
      <c r="R18">
        <f t="shared" si="0"/>
        <v>10</v>
      </c>
      <c r="S18" t="str">
        <f t="shared" si="1"/>
        <v>0–12 months</v>
      </c>
      <c r="T18">
        <f>_xlfn.XLOOKUP(A18,performance_pivot!$A:$A,performance_pivot!$B:$B,"Missing")</f>
        <v>4</v>
      </c>
      <c r="U18">
        <f>_xlfn.XLOOKUP(A18,compensation_cleaned!$A:$A,compensation_cleaned!$F:$F,"Missing")</f>
        <v>746435.40070921986</v>
      </c>
      <c r="V18" t="str">
        <f t="shared" si="2"/>
        <v>Above Avg Pay</v>
      </c>
      <c r="W18" t="str">
        <f t="shared" si="3"/>
        <v>High Performer</v>
      </c>
      <c r="Y18" t="str">
        <f t="shared" si="4"/>
        <v>Well Aligned</v>
      </c>
    </row>
    <row r="19" spans="1:25">
      <c r="A19" s="11" t="s">
        <v>67</v>
      </c>
      <c r="B19" s="12" t="s">
        <v>19</v>
      </c>
      <c r="C19" s="12">
        <v>36</v>
      </c>
      <c r="D19" s="12" t="s">
        <v>12</v>
      </c>
      <c r="E19" s="12" t="s">
        <v>49</v>
      </c>
      <c r="F19" s="12" t="s">
        <v>68</v>
      </c>
      <c r="G19" s="13">
        <v>43993</v>
      </c>
      <c r="H19" s="12" t="s">
        <v>69</v>
      </c>
      <c r="I19" s="12" t="s">
        <v>70</v>
      </c>
      <c r="J19" s="14" t="s">
        <v>24</v>
      </c>
      <c r="K19" t="str">
        <f>_xlfn.XLOOKUP(A19,attrition_cleaned!$A:$A,attrition_cleaned!$B:$B,"Missing")</f>
        <v>No</v>
      </c>
      <c r="L19" s="13"/>
      <c r="M19">
        <f>_xlfn.XLOOKUP(A19,compensation_cleaned!$A:$A,compensation_cleaned!$B:$B,"Missing")</f>
        <v>1102364</v>
      </c>
      <c r="N19">
        <f>_xlfn.XLOOKUP(A19,compensation_cleaned!$A:$A,compensation_cleaned!$C:$C,"Missing")</f>
        <v>120500</v>
      </c>
      <c r="O19" t="str">
        <f>_xlfn.XLOOKUP(A19,compensation_cleaned!$A:$A,compensation_cleaned!$D:$D,"Missing")</f>
        <v>L3</v>
      </c>
      <c r="P19">
        <f>_xlfn.XLOOKUP(A19,engagement_pivot!$A:$A,engagement_pivot!$B:$B,"Missing")</f>
        <v>4</v>
      </c>
      <c r="Q19" t="str">
        <f>IF(
  _xlfn.XLOOKUP(A19, engagement_pivot!A:A, engagement_pivot!C:C, 0) &gt; 0,
  "Yes",
  "No"
)</f>
        <v>Yes</v>
      </c>
      <c r="R19">
        <f t="shared" si="0"/>
        <v>42</v>
      </c>
      <c r="S19" t="str">
        <f t="shared" si="1"/>
        <v>37+ months</v>
      </c>
      <c r="T19">
        <f>_xlfn.XLOOKUP(A19,performance_pivot!$A:$A,performance_pivot!$B:$B,"Missing")</f>
        <v>4</v>
      </c>
      <c r="U19">
        <f>_xlfn.XLOOKUP(A19,compensation_cleaned!$A:$A,compensation_cleaned!$F:$F,"Missing")</f>
        <v>1044648.4727722772</v>
      </c>
      <c r="V19" t="str">
        <f t="shared" si="2"/>
        <v>Above Avg Pay</v>
      </c>
      <c r="W19" t="str">
        <f t="shared" si="3"/>
        <v>High Performer</v>
      </c>
      <c r="Y19" t="str">
        <f t="shared" si="4"/>
        <v>Well Aligned</v>
      </c>
    </row>
    <row r="20" spans="1:25">
      <c r="A20" s="7" t="s">
        <v>71</v>
      </c>
      <c r="B20" s="8" t="s">
        <v>19</v>
      </c>
      <c r="C20" s="8">
        <v>28</v>
      </c>
      <c r="D20" s="8" t="s">
        <v>12</v>
      </c>
      <c r="E20" s="8" t="s">
        <v>49</v>
      </c>
      <c r="F20" s="8" t="s">
        <v>68</v>
      </c>
      <c r="G20" s="9">
        <v>43299</v>
      </c>
      <c r="H20" s="8" t="s">
        <v>72</v>
      </c>
      <c r="I20" s="8" t="s">
        <v>45</v>
      </c>
      <c r="J20" s="10" t="s">
        <v>24</v>
      </c>
      <c r="K20" t="str">
        <f>_xlfn.XLOOKUP(A20,attrition_cleaned!$A:$A,attrition_cleaned!$B:$B,"Missing")</f>
        <v>No</v>
      </c>
      <c r="L20" s="9"/>
      <c r="M20">
        <f>_xlfn.XLOOKUP(A20,compensation_cleaned!$A:$A,compensation_cleaned!$B:$B,"Missing")</f>
        <v>1109204</v>
      </c>
      <c r="N20">
        <f>_xlfn.XLOOKUP(A20,compensation_cleaned!$A:$A,compensation_cleaned!$C:$C,"Missing")</f>
        <v>129090</v>
      </c>
      <c r="O20" t="str">
        <f>_xlfn.XLOOKUP(A20,compensation_cleaned!$A:$A,compensation_cleaned!$D:$D,"Missing")</f>
        <v>L3</v>
      </c>
      <c r="P20">
        <f>_xlfn.XLOOKUP(A20,engagement_pivot!$A:$A,engagement_pivot!$B:$B,"Missing")</f>
        <v>4</v>
      </c>
      <c r="Q20" t="str">
        <f>IF(
  _xlfn.XLOOKUP(A20, engagement_pivot!A:A, engagement_pivot!C:C, 0) &gt; 0,
  "Yes",
  "No"
)</f>
        <v>Yes</v>
      </c>
      <c r="R20">
        <f t="shared" si="0"/>
        <v>65</v>
      </c>
      <c r="S20" t="str">
        <f t="shared" si="1"/>
        <v>37+ months</v>
      </c>
      <c r="T20">
        <f>_xlfn.XLOOKUP(A20,performance_pivot!$A:$A,performance_pivot!$B:$B,"Missing")</f>
        <v>3</v>
      </c>
      <c r="U20">
        <f>_xlfn.XLOOKUP(A20,compensation_cleaned!$A:$A,compensation_cleaned!$F:$F,"Missing")</f>
        <v>1044648.4727722772</v>
      </c>
      <c r="V20" t="str">
        <f t="shared" si="2"/>
        <v>Above Avg Pay</v>
      </c>
      <c r="W20" t="str">
        <f t="shared" si="3"/>
        <v>Low/Avg Performer</v>
      </c>
      <c r="Y20" t="str">
        <f t="shared" si="4"/>
        <v>Overpaid Low Performer</v>
      </c>
    </row>
    <row r="21" spans="1:25">
      <c r="A21" s="11" t="s">
        <v>73</v>
      </c>
      <c r="B21" s="12" t="s">
        <v>11</v>
      </c>
      <c r="C21" s="12">
        <v>43</v>
      </c>
      <c r="D21" s="12" t="s">
        <v>12</v>
      </c>
      <c r="E21" s="12" t="s">
        <v>49</v>
      </c>
      <c r="F21" s="12" t="s">
        <v>65</v>
      </c>
      <c r="G21" s="13">
        <v>44896</v>
      </c>
      <c r="H21" s="12" t="s">
        <v>74</v>
      </c>
      <c r="I21" s="12" t="s">
        <v>16</v>
      </c>
      <c r="J21" s="14" t="s">
        <v>24</v>
      </c>
      <c r="K21" t="str">
        <f>_xlfn.XLOOKUP(A21,attrition_cleaned!$A:$A,attrition_cleaned!$B:$B,"Missing")</f>
        <v>No</v>
      </c>
      <c r="L21" s="13"/>
      <c r="M21">
        <f>_xlfn.XLOOKUP(A21,compensation_cleaned!$A:$A,compensation_cleaned!$B:$B,"Missing")</f>
        <v>574279</v>
      </c>
      <c r="N21">
        <f>_xlfn.XLOOKUP(A21,compensation_cleaned!$A:$A,compensation_cleaned!$C:$C,"Missing")</f>
        <v>46639</v>
      </c>
      <c r="O21" t="str">
        <f>_xlfn.XLOOKUP(A21,compensation_cleaned!$A:$A,compensation_cleaned!$D:$D,"Missing")</f>
        <v>L1</v>
      </c>
      <c r="P21">
        <f>_xlfn.XLOOKUP(A21,engagement_pivot!$A:$A,engagement_pivot!$B:$B,"Missing")</f>
        <v>1</v>
      </c>
      <c r="Q21" t="str">
        <f>IF(
  _xlfn.XLOOKUP(A21, engagement_pivot!A:A, engagement_pivot!C:C, 0) &gt; 0,
  "Yes",
  "No"
)</f>
        <v>Yes</v>
      </c>
      <c r="R21">
        <f t="shared" si="0"/>
        <v>12</v>
      </c>
      <c r="S21" t="str">
        <f t="shared" si="1"/>
        <v>0–12 months</v>
      </c>
      <c r="T21">
        <f>_xlfn.XLOOKUP(A21,performance_pivot!$A:$A,performance_pivot!$B:$B,"Missing")</f>
        <v>3</v>
      </c>
      <c r="U21">
        <f>_xlfn.XLOOKUP(A21,compensation_cleaned!$A:$A,compensation_cleaned!$F:$F,"Missing")</f>
        <v>499723.03723404254</v>
      </c>
      <c r="V21" t="str">
        <f t="shared" si="2"/>
        <v>Above Avg Pay</v>
      </c>
      <c r="W21" t="str">
        <f t="shared" si="3"/>
        <v>Low/Avg Performer</v>
      </c>
      <c r="Y21" t="str">
        <f t="shared" si="4"/>
        <v>Overpaid Low Performer</v>
      </c>
    </row>
    <row r="22" spans="1:25">
      <c r="A22" s="7" t="s">
        <v>75</v>
      </c>
      <c r="B22" s="8" t="s">
        <v>19</v>
      </c>
      <c r="C22" s="8">
        <v>44</v>
      </c>
      <c r="D22" s="8" t="s">
        <v>20</v>
      </c>
      <c r="E22" s="8" t="s">
        <v>26</v>
      </c>
      <c r="F22" s="8" t="s">
        <v>58</v>
      </c>
      <c r="G22" s="9">
        <v>44431</v>
      </c>
      <c r="H22" s="8" t="s">
        <v>76</v>
      </c>
      <c r="I22" s="8" t="s">
        <v>70</v>
      </c>
      <c r="J22" s="10" t="s">
        <v>24</v>
      </c>
      <c r="K22" t="str">
        <f>_xlfn.XLOOKUP(A22,attrition_cleaned!$A:$A,attrition_cleaned!$B:$B,"Missing")</f>
        <v>No</v>
      </c>
      <c r="L22" s="9"/>
      <c r="M22">
        <f>_xlfn.XLOOKUP(A22,compensation_cleaned!$A:$A,compensation_cleaned!$B:$B,"Missing")</f>
        <v>476531</v>
      </c>
      <c r="N22">
        <f>_xlfn.XLOOKUP(A22,compensation_cleaned!$A:$A,compensation_cleaned!$C:$C,"Missing")</f>
        <v>56986</v>
      </c>
      <c r="O22" t="str">
        <f>_xlfn.XLOOKUP(A22,compensation_cleaned!$A:$A,compensation_cleaned!$D:$D,"Missing")</f>
        <v>L1</v>
      </c>
      <c r="P22">
        <f>_xlfn.XLOOKUP(A22,engagement_pivot!$A:$A,engagement_pivot!$B:$B,"Missing")</f>
        <v>1.5</v>
      </c>
      <c r="Q22" t="str">
        <f>IF(
  _xlfn.XLOOKUP(A22, engagement_pivot!A:A, engagement_pivot!C:C, 0) &gt; 0,
  "Yes",
  "No"
)</f>
        <v>Yes</v>
      </c>
      <c r="R22">
        <f t="shared" si="0"/>
        <v>28</v>
      </c>
      <c r="S22" t="str">
        <f t="shared" si="1"/>
        <v>13–36 months</v>
      </c>
      <c r="T22">
        <f>_xlfn.XLOOKUP(A22,performance_pivot!$A:$A,performance_pivot!$B:$B,"Missing")</f>
        <v>3</v>
      </c>
      <c r="U22">
        <f>_xlfn.XLOOKUP(A22,compensation_cleaned!$A:$A,compensation_cleaned!$F:$F,"Missing")</f>
        <v>499723.03723404254</v>
      </c>
      <c r="V22" t="str">
        <f t="shared" si="2"/>
        <v>Below Avg Pay</v>
      </c>
      <c r="W22" t="str">
        <f t="shared" si="3"/>
        <v>Low/Avg Performer</v>
      </c>
      <c r="Y22" t="str">
        <f t="shared" si="4"/>
        <v>Low Pay &amp; Low Performance</v>
      </c>
    </row>
    <row r="23" spans="1:25">
      <c r="A23" s="11" t="s">
        <v>77</v>
      </c>
      <c r="B23" s="12" t="s">
        <v>19</v>
      </c>
      <c r="C23" s="12">
        <v>37</v>
      </c>
      <c r="D23" s="12" t="s">
        <v>20</v>
      </c>
      <c r="E23" s="12" t="s">
        <v>26</v>
      </c>
      <c r="F23" s="12" t="s">
        <v>58</v>
      </c>
      <c r="G23" s="13">
        <v>42933</v>
      </c>
      <c r="H23" s="12" t="s">
        <v>78</v>
      </c>
      <c r="I23" s="12" t="s">
        <v>16</v>
      </c>
      <c r="J23" s="14" t="s">
        <v>24</v>
      </c>
      <c r="K23" t="str">
        <f>_xlfn.XLOOKUP(A23,attrition_cleaned!$A:$A,attrition_cleaned!$B:$B,"Missing")</f>
        <v>No</v>
      </c>
      <c r="L23" s="13"/>
      <c r="M23">
        <f>_xlfn.XLOOKUP(A23,compensation_cleaned!$A:$A,compensation_cleaned!$B:$B,"Missing")</f>
        <v>524971</v>
      </c>
      <c r="N23">
        <f>_xlfn.XLOOKUP(A23,compensation_cleaned!$A:$A,compensation_cleaned!$C:$C,"Missing")</f>
        <v>58749</v>
      </c>
      <c r="O23" t="str">
        <f>_xlfn.XLOOKUP(A23,compensation_cleaned!$A:$A,compensation_cleaned!$D:$D,"Missing")</f>
        <v>L1</v>
      </c>
      <c r="P23">
        <f>_xlfn.XLOOKUP(A23,engagement_pivot!$A:$A,engagement_pivot!$B:$B,"Missing")</f>
        <v>2.6666666666666665</v>
      </c>
      <c r="Q23" t="str">
        <f>IF(
  _xlfn.XLOOKUP(A23, engagement_pivot!A:A, engagement_pivot!C:C, 0) &gt; 0,
  "Yes",
  "No"
)</f>
        <v>Yes</v>
      </c>
      <c r="R23">
        <f t="shared" si="0"/>
        <v>77</v>
      </c>
      <c r="S23" t="str">
        <f t="shared" si="1"/>
        <v>37+ months</v>
      </c>
      <c r="T23">
        <f>_xlfn.XLOOKUP(A23,performance_pivot!$A:$A,performance_pivot!$B:$B,"Missing")</f>
        <v>2.6666666666666665</v>
      </c>
      <c r="U23">
        <f>_xlfn.XLOOKUP(A23,compensation_cleaned!$A:$A,compensation_cleaned!$F:$F,"Missing")</f>
        <v>499723.03723404254</v>
      </c>
      <c r="V23" t="str">
        <f t="shared" si="2"/>
        <v>Above Avg Pay</v>
      </c>
      <c r="W23" t="str">
        <f t="shared" si="3"/>
        <v>Low/Avg Performer</v>
      </c>
      <c r="Y23" t="str">
        <f t="shared" si="4"/>
        <v>Overpaid Low Performer</v>
      </c>
    </row>
    <row r="24" spans="1:25">
      <c r="A24" s="7" t="s">
        <v>79</v>
      </c>
      <c r="B24" s="8" t="s">
        <v>19</v>
      </c>
      <c r="C24" s="8">
        <v>25</v>
      </c>
      <c r="D24" s="8" t="s">
        <v>12</v>
      </c>
      <c r="E24" s="8" t="s">
        <v>26</v>
      </c>
      <c r="F24" s="8" t="s">
        <v>27</v>
      </c>
      <c r="G24" s="9">
        <v>43395</v>
      </c>
      <c r="H24" s="8" t="s">
        <v>80</v>
      </c>
      <c r="I24" s="8" t="s">
        <v>31</v>
      </c>
      <c r="J24" s="10" t="s">
        <v>24</v>
      </c>
      <c r="K24" t="str">
        <f>_xlfn.XLOOKUP(A24,attrition_cleaned!$A:$A,attrition_cleaned!$B:$B,"Missing")</f>
        <v>Yes</v>
      </c>
      <c r="L24" s="9">
        <v>44899</v>
      </c>
      <c r="M24">
        <f>_xlfn.XLOOKUP(A24,compensation_cleaned!$A:$A,compensation_cleaned!$B:$B,"Missing")</f>
        <v>694503</v>
      </c>
      <c r="N24">
        <f>_xlfn.XLOOKUP(A24,compensation_cleaned!$A:$A,compensation_cleaned!$C:$C,"Missing")</f>
        <v>56111</v>
      </c>
      <c r="O24" t="str">
        <f>_xlfn.XLOOKUP(A24,compensation_cleaned!$A:$A,compensation_cleaned!$D:$D,"Missing")</f>
        <v>L2</v>
      </c>
      <c r="P24">
        <f>_xlfn.XLOOKUP(A24,engagement_pivot!$A:$A,engagement_pivot!$B:$B,"Missing")</f>
        <v>4</v>
      </c>
      <c r="Q24" t="str">
        <f>IF(
  _xlfn.XLOOKUP(A24, engagement_pivot!A:A, engagement_pivot!C:C, 0) &gt; 0,
  "Yes",
  "No"
)</f>
        <v>Yes</v>
      </c>
      <c r="R24">
        <f t="shared" si="0"/>
        <v>49</v>
      </c>
      <c r="S24" t="str">
        <f t="shared" si="1"/>
        <v>37+ months</v>
      </c>
      <c r="T24">
        <f>_xlfn.XLOOKUP(A24,performance_pivot!$A:$A,performance_pivot!$B:$B,"Missing")</f>
        <v>2.3333333333333335</v>
      </c>
      <c r="U24">
        <f>_xlfn.XLOOKUP(A24,compensation_cleaned!$A:$A,compensation_cleaned!$F:$F,"Missing")</f>
        <v>746435.40070921986</v>
      </c>
      <c r="V24" t="str">
        <f t="shared" si="2"/>
        <v>Below Avg Pay</v>
      </c>
      <c r="W24" t="str">
        <f t="shared" si="3"/>
        <v>Low/Avg Performer</v>
      </c>
      <c r="Y24" t="str">
        <f t="shared" si="4"/>
        <v>Low Pay &amp; Low Performance</v>
      </c>
    </row>
    <row r="25" spans="1:25">
      <c r="A25" s="11" t="s">
        <v>81</v>
      </c>
      <c r="B25" s="12" t="s">
        <v>19</v>
      </c>
      <c r="C25" s="12">
        <v>39</v>
      </c>
      <c r="D25" s="12" t="s">
        <v>20</v>
      </c>
      <c r="E25" s="12" t="s">
        <v>13</v>
      </c>
      <c r="F25" s="12" t="s">
        <v>14</v>
      </c>
      <c r="G25" s="13">
        <v>44695</v>
      </c>
      <c r="H25" s="12" t="s">
        <v>82</v>
      </c>
      <c r="I25" s="12" t="s">
        <v>31</v>
      </c>
      <c r="J25" s="14" t="s">
        <v>24</v>
      </c>
      <c r="K25" t="str">
        <f>_xlfn.XLOOKUP(A25,attrition_cleaned!$A:$A,attrition_cleaned!$B:$B,"Missing")</f>
        <v>No</v>
      </c>
      <c r="L25" s="13"/>
      <c r="M25">
        <f>_xlfn.XLOOKUP(A25,compensation_cleaned!$A:$A,compensation_cleaned!$B:$B,"Missing")</f>
        <v>637439</v>
      </c>
      <c r="N25">
        <f>_xlfn.XLOOKUP(A25,compensation_cleaned!$A:$A,compensation_cleaned!$C:$C,"Missing")</f>
        <v>69877</v>
      </c>
      <c r="O25" t="str">
        <f>_xlfn.XLOOKUP(A25,compensation_cleaned!$A:$A,compensation_cleaned!$D:$D,"Missing")</f>
        <v>L2</v>
      </c>
      <c r="P25">
        <f>_xlfn.XLOOKUP(A25,engagement_pivot!$A:$A,engagement_pivot!$B:$B,"Missing")</f>
        <v>4</v>
      </c>
      <c r="Q25" t="str">
        <f>IF(
  _xlfn.XLOOKUP(A25, engagement_pivot!A:A, engagement_pivot!C:C, 0) &gt; 0,
  "Yes",
  "No"
)</f>
        <v>Yes</v>
      </c>
      <c r="R25">
        <f t="shared" si="0"/>
        <v>19</v>
      </c>
      <c r="S25" t="str">
        <f t="shared" si="1"/>
        <v>13–36 months</v>
      </c>
      <c r="T25">
        <f>_xlfn.XLOOKUP(A25,performance_pivot!$A:$A,performance_pivot!$B:$B,"Missing")</f>
        <v>3.5</v>
      </c>
      <c r="U25">
        <f>_xlfn.XLOOKUP(A25,compensation_cleaned!$A:$A,compensation_cleaned!$F:$F,"Missing")</f>
        <v>746435.40070921986</v>
      </c>
      <c r="V25" t="str">
        <f t="shared" si="2"/>
        <v>Below Avg Pay</v>
      </c>
      <c r="W25" t="str">
        <f t="shared" si="3"/>
        <v>Low/Avg Performer</v>
      </c>
      <c r="Y25" t="str">
        <f t="shared" si="4"/>
        <v>Low Pay &amp; Low Performance</v>
      </c>
    </row>
    <row r="26" spans="1:25">
      <c r="A26" s="7" t="s">
        <v>83</v>
      </c>
      <c r="B26" s="8" t="s">
        <v>11</v>
      </c>
      <c r="C26" s="8">
        <v>24</v>
      </c>
      <c r="D26" s="8" t="s">
        <v>12</v>
      </c>
      <c r="E26" s="8" t="s">
        <v>37</v>
      </c>
      <c r="F26" s="8" t="s">
        <v>38</v>
      </c>
      <c r="G26" s="9">
        <v>44174</v>
      </c>
      <c r="H26" s="8" t="s">
        <v>84</v>
      </c>
      <c r="I26" s="8" t="s">
        <v>23</v>
      </c>
      <c r="J26" s="10" t="s">
        <v>17</v>
      </c>
      <c r="K26" t="str">
        <f>_xlfn.XLOOKUP(A26,attrition_cleaned!$A:$A,attrition_cleaned!$B:$B,"Missing")</f>
        <v>No</v>
      </c>
      <c r="L26" s="9"/>
      <c r="M26">
        <f>_xlfn.XLOOKUP(A26,compensation_cleaned!$A:$A,compensation_cleaned!$B:$B,"Missing")</f>
        <v>716079</v>
      </c>
      <c r="N26">
        <f>_xlfn.XLOOKUP(A26,compensation_cleaned!$A:$A,compensation_cleaned!$C:$C,"Missing")</f>
        <v>63086</v>
      </c>
      <c r="O26" t="str">
        <f>_xlfn.XLOOKUP(A26,compensation_cleaned!$A:$A,compensation_cleaned!$D:$D,"Missing")</f>
        <v>L2</v>
      </c>
      <c r="P26">
        <f>_xlfn.XLOOKUP(A26,engagement_pivot!$A:$A,engagement_pivot!$B:$B,"Missing")</f>
        <v>2.3333333333333335</v>
      </c>
      <c r="Q26" t="str">
        <f>IF(
  _xlfn.XLOOKUP(A26, engagement_pivot!A:A, engagement_pivot!C:C, 0) &gt; 0,
  "Yes",
  "No"
)</f>
        <v>Yes</v>
      </c>
      <c r="R26">
        <f t="shared" si="0"/>
        <v>36</v>
      </c>
      <c r="S26" t="str">
        <f t="shared" si="1"/>
        <v>13–36 months</v>
      </c>
      <c r="T26">
        <f>_xlfn.XLOOKUP(A26,performance_pivot!$A:$A,performance_pivot!$B:$B,"Missing")</f>
        <v>3.6666666666666665</v>
      </c>
      <c r="U26">
        <f>_xlfn.XLOOKUP(A26,compensation_cleaned!$A:$A,compensation_cleaned!$F:$F,"Missing")</f>
        <v>746435.40070921986</v>
      </c>
      <c r="V26" t="str">
        <f t="shared" si="2"/>
        <v>Below Avg Pay</v>
      </c>
      <c r="W26" t="str">
        <f t="shared" si="3"/>
        <v>Low/Avg Performer</v>
      </c>
      <c r="Y26" t="str">
        <f t="shared" si="4"/>
        <v>Low Pay &amp; Low Performance</v>
      </c>
    </row>
    <row r="27" spans="1:25">
      <c r="A27" s="11" t="s">
        <v>85</v>
      </c>
      <c r="B27" s="12" t="s">
        <v>19</v>
      </c>
      <c r="C27" s="12">
        <v>37</v>
      </c>
      <c r="D27" s="12" t="s">
        <v>20</v>
      </c>
      <c r="E27" s="12" t="s">
        <v>13</v>
      </c>
      <c r="F27" s="12" t="s">
        <v>21</v>
      </c>
      <c r="G27" s="13">
        <v>43616</v>
      </c>
      <c r="H27" s="12" t="s">
        <v>86</v>
      </c>
      <c r="I27" s="12" t="s">
        <v>16</v>
      </c>
      <c r="J27" s="14" t="s">
        <v>24</v>
      </c>
      <c r="K27" t="str">
        <f>_xlfn.XLOOKUP(A27,attrition_cleaned!$A:$A,attrition_cleaned!$B:$B,"Missing")</f>
        <v>Yes</v>
      </c>
      <c r="L27" s="13">
        <v>44569</v>
      </c>
      <c r="M27">
        <f>_xlfn.XLOOKUP(A27,compensation_cleaned!$A:$A,compensation_cleaned!$B:$B,"Missing")</f>
        <v>768411</v>
      </c>
      <c r="N27">
        <f>_xlfn.XLOOKUP(A27,compensation_cleaned!$A:$A,compensation_cleaned!$C:$C,"Missing")</f>
        <v>94536</v>
      </c>
      <c r="O27" t="str">
        <f>_xlfn.XLOOKUP(A27,compensation_cleaned!$A:$A,compensation_cleaned!$D:$D,"Missing")</f>
        <v>L2</v>
      </c>
      <c r="P27">
        <f>_xlfn.XLOOKUP(A27,engagement_pivot!$A:$A,engagement_pivot!$B:$B,"Missing")</f>
        <v>1</v>
      </c>
      <c r="Q27" t="str">
        <f>IF(
  _xlfn.XLOOKUP(A27, engagement_pivot!A:A, engagement_pivot!C:C, 0) &gt; 0,
  "Yes",
  "No"
)</f>
        <v>Yes</v>
      </c>
      <c r="R27">
        <f t="shared" si="0"/>
        <v>31</v>
      </c>
      <c r="S27" t="str">
        <f t="shared" si="1"/>
        <v>13–36 months</v>
      </c>
      <c r="T27">
        <f>_xlfn.XLOOKUP(A27,performance_pivot!$A:$A,performance_pivot!$B:$B,"Missing")</f>
        <v>4</v>
      </c>
      <c r="U27">
        <f>_xlfn.XLOOKUP(A27,compensation_cleaned!$A:$A,compensation_cleaned!$F:$F,"Missing")</f>
        <v>746435.40070921986</v>
      </c>
      <c r="V27" t="str">
        <f t="shared" si="2"/>
        <v>Above Avg Pay</v>
      </c>
      <c r="W27" t="str">
        <f t="shared" si="3"/>
        <v>High Performer</v>
      </c>
      <c r="Y27" t="str">
        <f t="shared" si="4"/>
        <v>Well Aligned</v>
      </c>
    </row>
    <row r="28" spans="1:25">
      <c r="A28" s="7" t="s">
        <v>87</v>
      </c>
      <c r="B28" s="8" t="s">
        <v>11</v>
      </c>
      <c r="C28" s="8">
        <v>24</v>
      </c>
      <c r="D28" s="8" t="s">
        <v>20</v>
      </c>
      <c r="E28" s="8" t="s">
        <v>49</v>
      </c>
      <c r="F28" s="8" t="s">
        <v>65</v>
      </c>
      <c r="G28" s="9">
        <v>44418</v>
      </c>
      <c r="H28" s="8" t="s">
        <v>88</v>
      </c>
      <c r="I28" s="8" t="s">
        <v>70</v>
      </c>
      <c r="J28" s="10" t="s">
        <v>24</v>
      </c>
      <c r="K28" t="str">
        <f>_xlfn.XLOOKUP(A28,attrition_cleaned!$A:$A,attrition_cleaned!$B:$B,"Missing")</f>
        <v>No</v>
      </c>
      <c r="L28" s="9"/>
      <c r="M28">
        <f>_xlfn.XLOOKUP(A28,compensation_cleaned!$A:$A,compensation_cleaned!$B:$B,"Missing")</f>
        <v>715565</v>
      </c>
      <c r="N28">
        <f>_xlfn.XLOOKUP(A28,compensation_cleaned!$A:$A,compensation_cleaned!$C:$C,"Missing")</f>
        <v>81470</v>
      </c>
      <c r="O28" t="str">
        <f>_xlfn.XLOOKUP(A28,compensation_cleaned!$A:$A,compensation_cleaned!$D:$D,"Missing")</f>
        <v>L2</v>
      </c>
      <c r="P28">
        <f>_xlfn.XLOOKUP(A28,engagement_pivot!$A:$A,engagement_pivot!$B:$B,"Missing")</f>
        <v>3.5</v>
      </c>
      <c r="Q28" t="str">
        <f>IF(
  _xlfn.XLOOKUP(A28, engagement_pivot!A:A, engagement_pivot!C:C, 0) &gt; 0,
  "Yes",
  "No"
)</f>
        <v>Yes</v>
      </c>
      <c r="R28">
        <f t="shared" si="0"/>
        <v>28</v>
      </c>
      <c r="S28" t="str">
        <f t="shared" si="1"/>
        <v>13–36 months</v>
      </c>
      <c r="T28">
        <f>_xlfn.XLOOKUP(A28,performance_pivot!$A:$A,performance_pivot!$B:$B,"Missing")</f>
        <v>4.25</v>
      </c>
      <c r="U28">
        <f>_xlfn.XLOOKUP(A28,compensation_cleaned!$A:$A,compensation_cleaned!$F:$F,"Missing")</f>
        <v>746435.40070921986</v>
      </c>
      <c r="V28" t="str">
        <f t="shared" si="2"/>
        <v>Below Avg Pay</v>
      </c>
      <c r="W28" t="str">
        <f t="shared" si="3"/>
        <v>High Performer</v>
      </c>
      <c r="Y28" t="str">
        <f t="shared" si="4"/>
        <v>Underpaid High Performer</v>
      </c>
    </row>
    <row r="29" spans="1:25">
      <c r="A29" s="11" t="s">
        <v>89</v>
      </c>
      <c r="B29" s="12" t="s">
        <v>11</v>
      </c>
      <c r="C29" s="12">
        <v>41</v>
      </c>
      <c r="D29" s="12" t="s">
        <v>12</v>
      </c>
      <c r="E29" s="12" t="s">
        <v>33</v>
      </c>
      <c r="F29" s="12" t="s">
        <v>34</v>
      </c>
      <c r="G29" s="13">
        <v>44179</v>
      </c>
      <c r="H29" s="12" t="s">
        <v>90</v>
      </c>
      <c r="I29" s="12" t="s">
        <v>56</v>
      </c>
      <c r="J29" s="14" t="s">
        <v>17</v>
      </c>
      <c r="K29" t="str">
        <f>_xlfn.XLOOKUP(A29,attrition_cleaned!$A:$A,attrition_cleaned!$B:$B,"Missing")</f>
        <v>No</v>
      </c>
      <c r="L29" s="13"/>
      <c r="M29">
        <f>_xlfn.XLOOKUP(A29,compensation_cleaned!$A:$A,compensation_cleaned!$B:$B,"Missing")</f>
        <v>901095</v>
      </c>
      <c r="N29">
        <f>_xlfn.XLOOKUP(A29,compensation_cleaned!$A:$A,compensation_cleaned!$C:$C,"Missing")</f>
        <v>102199</v>
      </c>
      <c r="O29" t="str">
        <f>_xlfn.XLOOKUP(A29,compensation_cleaned!$A:$A,compensation_cleaned!$D:$D,"Missing")</f>
        <v>L3</v>
      </c>
      <c r="P29">
        <f>_xlfn.XLOOKUP(A29,engagement_pivot!$A:$A,engagement_pivot!$B:$B,"Missing")</f>
        <v>3.5</v>
      </c>
      <c r="Q29" t="str">
        <f>IF(
  _xlfn.XLOOKUP(A29, engagement_pivot!A:A, engagement_pivot!C:C, 0) &gt; 0,
  "Yes",
  "No"
)</f>
        <v>Yes</v>
      </c>
      <c r="R29">
        <f t="shared" si="0"/>
        <v>36</v>
      </c>
      <c r="S29" t="str">
        <f t="shared" si="1"/>
        <v>13–36 months</v>
      </c>
      <c r="T29">
        <f>_xlfn.XLOOKUP(A29,performance_pivot!$A:$A,performance_pivot!$B:$B,"Missing")</f>
        <v>2.5</v>
      </c>
      <c r="U29">
        <f>_xlfn.XLOOKUP(A29,compensation_cleaned!$A:$A,compensation_cleaned!$F:$F,"Missing")</f>
        <v>1044648.4727722772</v>
      </c>
      <c r="V29" t="str">
        <f t="shared" si="2"/>
        <v>Below Avg Pay</v>
      </c>
      <c r="W29" t="str">
        <f t="shared" si="3"/>
        <v>Low/Avg Performer</v>
      </c>
      <c r="Y29" t="str">
        <f t="shared" si="4"/>
        <v>Low Pay &amp; Low Performance</v>
      </c>
    </row>
    <row r="30" spans="1:25">
      <c r="A30" s="7" t="s">
        <v>91</v>
      </c>
      <c r="B30" s="8" t="s">
        <v>19</v>
      </c>
      <c r="C30" s="8">
        <v>23</v>
      </c>
      <c r="D30" s="8" t="s">
        <v>20</v>
      </c>
      <c r="E30" s="8" t="s">
        <v>49</v>
      </c>
      <c r="F30" s="8" t="s">
        <v>50</v>
      </c>
      <c r="G30" s="9">
        <v>44655</v>
      </c>
      <c r="H30" s="8" t="s">
        <v>92</v>
      </c>
      <c r="I30" s="8" t="s">
        <v>70</v>
      </c>
      <c r="J30" s="10" t="s">
        <v>24</v>
      </c>
      <c r="K30" t="str">
        <f>_xlfn.XLOOKUP(A30,attrition_cleaned!$A:$A,attrition_cleaned!$B:$B,"Missing")</f>
        <v>No</v>
      </c>
      <c r="L30" s="9"/>
      <c r="M30">
        <f>_xlfn.XLOOKUP(A30,compensation_cleaned!$A:$A,compensation_cleaned!$B:$B,"Missing")</f>
        <v>1537237</v>
      </c>
      <c r="N30">
        <f>_xlfn.XLOOKUP(A30,compensation_cleaned!$A:$A,compensation_cleaned!$C:$C,"Missing")</f>
        <v>224170</v>
      </c>
      <c r="O30" t="str">
        <f>_xlfn.XLOOKUP(A30,compensation_cleaned!$A:$A,compensation_cleaned!$D:$D,"Missing")</f>
        <v>L4</v>
      </c>
      <c r="P30">
        <f>_xlfn.XLOOKUP(A30,engagement_pivot!$A:$A,engagement_pivot!$B:$B,"Missing")</f>
        <v>3.5</v>
      </c>
      <c r="Q30" t="str">
        <f>IF(
  _xlfn.XLOOKUP(A30, engagement_pivot!A:A, engagement_pivot!C:C, 0) &gt; 0,
  "Yes",
  "No"
)</f>
        <v>Yes</v>
      </c>
      <c r="R30">
        <f t="shared" si="0"/>
        <v>20</v>
      </c>
      <c r="S30" t="str">
        <f t="shared" si="1"/>
        <v>13–36 months</v>
      </c>
      <c r="T30">
        <f>_xlfn.XLOOKUP(A30,performance_pivot!$A:$A,performance_pivot!$B:$B,"Missing")</f>
        <v>3.5</v>
      </c>
      <c r="U30">
        <f>_xlfn.XLOOKUP(A30,compensation_cleaned!$A:$A,compensation_cleaned!$F:$F,"Missing")</f>
        <v>1044648.4727722772</v>
      </c>
      <c r="V30" t="str">
        <f t="shared" si="2"/>
        <v>Above Avg Pay</v>
      </c>
      <c r="W30" t="str">
        <f t="shared" si="3"/>
        <v>Low/Avg Performer</v>
      </c>
      <c r="Y30" t="str">
        <f t="shared" si="4"/>
        <v>Overpaid Low Performer</v>
      </c>
    </row>
    <row r="31" spans="1:25">
      <c r="A31" s="11" t="s">
        <v>93</v>
      </c>
      <c r="B31" s="12" t="s">
        <v>11</v>
      </c>
      <c r="C31" s="12">
        <v>24</v>
      </c>
      <c r="D31" s="12" t="s">
        <v>20</v>
      </c>
      <c r="E31" s="12" t="s">
        <v>13</v>
      </c>
      <c r="F31" s="12" t="s">
        <v>21</v>
      </c>
      <c r="G31" s="13">
        <v>44655</v>
      </c>
      <c r="H31" s="12" t="s">
        <v>94</v>
      </c>
      <c r="I31" s="12" t="s">
        <v>31</v>
      </c>
      <c r="J31" s="14" t="s">
        <v>24</v>
      </c>
      <c r="K31" t="str">
        <f>_xlfn.XLOOKUP(A31,attrition_cleaned!$A:$A,attrition_cleaned!$B:$B,"Missing")</f>
        <v>No</v>
      </c>
      <c r="L31" s="13"/>
      <c r="M31">
        <f>_xlfn.XLOOKUP(A31,compensation_cleaned!$A:$A,compensation_cleaned!$B:$B,"Missing")</f>
        <v>1506029</v>
      </c>
      <c r="N31">
        <f>_xlfn.XLOOKUP(A31,compensation_cleaned!$A:$A,compensation_cleaned!$C:$C,"Missing")</f>
        <v>171792</v>
      </c>
      <c r="O31" t="str">
        <f>_xlfn.XLOOKUP(A31,compensation_cleaned!$A:$A,compensation_cleaned!$D:$D,"Missing")</f>
        <v>L4</v>
      </c>
      <c r="P31">
        <f>_xlfn.XLOOKUP(A31,engagement_pivot!$A:$A,engagement_pivot!$B:$B,"Missing")</f>
        <v>3.3333333333333335</v>
      </c>
      <c r="Q31" t="str">
        <f>IF(
  _xlfn.XLOOKUP(A31, engagement_pivot!A:A, engagement_pivot!C:C, 0) &gt; 0,
  "Yes",
  "No"
)</f>
        <v>Yes</v>
      </c>
      <c r="R31">
        <f t="shared" si="0"/>
        <v>20</v>
      </c>
      <c r="S31" t="str">
        <f t="shared" si="1"/>
        <v>13–36 months</v>
      </c>
      <c r="T31">
        <f>_xlfn.XLOOKUP(A31,performance_pivot!$A:$A,performance_pivot!$B:$B,"Missing")</f>
        <v>3.3333333333333335</v>
      </c>
      <c r="U31">
        <f>_xlfn.XLOOKUP(A31,compensation_cleaned!$A:$A,compensation_cleaned!$F:$F,"Missing")</f>
        <v>1044648.4727722772</v>
      </c>
      <c r="V31" t="str">
        <f t="shared" si="2"/>
        <v>Above Avg Pay</v>
      </c>
      <c r="W31" t="str">
        <f t="shared" si="3"/>
        <v>Low/Avg Performer</v>
      </c>
      <c r="Y31" t="str">
        <f t="shared" si="4"/>
        <v>Overpaid Low Performer</v>
      </c>
    </row>
    <row r="32" spans="1:25">
      <c r="A32" s="7" t="s">
        <v>95</v>
      </c>
      <c r="B32" s="8" t="s">
        <v>11</v>
      </c>
      <c r="C32" s="8">
        <v>23</v>
      </c>
      <c r="D32" s="8" t="s">
        <v>12</v>
      </c>
      <c r="E32" s="8" t="s">
        <v>26</v>
      </c>
      <c r="F32" s="8" t="s">
        <v>27</v>
      </c>
      <c r="G32" s="9">
        <v>45221</v>
      </c>
      <c r="H32" s="8" t="s">
        <v>96</v>
      </c>
      <c r="I32" s="8" t="s">
        <v>31</v>
      </c>
      <c r="J32" s="10" t="s">
        <v>24</v>
      </c>
      <c r="K32" t="str">
        <f>_xlfn.XLOOKUP(A32,attrition_cleaned!$A:$A,attrition_cleaned!$B:$B,"Missing")</f>
        <v>No</v>
      </c>
      <c r="L32" s="9"/>
      <c r="M32">
        <f>_xlfn.XLOOKUP(A32,compensation_cleaned!$A:$A,compensation_cleaned!$B:$B,"Missing")</f>
        <v>1330865</v>
      </c>
      <c r="N32">
        <f>_xlfn.XLOOKUP(A32,compensation_cleaned!$A:$A,compensation_cleaned!$C:$C,"Missing")</f>
        <v>86298</v>
      </c>
      <c r="O32" t="str">
        <f>_xlfn.XLOOKUP(A32,compensation_cleaned!$A:$A,compensation_cleaned!$D:$D,"Missing")</f>
        <v>L4</v>
      </c>
      <c r="P32">
        <f>_xlfn.XLOOKUP(A32,engagement_pivot!$A:$A,engagement_pivot!$B:$B,"Missing")</f>
        <v>5</v>
      </c>
      <c r="Q32" t="str">
        <f>IF(
  _xlfn.XLOOKUP(A32, engagement_pivot!A:A, engagement_pivot!C:C, 0) &gt; 0,
  "Yes",
  "No"
)</f>
        <v>Yes</v>
      </c>
      <c r="R32">
        <f t="shared" si="0"/>
        <v>2</v>
      </c>
      <c r="S32" t="str">
        <f t="shared" si="1"/>
        <v>0–12 months</v>
      </c>
      <c r="T32">
        <f>_xlfn.XLOOKUP(A32,performance_pivot!$A:$A,performance_pivot!$B:$B,"Missing")</f>
        <v>3</v>
      </c>
      <c r="U32">
        <f>_xlfn.XLOOKUP(A32,compensation_cleaned!$A:$A,compensation_cleaned!$F:$F,"Missing")</f>
        <v>1044648.4727722772</v>
      </c>
      <c r="V32" t="str">
        <f t="shared" si="2"/>
        <v>Above Avg Pay</v>
      </c>
      <c r="W32" t="str">
        <f t="shared" si="3"/>
        <v>Low/Avg Performer</v>
      </c>
      <c r="Y32" t="str">
        <f t="shared" si="4"/>
        <v>Overpaid Low Performer</v>
      </c>
    </row>
    <row r="33" spans="1:25">
      <c r="A33" s="11" t="s">
        <v>97</v>
      </c>
      <c r="B33" s="12" t="s">
        <v>19</v>
      </c>
      <c r="C33" s="12">
        <v>24</v>
      </c>
      <c r="D33" s="12" t="s">
        <v>20</v>
      </c>
      <c r="E33" s="12" t="s">
        <v>49</v>
      </c>
      <c r="F33" s="12" t="s">
        <v>50</v>
      </c>
      <c r="G33" s="13">
        <v>43551</v>
      </c>
      <c r="H33" s="12" t="s">
        <v>98</v>
      </c>
      <c r="I33" s="12" t="s">
        <v>31</v>
      </c>
      <c r="J33" s="14" t="s">
        <v>17</v>
      </c>
      <c r="K33" t="str">
        <f>_xlfn.XLOOKUP(A33,attrition_cleaned!$A:$A,attrition_cleaned!$B:$B,"Missing")</f>
        <v>Yes</v>
      </c>
      <c r="L33" s="13">
        <v>44718</v>
      </c>
      <c r="M33">
        <f>_xlfn.XLOOKUP(A33,compensation_cleaned!$A:$A,compensation_cleaned!$B:$B,"Missing")</f>
        <v>1214015</v>
      </c>
      <c r="N33">
        <f>_xlfn.XLOOKUP(A33,compensation_cleaned!$A:$A,compensation_cleaned!$C:$C,"Missing")</f>
        <v>135971</v>
      </c>
      <c r="O33" t="str">
        <f>_xlfn.XLOOKUP(A33,compensation_cleaned!$A:$A,compensation_cleaned!$D:$D,"Missing")</f>
        <v>L4</v>
      </c>
      <c r="P33">
        <f>_xlfn.XLOOKUP(A33,engagement_pivot!$A:$A,engagement_pivot!$B:$B,"Missing")</f>
        <v>3</v>
      </c>
      <c r="Q33" t="str">
        <f>IF(
  _xlfn.XLOOKUP(A33, engagement_pivot!A:A, engagement_pivot!C:C, 0) &gt; 0,
  "Yes",
  "No"
)</f>
        <v>Yes</v>
      </c>
      <c r="R33">
        <f t="shared" si="0"/>
        <v>38</v>
      </c>
      <c r="S33" t="str">
        <f t="shared" si="1"/>
        <v>37+ months</v>
      </c>
      <c r="T33">
        <f>_xlfn.XLOOKUP(A33,performance_pivot!$A:$A,performance_pivot!$B:$B,"Missing")</f>
        <v>2.5</v>
      </c>
      <c r="U33">
        <f>_xlfn.XLOOKUP(A33,compensation_cleaned!$A:$A,compensation_cleaned!$F:$F,"Missing")</f>
        <v>1044648.4727722772</v>
      </c>
      <c r="V33" t="str">
        <f t="shared" si="2"/>
        <v>Above Avg Pay</v>
      </c>
      <c r="W33" t="str">
        <f t="shared" si="3"/>
        <v>Low/Avg Performer</v>
      </c>
      <c r="Y33" t="str">
        <f t="shared" si="4"/>
        <v>Overpaid Low Performer</v>
      </c>
    </row>
    <row r="34" spans="1:25">
      <c r="A34" s="7" t="s">
        <v>99</v>
      </c>
      <c r="B34" s="8" t="s">
        <v>11</v>
      </c>
      <c r="C34" s="8">
        <v>26</v>
      </c>
      <c r="D34" s="8" t="s">
        <v>20</v>
      </c>
      <c r="E34" s="8" t="s">
        <v>26</v>
      </c>
      <c r="F34" s="8" t="s">
        <v>58</v>
      </c>
      <c r="G34" s="9">
        <v>44882</v>
      </c>
      <c r="H34" s="8" t="s">
        <v>100</v>
      </c>
      <c r="I34" s="8" t="s">
        <v>45</v>
      </c>
      <c r="J34" s="10" t="s">
        <v>24</v>
      </c>
      <c r="K34" t="str">
        <f>_xlfn.XLOOKUP(A34,attrition_cleaned!$A:$A,attrition_cleaned!$B:$B,"Missing")</f>
        <v>Yes</v>
      </c>
      <c r="L34" s="9">
        <v>45226</v>
      </c>
      <c r="M34">
        <f>_xlfn.XLOOKUP(A34,compensation_cleaned!$A:$A,compensation_cleaned!$B:$B,"Missing")</f>
        <v>905850</v>
      </c>
      <c r="N34">
        <f>_xlfn.XLOOKUP(A34,compensation_cleaned!$A:$A,compensation_cleaned!$C:$C,"Missing")</f>
        <v>53220</v>
      </c>
      <c r="O34" t="str">
        <f>_xlfn.XLOOKUP(A34,compensation_cleaned!$A:$A,compensation_cleaned!$D:$D,"Missing")</f>
        <v>L3</v>
      </c>
      <c r="P34">
        <f>_xlfn.XLOOKUP(A34,engagement_pivot!$A:$A,engagement_pivot!$B:$B,"Missing")</f>
        <v>4</v>
      </c>
      <c r="Q34" t="str">
        <f>IF(
  _xlfn.XLOOKUP(A34, engagement_pivot!A:A, engagement_pivot!C:C, 0) &gt; 0,
  "Yes",
  "No"
)</f>
        <v>Yes</v>
      </c>
      <c r="R34">
        <f t="shared" si="0"/>
        <v>11</v>
      </c>
      <c r="S34" t="str">
        <f t="shared" si="1"/>
        <v>0–12 months</v>
      </c>
      <c r="T34">
        <f>_xlfn.XLOOKUP(A34,performance_pivot!$A:$A,performance_pivot!$B:$B,"Missing")</f>
        <v>3.5</v>
      </c>
      <c r="U34">
        <f>_xlfn.XLOOKUP(A34,compensation_cleaned!$A:$A,compensation_cleaned!$F:$F,"Missing")</f>
        <v>1044648.4727722772</v>
      </c>
      <c r="V34" t="str">
        <f t="shared" si="2"/>
        <v>Below Avg Pay</v>
      </c>
      <c r="W34" t="str">
        <f t="shared" si="3"/>
        <v>Low/Avg Performer</v>
      </c>
      <c r="Y34" t="str">
        <f t="shared" si="4"/>
        <v>Low Pay &amp; Low Performance</v>
      </c>
    </row>
    <row r="35" spans="1:25">
      <c r="A35" s="11" t="s">
        <v>101</v>
      </c>
      <c r="B35" s="12" t="s">
        <v>19</v>
      </c>
      <c r="C35" s="12">
        <v>42</v>
      </c>
      <c r="D35" s="12" t="s">
        <v>12</v>
      </c>
      <c r="E35" s="12" t="s">
        <v>13</v>
      </c>
      <c r="F35" s="12" t="s">
        <v>14</v>
      </c>
      <c r="G35" s="13">
        <v>43875</v>
      </c>
      <c r="H35" s="12" t="s">
        <v>102</v>
      </c>
      <c r="I35" s="12" t="s">
        <v>23</v>
      </c>
      <c r="J35" s="14" t="s">
        <v>24</v>
      </c>
      <c r="K35" t="str">
        <f>_xlfn.XLOOKUP(A35,attrition_cleaned!$A:$A,attrition_cleaned!$B:$B,"Missing")</f>
        <v>Yes</v>
      </c>
      <c r="L35" s="13">
        <v>45626</v>
      </c>
      <c r="M35">
        <f>_xlfn.XLOOKUP(A35,compensation_cleaned!$A:$A,compensation_cleaned!$B:$B,"Missing")</f>
        <v>700865</v>
      </c>
      <c r="N35">
        <f>_xlfn.XLOOKUP(A35,compensation_cleaned!$A:$A,compensation_cleaned!$C:$C,"Missing")</f>
        <v>101103</v>
      </c>
      <c r="O35" t="str">
        <f>_xlfn.XLOOKUP(A35,compensation_cleaned!$A:$A,compensation_cleaned!$D:$D,"Missing")</f>
        <v>L2</v>
      </c>
      <c r="P35">
        <f>_xlfn.XLOOKUP(A35,engagement_pivot!$A:$A,engagement_pivot!$B:$B,"Missing")</f>
        <v>1</v>
      </c>
      <c r="Q35" t="str">
        <f>IF(
  _xlfn.XLOOKUP(A35, engagement_pivot!A:A, engagement_pivot!C:C, 0) &gt; 0,
  "Yes",
  "No"
)</f>
        <v>Yes</v>
      </c>
      <c r="R35">
        <f t="shared" si="0"/>
        <v>57</v>
      </c>
      <c r="S35" t="str">
        <f t="shared" si="1"/>
        <v>37+ months</v>
      </c>
      <c r="T35">
        <f>_xlfn.XLOOKUP(A35,performance_pivot!$A:$A,performance_pivot!$B:$B,"Missing")</f>
        <v>3.5</v>
      </c>
      <c r="U35">
        <f>_xlfn.XLOOKUP(A35,compensation_cleaned!$A:$A,compensation_cleaned!$F:$F,"Missing")</f>
        <v>746435.40070921986</v>
      </c>
      <c r="V35" t="str">
        <f t="shared" si="2"/>
        <v>Below Avg Pay</v>
      </c>
      <c r="W35" t="str">
        <f t="shared" si="3"/>
        <v>Low/Avg Performer</v>
      </c>
      <c r="Y35" t="str">
        <f t="shared" si="4"/>
        <v>Low Pay &amp; Low Performance</v>
      </c>
    </row>
    <row r="36" spans="1:25">
      <c r="A36" s="7" t="s">
        <v>103</v>
      </c>
      <c r="B36" s="8" t="s">
        <v>19</v>
      </c>
      <c r="C36" s="8">
        <v>39</v>
      </c>
      <c r="D36" s="8" t="s">
        <v>12</v>
      </c>
      <c r="E36" s="8" t="s">
        <v>37</v>
      </c>
      <c r="F36" s="8" t="s">
        <v>38</v>
      </c>
      <c r="G36" s="9">
        <v>44631</v>
      </c>
      <c r="H36" s="8" t="s">
        <v>62</v>
      </c>
      <c r="I36" s="8" t="s">
        <v>23</v>
      </c>
      <c r="J36" s="10" t="s">
        <v>24</v>
      </c>
      <c r="K36" t="str">
        <f>_xlfn.XLOOKUP(A36,attrition_cleaned!$A:$A,attrition_cleaned!$B:$B,"Missing")</f>
        <v>No</v>
      </c>
      <c r="L36" s="9"/>
      <c r="M36">
        <f>_xlfn.XLOOKUP(A36,compensation_cleaned!$A:$A,compensation_cleaned!$B:$B,"Missing")</f>
        <v>499219</v>
      </c>
      <c r="N36">
        <f>_xlfn.XLOOKUP(A36,compensation_cleaned!$A:$A,compensation_cleaned!$C:$C,"Missing")</f>
        <v>52512</v>
      </c>
      <c r="O36" t="str">
        <f>_xlfn.XLOOKUP(A36,compensation_cleaned!$A:$A,compensation_cleaned!$D:$D,"Missing")</f>
        <v>L1</v>
      </c>
      <c r="P36">
        <f>_xlfn.XLOOKUP(A36,engagement_pivot!$A:$A,engagement_pivot!$B:$B,"Missing")</f>
        <v>3</v>
      </c>
      <c r="Q36" t="str">
        <f>IF(
  _xlfn.XLOOKUP(A36, engagement_pivot!A:A, engagement_pivot!C:C, 0) &gt; 0,
  "Yes",
  "No"
)</f>
        <v>Yes</v>
      </c>
      <c r="R36">
        <f t="shared" si="0"/>
        <v>21</v>
      </c>
      <c r="S36" t="str">
        <f t="shared" si="1"/>
        <v>13–36 months</v>
      </c>
      <c r="T36">
        <f>_xlfn.XLOOKUP(A36,performance_pivot!$A:$A,performance_pivot!$B:$B,"Missing")</f>
        <v>3.6666666666666665</v>
      </c>
      <c r="U36">
        <f>_xlfn.XLOOKUP(A36,compensation_cleaned!$A:$A,compensation_cleaned!$F:$F,"Missing")</f>
        <v>499723.03723404254</v>
      </c>
      <c r="V36" t="str">
        <f t="shared" si="2"/>
        <v>Below Avg Pay</v>
      </c>
      <c r="W36" t="str">
        <f t="shared" si="3"/>
        <v>Low/Avg Performer</v>
      </c>
      <c r="Y36" t="str">
        <f t="shared" si="4"/>
        <v>Low Pay &amp; Low Performance</v>
      </c>
    </row>
    <row r="37" spans="1:25">
      <c r="A37" s="11" t="s">
        <v>104</v>
      </c>
      <c r="B37" s="12" t="s">
        <v>11</v>
      </c>
      <c r="C37" s="12">
        <v>30</v>
      </c>
      <c r="D37" s="12" t="s">
        <v>20</v>
      </c>
      <c r="E37" s="12" t="s">
        <v>37</v>
      </c>
      <c r="F37" s="12" t="s">
        <v>43</v>
      </c>
      <c r="G37" s="13">
        <v>43520</v>
      </c>
      <c r="H37" s="12" t="s">
        <v>105</v>
      </c>
      <c r="I37" s="12" t="s">
        <v>45</v>
      </c>
      <c r="J37" s="14" t="s">
        <v>24</v>
      </c>
      <c r="K37" t="str">
        <f>_xlfn.XLOOKUP(A37,attrition_cleaned!$A:$A,attrition_cleaned!$B:$B,"Missing")</f>
        <v>No</v>
      </c>
      <c r="L37" s="13"/>
      <c r="M37">
        <f>_xlfn.XLOOKUP(A37,compensation_cleaned!$A:$A,compensation_cleaned!$B:$B,"Missing")</f>
        <v>928965</v>
      </c>
      <c r="N37">
        <f>_xlfn.XLOOKUP(A37,compensation_cleaned!$A:$A,compensation_cleaned!$C:$C,"Missing")</f>
        <v>106238</v>
      </c>
      <c r="O37" t="str">
        <f>_xlfn.XLOOKUP(A37,compensation_cleaned!$A:$A,compensation_cleaned!$D:$D,"Missing")</f>
        <v>L3</v>
      </c>
      <c r="P37">
        <f>_xlfn.XLOOKUP(A37,engagement_pivot!$A:$A,engagement_pivot!$B:$B,"Missing")</f>
        <v>3.5</v>
      </c>
      <c r="Q37" t="str">
        <f>IF(
  _xlfn.XLOOKUP(A37, engagement_pivot!A:A, engagement_pivot!C:C, 0) &gt; 0,
  "Yes",
  "No"
)</f>
        <v>Yes</v>
      </c>
      <c r="R37">
        <f t="shared" si="0"/>
        <v>58</v>
      </c>
      <c r="S37" t="str">
        <f t="shared" si="1"/>
        <v>37+ months</v>
      </c>
      <c r="T37">
        <f>_xlfn.XLOOKUP(A37,performance_pivot!$A:$A,performance_pivot!$B:$B,"Missing")</f>
        <v>4.5</v>
      </c>
      <c r="U37">
        <f>_xlfn.XLOOKUP(A37,compensation_cleaned!$A:$A,compensation_cleaned!$F:$F,"Missing")</f>
        <v>1044648.4727722772</v>
      </c>
      <c r="V37" t="str">
        <f t="shared" si="2"/>
        <v>Below Avg Pay</v>
      </c>
      <c r="W37" t="str">
        <f t="shared" si="3"/>
        <v>High Performer</v>
      </c>
      <c r="Y37" t="str">
        <f t="shared" si="4"/>
        <v>Underpaid High Performer</v>
      </c>
    </row>
    <row r="38" spans="1:25">
      <c r="A38" s="7" t="s">
        <v>106</v>
      </c>
      <c r="B38" s="8" t="s">
        <v>11</v>
      </c>
      <c r="C38" s="8">
        <v>34</v>
      </c>
      <c r="D38" s="8" t="s">
        <v>12</v>
      </c>
      <c r="E38" s="8" t="s">
        <v>37</v>
      </c>
      <c r="F38" s="8" t="s">
        <v>38</v>
      </c>
      <c r="G38" s="9">
        <v>44577</v>
      </c>
      <c r="H38" s="8" t="s">
        <v>107</v>
      </c>
      <c r="I38" s="8" t="s">
        <v>70</v>
      </c>
      <c r="J38" s="10" t="s">
        <v>24</v>
      </c>
      <c r="K38" t="str">
        <f>_xlfn.XLOOKUP(A38,attrition_cleaned!$A:$A,attrition_cleaned!$B:$B,"Missing")</f>
        <v>No</v>
      </c>
      <c r="L38" s="9"/>
      <c r="M38">
        <f>_xlfn.XLOOKUP(A38,compensation_cleaned!$A:$A,compensation_cleaned!$B:$B,"Missing")</f>
        <v>617133</v>
      </c>
      <c r="N38">
        <f>_xlfn.XLOOKUP(A38,compensation_cleaned!$A:$A,compensation_cleaned!$C:$C,"Missing")</f>
        <v>88207</v>
      </c>
      <c r="O38" t="str">
        <f>_xlfn.XLOOKUP(A38,compensation_cleaned!$A:$A,compensation_cleaned!$D:$D,"Missing")</f>
        <v>L2</v>
      </c>
      <c r="P38">
        <f>_xlfn.XLOOKUP(A38,engagement_pivot!$A:$A,engagement_pivot!$B:$B,"Missing")</f>
        <v>2.6666666666666665</v>
      </c>
      <c r="Q38" t="str">
        <f>IF(
  _xlfn.XLOOKUP(A38, engagement_pivot!A:A, engagement_pivot!C:C, 0) &gt; 0,
  "Yes",
  "No"
)</f>
        <v>Yes</v>
      </c>
      <c r="R38">
        <f t="shared" si="0"/>
        <v>23</v>
      </c>
      <c r="S38" t="str">
        <f t="shared" si="1"/>
        <v>13–36 months</v>
      </c>
      <c r="T38">
        <f>_xlfn.XLOOKUP(A38,performance_pivot!$A:$A,performance_pivot!$B:$B,"Missing")</f>
        <v>2.75</v>
      </c>
      <c r="U38">
        <f>_xlfn.XLOOKUP(A38,compensation_cleaned!$A:$A,compensation_cleaned!$F:$F,"Missing")</f>
        <v>746435.40070921986</v>
      </c>
      <c r="V38" t="str">
        <f t="shared" si="2"/>
        <v>Below Avg Pay</v>
      </c>
      <c r="W38" t="str">
        <f t="shared" si="3"/>
        <v>Low/Avg Performer</v>
      </c>
      <c r="Y38" t="str">
        <f t="shared" si="4"/>
        <v>Low Pay &amp; Low Performance</v>
      </c>
    </row>
    <row r="39" spans="1:25">
      <c r="A39" s="11" t="s">
        <v>108</v>
      </c>
      <c r="B39" s="12" t="s">
        <v>19</v>
      </c>
      <c r="C39" s="12">
        <v>40</v>
      </c>
      <c r="D39" s="12" t="s">
        <v>12</v>
      </c>
      <c r="E39" s="12" t="s">
        <v>13</v>
      </c>
      <c r="F39" s="12" t="s">
        <v>14</v>
      </c>
      <c r="G39" s="13">
        <v>43135</v>
      </c>
      <c r="H39" s="12" t="s">
        <v>109</v>
      </c>
      <c r="I39" s="12" t="s">
        <v>23</v>
      </c>
      <c r="J39" s="14" t="s">
        <v>24</v>
      </c>
      <c r="K39" t="str">
        <f>_xlfn.XLOOKUP(A39,attrition_cleaned!$A:$A,attrition_cleaned!$B:$B,"Missing")</f>
        <v>Yes</v>
      </c>
      <c r="L39" s="13">
        <v>43750</v>
      </c>
      <c r="M39">
        <f>_xlfn.XLOOKUP(A39,compensation_cleaned!$A:$A,compensation_cleaned!$B:$B,"Missing")</f>
        <v>919399</v>
      </c>
      <c r="N39">
        <f>_xlfn.XLOOKUP(A39,compensation_cleaned!$A:$A,compensation_cleaned!$C:$C,"Missing")</f>
        <v>99092</v>
      </c>
      <c r="O39" t="str">
        <f>_xlfn.XLOOKUP(A39,compensation_cleaned!$A:$A,compensation_cleaned!$D:$D,"Missing")</f>
        <v>L3</v>
      </c>
      <c r="P39">
        <f>_xlfn.XLOOKUP(A39,engagement_pivot!$A:$A,engagement_pivot!$B:$B,"Missing")</f>
        <v>3.5</v>
      </c>
      <c r="Q39" t="str">
        <f>IF(
  _xlfn.XLOOKUP(A39, engagement_pivot!A:A, engagement_pivot!C:C, 0) &gt; 0,
  "Yes",
  "No"
)</f>
        <v>Yes</v>
      </c>
      <c r="R39">
        <f t="shared" si="0"/>
        <v>20</v>
      </c>
      <c r="S39" t="str">
        <f t="shared" si="1"/>
        <v>13–36 months</v>
      </c>
      <c r="T39">
        <f>_xlfn.XLOOKUP(A39,performance_pivot!$A:$A,performance_pivot!$B:$B,"Missing")</f>
        <v>4</v>
      </c>
      <c r="U39">
        <f>_xlfn.XLOOKUP(A39,compensation_cleaned!$A:$A,compensation_cleaned!$F:$F,"Missing")</f>
        <v>1044648.4727722772</v>
      </c>
      <c r="V39" t="str">
        <f t="shared" si="2"/>
        <v>Below Avg Pay</v>
      </c>
      <c r="W39" t="str">
        <f t="shared" si="3"/>
        <v>High Performer</v>
      </c>
      <c r="Y39" t="str">
        <f t="shared" si="4"/>
        <v>Underpaid High Performer</v>
      </c>
    </row>
    <row r="40" spans="1:25">
      <c r="A40" s="7" t="s">
        <v>110</v>
      </c>
      <c r="B40" s="8" t="s">
        <v>11</v>
      </c>
      <c r="C40" s="8">
        <v>43</v>
      </c>
      <c r="D40" s="8" t="s">
        <v>12</v>
      </c>
      <c r="E40" s="8" t="s">
        <v>33</v>
      </c>
      <c r="F40" s="8" t="s">
        <v>34</v>
      </c>
      <c r="G40" s="9">
        <v>43310</v>
      </c>
      <c r="H40" s="8" t="s">
        <v>62</v>
      </c>
      <c r="I40" s="8" t="s">
        <v>70</v>
      </c>
      <c r="J40" s="10" t="s">
        <v>24</v>
      </c>
      <c r="K40" t="str">
        <f>_xlfn.XLOOKUP(A40,attrition_cleaned!$A:$A,attrition_cleaned!$B:$B,"Missing")</f>
        <v>No</v>
      </c>
      <c r="L40" s="9"/>
      <c r="M40">
        <f>_xlfn.XLOOKUP(A40,compensation_cleaned!$A:$A,compensation_cleaned!$B:$B,"Missing")</f>
        <v>508631</v>
      </c>
      <c r="N40">
        <f>_xlfn.XLOOKUP(A40,compensation_cleaned!$A:$A,compensation_cleaned!$C:$C,"Missing")</f>
        <v>44796</v>
      </c>
      <c r="O40" t="str">
        <f>_xlfn.XLOOKUP(A40,compensation_cleaned!$A:$A,compensation_cleaned!$D:$D,"Missing")</f>
        <v>L1</v>
      </c>
      <c r="P40">
        <f>_xlfn.XLOOKUP(A40,engagement_pivot!$A:$A,engagement_pivot!$B:$B,"Missing")</f>
        <v>2.5</v>
      </c>
      <c r="Q40" t="str">
        <f>IF(
  _xlfn.XLOOKUP(A40, engagement_pivot!A:A, engagement_pivot!C:C, 0) &gt; 0,
  "Yes",
  "No"
)</f>
        <v>Yes</v>
      </c>
      <c r="R40">
        <f t="shared" si="0"/>
        <v>65</v>
      </c>
      <c r="S40" t="str">
        <f t="shared" si="1"/>
        <v>37+ months</v>
      </c>
      <c r="T40">
        <f>_xlfn.XLOOKUP(A40,performance_pivot!$A:$A,performance_pivot!$B:$B,"Missing")</f>
        <v>3.25</v>
      </c>
      <c r="U40">
        <f>_xlfn.XLOOKUP(A40,compensation_cleaned!$A:$A,compensation_cleaned!$F:$F,"Missing")</f>
        <v>499723.03723404254</v>
      </c>
      <c r="V40" t="str">
        <f t="shared" si="2"/>
        <v>Above Avg Pay</v>
      </c>
      <c r="W40" t="str">
        <f t="shared" si="3"/>
        <v>Low/Avg Performer</v>
      </c>
      <c r="Y40" t="str">
        <f t="shared" si="4"/>
        <v>Overpaid Low Performer</v>
      </c>
    </row>
    <row r="41" spans="1:25">
      <c r="A41" s="11" t="s">
        <v>111</v>
      </c>
      <c r="B41" s="12" t="s">
        <v>11</v>
      </c>
      <c r="C41" s="12">
        <v>33</v>
      </c>
      <c r="D41" s="12" t="s">
        <v>20</v>
      </c>
      <c r="E41" s="12" t="s">
        <v>33</v>
      </c>
      <c r="F41" s="12" t="s">
        <v>112</v>
      </c>
      <c r="G41" s="13">
        <v>45047</v>
      </c>
      <c r="H41" s="12" t="s">
        <v>113</v>
      </c>
      <c r="I41" s="12" t="s">
        <v>31</v>
      </c>
      <c r="J41" s="14" t="s">
        <v>24</v>
      </c>
      <c r="K41" t="str">
        <f>_xlfn.XLOOKUP(A41,attrition_cleaned!$A:$A,attrition_cleaned!$B:$B,"Missing")</f>
        <v>No</v>
      </c>
      <c r="L41" s="13"/>
      <c r="M41">
        <f>_xlfn.XLOOKUP(A41,compensation_cleaned!$A:$A,compensation_cleaned!$B:$B,"Missing")</f>
        <v>789138</v>
      </c>
      <c r="N41">
        <f>_xlfn.XLOOKUP(A41,compensation_cleaned!$A:$A,compensation_cleaned!$C:$C,"Missing")</f>
        <v>100170</v>
      </c>
      <c r="O41" t="str">
        <f>_xlfn.XLOOKUP(A41,compensation_cleaned!$A:$A,compensation_cleaned!$D:$D,"Missing")</f>
        <v>L2</v>
      </c>
      <c r="P41">
        <f>_xlfn.XLOOKUP(A41,engagement_pivot!$A:$A,engagement_pivot!$B:$B,"Missing")</f>
        <v>2</v>
      </c>
      <c r="Q41" t="str">
        <f>IF(
  _xlfn.XLOOKUP(A41, engagement_pivot!A:A, engagement_pivot!C:C, 0) &gt; 0,
  "Yes",
  "No"
)</f>
        <v>Yes</v>
      </c>
      <c r="R41">
        <f t="shared" si="0"/>
        <v>7</v>
      </c>
      <c r="S41" t="str">
        <f t="shared" si="1"/>
        <v>0–12 months</v>
      </c>
      <c r="T41">
        <f>_xlfn.XLOOKUP(A41,performance_pivot!$A:$A,performance_pivot!$B:$B,"Missing")</f>
        <v>3.25</v>
      </c>
      <c r="U41">
        <f>_xlfn.XLOOKUP(A41,compensation_cleaned!$A:$A,compensation_cleaned!$F:$F,"Missing")</f>
        <v>746435.40070921986</v>
      </c>
      <c r="V41" t="str">
        <f t="shared" si="2"/>
        <v>Above Avg Pay</v>
      </c>
      <c r="W41" t="str">
        <f t="shared" si="3"/>
        <v>Low/Avg Performer</v>
      </c>
      <c r="Y41" t="str">
        <f t="shared" si="4"/>
        <v>Overpaid Low Performer</v>
      </c>
    </row>
    <row r="42" spans="1:25">
      <c r="A42" s="7" t="s">
        <v>114</v>
      </c>
      <c r="B42" s="8" t="s">
        <v>11</v>
      </c>
      <c r="C42" s="8">
        <v>29</v>
      </c>
      <c r="D42" s="8" t="s">
        <v>20</v>
      </c>
      <c r="E42" s="8" t="s">
        <v>13</v>
      </c>
      <c r="F42" s="8" t="s">
        <v>21</v>
      </c>
      <c r="G42" s="9">
        <v>42782</v>
      </c>
      <c r="H42" s="8" t="s">
        <v>115</v>
      </c>
      <c r="I42" s="8" t="s">
        <v>23</v>
      </c>
      <c r="J42" s="10" t="s">
        <v>24</v>
      </c>
      <c r="K42" t="str">
        <f>_xlfn.XLOOKUP(A42,attrition_cleaned!$A:$A,attrition_cleaned!$B:$B,"Missing")</f>
        <v>Yes</v>
      </c>
      <c r="L42" s="9">
        <v>44017</v>
      </c>
      <c r="M42">
        <f>_xlfn.XLOOKUP(A42,compensation_cleaned!$A:$A,compensation_cleaned!$B:$B,"Missing")</f>
        <v>454148</v>
      </c>
      <c r="N42">
        <f>_xlfn.XLOOKUP(A42,compensation_cleaned!$A:$A,compensation_cleaned!$C:$C,"Missing")</f>
        <v>23955</v>
      </c>
      <c r="O42" t="str">
        <f>_xlfn.XLOOKUP(A42,compensation_cleaned!$A:$A,compensation_cleaned!$D:$D,"Missing")</f>
        <v>L1</v>
      </c>
      <c r="P42">
        <f>_xlfn.XLOOKUP(A42,engagement_pivot!$A:$A,engagement_pivot!$B:$B,"Missing")</f>
        <v>4</v>
      </c>
      <c r="Q42" t="str">
        <f>IF(
  _xlfn.XLOOKUP(A42, engagement_pivot!A:A, engagement_pivot!C:C, 0) &gt; 0,
  "Yes",
  "No"
)</f>
        <v>Yes</v>
      </c>
      <c r="R42">
        <f t="shared" si="0"/>
        <v>40</v>
      </c>
      <c r="S42" t="str">
        <f t="shared" si="1"/>
        <v>37+ months</v>
      </c>
      <c r="T42">
        <f>_xlfn.XLOOKUP(A42,performance_pivot!$A:$A,performance_pivot!$B:$B,"Missing")</f>
        <v>4</v>
      </c>
      <c r="U42">
        <f>_xlfn.XLOOKUP(A42,compensation_cleaned!$A:$A,compensation_cleaned!$F:$F,"Missing")</f>
        <v>499723.03723404254</v>
      </c>
      <c r="V42" t="str">
        <f t="shared" si="2"/>
        <v>Below Avg Pay</v>
      </c>
      <c r="W42" t="str">
        <f t="shared" si="3"/>
        <v>High Performer</v>
      </c>
      <c r="Y42" t="str">
        <f t="shared" si="4"/>
        <v>Underpaid High Performer</v>
      </c>
    </row>
    <row r="43" spans="1:25">
      <c r="A43" s="11" t="s">
        <v>116</v>
      </c>
      <c r="B43" s="12" t="s">
        <v>19</v>
      </c>
      <c r="C43" s="12">
        <v>44</v>
      </c>
      <c r="D43" s="12" t="s">
        <v>12</v>
      </c>
      <c r="E43" s="12" t="s">
        <v>33</v>
      </c>
      <c r="F43" s="12" t="s">
        <v>34</v>
      </c>
      <c r="G43" s="13">
        <v>42855</v>
      </c>
      <c r="H43" s="12" t="s">
        <v>117</v>
      </c>
      <c r="I43" s="12" t="s">
        <v>56</v>
      </c>
      <c r="J43" s="14" t="s">
        <v>24</v>
      </c>
      <c r="K43" t="str">
        <f>_xlfn.XLOOKUP(A43,attrition_cleaned!$A:$A,attrition_cleaned!$B:$B,"Missing")</f>
        <v>No</v>
      </c>
      <c r="L43" s="13"/>
      <c r="M43">
        <f>_xlfn.XLOOKUP(A43,compensation_cleaned!$A:$A,compensation_cleaned!$B:$B,"Missing")</f>
        <v>776322</v>
      </c>
      <c r="N43">
        <f>_xlfn.XLOOKUP(A43,compensation_cleaned!$A:$A,compensation_cleaned!$C:$C,"Missing")</f>
        <v>108642</v>
      </c>
      <c r="O43" t="str">
        <f>_xlfn.XLOOKUP(A43,compensation_cleaned!$A:$A,compensation_cleaned!$D:$D,"Missing")</f>
        <v>L2</v>
      </c>
      <c r="P43">
        <f>_xlfn.XLOOKUP(A43,engagement_pivot!$A:$A,engagement_pivot!$B:$B,"Missing")</f>
        <v>4</v>
      </c>
      <c r="Q43" t="str">
        <f>IF(
  _xlfn.XLOOKUP(A43, engagement_pivot!A:A, engagement_pivot!C:C, 0) &gt; 0,
  "Yes",
  "No"
)</f>
        <v>Yes</v>
      </c>
      <c r="R43">
        <f t="shared" si="0"/>
        <v>80</v>
      </c>
      <c r="S43" t="str">
        <f t="shared" si="1"/>
        <v>37+ months</v>
      </c>
      <c r="T43">
        <f>_xlfn.XLOOKUP(A43,performance_pivot!$A:$A,performance_pivot!$B:$B,"Missing")</f>
        <v>2</v>
      </c>
      <c r="U43">
        <f>_xlfn.XLOOKUP(A43,compensation_cleaned!$A:$A,compensation_cleaned!$F:$F,"Missing")</f>
        <v>746435.40070921986</v>
      </c>
      <c r="V43" t="str">
        <f t="shared" si="2"/>
        <v>Above Avg Pay</v>
      </c>
      <c r="W43" t="str">
        <f t="shared" si="3"/>
        <v>Low/Avg Performer</v>
      </c>
      <c r="Y43" t="str">
        <f t="shared" si="4"/>
        <v>Overpaid Low Performer</v>
      </c>
    </row>
    <row r="44" spans="1:25">
      <c r="A44" s="7" t="s">
        <v>118</v>
      </c>
      <c r="B44" s="8" t="s">
        <v>19</v>
      </c>
      <c r="C44" s="8">
        <v>22</v>
      </c>
      <c r="D44" s="8" t="s">
        <v>12</v>
      </c>
      <c r="E44" s="8" t="s">
        <v>49</v>
      </c>
      <c r="F44" s="8" t="s">
        <v>50</v>
      </c>
      <c r="G44" s="9">
        <v>44400</v>
      </c>
      <c r="H44" s="8" t="s">
        <v>69</v>
      </c>
      <c r="I44" s="8" t="s">
        <v>56</v>
      </c>
      <c r="J44" s="10" t="s">
        <v>24</v>
      </c>
      <c r="K44" t="str">
        <f>_xlfn.XLOOKUP(A44,attrition_cleaned!$A:$A,attrition_cleaned!$B:$B,"Missing")</f>
        <v>No</v>
      </c>
      <c r="L44" s="9"/>
      <c r="M44">
        <f>_xlfn.XLOOKUP(A44,compensation_cleaned!$A:$A,compensation_cleaned!$B:$B,"Missing")</f>
        <v>1322715</v>
      </c>
      <c r="N44">
        <f>_xlfn.XLOOKUP(A44,compensation_cleaned!$A:$A,compensation_cleaned!$C:$C,"Missing")</f>
        <v>161129</v>
      </c>
      <c r="O44" t="str">
        <f>_xlfn.XLOOKUP(A44,compensation_cleaned!$A:$A,compensation_cleaned!$D:$D,"Missing")</f>
        <v>L4</v>
      </c>
      <c r="P44">
        <f>_xlfn.XLOOKUP(A44,engagement_pivot!$A:$A,engagement_pivot!$B:$B,"Missing")</f>
        <v>3</v>
      </c>
      <c r="Q44" t="str">
        <f>IF(
  _xlfn.XLOOKUP(A44, engagement_pivot!A:A, engagement_pivot!C:C, 0) &gt; 0,
  "Yes",
  "No"
)</f>
        <v>Yes</v>
      </c>
      <c r="R44">
        <f t="shared" si="0"/>
        <v>29</v>
      </c>
      <c r="S44" t="str">
        <f t="shared" si="1"/>
        <v>13–36 months</v>
      </c>
      <c r="T44">
        <f>_xlfn.XLOOKUP(A44,performance_pivot!$A:$A,performance_pivot!$B:$B,"Missing")</f>
        <v>4.5</v>
      </c>
      <c r="U44">
        <f>_xlfn.XLOOKUP(A44,compensation_cleaned!$A:$A,compensation_cleaned!$F:$F,"Missing")</f>
        <v>1044648.4727722772</v>
      </c>
      <c r="V44" t="str">
        <f t="shared" si="2"/>
        <v>Above Avg Pay</v>
      </c>
      <c r="W44" t="str">
        <f t="shared" si="3"/>
        <v>High Performer</v>
      </c>
      <c r="Y44" t="str">
        <f t="shared" si="4"/>
        <v>Well Aligned</v>
      </c>
    </row>
    <row r="45" spans="1:25">
      <c r="A45" s="11" t="s">
        <v>119</v>
      </c>
      <c r="B45" s="12" t="s">
        <v>11</v>
      </c>
      <c r="C45" s="12">
        <v>28</v>
      </c>
      <c r="D45" s="12" t="s">
        <v>20</v>
      </c>
      <c r="E45" s="12" t="s">
        <v>49</v>
      </c>
      <c r="F45" s="12" t="s">
        <v>50</v>
      </c>
      <c r="G45" s="13">
        <v>43632</v>
      </c>
      <c r="H45" s="12" t="s">
        <v>120</v>
      </c>
      <c r="I45" s="12" t="s">
        <v>56</v>
      </c>
      <c r="J45" s="14" t="s">
        <v>24</v>
      </c>
      <c r="K45" t="str">
        <f>_xlfn.XLOOKUP(A45,attrition_cleaned!$A:$A,attrition_cleaned!$B:$B,"Missing")</f>
        <v>Yes</v>
      </c>
      <c r="L45" s="13">
        <v>44154</v>
      </c>
      <c r="M45">
        <f>_xlfn.XLOOKUP(A45,compensation_cleaned!$A:$A,compensation_cleaned!$B:$B,"Missing")</f>
        <v>727265</v>
      </c>
      <c r="N45">
        <f>_xlfn.XLOOKUP(A45,compensation_cleaned!$A:$A,compensation_cleaned!$C:$C,"Missing")</f>
        <v>86759</v>
      </c>
      <c r="O45" t="str">
        <f>_xlfn.XLOOKUP(A45,compensation_cleaned!$A:$A,compensation_cleaned!$D:$D,"Missing")</f>
        <v>L2</v>
      </c>
      <c r="P45">
        <f>_xlfn.XLOOKUP(A45,engagement_pivot!$A:$A,engagement_pivot!$B:$B,"Missing")</f>
        <v>3</v>
      </c>
      <c r="Q45" t="str">
        <f>IF(
  _xlfn.XLOOKUP(A45, engagement_pivot!A:A, engagement_pivot!C:C, 0) &gt; 0,
  "Yes",
  "No"
)</f>
        <v>Yes</v>
      </c>
      <c r="R45">
        <f t="shared" si="0"/>
        <v>17</v>
      </c>
      <c r="S45" t="str">
        <f t="shared" si="1"/>
        <v>13–36 months</v>
      </c>
      <c r="T45">
        <f>_xlfn.XLOOKUP(A45,performance_pivot!$A:$A,performance_pivot!$B:$B,"Missing")</f>
        <v>5</v>
      </c>
      <c r="U45">
        <f>_xlfn.XLOOKUP(A45,compensation_cleaned!$A:$A,compensation_cleaned!$F:$F,"Missing")</f>
        <v>746435.40070921986</v>
      </c>
      <c r="V45" t="str">
        <f t="shared" si="2"/>
        <v>Below Avg Pay</v>
      </c>
      <c r="W45" t="str">
        <f t="shared" si="3"/>
        <v>High Performer</v>
      </c>
      <c r="Y45" t="str">
        <f t="shared" si="4"/>
        <v>Underpaid High Performer</v>
      </c>
    </row>
    <row r="46" spans="1:25">
      <c r="A46" s="7" t="s">
        <v>121</v>
      </c>
      <c r="B46" s="8" t="s">
        <v>19</v>
      </c>
      <c r="C46" s="8">
        <v>26</v>
      </c>
      <c r="D46" s="8" t="s">
        <v>12</v>
      </c>
      <c r="E46" s="8" t="s">
        <v>33</v>
      </c>
      <c r="F46" s="8" t="s">
        <v>112</v>
      </c>
      <c r="G46" s="9">
        <v>42889</v>
      </c>
      <c r="H46" s="8" t="s">
        <v>122</v>
      </c>
      <c r="I46" s="8" t="s">
        <v>56</v>
      </c>
      <c r="J46" s="10" t="s">
        <v>24</v>
      </c>
      <c r="K46" t="str">
        <f>_xlfn.XLOOKUP(A46,attrition_cleaned!$A:$A,attrition_cleaned!$B:$B,"Missing")</f>
        <v>No</v>
      </c>
      <c r="L46" s="9"/>
      <c r="M46">
        <f>_xlfn.XLOOKUP(A46,compensation_cleaned!$A:$A,compensation_cleaned!$B:$B,"Missing")</f>
        <v>625829</v>
      </c>
      <c r="N46">
        <f>_xlfn.XLOOKUP(A46,compensation_cleaned!$A:$A,compensation_cleaned!$C:$C,"Missing")</f>
        <v>70097</v>
      </c>
      <c r="O46" t="str">
        <f>_xlfn.XLOOKUP(A46,compensation_cleaned!$A:$A,compensation_cleaned!$D:$D,"Missing")</f>
        <v>L2</v>
      </c>
      <c r="P46">
        <f>_xlfn.XLOOKUP(A46,engagement_pivot!$A:$A,engagement_pivot!$B:$B,"Missing")</f>
        <v>4.5</v>
      </c>
      <c r="Q46" t="str">
        <f>IF(
  _xlfn.XLOOKUP(A46, engagement_pivot!A:A, engagement_pivot!C:C, 0) &gt; 0,
  "Yes",
  "No"
)</f>
        <v>Yes</v>
      </c>
      <c r="R46">
        <f t="shared" si="0"/>
        <v>78</v>
      </c>
      <c r="S46" t="str">
        <f t="shared" si="1"/>
        <v>37+ months</v>
      </c>
      <c r="T46">
        <f>_xlfn.XLOOKUP(A46,performance_pivot!$A:$A,performance_pivot!$B:$B,"Missing")</f>
        <v>4</v>
      </c>
      <c r="U46">
        <f>_xlfn.XLOOKUP(A46,compensation_cleaned!$A:$A,compensation_cleaned!$F:$F,"Missing")</f>
        <v>746435.40070921986</v>
      </c>
      <c r="V46" t="str">
        <f t="shared" si="2"/>
        <v>Below Avg Pay</v>
      </c>
      <c r="W46" t="str">
        <f t="shared" si="3"/>
        <v>High Performer</v>
      </c>
      <c r="Y46" t="str">
        <f t="shared" si="4"/>
        <v>Underpaid High Performer</v>
      </c>
    </row>
    <row r="47" spans="1:25">
      <c r="A47" s="11" t="s">
        <v>123</v>
      </c>
      <c r="B47" s="12" t="s">
        <v>11</v>
      </c>
      <c r="C47" s="12">
        <v>26</v>
      </c>
      <c r="D47" s="12" t="s">
        <v>12</v>
      </c>
      <c r="E47" s="12" t="s">
        <v>49</v>
      </c>
      <c r="F47" s="12" t="s">
        <v>68</v>
      </c>
      <c r="G47" s="13">
        <v>44509</v>
      </c>
      <c r="H47" s="12" t="s">
        <v>124</v>
      </c>
      <c r="I47" s="12" t="s">
        <v>31</v>
      </c>
      <c r="J47" s="14" t="s">
        <v>24</v>
      </c>
      <c r="K47" t="str">
        <f>_xlfn.XLOOKUP(A47,attrition_cleaned!$A:$A,attrition_cleaned!$B:$B,"Missing")</f>
        <v>Yes</v>
      </c>
      <c r="L47" s="13">
        <v>46131</v>
      </c>
      <c r="M47">
        <f>_xlfn.XLOOKUP(A47,compensation_cleaned!$A:$A,compensation_cleaned!$B:$B,"Missing")</f>
        <v>871125</v>
      </c>
      <c r="N47">
        <f>_xlfn.XLOOKUP(A47,compensation_cleaned!$A:$A,compensation_cleaned!$C:$C,"Missing")</f>
        <v>126635</v>
      </c>
      <c r="O47" t="str">
        <f>_xlfn.XLOOKUP(A47,compensation_cleaned!$A:$A,compensation_cleaned!$D:$D,"Missing")</f>
        <v>L2</v>
      </c>
      <c r="P47">
        <f>_xlfn.XLOOKUP(A47,engagement_pivot!$A:$A,engagement_pivot!$B:$B,"Missing")</f>
        <v>1</v>
      </c>
      <c r="Q47" t="str">
        <f>IF(
  _xlfn.XLOOKUP(A47, engagement_pivot!A:A, engagement_pivot!C:C, 0) &gt; 0,
  "Yes",
  "No"
)</f>
        <v>Yes</v>
      </c>
      <c r="R47">
        <f t="shared" si="0"/>
        <v>53</v>
      </c>
      <c r="S47" t="str">
        <f t="shared" si="1"/>
        <v>37+ months</v>
      </c>
      <c r="T47">
        <f>_xlfn.XLOOKUP(A47,performance_pivot!$A:$A,performance_pivot!$B:$B,"Missing")</f>
        <v>4.5</v>
      </c>
      <c r="U47">
        <f>_xlfn.XLOOKUP(A47,compensation_cleaned!$A:$A,compensation_cleaned!$F:$F,"Missing")</f>
        <v>746435.40070921986</v>
      </c>
      <c r="V47" t="str">
        <f t="shared" si="2"/>
        <v>Above Avg Pay</v>
      </c>
      <c r="W47" t="str">
        <f t="shared" si="3"/>
        <v>High Performer</v>
      </c>
      <c r="Y47" t="str">
        <f t="shared" si="4"/>
        <v>Well Aligned</v>
      </c>
    </row>
    <row r="48" spans="1:25">
      <c r="A48" s="7" t="s">
        <v>125</v>
      </c>
      <c r="B48" s="8" t="s">
        <v>19</v>
      </c>
      <c r="C48" s="8">
        <v>26</v>
      </c>
      <c r="D48" s="8" t="s">
        <v>20</v>
      </c>
      <c r="E48" s="8" t="s">
        <v>26</v>
      </c>
      <c r="F48" s="8" t="s">
        <v>27</v>
      </c>
      <c r="G48" s="9">
        <v>44521</v>
      </c>
      <c r="H48" s="8" t="s">
        <v>126</v>
      </c>
      <c r="I48" s="8" t="s">
        <v>23</v>
      </c>
      <c r="J48" s="10" t="s">
        <v>17</v>
      </c>
      <c r="K48" t="str">
        <f>_xlfn.XLOOKUP(A48,attrition_cleaned!$A:$A,attrition_cleaned!$B:$B,"Missing")</f>
        <v>No</v>
      </c>
      <c r="L48" s="9"/>
      <c r="M48">
        <f>_xlfn.XLOOKUP(A48,compensation_cleaned!$A:$A,compensation_cleaned!$B:$B,"Missing")</f>
        <v>761452</v>
      </c>
      <c r="N48">
        <f>_xlfn.XLOOKUP(A48,compensation_cleaned!$A:$A,compensation_cleaned!$C:$C,"Missing")</f>
        <v>108984</v>
      </c>
      <c r="O48" t="str">
        <f>_xlfn.XLOOKUP(A48,compensation_cleaned!$A:$A,compensation_cleaned!$D:$D,"Missing")</f>
        <v>L2</v>
      </c>
      <c r="P48">
        <f>_xlfn.XLOOKUP(A48,engagement_pivot!$A:$A,engagement_pivot!$B:$B,"Missing")</f>
        <v>3</v>
      </c>
      <c r="Q48" t="str">
        <f>IF(
  _xlfn.XLOOKUP(A48, engagement_pivot!A:A, engagement_pivot!C:C, 0) &gt; 0,
  "Yes",
  "No"
)</f>
        <v>Yes</v>
      </c>
      <c r="R48">
        <f t="shared" si="0"/>
        <v>25</v>
      </c>
      <c r="S48" t="str">
        <f t="shared" si="1"/>
        <v>13–36 months</v>
      </c>
      <c r="T48">
        <f>_xlfn.XLOOKUP(A48,performance_pivot!$A:$A,performance_pivot!$B:$B,"Missing")</f>
        <v>3</v>
      </c>
      <c r="U48">
        <f>_xlfn.XLOOKUP(A48,compensation_cleaned!$A:$A,compensation_cleaned!$F:$F,"Missing")</f>
        <v>746435.40070921986</v>
      </c>
      <c r="V48" t="str">
        <f t="shared" si="2"/>
        <v>Above Avg Pay</v>
      </c>
      <c r="W48" t="str">
        <f t="shared" si="3"/>
        <v>Low/Avg Performer</v>
      </c>
      <c r="Y48" t="str">
        <f t="shared" si="4"/>
        <v>Overpaid Low Performer</v>
      </c>
    </row>
    <row r="49" spans="1:25">
      <c r="A49" s="11" t="s">
        <v>127</v>
      </c>
      <c r="B49" s="12" t="s">
        <v>19</v>
      </c>
      <c r="C49" s="12">
        <v>37</v>
      </c>
      <c r="D49" s="12" t="s">
        <v>12</v>
      </c>
      <c r="E49" s="12" t="s">
        <v>49</v>
      </c>
      <c r="F49" s="12" t="s">
        <v>50</v>
      </c>
      <c r="G49" s="13">
        <v>43251</v>
      </c>
      <c r="H49" s="12" t="s">
        <v>128</v>
      </c>
      <c r="I49" s="12" t="s">
        <v>16</v>
      </c>
      <c r="J49" s="14" t="s">
        <v>24</v>
      </c>
      <c r="K49" t="str">
        <f>_xlfn.XLOOKUP(A49,attrition_cleaned!$A:$A,attrition_cleaned!$B:$B,"Missing")</f>
        <v>No</v>
      </c>
      <c r="L49" s="13"/>
      <c r="M49">
        <f>_xlfn.XLOOKUP(A49,compensation_cleaned!$A:$A,compensation_cleaned!$B:$B,"Missing")</f>
        <v>870288</v>
      </c>
      <c r="N49">
        <f>_xlfn.XLOOKUP(A49,compensation_cleaned!$A:$A,compensation_cleaned!$C:$C,"Missing")</f>
        <v>73659</v>
      </c>
      <c r="O49" t="str">
        <f>_xlfn.XLOOKUP(A49,compensation_cleaned!$A:$A,compensation_cleaned!$D:$D,"Missing")</f>
        <v>L2</v>
      </c>
      <c r="P49">
        <f>_xlfn.XLOOKUP(A49,engagement_pivot!$A:$A,engagement_pivot!$B:$B,"Missing")</f>
        <v>3</v>
      </c>
      <c r="Q49" t="str">
        <f>IF(
  _xlfn.XLOOKUP(A49, engagement_pivot!A:A, engagement_pivot!C:C, 0) &gt; 0,
  "Yes",
  "No"
)</f>
        <v>Yes</v>
      </c>
      <c r="R49">
        <f t="shared" si="0"/>
        <v>67</v>
      </c>
      <c r="S49" t="str">
        <f t="shared" si="1"/>
        <v>37+ months</v>
      </c>
      <c r="T49">
        <f>_xlfn.XLOOKUP(A49,performance_pivot!$A:$A,performance_pivot!$B:$B,"Missing")</f>
        <v>4</v>
      </c>
      <c r="U49">
        <f>_xlfn.XLOOKUP(A49,compensation_cleaned!$A:$A,compensation_cleaned!$F:$F,"Missing")</f>
        <v>746435.40070921986</v>
      </c>
      <c r="V49" t="str">
        <f t="shared" si="2"/>
        <v>Above Avg Pay</v>
      </c>
      <c r="W49" t="str">
        <f t="shared" si="3"/>
        <v>High Performer</v>
      </c>
      <c r="Y49" t="str">
        <f t="shared" si="4"/>
        <v>Well Aligned</v>
      </c>
    </row>
    <row r="50" spans="1:25">
      <c r="A50" s="7" t="s">
        <v>129</v>
      </c>
      <c r="B50" s="8" t="s">
        <v>19</v>
      </c>
      <c r="C50" s="8">
        <v>40</v>
      </c>
      <c r="D50" s="8" t="s">
        <v>20</v>
      </c>
      <c r="E50" s="8" t="s">
        <v>13</v>
      </c>
      <c r="F50" s="8" t="s">
        <v>21</v>
      </c>
      <c r="G50" s="9">
        <v>45163</v>
      </c>
      <c r="H50" s="8" t="s">
        <v>53</v>
      </c>
      <c r="I50" s="8" t="s">
        <v>16</v>
      </c>
      <c r="J50" s="10" t="s">
        <v>24</v>
      </c>
      <c r="K50" t="str">
        <f>_xlfn.XLOOKUP(A50,attrition_cleaned!$A:$A,attrition_cleaned!$B:$B,"Missing")</f>
        <v>No</v>
      </c>
      <c r="L50" s="9"/>
      <c r="M50">
        <f>_xlfn.XLOOKUP(A50,compensation_cleaned!$A:$A,compensation_cleaned!$B:$B,"Missing")</f>
        <v>1361068</v>
      </c>
      <c r="N50">
        <f>_xlfn.XLOOKUP(A50,compensation_cleaned!$A:$A,compensation_cleaned!$C:$C,"Missing")</f>
        <v>133993</v>
      </c>
      <c r="O50" t="str">
        <f>_xlfn.XLOOKUP(A50,compensation_cleaned!$A:$A,compensation_cleaned!$D:$D,"Missing")</f>
        <v>L4</v>
      </c>
      <c r="P50">
        <f>_xlfn.XLOOKUP(A50,engagement_pivot!$A:$A,engagement_pivot!$B:$B,"Missing")</f>
        <v>1</v>
      </c>
      <c r="Q50" t="str">
        <f>IF(
  _xlfn.XLOOKUP(A50, engagement_pivot!A:A, engagement_pivot!C:C, 0) &gt; 0,
  "Yes",
  "No"
)</f>
        <v>Yes</v>
      </c>
      <c r="R50">
        <f t="shared" si="0"/>
        <v>4</v>
      </c>
      <c r="S50" t="str">
        <f t="shared" si="1"/>
        <v>0–12 months</v>
      </c>
      <c r="T50">
        <f>_xlfn.XLOOKUP(A50,performance_pivot!$A:$A,performance_pivot!$B:$B,"Missing")</f>
        <v>2.75</v>
      </c>
      <c r="U50">
        <f>_xlfn.XLOOKUP(A50,compensation_cleaned!$A:$A,compensation_cleaned!$F:$F,"Missing")</f>
        <v>1044648.4727722772</v>
      </c>
      <c r="V50" t="str">
        <f t="shared" si="2"/>
        <v>Above Avg Pay</v>
      </c>
      <c r="W50" t="str">
        <f t="shared" si="3"/>
        <v>Low/Avg Performer</v>
      </c>
      <c r="Y50" t="str">
        <f t="shared" si="4"/>
        <v>Overpaid Low Performer</v>
      </c>
    </row>
    <row r="51" spans="1:25">
      <c r="A51" s="11" t="s">
        <v>130</v>
      </c>
      <c r="B51" s="12" t="s">
        <v>19</v>
      </c>
      <c r="C51" s="12">
        <v>35</v>
      </c>
      <c r="D51" s="12" t="s">
        <v>12</v>
      </c>
      <c r="E51" s="12" t="s">
        <v>37</v>
      </c>
      <c r="F51" s="12" t="s">
        <v>38</v>
      </c>
      <c r="G51" s="13">
        <v>43020</v>
      </c>
      <c r="H51" s="12" t="s">
        <v>131</v>
      </c>
      <c r="I51" s="12" t="s">
        <v>70</v>
      </c>
      <c r="J51" s="14" t="s">
        <v>24</v>
      </c>
      <c r="K51" t="str">
        <f>_xlfn.XLOOKUP(A51,attrition_cleaned!$A:$A,attrition_cleaned!$B:$B,"Missing")</f>
        <v>No</v>
      </c>
      <c r="L51" s="13"/>
      <c r="M51">
        <f>_xlfn.XLOOKUP(A51,compensation_cleaned!$A:$A,compensation_cleaned!$B:$B,"Missing")</f>
        <v>783818</v>
      </c>
      <c r="N51">
        <f>_xlfn.XLOOKUP(A51,compensation_cleaned!$A:$A,compensation_cleaned!$C:$C,"Missing")</f>
        <v>72460</v>
      </c>
      <c r="O51" t="str">
        <f>_xlfn.XLOOKUP(A51,compensation_cleaned!$A:$A,compensation_cleaned!$D:$D,"Missing")</f>
        <v>L2</v>
      </c>
      <c r="P51">
        <f>_xlfn.XLOOKUP(A51,engagement_pivot!$A:$A,engagement_pivot!$B:$B,"Missing")</f>
        <v>2</v>
      </c>
      <c r="Q51" t="str">
        <f>IF(
  _xlfn.XLOOKUP(A51, engagement_pivot!A:A, engagement_pivot!C:C, 0) &gt; 0,
  "Yes",
  "No"
)</f>
        <v>Yes</v>
      </c>
      <c r="R51">
        <f t="shared" si="0"/>
        <v>74</v>
      </c>
      <c r="S51" t="str">
        <f t="shared" si="1"/>
        <v>37+ months</v>
      </c>
      <c r="T51">
        <f>_xlfn.XLOOKUP(A51,performance_pivot!$A:$A,performance_pivot!$B:$B,"Missing")</f>
        <v>3.75</v>
      </c>
      <c r="U51">
        <f>_xlfn.XLOOKUP(A51,compensation_cleaned!$A:$A,compensation_cleaned!$F:$F,"Missing")</f>
        <v>746435.40070921986</v>
      </c>
      <c r="V51" t="str">
        <f t="shared" si="2"/>
        <v>Above Avg Pay</v>
      </c>
      <c r="W51" t="str">
        <f t="shared" si="3"/>
        <v>Low/Avg Performer</v>
      </c>
      <c r="Y51" t="str">
        <f t="shared" si="4"/>
        <v>Overpaid Low Performer</v>
      </c>
    </row>
    <row r="52" spans="1:25">
      <c r="A52" s="7" t="s">
        <v>132</v>
      </c>
      <c r="B52" s="8" t="s">
        <v>19</v>
      </c>
      <c r="C52" s="8">
        <v>40</v>
      </c>
      <c r="D52" s="8" t="s">
        <v>12</v>
      </c>
      <c r="E52" s="8" t="s">
        <v>26</v>
      </c>
      <c r="F52" s="8" t="s">
        <v>58</v>
      </c>
      <c r="G52" s="9">
        <v>44361</v>
      </c>
      <c r="H52" s="8" t="s">
        <v>133</v>
      </c>
      <c r="I52" s="8" t="s">
        <v>45</v>
      </c>
      <c r="J52" s="10" t="s">
        <v>24</v>
      </c>
      <c r="K52" t="str">
        <f>_xlfn.XLOOKUP(A52,attrition_cleaned!$A:$A,attrition_cleaned!$B:$B,"Missing")</f>
        <v>Yes</v>
      </c>
      <c r="L52" s="9">
        <v>44765</v>
      </c>
      <c r="M52">
        <f>_xlfn.XLOOKUP(A52,compensation_cleaned!$A:$A,compensation_cleaned!$B:$B,"Missing")</f>
        <v>1002345</v>
      </c>
      <c r="N52">
        <f>_xlfn.XLOOKUP(A52,compensation_cleaned!$A:$A,compensation_cleaned!$C:$C,"Missing")</f>
        <v>114352</v>
      </c>
      <c r="O52" t="str">
        <f>_xlfn.XLOOKUP(A52,compensation_cleaned!$A:$A,compensation_cleaned!$D:$D,"Missing")</f>
        <v>L3</v>
      </c>
      <c r="P52">
        <f>_xlfn.XLOOKUP(A52,engagement_pivot!$A:$A,engagement_pivot!$B:$B,"Missing")</f>
        <v>2.6666666666666665</v>
      </c>
      <c r="Q52" t="str">
        <f>IF(
  _xlfn.XLOOKUP(A52, engagement_pivot!A:A, engagement_pivot!C:C, 0) &gt; 0,
  "Yes",
  "No"
)</f>
        <v>Yes</v>
      </c>
      <c r="R52">
        <f t="shared" si="0"/>
        <v>13</v>
      </c>
      <c r="S52" t="str">
        <f t="shared" si="1"/>
        <v>13–36 months</v>
      </c>
      <c r="T52">
        <f>_xlfn.XLOOKUP(A52,performance_pivot!$A:$A,performance_pivot!$B:$B,"Missing")</f>
        <v>2.6666666666666665</v>
      </c>
      <c r="U52">
        <f>_xlfn.XLOOKUP(A52,compensation_cleaned!$A:$A,compensation_cleaned!$F:$F,"Missing")</f>
        <v>1044648.4727722772</v>
      </c>
      <c r="V52" t="str">
        <f t="shared" si="2"/>
        <v>Below Avg Pay</v>
      </c>
      <c r="W52" t="str">
        <f t="shared" si="3"/>
        <v>Low/Avg Performer</v>
      </c>
      <c r="Y52" t="str">
        <f t="shared" si="4"/>
        <v>Low Pay &amp; Low Performance</v>
      </c>
    </row>
    <row r="53" spans="1:25">
      <c r="A53" s="11" t="s">
        <v>134</v>
      </c>
      <c r="B53" s="12" t="s">
        <v>11</v>
      </c>
      <c r="C53" s="12">
        <v>25</v>
      </c>
      <c r="D53" s="12" t="s">
        <v>12</v>
      </c>
      <c r="E53" s="12" t="s">
        <v>33</v>
      </c>
      <c r="F53" s="12" t="s">
        <v>34</v>
      </c>
      <c r="G53" s="13">
        <v>43464</v>
      </c>
      <c r="H53" s="12" t="s">
        <v>135</v>
      </c>
      <c r="I53" s="12" t="s">
        <v>31</v>
      </c>
      <c r="J53" s="14" t="s">
        <v>24</v>
      </c>
      <c r="K53" t="str">
        <f>_xlfn.XLOOKUP(A53,attrition_cleaned!$A:$A,attrition_cleaned!$B:$B,"Missing")</f>
        <v>No</v>
      </c>
      <c r="L53" s="13"/>
      <c r="M53">
        <f>_xlfn.XLOOKUP(A53,compensation_cleaned!$A:$A,compensation_cleaned!$B:$B,"Missing")</f>
        <v>1421131</v>
      </c>
      <c r="N53">
        <f>_xlfn.XLOOKUP(A53,compensation_cleaned!$A:$A,compensation_cleaned!$C:$C,"Missing")</f>
        <v>105920</v>
      </c>
      <c r="O53" t="str">
        <f>_xlfn.XLOOKUP(A53,compensation_cleaned!$A:$A,compensation_cleaned!$D:$D,"Missing")</f>
        <v>L4</v>
      </c>
      <c r="P53">
        <f>_xlfn.XLOOKUP(A53,engagement_pivot!$A:$A,engagement_pivot!$B:$B,"Missing")</f>
        <v>3.5</v>
      </c>
      <c r="Q53" t="str">
        <f>IF(
  _xlfn.XLOOKUP(A53, engagement_pivot!A:A, engagement_pivot!C:C, 0) &gt; 0,
  "Yes",
  "No"
)</f>
        <v>Yes</v>
      </c>
      <c r="R53">
        <f t="shared" si="0"/>
        <v>60</v>
      </c>
      <c r="S53" t="str">
        <f t="shared" si="1"/>
        <v>37+ months</v>
      </c>
      <c r="T53">
        <f>_xlfn.XLOOKUP(A53,performance_pivot!$A:$A,performance_pivot!$B:$B,"Missing")</f>
        <v>2</v>
      </c>
      <c r="U53">
        <f>_xlfn.XLOOKUP(A53,compensation_cleaned!$A:$A,compensation_cleaned!$F:$F,"Missing")</f>
        <v>1044648.4727722772</v>
      </c>
      <c r="V53" t="str">
        <f t="shared" si="2"/>
        <v>Above Avg Pay</v>
      </c>
      <c r="W53" t="str">
        <f t="shared" si="3"/>
        <v>Low/Avg Performer</v>
      </c>
      <c r="Y53" t="str">
        <f t="shared" si="4"/>
        <v>Overpaid Low Performer</v>
      </c>
    </row>
    <row r="54" spans="1:25">
      <c r="A54" s="7" t="s">
        <v>136</v>
      </c>
      <c r="B54" s="8" t="s">
        <v>11</v>
      </c>
      <c r="C54" s="8">
        <v>24</v>
      </c>
      <c r="D54" s="8" t="s">
        <v>12</v>
      </c>
      <c r="E54" s="8" t="s">
        <v>26</v>
      </c>
      <c r="F54" s="8" t="s">
        <v>58</v>
      </c>
      <c r="G54" s="9">
        <v>44284</v>
      </c>
      <c r="H54" s="8" t="s">
        <v>98</v>
      </c>
      <c r="I54" s="8" t="s">
        <v>70</v>
      </c>
      <c r="J54" s="10" t="s">
        <v>24</v>
      </c>
      <c r="K54" t="str">
        <f>_xlfn.XLOOKUP(A54,attrition_cleaned!$A:$A,attrition_cleaned!$B:$B,"Missing")</f>
        <v>No</v>
      </c>
      <c r="L54" s="9"/>
      <c r="M54">
        <f>_xlfn.XLOOKUP(A54,compensation_cleaned!$A:$A,compensation_cleaned!$B:$B,"Missing")</f>
        <v>822835</v>
      </c>
      <c r="N54">
        <f>_xlfn.XLOOKUP(A54,compensation_cleaned!$A:$A,compensation_cleaned!$C:$C,"Missing")</f>
        <v>112504</v>
      </c>
      <c r="O54" t="str">
        <f>_xlfn.XLOOKUP(A54,compensation_cleaned!$A:$A,compensation_cleaned!$D:$D,"Missing")</f>
        <v>L2</v>
      </c>
      <c r="P54">
        <f>_xlfn.XLOOKUP(A54,engagement_pivot!$A:$A,engagement_pivot!$B:$B,"Missing")</f>
        <v>1</v>
      </c>
      <c r="Q54" t="str">
        <f>IF(
  _xlfn.XLOOKUP(A54, engagement_pivot!A:A, engagement_pivot!C:C, 0) &gt; 0,
  "Yes",
  "No"
)</f>
        <v>Yes</v>
      </c>
      <c r="R54">
        <f t="shared" si="0"/>
        <v>33</v>
      </c>
      <c r="S54" t="str">
        <f t="shared" si="1"/>
        <v>13–36 months</v>
      </c>
      <c r="T54">
        <f>_xlfn.XLOOKUP(A54,performance_pivot!$A:$A,performance_pivot!$B:$B,"Missing")</f>
        <v>3</v>
      </c>
      <c r="U54">
        <f>_xlfn.XLOOKUP(A54,compensation_cleaned!$A:$A,compensation_cleaned!$F:$F,"Missing")</f>
        <v>746435.40070921986</v>
      </c>
      <c r="V54" t="str">
        <f t="shared" si="2"/>
        <v>Above Avg Pay</v>
      </c>
      <c r="W54" t="str">
        <f t="shared" si="3"/>
        <v>Low/Avg Performer</v>
      </c>
      <c r="Y54" t="str">
        <f t="shared" si="4"/>
        <v>Overpaid Low Performer</v>
      </c>
    </row>
    <row r="55" spans="1:25">
      <c r="A55" s="11" t="s">
        <v>137</v>
      </c>
      <c r="B55" s="12" t="s">
        <v>11</v>
      </c>
      <c r="C55" s="12">
        <v>38</v>
      </c>
      <c r="D55" s="12" t="s">
        <v>12</v>
      </c>
      <c r="E55" s="12" t="s">
        <v>49</v>
      </c>
      <c r="F55" s="12" t="s">
        <v>68</v>
      </c>
      <c r="G55" s="13">
        <v>43132</v>
      </c>
      <c r="H55" s="12" t="s">
        <v>80</v>
      </c>
      <c r="I55" s="12" t="s">
        <v>31</v>
      </c>
      <c r="J55" s="14" t="s">
        <v>24</v>
      </c>
      <c r="K55" t="str">
        <f>_xlfn.XLOOKUP(A55,attrition_cleaned!$A:$A,attrition_cleaned!$B:$B,"Missing")</f>
        <v>No</v>
      </c>
      <c r="L55" s="13"/>
      <c r="M55">
        <f>_xlfn.XLOOKUP(A55,compensation_cleaned!$A:$A,compensation_cleaned!$B:$B,"Missing")</f>
        <v>747105</v>
      </c>
      <c r="N55">
        <f>_xlfn.XLOOKUP(A55,compensation_cleaned!$A:$A,compensation_cleaned!$C:$C,"Missing")</f>
        <v>41909</v>
      </c>
      <c r="O55" t="str">
        <f>_xlfn.XLOOKUP(A55,compensation_cleaned!$A:$A,compensation_cleaned!$D:$D,"Missing")</f>
        <v>L2</v>
      </c>
      <c r="P55">
        <f>_xlfn.XLOOKUP(A55,engagement_pivot!$A:$A,engagement_pivot!$B:$B,"Missing")</f>
        <v>3</v>
      </c>
      <c r="Q55" t="str">
        <f>IF(
  _xlfn.XLOOKUP(A55, engagement_pivot!A:A, engagement_pivot!C:C, 0) &gt; 0,
  "Yes",
  "No"
)</f>
        <v>Yes</v>
      </c>
      <c r="R55">
        <f t="shared" si="0"/>
        <v>70</v>
      </c>
      <c r="S55" t="str">
        <f t="shared" si="1"/>
        <v>37+ months</v>
      </c>
      <c r="T55">
        <f>_xlfn.XLOOKUP(A55,performance_pivot!$A:$A,performance_pivot!$B:$B,"Missing")</f>
        <v>3.5</v>
      </c>
      <c r="U55">
        <f>_xlfn.XLOOKUP(A55,compensation_cleaned!$A:$A,compensation_cleaned!$F:$F,"Missing")</f>
        <v>746435.40070921986</v>
      </c>
      <c r="V55" t="str">
        <f t="shared" si="2"/>
        <v>Above Avg Pay</v>
      </c>
      <c r="W55" t="str">
        <f t="shared" si="3"/>
        <v>Low/Avg Performer</v>
      </c>
      <c r="Y55" t="str">
        <f t="shared" si="4"/>
        <v>Overpaid Low Performer</v>
      </c>
    </row>
    <row r="56" spans="1:25">
      <c r="A56" s="7" t="s">
        <v>138</v>
      </c>
      <c r="B56" s="8" t="s">
        <v>19</v>
      </c>
      <c r="C56" s="8">
        <v>37</v>
      </c>
      <c r="D56" s="8" t="s">
        <v>12</v>
      </c>
      <c r="E56" s="8" t="s">
        <v>13</v>
      </c>
      <c r="F56" s="8" t="s">
        <v>21</v>
      </c>
      <c r="G56" s="9">
        <v>43586</v>
      </c>
      <c r="H56" s="8" t="s">
        <v>135</v>
      </c>
      <c r="I56" s="8" t="s">
        <v>31</v>
      </c>
      <c r="J56" s="10" t="s">
        <v>24</v>
      </c>
      <c r="K56" t="str">
        <f>_xlfn.XLOOKUP(A56,attrition_cleaned!$A:$A,attrition_cleaned!$B:$B,"Missing")</f>
        <v>No</v>
      </c>
      <c r="L56" s="9"/>
      <c r="M56">
        <f>_xlfn.XLOOKUP(A56,compensation_cleaned!$A:$A,compensation_cleaned!$B:$B,"Missing")</f>
        <v>760682</v>
      </c>
      <c r="N56">
        <f>_xlfn.XLOOKUP(A56,compensation_cleaned!$A:$A,compensation_cleaned!$C:$C,"Missing")</f>
        <v>70918</v>
      </c>
      <c r="O56" t="str">
        <f>_xlfn.XLOOKUP(A56,compensation_cleaned!$A:$A,compensation_cleaned!$D:$D,"Missing")</f>
        <v>L2</v>
      </c>
      <c r="P56">
        <f>_xlfn.XLOOKUP(A56,engagement_pivot!$A:$A,engagement_pivot!$B:$B,"Missing")</f>
        <v>4</v>
      </c>
      <c r="Q56" t="str">
        <f>IF(
  _xlfn.XLOOKUP(A56, engagement_pivot!A:A, engagement_pivot!C:C, 0) &gt; 0,
  "Yes",
  "No"
)</f>
        <v>Yes</v>
      </c>
      <c r="R56">
        <f t="shared" si="0"/>
        <v>55</v>
      </c>
      <c r="S56" t="str">
        <f t="shared" si="1"/>
        <v>37+ months</v>
      </c>
      <c r="T56">
        <f>_xlfn.XLOOKUP(A56,performance_pivot!$A:$A,performance_pivot!$B:$B,"Missing")</f>
        <v>3</v>
      </c>
      <c r="U56">
        <f>_xlfn.XLOOKUP(A56,compensation_cleaned!$A:$A,compensation_cleaned!$F:$F,"Missing")</f>
        <v>746435.40070921986</v>
      </c>
      <c r="V56" t="str">
        <f t="shared" si="2"/>
        <v>Above Avg Pay</v>
      </c>
      <c r="W56" t="str">
        <f t="shared" si="3"/>
        <v>Low/Avg Performer</v>
      </c>
      <c r="Y56" t="str">
        <f t="shared" si="4"/>
        <v>Overpaid Low Performer</v>
      </c>
    </row>
    <row r="57" spans="1:25">
      <c r="A57" s="11" t="s">
        <v>139</v>
      </c>
      <c r="B57" s="12" t="s">
        <v>11</v>
      </c>
      <c r="C57" s="12">
        <v>34</v>
      </c>
      <c r="D57" s="12" t="s">
        <v>20</v>
      </c>
      <c r="E57" s="12" t="s">
        <v>33</v>
      </c>
      <c r="F57" s="12" t="s">
        <v>34</v>
      </c>
      <c r="G57" s="13">
        <v>43903</v>
      </c>
      <c r="H57" s="12" t="s">
        <v>140</v>
      </c>
      <c r="I57" s="12" t="s">
        <v>23</v>
      </c>
      <c r="J57" s="14" t="s">
        <v>24</v>
      </c>
      <c r="K57" t="str">
        <f>_xlfn.XLOOKUP(A57,attrition_cleaned!$A:$A,attrition_cleaned!$B:$B,"Missing")</f>
        <v>No</v>
      </c>
      <c r="L57" s="13"/>
      <c r="M57">
        <f>_xlfn.XLOOKUP(A57,compensation_cleaned!$A:$A,compensation_cleaned!$B:$B,"Missing")</f>
        <v>982005</v>
      </c>
      <c r="N57">
        <f>_xlfn.XLOOKUP(A57,compensation_cleaned!$A:$A,compensation_cleaned!$C:$C,"Missing")</f>
        <v>113292</v>
      </c>
      <c r="O57" t="str">
        <f>_xlfn.XLOOKUP(A57,compensation_cleaned!$A:$A,compensation_cleaned!$D:$D,"Missing")</f>
        <v>L3</v>
      </c>
      <c r="P57">
        <f>_xlfn.XLOOKUP(A57,engagement_pivot!$A:$A,engagement_pivot!$B:$B,"Missing")</f>
        <v>3</v>
      </c>
      <c r="Q57" t="str">
        <f>IF(
  _xlfn.XLOOKUP(A57, engagement_pivot!A:A, engagement_pivot!C:C, 0) &gt; 0,
  "Yes",
  "No"
)</f>
        <v>Yes</v>
      </c>
      <c r="R57">
        <f t="shared" si="0"/>
        <v>45</v>
      </c>
      <c r="S57" t="str">
        <f t="shared" si="1"/>
        <v>37+ months</v>
      </c>
      <c r="T57">
        <f>_xlfn.XLOOKUP(A57,performance_pivot!$A:$A,performance_pivot!$B:$B,"Missing")</f>
        <v>5</v>
      </c>
      <c r="U57">
        <f>_xlfn.XLOOKUP(A57,compensation_cleaned!$A:$A,compensation_cleaned!$F:$F,"Missing")</f>
        <v>1044648.4727722772</v>
      </c>
      <c r="V57" t="str">
        <f t="shared" si="2"/>
        <v>Below Avg Pay</v>
      </c>
      <c r="W57" t="str">
        <f t="shared" si="3"/>
        <v>High Performer</v>
      </c>
      <c r="Y57" t="str">
        <f t="shared" si="4"/>
        <v>Underpaid High Performer</v>
      </c>
    </row>
    <row r="58" spans="1:25">
      <c r="A58" s="7" t="s">
        <v>141</v>
      </c>
      <c r="B58" s="8" t="s">
        <v>19</v>
      </c>
      <c r="C58" s="8">
        <v>31</v>
      </c>
      <c r="D58" s="8" t="s">
        <v>20</v>
      </c>
      <c r="E58" s="8" t="s">
        <v>26</v>
      </c>
      <c r="F58" s="8" t="s">
        <v>27</v>
      </c>
      <c r="G58" s="9">
        <v>43486</v>
      </c>
      <c r="H58" s="8" t="s">
        <v>142</v>
      </c>
      <c r="I58" s="8" t="s">
        <v>45</v>
      </c>
      <c r="J58" s="10" t="s">
        <v>24</v>
      </c>
      <c r="K58" t="str">
        <f>_xlfn.XLOOKUP(A58,attrition_cleaned!$A:$A,attrition_cleaned!$B:$B,"Missing")</f>
        <v>Yes</v>
      </c>
      <c r="L58" s="9">
        <v>45042</v>
      </c>
      <c r="M58">
        <f>_xlfn.XLOOKUP(A58,compensation_cleaned!$A:$A,compensation_cleaned!$B:$B,"Missing")</f>
        <v>609132</v>
      </c>
      <c r="N58">
        <f>_xlfn.XLOOKUP(A58,compensation_cleaned!$A:$A,compensation_cleaned!$C:$C,"Missing")</f>
        <v>73972</v>
      </c>
      <c r="O58" t="str">
        <f>_xlfn.XLOOKUP(A58,compensation_cleaned!$A:$A,compensation_cleaned!$D:$D,"Missing")</f>
        <v>L2</v>
      </c>
      <c r="P58">
        <f>_xlfn.XLOOKUP(A58,engagement_pivot!$A:$A,engagement_pivot!$B:$B,"Missing")</f>
        <v>3</v>
      </c>
      <c r="Q58" t="str">
        <f>IF(
  _xlfn.XLOOKUP(A58, engagement_pivot!A:A, engagement_pivot!C:C, 0) &gt; 0,
  "Yes",
  "No"
)</f>
        <v>Yes</v>
      </c>
      <c r="R58">
        <f t="shared" si="0"/>
        <v>51</v>
      </c>
      <c r="S58" t="str">
        <f t="shared" si="1"/>
        <v>37+ months</v>
      </c>
      <c r="T58">
        <f>_xlfn.XLOOKUP(A58,performance_pivot!$A:$A,performance_pivot!$B:$B,"Missing")</f>
        <v>3.5</v>
      </c>
      <c r="U58">
        <f>_xlfn.XLOOKUP(A58,compensation_cleaned!$A:$A,compensation_cleaned!$F:$F,"Missing")</f>
        <v>746435.40070921986</v>
      </c>
      <c r="V58" t="str">
        <f t="shared" si="2"/>
        <v>Below Avg Pay</v>
      </c>
      <c r="W58" t="str">
        <f t="shared" si="3"/>
        <v>Low/Avg Performer</v>
      </c>
      <c r="Y58" t="str">
        <f t="shared" si="4"/>
        <v>Low Pay &amp; Low Performance</v>
      </c>
    </row>
    <row r="59" spans="1:25">
      <c r="A59" s="11" t="s">
        <v>143</v>
      </c>
      <c r="B59" s="12" t="s">
        <v>19</v>
      </c>
      <c r="C59" s="12">
        <v>23</v>
      </c>
      <c r="D59" s="12" t="s">
        <v>12</v>
      </c>
      <c r="E59" s="12" t="s">
        <v>26</v>
      </c>
      <c r="F59" s="12" t="s">
        <v>58</v>
      </c>
      <c r="G59" s="13">
        <v>44953</v>
      </c>
      <c r="H59" s="12" t="s">
        <v>144</v>
      </c>
      <c r="I59" s="12" t="s">
        <v>45</v>
      </c>
      <c r="J59" s="14" t="s">
        <v>24</v>
      </c>
      <c r="K59" t="str">
        <f>_xlfn.XLOOKUP(A59,attrition_cleaned!$A:$A,attrition_cleaned!$B:$B,"Missing")</f>
        <v>No</v>
      </c>
      <c r="L59" s="13"/>
      <c r="M59">
        <f>_xlfn.XLOOKUP(A59,compensation_cleaned!$A:$A,compensation_cleaned!$B:$B,"Missing")</f>
        <v>1434089</v>
      </c>
      <c r="N59">
        <f>_xlfn.XLOOKUP(A59,compensation_cleaned!$A:$A,compensation_cleaned!$C:$C,"Missing")</f>
        <v>159489</v>
      </c>
      <c r="O59" t="str">
        <f>_xlfn.XLOOKUP(A59,compensation_cleaned!$A:$A,compensation_cleaned!$D:$D,"Missing")</f>
        <v>L4</v>
      </c>
      <c r="P59">
        <f>_xlfn.XLOOKUP(A59,engagement_pivot!$A:$A,engagement_pivot!$B:$B,"Missing")</f>
        <v>4.666666666666667</v>
      </c>
      <c r="Q59" t="str">
        <f>IF(
  _xlfn.XLOOKUP(A59, engagement_pivot!A:A, engagement_pivot!C:C, 0) &gt; 0,
  "Yes",
  "No"
)</f>
        <v>Yes</v>
      </c>
      <c r="R59">
        <f t="shared" si="0"/>
        <v>11</v>
      </c>
      <c r="S59" t="str">
        <f t="shared" si="1"/>
        <v>0–12 months</v>
      </c>
      <c r="T59">
        <f>_xlfn.XLOOKUP(A59,performance_pivot!$A:$A,performance_pivot!$B:$B,"Missing")</f>
        <v>2</v>
      </c>
      <c r="U59">
        <f>_xlfn.XLOOKUP(A59,compensation_cleaned!$A:$A,compensation_cleaned!$F:$F,"Missing")</f>
        <v>1044648.4727722772</v>
      </c>
      <c r="V59" t="str">
        <f t="shared" si="2"/>
        <v>Above Avg Pay</v>
      </c>
      <c r="W59" t="str">
        <f t="shared" si="3"/>
        <v>Low/Avg Performer</v>
      </c>
      <c r="Y59" t="str">
        <f t="shared" si="4"/>
        <v>Overpaid Low Performer</v>
      </c>
    </row>
    <row r="60" spans="1:25">
      <c r="A60" s="7" t="s">
        <v>145</v>
      </c>
      <c r="B60" s="8" t="s">
        <v>11</v>
      </c>
      <c r="C60" s="8">
        <v>34</v>
      </c>
      <c r="D60" s="8" t="s">
        <v>20</v>
      </c>
      <c r="E60" s="8" t="s">
        <v>13</v>
      </c>
      <c r="F60" s="8" t="s">
        <v>14</v>
      </c>
      <c r="G60" s="9">
        <v>43246</v>
      </c>
      <c r="H60" s="8" t="s">
        <v>146</v>
      </c>
      <c r="I60" s="8" t="s">
        <v>31</v>
      </c>
      <c r="J60" s="10" t="s">
        <v>24</v>
      </c>
      <c r="K60" t="str">
        <f>_xlfn.XLOOKUP(A60,attrition_cleaned!$A:$A,attrition_cleaned!$B:$B,"Missing")</f>
        <v>Yes</v>
      </c>
      <c r="L60" s="9">
        <v>45044</v>
      </c>
      <c r="M60">
        <f>_xlfn.XLOOKUP(A60,compensation_cleaned!$A:$A,compensation_cleaned!$B:$B,"Missing")</f>
        <v>663348</v>
      </c>
      <c r="N60">
        <f>_xlfn.XLOOKUP(A60,compensation_cleaned!$A:$A,compensation_cleaned!$C:$C,"Missing")</f>
        <v>70269</v>
      </c>
      <c r="O60" t="str">
        <f>_xlfn.XLOOKUP(A60,compensation_cleaned!$A:$A,compensation_cleaned!$D:$D,"Missing")</f>
        <v>L2</v>
      </c>
      <c r="P60">
        <f>_xlfn.XLOOKUP(A60,engagement_pivot!$A:$A,engagement_pivot!$B:$B,"Missing")</f>
        <v>4</v>
      </c>
      <c r="Q60" t="str">
        <f>IF(
  _xlfn.XLOOKUP(A60, engagement_pivot!A:A, engagement_pivot!C:C, 0) &gt; 0,
  "Yes",
  "No"
)</f>
        <v>Yes</v>
      </c>
      <c r="R60">
        <f t="shared" si="0"/>
        <v>59</v>
      </c>
      <c r="S60" t="str">
        <f t="shared" si="1"/>
        <v>37+ months</v>
      </c>
      <c r="T60">
        <f>_xlfn.XLOOKUP(A60,performance_pivot!$A:$A,performance_pivot!$B:$B,"Missing")</f>
        <v>2.75</v>
      </c>
      <c r="U60">
        <f>_xlfn.XLOOKUP(A60,compensation_cleaned!$A:$A,compensation_cleaned!$F:$F,"Missing")</f>
        <v>746435.40070921986</v>
      </c>
      <c r="V60" t="str">
        <f t="shared" si="2"/>
        <v>Below Avg Pay</v>
      </c>
      <c r="W60" t="str">
        <f t="shared" si="3"/>
        <v>Low/Avg Performer</v>
      </c>
      <c r="Y60" t="str">
        <f t="shared" si="4"/>
        <v>Low Pay &amp; Low Performance</v>
      </c>
    </row>
    <row r="61" spans="1:25">
      <c r="A61" s="11" t="s">
        <v>147</v>
      </c>
      <c r="B61" s="12" t="s">
        <v>11</v>
      </c>
      <c r="C61" s="12">
        <v>31</v>
      </c>
      <c r="D61" s="12" t="s">
        <v>20</v>
      </c>
      <c r="E61" s="12" t="s">
        <v>26</v>
      </c>
      <c r="F61" s="12" t="s">
        <v>58</v>
      </c>
      <c r="G61" s="13">
        <v>43941</v>
      </c>
      <c r="H61" s="12" t="s">
        <v>105</v>
      </c>
      <c r="I61" s="12" t="s">
        <v>56</v>
      </c>
      <c r="J61" s="14" t="s">
        <v>24</v>
      </c>
      <c r="K61" t="str">
        <f>_xlfn.XLOOKUP(A61,attrition_cleaned!$A:$A,attrition_cleaned!$B:$B,"Missing")</f>
        <v>No</v>
      </c>
      <c r="L61" s="13"/>
      <c r="M61">
        <f>_xlfn.XLOOKUP(A61,compensation_cleaned!$A:$A,compensation_cleaned!$B:$B,"Missing")</f>
        <v>1330188</v>
      </c>
      <c r="N61">
        <f>_xlfn.XLOOKUP(A61,compensation_cleaned!$A:$A,compensation_cleaned!$C:$C,"Missing")</f>
        <v>170603</v>
      </c>
      <c r="O61" t="str">
        <f>_xlfn.XLOOKUP(A61,compensation_cleaned!$A:$A,compensation_cleaned!$D:$D,"Missing")</f>
        <v>L4</v>
      </c>
      <c r="P61">
        <f>_xlfn.XLOOKUP(A61,engagement_pivot!$A:$A,engagement_pivot!$B:$B,"Missing")</f>
        <v>3.5</v>
      </c>
      <c r="Q61" t="str">
        <f>IF(
  _xlfn.XLOOKUP(A61, engagement_pivot!A:A, engagement_pivot!C:C, 0) &gt; 0,
  "Yes",
  "No"
)</f>
        <v>Yes</v>
      </c>
      <c r="R61">
        <f t="shared" si="0"/>
        <v>44</v>
      </c>
      <c r="S61" t="str">
        <f t="shared" si="1"/>
        <v>37+ months</v>
      </c>
      <c r="T61">
        <f>_xlfn.XLOOKUP(A61,performance_pivot!$A:$A,performance_pivot!$B:$B,"Missing")</f>
        <v>4.5</v>
      </c>
      <c r="U61">
        <f>_xlfn.XLOOKUP(A61,compensation_cleaned!$A:$A,compensation_cleaned!$F:$F,"Missing")</f>
        <v>1044648.4727722772</v>
      </c>
      <c r="V61" t="str">
        <f t="shared" si="2"/>
        <v>Above Avg Pay</v>
      </c>
      <c r="W61" t="str">
        <f t="shared" si="3"/>
        <v>High Performer</v>
      </c>
      <c r="Y61" t="str">
        <f t="shared" si="4"/>
        <v>Well Aligned</v>
      </c>
    </row>
    <row r="62" spans="1:25">
      <c r="A62" s="7" t="s">
        <v>148</v>
      </c>
      <c r="B62" s="8" t="s">
        <v>19</v>
      </c>
      <c r="C62" s="8">
        <v>41</v>
      </c>
      <c r="D62" s="8" t="s">
        <v>12</v>
      </c>
      <c r="E62" s="8" t="s">
        <v>26</v>
      </c>
      <c r="F62" s="8" t="s">
        <v>58</v>
      </c>
      <c r="G62" s="9">
        <v>43979</v>
      </c>
      <c r="H62" s="8" t="s">
        <v>149</v>
      </c>
      <c r="I62" s="8" t="s">
        <v>70</v>
      </c>
      <c r="J62" s="10" t="s">
        <v>24</v>
      </c>
      <c r="K62" t="str">
        <f>_xlfn.XLOOKUP(A62,attrition_cleaned!$A:$A,attrition_cleaned!$B:$B,"Missing")</f>
        <v>No</v>
      </c>
      <c r="L62" s="9"/>
      <c r="M62">
        <f>_xlfn.XLOOKUP(A62,compensation_cleaned!$A:$A,compensation_cleaned!$B:$B,"Missing")</f>
        <v>820632</v>
      </c>
      <c r="N62">
        <f>_xlfn.XLOOKUP(A62,compensation_cleaned!$A:$A,compensation_cleaned!$C:$C,"Missing")</f>
        <v>80415</v>
      </c>
      <c r="O62" t="str">
        <f>_xlfn.XLOOKUP(A62,compensation_cleaned!$A:$A,compensation_cleaned!$D:$D,"Missing")</f>
        <v>L2</v>
      </c>
      <c r="P62">
        <f>_xlfn.XLOOKUP(A62,engagement_pivot!$A:$A,engagement_pivot!$B:$B,"Missing")</f>
        <v>3.3333333333333335</v>
      </c>
      <c r="Q62" t="str">
        <f>IF(
  _xlfn.XLOOKUP(A62, engagement_pivot!A:A, engagement_pivot!C:C, 0) &gt; 0,
  "Yes",
  "No"
)</f>
        <v>Yes</v>
      </c>
      <c r="R62">
        <f t="shared" si="0"/>
        <v>43</v>
      </c>
      <c r="S62" t="str">
        <f t="shared" si="1"/>
        <v>37+ months</v>
      </c>
      <c r="T62">
        <f>_xlfn.XLOOKUP(A62,performance_pivot!$A:$A,performance_pivot!$B:$B,"Missing")</f>
        <v>3.75</v>
      </c>
      <c r="U62">
        <f>_xlfn.XLOOKUP(A62,compensation_cleaned!$A:$A,compensation_cleaned!$F:$F,"Missing")</f>
        <v>746435.40070921986</v>
      </c>
      <c r="V62" t="str">
        <f t="shared" si="2"/>
        <v>Above Avg Pay</v>
      </c>
      <c r="W62" t="str">
        <f t="shared" si="3"/>
        <v>Low/Avg Performer</v>
      </c>
      <c r="Y62" t="str">
        <f t="shared" si="4"/>
        <v>Overpaid Low Performer</v>
      </c>
    </row>
    <row r="63" spans="1:25">
      <c r="A63" s="11" t="s">
        <v>150</v>
      </c>
      <c r="B63" s="12" t="s">
        <v>11</v>
      </c>
      <c r="C63" s="12">
        <v>38</v>
      </c>
      <c r="D63" s="12" t="s">
        <v>12</v>
      </c>
      <c r="E63" s="12" t="s">
        <v>33</v>
      </c>
      <c r="F63" s="12" t="s">
        <v>34</v>
      </c>
      <c r="G63" s="13">
        <v>45131</v>
      </c>
      <c r="H63" s="12" t="s">
        <v>117</v>
      </c>
      <c r="I63" s="12" t="s">
        <v>56</v>
      </c>
      <c r="J63" s="14" t="s">
        <v>24</v>
      </c>
      <c r="K63" t="str">
        <f>_xlfn.XLOOKUP(A63,attrition_cleaned!$A:$A,attrition_cleaned!$B:$B,"Missing")</f>
        <v>No</v>
      </c>
      <c r="L63" s="13"/>
      <c r="M63">
        <f>_xlfn.XLOOKUP(A63,compensation_cleaned!$A:$A,compensation_cleaned!$B:$B,"Missing")</f>
        <v>1015831</v>
      </c>
      <c r="N63">
        <f>_xlfn.XLOOKUP(A63,compensation_cleaned!$A:$A,compensation_cleaned!$C:$C,"Missing")</f>
        <v>130843</v>
      </c>
      <c r="O63" t="str">
        <f>_xlfn.XLOOKUP(A63,compensation_cleaned!$A:$A,compensation_cleaned!$D:$D,"Missing")</f>
        <v>L3</v>
      </c>
      <c r="P63">
        <f>_xlfn.XLOOKUP(A63,engagement_pivot!$A:$A,engagement_pivot!$B:$B,"Missing")</f>
        <v>3.3333333333333335</v>
      </c>
      <c r="Q63" t="str">
        <f>IF(
  _xlfn.XLOOKUP(A63, engagement_pivot!A:A, engagement_pivot!C:C, 0) &gt; 0,
  "Yes",
  "No"
)</f>
        <v>Yes</v>
      </c>
      <c r="R63">
        <f t="shared" si="0"/>
        <v>5</v>
      </c>
      <c r="S63" t="str">
        <f t="shared" si="1"/>
        <v>0–12 months</v>
      </c>
      <c r="T63">
        <f>_xlfn.XLOOKUP(A63,performance_pivot!$A:$A,performance_pivot!$B:$B,"Missing")</f>
        <v>3.5</v>
      </c>
      <c r="U63">
        <f>_xlfn.XLOOKUP(A63,compensation_cleaned!$A:$A,compensation_cleaned!$F:$F,"Missing")</f>
        <v>1044648.4727722772</v>
      </c>
      <c r="V63" t="str">
        <f t="shared" si="2"/>
        <v>Below Avg Pay</v>
      </c>
      <c r="W63" t="str">
        <f t="shared" si="3"/>
        <v>Low/Avg Performer</v>
      </c>
      <c r="Y63" t="str">
        <f t="shared" si="4"/>
        <v>Low Pay &amp; Low Performance</v>
      </c>
    </row>
    <row r="64" spans="1:25">
      <c r="A64" s="7" t="s">
        <v>151</v>
      </c>
      <c r="B64" s="8" t="s">
        <v>19</v>
      </c>
      <c r="C64" s="8">
        <v>42</v>
      </c>
      <c r="D64" s="8" t="s">
        <v>12</v>
      </c>
      <c r="E64" s="8" t="s">
        <v>26</v>
      </c>
      <c r="F64" s="8" t="s">
        <v>58</v>
      </c>
      <c r="G64" s="9">
        <v>44956</v>
      </c>
      <c r="H64" s="8" t="s">
        <v>80</v>
      </c>
      <c r="I64" s="8" t="s">
        <v>31</v>
      </c>
      <c r="J64" s="10" t="s">
        <v>24</v>
      </c>
      <c r="K64" t="str">
        <f>_xlfn.XLOOKUP(A64,attrition_cleaned!$A:$A,attrition_cleaned!$B:$B,"Missing")</f>
        <v>No</v>
      </c>
      <c r="L64" s="9"/>
      <c r="M64">
        <f>_xlfn.XLOOKUP(A64,compensation_cleaned!$A:$A,compensation_cleaned!$B:$B,"Missing")</f>
        <v>746496</v>
      </c>
      <c r="N64">
        <f>_xlfn.XLOOKUP(A64,compensation_cleaned!$A:$A,compensation_cleaned!$C:$C,"Missing")</f>
        <v>40220</v>
      </c>
      <c r="O64" t="str">
        <f>_xlfn.XLOOKUP(A64,compensation_cleaned!$A:$A,compensation_cleaned!$D:$D,"Missing")</f>
        <v>L2</v>
      </c>
      <c r="P64">
        <f>_xlfn.XLOOKUP(A64,engagement_pivot!$A:$A,engagement_pivot!$B:$B,"Missing")</f>
        <v>4</v>
      </c>
      <c r="Q64" t="str">
        <f>IF(
  _xlfn.XLOOKUP(A64, engagement_pivot!A:A, engagement_pivot!C:C, 0) &gt; 0,
  "Yes",
  "No"
)</f>
        <v>Yes</v>
      </c>
      <c r="R64">
        <f t="shared" si="0"/>
        <v>11</v>
      </c>
      <c r="S64" t="str">
        <f t="shared" si="1"/>
        <v>0–12 months</v>
      </c>
      <c r="T64">
        <f>_xlfn.XLOOKUP(A64,performance_pivot!$A:$A,performance_pivot!$B:$B,"Missing")</f>
        <v>3</v>
      </c>
      <c r="U64">
        <f>_xlfn.XLOOKUP(A64,compensation_cleaned!$A:$A,compensation_cleaned!$F:$F,"Missing")</f>
        <v>746435.40070921986</v>
      </c>
      <c r="V64" t="str">
        <f t="shared" si="2"/>
        <v>Above Avg Pay</v>
      </c>
      <c r="W64" t="str">
        <f t="shared" si="3"/>
        <v>Low/Avg Performer</v>
      </c>
      <c r="Y64" t="str">
        <f t="shared" si="4"/>
        <v>Overpaid Low Performer</v>
      </c>
    </row>
    <row r="65" spans="1:25">
      <c r="A65" s="11" t="s">
        <v>152</v>
      </c>
      <c r="B65" s="12" t="s">
        <v>19</v>
      </c>
      <c r="C65" s="12">
        <v>22</v>
      </c>
      <c r="D65" s="12" t="s">
        <v>12</v>
      </c>
      <c r="E65" s="12" t="s">
        <v>49</v>
      </c>
      <c r="F65" s="12" t="s">
        <v>50</v>
      </c>
      <c r="G65" s="13">
        <v>44285</v>
      </c>
      <c r="H65" s="12" t="s">
        <v>153</v>
      </c>
      <c r="I65" s="12" t="s">
        <v>16</v>
      </c>
      <c r="J65" s="14" t="s">
        <v>17</v>
      </c>
      <c r="K65" t="str">
        <f>_xlfn.XLOOKUP(A65,attrition_cleaned!$A:$A,attrition_cleaned!$B:$B,"Missing")</f>
        <v>No</v>
      </c>
      <c r="L65" s="13"/>
      <c r="M65">
        <f>_xlfn.XLOOKUP(A65,compensation_cleaned!$A:$A,compensation_cleaned!$B:$B,"Missing")</f>
        <v>552836</v>
      </c>
      <c r="N65">
        <f>_xlfn.XLOOKUP(A65,compensation_cleaned!$A:$A,compensation_cleaned!$C:$C,"Missing")</f>
        <v>32147</v>
      </c>
      <c r="O65" t="str">
        <f>_xlfn.XLOOKUP(A65,compensation_cleaned!$A:$A,compensation_cleaned!$D:$D,"Missing")</f>
        <v>L1</v>
      </c>
      <c r="P65">
        <f>_xlfn.XLOOKUP(A65,engagement_pivot!$A:$A,engagement_pivot!$B:$B,"Missing")</f>
        <v>3</v>
      </c>
      <c r="Q65" t="str">
        <f>IF(
  _xlfn.XLOOKUP(A65, engagement_pivot!A:A, engagement_pivot!C:C, 0) &gt; 0,
  "Yes",
  "No"
)</f>
        <v>Yes</v>
      </c>
      <c r="R65">
        <f t="shared" si="0"/>
        <v>33</v>
      </c>
      <c r="S65" t="str">
        <f t="shared" si="1"/>
        <v>13–36 months</v>
      </c>
      <c r="T65">
        <f>_xlfn.XLOOKUP(A65,performance_pivot!$A:$A,performance_pivot!$B:$B,"Missing")</f>
        <v>3</v>
      </c>
      <c r="U65">
        <f>_xlfn.XLOOKUP(A65,compensation_cleaned!$A:$A,compensation_cleaned!$F:$F,"Missing")</f>
        <v>499723.03723404254</v>
      </c>
      <c r="V65" t="str">
        <f t="shared" si="2"/>
        <v>Above Avg Pay</v>
      </c>
      <c r="W65" t="str">
        <f t="shared" si="3"/>
        <v>Low/Avg Performer</v>
      </c>
      <c r="Y65" t="str">
        <f t="shared" si="4"/>
        <v>Overpaid Low Performer</v>
      </c>
    </row>
    <row r="66" spans="1:25">
      <c r="A66" s="7" t="s">
        <v>154</v>
      </c>
      <c r="B66" s="8" t="s">
        <v>11</v>
      </c>
      <c r="C66" s="8">
        <v>37</v>
      </c>
      <c r="D66" s="8" t="s">
        <v>20</v>
      </c>
      <c r="E66" s="8" t="s">
        <v>49</v>
      </c>
      <c r="F66" s="8" t="s">
        <v>65</v>
      </c>
      <c r="G66" s="9">
        <v>43771</v>
      </c>
      <c r="H66" s="8" t="s">
        <v>117</v>
      </c>
      <c r="I66" s="8" t="s">
        <v>23</v>
      </c>
      <c r="J66" s="10" t="s">
        <v>24</v>
      </c>
      <c r="K66" t="str">
        <f>_xlfn.XLOOKUP(A66,attrition_cleaned!$A:$A,attrition_cleaned!$B:$B,"Missing")</f>
        <v>No</v>
      </c>
      <c r="L66" s="9"/>
      <c r="M66">
        <f>_xlfn.XLOOKUP(A66,compensation_cleaned!$A:$A,compensation_cleaned!$B:$B,"Missing")</f>
        <v>1460507</v>
      </c>
      <c r="N66">
        <f>_xlfn.XLOOKUP(A66,compensation_cleaned!$A:$A,compensation_cleaned!$C:$C,"Missing")</f>
        <v>148818</v>
      </c>
      <c r="O66" t="str">
        <f>_xlfn.XLOOKUP(A66,compensation_cleaned!$A:$A,compensation_cleaned!$D:$D,"Missing")</f>
        <v>L4</v>
      </c>
      <c r="P66">
        <f>_xlfn.XLOOKUP(A66,engagement_pivot!$A:$A,engagement_pivot!$B:$B,"Missing")</f>
        <v>1</v>
      </c>
      <c r="Q66" t="str">
        <f>IF(
  _xlfn.XLOOKUP(A66, engagement_pivot!A:A, engagement_pivot!C:C, 0) &gt; 0,
  "Yes",
  "No"
)</f>
        <v>Yes</v>
      </c>
      <c r="R66">
        <f t="shared" si="0"/>
        <v>49</v>
      </c>
      <c r="S66" t="str">
        <f t="shared" si="1"/>
        <v>37+ months</v>
      </c>
      <c r="T66">
        <f>_xlfn.XLOOKUP(A66,performance_pivot!$A:$A,performance_pivot!$B:$B,"Missing")</f>
        <v>4</v>
      </c>
      <c r="U66">
        <f>_xlfn.XLOOKUP(A66,compensation_cleaned!$A:$A,compensation_cleaned!$F:$F,"Missing")</f>
        <v>1044648.4727722772</v>
      </c>
      <c r="V66" t="str">
        <f t="shared" si="2"/>
        <v>Above Avg Pay</v>
      </c>
      <c r="W66" t="str">
        <f t="shared" si="3"/>
        <v>High Performer</v>
      </c>
      <c r="Y66" t="str">
        <f t="shared" si="4"/>
        <v>Well Aligned</v>
      </c>
    </row>
    <row r="67" spans="1:25">
      <c r="A67" s="11" t="s">
        <v>155</v>
      </c>
      <c r="B67" s="12" t="s">
        <v>19</v>
      </c>
      <c r="C67" s="12">
        <v>30</v>
      </c>
      <c r="D67" s="12" t="s">
        <v>12</v>
      </c>
      <c r="E67" s="12" t="s">
        <v>37</v>
      </c>
      <c r="F67" s="12" t="s">
        <v>43</v>
      </c>
      <c r="G67" s="13">
        <v>43275</v>
      </c>
      <c r="H67" s="12" t="s">
        <v>142</v>
      </c>
      <c r="I67" s="12" t="s">
        <v>70</v>
      </c>
      <c r="J67" s="14" t="s">
        <v>24</v>
      </c>
      <c r="K67" t="str">
        <f>_xlfn.XLOOKUP(A67,attrition_cleaned!$A:$A,attrition_cleaned!$B:$B,"Missing")</f>
        <v>No</v>
      </c>
      <c r="L67" s="13"/>
      <c r="M67">
        <f>_xlfn.XLOOKUP(A67,compensation_cleaned!$A:$A,compensation_cleaned!$B:$B,"Missing")</f>
        <v>1407969</v>
      </c>
      <c r="N67">
        <f>_xlfn.XLOOKUP(A67,compensation_cleaned!$A:$A,compensation_cleaned!$C:$C,"Missing")</f>
        <v>202325</v>
      </c>
      <c r="O67" t="str">
        <f>_xlfn.XLOOKUP(A67,compensation_cleaned!$A:$A,compensation_cleaned!$D:$D,"Missing")</f>
        <v>L4</v>
      </c>
      <c r="P67">
        <f>_xlfn.XLOOKUP(A67,engagement_pivot!$A:$A,engagement_pivot!$B:$B,"Missing")</f>
        <v>3</v>
      </c>
      <c r="Q67" t="str">
        <f>IF(
  _xlfn.XLOOKUP(A67, engagement_pivot!A:A, engagement_pivot!C:C, 0) &gt; 0,
  "Yes",
  "No"
)</f>
        <v>Yes</v>
      </c>
      <c r="R67">
        <f t="shared" ref="R67:R130" si="5">IF(K67="Yes",DATEDIF(G67,L67,"M"),DATEDIF(G67,DATE(2023,12,31),"M"))</f>
        <v>66</v>
      </c>
      <c r="S67" t="str">
        <f t="shared" ref="S67:S130" si="6">IF(R67&lt;=12,"0–12 months",
 IF(R67&lt;=36,"13–36 months","37+ months"))</f>
        <v>37+ months</v>
      </c>
      <c r="T67">
        <f>_xlfn.XLOOKUP(A67,performance_pivot!$A:$A,performance_pivot!$B:$B,"Missing")</f>
        <v>5</v>
      </c>
      <c r="U67">
        <f>_xlfn.XLOOKUP(A67,compensation_cleaned!$A:$A,compensation_cleaned!$F:$F,"Missing")</f>
        <v>1044648.4727722772</v>
      </c>
      <c r="V67" t="str">
        <f t="shared" ref="V67:V130" si="7">IF(M67&gt;U67,"Above Avg Pay","Below Avg Pay")</f>
        <v>Above Avg Pay</v>
      </c>
      <c r="W67" t="str">
        <f t="shared" ref="W67:W130" si="8">IF(T67&gt;=4,"High Performer","Low/Avg Performer")</f>
        <v>High Performer</v>
      </c>
      <c r="Y67" t="str">
        <f t="shared" si="4"/>
        <v>Well Aligned</v>
      </c>
    </row>
    <row r="68" spans="1:25">
      <c r="A68" s="7" t="s">
        <v>156</v>
      </c>
      <c r="B68" s="8" t="s">
        <v>19</v>
      </c>
      <c r="C68" s="8">
        <v>24</v>
      </c>
      <c r="D68" s="8" t="s">
        <v>20</v>
      </c>
      <c r="E68" s="8" t="s">
        <v>13</v>
      </c>
      <c r="F68" s="8" t="s">
        <v>14</v>
      </c>
      <c r="G68" s="9">
        <v>43660</v>
      </c>
      <c r="H68" s="8" t="s">
        <v>157</v>
      </c>
      <c r="I68" s="8" t="s">
        <v>16</v>
      </c>
      <c r="J68" s="10" t="s">
        <v>24</v>
      </c>
      <c r="K68" t="str">
        <f>_xlfn.XLOOKUP(A68,attrition_cleaned!$A:$A,attrition_cleaned!$B:$B,"Missing")</f>
        <v>Yes</v>
      </c>
      <c r="L68" s="9">
        <v>44527</v>
      </c>
      <c r="M68">
        <f>_xlfn.XLOOKUP(A68,compensation_cleaned!$A:$A,compensation_cleaned!$B:$B,"Missing")</f>
        <v>1255351</v>
      </c>
      <c r="N68">
        <f>_xlfn.XLOOKUP(A68,compensation_cleaned!$A:$A,compensation_cleaned!$C:$C,"Missing")</f>
        <v>149496</v>
      </c>
      <c r="O68" t="str">
        <f>_xlfn.XLOOKUP(A68,compensation_cleaned!$A:$A,compensation_cleaned!$D:$D,"Missing")</f>
        <v>L4</v>
      </c>
      <c r="P68">
        <f>_xlfn.XLOOKUP(A68,engagement_pivot!$A:$A,engagement_pivot!$B:$B,"Missing")</f>
        <v>1</v>
      </c>
      <c r="Q68" t="str">
        <f>IF(
  _xlfn.XLOOKUP(A68, engagement_pivot!A:A, engagement_pivot!C:C, 0) &gt; 0,
  "Yes",
  "No"
)</f>
        <v>Yes</v>
      </c>
      <c r="R68">
        <f t="shared" si="5"/>
        <v>28</v>
      </c>
      <c r="S68" t="str">
        <f t="shared" si="6"/>
        <v>13–36 months</v>
      </c>
      <c r="T68">
        <f>_xlfn.XLOOKUP(A68,performance_pivot!$A:$A,performance_pivot!$B:$B,"Missing")</f>
        <v>3.25</v>
      </c>
      <c r="U68">
        <f>_xlfn.XLOOKUP(A68,compensation_cleaned!$A:$A,compensation_cleaned!$F:$F,"Missing")</f>
        <v>1044648.4727722772</v>
      </c>
      <c r="V68" t="str">
        <f t="shared" si="7"/>
        <v>Above Avg Pay</v>
      </c>
      <c r="W68" t="str">
        <f t="shared" si="8"/>
        <v>Low/Avg Performer</v>
      </c>
      <c r="Y68" t="str">
        <f t="shared" ref="Y68:Y131" si="9">IF(
 AND(V68="Above Avg Pay",W68="High Performer"),"Well Aligned",
 IF(
  AND(V68="Below Avg Pay",W68="High Performer"),"Underpaid High Performer",
  IF(
   AND(V68="Above Avg Pay",W68="Low/Avg Performer"),"Overpaid Low Performer",
   "Low Pay &amp; Low Performance"
  )
 )
)</f>
        <v>Overpaid Low Performer</v>
      </c>
    </row>
    <row r="69" spans="1:25">
      <c r="A69" s="11" t="s">
        <v>158</v>
      </c>
      <c r="B69" s="12" t="s">
        <v>11</v>
      </c>
      <c r="C69" s="12">
        <v>39</v>
      </c>
      <c r="D69" s="12" t="s">
        <v>12</v>
      </c>
      <c r="E69" s="12" t="s">
        <v>49</v>
      </c>
      <c r="F69" s="12" t="s">
        <v>68</v>
      </c>
      <c r="G69" s="13">
        <v>42745</v>
      </c>
      <c r="H69" s="12" t="s">
        <v>159</v>
      </c>
      <c r="I69" s="12" t="s">
        <v>70</v>
      </c>
      <c r="J69" s="14" t="s">
        <v>24</v>
      </c>
      <c r="K69" t="str">
        <f>_xlfn.XLOOKUP(A69,attrition_cleaned!$A:$A,attrition_cleaned!$B:$B,"Missing")</f>
        <v>Yes</v>
      </c>
      <c r="L69" s="13">
        <v>43774</v>
      </c>
      <c r="M69">
        <f>_xlfn.XLOOKUP(A69,compensation_cleaned!$A:$A,compensation_cleaned!$B:$B,"Missing")</f>
        <v>1095724</v>
      </c>
      <c r="N69">
        <f>_xlfn.XLOOKUP(A69,compensation_cleaned!$A:$A,compensation_cleaned!$C:$C,"Missing")</f>
        <v>129782</v>
      </c>
      <c r="O69" t="str">
        <f>_xlfn.XLOOKUP(A69,compensation_cleaned!$A:$A,compensation_cleaned!$D:$D,"Missing")</f>
        <v>L3</v>
      </c>
      <c r="P69">
        <f>_xlfn.XLOOKUP(A69,engagement_pivot!$A:$A,engagement_pivot!$B:$B,"Missing")</f>
        <v>5</v>
      </c>
      <c r="Q69" t="str">
        <f>IF(
  _xlfn.XLOOKUP(A69, engagement_pivot!A:A, engagement_pivot!C:C, 0) &gt; 0,
  "Yes",
  "No"
)</f>
        <v>Yes</v>
      </c>
      <c r="R69">
        <f t="shared" si="5"/>
        <v>33</v>
      </c>
      <c r="S69" t="str">
        <f t="shared" si="6"/>
        <v>13–36 months</v>
      </c>
      <c r="T69">
        <f>_xlfn.XLOOKUP(A69,performance_pivot!$A:$A,performance_pivot!$B:$B,"Missing")</f>
        <v>4</v>
      </c>
      <c r="U69">
        <f>_xlfn.XLOOKUP(A69,compensation_cleaned!$A:$A,compensation_cleaned!$F:$F,"Missing")</f>
        <v>1044648.4727722772</v>
      </c>
      <c r="V69" t="str">
        <f t="shared" si="7"/>
        <v>Above Avg Pay</v>
      </c>
      <c r="W69" t="str">
        <f t="shared" si="8"/>
        <v>High Performer</v>
      </c>
      <c r="Y69" t="str">
        <f t="shared" si="9"/>
        <v>Well Aligned</v>
      </c>
    </row>
    <row r="70" spans="1:25">
      <c r="A70" s="7" t="s">
        <v>160</v>
      </c>
      <c r="B70" s="8" t="s">
        <v>19</v>
      </c>
      <c r="C70" s="8">
        <v>42</v>
      </c>
      <c r="D70" s="8" t="s">
        <v>20</v>
      </c>
      <c r="E70" s="8" t="s">
        <v>37</v>
      </c>
      <c r="F70" s="8" t="s">
        <v>43</v>
      </c>
      <c r="G70" s="9">
        <v>43998</v>
      </c>
      <c r="H70" s="8" t="s">
        <v>62</v>
      </c>
      <c r="I70" s="8" t="s">
        <v>16</v>
      </c>
      <c r="J70" s="10" t="s">
        <v>24</v>
      </c>
      <c r="K70" t="str">
        <f>_xlfn.XLOOKUP(A70,attrition_cleaned!$A:$A,attrition_cleaned!$B:$B,"Missing")</f>
        <v>No</v>
      </c>
      <c r="L70" s="9"/>
      <c r="M70">
        <f>_xlfn.XLOOKUP(A70,compensation_cleaned!$A:$A,compensation_cleaned!$B:$B,"Missing")</f>
        <v>406460</v>
      </c>
      <c r="N70">
        <f>_xlfn.XLOOKUP(A70,compensation_cleaned!$A:$A,compensation_cleaned!$C:$C,"Missing")</f>
        <v>45438</v>
      </c>
      <c r="O70" t="str">
        <f>_xlfn.XLOOKUP(A70,compensation_cleaned!$A:$A,compensation_cleaned!$D:$D,"Missing")</f>
        <v>L1</v>
      </c>
      <c r="P70">
        <f>_xlfn.XLOOKUP(A70,engagement_pivot!$A:$A,engagement_pivot!$B:$B,"Missing")</f>
        <v>3.5</v>
      </c>
      <c r="Q70" t="str">
        <f>IF(
  _xlfn.XLOOKUP(A70, engagement_pivot!A:A, engagement_pivot!C:C, 0) &gt; 0,
  "Yes",
  "No"
)</f>
        <v>Yes</v>
      </c>
      <c r="R70">
        <f t="shared" si="5"/>
        <v>42</v>
      </c>
      <c r="S70" t="str">
        <f t="shared" si="6"/>
        <v>37+ months</v>
      </c>
      <c r="T70">
        <f>_xlfn.XLOOKUP(A70,performance_pivot!$A:$A,performance_pivot!$B:$B,"Missing")</f>
        <v>4</v>
      </c>
      <c r="U70">
        <f>_xlfn.XLOOKUP(A70,compensation_cleaned!$A:$A,compensation_cleaned!$F:$F,"Missing")</f>
        <v>499723.03723404254</v>
      </c>
      <c r="V70" t="str">
        <f t="shared" si="7"/>
        <v>Below Avg Pay</v>
      </c>
      <c r="W70" t="str">
        <f t="shared" si="8"/>
        <v>High Performer</v>
      </c>
      <c r="Y70" t="str">
        <f t="shared" si="9"/>
        <v>Underpaid High Performer</v>
      </c>
    </row>
    <row r="71" spans="1:25">
      <c r="A71" s="11" t="s">
        <v>161</v>
      </c>
      <c r="B71" s="12" t="s">
        <v>19</v>
      </c>
      <c r="C71" s="12">
        <v>22</v>
      </c>
      <c r="D71" s="12" t="s">
        <v>12</v>
      </c>
      <c r="E71" s="12" t="s">
        <v>26</v>
      </c>
      <c r="F71" s="12" t="s">
        <v>27</v>
      </c>
      <c r="G71" s="13">
        <v>44369</v>
      </c>
      <c r="H71" s="12" t="s">
        <v>162</v>
      </c>
      <c r="I71" s="12" t="s">
        <v>56</v>
      </c>
      <c r="J71" s="14" t="s">
        <v>24</v>
      </c>
      <c r="K71" t="str">
        <f>_xlfn.XLOOKUP(A71,attrition_cleaned!$A:$A,attrition_cleaned!$B:$B,"Missing")</f>
        <v>No</v>
      </c>
      <c r="L71" s="13"/>
      <c r="M71">
        <f>_xlfn.XLOOKUP(A71,compensation_cleaned!$A:$A,compensation_cleaned!$B:$B,"Missing")</f>
        <v>1002205</v>
      </c>
      <c r="N71">
        <f>_xlfn.XLOOKUP(A71,compensation_cleaned!$A:$A,compensation_cleaned!$C:$C,"Missing")</f>
        <v>67991</v>
      </c>
      <c r="O71" t="str">
        <f>_xlfn.XLOOKUP(A71,compensation_cleaned!$A:$A,compensation_cleaned!$D:$D,"Missing")</f>
        <v>L3</v>
      </c>
      <c r="P71">
        <f>_xlfn.XLOOKUP(A71,engagement_pivot!$A:$A,engagement_pivot!$B:$B,"Missing")</f>
        <v>3.6666666666666665</v>
      </c>
      <c r="Q71" t="str">
        <f>IF(
  _xlfn.XLOOKUP(A71, engagement_pivot!A:A, engagement_pivot!C:C, 0) &gt; 0,
  "Yes",
  "No"
)</f>
        <v>Yes</v>
      </c>
      <c r="R71">
        <f t="shared" si="5"/>
        <v>30</v>
      </c>
      <c r="S71" t="str">
        <f t="shared" si="6"/>
        <v>13–36 months</v>
      </c>
      <c r="T71">
        <f>_xlfn.XLOOKUP(A71,performance_pivot!$A:$A,performance_pivot!$B:$B,"Missing")</f>
        <v>3</v>
      </c>
      <c r="U71">
        <f>_xlfn.XLOOKUP(A71,compensation_cleaned!$A:$A,compensation_cleaned!$F:$F,"Missing")</f>
        <v>1044648.4727722772</v>
      </c>
      <c r="V71" t="str">
        <f t="shared" si="7"/>
        <v>Below Avg Pay</v>
      </c>
      <c r="W71" t="str">
        <f t="shared" si="8"/>
        <v>Low/Avg Performer</v>
      </c>
      <c r="Y71" t="str">
        <f t="shared" si="9"/>
        <v>Low Pay &amp; Low Performance</v>
      </c>
    </row>
    <row r="72" spans="1:25">
      <c r="A72" s="7" t="s">
        <v>163</v>
      </c>
      <c r="B72" s="8" t="s">
        <v>11</v>
      </c>
      <c r="C72" s="8">
        <v>42</v>
      </c>
      <c r="D72" s="8" t="s">
        <v>12</v>
      </c>
      <c r="E72" s="8" t="s">
        <v>26</v>
      </c>
      <c r="F72" s="8" t="s">
        <v>27</v>
      </c>
      <c r="G72" s="9">
        <v>44404</v>
      </c>
      <c r="H72" s="8" t="s">
        <v>164</v>
      </c>
      <c r="I72" s="8" t="s">
        <v>45</v>
      </c>
      <c r="J72" s="10" t="s">
        <v>24</v>
      </c>
      <c r="K72" t="str">
        <f>_xlfn.XLOOKUP(A72,attrition_cleaned!$A:$A,attrition_cleaned!$B:$B,"Missing")</f>
        <v>No</v>
      </c>
      <c r="L72" s="9"/>
      <c r="M72">
        <f>_xlfn.XLOOKUP(A72,compensation_cleaned!$A:$A,compensation_cleaned!$B:$B,"Missing")</f>
        <v>916213</v>
      </c>
      <c r="N72">
        <f>_xlfn.XLOOKUP(A72,compensation_cleaned!$A:$A,compensation_cleaned!$C:$C,"Missing")</f>
        <v>126367</v>
      </c>
      <c r="O72" t="str">
        <f>_xlfn.XLOOKUP(A72,compensation_cleaned!$A:$A,compensation_cleaned!$D:$D,"Missing")</f>
        <v>L3</v>
      </c>
      <c r="P72">
        <f>_xlfn.XLOOKUP(A72,engagement_pivot!$A:$A,engagement_pivot!$B:$B,"Missing")</f>
        <v>3</v>
      </c>
      <c r="Q72" t="str">
        <f>IF(
  _xlfn.XLOOKUP(A72, engagement_pivot!A:A, engagement_pivot!C:C, 0) &gt; 0,
  "Yes",
  "No"
)</f>
        <v>Yes</v>
      </c>
      <c r="R72">
        <f t="shared" si="5"/>
        <v>29</v>
      </c>
      <c r="S72" t="str">
        <f t="shared" si="6"/>
        <v>13–36 months</v>
      </c>
      <c r="T72">
        <f>_xlfn.XLOOKUP(A72,performance_pivot!$A:$A,performance_pivot!$B:$B,"Missing")</f>
        <v>4</v>
      </c>
      <c r="U72">
        <f>_xlfn.XLOOKUP(A72,compensation_cleaned!$A:$A,compensation_cleaned!$F:$F,"Missing")</f>
        <v>1044648.4727722772</v>
      </c>
      <c r="V72" t="str">
        <f t="shared" si="7"/>
        <v>Below Avg Pay</v>
      </c>
      <c r="W72" t="str">
        <f t="shared" si="8"/>
        <v>High Performer</v>
      </c>
      <c r="Y72" t="str">
        <f t="shared" si="9"/>
        <v>Underpaid High Performer</v>
      </c>
    </row>
    <row r="73" spans="1:25">
      <c r="A73" s="11" t="s">
        <v>165</v>
      </c>
      <c r="B73" s="12" t="s">
        <v>19</v>
      </c>
      <c r="C73" s="12">
        <v>40</v>
      </c>
      <c r="D73" s="12" t="s">
        <v>12</v>
      </c>
      <c r="E73" s="12" t="s">
        <v>33</v>
      </c>
      <c r="F73" s="12" t="s">
        <v>34</v>
      </c>
      <c r="G73" s="13">
        <v>45240</v>
      </c>
      <c r="H73" s="12" t="s">
        <v>166</v>
      </c>
      <c r="I73" s="12" t="s">
        <v>56</v>
      </c>
      <c r="J73" s="14" t="s">
        <v>17</v>
      </c>
      <c r="K73" t="str">
        <f>_xlfn.XLOOKUP(A73,attrition_cleaned!$A:$A,attrition_cleaned!$B:$B,"Missing")</f>
        <v>No</v>
      </c>
      <c r="L73" s="13"/>
      <c r="M73">
        <f>_xlfn.XLOOKUP(A73,compensation_cleaned!$A:$A,compensation_cleaned!$B:$B,"Missing")</f>
        <v>1190472</v>
      </c>
      <c r="N73">
        <f>_xlfn.XLOOKUP(A73,compensation_cleaned!$A:$A,compensation_cleaned!$C:$C,"Missing")</f>
        <v>92166</v>
      </c>
      <c r="O73" t="str">
        <f>_xlfn.XLOOKUP(A73,compensation_cleaned!$A:$A,compensation_cleaned!$D:$D,"Missing")</f>
        <v>L3</v>
      </c>
      <c r="P73">
        <f>_xlfn.XLOOKUP(A73,engagement_pivot!$A:$A,engagement_pivot!$B:$B,"Missing")</f>
        <v>5</v>
      </c>
      <c r="Q73" t="str">
        <f>IF(
  _xlfn.XLOOKUP(A73, engagement_pivot!A:A, engagement_pivot!C:C, 0) &gt; 0,
  "Yes",
  "No"
)</f>
        <v>Yes</v>
      </c>
      <c r="R73">
        <f t="shared" si="5"/>
        <v>1</v>
      </c>
      <c r="S73" t="str">
        <f t="shared" si="6"/>
        <v>0–12 months</v>
      </c>
      <c r="T73">
        <f>_xlfn.XLOOKUP(A73,performance_pivot!$A:$A,performance_pivot!$B:$B,"Missing")</f>
        <v>3</v>
      </c>
      <c r="U73">
        <f>_xlfn.XLOOKUP(A73,compensation_cleaned!$A:$A,compensation_cleaned!$F:$F,"Missing")</f>
        <v>1044648.4727722772</v>
      </c>
      <c r="V73" t="str">
        <f t="shared" si="7"/>
        <v>Above Avg Pay</v>
      </c>
      <c r="W73" t="str">
        <f t="shared" si="8"/>
        <v>Low/Avg Performer</v>
      </c>
      <c r="Y73" t="str">
        <f t="shared" si="9"/>
        <v>Overpaid Low Performer</v>
      </c>
    </row>
    <row r="74" spans="1:25">
      <c r="A74" s="7" t="s">
        <v>167</v>
      </c>
      <c r="B74" s="8" t="s">
        <v>19</v>
      </c>
      <c r="C74" s="8">
        <v>23</v>
      </c>
      <c r="D74" s="8" t="s">
        <v>12</v>
      </c>
      <c r="E74" s="8" t="s">
        <v>37</v>
      </c>
      <c r="F74" s="8" t="s">
        <v>43</v>
      </c>
      <c r="G74" s="9">
        <v>44878</v>
      </c>
      <c r="H74" s="8" t="s">
        <v>66</v>
      </c>
      <c r="I74" s="8" t="s">
        <v>16</v>
      </c>
      <c r="J74" s="10" t="s">
        <v>24</v>
      </c>
      <c r="K74" t="str">
        <f>_xlfn.XLOOKUP(A74,attrition_cleaned!$A:$A,attrition_cleaned!$B:$B,"Missing")</f>
        <v>No</v>
      </c>
      <c r="L74" s="9"/>
      <c r="M74">
        <f>_xlfn.XLOOKUP(A74,compensation_cleaned!$A:$A,compensation_cleaned!$B:$B,"Missing")</f>
        <v>991276</v>
      </c>
      <c r="N74">
        <f>_xlfn.XLOOKUP(A74,compensation_cleaned!$A:$A,compensation_cleaned!$C:$C,"Missing")</f>
        <v>134837</v>
      </c>
      <c r="O74" t="str">
        <f>_xlfn.XLOOKUP(A74,compensation_cleaned!$A:$A,compensation_cleaned!$D:$D,"Missing")</f>
        <v>L3</v>
      </c>
      <c r="P74">
        <f>_xlfn.XLOOKUP(A74,engagement_pivot!$A:$A,engagement_pivot!$B:$B,"Missing")</f>
        <v>1</v>
      </c>
      <c r="Q74" t="str">
        <f>IF(
  _xlfn.XLOOKUP(A74, engagement_pivot!A:A, engagement_pivot!C:C, 0) &gt; 0,
  "Yes",
  "No"
)</f>
        <v>Yes</v>
      </c>
      <c r="R74">
        <f t="shared" si="5"/>
        <v>13</v>
      </c>
      <c r="S74" t="str">
        <f t="shared" si="6"/>
        <v>13–36 months</v>
      </c>
      <c r="T74">
        <f>_xlfn.XLOOKUP(A74,performance_pivot!$A:$A,performance_pivot!$B:$B,"Missing")</f>
        <v>3</v>
      </c>
      <c r="U74">
        <f>_xlfn.XLOOKUP(A74,compensation_cleaned!$A:$A,compensation_cleaned!$F:$F,"Missing")</f>
        <v>1044648.4727722772</v>
      </c>
      <c r="V74" t="str">
        <f t="shared" si="7"/>
        <v>Below Avg Pay</v>
      </c>
      <c r="W74" t="str">
        <f t="shared" si="8"/>
        <v>Low/Avg Performer</v>
      </c>
      <c r="Y74" t="str">
        <f t="shared" si="9"/>
        <v>Low Pay &amp; Low Performance</v>
      </c>
    </row>
    <row r="75" spans="1:25">
      <c r="A75" s="11" t="s">
        <v>168</v>
      </c>
      <c r="B75" s="12" t="s">
        <v>19</v>
      </c>
      <c r="C75" s="12">
        <v>38</v>
      </c>
      <c r="D75" s="12" t="s">
        <v>12</v>
      </c>
      <c r="E75" s="12" t="s">
        <v>49</v>
      </c>
      <c r="F75" s="12" t="s">
        <v>68</v>
      </c>
      <c r="G75" s="13">
        <v>42971</v>
      </c>
      <c r="H75" s="12" t="s">
        <v>169</v>
      </c>
      <c r="I75" s="12" t="s">
        <v>45</v>
      </c>
      <c r="J75" s="14" t="s">
        <v>24</v>
      </c>
      <c r="K75" t="str">
        <f>_xlfn.XLOOKUP(A75,attrition_cleaned!$A:$A,attrition_cleaned!$B:$B,"Missing")</f>
        <v>No</v>
      </c>
      <c r="L75" s="13"/>
      <c r="M75">
        <f>_xlfn.XLOOKUP(A75,compensation_cleaned!$A:$A,compensation_cleaned!$B:$B,"Missing")</f>
        <v>511391</v>
      </c>
      <c r="N75">
        <f>_xlfn.XLOOKUP(A75,compensation_cleaned!$A:$A,compensation_cleaned!$C:$C,"Missing")</f>
        <v>26047</v>
      </c>
      <c r="O75" t="str">
        <f>_xlfn.XLOOKUP(A75,compensation_cleaned!$A:$A,compensation_cleaned!$D:$D,"Missing")</f>
        <v>L1</v>
      </c>
      <c r="P75">
        <f>_xlfn.XLOOKUP(A75,engagement_pivot!$A:$A,engagement_pivot!$B:$B,"Missing")</f>
        <v>3</v>
      </c>
      <c r="Q75" t="str">
        <f>IF(
  _xlfn.XLOOKUP(A75, engagement_pivot!A:A, engagement_pivot!C:C, 0) &gt; 0,
  "Yes",
  "No"
)</f>
        <v>Yes</v>
      </c>
      <c r="R75">
        <f t="shared" si="5"/>
        <v>76</v>
      </c>
      <c r="S75" t="str">
        <f t="shared" si="6"/>
        <v>37+ months</v>
      </c>
      <c r="T75">
        <f>_xlfn.XLOOKUP(A75,performance_pivot!$A:$A,performance_pivot!$B:$B,"Missing")</f>
        <v>3.75</v>
      </c>
      <c r="U75">
        <f>_xlfn.XLOOKUP(A75,compensation_cleaned!$A:$A,compensation_cleaned!$F:$F,"Missing")</f>
        <v>499723.03723404254</v>
      </c>
      <c r="V75" t="str">
        <f t="shared" si="7"/>
        <v>Above Avg Pay</v>
      </c>
      <c r="W75" t="str">
        <f t="shared" si="8"/>
        <v>Low/Avg Performer</v>
      </c>
      <c r="Y75" t="str">
        <f t="shared" si="9"/>
        <v>Overpaid Low Performer</v>
      </c>
    </row>
    <row r="76" spans="1:25">
      <c r="A76" s="7" t="s">
        <v>170</v>
      </c>
      <c r="B76" s="8" t="s">
        <v>11</v>
      </c>
      <c r="C76" s="8">
        <v>23</v>
      </c>
      <c r="D76" s="8" t="s">
        <v>12</v>
      </c>
      <c r="E76" s="8" t="s">
        <v>37</v>
      </c>
      <c r="F76" s="8" t="s">
        <v>38</v>
      </c>
      <c r="G76" s="9">
        <v>43170</v>
      </c>
      <c r="H76" s="8" t="s">
        <v>171</v>
      </c>
      <c r="I76" s="8" t="s">
        <v>23</v>
      </c>
      <c r="J76" s="10" t="s">
        <v>24</v>
      </c>
      <c r="K76" t="str">
        <f>_xlfn.XLOOKUP(A76,attrition_cleaned!$A:$A,attrition_cleaned!$B:$B,"Missing")</f>
        <v>Yes</v>
      </c>
      <c r="L76" s="9">
        <v>43886</v>
      </c>
      <c r="M76">
        <f>_xlfn.XLOOKUP(A76,compensation_cleaned!$A:$A,compensation_cleaned!$B:$B,"Missing")</f>
        <v>1545849</v>
      </c>
      <c r="N76">
        <f>_xlfn.XLOOKUP(A76,compensation_cleaned!$A:$A,compensation_cleaned!$C:$C,"Missing")</f>
        <v>175191</v>
      </c>
      <c r="O76" t="str">
        <f>_xlfn.XLOOKUP(A76,compensation_cleaned!$A:$A,compensation_cleaned!$D:$D,"Missing")</f>
        <v>L4</v>
      </c>
      <c r="P76">
        <f>_xlfn.XLOOKUP(A76,engagement_pivot!$A:$A,engagement_pivot!$B:$B,"Missing")</f>
        <v>5</v>
      </c>
      <c r="Q76" t="str">
        <f>IF(
  _xlfn.XLOOKUP(A76, engagement_pivot!A:A, engagement_pivot!C:C, 0) &gt; 0,
  "Yes",
  "No"
)</f>
        <v>Yes</v>
      </c>
      <c r="R76">
        <f t="shared" si="5"/>
        <v>23</v>
      </c>
      <c r="S76" t="str">
        <f t="shared" si="6"/>
        <v>13–36 months</v>
      </c>
      <c r="T76">
        <f>_xlfn.XLOOKUP(A76,performance_pivot!$A:$A,performance_pivot!$B:$B,"Missing")</f>
        <v>3.5</v>
      </c>
      <c r="U76">
        <f>_xlfn.XLOOKUP(A76,compensation_cleaned!$A:$A,compensation_cleaned!$F:$F,"Missing")</f>
        <v>1044648.4727722772</v>
      </c>
      <c r="V76" t="str">
        <f t="shared" si="7"/>
        <v>Above Avg Pay</v>
      </c>
      <c r="W76" t="str">
        <f t="shared" si="8"/>
        <v>Low/Avg Performer</v>
      </c>
      <c r="Y76" t="str">
        <f t="shared" si="9"/>
        <v>Overpaid Low Performer</v>
      </c>
    </row>
    <row r="77" spans="1:25">
      <c r="A77" s="11" t="s">
        <v>172</v>
      </c>
      <c r="B77" s="12" t="s">
        <v>11</v>
      </c>
      <c r="C77" s="12">
        <v>27</v>
      </c>
      <c r="D77" s="12" t="s">
        <v>12</v>
      </c>
      <c r="E77" s="12" t="s">
        <v>33</v>
      </c>
      <c r="F77" s="12" t="s">
        <v>34</v>
      </c>
      <c r="G77" s="13">
        <v>43182</v>
      </c>
      <c r="H77" s="12" t="s">
        <v>173</v>
      </c>
      <c r="I77" s="12" t="s">
        <v>31</v>
      </c>
      <c r="J77" s="14" t="s">
        <v>24</v>
      </c>
      <c r="K77" t="str">
        <f>_xlfn.XLOOKUP(A77,attrition_cleaned!$A:$A,attrition_cleaned!$B:$B,"Missing")</f>
        <v>No</v>
      </c>
      <c r="L77" s="13"/>
      <c r="M77">
        <f>_xlfn.XLOOKUP(A77,compensation_cleaned!$A:$A,compensation_cleaned!$B:$B,"Missing")</f>
        <v>532973</v>
      </c>
      <c r="N77">
        <f>_xlfn.XLOOKUP(A77,compensation_cleaned!$A:$A,compensation_cleaned!$C:$C,"Missing")</f>
        <v>46760</v>
      </c>
      <c r="O77" t="str">
        <f>_xlfn.XLOOKUP(A77,compensation_cleaned!$A:$A,compensation_cleaned!$D:$D,"Missing")</f>
        <v>L1</v>
      </c>
      <c r="P77">
        <f>_xlfn.XLOOKUP(A77,engagement_pivot!$A:$A,engagement_pivot!$B:$B,"Missing")</f>
        <v>1.5</v>
      </c>
      <c r="Q77" t="str">
        <f>IF(
  _xlfn.XLOOKUP(A77, engagement_pivot!A:A, engagement_pivot!C:C, 0) &gt; 0,
  "Yes",
  "No"
)</f>
        <v>Yes</v>
      </c>
      <c r="R77">
        <f t="shared" si="5"/>
        <v>69</v>
      </c>
      <c r="S77" t="str">
        <f t="shared" si="6"/>
        <v>37+ months</v>
      </c>
      <c r="T77">
        <f>_xlfn.XLOOKUP(A77,performance_pivot!$A:$A,performance_pivot!$B:$B,"Missing")</f>
        <v>4</v>
      </c>
      <c r="U77">
        <f>_xlfn.XLOOKUP(A77,compensation_cleaned!$A:$A,compensation_cleaned!$F:$F,"Missing")</f>
        <v>499723.03723404254</v>
      </c>
      <c r="V77" t="str">
        <f t="shared" si="7"/>
        <v>Above Avg Pay</v>
      </c>
      <c r="W77" t="str">
        <f t="shared" si="8"/>
        <v>High Performer</v>
      </c>
      <c r="Y77" t="str">
        <f t="shared" si="9"/>
        <v>Well Aligned</v>
      </c>
    </row>
    <row r="78" spans="1:25">
      <c r="A78" s="7" t="s">
        <v>174</v>
      </c>
      <c r="B78" s="8" t="s">
        <v>11</v>
      </c>
      <c r="C78" s="8">
        <v>25</v>
      </c>
      <c r="D78" s="8" t="s">
        <v>12</v>
      </c>
      <c r="E78" s="8" t="s">
        <v>37</v>
      </c>
      <c r="F78" s="8" t="s">
        <v>38</v>
      </c>
      <c r="G78" s="9">
        <v>44864</v>
      </c>
      <c r="H78" s="8" t="s">
        <v>142</v>
      </c>
      <c r="I78" s="8" t="s">
        <v>23</v>
      </c>
      <c r="J78" s="10" t="s">
        <v>24</v>
      </c>
      <c r="K78" t="str">
        <f>_xlfn.XLOOKUP(A78,attrition_cleaned!$A:$A,attrition_cleaned!$B:$B,"Missing")</f>
        <v>No</v>
      </c>
      <c r="L78" s="9"/>
      <c r="M78">
        <f>_xlfn.XLOOKUP(A78,compensation_cleaned!$A:$A,compensation_cleaned!$B:$B,"Missing")</f>
        <v>990636</v>
      </c>
      <c r="N78">
        <f>_xlfn.XLOOKUP(A78,compensation_cleaned!$A:$A,compensation_cleaned!$C:$C,"Missing")</f>
        <v>57561</v>
      </c>
      <c r="O78" t="str">
        <f>_xlfn.XLOOKUP(A78,compensation_cleaned!$A:$A,compensation_cleaned!$D:$D,"Missing")</f>
        <v>L3</v>
      </c>
      <c r="P78">
        <f>_xlfn.XLOOKUP(A78,engagement_pivot!$A:$A,engagement_pivot!$B:$B,"Missing")</f>
        <v>4.666666666666667</v>
      </c>
      <c r="Q78" t="str">
        <f>IF(
  _xlfn.XLOOKUP(A78, engagement_pivot!A:A, engagement_pivot!C:C, 0) &gt; 0,
  "Yes",
  "No"
)</f>
        <v>Yes</v>
      </c>
      <c r="R78">
        <f t="shared" si="5"/>
        <v>14</v>
      </c>
      <c r="S78" t="str">
        <f t="shared" si="6"/>
        <v>13–36 months</v>
      </c>
      <c r="T78">
        <f>_xlfn.XLOOKUP(A78,performance_pivot!$A:$A,performance_pivot!$B:$B,"Missing")</f>
        <v>2.6666666666666665</v>
      </c>
      <c r="U78">
        <f>_xlfn.XLOOKUP(A78,compensation_cleaned!$A:$A,compensation_cleaned!$F:$F,"Missing")</f>
        <v>1044648.4727722772</v>
      </c>
      <c r="V78" t="str">
        <f t="shared" si="7"/>
        <v>Below Avg Pay</v>
      </c>
      <c r="W78" t="str">
        <f t="shared" si="8"/>
        <v>Low/Avg Performer</v>
      </c>
      <c r="Y78" t="str">
        <f t="shared" si="9"/>
        <v>Low Pay &amp; Low Performance</v>
      </c>
    </row>
    <row r="79" spans="1:25">
      <c r="A79" s="11" t="s">
        <v>175</v>
      </c>
      <c r="B79" s="12" t="s">
        <v>11</v>
      </c>
      <c r="C79" s="12">
        <v>42</v>
      </c>
      <c r="D79" s="12" t="s">
        <v>12</v>
      </c>
      <c r="E79" s="12" t="s">
        <v>13</v>
      </c>
      <c r="F79" s="12" t="s">
        <v>21</v>
      </c>
      <c r="G79" s="13">
        <v>42804</v>
      </c>
      <c r="H79" s="12" t="s">
        <v>176</v>
      </c>
      <c r="I79" s="12" t="s">
        <v>16</v>
      </c>
      <c r="J79" s="14" t="s">
        <v>24</v>
      </c>
      <c r="K79" t="str">
        <f>_xlfn.XLOOKUP(A79,attrition_cleaned!$A:$A,attrition_cleaned!$B:$B,"Missing")</f>
        <v>No</v>
      </c>
      <c r="L79" s="13"/>
      <c r="M79">
        <f>_xlfn.XLOOKUP(A79,compensation_cleaned!$A:$A,compensation_cleaned!$B:$B,"Missing")</f>
        <v>1438906</v>
      </c>
      <c r="N79">
        <f>_xlfn.XLOOKUP(A79,compensation_cleaned!$A:$A,compensation_cleaned!$C:$C,"Missing")</f>
        <v>114350</v>
      </c>
      <c r="O79" t="str">
        <f>_xlfn.XLOOKUP(A79,compensation_cleaned!$A:$A,compensation_cleaned!$D:$D,"Missing")</f>
        <v>L4</v>
      </c>
      <c r="P79">
        <f>_xlfn.XLOOKUP(A79,engagement_pivot!$A:$A,engagement_pivot!$B:$B,"Missing")</f>
        <v>2.6666666666666665</v>
      </c>
      <c r="Q79" t="str">
        <f>IF(
  _xlfn.XLOOKUP(A79, engagement_pivot!A:A, engagement_pivot!C:C, 0) &gt; 0,
  "Yes",
  "No"
)</f>
        <v>Yes</v>
      </c>
      <c r="R79">
        <f t="shared" si="5"/>
        <v>81</v>
      </c>
      <c r="S79" t="str">
        <f t="shared" si="6"/>
        <v>37+ months</v>
      </c>
      <c r="T79">
        <f>_xlfn.XLOOKUP(A79,performance_pivot!$A:$A,performance_pivot!$B:$B,"Missing")</f>
        <v>4</v>
      </c>
      <c r="U79">
        <f>_xlfn.XLOOKUP(A79,compensation_cleaned!$A:$A,compensation_cleaned!$F:$F,"Missing")</f>
        <v>1044648.4727722772</v>
      </c>
      <c r="V79" t="str">
        <f t="shared" si="7"/>
        <v>Above Avg Pay</v>
      </c>
      <c r="W79" t="str">
        <f t="shared" si="8"/>
        <v>High Performer</v>
      </c>
      <c r="Y79" t="str">
        <f t="shared" si="9"/>
        <v>Well Aligned</v>
      </c>
    </row>
    <row r="80" spans="1:25">
      <c r="A80" s="7" t="s">
        <v>177</v>
      </c>
      <c r="B80" s="8" t="s">
        <v>19</v>
      </c>
      <c r="C80" s="8">
        <v>44</v>
      </c>
      <c r="D80" s="8" t="s">
        <v>12</v>
      </c>
      <c r="E80" s="8" t="s">
        <v>33</v>
      </c>
      <c r="F80" s="8" t="s">
        <v>34</v>
      </c>
      <c r="G80" s="9">
        <v>44894</v>
      </c>
      <c r="H80" s="8" t="s">
        <v>153</v>
      </c>
      <c r="I80" s="8" t="s">
        <v>31</v>
      </c>
      <c r="J80" s="10" t="s">
        <v>24</v>
      </c>
      <c r="K80" t="str">
        <f>_xlfn.XLOOKUP(A80,attrition_cleaned!$A:$A,attrition_cleaned!$B:$B,"Missing")</f>
        <v>Yes</v>
      </c>
      <c r="L80" s="9">
        <v>46589</v>
      </c>
      <c r="M80">
        <f>_xlfn.XLOOKUP(A80,compensation_cleaned!$A:$A,compensation_cleaned!$B:$B,"Missing")</f>
        <v>818778</v>
      </c>
      <c r="N80">
        <f>_xlfn.XLOOKUP(A80,compensation_cleaned!$A:$A,compensation_cleaned!$C:$C,"Missing")</f>
        <v>44227</v>
      </c>
      <c r="O80" t="str">
        <f>_xlfn.XLOOKUP(A80,compensation_cleaned!$A:$A,compensation_cleaned!$D:$D,"Missing")</f>
        <v>L2</v>
      </c>
      <c r="P80">
        <f>_xlfn.XLOOKUP(A80,engagement_pivot!$A:$A,engagement_pivot!$B:$B,"Missing")</f>
        <v>3</v>
      </c>
      <c r="Q80" t="str">
        <f>IF(
  _xlfn.XLOOKUP(A80, engagement_pivot!A:A, engagement_pivot!C:C, 0) &gt; 0,
  "Yes",
  "No"
)</f>
        <v>Yes</v>
      </c>
      <c r="R80">
        <f t="shared" si="5"/>
        <v>55</v>
      </c>
      <c r="S80" t="str">
        <f t="shared" si="6"/>
        <v>37+ months</v>
      </c>
      <c r="T80">
        <f>_xlfn.XLOOKUP(A80,performance_pivot!$A:$A,performance_pivot!$B:$B,"Missing")</f>
        <v>3.75</v>
      </c>
      <c r="U80">
        <f>_xlfn.XLOOKUP(A80,compensation_cleaned!$A:$A,compensation_cleaned!$F:$F,"Missing")</f>
        <v>746435.40070921986</v>
      </c>
      <c r="V80" t="str">
        <f t="shared" si="7"/>
        <v>Above Avg Pay</v>
      </c>
      <c r="W80" t="str">
        <f t="shared" si="8"/>
        <v>Low/Avg Performer</v>
      </c>
      <c r="Y80" t="str">
        <f t="shared" si="9"/>
        <v>Overpaid Low Performer</v>
      </c>
    </row>
    <row r="81" spans="1:25">
      <c r="A81" s="11" t="s">
        <v>178</v>
      </c>
      <c r="B81" s="12" t="s">
        <v>19</v>
      </c>
      <c r="C81" s="12">
        <v>39</v>
      </c>
      <c r="D81" s="12" t="s">
        <v>12</v>
      </c>
      <c r="E81" s="12" t="s">
        <v>49</v>
      </c>
      <c r="F81" s="12" t="s">
        <v>65</v>
      </c>
      <c r="G81" s="13">
        <v>44623</v>
      </c>
      <c r="H81" s="12" t="s">
        <v>179</v>
      </c>
      <c r="I81" s="12" t="s">
        <v>16</v>
      </c>
      <c r="J81" s="14" t="s">
        <v>24</v>
      </c>
      <c r="K81" t="str">
        <f>_xlfn.XLOOKUP(A81,attrition_cleaned!$A:$A,attrition_cleaned!$B:$B,"Missing")</f>
        <v>No</v>
      </c>
      <c r="L81" s="13"/>
      <c r="M81">
        <f>_xlfn.XLOOKUP(A81,compensation_cleaned!$A:$A,compensation_cleaned!$B:$B,"Missing")</f>
        <v>754902</v>
      </c>
      <c r="N81">
        <f>_xlfn.XLOOKUP(A81,compensation_cleaned!$A:$A,compensation_cleaned!$C:$C,"Missing")</f>
        <v>62316</v>
      </c>
      <c r="O81" t="str">
        <f>_xlfn.XLOOKUP(A81,compensation_cleaned!$A:$A,compensation_cleaned!$D:$D,"Missing")</f>
        <v>L2</v>
      </c>
      <c r="P81">
        <f>_xlfn.XLOOKUP(A81,engagement_pivot!$A:$A,engagement_pivot!$B:$B,"Missing")</f>
        <v>1.5</v>
      </c>
      <c r="Q81" t="str">
        <f>IF(
  _xlfn.XLOOKUP(A81, engagement_pivot!A:A, engagement_pivot!C:C, 0) &gt; 0,
  "Yes",
  "No"
)</f>
        <v>Yes</v>
      </c>
      <c r="R81">
        <f t="shared" si="5"/>
        <v>21</v>
      </c>
      <c r="S81" t="str">
        <f t="shared" si="6"/>
        <v>13–36 months</v>
      </c>
      <c r="T81">
        <f>_xlfn.XLOOKUP(A81,performance_pivot!$A:$A,performance_pivot!$B:$B,"Missing")</f>
        <v>3.5</v>
      </c>
      <c r="U81">
        <f>_xlfn.XLOOKUP(A81,compensation_cleaned!$A:$A,compensation_cleaned!$F:$F,"Missing")</f>
        <v>746435.40070921986</v>
      </c>
      <c r="V81" t="str">
        <f t="shared" si="7"/>
        <v>Above Avg Pay</v>
      </c>
      <c r="W81" t="str">
        <f t="shared" si="8"/>
        <v>Low/Avg Performer</v>
      </c>
      <c r="Y81" t="str">
        <f t="shared" si="9"/>
        <v>Overpaid Low Performer</v>
      </c>
    </row>
    <row r="82" spans="1:25">
      <c r="A82" s="7" t="s">
        <v>180</v>
      </c>
      <c r="B82" s="8" t="s">
        <v>19</v>
      </c>
      <c r="C82" s="8">
        <v>42</v>
      </c>
      <c r="D82" s="8" t="s">
        <v>12</v>
      </c>
      <c r="E82" s="8" t="s">
        <v>37</v>
      </c>
      <c r="F82" s="8" t="s">
        <v>43</v>
      </c>
      <c r="G82" s="9">
        <v>43417</v>
      </c>
      <c r="H82" s="8" t="s">
        <v>181</v>
      </c>
      <c r="I82" s="8" t="s">
        <v>70</v>
      </c>
      <c r="J82" s="10" t="s">
        <v>24</v>
      </c>
      <c r="K82" t="str">
        <f>_xlfn.XLOOKUP(A82,attrition_cleaned!$A:$A,attrition_cleaned!$B:$B,"Missing")</f>
        <v>Yes</v>
      </c>
      <c r="L82" s="9">
        <v>44279</v>
      </c>
      <c r="M82">
        <f>_xlfn.XLOOKUP(A82,compensation_cleaned!$A:$A,compensation_cleaned!$B:$B,"Missing")</f>
        <v>542060</v>
      </c>
      <c r="N82">
        <f>_xlfn.XLOOKUP(A82,compensation_cleaned!$A:$A,compensation_cleaned!$C:$C,"Missing")</f>
        <v>35973</v>
      </c>
      <c r="O82" t="str">
        <f>_xlfn.XLOOKUP(A82,compensation_cleaned!$A:$A,compensation_cleaned!$D:$D,"Missing")</f>
        <v>L1</v>
      </c>
      <c r="P82">
        <f>_xlfn.XLOOKUP(A82,engagement_pivot!$A:$A,engagement_pivot!$B:$B,"Missing")</f>
        <v>2.3333333333333335</v>
      </c>
      <c r="Q82" t="str">
        <f>IF(
  _xlfn.XLOOKUP(A82, engagement_pivot!A:A, engagement_pivot!C:C, 0) &gt; 0,
  "Yes",
  "No"
)</f>
        <v>Yes</v>
      </c>
      <c r="R82">
        <f t="shared" si="5"/>
        <v>28</v>
      </c>
      <c r="S82" t="str">
        <f t="shared" si="6"/>
        <v>13–36 months</v>
      </c>
      <c r="T82">
        <f>_xlfn.XLOOKUP(A82,performance_pivot!$A:$A,performance_pivot!$B:$B,"Missing")</f>
        <v>3.6666666666666665</v>
      </c>
      <c r="U82">
        <f>_xlfn.XLOOKUP(A82,compensation_cleaned!$A:$A,compensation_cleaned!$F:$F,"Missing")</f>
        <v>499723.03723404254</v>
      </c>
      <c r="V82" t="str">
        <f t="shared" si="7"/>
        <v>Above Avg Pay</v>
      </c>
      <c r="W82" t="str">
        <f t="shared" si="8"/>
        <v>Low/Avg Performer</v>
      </c>
      <c r="Y82" t="str">
        <f t="shared" si="9"/>
        <v>Overpaid Low Performer</v>
      </c>
    </row>
    <row r="83" spans="1:25">
      <c r="A83" s="11" t="s">
        <v>182</v>
      </c>
      <c r="B83" s="12" t="s">
        <v>19</v>
      </c>
      <c r="C83" s="12">
        <v>30</v>
      </c>
      <c r="D83" s="12" t="s">
        <v>12</v>
      </c>
      <c r="E83" s="12" t="s">
        <v>37</v>
      </c>
      <c r="F83" s="12" t="s">
        <v>38</v>
      </c>
      <c r="G83" s="13">
        <v>43837</v>
      </c>
      <c r="H83" s="12" t="s">
        <v>169</v>
      </c>
      <c r="I83" s="12" t="s">
        <v>70</v>
      </c>
      <c r="J83" s="14" t="s">
        <v>24</v>
      </c>
      <c r="K83" t="str">
        <f>_xlfn.XLOOKUP(A83,attrition_cleaned!$A:$A,attrition_cleaned!$B:$B,"Missing")</f>
        <v>No</v>
      </c>
      <c r="L83" s="13"/>
      <c r="M83">
        <f>_xlfn.XLOOKUP(A83,compensation_cleaned!$A:$A,compensation_cleaned!$B:$B,"Missing")</f>
        <v>1159199</v>
      </c>
      <c r="N83">
        <f>_xlfn.XLOOKUP(A83,compensation_cleaned!$A:$A,compensation_cleaned!$C:$C,"Missing")</f>
        <v>109962</v>
      </c>
      <c r="O83" t="str">
        <f>_xlfn.XLOOKUP(A83,compensation_cleaned!$A:$A,compensation_cleaned!$D:$D,"Missing")</f>
        <v>L3</v>
      </c>
      <c r="P83">
        <f>_xlfn.XLOOKUP(A83,engagement_pivot!$A:$A,engagement_pivot!$B:$B,"Missing")</f>
        <v>4.666666666666667</v>
      </c>
      <c r="Q83" t="str">
        <f>IF(
  _xlfn.XLOOKUP(A83, engagement_pivot!A:A, engagement_pivot!C:C, 0) &gt; 0,
  "Yes",
  "No"
)</f>
        <v>Yes</v>
      </c>
      <c r="R83">
        <f t="shared" si="5"/>
        <v>47</v>
      </c>
      <c r="S83" t="str">
        <f t="shared" si="6"/>
        <v>37+ months</v>
      </c>
      <c r="T83">
        <f>_xlfn.XLOOKUP(A83,performance_pivot!$A:$A,performance_pivot!$B:$B,"Missing")</f>
        <v>3</v>
      </c>
      <c r="U83">
        <f>_xlfn.XLOOKUP(A83,compensation_cleaned!$A:$A,compensation_cleaned!$F:$F,"Missing")</f>
        <v>1044648.4727722772</v>
      </c>
      <c r="V83" t="str">
        <f t="shared" si="7"/>
        <v>Above Avg Pay</v>
      </c>
      <c r="W83" t="str">
        <f t="shared" si="8"/>
        <v>Low/Avg Performer</v>
      </c>
      <c r="Y83" t="str">
        <f t="shared" si="9"/>
        <v>Overpaid Low Performer</v>
      </c>
    </row>
    <row r="84" spans="1:25">
      <c r="A84" s="7" t="s">
        <v>183</v>
      </c>
      <c r="B84" s="8" t="s">
        <v>19</v>
      </c>
      <c r="C84" s="8">
        <v>25</v>
      </c>
      <c r="D84" s="8" t="s">
        <v>20</v>
      </c>
      <c r="E84" s="8" t="s">
        <v>33</v>
      </c>
      <c r="F84" s="8" t="s">
        <v>34</v>
      </c>
      <c r="G84" s="9">
        <v>42783</v>
      </c>
      <c r="H84" s="8" t="s">
        <v>72</v>
      </c>
      <c r="I84" s="8" t="s">
        <v>16</v>
      </c>
      <c r="J84" s="10" t="s">
        <v>24</v>
      </c>
      <c r="K84" t="str">
        <f>_xlfn.XLOOKUP(A84,attrition_cleaned!$A:$A,attrition_cleaned!$B:$B,"Missing")</f>
        <v>Yes</v>
      </c>
      <c r="L84" s="9">
        <v>43933</v>
      </c>
      <c r="M84">
        <f>_xlfn.XLOOKUP(A84,compensation_cleaned!$A:$A,compensation_cleaned!$B:$B,"Missing")</f>
        <v>942607</v>
      </c>
      <c r="N84">
        <f>_xlfn.XLOOKUP(A84,compensation_cleaned!$A:$A,compensation_cleaned!$C:$C,"Missing")</f>
        <v>93520</v>
      </c>
      <c r="O84" t="str">
        <f>_xlfn.XLOOKUP(A84,compensation_cleaned!$A:$A,compensation_cleaned!$D:$D,"Missing")</f>
        <v>L3</v>
      </c>
      <c r="P84">
        <f>_xlfn.XLOOKUP(A84,engagement_pivot!$A:$A,engagement_pivot!$B:$B,"Missing")</f>
        <v>1</v>
      </c>
      <c r="Q84" t="str">
        <f>IF(
  _xlfn.XLOOKUP(A84, engagement_pivot!A:A, engagement_pivot!C:C, 0) &gt; 0,
  "Yes",
  "No"
)</f>
        <v>Yes</v>
      </c>
      <c r="R84">
        <f t="shared" si="5"/>
        <v>37</v>
      </c>
      <c r="S84" t="str">
        <f t="shared" si="6"/>
        <v>37+ months</v>
      </c>
      <c r="T84">
        <f>_xlfn.XLOOKUP(A84,performance_pivot!$A:$A,performance_pivot!$B:$B,"Missing")</f>
        <v>3</v>
      </c>
      <c r="U84">
        <f>_xlfn.XLOOKUP(A84,compensation_cleaned!$A:$A,compensation_cleaned!$F:$F,"Missing")</f>
        <v>1044648.4727722772</v>
      </c>
      <c r="V84" t="str">
        <f t="shared" si="7"/>
        <v>Below Avg Pay</v>
      </c>
      <c r="W84" t="str">
        <f t="shared" si="8"/>
        <v>Low/Avg Performer</v>
      </c>
      <c r="Y84" t="str">
        <f t="shared" si="9"/>
        <v>Low Pay &amp; Low Performance</v>
      </c>
    </row>
    <row r="85" spans="1:25">
      <c r="A85" s="11" t="s">
        <v>184</v>
      </c>
      <c r="B85" s="12" t="s">
        <v>19</v>
      </c>
      <c r="C85" s="12">
        <v>34</v>
      </c>
      <c r="D85" s="12" t="s">
        <v>12</v>
      </c>
      <c r="E85" s="12" t="s">
        <v>37</v>
      </c>
      <c r="F85" s="12" t="s">
        <v>43</v>
      </c>
      <c r="G85" s="13">
        <v>44861</v>
      </c>
      <c r="H85" s="12" t="s">
        <v>185</v>
      </c>
      <c r="I85" s="12" t="s">
        <v>16</v>
      </c>
      <c r="J85" s="14" t="s">
        <v>24</v>
      </c>
      <c r="K85" t="str">
        <f>_xlfn.XLOOKUP(A85,attrition_cleaned!$A:$A,attrition_cleaned!$B:$B,"Missing")</f>
        <v>No</v>
      </c>
      <c r="L85" s="13"/>
      <c r="M85">
        <f>_xlfn.XLOOKUP(A85,compensation_cleaned!$A:$A,compensation_cleaned!$B:$B,"Missing")</f>
        <v>1013036</v>
      </c>
      <c r="N85">
        <f>_xlfn.XLOOKUP(A85,compensation_cleaned!$A:$A,compensation_cleaned!$C:$C,"Missing")</f>
        <v>120630</v>
      </c>
      <c r="O85" t="str">
        <f>_xlfn.XLOOKUP(A85,compensation_cleaned!$A:$A,compensation_cleaned!$D:$D,"Missing")</f>
        <v>L3</v>
      </c>
      <c r="P85">
        <f>_xlfn.XLOOKUP(A85,engagement_pivot!$A:$A,engagement_pivot!$B:$B,"Missing")</f>
        <v>1</v>
      </c>
      <c r="Q85" t="str">
        <f>IF(
  _xlfn.XLOOKUP(A85, engagement_pivot!A:A, engagement_pivot!C:C, 0) &gt; 0,
  "Yes",
  "No"
)</f>
        <v>Yes</v>
      </c>
      <c r="R85">
        <f t="shared" si="5"/>
        <v>14</v>
      </c>
      <c r="S85" t="str">
        <f t="shared" si="6"/>
        <v>13–36 months</v>
      </c>
      <c r="T85">
        <f>_xlfn.XLOOKUP(A85,performance_pivot!$A:$A,performance_pivot!$B:$B,"Missing")</f>
        <v>2</v>
      </c>
      <c r="U85">
        <f>_xlfn.XLOOKUP(A85,compensation_cleaned!$A:$A,compensation_cleaned!$F:$F,"Missing")</f>
        <v>1044648.4727722772</v>
      </c>
      <c r="V85" t="str">
        <f t="shared" si="7"/>
        <v>Below Avg Pay</v>
      </c>
      <c r="W85" t="str">
        <f t="shared" si="8"/>
        <v>Low/Avg Performer</v>
      </c>
      <c r="Y85" t="str">
        <f t="shared" si="9"/>
        <v>Low Pay &amp; Low Performance</v>
      </c>
    </row>
    <row r="86" spans="1:25">
      <c r="A86" s="7" t="s">
        <v>186</v>
      </c>
      <c r="B86" s="8" t="s">
        <v>19</v>
      </c>
      <c r="C86" s="8">
        <v>27</v>
      </c>
      <c r="D86" s="8" t="s">
        <v>12</v>
      </c>
      <c r="E86" s="8" t="s">
        <v>33</v>
      </c>
      <c r="F86" s="8" t="s">
        <v>34</v>
      </c>
      <c r="G86" s="9">
        <v>44267</v>
      </c>
      <c r="H86" s="8" t="s">
        <v>47</v>
      </c>
      <c r="I86" s="8" t="s">
        <v>70</v>
      </c>
      <c r="J86" s="10" t="s">
        <v>24</v>
      </c>
      <c r="K86" t="str">
        <f>_xlfn.XLOOKUP(A86,attrition_cleaned!$A:$A,attrition_cleaned!$B:$B,"Missing")</f>
        <v>No</v>
      </c>
      <c r="L86" s="9"/>
      <c r="M86">
        <f>_xlfn.XLOOKUP(A86,compensation_cleaned!$A:$A,compensation_cleaned!$B:$B,"Missing")</f>
        <v>460039</v>
      </c>
      <c r="N86">
        <f>_xlfn.XLOOKUP(A86,compensation_cleaned!$A:$A,compensation_cleaned!$C:$C,"Missing")</f>
        <v>55771</v>
      </c>
      <c r="O86" t="str">
        <f>_xlfn.XLOOKUP(A86,compensation_cleaned!$A:$A,compensation_cleaned!$D:$D,"Missing")</f>
        <v>L1</v>
      </c>
      <c r="P86">
        <f>_xlfn.XLOOKUP(A86,engagement_pivot!$A:$A,engagement_pivot!$B:$B,"Missing")</f>
        <v>5</v>
      </c>
      <c r="Q86" t="str">
        <f>IF(
  _xlfn.XLOOKUP(A86, engagement_pivot!A:A, engagement_pivot!C:C, 0) &gt; 0,
  "Yes",
  "No"
)</f>
        <v>Yes</v>
      </c>
      <c r="R86">
        <f t="shared" si="5"/>
        <v>33</v>
      </c>
      <c r="S86" t="str">
        <f t="shared" si="6"/>
        <v>13–36 months</v>
      </c>
      <c r="T86">
        <f>_xlfn.XLOOKUP(A86,performance_pivot!$A:$A,performance_pivot!$B:$B,"Missing")</f>
        <v>4</v>
      </c>
      <c r="U86">
        <f>_xlfn.XLOOKUP(A86,compensation_cleaned!$A:$A,compensation_cleaned!$F:$F,"Missing")</f>
        <v>499723.03723404254</v>
      </c>
      <c r="V86" t="str">
        <f t="shared" si="7"/>
        <v>Below Avg Pay</v>
      </c>
      <c r="W86" t="str">
        <f t="shared" si="8"/>
        <v>High Performer</v>
      </c>
      <c r="Y86" t="str">
        <f t="shared" si="9"/>
        <v>Underpaid High Performer</v>
      </c>
    </row>
    <row r="87" spans="1:25">
      <c r="A87" s="11" t="s">
        <v>187</v>
      </c>
      <c r="B87" s="12" t="s">
        <v>19</v>
      </c>
      <c r="C87" s="12">
        <v>28</v>
      </c>
      <c r="D87" s="12" t="s">
        <v>12</v>
      </c>
      <c r="E87" s="12" t="s">
        <v>13</v>
      </c>
      <c r="F87" s="12" t="s">
        <v>21</v>
      </c>
      <c r="G87" s="13">
        <v>43798</v>
      </c>
      <c r="H87" s="12" t="s">
        <v>176</v>
      </c>
      <c r="I87" s="12" t="s">
        <v>31</v>
      </c>
      <c r="J87" s="14" t="s">
        <v>24</v>
      </c>
      <c r="K87" t="str">
        <f>_xlfn.XLOOKUP(A87,attrition_cleaned!$A:$A,attrition_cleaned!$B:$B,"Missing")</f>
        <v>No</v>
      </c>
      <c r="L87" s="13"/>
      <c r="M87">
        <f>_xlfn.XLOOKUP(A87,compensation_cleaned!$A:$A,compensation_cleaned!$B:$B,"Missing")</f>
        <v>559381</v>
      </c>
      <c r="N87">
        <f>_xlfn.XLOOKUP(A87,compensation_cleaned!$A:$A,compensation_cleaned!$C:$C,"Missing")</f>
        <v>57955</v>
      </c>
      <c r="O87" t="str">
        <f>_xlfn.XLOOKUP(A87,compensation_cleaned!$A:$A,compensation_cleaned!$D:$D,"Missing")</f>
        <v>L1</v>
      </c>
      <c r="P87">
        <f>_xlfn.XLOOKUP(A87,engagement_pivot!$A:$A,engagement_pivot!$B:$B,"Missing")</f>
        <v>3</v>
      </c>
      <c r="Q87" t="str">
        <f>IF(
  _xlfn.XLOOKUP(A87, engagement_pivot!A:A, engagement_pivot!C:C, 0) &gt; 0,
  "Yes",
  "No"
)</f>
        <v>Yes</v>
      </c>
      <c r="R87">
        <f t="shared" si="5"/>
        <v>49</v>
      </c>
      <c r="S87" t="str">
        <f t="shared" si="6"/>
        <v>37+ months</v>
      </c>
      <c r="T87">
        <f>_xlfn.XLOOKUP(A87,performance_pivot!$A:$A,performance_pivot!$B:$B,"Missing")</f>
        <v>3.5</v>
      </c>
      <c r="U87">
        <f>_xlfn.XLOOKUP(A87,compensation_cleaned!$A:$A,compensation_cleaned!$F:$F,"Missing")</f>
        <v>499723.03723404254</v>
      </c>
      <c r="V87" t="str">
        <f t="shared" si="7"/>
        <v>Above Avg Pay</v>
      </c>
      <c r="W87" t="str">
        <f t="shared" si="8"/>
        <v>Low/Avg Performer</v>
      </c>
      <c r="Y87" t="str">
        <f t="shared" si="9"/>
        <v>Overpaid Low Performer</v>
      </c>
    </row>
    <row r="88" spans="1:25">
      <c r="A88" s="7" t="s">
        <v>188</v>
      </c>
      <c r="B88" s="8" t="s">
        <v>11</v>
      </c>
      <c r="C88" s="8">
        <v>24</v>
      </c>
      <c r="D88" s="8" t="s">
        <v>12</v>
      </c>
      <c r="E88" s="8" t="s">
        <v>26</v>
      </c>
      <c r="F88" s="8" t="s">
        <v>58</v>
      </c>
      <c r="G88" s="9">
        <v>44808</v>
      </c>
      <c r="H88" s="8" t="s">
        <v>41</v>
      </c>
      <c r="I88" s="8" t="s">
        <v>31</v>
      </c>
      <c r="J88" s="10" t="s">
        <v>24</v>
      </c>
      <c r="K88" t="str">
        <f>_xlfn.XLOOKUP(A88,attrition_cleaned!$A:$A,attrition_cleaned!$B:$B,"Missing")</f>
        <v>No</v>
      </c>
      <c r="L88" s="9"/>
      <c r="M88">
        <f>_xlfn.XLOOKUP(A88,compensation_cleaned!$A:$A,compensation_cleaned!$B:$B,"Missing")</f>
        <v>501135</v>
      </c>
      <c r="N88">
        <f>_xlfn.XLOOKUP(A88,compensation_cleaned!$A:$A,compensation_cleaned!$C:$C,"Missing")</f>
        <v>66187</v>
      </c>
      <c r="O88" t="str">
        <f>_xlfn.XLOOKUP(A88,compensation_cleaned!$A:$A,compensation_cleaned!$D:$D,"Missing")</f>
        <v>L1</v>
      </c>
      <c r="P88">
        <f>_xlfn.XLOOKUP(A88,engagement_pivot!$A:$A,engagement_pivot!$B:$B,"Missing")</f>
        <v>3.5</v>
      </c>
      <c r="Q88" t="str">
        <f>IF(
  _xlfn.XLOOKUP(A88, engagement_pivot!A:A, engagement_pivot!C:C, 0) &gt; 0,
  "Yes",
  "No"
)</f>
        <v>Yes</v>
      </c>
      <c r="R88">
        <f t="shared" si="5"/>
        <v>15</v>
      </c>
      <c r="S88" t="str">
        <f t="shared" si="6"/>
        <v>13–36 months</v>
      </c>
      <c r="T88">
        <f>_xlfn.XLOOKUP(A88,performance_pivot!$A:$A,performance_pivot!$B:$B,"Missing")</f>
        <v>3.3333333333333335</v>
      </c>
      <c r="U88">
        <f>_xlfn.XLOOKUP(A88,compensation_cleaned!$A:$A,compensation_cleaned!$F:$F,"Missing")</f>
        <v>499723.03723404254</v>
      </c>
      <c r="V88" t="str">
        <f t="shared" si="7"/>
        <v>Above Avg Pay</v>
      </c>
      <c r="W88" t="str">
        <f t="shared" si="8"/>
        <v>Low/Avg Performer</v>
      </c>
      <c r="Y88" t="str">
        <f t="shared" si="9"/>
        <v>Overpaid Low Performer</v>
      </c>
    </row>
    <row r="89" spans="1:25">
      <c r="A89" s="11" t="s">
        <v>189</v>
      </c>
      <c r="B89" s="12" t="s">
        <v>19</v>
      </c>
      <c r="C89" s="12">
        <v>41</v>
      </c>
      <c r="D89" s="12" t="s">
        <v>12</v>
      </c>
      <c r="E89" s="12" t="s">
        <v>37</v>
      </c>
      <c r="F89" s="12" t="s">
        <v>38</v>
      </c>
      <c r="G89" s="13">
        <v>45208</v>
      </c>
      <c r="H89" s="12" t="s">
        <v>28</v>
      </c>
      <c r="I89" s="12" t="s">
        <v>45</v>
      </c>
      <c r="J89" s="14" t="s">
        <v>24</v>
      </c>
      <c r="K89" t="str">
        <f>_xlfn.XLOOKUP(A89,attrition_cleaned!$A:$A,attrition_cleaned!$B:$B,"Missing")</f>
        <v>No</v>
      </c>
      <c r="L89" s="13"/>
      <c r="M89">
        <f>_xlfn.XLOOKUP(A89,compensation_cleaned!$A:$A,compensation_cleaned!$B:$B,"Missing")</f>
        <v>687232</v>
      </c>
      <c r="N89">
        <f>_xlfn.XLOOKUP(A89,compensation_cleaned!$A:$A,compensation_cleaned!$C:$C,"Missing")</f>
        <v>45077</v>
      </c>
      <c r="O89" t="str">
        <f>_xlfn.XLOOKUP(A89,compensation_cleaned!$A:$A,compensation_cleaned!$D:$D,"Missing")</f>
        <v>L2</v>
      </c>
      <c r="P89">
        <f>_xlfn.XLOOKUP(A89,engagement_pivot!$A:$A,engagement_pivot!$B:$B,"Missing")</f>
        <v>4</v>
      </c>
      <c r="Q89" t="str">
        <f>IF(
  _xlfn.XLOOKUP(A89, engagement_pivot!A:A, engagement_pivot!C:C, 0) &gt; 0,
  "Yes",
  "No"
)</f>
        <v>Yes</v>
      </c>
      <c r="R89">
        <f t="shared" si="5"/>
        <v>2</v>
      </c>
      <c r="S89" t="str">
        <f t="shared" si="6"/>
        <v>0–12 months</v>
      </c>
      <c r="T89">
        <f>_xlfn.XLOOKUP(A89,performance_pivot!$A:$A,performance_pivot!$B:$B,"Missing")</f>
        <v>3.25</v>
      </c>
      <c r="U89">
        <f>_xlfn.XLOOKUP(A89,compensation_cleaned!$A:$A,compensation_cleaned!$F:$F,"Missing")</f>
        <v>746435.40070921986</v>
      </c>
      <c r="V89" t="str">
        <f t="shared" si="7"/>
        <v>Below Avg Pay</v>
      </c>
      <c r="W89" t="str">
        <f t="shared" si="8"/>
        <v>Low/Avg Performer</v>
      </c>
      <c r="Y89" t="str">
        <f t="shared" si="9"/>
        <v>Low Pay &amp; Low Performance</v>
      </c>
    </row>
    <row r="90" spans="1:25">
      <c r="A90" s="7" t="s">
        <v>190</v>
      </c>
      <c r="B90" s="8" t="s">
        <v>19</v>
      </c>
      <c r="C90" s="8">
        <v>27</v>
      </c>
      <c r="D90" s="8" t="s">
        <v>12</v>
      </c>
      <c r="E90" s="8" t="s">
        <v>49</v>
      </c>
      <c r="F90" s="8" t="s">
        <v>50</v>
      </c>
      <c r="G90" s="9">
        <v>44196</v>
      </c>
      <c r="H90" s="8" t="s">
        <v>90</v>
      </c>
      <c r="I90" s="8" t="s">
        <v>31</v>
      </c>
      <c r="J90" s="10" t="s">
        <v>17</v>
      </c>
      <c r="K90" t="str">
        <f>_xlfn.XLOOKUP(A90,attrition_cleaned!$A:$A,attrition_cleaned!$B:$B,"Missing")</f>
        <v>No</v>
      </c>
      <c r="L90" s="9"/>
      <c r="M90">
        <f>_xlfn.XLOOKUP(A90,compensation_cleaned!$A:$A,compensation_cleaned!$B:$B,"Missing")</f>
        <v>836164</v>
      </c>
      <c r="N90">
        <f>_xlfn.XLOOKUP(A90,compensation_cleaned!$A:$A,compensation_cleaned!$C:$C,"Missing")</f>
        <v>73420</v>
      </c>
      <c r="O90" t="str">
        <f>_xlfn.XLOOKUP(A90,compensation_cleaned!$A:$A,compensation_cleaned!$D:$D,"Missing")</f>
        <v>L2</v>
      </c>
      <c r="P90">
        <f>_xlfn.XLOOKUP(A90,engagement_pivot!$A:$A,engagement_pivot!$B:$B,"Missing")</f>
        <v>5</v>
      </c>
      <c r="Q90" t="str">
        <f>IF(
  _xlfn.XLOOKUP(A90, engagement_pivot!A:A, engagement_pivot!C:C, 0) &gt; 0,
  "Yes",
  "No"
)</f>
        <v>Yes</v>
      </c>
      <c r="R90">
        <f t="shared" si="5"/>
        <v>36</v>
      </c>
      <c r="S90" t="str">
        <f t="shared" si="6"/>
        <v>13–36 months</v>
      </c>
      <c r="T90">
        <f>_xlfn.XLOOKUP(A90,performance_pivot!$A:$A,performance_pivot!$B:$B,"Missing")</f>
        <v>3</v>
      </c>
      <c r="U90">
        <f>_xlfn.XLOOKUP(A90,compensation_cleaned!$A:$A,compensation_cleaned!$F:$F,"Missing")</f>
        <v>746435.40070921986</v>
      </c>
      <c r="V90" t="str">
        <f t="shared" si="7"/>
        <v>Above Avg Pay</v>
      </c>
      <c r="W90" t="str">
        <f t="shared" si="8"/>
        <v>Low/Avg Performer</v>
      </c>
      <c r="Y90" t="str">
        <f t="shared" si="9"/>
        <v>Overpaid Low Performer</v>
      </c>
    </row>
    <row r="91" spans="1:25">
      <c r="A91" s="11" t="s">
        <v>191</v>
      </c>
      <c r="B91" s="12" t="s">
        <v>19</v>
      </c>
      <c r="C91" s="12">
        <v>26</v>
      </c>
      <c r="D91" s="12" t="s">
        <v>20</v>
      </c>
      <c r="E91" s="12" t="s">
        <v>49</v>
      </c>
      <c r="F91" s="12" t="s">
        <v>65</v>
      </c>
      <c r="G91" s="13">
        <v>42978</v>
      </c>
      <c r="H91" s="12" t="s">
        <v>192</v>
      </c>
      <c r="I91" s="12" t="s">
        <v>23</v>
      </c>
      <c r="J91" s="14" t="s">
        <v>24</v>
      </c>
      <c r="K91" t="str">
        <f>_xlfn.XLOOKUP(A91,attrition_cleaned!$A:$A,attrition_cleaned!$B:$B,"Missing")</f>
        <v>No</v>
      </c>
      <c r="L91" s="13"/>
      <c r="M91">
        <f>_xlfn.XLOOKUP(A91,compensation_cleaned!$A:$A,compensation_cleaned!$B:$B,"Missing")</f>
        <v>1192007</v>
      </c>
      <c r="N91">
        <f>_xlfn.XLOOKUP(A91,compensation_cleaned!$A:$A,compensation_cleaned!$C:$C,"Missing")</f>
        <v>98331</v>
      </c>
      <c r="O91" t="str">
        <f>_xlfn.XLOOKUP(A91,compensation_cleaned!$A:$A,compensation_cleaned!$D:$D,"Missing")</f>
        <v>L3</v>
      </c>
      <c r="P91">
        <f>_xlfn.XLOOKUP(A91,engagement_pivot!$A:$A,engagement_pivot!$B:$B,"Missing")</f>
        <v>3</v>
      </c>
      <c r="Q91" t="str">
        <f>IF(
  _xlfn.XLOOKUP(A91, engagement_pivot!A:A, engagement_pivot!C:C, 0) &gt; 0,
  "Yes",
  "No"
)</f>
        <v>Yes</v>
      </c>
      <c r="R91">
        <f t="shared" si="5"/>
        <v>76</v>
      </c>
      <c r="S91" t="str">
        <f t="shared" si="6"/>
        <v>37+ months</v>
      </c>
      <c r="T91">
        <f>_xlfn.XLOOKUP(A91,performance_pivot!$A:$A,performance_pivot!$B:$B,"Missing")</f>
        <v>4.333333333333333</v>
      </c>
      <c r="U91">
        <f>_xlfn.XLOOKUP(A91,compensation_cleaned!$A:$A,compensation_cleaned!$F:$F,"Missing")</f>
        <v>1044648.4727722772</v>
      </c>
      <c r="V91" t="str">
        <f t="shared" si="7"/>
        <v>Above Avg Pay</v>
      </c>
      <c r="W91" t="str">
        <f t="shared" si="8"/>
        <v>High Performer</v>
      </c>
      <c r="Y91" t="str">
        <f t="shared" si="9"/>
        <v>Well Aligned</v>
      </c>
    </row>
    <row r="92" spans="1:25">
      <c r="A92" s="7" t="s">
        <v>193</v>
      </c>
      <c r="B92" s="8" t="s">
        <v>11</v>
      </c>
      <c r="C92" s="8">
        <v>38</v>
      </c>
      <c r="D92" s="8" t="s">
        <v>12</v>
      </c>
      <c r="E92" s="8" t="s">
        <v>33</v>
      </c>
      <c r="F92" s="8" t="s">
        <v>112</v>
      </c>
      <c r="G92" s="9">
        <v>44606</v>
      </c>
      <c r="H92" s="8" t="s">
        <v>194</v>
      </c>
      <c r="I92" s="8" t="s">
        <v>70</v>
      </c>
      <c r="J92" s="10" t="s">
        <v>24</v>
      </c>
      <c r="K92" t="str">
        <f>_xlfn.XLOOKUP(A92,attrition_cleaned!$A:$A,attrition_cleaned!$B:$B,"Missing")</f>
        <v>Yes</v>
      </c>
      <c r="L92" s="9">
        <v>45597</v>
      </c>
      <c r="M92">
        <f>_xlfn.XLOOKUP(A92,compensation_cleaned!$A:$A,compensation_cleaned!$B:$B,"Missing")</f>
        <v>1397305</v>
      </c>
      <c r="N92">
        <f>_xlfn.XLOOKUP(A92,compensation_cleaned!$A:$A,compensation_cleaned!$C:$C,"Missing")</f>
        <v>163417</v>
      </c>
      <c r="O92" t="str">
        <f>_xlfn.XLOOKUP(A92,compensation_cleaned!$A:$A,compensation_cleaned!$D:$D,"Missing")</f>
        <v>L4</v>
      </c>
      <c r="P92">
        <f>_xlfn.XLOOKUP(A92,engagement_pivot!$A:$A,engagement_pivot!$B:$B,"Missing")</f>
        <v>4</v>
      </c>
      <c r="Q92" t="str">
        <f>IF(
  _xlfn.XLOOKUP(A92, engagement_pivot!A:A, engagement_pivot!C:C, 0) &gt; 0,
  "Yes",
  "No"
)</f>
        <v>Yes</v>
      </c>
      <c r="R92">
        <f t="shared" si="5"/>
        <v>32</v>
      </c>
      <c r="S92" t="str">
        <f t="shared" si="6"/>
        <v>13–36 months</v>
      </c>
      <c r="T92">
        <f>_xlfn.XLOOKUP(A92,performance_pivot!$A:$A,performance_pivot!$B:$B,"Missing")</f>
        <v>3</v>
      </c>
      <c r="U92">
        <f>_xlfn.XLOOKUP(A92,compensation_cleaned!$A:$A,compensation_cleaned!$F:$F,"Missing")</f>
        <v>1044648.4727722772</v>
      </c>
      <c r="V92" t="str">
        <f t="shared" si="7"/>
        <v>Above Avg Pay</v>
      </c>
      <c r="W92" t="str">
        <f t="shared" si="8"/>
        <v>Low/Avg Performer</v>
      </c>
      <c r="Y92" t="str">
        <f t="shared" si="9"/>
        <v>Overpaid Low Performer</v>
      </c>
    </row>
    <row r="93" spans="1:25">
      <c r="A93" s="11" t="s">
        <v>195</v>
      </c>
      <c r="B93" s="12" t="s">
        <v>11</v>
      </c>
      <c r="C93" s="12">
        <v>26</v>
      </c>
      <c r="D93" s="12" t="s">
        <v>12</v>
      </c>
      <c r="E93" s="12" t="s">
        <v>33</v>
      </c>
      <c r="F93" s="12" t="s">
        <v>112</v>
      </c>
      <c r="G93" s="13">
        <v>44194</v>
      </c>
      <c r="H93" s="12" t="s">
        <v>153</v>
      </c>
      <c r="I93" s="12" t="s">
        <v>31</v>
      </c>
      <c r="J93" s="14" t="s">
        <v>24</v>
      </c>
      <c r="K93" t="str">
        <f>_xlfn.XLOOKUP(A93,attrition_cleaned!$A:$A,attrition_cleaned!$B:$B,"Missing")</f>
        <v>No</v>
      </c>
      <c r="L93" s="13"/>
      <c r="M93">
        <f>_xlfn.XLOOKUP(A93,compensation_cleaned!$A:$A,compensation_cleaned!$B:$B,"Missing")</f>
        <v>944577</v>
      </c>
      <c r="N93">
        <f>_xlfn.XLOOKUP(A93,compensation_cleaned!$A:$A,compensation_cleaned!$C:$C,"Missing")</f>
        <v>103611</v>
      </c>
      <c r="O93" t="str">
        <f>_xlfn.XLOOKUP(A93,compensation_cleaned!$A:$A,compensation_cleaned!$D:$D,"Missing")</f>
        <v>L3</v>
      </c>
      <c r="P93">
        <f>_xlfn.XLOOKUP(A93,engagement_pivot!$A:$A,engagement_pivot!$B:$B,"Missing")</f>
        <v>3.6666666666666665</v>
      </c>
      <c r="Q93" t="str">
        <f>IF(
  _xlfn.XLOOKUP(A93, engagement_pivot!A:A, engagement_pivot!C:C, 0) &gt; 0,
  "Yes",
  "No"
)</f>
        <v>Yes</v>
      </c>
      <c r="R93">
        <f t="shared" si="5"/>
        <v>36</v>
      </c>
      <c r="S93" t="str">
        <f t="shared" si="6"/>
        <v>13–36 months</v>
      </c>
      <c r="T93">
        <f>_xlfn.XLOOKUP(A93,performance_pivot!$A:$A,performance_pivot!$B:$B,"Missing")</f>
        <v>4</v>
      </c>
      <c r="U93">
        <f>_xlfn.XLOOKUP(A93,compensation_cleaned!$A:$A,compensation_cleaned!$F:$F,"Missing")</f>
        <v>1044648.4727722772</v>
      </c>
      <c r="V93" t="str">
        <f t="shared" si="7"/>
        <v>Below Avg Pay</v>
      </c>
      <c r="W93" t="str">
        <f t="shared" si="8"/>
        <v>High Performer</v>
      </c>
      <c r="Y93" t="str">
        <f t="shared" si="9"/>
        <v>Underpaid High Performer</v>
      </c>
    </row>
    <row r="94" spans="1:25">
      <c r="A94" s="7" t="s">
        <v>196</v>
      </c>
      <c r="B94" s="8" t="s">
        <v>19</v>
      </c>
      <c r="C94" s="8">
        <v>35</v>
      </c>
      <c r="D94" s="8" t="s">
        <v>12</v>
      </c>
      <c r="E94" s="8" t="s">
        <v>49</v>
      </c>
      <c r="F94" s="8" t="s">
        <v>50</v>
      </c>
      <c r="G94" s="9">
        <v>44923</v>
      </c>
      <c r="H94" s="8" t="s">
        <v>86</v>
      </c>
      <c r="I94" s="8" t="s">
        <v>56</v>
      </c>
      <c r="J94" s="10" t="s">
        <v>24</v>
      </c>
      <c r="K94" t="str">
        <f>_xlfn.XLOOKUP(A94,attrition_cleaned!$A:$A,attrition_cleaned!$B:$B,"Missing")</f>
        <v>No</v>
      </c>
      <c r="L94" s="9"/>
      <c r="M94">
        <f>_xlfn.XLOOKUP(A94,compensation_cleaned!$A:$A,compensation_cleaned!$B:$B,"Missing")</f>
        <v>406377</v>
      </c>
      <c r="N94">
        <f>_xlfn.XLOOKUP(A94,compensation_cleaned!$A:$A,compensation_cleaned!$C:$C,"Missing")</f>
        <v>20501</v>
      </c>
      <c r="O94" t="str">
        <f>_xlfn.XLOOKUP(A94,compensation_cleaned!$A:$A,compensation_cleaned!$D:$D,"Missing")</f>
        <v>L1</v>
      </c>
      <c r="P94">
        <f>_xlfn.XLOOKUP(A94,engagement_pivot!$A:$A,engagement_pivot!$B:$B,"Missing")</f>
        <v>2</v>
      </c>
      <c r="Q94" t="str">
        <f>IF(
  _xlfn.XLOOKUP(A94, engagement_pivot!A:A, engagement_pivot!C:C, 0) &gt; 0,
  "Yes",
  "No"
)</f>
        <v>Yes</v>
      </c>
      <c r="R94">
        <f t="shared" si="5"/>
        <v>12</v>
      </c>
      <c r="S94" t="str">
        <f t="shared" si="6"/>
        <v>0–12 months</v>
      </c>
      <c r="T94">
        <f>_xlfn.XLOOKUP(A94,performance_pivot!$A:$A,performance_pivot!$B:$B,"Missing")</f>
        <v>3.3333333333333335</v>
      </c>
      <c r="U94">
        <f>_xlfn.XLOOKUP(A94,compensation_cleaned!$A:$A,compensation_cleaned!$F:$F,"Missing")</f>
        <v>499723.03723404254</v>
      </c>
      <c r="V94" t="str">
        <f t="shared" si="7"/>
        <v>Below Avg Pay</v>
      </c>
      <c r="W94" t="str">
        <f t="shared" si="8"/>
        <v>Low/Avg Performer</v>
      </c>
      <c r="Y94" t="str">
        <f t="shared" si="9"/>
        <v>Low Pay &amp; Low Performance</v>
      </c>
    </row>
    <row r="95" spans="1:25">
      <c r="A95" s="11" t="s">
        <v>197</v>
      </c>
      <c r="B95" s="12" t="s">
        <v>19</v>
      </c>
      <c r="C95" s="12">
        <v>27</v>
      </c>
      <c r="D95" s="12" t="s">
        <v>12</v>
      </c>
      <c r="E95" s="12" t="s">
        <v>13</v>
      </c>
      <c r="F95" s="12" t="s">
        <v>14</v>
      </c>
      <c r="G95" s="13">
        <v>44762</v>
      </c>
      <c r="H95" s="12" t="s">
        <v>198</v>
      </c>
      <c r="I95" s="12" t="s">
        <v>45</v>
      </c>
      <c r="J95" s="14" t="s">
        <v>24</v>
      </c>
      <c r="K95" t="str">
        <f>_xlfn.XLOOKUP(A95,attrition_cleaned!$A:$A,attrition_cleaned!$B:$B,"Missing")</f>
        <v>No</v>
      </c>
      <c r="L95" s="13"/>
      <c r="M95">
        <f>_xlfn.XLOOKUP(A95,compensation_cleaned!$A:$A,compensation_cleaned!$B:$B,"Missing")</f>
        <v>587972</v>
      </c>
      <c r="N95">
        <f>_xlfn.XLOOKUP(A95,compensation_cleaned!$A:$A,compensation_cleaned!$C:$C,"Missing")</f>
        <v>45092</v>
      </c>
      <c r="O95" t="str">
        <f>_xlfn.XLOOKUP(A95,compensation_cleaned!$A:$A,compensation_cleaned!$D:$D,"Missing")</f>
        <v>L1</v>
      </c>
      <c r="P95">
        <f>_xlfn.XLOOKUP(A95,engagement_pivot!$A:$A,engagement_pivot!$B:$B,"Missing")</f>
        <v>1</v>
      </c>
      <c r="Q95" t="str">
        <f>IF(
  _xlfn.XLOOKUP(A95, engagement_pivot!A:A, engagement_pivot!C:C, 0) &gt; 0,
  "Yes",
  "No"
)</f>
        <v>Yes</v>
      </c>
      <c r="R95">
        <f t="shared" si="5"/>
        <v>17</v>
      </c>
      <c r="S95" t="str">
        <f t="shared" si="6"/>
        <v>13–36 months</v>
      </c>
      <c r="T95">
        <f>_xlfn.XLOOKUP(A95,performance_pivot!$A:$A,performance_pivot!$B:$B,"Missing")</f>
        <v>4</v>
      </c>
      <c r="U95">
        <f>_xlfn.XLOOKUP(A95,compensation_cleaned!$A:$A,compensation_cleaned!$F:$F,"Missing")</f>
        <v>499723.03723404254</v>
      </c>
      <c r="V95" t="str">
        <f t="shared" si="7"/>
        <v>Above Avg Pay</v>
      </c>
      <c r="W95" t="str">
        <f t="shared" si="8"/>
        <v>High Performer</v>
      </c>
      <c r="Y95" t="str">
        <f t="shared" si="9"/>
        <v>Well Aligned</v>
      </c>
    </row>
    <row r="96" spans="1:25">
      <c r="A96" s="7" t="s">
        <v>199</v>
      </c>
      <c r="B96" s="8" t="s">
        <v>11</v>
      </c>
      <c r="C96" s="8">
        <v>41</v>
      </c>
      <c r="D96" s="8" t="s">
        <v>12</v>
      </c>
      <c r="E96" s="8" t="s">
        <v>13</v>
      </c>
      <c r="F96" s="8" t="s">
        <v>21</v>
      </c>
      <c r="G96" s="9">
        <v>44796</v>
      </c>
      <c r="H96" s="8" t="s">
        <v>55</v>
      </c>
      <c r="I96" s="8" t="s">
        <v>70</v>
      </c>
      <c r="J96" s="10" t="s">
        <v>24</v>
      </c>
      <c r="K96" t="str">
        <f>_xlfn.XLOOKUP(A96,attrition_cleaned!$A:$A,attrition_cleaned!$B:$B,"Missing")</f>
        <v>No</v>
      </c>
      <c r="L96" s="9"/>
      <c r="M96">
        <f>_xlfn.XLOOKUP(A96,compensation_cleaned!$A:$A,compensation_cleaned!$B:$B,"Missing")</f>
        <v>1699749</v>
      </c>
      <c r="N96">
        <f>_xlfn.XLOOKUP(A96,compensation_cleaned!$A:$A,compensation_cleaned!$C:$C,"Missing")</f>
        <v>208258</v>
      </c>
      <c r="O96" t="str">
        <f>_xlfn.XLOOKUP(A96,compensation_cleaned!$A:$A,compensation_cleaned!$D:$D,"Missing")</f>
        <v>L5</v>
      </c>
      <c r="P96">
        <f>_xlfn.XLOOKUP(A96,engagement_pivot!$A:$A,engagement_pivot!$B:$B,"Missing")</f>
        <v>1</v>
      </c>
      <c r="Q96" t="str">
        <f>IF(
  _xlfn.XLOOKUP(A96, engagement_pivot!A:A, engagement_pivot!C:C, 0) &gt; 0,
  "Yes",
  "No"
)</f>
        <v>Yes</v>
      </c>
      <c r="R96">
        <f t="shared" si="5"/>
        <v>16</v>
      </c>
      <c r="S96" t="str">
        <f t="shared" si="6"/>
        <v>13–36 months</v>
      </c>
      <c r="T96">
        <f>_xlfn.XLOOKUP(A96,performance_pivot!$A:$A,performance_pivot!$B:$B,"Missing")</f>
        <v>4.333333333333333</v>
      </c>
      <c r="U96">
        <f>_xlfn.XLOOKUP(A96,compensation_cleaned!$A:$A,compensation_cleaned!$F:$F,"Missing")</f>
        <v>1044648.4727722772</v>
      </c>
      <c r="V96" t="str">
        <f t="shared" si="7"/>
        <v>Above Avg Pay</v>
      </c>
      <c r="W96" t="str">
        <f t="shared" si="8"/>
        <v>High Performer</v>
      </c>
      <c r="Y96" t="str">
        <f t="shared" si="9"/>
        <v>Well Aligned</v>
      </c>
    </row>
    <row r="97" spans="1:25">
      <c r="A97" s="11" t="s">
        <v>200</v>
      </c>
      <c r="B97" s="12" t="s">
        <v>19</v>
      </c>
      <c r="C97" s="12">
        <v>24</v>
      </c>
      <c r="D97" s="12" t="s">
        <v>12</v>
      </c>
      <c r="E97" s="12" t="s">
        <v>33</v>
      </c>
      <c r="F97" s="12" t="s">
        <v>34</v>
      </c>
      <c r="G97" s="13">
        <v>44679</v>
      </c>
      <c r="H97" s="12" t="s">
        <v>201</v>
      </c>
      <c r="I97" s="12" t="s">
        <v>45</v>
      </c>
      <c r="J97" s="14" t="s">
        <v>24</v>
      </c>
      <c r="K97" t="str">
        <f>_xlfn.XLOOKUP(A97,attrition_cleaned!$A:$A,attrition_cleaned!$B:$B,"Missing")</f>
        <v>Yes</v>
      </c>
      <c r="L97" s="13">
        <v>45639</v>
      </c>
      <c r="M97">
        <f>_xlfn.XLOOKUP(A97,compensation_cleaned!$A:$A,compensation_cleaned!$B:$B,"Missing")</f>
        <v>900605</v>
      </c>
      <c r="N97">
        <f>_xlfn.XLOOKUP(A97,compensation_cleaned!$A:$A,compensation_cleaned!$C:$C,"Missing")</f>
        <v>118359</v>
      </c>
      <c r="O97" t="str">
        <f>_xlfn.XLOOKUP(A97,compensation_cleaned!$A:$A,compensation_cleaned!$D:$D,"Missing")</f>
        <v>L3</v>
      </c>
      <c r="P97">
        <f>_xlfn.XLOOKUP(A97,engagement_pivot!$A:$A,engagement_pivot!$B:$B,"Missing")</f>
        <v>3.5</v>
      </c>
      <c r="Q97" t="str">
        <f>IF(
  _xlfn.XLOOKUP(A97, engagement_pivot!A:A, engagement_pivot!C:C, 0) &gt; 0,
  "Yes",
  "No"
)</f>
        <v>Yes</v>
      </c>
      <c r="R97">
        <f t="shared" si="5"/>
        <v>31</v>
      </c>
      <c r="S97" t="str">
        <f t="shared" si="6"/>
        <v>13–36 months</v>
      </c>
      <c r="T97">
        <f>_xlfn.XLOOKUP(A97,performance_pivot!$A:$A,performance_pivot!$B:$B,"Missing")</f>
        <v>3</v>
      </c>
      <c r="U97">
        <f>_xlfn.XLOOKUP(A97,compensation_cleaned!$A:$A,compensation_cleaned!$F:$F,"Missing")</f>
        <v>1044648.4727722772</v>
      </c>
      <c r="V97" t="str">
        <f t="shared" si="7"/>
        <v>Below Avg Pay</v>
      </c>
      <c r="W97" t="str">
        <f t="shared" si="8"/>
        <v>Low/Avg Performer</v>
      </c>
      <c r="Y97" t="str">
        <f t="shared" si="9"/>
        <v>Low Pay &amp; Low Performance</v>
      </c>
    </row>
    <row r="98" spans="1:25">
      <c r="A98" s="7" t="s">
        <v>202</v>
      </c>
      <c r="B98" s="8" t="s">
        <v>11</v>
      </c>
      <c r="C98" s="8">
        <v>32</v>
      </c>
      <c r="D98" s="8" t="s">
        <v>20</v>
      </c>
      <c r="E98" s="8" t="s">
        <v>13</v>
      </c>
      <c r="F98" s="8" t="s">
        <v>21</v>
      </c>
      <c r="G98" s="9">
        <v>43069</v>
      </c>
      <c r="H98" s="8" t="s">
        <v>203</v>
      </c>
      <c r="I98" s="8" t="s">
        <v>16</v>
      </c>
      <c r="J98" s="10" t="s">
        <v>24</v>
      </c>
      <c r="K98" t="str">
        <f>_xlfn.XLOOKUP(A98,attrition_cleaned!$A:$A,attrition_cleaned!$B:$B,"Missing")</f>
        <v>No</v>
      </c>
      <c r="L98" s="9"/>
      <c r="M98">
        <f>_xlfn.XLOOKUP(A98,compensation_cleaned!$A:$A,compensation_cleaned!$B:$B,"Missing")</f>
        <v>418441</v>
      </c>
      <c r="N98">
        <f>_xlfn.XLOOKUP(A98,compensation_cleaned!$A:$A,compensation_cleaned!$C:$C,"Missing")</f>
        <v>44064</v>
      </c>
      <c r="O98" t="str">
        <f>_xlfn.XLOOKUP(A98,compensation_cleaned!$A:$A,compensation_cleaned!$D:$D,"Missing")</f>
        <v>L1</v>
      </c>
      <c r="P98">
        <f>_xlfn.XLOOKUP(A98,engagement_pivot!$A:$A,engagement_pivot!$B:$B,"Missing")</f>
        <v>2</v>
      </c>
      <c r="Q98" t="str">
        <f>IF(
  _xlfn.XLOOKUP(A98, engagement_pivot!A:A, engagement_pivot!C:C, 0) &gt; 0,
  "Yes",
  "No"
)</f>
        <v>Yes</v>
      </c>
      <c r="R98">
        <f t="shared" si="5"/>
        <v>73</v>
      </c>
      <c r="S98" t="str">
        <f t="shared" si="6"/>
        <v>37+ months</v>
      </c>
      <c r="T98">
        <f>_xlfn.XLOOKUP(A98,performance_pivot!$A:$A,performance_pivot!$B:$B,"Missing")</f>
        <v>3.5</v>
      </c>
      <c r="U98">
        <f>_xlfn.XLOOKUP(A98,compensation_cleaned!$A:$A,compensation_cleaned!$F:$F,"Missing")</f>
        <v>499723.03723404254</v>
      </c>
      <c r="V98" t="str">
        <f t="shared" si="7"/>
        <v>Below Avg Pay</v>
      </c>
      <c r="W98" t="str">
        <f t="shared" si="8"/>
        <v>Low/Avg Performer</v>
      </c>
      <c r="Y98" t="str">
        <f t="shared" si="9"/>
        <v>Low Pay &amp; Low Performance</v>
      </c>
    </row>
    <row r="99" spans="1:25">
      <c r="A99" s="11" t="s">
        <v>204</v>
      </c>
      <c r="B99" s="12" t="s">
        <v>19</v>
      </c>
      <c r="C99" s="12">
        <v>30</v>
      </c>
      <c r="D99" s="12" t="s">
        <v>20</v>
      </c>
      <c r="E99" s="12" t="s">
        <v>13</v>
      </c>
      <c r="F99" s="12" t="s">
        <v>21</v>
      </c>
      <c r="G99" s="13">
        <v>44108</v>
      </c>
      <c r="H99" s="12" t="s">
        <v>205</v>
      </c>
      <c r="I99" s="12" t="s">
        <v>56</v>
      </c>
      <c r="J99" s="14" t="s">
        <v>24</v>
      </c>
      <c r="K99" t="str">
        <f>_xlfn.XLOOKUP(A99,attrition_cleaned!$A:$A,attrition_cleaned!$B:$B,"Missing")</f>
        <v>No</v>
      </c>
      <c r="L99" s="13"/>
      <c r="M99">
        <f>_xlfn.XLOOKUP(A99,compensation_cleaned!$A:$A,compensation_cleaned!$B:$B,"Missing")</f>
        <v>1036378</v>
      </c>
      <c r="N99">
        <f>_xlfn.XLOOKUP(A99,compensation_cleaned!$A:$A,compensation_cleaned!$C:$C,"Missing")</f>
        <v>132509</v>
      </c>
      <c r="O99" t="str">
        <f>_xlfn.XLOOKUP(A99,compensation_cleaned!$A:$A,compensation_cleaned!$D:$D,"Missing")</f>
        <v>L3</v>
      </c>
      <c r="P99">
        <f>_xlfn.XLOOKUP(A99,engagement_pivot!$A:$A,engagement_pivot!$B:$B,"Missing")</f>
        <v>5</v>
      </c>
      <c r="Q99" t="str">
        <f>IF(
  _xlfn.XLOOKUP(A99, engagement_pivot!A:A, engagement_pivot!C:C, 0) &gt; 0,
  "Yes",
  "No"
)</f>
        <v>Yes</v>
      </c>
      <c r="R99">
        <f t="shared" si="5"/>
        <v>38</v>
      </c>
      <c r="S99" t="str">
        <f t="shared" si="6"/>
        <v>37+ months</v>
      </c>
      <c r="T99">
        <f>_xlfn.XLOOKUP(A99,performance_pivot!$A:$A,performance_pivot!$B:$B,"Missing")</f>
        <v>3.75</v>
      </c>
      <c r="U99">
        <f>_xlfn.XLOOKUP(A99,compensation_cleaned!$A:$A,compensation_cleaned!$F:$F,"Missing")</f>
        <v>1044648.4727722772</v>
      </c>
      <c r="V99" t="str">
        <f t="shared" si="7"/>
        <v>Below Avg Pay</v>
      </c>
      <c r="W99" t="str">
        <f t="shared" si="8"/>
        <v>Low/Avg Performer</v>
      </c>
      <c r="Y99" t="str">
        <f t="shared" si="9"/>
        <v>Low Pay &amp; Low Performance</v>
      </c>
    </row>
    <row r="100" spans="1:25">
      <c r="A100" s="7" t="s">
        <v>206</v>
      </c>
      <c r="B100" s="8" t="s">
        <v>19</v>
      </c>
      <c r="C100" s="8">
        <v>25</v>
      </c>
      <c r="D100" s="8" t="s">
        <v>12</v>
      </c>
      <c r="E100" s="8" t="s">
        <v>26</v>
      </c>
      <c r="F100" s="8" t="s">
        <v>27</v>
      </c>
      <c r="G100" s="9">
        <v>42813</v>
      </c>
      <c r="H100" s="8" t="s">
        <v>207</v>
      </c>
      <c r="I100" s="8" t="s">
        <v>70</v>
      </c>
      <c r="J100" s="10" t="s">
        <v>24</v>
      </c>
      <c r="K100" t="str">
        <f>_xlfn.XLOOKUP(A100,attrition_cleaned!$A:$A,attrition_cleaned!$B:$B,"Missing")</f>
        <v>No</v>
      </c>
      <c r="L100" s="9"/>
      <c r="M100">
        <f>_xlfn.XLOOKUP(A100,compensation_cleaned!$A:$A,compensation_cleaned!$B:$B,"Missing")</f>
        <v>498564</v>
      </c>
      <c r="N100">
        <f>_xlfn.XLOOKUP(A100,compensation_cleaned!$A:$A,compensation_cleaned!$C:$C,"Missing")</f>
        <v>57975</v>
      </c>
      <c r="O100" t="str">
        <f>_xlfn.XLOOKUP(A100,compensation_cleaned!$A:$A,compensation_cleaned!$D:$D,"Missing")</f>
        <v>L1</v>
      </c>
      <c r="P100">
        <f>_xlfn.XLOOKUP(A100,engagement_pivot!$A:$A,engagement_pivot!$B:$B,"Missing")</f>
        <v>2</v>
      </c>
      <c r="Q100" t="str">
        <f>IF(
  _xlfn.XLOOKUP(A100, engagement_pivot!A:A, engagement_pivot!C:C, 0) &gt; 0,
  "Yes",
  "No"
)</f>
        <v>Yes</v>
      </c>
      <c r="R100">
        <f t="shared" si="5"/>
        <v>81</v>
      </c>
      <c r="S100" t="str">
        <f t="shared" si="6"/>
        <v>37+ months</v>
      </c>
      <c r="T100">
        <f>_xlfn.XLOOKUP(A100,performance_pivot!$A:$A,performance_pivot!$B:$B,"Missing")</f>
        <v>2.5</v>
      </c>
      <c r="U100">
        <f>_xlfn.XLOOKUP(A100,compensation_cleaned!$A:$A,compensation_cleaned!$F:$F,"Missing")</f>
        <v>499723.03723404254</v>
      </c>
      <c r="V100" t="str">
        <f t="shared" si="7"/>
        <v>Below Avg Pay</v>
      </c>
      <c r="W100" t="str">
        <f t="shared" si="8"/>
        <v>Low/Avg Performer</v>
      </c>
      <c r="Y100" t="str">
        <f t="shared" si="9"/>
        <v>Low Pay &amp; Low Performance</v>
      </c>
    </row>
    <row r="101" spans="1:25">
      <c r="A101" s="11" t="s">
        <v>208</v>
      </c>
      <c r="B101" s="12" t="s">
        <v>19</v>
      </c>
      <c r="C101" s="12">
        <v>36</v>
      </c>
      <c r="D101" s="12" t="s">
        <v>12</v>
      </c>
      <c r="E101" s="12" t="s">
        <v>33</v>
      </c>
      <c r="F101" s="12" t="s">
        <v>34</v>
      </c>
      <c r="G101" s="13">
        <v>45205</v>
      </c>
      <c r="H101" s="12" t="s">
        <v>142</v>
      </c>
      <c r="I101" s="12" t="s">
        <v>70</v>
      </c>
      <c r="J101" s="14" t="s">
        <v>24</v>
      </c>
      <c r="K101" t="str">
        <f>_xlfn.XLOOKUP(A101,attrition_cleaned!$A:$A,attrition_cleaned!$B:$B,"Missing")</f>
        <v>No</v>
      </c>
      <c r="L101" s="13"/>
      <c r="M101">
        <f>_xlfn.XLOOKUP(A101,compensation_cleaned!$A:$A,compensation_cleaned!$B:$B,"Missing")</f>
        <v>420946</v>
      </c>
      <c r="N101">
        <f>_xlfn.XLOOKUP(A101,compensation_cleaned!$A:$A,compensation_cleaned!$C:$C,"Missing")</f>
        <v>29228</v>
      </c>
      <c r="O101" t="str">
        <f>_xlfn.XLOOKUP(A101,compensation_cleaned!$A:$A,compensation_cleaned!$D:$D,"Missing")</f>
        <v>L1</v>
      </c>
      <c r="P101">
        <f>_xlfn.XLOOKUP(A101,engagement_pivot!$A:$A,engagement_pivot!$B:$B,"Missing")</f>
        <v>3.3333333333333335</v>
      </c>
      <c r="Q101" t="str">
        <f>IF(
  _xlfn.XLOOKUP(A101, engagement_pivot!A:A, engagement_pivot!C:C, 0) &gt; 0,
  "Yes",
  "No"
)</f>
        <v>Yes</v>
      </c>
      <c r="R101">
        <f t="shared" si="5"/>
        <v>2</v>
      </c>
      <c r="S101" t="str">
        <f t="shared" si="6"/>
        <v>0–12 months</v>
      </c>
      <c r="T101">
        <f>_xlfn.XLOOKUP(A101,performance_pivot!$A:$A,performance_pivot!$B:$B,"Missing")</f>
        <v>3</v>
      </c>
      <c r="U101">
        <f>_xlfn.XLOOKUP(A101,compensation_cleaned!$A:$A,compensation_cleaned!$F:$F,"Missing")</f>
        <v>499723.03723404254</v>
      </c>
      <c r="V101" t="str">
        <f t="shared" si="7"/>
        <v>Below Avg Pay</v>
      </c>
      <c r="W101" t="str">
        <f t="shared" si="8"/>
        <v>Low/Avg Performer</v>
      </c>
      <c r="Y101" t="str">
        <f t="shared" si="9"/>
        <v>Low Pay &amp; Low Performance</v>
      </c>
    </row>
    <row r="102" spans="1:25">
      <c r="A102" s="7" t="s">
        <v>209</v>
      </c>
      <c r="B102" s="8" t="s">
        <v>11</v>
      </c>
      <c r="C102" s="8">
        <v>40</v>
      </c>
      <c r="D102" s="8" t="s">
        <v>12</v>
      </c>
      <c r="E102" s="8" t="s">
        <v>37</v>
      </c>
      <c r="F102" s="8" t="s">
        <v>43</v>
      </c>
      <c r="G102" s="9">
        <v>43556</v>
      </c>
      <c r="H102" s="8" t="s">
        <v>210</v>
      </c>
      <c r="I102" s="8" t="s">
        <v>16</v>
      </c>
      <c r="J102" s="10" t="s">
        <v>24</v>
      </c>
      <c r="K102" t="str">
        <f>_xlfn.XLOOKUP(A102,attrition_cleaned!$A:$A,attrition_cleaned!$B:$B,"Missing")</f>
        <v>No</v>
      </c>
      <c r="L102" s="9"/>
      <c r="M102">
        <f>_xlfn.XLOOKUP(A102,compensation_cleaned!$A:$A,compensation_cleaned!$B:$B,"Missing")</f>
        <v>951164</v>
      </c>
      <c r="N102">
        <f>_xlfn.XLOOKUP(A102,compensation_cleaned!$A:$A,compensation_cleaned!$C:$C,"Missing")</f>
        <v>127959</v>
      </c>
      <c r="O102" t="str">
        <f>_xlfn.XLOOKUP(A102,compensation_cleaned!$A:$A,compensation_cleaned!$D:$D,"Missing")</f>
        <v>L3</v>
      </c>
      <c r="P102">
        <f>_xlfn.XLOOKUP(A102,engagement_pivot!$A:$A,engagement_pivot!$B:$B,"Missing")</f>
        <v>3.5</v>
      </c>
      <c r="Q102" t="str">
        <f>IF(
  _xlfn.XLOOKUP(A102, engagement_pivot!A:A, engagement_pivot!C:C, 0) &gt; 0,
  "Yes",
  "No"
)</f>
        <v>Yes</v>
      </c>
      <c r="R102">
        <f t="shared" si="5"/>
        <v>56</v>
      </c>
      <c r="S102" t="str">
        <f t="shared" si="6"/>
        <v>37+ months</v>
      </c>
      <c r="T102">
        <f>_xlfn.XLOOKUP(A102,performance_pivot!$A:$A,performance_pivot!$B:$B,"Missing")</f>
        <v>4</v>
      </c>
      <c r="U102">
        <f>_xlfn.XLOOKUP(A102,compensation_cleaned!$A:$A,compensation_cleaned!$F:$F,"Missing")</f>
        <v>1044648.4727722772</v>
      </c>
      <c r="V102" t="str">
        <f t="shared" si="7"/>
        <v>Below Avg Pay</v>
      </c>
      <c r="W102" t="str">
        <f t="shared" si="8"/>
        <v>High Performer</v>
      </c>
      <c r="Y102" t="str">
        <f t="shared" si="9"/>
        <v>Underpaid High Performer</v>
      </c>
    </row>
    <row r="103" spans="1:25">
      <c r="A103" s="11" t="s">
        <v>211</v>
      </c>
      <c r="B103" s="12" t="s">
        <v>11</v>
      </c>
      <c r="C103" s="12">
        <v>41</v>
      </c>
      <c r="D103" s="12" t="s">
        <v>20</v>
      </c>
      <c r="E103" s="12" t="s">
        <v>37</v>
      </c>
      <c r="F103" s="12" t="s">
        <v>43</v>
      </c>
      <c r="G103" s="13">
        <v>44382</v>
      </c>
      <c r="H103" s="12" t="s">
        <v>22</v>
      </c>
      <c r="I103" s="12" t="s">
        <v>70</v>
      </c>
      <c r="J103" s="14" t="s">
        <v>24</v>
      </c>
      <c r="K103" t="str">
        <f>_xlfn.XLOOKUP(A103,attrition_cleaned!$A:$A,attrition_cleaned!$B:$B,"Missing")</f>
        <v>No</v>
      </c>
      <c r="L103" s="13"/>
      <c r="M103">
        <f>_xlfn.XLOOKUP(A103,compensation_cleaned!$A:$A,compensation_cleaned!$B:$B,"Missing")</f>
        <v>543292</v>
      </c>
      <c r="N103">
        <f>_xlfn.XLOOKUP(A103,compensation_cleaned!$A:$A,compensation_cleaned!$C:$C,"Missing")</f>
        <v>42365</v>
      </c>
      <c r="O103" t="str">
        <f>_xlfn.XLOOKUP(A103,compensation_cleaned!$A:$A,compensation_cleaned!$D:$D,"Missing")</f>
        <v>L1</v>
      </c>
      <c r="P103">
        <f>_xlfn.XLOOKUP(A103,engagement_pivot!$A:$A,engagement_pivot!$B:$B,"Missing")</f>
        <v>2.3333333333333335</v>
      </c>
      <c r="Q103" t="str">
        <f>IF(
  _xlfn.XLOOKUP(A103, engagement_pivot!A:A, engagement_pivot!C:C, 0) &gt; 0,
  "Yes",
  "No"
)</f>
        <v>Yes</v>
      </c>
      <c r="R103">
        <f t="shared" si="5"/>
        <v>29</v>
      </c>
      <c r="S103" t="str">
        <f t="shared" si="6"/>
        <v>13–36 months</v>
      </c>
      <c r="T103">
        <f>_xlfn.XLOOKUP(A103,performance_pivot!$A:$A,performance_pivot!$B:$B,"Missing")</f>
        <v>2.5</v>
      </c>
      <c r="U103">
        <f>_xlfn.XLOOKUP(A103,compensation_cleaned!$A:$A,compensation_cleaned!$F:$F,"Missing")</f>
        <v>499723.03723404254</v>
      </c>
      <c r="V103" t="str">
        <f t="shared" si="7"/>
        <v>Above Avg Pay</v>
      </c>
      <c r="W103" t="str">
        <f t="shared" si="8"/>
        <v>Low/Avg Performer</v>
      </c>
      <c r="Y103" t="str">
        <f t="shared" si="9"/>
        <v>Overpaid Low Performer</v>
      </c>
    </row>
    <row r="104" spans="1:25">
      <c r="A104" s="7" t="s">
        <v>212</v>
      </c>
      <c r="B104" s="8" t="s">
        <v>19</v>
      </c>
      <c r="C104" s="8">
        <v>25</v>
      </c>
      <c r="D104" s="8" t="s">
        <v>12</v>
      </c>
      <c r="E104" s="8" t="s">
        <v>26</v>
      </c>
      <c r="F104" s="8" t="s">
        <v>27</v>
      </c>
      <c r="G104" s="9">
        <v>43686</v>
      </c>
      <c r="H104" s="8" t="s">
        <v>198</v>
      </c>
      <c r="I104" s="8" t="s">
        <v>45</v>
      </c>
      <c r="J104" s="10" t="s">
        <v>17</v>
      </c>
      <c r="K104" t="str">
        <f>_xlfn.XLOOKUP(A104,attrition_cleaned!$A:$A,attrition_cleaned!$B:$B,"Missing")</f>
        <v>No</v>
      </c>
      <c r="L104" s="9"/>
      <c r="M104">
        <f>_xlfn.XLOOKUP(A104,compensation_cleaned!$A:$A,compensation_cleaned!$B:$B,"Missing")</f>
        <v>438301</v>
      </c>
      <c r="N104">
        <f>_xlfn.XLOOKUP(A104,compensation_cleaned!$A:$A,compensation_cleaned!$C:$C,"Missing")</f>
        <v>38595</v>
      </c>
      <c r="O104" t="str">
        <f>_xlfn.XLOOKUP(A104,compensation_cleaned!$A:$A,compensation_cleaned!$D:$D,"Missing")</f>
        <v>L1</v>
      </c>
      <c r="P104">
        <f>_xlfn.XLOOKUP(A104,engagement_pivot!$A:$A,engagement_pivot!$B:$B,"Missing")</f>
        <v>2</v>
      </c>
      <c r="Q104" t="str">
        <f>IF(
  _xlfn.XLOOKUP(A104, engagement_pivot!A:A, engagement_pivot!C:C, 0) &gt; 0,
  "Yes",
  "No"
)</f>
        <v>Yes</v>
      </c>
      <c r="R104">
        <f t="shared" si="5"/>
        <v>52</v>
      </c>
      <c r="S104" t="str">
        <f t="shared" si="6"/>
        <v>37+ months</v>
      </c>
      <c r="T104">
        <f>_xlfn.XLOOKUP(A104,performance_pivot!$A:$A,performance_pivot!$B:$B,"Missing")</f>
        <v>3</v>
      </c>
      <c r="U104">
        <f>_xlfn.XLOOKUP(A104,compensation_cleaned!$A:$A,compensation_cleaned!$F:$F,"Missing")</f>
        <v>499723.03723404254</v>
      </c>
      <c r="V104" t="str">
        <f t="shared" si="7"/>
        <v>Below Avg Pay</v>
      </c>
      <c r="W104" t="str">
        <f t="shared" si="8"/>
        <v>Low/Avg Performer</v>
      </c>
      <c r="Y104" t="str">
        <f t="shared" si="9"/>
        <v>Low Pay &amp; Low Performance</v>
      </c>
    </row>
    <row r="105" spans="1:25">
      <c r="A105" s="11" t="s">
        <v>213</v>
      </c>
      <c r="B105" s="12" t="s">
        <v>19</v>
      </c>
      <c r="C105" s="12">
        <v>25</v>
      </c>
      <c r="D105" s="12" t="s">
        <v>12</v>
      </c>
      <c r="E105" s="12" t="s">
        <v>49</v>
      </c>
      <c r="F105" s="12" t="s">
        <v>68</v>
      </c>
      <c r="G105" s="13">
        <v>44668</v>
      </c>
      <c r="H105" s="12" t="s">
        <v>47</v>
      </c>
      <c r="I105" s="12" t="s">
        <v>45</v>
      </c>
      <c r="J105" s="14" t="s">
        <v>24</v>
      </c>
      <c r="K105" t="str">
        <f>_xlfn.XLOOKUP(A105,attrition_cleaned!$A:$A,attrition_cleaned!$B:$B,"Missing")</f>
        <v>No</v>
      </c>
      <c r="L105" s="13"/>
      <c r="M105">
        <f>_xlfn.XLOOKUP(A105,compensation_cleaned!$A:$A,compensation_cleaned!$B:$B,"Missing")</f>
        <v>687720</v>
      </c>
      <c r="N105">
        <f>_xlfn.XLOOKUP(A105,compensation_cleaned!$A:$A,compensation_cleaned!$C:$C,"Missing")</f>
        <v>73954</v>
      </c>
      <c r="O105" t="str">
        <f>_xlfn.XLOOKUP(A105,compensation_cleaned!$A:$A,compensation_cleaned!$D:$D,"Missing")</f>
        <v>L2</v>
      </c>
      <c r="P105">
        <f>_xlfn.XLOOKUP(A105,engagement_pivot!$A:$A,engagement_pivot!$B:$B,"Missing")</f>
        <v>3.5</v>
      </c>
      <c r="Q105" t="str">
        <f>IF(
  _xlfn.XLOOKUP(A105, engagement_pivot!A:A, engagement_pivot!C:C, 0) &gt; 0,
  "Yes",
  "No"
)</f>
        <v>Yes</v>
      </c>
      <c r="R105">
        <f t="shared" si="5"/>
        <v>20</v>
      </c>
      <c r="S105" t="str">
        <f t="shared" si="6"/>
        <v>13–36 months</v>
      </c>
      <c r="T105">
        <f>_xlfn.XLOOKUP(A105,performance_pivot!$A:$A,performance_pivot!$B:$B,"Missing")</f>
        <v>3.75</v>
      </c>
      <c r="U105">
        <f>_xlfn.XLOOKUP(A105,compensation_cleaned!$A:$A,compensation_cleaned!$F:$F,"Missing")</f>
        <v>746435.40070921986</v>
      </c>
      <c r="V105" t="str">
        <f t="shared" si="7"/>
        <v>Below Avg Pay</v>
      </c>
      <c r="W105" t="str">
        <f t="shared" si="8"/>
        <v>Low/Avg Performer</v>
      </c>
      <c r="Y105" t="str">
        <f t="shared" si="9"/>
        <v>Low Pay &amp; Low Performance</v>
      </c>
    </row>
    <row r="106" spans="1:25">
      <c r="A106" s="7" t="s">
        <v>214</v>
      </c>
      <c r="B106" s="8" t="s">
        <v>11</v>
      </c>
      <c r="C106" s="8">
        <v>23</v>
      </c>
      <c r="D106" s="8" t="s">
        <v>12</v>
      </c>
      <c r="E106" s="8" t="s">
        <v>26</v>
      </c>
      <c r="F106" s="8" t="s">
        <v>27</v>
      </c>
      <c r="G106" s="9">
        <v>45107</v>
      </c>
      <c r="H106" s="8" t="s">
        <v>215</v>
      </c>
      <c r="I106" s="8" t="s">
        <v>16</v>
      </c>
      <c r="J106" s="10" t="s">
        <v>24</v>
      </c>
      <c r="K106" t="str">
        <f>_xlfn.XLOOKUP(A106,attrition_cleaned!$A:$A,attrition_cleaned!$B:$B,"Missing")</f>
        <v>Yes</v>
      </c>
      <c r="L106" s="9">
        <v>46086</v>
      </c>
      <c r="M106">
        <f>_xlfn.XLOOKUP(A106,compensation_cleaned!$A:$A,compensation_cleaned!$B:$B,"Missing")</f>
        <v>1144703</v>
      </c>
      <c r="N106">
        <f>_xlfn.XLOOKUP(A106,compensation_cleaned!$A:$A,compensation_cleaned!$C:$C,"Missing")</f>
        <v>134911</v>
      </c>
      <c r="O106" t="str">
        <f>_xlfn.XLOOKUP(A106,compensation_cleaned!$A:$A,compensation_cleaned!$D:$D,"Missing")</f>
        <v>L3</v>
      </c>
      <c r="P106">
        <f>_xlfn.XLOOKUP(A106,engagement_pivot!$A:$A,engagement_pivot!$B:$B,"Missing")</f>
        <v>2.3333333333333335</v>
      </c>
      <c r="Q106" t="str">
        <f>IF(
  _xlfn.XLOOKUP(A106, engagement_pivot!A:A, engagement_pivot!C:C, 0) &gt; 0,
  "Yes",
  "No"
)</f>
        <v>Yes</v>
      </c>
      <c r="R106">
        <f t="shared" si="5"/>
        <v>32</v>
      </c>
      <c r="S106" t="str">
        <f t="shared" si="6"/>
        <v>13–36 months</v>
      </c>
      <c r="T106">
        <f>_xlfn.XLOOKUP(A106,performance_pivot!$A:$A,performance_pivot!$B:$B,"Missing")</f>
        <v>3</v>
      </c>
      <c r="U106">
        <f>_xlfn.XLOOKUP(A106,compensation_cleaned!$A:$A,compensation_cleaned!$F:$F,"Missing")</f>
        <v>1044648.4727722772</v>
      </c>
      <c r="V106" t="str">
        <f t="shared" si="7"/>
        <v>Above Avg Pay</v>
      </c>
      <c r="W106" t="str">
        <f t="shared" si="8"/>
        <v>Low/Avg Performer</v>
      </c>
      <c r="Y106" t="str">
        <f t="shared" si="9"/>
        <v>Overpaid Low Performer</v>
      </c>
    </row>
    <row r="107" spans="1:25">
      <c r="A107" s="11" t="s">
        <v>216</v>
      </c>
      <c r="B107" s="12" t="s">
        <v>11</v>
      </c>
      <c r="C107" s="12">
        <v>31</v>
      </c>
      <c r="D107" s="12" t="s">
        <v>12</v>
      </c>
      <c r="E107" s="12" t="s">
        <v>37</v>
      </c>
      <c r="F107" s="12" t="s">
        <v>38</v>
      </c>
      <c r="G107" s="13">
        <v>44852</v>
      </c>
      <c r="H107" s="12" t="s">
        <v>210</v>
      </c>
      <c r="I107" s="12" t="s">
        <v>23</v>
      </c>
      <c r="J107" s="14" t="s">
        <v>17</v>
      </c>
      <c r="K107" t="str">
        <f>_xlfn.XLOOKUP(A107,attrition_cleaned!$A:$A,attrition_cleaned!$B:$B,"Missing")</f>
        <v>No</v>
      </c>
      <c r="L107" s="13"/>
      <c r="M107">
        <f>_xlfn.XLOOKUP(A107,compensation_cleaned!$A:$A,compensation_cleaned!$B:$B,"Missing")</f>
        <v>1215880</v>
      </c>
      <c r="N107">
        <f>_xlfn.XLOOKUP(A107,compensation_cleaned!$A:$A,compensation_cleaned!$C:$C,"Missing")</f>
        <v>77013</v>
      </c>
      <c r="O107" t="str">
        <f>_xlfn.XLOOKUP(A107,compensation_cleaned!$A:$A,compensation_cleaned!$D:$D,"Missing")</f>
        <v>L4</v>
      </c>
      <c r="P107">
        <f>_xlfn.XLOOKUP(A107,engagement_pivot!$A:$A,engagement_pivot!$B:$B,"Missing")</f>
        <v>2.3333333333333335</v>
      </c>
      <c r="Q107" t="str">
        <f>IF(
  _xlfn.XLOOKUP(A107, engagement_pivot!A:A, engagement_pivot!C:C, 0) &gt; 0,
  "Yes",
  "No"
)</f>
        <v>Yes</v>
      </c>
      <c r="R107">
        <f t="shared" si="5"/>
        <v>14</v>
      </c>
      <c r="S107" t="str">
        <f t="shared" si="6"/>
        <v>13–36 months</v>
      </c>
      <c r="T107">
        <f>_xlfn.XLOOKUP(A107,performance_pivot!$A:$A,performance_pivot!$B:$B,"Missing")</f>
        <v>3.5</v>
      </c>
      <c r="U107">
        <f>_xlfn.XLOOKUP(A107,compensation_cleaned!$A:$A,compensation_cleaned!$F:$F,"Missing")</f>
        <v>1044648.4727722772</v>
      </c>
      <c r="V107" t="str">
        <f t="shared" si="7"/>
        <v>Above Avg Pay</v>
      </c>
      <c r="W107" t="str">
        <f t="shared" si="8"/>
        <v>Low/Avg Performer</v>
      </c>
      <c r="Y107" t="str">
        <f t="shared" si="9"/>
        <v>Overpaid Low Performer</v>
      </c>
    </row>
    <row r="108" spans="1:25">
      <c r="A108" s="7" t="s">
        <v>217</v>
      </c>
      <c r="B108" s="8" t="s">
        <v>19</v>
      </c>
      <c r="C108" s="8">
        <v>39</v>
      </c>
      <c r="D108" s="8" t="s">
        <v>12</v>
      </c>
      <c r="E108" s="8" t="s">
        <v>13</v>
      </c>
      <c r="F108" s="8" t="s">
        <v>21</v>
      </c>
      <c r="G108" s="9">
        <v>44924</v>
      </c>
      <c r="H108" s="8" t="s">
        <v>218</v>
      </c>
      <c r="I108" s="8" t="s">
        <v>31</v>
      </c>
      <c r="J108" s="10" t="s">
        <v>24</v>
      </c>
      <c r="K108" t="str">
        <f>_xlfn.XLOOKUP(A108,attrition_cleaned!$A:$A,attrition_cleaned!$B:$B,"Missing")</f>
        <v>No</v>
      </c>
      <c r="L108" s="9"/>
      <c r="M108">
        <f>_xlfn.XLOOKUP(A108,compensation_cleaned!$A:$A,compensation_cleaned!$B:$B,"Missing")</f>
        <v>908798</v>
      </c>
      <c r="N108">
        <f>_xlfn.XLOOKUP(A108,compensation_cleaned!$A:$A,compensation_cleaned!$C:$C,"Missing")</f>
        <v>80407</v>
      </c>
      <c r="O108" t="str">
        <f>_xlfn.XLOOKUP(A108,compensation_cleaned!$A:$A,compensation_cleaned!$D:$D,"Missing")</f>
        <v>L3</v>
      </c>
      <c r="P108">
        <f>_xlfn.XLOOKUP(A108,engagement_pivot!$A:$A,engagement_pivot!$B:$B,"Missing")</f>
        <v>3.6666666666666665</v>
      </c>
      <c r="Q108" t="str">
        <f>IF(
  _xlfn.XLOOKUP(A108, engagement_pivot!A:A, engagement_pivot!C:C, 0) &gt; 0,
  "Yes",
  "No"
)</f>
        <v>Yes</v>
      </c>
      <c r="R108">
        <f t="shared" si="5"/>
        <v>12</v>
      </c>
      <c r="S108" t="str">
        <f t="shared" si="6"/>
        <v>0–12 months</v>
      </c>
      <c r="T108">
        <f>_xlfn.XLOOKUP(A108,performance_pivot!$A:$A,performance_pivot!$B:$B,"Missing")</f>
        <v>3</v>
      </c>
      <c r="U108">
        <f>_xlfn.XLOOKUP(A108,compensation_cleaned!$A:$A,compensation_cleaned!$F:$F,"Missing")</f>
        <v>1044648.4727722772</v>
      </c>
      <c r="V108" t="str">
        <f t="shared" si="7"/>
        <v>Below Avg Pay</v>
      </c>
      <c r="W108" t="str">
        <f t="shared" si="8"/>
        <v>Low/Avg Performer</v>
      </c>
      <c r="Y108" t="str">
        <f t="shared" si="9"/>
        <v>Low Pay &amp; Low Performance</v>
      </c>
    </row>
    <row r="109" spans="1:25">
      <c r="A109" s="11" t="s">
        <v>219</v>
      </c>
      <c r="B109" s="12" t="s">
        <v>11</v>
      </c>
      <c r="C109" s="12">
        <v>26</v>
      </c>
      <c r="D109" s="12" t="s">
        <v>20</v>
      </c>
      <c r="E109" s="12" t="s">
        <v>13</v>
      </c>
      <c r="F109" s="12" t="s">
        <v>21</v>
      </c>
      <c r="G109" s="13">
        <v>44083</v>
      </c>
      <c r="H109" s="12" t="s">
        <v>220</v>
      </c>
      <c r="I109" s="12" t="s">
        <v>70</v>
      </c>
      <c r="J109" s="14" t="s">
        <v>24</v>
      </c>
      <c r="K109" t="str">
        <f>_xlfn.XLOOKUP(A109,attrition_cleaned!$A:$A,attrition_cleaned!$B:$B,"Missing")</f>
        <v>Yes</v>
      </c>
      <c r="L109" s="13">
        <v>44832</v>
      </c>
      <c r="M109">
        <f>_xlfn.XLOOKUP(A109,compensation_cleaned!$A:$A,compensation_cleaned!$B:$B,"Missing")</f>
        <v>598220</v>
      </c>
      <c r="N109">
        <f>_xlfn.XLOOKUP(A109,compensation_cleaned!$A:$A,compensation_cleaned!$C:$C,"Missing")</f>
        <v>85022</v>
      </c>
      <c r="O109" t="str">
        <f>_xlfn.XLOOKUP(A109,compensation_cleaned!$A:$A,compensation_cleaned!$D:$D,"Missing")</f>
        <v>L1</v>
      </c>
      <c r="P109">
        <f>_xlfn.XLOOKUP(A109,engagement_pivot!$A:$A,engagement_pivot!$B:$B,"Missing")</f>
        <v>5</v>
      </c>
      <c r="Q109" t="str">
        <f>IF(
  _xlfn.XLOOKUP(A109, engagement_pivot!A:A, engagement_pivot!C:C, 0) &gt; 0,
  "Yes",
  "No"
)</f>
        <v>Yes</v>
      </c>
      <c r="R109">
        <f t="shared" si="5"/>
        <v>24</v>
      </c>
      <c r="S109" t="str">
        <f t="shared" si="6"/>
        <v>13–36 months</v>
      </c>
      <c r="T109">
        <f>_xlfn.XLOOKUP(A109,performance_pivot!$A:$A,performance_pivot!$B:$B,"Missing")</f>
        <v>3.3333333333333335</v>
      </c>
      <c r="U109">
        <f>_xlfn.XLOOKUP(A109,compensation_cleaned!$A:$A,compensation_cleaned!$F:$F,"Missing")</f>
        <v>499723.03723404254</v>
      </c>
      <c r="V109" t="str">
        <f t="shared" si="7"/>
        <v>Above Avg Pay</v>
      </c>
      <c r="W109" t="str">
        <f t="shared" si="8"/>
        <v>Low/Avg Performer</v>
      </c>
      <c r="Y109" t="str">
        <f t="shared" si="9"/>
        <v>Overpaid Low Performer</v>
      </c>
    </row>
    <row r="110" spans="1:25">
      <c r="A110" s="7" t="s">
        <v>221</v>
      </c>
      <c r="B110" s="8" t="s">
        <v>19</v>
      </c>
      <c r="C110" s="8">
        <v>35</v>
      </c>
      <c r="D110" s="8" t="s">
        <v>20</v>
      </c>
      <c r="E110" s="8" t="s">
        <v>37</v>
      </c>
      <c r="F110" s="8" t="s">
        <v>38</v>
      </c>
      <c r="G110" s="9">
        <v>43749</v>
      </c>
      <c r="H110" s="8" t="s">
        <v>82</v>
      </c>
      <c r="I110" s="8" t="s">
        <v>70</v>
      </c>
      <c r="J110" s="10" t="s">
        <v>24</v>
      </c>
      <c r="K110" t="str">
        <f>_xlfn.XLOOKUP(A110,attrition_cleaned!$A:$A,attrition_cleaned!$B:$B,"Missing")</f>
        <v>No</v>
      </c>
      <c r="L110" s="9"/>
      <c r="M110">
        <f>_xlfn.XLOOKUP(A110,compensation_cleaned!$A:$A,compensation_cleaned!$B:$B,"Missing")</f>
        <v>1057268</v>
      </c>
      <c r="N110">
        <f>_xlfn.XLOOKUP(A110,compensation_cleaned!$A:$A,compensation_cleaned!$C:$C,"Missing")</f>
        <v>119680</v>
      </c>
      <c r="O110" t="str">
        <f>_xlfn.XLOOKUP(A110,compensation_cleaned!$A:$A,compensation_cleaned!$D:$D,"Missing")</f>
        <v>L3</v>
      </c>
      <c r="P110">
        <f>_xlfn.XLOOKUP(A110,engagement_pivot!$A:$A,engagement_pivot!$B:$B,"Missing")</f>
        <v>3</v>
      </c>
      <c r="Q110" t="str">
        <f>IF(
  _xlfn.XLOOKUP(A110, engagement_pivot!A:A, engagement_pivot!C:C, 0) &gt; 0,
  "Yes",
  "No"
)</f>
        <v>Yes</v>
      </c>
      <c r="R110">
        <f t="shared" si="5"/>
        <v>50</v>
      </c>
      <c r="S110" t="str">
        <f t="shared" si="6"/>
        <v>37+ months</v>
      </c>
      <c r="T110">
        <f>_xlfn.XLOOKUP(A110,performance_pivot!$A:$A,performance_pivot!$B:$B,"Missing")</f>
        <v>2.5</v>
      </c>
      <c r="U110">
        <f>_xlfn.XLOOKUP(A110,compensation_cleaned!$A:$A,compensation_cleaned!$F:$F,"Missing")</f>
        <v>1044648.4727722772</v>
      </c>
      <c r="V110" t="str">
        <f t="shared" si="7"/>
        <v>Above Avg Pay</v>
      </c>
      <c r="W110" t="str">
        <f t="shared" si="8"/>
        <v>Low/Avg Performer</v>
      </c>
      <c r="Y110" t="str">
        <f t="shared" si="9"/>
        <v>Overpaid Low Performer</v>
      </c>
    </row>
    <row r="111" spans="1:25">
      <c r="A111" s="11" t="s">
        <v>222</v>
      </c>
      <c r="B111" s="12" t="s">
        <v>19</v>
      </c>
      <c r="C111" s="12">
        <v>44</v>
      </c>
      <c r="D111" s="12" t="s">
        <v>20</v>
      </c>
      <c r="E111" s="12" t="s">
        <v>26</v>
      </c>
      <c r="F111" s="12" t="s">
        <v>58</v>
      </c>
      <c r="G111" s="13">
        <v>44381</v>
      </c>
      <c r="H111" s="12" t="s">
        <v>223</v>
      </c>
      <c r="I111" s="12" t="s">
        <v>56</v>
      </c>
      <c r="J111" s="14" t="s">
        <v>24</v>
      </c>
      <c r="K111" t="str">
        <f>_xlfn.XLOOKUP(A111,attrition_cleaned!$A:$A,attrition_cleaned!$B:$B,"Missing")</f>
        <v>No</v>
      </c>
      <c r="L111" s="13"/>
      <c r="M111">
        <f>_xlfn.XLOOKUP(A111,compensation_cleaned!$A:$A,compensation_cleaned!$B:$B,"Missing")</f>
        <v>618672</v>
      </c>
      <c r="N111">
        <f>_xlfn.XLOOKUP(A111,compensation_cleaned!$A:$A,compensation_cleaned!$C:$C,"Missing")</f>
        <v>53535</v>
      </c>
      <c r="O111" t="str">
        <f>_xlfn.XLOOKUP(A111,compensation_cleaned!$A:$A,compensation_cleaned!$D:$D,"Missing")</f>
        <v>L2</v>
      </c>
      <c r="P111">
        <f>_xlfn.XLOOKUP(A111,engagement_pivot!$A:$A,engagement_pivot!$B:$B,"Missing")</f>
        <v>3</v>
      </c>
      <c r="Q111" t="str">
        <f>IF(
  _xlfn.XLOOKUP(A111, engagement_pivot!A:A, engagement_pivot!C:C, 0) &gt; 0,
  "Yes",
  "No"
)</f>
        <v>Yes</v>
      </c>
      <c r="R111">
        <f t="shared" si="5"/>
        <v>29</v>
      </c>
      <c r="S111" t="str">
        <f t="shared" si="6"/>
        <v>13–36 months</v>
      </c>
      <c r="T111">
        <f>_xlfn.XLOOKUP(A111,performance_pivot!$A:$A,performance_pivot!$B:$B,"Missing")</f>
        <v>3</v>
      </c>
      <c r="U111">
        <f>_xlfn.XLOOKUP(A111,compensation_cleaned!$A:$A,compensation_cleaned!$F:$F,"Missing")</f>
        <v>746435.40070921986</v>
      </c>
      <c r="V111" t="str">
        <f t="shared" si="7"/>
        <v>Below Avg Pay</v>
      </c>
      <c r="W111" t="str">
        <f t="shared" si="8"/>
        <v>Low/Avg Performer</v>
      </c>
      <c r="Y111" t="str">
        <f t="shared" si="9"/>
        <v>Low Pay &amp; Low Performance</v>
      </c>
    </row>
    <row r="112" spans="1:25">
      <c r="A112" s="7" t="s">
        <v>224</v>
      </c>
      <c r="B112" s="8" t="s">
        <v>19</v>
      </c>
      <c r="C112" s="8">
        <v>41</v>
      </c>
      <c r="D112" s="8" t="s">
        <v>20</v>
      </c>
      <c r="E112" s="8" t="s">
        <v>26</v>
      </c>
      <c r="F112" s="8" t="s">
        <v>27</v>
      </c>
      <c r="G112" s="9">
        <v>44068</v>
      </c>
      <c r="H112" s="8" t="s">
        <v>131</v>
      </c>
      <c r="I112" s="8" t="s">
        <v>31</v>
      </c>
      <c r="J112" s="10" t="s">
        <v>24</v>
      </c>
      <c r="K112" t="str">
        <f>_xlfn.XLOOKUP(A112,attrition_cleaned!$A:$A,attrition_cleaned!$B:$B,"Missing")</f>
        <v>No</v>
      </c>
      <c r="L112" s="9"/>
      <c r="M112">
        <f>_xlfn.XLOOKUP(A112,compensation_cleaned!$A:$A,compensation_cleaned!$B:$B,"Missing")</f>
        <v>2066863</v>
      </c>
      <c r="N112">
        <f>_xlfn.XLOOKUP(A112,compensation_cleaned!$A:$A,compensation_cleaned!$C:$C,"Missing")</f>
        <v>112924</v>
      </c>
      <c r="O112" t="str">
        <f>_xlfn.XLOOKUP(A112,compensation_cleaned!$A:$A,compensation_cleaned!$D:$D,"Missing")</f>
        <v>L5</v>
      </c>
      <c r="P112">
        <f>_xlfn.XLOOKUP(A112,engagement_pivot!$A:$A,engagement_pivot!$B:$B,"Missing")</f>
        <v>2.6666666666666665</v>
      </c>
      <c r="Q112" t="str">
        <f>IF(
  _xlfn.XLOOKUP(A112, engagement_pivot!A:A, engagement_pivot!C:C, 0) &gt; 0,
  "Yes",
  "No"
)</f>
        <v>Yes</v>
      </c>
      <c r="R112">
        <f t="shared" si="5"/>
        <v>40</v>
      </c>
      <c r="S112" t="str">
        <f t="shared" si="6"/>
        <v>37+ months</v>
      </c>
      <c r="T112">
        <f>_xlfn.XLOOKUP(A112,performance_pivot!$A:$A,performance_pivot!$B:$B,"Missing")</f>
        <v>3.75</v>
      </c>
      <c r="U112">
        <f>_xlfn.XLOOKUP(A112,compensation_cleaned!$A:$A,compensation_cleaned!$F:$F,"Missing")</f>
        <v>1044648.4727722772</v>
      </c>
      <c r="V112" t="str">
        <f t="shared" si="7"/>
        <v>Above Avg Pay</v>
      </c>
      <c r="W112" t="str">
        <f t="shared" si="8"/>
        <v>Low/Avg Performer</v>
      </c>
      <c r="Y112" t="str">
        <f t="shared" si="9"/>
        <v>Overpaid Low Performer</v>
      </c>
    </row>
    <row r="113" spans="1:25">
      <c r="A113" s="11" t="s">
        <v>225</v>
      </c>
      <c r="B113" s="12" t="s">
        <v>19</v>
      </c>
      <c r="C113" s="12">
        <v>23</v>
      </c>
      <c r="D113" s="12" t="s">
        <v>20</v>
      </c>
      <c r="E113" s="12" t="s">
        <v>33</v>
      </c>
      <c r="F113" s="12" t="s">
        <v>112</v>
      </c>
      <c r="G113" s="13">
        <v>43121</v>
      </c>
      <c r="H113" s="12" t="s">
        <v>128</v>
      </c>
      <c r="I113" s="12" t="s">
        <v>16</v>
      </c>
      <c r="J113" s="14" t="s">
        <v>24</v>
      </c>
      <c r="K113" t="str">
        <f>_xlfn.XLOOKUP(A113,attrition_cleaned!$A:$A,attrition_cleaned!$B:$B,"Missing")</f>
        <v>No</v>
      </c>
      <c r="L113" s="13"/>
      <c r="M113">
        <f>_xlfn.XLOOKUP(A113,compensation_cleaned!$A:$A,compensation_cleaned!$B:$B,"Missing")</f>
        <v>815126</v>
      </c>
      <c r="N113">
        <f>_xlfn.XLOOKUP(A113,compensation_cleaned!$A:$A,compensation_cleaned!$C:$C,"Missing")</f>
        <v>95794</v>
      </c>
      <c r="O113" t="str">
        <f>_xlfn.XLOOKUP(A113,compensation_cleaned!$A:$A,compensation_cleaned!$D:$D,"Missing")</f>
        <v>L2</v>
      </c>
      <c r="P113">
        <f>_xlfn.XLOOKUP(A113,engagement_pivot!$A:$A,engagement_pivot!$B:$B,"Missing")</f>
        <v>3</v>
      </c>
      <c r="Q113" t="str">
        <f>IF(
  _xlfn.XLOOKUP(A113, engagement_pivot!A:A, engagement_pivot!C:C, 0) &gt; 0,
  "Yes",
  "No"
)</f>
        <v>Yes</v>
      </c>
      <c r="R113">
        <f t="shared" si="5"/>
        <v>71</v>
      </c>
      <c r="S113" t="str">
        <f t="shared" si="6"/>
        <v>37+ months</v>
      </c>
      <c r="T113">
        <f>_xlfn.XLOOKUP(A113,performance_pivot!$A:$A,performance_pivot!$B:$B,"Missing")</f>
        <v>3</v>
      </c>
      <c r="U113">
        <f>_xlfn.XLOOKUP(A113,compensation_cleaned!$A:$A,compensation_cleaned!$F:$F,"Missing")</f>
        <v>746435.40070921986</v>
      </c>
      <c r="V113" t="str">
        <f t="shared" si="7"/>
        <v>Above Avg Pay</v>
      </c>
      <c r="W113" t="str">
        <f t="shared" si="8"/>
        <v>Low/Avg Performer</v>
      </c>
      <c r="Y113" t="str">
        <f t="shared" si="9"/>
        <v>Overpaid Low Performer</v>
      </c>
    </row>
    <row r="114" spans="1:25">
      <c r="A114" s="7" t="s">
        <v>226</v>
      </c>
      <c r="B114" s="8" t="s">
        <v>19</v>
      </c>
      <c r="C114" s="8">
        <v>28</v>
      </c>
      <c r="D114" s="8" t="s">
        <v>12</v>
      </c>
      <c r="E114" s="8" t="s">
        <v>33</v>
      </c>
      <c r="F114" s="8" t="s">
        <v>34</v>
      </c>
      <c r="G114" s="9">
        <v>43941</v>
      </c>
      <c r="H114" s="8" t="s">
        <v>227</v>
      </c>
      <c r="I114" s="8" t="s">
        <v>70</v>
      </c>
      <c r="J114" s="10" t="s">
        <v>24</v>
      </c>
      <c r="K114" t="str">
        <f>_xlfn.XLOOKUP(A114,attrition_cleaned!$A:$A,attrition_cleaned!$B:$B,"Missing")</f>
        <v>Yes</v>
      </c>
      <c r="L114" s="9">
        <v>44891</v>
      </c>
      <c r="M114">
        <f>_xlfn.XLOOKUP(A114,compensation_cleaned!$A:$A,compensation_cleaned!$B:$B,"Missing")</f>
        <v>570381</v>
      </c>
      <c r="N114">
        <f>_xlfn.XLOOKUP(A114,compensation_cleaned!$A:$A,compensation_cleaned!$C:$C,"Missing")</f>
        <v>47240</v>
      </c>
      <c r="O114" t="str">
        <f>_xlfn.XLOOKUP(A114,compensation_cleaned!$A:$A,compensation_cleaned!$D:$D,"Missing")</f>
        <v>L1</v>
      </c>
      <c r="P114">
        <f>_xlfn.XLOOKUP(A114,engagement_pivot!$A:$A,engagement_pivot!$B:$B,"Missing")</f>
        <v>2</v>
      </c>
      <c r="Q114" t="str">
        <f>IF(
  _xlfn.XLOOKUP(A114, engagement_pivot!A:A, engagement_pivot!C:C, 0) &gt; 0,
  "Yes",
  "No"
)</f>
        <v>Yes</v>
      </c>
      <c r="R114">
        <f t="shared" si="5"/>
        <v>31</v>
      </c>
      <c r="S114" t="str">
        <f t="shared" si="6"/>
        <v>13–36 months</v>
      </c>
      <c r="T114">
        <f>_xlfn.XLOOKUP(A114,performance_pivot!$A:$A,performance_pivot!$B:$B,"Missing")</f>
        <v>4</v>
      </c>
      <c r="U114">
        <f>_xlfn.XLOOKUP(A114,compensation_cleaned!$A:$A,compensation_cleaned!$F:$F,"Missing")</f>
        <v>499723.03723404254</v>
      </c>
      <c r="V114" t="str">
        <f t="shared" si="7"/>
        <v>Above Avg Pay</v>
      </c>
      <c r="W114" t="str">
        <f t="shared" si="8"/>
        <v>High Performer</v>
      </c>
      <c r="Y114" t="str">
        <f t="shared" si="9"/>
        <v>Well Aligned</v>
      </c>
    </row>
    <row r="115" spans="1:25">
      <c r="A115" s="11" t="s">
        <v>228</v>
      </c>
      <c r="B115" s="12" t="s">
        <v>19</v>
      </c>
      <c r="C115" s="12">
        <v>38</v>
      </c>
      <c r="D115" s="12" t="s">
        <v>12</v>
      </c>
      <c r="E115" s="12" t="s">
        <v>33</v>
      </c>
      <c r="F115" s="12" t="s">
        <v>112</v>
      </c>
      <c r="G115" s="13">
        <v>44939</v>
      </c>
      <c r="H115" s="12" t="s">
        <v>229</v>
      </c>
      <c r="I115" s="12" t="s">
        <v>70</v>
      </c>
      <c r="J115" s="14" t="s">
        <v>24</v>
      </c>
      <c r="K115" t="str">
        <f>_xlfn.XLOOKUP(A115,attrition_cleaned!$A:$A,attrition_cleaned!$B:$B,"Missing")</f>
        <v>Yes</v>
      </c>
      <c r="L115" s="13">
        <v>45675</v>
      </c>
      <c r="M115">
        <f>_xlfn.XLOOKUP(A115,compensation_cleaned!$A:$A,compensation_cleaned!$B:$B,"Missing")</f>
        <v>546778</v>
      </c>
      <c r="N115">
        <f>_xlfn.XLOOKUP(A115,compensation_cleaned!$A:$A,compensation_cleaned!$C:$C,"Missing")</f>
        <v>62258</v>
      </c>
      <c r="O115" t="str">
        <f>_xlfn.XLOOKUP(A115,compensation_cleaned!$A:$A,compensation_cleaned!$D:$D,"Missing")</f>
        <v>L1</v>
      </c>
      <c r="P115">
        <f>_xlfn.XLOOKUP(A115,engagement_pivot!$A:$A,engagement_pivot!$B:$B,"Missing")</f>
        <v>2.6666666666666665</v>
      </c>
      <c r="Q115" t="str">
        <f>IF(
  _xlfn.XLOOKUP(A115, engagement_pivot!A:A, engagement_pivot!C:C, 0) &gt; 0,
  "Yes",
  "No"
)</f>
        <v>Yes</v>
      </c>
      <c r="R115">
        <f t="shared" si="5"/>
        <v>24</v>
      </c>
      <c r="S115" t="str">
        <f t="shared" si="6"/>
        <v>13–36 months</v>
      </c>
      <c r="T115">
        <f>_xlfn.XLOOKUP(A115,performance_pivot!$A:$A,performance_pivot!$B:$B,"Missing")</f>
        <v>3</v>
      </c>
      <c r="U115">
        <f>_xlfn.XLOOKUP(A115,compensation_cleaned!$A:$A,compensation_cleaned!$F:$F,"Missing")</f>
        <v>499723.03723404254</v>
      </c>
      <c r="V115" t="str">
        <f t="shared" si="7"/>
        <v>Above Avg Pay</v>
      </c>
      <c r="W115" t="str">
        <f t="shared" si="8"/>
        <v>Low/Avg Performer</v>
      </c>
      <c r="Y115" t="str">
        <f t="shared" si="9"/>
        <v>Overpaid Low Performer</v>
      </c>
    </row>
    <row r="116" spans="1:25">
      <c r="A116" s="7" t="s">
        <v>230</v>
      </c>
      <c r="B116" s="8" t="s">
        <v>19</v>
      </c>
      <c r="C116" s="8">
        <v>28</v>
      </c>
      <c r="D116" s="8" t="s">
        <v>12</v>
      </c>
      <c r="E116" s="8" t="s">
        <v>13</v>
      </c>
      <c r="F116" s="8" t="s">
        <v>14</v>
      </c>
      <c r="G116" s="9">
        <v>44460</v>
      </c>
      <c r="H116" s="8" t="s">
        <v>231</v>
      </c>
      <c r="I116" s="8" t="s">
        <v>56</v>
      </c>
      <c r="J116" s="10" t="s">
        <v>24</v>
      </c>
      <c r="K116" t="str">
        <f>_xlfn.XLOOKUP(A116,attrition_cleaned!$A:$A,attrition_cleaned!$B:$B,"Missing")</f>
        <v>No</v>
      </c>
      <c r="L116" s="9"/>
      <c r="M116">
        <f>_xlfn.XLOOKUP(A116,compensation_cleaned!$A:$A,compensation_cleaned!$B:$B,"Missing")</f>
        <v>717275</v>
      </c>
      <c r="N116">
        <f>_xlfn.XLOOKUP(A116,compensation_cleaned!$A:$A,compensation_cleaned!$C:$C,"Missing")</f>
        <v>101323</v>
      </c>
      <c r="O116" t="str">
        <f>_xlfn.XLOOKUP(A116,compensation_cleaned!$A:$A,compensation_cleaned!$D:$D,"Missing")</f>
        <v>L2</v>
      </c>
      <c r="P116">
        <f>_xlfn.XLOOKUP(A116,engagement_pivot!$A:$A,engagement_pivot!$B:$B,"Missing")</f>
        <v>1.6666666666666667</v>
      </c>
      <c r="Q116" t="str">
        <f>IF(
  _xlfn.XLOOKUP(A116, engagement_pivot!A:A, engagement_pivot!C:C, 0) &gt; 0,
  "Yes",
  "No"
)</f>
        <v>Yes</v>
      </c>
      <c r="R116">
        <f t="shared" si="5"/>
        <v>27</v>
      </c>
      <c r="S116" t="str">
        <f t="shared" si="6"/>
        <v>13–36 months</v>
      </c>
      <c r="T116">
        <f>_xlfn.XLOOKUP(A116,performance_pivot!$A:$A,performance_pivot!$B:$B,"Missing")</f>
        <v>3.75</v>
      </c>
      <c r="U116">
        <f>_xlfn.XLOOKUP(A116,compensation_cleaned!$A:$A,compensation_cleaned!$F:$F,"Missing")</f>
        <v>746435.40070921986</v>
      </c>
      <c r="V116" t="str">
        <f t="shared" si="7"/>
        <v>Below Avg Pay</v>
      </c>
      <c r="W116" t="str">
        <f t="shared" si="8"/>
        <v>Low/Avg Performer</v>
      </c>
      <c r="Y116" t="str">
        <f t="shared" si="9"/>
        <v>Low Pay &amp; Low Performance</v>
      </c>
    </row>
    <row r="117" spans="1:25">
      <c r="A117" s="11" t="s">
        <v>232</v>
      </c>
      <c r="B117" s="12" t="s">
        <v>19</v>
      </c>
      <c r="C117" s="12">
        <v>38</v>
      </c>
      <c r="D117" s="12" t="s">
        <v>12</v>
      </c>
      <c r="E117" s="12" t="s">
        <v>33</v>
      </c>
      <c r="F117" s="12" t="s">
        <v>112</v>
      </c>
      <c r="G117" s="13">
        <v>43458</v>
      </c>
      <c r="H117" s="12" t="s">
        <v>233</v>
      </c>
      <c r="I117" s="12" t="s">
        <v>16</v>
      </c>
      <c r="J117" s="14" t="s">
        <v>24</v>
      </c>
      <c r="K117" t="str">
        <f>_xlfn.XLOOKUP(A117,attrition_cleaned!$A:$A,attrition_cleaned!$B:$B,"Missing")</f>
        <v>No</v>
      </c>
      <c r="L117" s="13"/>
      <c r="M117">
        <f>_xlfn.XLOOKUP(A117,compensation_cleaned!$A:$A,compensation_cleaned!$B:$B,"Missing")</f>
        <v>1189137</v>
      </c>
      <c r="N117">
        <f>_xlfn.XLOOKUP(A117,compensation_cleaned!$A:$A,compensation_cleaned!$C:$C,"Missing")</f>
        <v>171469</v>
      </c>
      <c r="O117" t="str">
        <f>_xlfn.XLOOKUP(A117,compensation_cleaned!$A:$A,compensation_cleaned!$D:$D,"Missing")</f>
        <v>L3</v>
      </c>
      <c r="P117">
        <f>_xlfn.XLOOKUP(A117,engagement_pivot!$A:$A,engagement_pivot!$B:$B,"Missing")</f>
        <v>4.5</v>
      </c>
      <c r="Q117" t="str">
        <f>IF(
  _xlfn.XLOOKUP(A117, engagement_pivot!A:A, engagement_pivot!C:C, 0) &gt; 0,
  "Yes",
  "No"
)</f>
        <v>Yes</v>
      </c>
      <c r="R117">
        <f t="shared" si="5"/>
        <v>60</v>
      </c>
      <c r="S117" t="str">
        <f t="shared" si="6"/>
        <v>37+ months</v>
      </c>
      <c r="T117">
        <f>_xlfn.XLOOKUP(A117,performance_pivot!$A:$A,performance_pivot!$B:$B,"Missing")</f>
        <v>4</v>
      </c>
      <c r="U117">
        <f>_xlfn.XLOOKUP(A117,compensation_cleaned!$A:$A,compensation_cleaned!$F:$F,"Missing")</f>
        <v>1044648.4727722772</v>
      </c>
      <c r="V117" t="str">
        <f t="shared" si="7"/>
        <v>Above Avg Pay</v>
      </c>
      <c r="W117" t="str">
        <f t="shared" si="8"/>
        <v>High Performer</v>
      </c>
      <c r="Y117" t="str">
        <f t="shared" si="9"/>
        <v>Well Aligned</v>
      </c>
    </row>
    <row r="118" spans="1:25">
      <c r="A118" s="7" t="s">
        <v>234</v>
      </c>
      <c r="B118" s="8" t="s">
        <v>19</v>
      </c>
      <c r="C118" s="8">
        <v>38</v>
      </c>
      <c r="D118" s="8" t="s">
        <v>12</v>
      </c>
      <c r="E118" s="8" t="s">
        <v>33</v>
      </c>
      <c r="F118" s="8" t="s">
        <v>34</v>
      </c>
      <c r="G118" s="9">
        <v>42929</v>
      </c>
      <c r="H118" s="8" t="s">
        <v>223</v>
      </c>
      <c r="I118" s="8" t="s">
        <v>31</v>
      </c>
      <c r="J118" s="10" t="s">
        <v>24</v>
      </c>
      <c r="K118" t="str">
        <f>_xlfn.XLOOKUP(A118,attrition_cleaned!$A:$A,attrition_cleaned!$B:$B,"Missing")</f>
        <v>No</v>
      </c>
      <c r="L118" s="9"/>
      <c r="M118">
        <f>_xlfn.XLOOKUP(A118,compensation_cleaned!$A:$A,compensation_cleaned!$B:$B,"Missing")</f>
        <v>986760</v>
      </c>
      <c r="N118">
        <f>_xlfn.XLOOKUP(A118,compensation_cleaned!$A:$A,compensation_cleaned!$C:$C,"Missing")</f>
        <v>57891</v>
      </c>
      <c r="O118" t="str">
        <f>_xlfn.XLOOKUP(A118,compensation_cleaned!$A:$A,compensation_cleaned!$D:$D,"Missing")</f>
        <v>L3</v>
      </c>
      <c r="P118">
        <f>_xlfn.XLOOKUP(A118,engagement_pivot!$A:$A,engagement_pivot!$B:$B,"Missing")</f>
        <v>3.3333333333333335</v>
      </c>
      <c r="Q118" t="str">
        <f>IF(
  _xlfn.XLOOKUP(A118, engagement_pivot!A:A, engagement_pivot!C:C, 0) &gt; 0,
  "Yes",
  "No"
)</f>
        <v>Yes</v>
      </c>
      <c r="R118">
        <f t="shared" si="5"/>
        <v>77</v>
      </c>
      <c r="S118" t="str">
        <f t="shared" si="6"/>
        <v>37+ months</v>
      </c>
      <c r="T118">
        <f>_xlfn.XLOOKUP(A118,performance_pivot!$A:$A,performance_pivot!$B:$B,"Missing")</f>
        <v>3.25</v>
      </c>
      <c r="U118">
        <f>_xlfn.XLOOKUP(A118,compensation_cleaned!$A:$A,compensation_cleaned!$F:$F,"Missing")</f>
        <v>1044648.4727722772</v>
      </c>
      <c r="V118" t="str">
        <f t="shared" si="7"/>
        <v>Below Avg Pay</v>
      </c>
      <c r="W118" t="str">
        <f t="shared" si="8"/>
        <v>Low/Avg Performer</v>
      </c>
      <c r="Y118" t="str">
        <f t="shared" si="9"/>
        <v>Low Pay &amp; Low Performance</v>
      </c>
    </row>
    <row r="119" spans="1:25">
      <c r="A119" s="11" t="s">
        <v>235</v>
      </c>
      <c r="B119" s="12" t="s">
        <v>19</v>
      </c>
      <c r="C119" s="12">
        <v>40</v>
      </c>
      <c r="D119" s="12" t="s">
        <v>12</v>
      </c>
      <c r="E119" s="12" t="s">
        <v>26</v>
      </c>
      <c r="F119" s="12" t="s">
        <v>27</v>
      </c>
      <c r="G119" s="13">
        <v>43535</v>
      </c>
      <c r="H119" s="12" t="s">
        <v>78</v>
      </c>
      <c r="I119" s="12" t="s">
        <v>70</v>
      </c>
      <c r="J119" s="14" t="s">
        <v>24</v>
      </c>
      <c r="K119" t="str">
        <f>_xlfn.XLOOKUP(A119,attrition_cleaned!$A:$A,attrition_cleaned!$B:$B,"Missing")</f>
        <v>No</v>
      </c>
      <c r="L119" s="13"/>
      <c r="M119">
        <f>_xlfn.XLOOKUP(A119,compensation_cleaned!$A:$A,compensation_cleaned!$B:$B,"Missing")</f>
        <v>820587</v>
      </c>
      <c r="N119">
        <f>_xlfn.XLOOKUP(A119,compensation_cleaned!$A:$A,compensation_cleaned!$C:$C,"Missing")</f>
        <v>50510</v>
      </c>
      <c r="O119" t="str">
        <f>_xlfn.XLOOKUP(A119,compensation_cleaned!$A:$A,compensation_cleaned!$D:$D,"Missing")</f>
        <v>L2</v>
      </c>
      <c r="P119">
        <f>_xlfn.XLOOKUP(A119,engagement_pivot!$A:$A,engagement_pivot!$B:$B,"Missing")</f>
        <v>1.6666666666666667</v>
      </c>
      <c r="Q119" t="str">
        <f>IF(
  _xlfn.XLOOKUP(A119, engagement_pivot!A:A, engagement_pivot!C:C, 0) &gt; 0,
  "Yes",
  "No"
)</f>
        <v>Yes</v>
      </c>
      <c r="R119">
        <f t="shared" si="5"/>
        <v>57</v>
      </c>
      <c r="S119" t="str">
        <f t="shared" si="6"/>
        <v>37+ months</v>
      </c>
      <c r="T119">
        <f>_xlfn.XLOOKUP(A119,performance_pivot!$A:$A,performance_pivot!$B:$B,"Missing")</f>
        <v>4</v>
      </c>
      <c r="U119">
        <f>_xlfn.XLOOKUP(A119,compensation_cleaned!$A:$A,compensation_cleaned!$F:$F,"Missing")</f>
        <v>746435.40070921986</v>
      </c>
      <c r="V119" t="str">
        <f t="shared" si="7"/>
        <v>Above Avg Pay</v>
      </c>
      <c r="W119" t="str">
        <f t="shared" si="8"/>
        <v>High Performer</v>
      </c>
      <c r="Y119" t="str">
        <f t="shared" si="9"/>
        <v>Well Aligned</v>
      </c>
    </row>
    <row r="120" spans="1:25">
      <c r="A120" s="7" t="s">
        <v>236</v>
      </c>
      <c r="B120" s="8" t="s">
        <v>11</v>
      </c>
      <c r="C120" s="8">
        <v>29</v>
      </c>
      <c r="D120" s="8" t="s">
        <v>12</v>
      </c>
      <c r="E120" s="8" t="s">
        <v>13</v>
      </c>
      <c r="F120" s="8" t="s">
        <v>21</v>
      </c>
      <c r="G120" s="9">
        <v>43937</v>
      </c>
      <c r="H120" s="8" t="s">
        <v>102</v>
      </c>
      <c r="I120" s="8" t="s">
        <v>16</v>
      </c>
      <c r="J120" s="10" t="s">
        <v>24</v>
      </c>
      <c r="K120" t="str">
        <f>_xlfn.XLOOKUP(A120,attrition_cleaned!$A:$A,attrition_cleaned!$B:$B,"Missing")</f>
        <v>No</v>
      </c>
      <c r="L120" s="9"/>
      <c r="M120">
        <f>_xlfn.XLOOKUP(A120,compensation_cleaned!$A:$A,compensation_cleaned!$B:$B,"Missing")</f>
        <v>1084954</v>
      </c>
      <c r="N120">
        <f>_xlfn.XLOOKUP(A120,compensation_cleaned!$A:$A,compensation_cleaned!$C:$C,"Missing")</f>
        <v>101054</v>
      </c>
      <c r="O120" t="str">
        <f>_xlfn.XLOOKUP(A120,compensation_cleaned!$A:$A,compensation_cleaned!$D:$D,"Missing")</f>
        <v>L3</v>
      </c>
      <c r="P120">
        <f>_xlfn.XLOOKUP(A120,engagement_pivot!$A:$A,engagement_pivot!$B:$B,"Missing")</f>
        <v>2.3333333333333335</v>
      </c>
      <c r="Q120" t="str">
        <f>IF(
  _xlfn.XLOOKUP(A120, engagement_pivot!A:A, engagement_pivot!C:C, 0) &gt; 0,
  "Yes",
  "No"
)</f>
        <v>Yes</v>
      </c>
      <c r="R120">
        <f t="shared" si="5"/>
        <v>44</v>
      </c>
      <c r="S120" t="str">
        <f t="shared" si="6"/>
        <v>37+ months</v>
      </c>
      <c r="T120">
        <f>_xlfn.XLOOKUP(A120,performance_pivot!$A:$A,performance_pivot!$B:$B,"Missing")</f>
        <v>3</v>
      </c>
      <c r="U120">
        <f>_xlfn.XLOOKUP(A120,compensation_cleaned!$A:$A,compensation_cleaned!$F:$F,"Missing")</f>
        <v>1044648.4727722772</v>
      </c>
      <c r="V120" t="str">
        <f t="shared" si="7"/>
        <v>Above Avg Pay</v>
      </c>
      <c r="W120" t="str">
        <f t="shared" si="8"/>
        <v>Low/Avg Performer</v>
      </c>
      <c r="Y120" t="str">
        <f t="shared" si="9"/>
        <v>Overpaid Low Performer</v>
      </c>
    </row>
    <row r="121" spans="1:25">
      <c r="A121" s="11" t="s">
        <v>237</v>
      </c>
      <c r="B121" s="12" t="s">
        <v>19</v>
      </c>
      <c r="C121" s="12">
        <v>35</v>
      </c>
      <c r="D121" s="12" t="s">
        <v>12</v>
      </c>
      <c r="E121" s="12" t="s">
        <v>49</v>
      </c>
      <c r="F121" s="12" t="s">
        <v>65</v>
      </c>
      <c r="G121" s="13">
        <v>44023</v>
      </c>
      <c r="H121" s="12" t="s">
        <v>100</v>
      </c>
      <c r="I121" s="12" t="s">
        <v>16</v>
      </c>
      <c r="J121" s="14" t="s">
        <v>17</v>
      </c>
      <c r="K121" t="str">
        <f>_xlfn.XLOOKUP(A121,attrition_cleaned!$A:$A,attrition_cleaned!$B:$B,"Missing")</f>
        <v>No</v>
      </c>
      <c r="L121" s="13"/>
      <c r="M121">
        <f>_xlfn.XLOOKUP(A121,compensation_cleaned!$A:$A,compensation_cleaned!$B:$B,"Missing")</f>
        <v>902899</v>
      </c>
      <c r="N121">
        <f>_xlfn.XLOOKUP(A121,compensation_cleaned!$A:$A,compensation_cleaned!$C:$C,"Missing")</f>
        <v>76688</v>
      </c>
      <c r="O121" t="str">
        <f>_xlfn.XLOOKUP(A121,compensation_cleaned!$A:$A,compensation_cleaned!$D:$D,"Missing")</f>
        <v>L3</v>
      </c>
      <c r="P121">
        <f>_xlfn.XLOOKUP(A121,engagement_pivot!$A:$A,engagement_pivot!$B:$B,"Missing")</f>
        <v>2</v>
      </c>
      <c r="Q121" t="str">
        <f>IF(
  _xlfn.XLOOKUP(A121, engagement_pivot!A:A, engagement_pivot!C:C, 0) &gt; 0,
  "Yes",
  "No"
)</f>
        <v>Yes</v>
      </c>
      <c r="R121">
        <f t="shared" si="5"/>
        <v>41</v>
      </c>
      <c r="S121" t="str">
        <f t="shared" si="6"/>
        <v>37+ months</v>
      </c>
      <c r="T121">
        <f>_xlfn.XLOOKUP(A121,performance_pivot!$A:$A,performance_pivot!$B:$B,"Missing")</f>
        <v>4.25</v>
      </c>
      <c r="U121">
        <f>_xlfn.XLOOKUP(A121,compensation_cleaned!$A:$A,compensation_cleaned!$F:$F,"Missing")</f>
        <v>1044648.4727722772</v>
      </c>
      <c r="V121" t="str">
        <f t="shared" si="7"/>
        <v>Below Avg Pay</v>
      </c>
      <c r="W121" t="str">
        <f t="shared" si="8"/>
        <v>High Performer</v>
      </c>
      <c r="Y121" t="str">
        <f t="shared" si="9"/>
        <v>Underpaid High Performer</v>
      </c>
    </row>
    <row r="122" spans="1:25">
      <c r="A122" s="7" t="s">
        <v>238</v>
      </c>
      <c r="B122" s="8" t="s">
        <v>19</v>
      </c>
      <c r="C122" s="8">
        <v>44</v>
      </c>
      <c r="D122" s="8" t="s">
        <v>20</v>
      </c>
      <c r="E122" s="8" t="s">
        <v>13</v>
      </c>
      <c r="F122" s="8" t="s">
        <v>14</v>
      </c>
      <c r="G122" s="9">
        <v>42917</v>
      </c>
      <c r="H122" s="8" t="s">
        <v>239</v>
      </c>
      <c r="I122" s="8" t="s">
        <v>23</v>
      </c>
      <c r="J122" s="10" t="s">
        <v>24</v>
      </c>
      <c r="K122" t="str">
        <f>_xlfn.XLOOKUP(A122,attrition_cleaned!$A:$A,attrition_cleaned!$B:$B,"Missing")</f>
        <v>Yes</v>
      </c>
      <c r="L122" s="9">
        <v>43190</v>
      </c>
      <c r="M122">
        <f>_xlfn.XLOOKUP(A122,compensation_cleaned!$A:$A,compensation_cleaned!$B:$B,"Missing")</f>
        <v>775564</v>
      </c>
      <c r="N122">
        <f>_xlfn.XLOOKUP(A122,compensation_cleaned!$A:$A,compensation_cleaned!$C:$C,"Missing")</f>
        <v>47678</v>
      </c>
      <c r="O122" t="str">
        <f>_xlfn.XLOOKUP(A122,compensation_cleaned!$A:$A,compensation_cleaned!$D:$D,"Missing")</f>
        <v>L2</v>
      </c>
      <c r="P122">
        <f>_xlfn.XLOOKUP(A122,engagement_pivot!$A:$A,engagement_pivot!$B:$B,"Missing")</f>
        <v>2</v>
      </c>
      <c r="Q122" t="str">
        <f>IF(
  _xlfn.XLOOKUP(A122, engagement_pivot!A:A, engagement_pivot!C:C, 0) &gt; 0,
  "Yes",
  "No"
)</f>
        <v>Yes</v>
      </c>
      <c r="R122">
        <f t="shared" si="5"/>
        <v>8</v>
      </c>
      <c r="S122" t="str">
        <f t="shared" si="6"/>
        <v>0–12 months</v>
      </c>
      <c r="T122">
        <f>_xlfn.XLOOKUP(A122,performance_pivot!$A:$A,performance_pivot!$B:$B,"Missing")</f>
        <v>5</v>
      </c>
      <c r="U122">
        <f>_xlfn.XLOOKUP(A122,compensation_cleaned!$A:$A,compensation_cleaned!$F:$F,"Missing")</f>
        <v>746435.40070921986</v>
      </c>
      <c r="V122" t="str">
        <f t="shared" si="7"/>
        <v>Above Avg Pay</v>
      </c>
      <c r="W122" t="str">
        <f t="shared" si="8"/>
        <v>High Performer</v>
      </c>
      <c r="Y122" t="str">
        <f t="shared" si="9"/>
        <v>Well Aligned</v>
      </c>
    </row>
    <row r="123" spans="1:25">
      <c r="A123" s="11" t="s">
        <v>240</v>
      </c>
      <c r="B123" s="12" t="s">
        <v>19</v>
      </c>
      <c r="C123" s="12">
        <v>39</v>
      </c>
      <c r="D123" s="12" t="s">
        <v>20</v>
      </c>
      <c r="E123" s="12" t="s">
        <v>26</v>
      </c>
      <c r="F123" s="12" t="s">
        <v>27</v>
      </c>
      <c r="G123" s="13">
        <v>43650</v>
      </c>
      <c r="H123" s="12" t="s">
        <v>169</v>
      </c>
      <c r="I123" s="12" t="s">
        <v>45</v>
      </c>
      <c r="J123" s="14" t="s">
        <v>24</v>
      </c>
      <c r="K123" t="str">
        <f>_xlfn.XLOOKUP(A123,attrition_cleaned!$A:$A,attrition_cleaned!$B:$B,"Missing")</f>
        <v>No</v>
      </c>
      <c r="L123" s="13"/>
      <c r="M123">
        <f>_xlfn.XLOOKUP(A123,compensation_cleaned!$A:$A,compensation_cleaned!$B:$B,"Missing")</f>
        <v>493493</v>
      </c>
      <c r="N123">
        <f>_xlfn.XLOOKUP(A123,compensation_cleaned!$A:$A,compensation_cleaned!$C:$C,"Missing")</f>
        <v>61446</v>
      </c>
      <c r="O123" t="str">
        <f>_xlfn.XLOOKUP(A123,compensation_cleaned!$A:$A,compensation_cleaned!$D:$D,"Missing")</f>
        <v>L1</v>
      </c>
      <c r="P123">
        <f>_xlfn.XLOOKUP(A123,engagement_pivot!$A:$A,engagement_pivot!$B:$B,"Missing")</f>
        <v>4</v>
      </c>
      <c r="Q123" t="str">
        <f>IF(
  _xlfn.XLOOKUP(A123, engagement_pivot!A:A, engagement_pivot!C:C, 0) &gt; 0,
  "Yes",
  "No"
)</f>
        <v>Yes</v>
      </c>
      <c r="R123">
        <f t="shared" si="5"/>
        <v>53</v>
      </c>
      <c r="S123" t="str">
        <f t="shared" si="6"/>
        <v>37+ months</v>
      </c>
      <c r="T123">
        <f>_xlfn.XLOOKUP(A123,performance_pivot!$A:$A,performance_pivot!$B:$B,"Missing")</f>
        <v>3.3333333333333335</v>
      </c>
      <c r="U123">
        <f>_xlfn.XLOOKUP(A123,compensation_cleaned!$A:$A,compensation_cleaned!$F:$F,"Missing")</f>
        <v>499723.03723404254</v>
      </c>
      <c r="V123" t="str">
        <f t="shared" si="7"/>
        <v>Below Avg Pay</v>
      </c>
      <c r="W123" t="str">
        <f t="shared" si="8"/>
        <v>Low/Avg Performer</v>
      </c>
      <c r="Y123" t="str">
        <f t="shared" si="9"/>
        <v>Low Pay &amp; Low Performance</v>
      </c>
    </row>
    <row r="124" spans="1:25">
      <c r="A124" s="7" t="s">
        <v>241</v>
      </c>
      <c r="B124" s="8" t="s">
        <v>19</v>
      </c>
      <c r="C124" s="8">
        <v>44</v>
      </c>
      <c r="D124" s="8" t="s">
        <v>12</v>
      </c>
      <c r="E124" s="8" t="s">
        <v>37</v>
      </c>
      <c r="F124" s="8" t="s">
        <v>38</v>
      </c>
      <c r="G124" s="9">
        <v>44145</v>
      </c>
      <c r="H124" s="8" t="s">
        <v>159</v>
      </c>
      <c r="I124" s="8" t="s">
        <v>45</v>
      </c>
      <c r="J124" s="10" t="s">
        <v>24</v>
      </c>
      <c r="K124" t="str">
        <f>_xlfn.XLOOKUP(A124,attrition_cleaned!$A:$A,attrition_cleaned!$B:$B,"Missing")</f>
        <v>Yes</v>
      </c>
      <c r="L124" s="9">
        <v>44823</v>
      </c>
      <c r="M124">
        <f>_xlfn.XLOOKUP(A124,compensation_cleaned!$A:$A,compensation_cleaned!$B:$B,"Missing")</f>
        <v>1158096</v>
      </c>
      <c r="N124">
        <f>_xlfn.XLOOKUP(A124,compensation_cleaned!$A:$A,compensation_cleaned!$C:$C,"Missing")</f>
        <v>137225</v>
      </c>
      <c r="O124" t="str">
        <f>_xlfn.XLOOKUP(A124,compensation_cleaned!$A:$A,compensation_cleaned!$D:$D,"Missing")</f>
        <v>L3</v>
      </c>
      <c r="P124">
        <f>_xlfn.XLOOKUP(A124,engagement_pivot!$A:$A,engagement_pivot!$B:$B,"Missing")</f>
        <v>2.3333333333333335</v>
      </c>
      <c r="Q124" t="str">
        <f>IF(
  _xlfn.XLOOKUP(A124, engagement_pivot!A:A, engagement_pivot!C:C, 0) &gt; 0,
  "Yes",
  "No"
)</f>
        <v>Yes</v>
      </c>
      <c r="R124">
        <f t="shared" si="5"/>
        <v>22</v>
      </c>
      <c r="S124" t="str">
        <f t="shared" si="6"/>
        <v>13–36 months</v>
      </c>
      <c r="T124">
        <f>_xlfn.XLOOKUP(A124,performance_pivot!$A:$A,performance_pivot!$B:$B,"Missing")</f>
        <v>3</v>
      </c>
      <c r="U124">
        <f>_xlfn.XLOOKUP(A124,compensation_cleaned!$A:$A,compensation_cleaned!$F:$F,"Missing")</f>
        <v>1044648.4727722772</v>
      </c>
      <c r="V124" t="str">
        <f t="shared" si="7"/>
        <v>Above Avg Pay</v>
      </c>
      <c r="W124" t="str">
        <f t="shared" si="8"/>
        <v>Low/Avg Performer</v>
      </c>
      <c r="Y124" t="str">
        <f t="shared" si="9"/>
        <v>Overpaid Low Performer</v>
      </c>
    </row>
    <row r="125" spans="1:25">
      <c r="A125" s="11" t="s">
        <v>242</v>
      </c>
      <c r="B125" s="12" t="s">
        <v>19</v>
      </c>
      <c r="C125" s="12">
        <v>41</v>
      </c>
      <c r="D125" s="12" t="s">
        <v>20</v>
      </c>
      <c r="E125" s="12" t="s">
        <v>49</v>
      </c>
      <c r="F125" s="12" t="s">
        <v>68</v>
      </c>
      <c r="G125" s="13">
        <v>43812</v>
      </c>
      <c r="H125" s="12" t="s">
        <v>30</v>
      </c>
      <c r="I125" s="12" t="s">
        <v>70</v>
      </c>
      <c r="J125" s="14" t="s">
        <v>17</v>
      </c>
      <c r="K125" t="str">
        <f>_xlfn.XLOOKUP(A125,attrition_cleaned!$A:$A,attrition_cleaned!$B:$B,"Missing")</f>
        <v>No</v>
      </c>
      <c r="L125" s="13"/>
      <c r="M125">
        <f>_xlfn.XLOOKUP(A125,compensation_cleaned!$A:$A,compensation_cleaned!$B:$B,"Missing")</f>
        <v>750857</v>
      </c>
      <c r="N125">
        <f>_xlfn.XLOOKUP(A125,compensation_cleaned!$A:$A,compensation_cleaned!$C:$C,"Missing")</f>
        <v>57205</v>
      </c>
      <c r="O125" t="str">
        <f>_xlfn.XLOOKUP(A125,compensation_cleaned!$A:$A,compensation_cleaned!$D:$D,"Missing")</f>
        <v>L2</v>
      </c>
      <c r="P125">
        <f>_xlfn.XLOOKUP(A125,engagement_pivot!$A:$A,engagement_pivot!$B:$B,"Missing")</f>
        <v>4.666666666666667</v>
      </c>
      <c r="Q125" t="str">
        <f>IF(
  _xlfn.XLOOKUP(A125, engagement_pivot!A:A, engagement_pivot!C:C, 0) &gt; 0,
  "Yes",
  "No"
)</f>
        <v>Yes</v>
      </c>
      <c r="R125">
        <f t="shared" si="5"/>
        <v>48</v>
      </c>
      <c r="S125" t="str">
        <f t="shared" si="6"/>
        <v>37+ months</v>
      </c>
      <c r="T125">
        <f>_xlfn.XLOOKUP(A125,performance_pivot!$A:$A,performance_pivot!$B:$B,"Missing")</f>
        <v>3</v>
      </c>
      <c r="U125">
        <f>_xlfn.XLOOKUP(A125,compensation_cleaned!$A:$A,compensation_cleaned!$F:$F,"Missing")</f>
        <v>746435.40070921986</v>
      </c>
      <c r="V125" t="str">
        <f t="shared" si="7"/>
        <v>Above Avg Pay</v>
      </c>
      <c r="W125" t="str">
        <f t="shared" si="8"/>
        <v>Low/Avg Performer</v>
      </c>
      <c r="Y125" t="str">
        <f t="shared" si="9"/>
        <v>Overpaid Low Performer</v>
      </c>
    </row>
    <row r="126" spans="1:25">
      <c r="A126" s="7" t="s">
        <v>243</v>
      </c>
      <c r="B126" s="8" t="s">
        <v>19</v>
      </c>
      <c r="C126" s="8">
        <v>39</v>
      </c>
      <c r="D126" s="8" t="s">
        <v>12</v>
      </c>
      <c r="E126" s="8" t="s">
        <v>33</v>
      </c>
      <c r="F126" s="8" t="s">
        <v>112</v>
      </c>
      <c r="G126" s="9">
        <v>42863</v>
      </c>
      <c r="H126" s="8" t="s">
        <v>244</v>
      </c>
      <c r="I126" s="8" t="s">
        <v>70</v>
      </c>
      <c r="J126" s="10" t="s">
        <v>24</v>
      </c>
      <c r="K126" t="str">
        <f>_xlfn.XLOOKUP(A126,attrition_cleaned!$A:$A,attrition_cleaned!$B:$B,"Missing")</f>
        <v>No</v>
      </c>
      <c r="L126" s="9"/>
      <c r="M126">
        <f>_xlfn.XLOOKUP(A126,compensation_cleaned!$A:$A,compensation_cleaned!$B:$B,"Missing")</f>
        <v>1157571</v>
      </c>
      <c r="N126">
        <f>_xlfn.XLOOKUP(A126,compensation_cleaned!$A:$A,compensation_cleaned!$C:$C,"Missing")</f>
        <v>96136</v>
      </c>
      <c r="O126" t="str">
        <f>_xlfn.XLOOKUP(A126,compensation_cleaned!$A:$A,compensation_cleaned!$D:$D,"Missing")</f>
        <v>L3</v>
      </c>
      <c r="P126">
        <f>_xlfn.XLOOKUP(A126,engagement_pivot!$A:$A,engagement_pivot!$B:$B,"Missing")</f>
        <v>3.5</v>
      </c>
      <c r="Q126" t="str">
        <f>IF(
  _xlfn.XLOOKUP(A126, engagement_pivot!A:A, engagement_pivot!C:C, 0) &gt; 0,
  "Yes",
  "No"
)</f>
        <v>Yes</v>
      </c>
      <c r="R126">
        <f t="shared" si="5"/>
        <v>79</v>
      </c>
      <c r="S126" t="str">
        <f t="shared" si="6"/>
        <v>37+ months</v>
      </c>
      <c r="T126">
        <f>_xlfn.XLOOKUP(A126,performance_pivot!$A:$A,performance_pivot!$B:$B,"Missing")</f>
        <v>4</v>
      </c>
      <c r="U126">
        <f>_xlfn.XLOOKUP(A126,compensation_cleaned!$A:$A,compensation_cleaned!$F:$F,"Missing")</f>
        <v>1044648.4727722772</v>
      </c>
      <c r="V126" t="str">
        <f t="shared" si="7"/>
        <v>Above Avg Pay</v>
      </c>
      <c r="W126" t="str">
        <f t="shared" si="8"/>
        <v>High Performer</v>
      </c>
      <c r="Y126" t="str">
        <f t="shared" si="9"/>
        <v>Well Aligned</v>
      </c>
    </row>
    <row r="127" spans="1:25">
      <c r="A127" s="11" t="s">
        <v>245</v>
      </c>
      <c r="B127" s="12" t="s">
        <v>11</v>
      </c>
      <c r="C127" s="12">
        <v>35</v>
      </c>
      <c r="D127" s="12" t="s">
        <v>20</v>
      </c>
      <c r="E127" s="12" t="s">
        <v>26</v>
      </c>
      <c r="F127" s="12" t="s">
        <v>27</v>
      </c>
      <c r="G127" s="13">
        <v>44517</v>
      </c>
      <c r="H127" s="12" t="s">
        <v>122</v>
      </c>
      <c r="I127" s="12" t="s">
        <v>45</v>
      </c>
      <c r="J127" s="14" t="s">
        <v>24</v>
      </c>
      <c r="K127" t="str">
        <f>_xlfn.XLOOKUP(A127,attrition_cleaned!$A:$A,attrition_cleaned!$B:$B,"Missing")</f>
        <v>No</v>
      </c>
      <c r="L127" s="13"/>
      <c r="M127">
        <f>_xlfn.XLOOKUP(A127,compensation_cleaned!$A:$A,compensation_cleaned!$B:$B,"Missing")</f>
        <v>993496</v>
      </c>
      <c r="N127">
        <f>_xlfn.XLOOKUP(A127,compensation_cleaned!$A:$A,compensation_cleaned!$C:$C,"Missing")</f>
        <v>49925</v>
      </c>
      <c r="O127" t="str">
        <f>_xlfn.XLOOKUP(A127,compensation_cleaned!$A:$A,compensation_cleaned!$D:$D,"Missing")</f>
        <v>L3</v>
      </c>
      <c r="P127">
        <f>_xlfn.XLOOKUP(A127,engagement_pivot!$A:$A,engagement_pivot!$B:$B,"Missing")</f>
        <v>3</v>
      </c>
      <c r="Q127" t="str">
        <f>IF(
  _xlfn.XLOOKUP(A127, engagement_pivot!A:A, engagement_pivot!C:C, 0) &gt; 0,
  "Yes",
  "No"
)</f>
        <v>Yes</v>
      </c>
      <c r="R127">
        <f t="shared" si="5"/>
        <v>25</v>
      </c>
      <c r="S127" t="str">
        <f t="shared" si="6"/>
        <v>13–36 months</v>
      </c>
      <c r="T127">
        <f>_xlfn.XLOOKUP(A127,performance_pivot!$A:$A,performance_pivot!$B:$B,"Missing")</f>
        <v>4.5</v>
      </c>
      <c r="U127">
        <f>_xlfn.XLOOKUP(A127,compensation_cleaned!$A:$A,compensation_cleaned!$F:$F,"Missing")</f>
        <v>1044648.4727722772</v>
      </c>
      <c r="V127" t="str">
        <f t="shared" si="7"/>
        <v>Below Avg Pay</v>
      </c>
      <c r="W127" t="str">
        <f t="shared" si="8"/>
        <v>High Performer</v>
      </c>
      <c r="Y127" t="str">
        <f t="shared" si="9"/>
        <v>Underpaid High Performer</v>
      </c>
    </row>
    <row r="128" spans="1:25">
      <c r="A128" s="7" t="s">
        <v>246</v>
      </c>
      <c r="B128" s="8" t="s">
        <v>19</v>
      </c>
      <c r="C128" s="8">
        <v>25</v>
      </c>
      <c r="D128" s="8" t="s">
        <v>12</v>
      </c>
      <c r="E128" s="8" t="s">
        <v>26</v>
      </c>
      <c r="F128" s="8" t="s">
        <v>27</v>
      </c>
      <c r="G128" s="9">
        <v>44911</v>
      </c>
      <c r="H128" s="8" t="s">
        <v>247</v>
      </c>
      <c r="I128" s="8" t="s">
        <v>70</v>
      </c>
      <c r="J128" s="10" t="s">
        <v>24</v>
      </c>
      <c r="K128" t="str">
        <f>_xlfn.XLOOKUP(A128,attrition_cleaned!$A:$A,attrition_cleaned!$B:$B,"Missing")</f>
        <v>No</v>
      </c>
      <c r="L128" s="9"/>
      <c r="M128">
        <f>_xlfn.XLOOKUP(A128,compensation_cleaned!$A:$A,compensation_cleaned!$B:$B,"Missing")</f>
        <v>715526</v>
      </c>
      <c r="N128">
        <f>_xlfn.XLOOKUP(A128,compensation_cleaned!$A:$A,compensation_cleaned!$C:$C,"Missing")</f>
        <v>81015</v>
      </c>
      <c r="O128" t="str">
        <f>_xlfn.XLOOKUP(A128,compensation_cleaned!$A:$A,compensation_cleaned!$D:$D,"Missing")</f>
        <v>L2</v>
      </c>
      <c r="P128">
        <f>_xlfn.XLOOKUP(A128,engagement_pivot!$A:$A,engagement_pivot!$B:$B,"Missing")</f>
        <v>1.5</v>
      </c>
      <c r="Q128" t="str">
        <f>IF(
  _xlfn.XLOOKUP(A128, engagement_pivot!A:A, engagement_pivot!C:C, 0) &gt; 0,
  "Yes",
  "No"
)</f>
        <v>Yes</v>
      </c>
      <c r="R128">
        <f t="shared" si="5"/>
        <v>12</v>
      </c>
      <c r="S128" t="str">
        <f t="shared" si="6"/>
        <v>0–12 months</v>
      </c>
      <c r="T128">
        <f>_xlfn.XLOOKUP(A128,performance_pivot!$A:$A,performance_pivot!$B:$B,"Missing")</f>
        <v>4</v>
      </c>
      <c r="U128">
        <f>_xlfn.XLOOKUP(A128,compensation_cleaned!$A:$A,compensation_cleaned!$F:$F,"Missing")</f>
        <v>746435.40070921986</v>
      </c>
      <c r="V128" t="str">
        <f t="shared" si="7"/>
        <v>Below Avg Pay</v>
      </c>
      <c r="W128" t="str">
        <f t="shared" si="8"/>
        <v>High Performer</v>
      </c>
      <c r="Y128" t="str">
        <f t="shared" si="9"/>
        <v>Underpaid High Performer</v>
      </c>
    </row>
    <row r="129" spans="1:25">
      <c r="A129" s="11" t="s">
        <v>248</v>
      </c>
      <c r="B129" s="12" t="s">
        <v>19</v>
      </c>
      <c r="C129" s="12">
        <v>43</v>
      </c>
      <c r="D129" s="12" t="s">
        <v>12</v>
      </c>
      <c r="E129" s="12" t="s">
        <v>37</v>
      </c>
      <c r="F129" s="12" t="s">
        <v>43</v>
      </c>
      <c r="G129" s="13">
        <v>44358</v>
      </c>
      <c r="H129" s="12" t="s">
        <v>249</v>
      </c>
      <c r="I129" s="12" t="s">
        <v>56</v>
      </c>
      <c r="J129" s="14" t="s">
        <v>24</v>
      </c>
      <c r="K129" t="str">
        <f>_xlfn.XLOOKUP(A129,attrition_cleaned!$A:$A,attrition_cleaned!$B:$B,"Missing")</f>
        <v>Yes</v>
      </c>
      <c r="L129" s="13">
        <v>45782</v>
      </c>
      <c r="M129">
        <f>_xlfn.XLOOKUP(A129,compensation_cleaned!$A:$A,compensation_cleaned!$B:$B,"Missing")</f>
        <v>550291</v>
      </c>
      <c r="N129">
        <f>_xlfn.XLOOKUP(A129,compensation_cleaned!$A:$A,compensation_cleaned!$C:$C,"Missing")</f>
        <v>61474</v>
      </c>
      <c r="O129" t="str">
        <f>_xlfn.XLOOKUP(A129,compensation_cleaned!$A:$A,compensation_cleaned!$D:$D,"Missing")</f>
        <v>L1</v>
      </c>
      <c r="P129">
        <f>_xlfn.XLOOKUP(A129,engagement_pivot!$A:$A,engagement_pivot!$B:$B,"Missing")</f>
        <v>1.5</v>
      </c>
      <c r="Q129" t="str">
        <f>IF(
  _xlfn.XLOOKUP(A129, engagement_pivot!A:A, engagement_pivot!C:C, 0) &gt; 0,
  "Yes",
  "No"
)</f>
        <v>Yes</v>
      </c>
      <c r="R129">
        <f t="shared" si="5"/>
        <v>46</v>
      </c>
      <c r="S129" t="str">
        <f t="shared" si="6"/>
        <v>37+ months</v>
      </c>
      <c r="T129">
        <f>_xlfn.XLOOKUP(A129,performance_pivot!$A:$A,performance_pivot!$B:$B,"Missing")</f>
        <v>4</v>
      </c>
      <c r="U129">
        <f>_xlfn.XLOOKUP(A129,compensation_cleaned!$A:$A,compensation_cleaned!$F:$F,"Missing")</f>
        <v>499723.03723404254</v>
      </c>
      <c r="V129" t="str">
        <f t="shared" si="7"/>
        <v>Above Avg Pay</v>
      </c>
      <c r="W129" t="str">
        <f t="shared" si="8"/>
        <v>High Performer</v>
      </c>
      <c r="Y129" t="str">
        <f t="shared" si="9"/>
        <v>Well Aligned</v>
      </c>
    </row>
    <row r="130" spans="1:25">
      <c r="A130" s="7" t="s">
        <v>250</v>
      </c>
      <c r="B130" s="8" t="s">
        <v>11</v>
      </c>
      <c r="C130" s="8">
        <v>28</v>
      </c>
      <c r="D130" s="8" t="s">
        <v>12</v>
      </c>
      <c r="E130" s="8" t="s">
        <v>37</v>
      </c>
      <c r="F130" s="8" t="s">
        <v>43</v>
      </c>
      <c r="G130" s="9">
        <v>44508</v>
      </c>
      <c r="H130" s="8" t="s">
        <v>142</v>
      </c>
      <c r="I130" s="8" t="s">
        <v>23</v>
      </c>
      <c r="J130" s="10" t="s">
        <v>24</v>
      </c>
      <c r="K130" t="str">
        <f>_xlfn.XLOOKUP(A130,attrition_cleaned!$A:$A,attrition_cleaned!$B:$B,"Missing")</f>
        <v>Yes</v>
      </c>
      <c r="L130" s="9">
        <v>45718</v>
      </c>
      <c r="M130">
        <f>_xlfn.XLOOKUP(A130,compensation_cleaned!$A:$A,compensation_cleaned!$B:$B,"Missing")</f>
        <v>610769</v>
      </c>
      <c r="N130">
        <f>_xlfn.XLOOKUP(A130,compensation_cleaned!$A:$A,compensation_cleaned!$C:$C,"Missing")</f>
        <v>88148</v>
      </c>
      <c r="O130" t="str">
        <f>_xlfn.XLOOKUP(A130,compensation_cleaned!$A:$A,compensation_cleaned!$D:$D,"Missing")</f>
        <v>L2</v>
      </c>
      <c r="P130">
        <f>_xlfn.XLOOKUP(A130,engagement_pivot!$A:$A,engagement_pivot!$B:$B,"Missing")</f>
        <v>1</v>
      </c>
      <c r="Q130" t="str">
        <f>IF(
  _xlfn.XLOOKUP(A130, engagement_pivot!A:A, engagement_pivot!C:C, 0) &gt; 0,
  "Yes",
  "No"
)</f>
        <v>Yes</v>
      </c>
      <c r="R130">
        <f t="shared" si="5"/>
        <v>39</v>
      </c>
      <c r="S130" t="str">
        <f t="shared" si="6"/>
        <v>37+ months</v>
      </c>
      <c r="T130">
        <f>_xlfn.XLOOKUP(A130,performance_pivot!$A:$A,performance_pivot!$B:$B,"Missing")</f>
        <v>4</v>
      </c>
      <c r="U130">
        <f>_xlfn.XLOOKUP(A130,compensation_cleaned!$A:$A,compensation_cleaned!$F:$F,"Missing")</f>
        <v>746435.40070921986</v>
      </c>
      <c r="V130" t="str">
        <f t="shared" si="7"/>
        <v>Below Avg Pay</v>
      </c>
      <c r="W130" t="str">
        <f t="shared" si="8"/>
        <v>High Performer</v>
      </c>
      <c r="Y130" t="str">
        <f t="shared" si="9"/>
        <v>Underpaid High Performer</v>
      </c>
    </row>
    <row r="131" spans="1:25">
      <c r="A131" s="11" t="s">
        <v>251</v>
      </c>
      <c r="B131" s="12" t="s">
        <v>19</v>
      </c>
      <c r="C131" s="12">
        <v>43</v>
      </c>
      <c r="D131" s="12" t="s">
        <v>20</v>
      </c>
      <c r="E131" s="12" t="s">
        <v>37</v>
      </c>
      <c r="F131" s="12" t="s">
        <v>43</v>
      </c>
      <c r="G131" s="13">
        <v>44335</v>
      </c>
      <c r="H131" s="12" t="s">
        <v>179</v>
      </c>
      <c r="I131" s="12" t="s">
        <v>45</v>
      </c>
      <c r="J131" s="14" t="s">
        <v>24</v>
      </c>
      <c r="K131" t="str">
        <f>_xlfn.XLOOKUP(A131,attrition_cleaned!$A:$A,attrition_cleaned!$B:$B,"Missing")</f>
        <v>No</v>
      </c>
      <c r="L131" s="13"/>
      <c r="M131">
        <f>_xlfn.XLOOKUP(A131,compensation_cleaned!$A:$A,compensation_cleaned!$B:$B,"Missing")</f>
        <v>405077</v>
      </c>
      <c r="N131">
        <f>_xlfn.XLOOKUP(A131,compensation_cleaned!$A:$A,compensation_cleaned!$C:$C,"Missing")</f>
        <v>40017</v>
      </c>
      <c r="O131" t="str">
        <f>_xlfn.XLOOKUP(A131,compensation_cleaned!$A:$A,compensation_cleaned!$D:$D,"Missing")</f>
        <v>L1</v>
      </c>
      <c r="P131">
        <f>_xlfn.XLOOKUP(A131,engagement_pivot!$A:$A,engagement_pivot!$B:$B,"Missing")</f>
        <v>2</v>
      </c>
      <c r="Q131" t="str">
        <f>IF(
  _xlfn.XLOOKUP(A131, engagement_pivot!A:A, engagement_pivot!C:C, 0) &gt; 0,
  "Yes",
  "No"
)</f>
        <v>Yes</v>
      </c>
      <c r="R131">
        <f t="shared" ref="R131:R194" si="10">IF(K131="Yes",DATEDIF(G131,L131,"M"),DATEDIF(G131,DATE(2023,12,31),"M"))</f>
        <v>31</v>
      </c>
      <c r="S131" t="str">
        <f t="shared" ref="S131:S194" si="11">IF(R131&lt;=12,"0–12 months",
 IF(R131&lt;=36,"13–36 months","37+ months"))</f>
        <v>13–36 months</v>
      </c>
      <c r="T131">
        <f>_xlfn.XLOOKUP(A131,performance_pivot!$A:$A,performance_pivot!$B:$B,"Missing")</f>
        <v>3.5</v>
      </c>
      <c r="U131">
        <f>_xlfn.XLOOKUP(A131,compensation_cleaned!$A:$A,compensation_cleaned!$F:$F,"Missing")</f>
        <v>499723.03723404254</v>
      </c>
      <c r="V131" t="str">
        <f t="shared" ref="V131:V194" si="12">IF(M131&gt;U131,"Above Avg Pay","Below Avg Pay")</f>
        <v>Below Avg Pay</v>
      </c>
      <c r="W131" t="str">
        <f t="shared" ref="W131:W194" si="13">IF(T131&gt;=4,"High Performer","Low/Avg Performer")</f>
        <v>Low/Avg Performer</v>
      </c>
      <c r="Y131" t="str">
        <f t="shared" si="9"/>
        <v>Low Pay &amp; Low Performance</v>
      </c>
    </row>
    <row r="132" spans="1:25">
      <c r="A132" s="7" t="s">
        <v>252</v>
      </c>
      <c r="B132" s="8" t="s">
        <v>11</v>
      </c>
      <c r="C132" s="8">
        <v>32</v>
      </c>
      <c r="D132" s="8" t="s">
        <v>12</v>
      </c>
      <c r="E132" s="8" t="s">
        <v>37</v>
      </c>
      <c r="F132" s="8" t="s">
        <v>38</v>
      </c>
      <c r="G132" s="9">
        <v>42884</v>
      </c>
      <c r="H132" s="8" t="s">
        <v>72</v>
      </c>
      <c r="I132" s="8" t="s">
        <v>16</v>
      </c>
      <c r="J132" s="10" t="s">
        <v>24</v>
      </c>
      <c r="K132" t="str">
        <f>_xlfn.XLOOKUP(A132,attrition_cleaned!$A:$A,attrition_cleaned!$B:$B,"Missing")</f>
        <v>No</v>
      </c>
      <c r="L132" s="9"/>
      <c r="M132">
        <f>_xlfn.XLOOKUP(A132,compensation_cleaned!$A:$A,compensation_cleaned!$B:$B,"Missing")</f>
        <v>958611</v>
      </c>
      <c r="N132">
        <f>_xlfn.XLOOKUP(A132,compensation_cleaned!$A:$A,compensation_cleaned!$C:$C,"Missing")</f>
        <v>62378</v>
      </c>
      <c r="O132" t="str">
        <f>_xlfn.XLOOKUP(A132,compensation_cleaned!$A:$A,compensation_cleaned!$D:$D,"Missing")</f>
        <v>L3</v>
      </c>
      <c r="P132">
        <f>_xlfn.XLOOKUP(A132,engagement_pivot!$A:$A,engagement_pivot!$B:$B,"Missing")</f>
        <v>3</v>
      </c>
      <c r="Q132" t="str">
        <f>IF(
  _xlfn.XLOOKUP(A132, engagement_pivot!A:A, engagement_pivot!C:C, 0) &gt; 0,
  "Yes",
  "No"
)</f>
        <v>Yes</v>
      </c>
      <c r="R132">
        <f t="shared" si="10"/>
        <v>79</v>
      </c>
      <c r="S132" t="str">
        <f t="shared" si="11"/>
        <v>37+ months</v>
      </c>
      <c r="T132">
        <f>_xlfn.XLOOKUP(A132,performance_pivot!$A:$A,performance_pivot!$B:$B,"Missing")</f>
        <v>4</v>
      </c>
      <c r="U132">
        <f>_xlfn.XLOOKUP(A132,compensation_cleaned!$A:$A,compensation_cleaned!$F:$F,"Missing")</f>
        <v>1044648.4727722772</v>
      </c>
      <c r="V132" t="str">
        <f t="shared" si="12"/>
        <v>Below Avg Pay</v>
      </c>
      <c r="W132" t="str">
        <f t="shared" si="13"/>
        <v>High Performer</v>
      </c>
      <c r="Y132" t="str">
        <f t="shared" ref="Y132:Y195" si="14">IF(
 AND(V132="Above Avg Pay",W132="High Performer"),"Well Aligned",
 IF(
  AND(V132="Below Avg Pay",W132="High Performer"),"Underpaid High Performer",
  IF(
   AND(V132="Above Avg Pay",W132="Low/Avg Performer"),"Overpaid Low Performer",
   "Low Pay &amp; Low Performance"
  )
 )
)</f>
        <v>Underpaid High Performer</v>
      </c>
    </row>
    <row r="133" spans="1:25">
      <c r="A133" s="11" t="s">
        <v>253</v>
      </c>
      <c r="B133" s="12" t="s">
        <v>19</v>
      </c>
      <c r="C133" s="12">
        <v>43</v>
      </c>
      <c r="D133" s="12" t="s">
        <v>12</v>
      </c>
      <c r="E133" s="12" t="s">
        <v>33</v>
      </c>
      <c r="F133" s="12" t="s">
        <v>112</v>
      </c>
      <c r="G133" s="13">
        <v>42833</v>
      </c>
      <c r="H133" s="12" t="s">
        <v>185</v>
      </c>
      <c r="I133" s="12" t="s">
        <v>70</v>
      </c>
      <c r="J133" s="14" t="s">
        <v>24</v>
      </c>
      <c r="K133" t="str">
        <f>_xlfn.XLOOKUP(A133,attrition_cleaned!$A:$A,attrition_cleaned!$B:$B,"Missing")</f>
        <v>No</v>
      </c>
      <c r="L133" s="13"/>
      <c r="M133">
        <f>_xlfn.XLOOKUP(A133,compensation_cleaned!$A:$A,compensation_cleaned!$B:$B,"Missing")</f>
        <v>467200</v>
      </c>
      <c r="N133">
        <f>_xlfn.XLOOKUP(A133,compensation_cleaned!$A:$A,compensation_cleaned!$C:$C,"Missing")</f>
        <v>34368</v>
      </c>
      <c r="O133" t="str">
        <f>_xlfn.XLOOKUP(A133,compensation_cleaned!$A:$A,compensation_cleaned!$D:$D,"Missing")</f>
        <v>L1</v>
      </c>
      <c r="P133">
        <f>_xlfn.XLOOKUP(A133,engagement_pivot!$A:$A,engagement_pivot!$B:$B,"Missing")</f>
        <v>2.5</v>
      </c>
      <c r="Q133" t="str">
        <f>IF(
  _xlfn.XLOOKUP(A133, engagement_pivot!A:A, engagement_pivot!C:C, 0) &gt; 0,
  "Yes",
  "No"
)</f>
        <v>Yes</v>
      </c>
      <c r="R133">
        <f t="shared" si="10"/>
        <v>80</v>
      </c>
      <c r="S133" t="str">
        <f t="shared" si="11"/>
        <v>37+ months</v>
      </c>
      <c r="T133">
        <f>_xlfn.XLOOKUP(A133,performance_pivot!$A:$A,performance_pivot!$B:$B,"Missing")</f>
        <v>3.5</v>
      </c>
      <c r="U133">
        <f>_xlfn.XLOOKUP(A133,compensation_cleaned!$A:$A,compensation_cleaned!$F:$F,"Missing")</f>
        <v>499723.03723404254</v>
      </c>
      <c r="V133" t="str">
        <f t="shared" si="12"/>
        <v>Below Avg Pay</v>
      </c>
      <c r="W133" t="str">
        <f t="shared" si="13"/>
        <v>Low/Avg Performer</v>
      </c>
      <c r="Y133" t="str">
        <f t="shared" si="14"/>
        <v>Low Pay &amp; Low Performance</v>
      </c>
    </row>
    <row r="134" spans="1:25">
      <c r="A134" s="7" t="s">
        <v>254</v>
      </c>
      <c r="B134" s="8" t="s">
        <v>11</v>
      </c>
      <c r="C134" s="8">
        <v>38</v>
      </c>
      <c r="D134" s="8" t="s">
        <v>12</v>
      </c>
      <c r="E134" s="8" t="s">
        <v>13</v>
      </c>
      <c r="F134" s="8" t="s">
        <v>14</v>
      </c>
      <c r="G134" s="9">
        <v>44498</v>
      </c>
      <c r="H134" s="8" t="s">
        <v>255</v>
      </c>
      <c r="I134" s="8" t="s">
        <v>16</v>
      </c>
      <c r="J134" s="10" t="s">
        <v>24</v>
      </c>
      <c r="K134" t="str">
        <f>_xlfn.XLOOKUP(A134,attrition_cleaned!$A:$A,attrition_cleaned!$B:$B,"Missing")</f>
        <v>No</v>
      </c>
      <c r="L134" s="9"/>
      <c r="M134">
        <f>_xlfn.XLOOKUP(A134,compensation_cleaned!$A:$A,compensation_cleaned!$B:$B,"Missing")</f>
        <v>1218406</v>
      </c>
      <c r="N134">
        <f>_xlfn.XLOOKUP(A134,compensation_cleaned!$A:$A,compensation_cleaned!$C:$C,"Missing")</f>
        <v>170265</v>
      </c>
      <c r="O134" t="str">
        <f>_xlfn.XLOOKUP(A134,compensation_cleaned!$A:$A,compensation_cleaned!$D:$D,"Missing")</f>
        <v>L4</v>
      </c>
      <c r="P134">
        <f>_xlfn.XLOOKUP(A134,engagement_pivot!$A:$A,engagement_pivot!$B:$B,"Missing")</f>
        <v>4</v>
      </c>
      <c r="Q134" t="str">
        <f>IF(
  _xlfn.XLOOKUP(A134, engagement_pivot!A:A, engagement_pivot!C:C, 0) &gt; 0,
  "Yes",
  "No"
)</f>
        <v>Yes</v>
      </c>
      <c r="R134">
        <f t="shared" si="10"/>
        <v>26</v>
      </c>
      <c r="S134" t="str">
        <f t="shared" si="11"/>
        <v>13–36 months</v>
      </c>
      <c r="T134">
        <f>_xlfn.XLOOKUP(A134,performance_pivot!$A:$A,performance_pivot!$B:$B,"Missing")</f>
        <v>3</v>
      </c>
      <c r="U134">
        <f>_xlfn.XLOOKUP(A134,compensation_cleaned!$A:$A,compensation_cleaned!$F:$F,"Missing")</f>
        <v>1044648.4727722772</v>
      </c>
      <c r="V134" t="str">
        <f t="shared" si="12"/>
        <v>Above Avg Pay</v>
      </c>
      <c r="W134" t="str">
        <f t="shared" si="13"/>
        <v>Low/Avg Performer</v>
      </c>
      <c r="Y134" t="str">
        <f t="shared" si="14"/>
        <v>Overpaid Low Performer</v>
      </c>
    </row>
    <row r="135" spans="1:25">
      <c r="A135" s="11" t="s">
        <v>256</v>
      </c>
      <c r="B135" s="12" t="s">
        <v>19</v>
      </c>
      <c r="C135" s="12">
        <v>29</v>
      </c>
      <c r="D135" s="12" t="s">
        <v>20</v>
      </c>
      <c r="E135" s="12" t="s">
        <v>37</v>
      </c>
      <c r="F135" s="12" t="s">
        <v>43</v>
      </c>
      <c r="G135" s="13">
        <v>44260</v>
      </c>
      <c r="H135" s="12" t="s">
        <v>149</v>
      </c>
      <c r="I135" s="12" t="s">
        <v>16</v>
      </c>
      <c r="J135" s="14" t="s">
        <v>24</v>
      </c>
      <c r="K135" t="str">
        <f>_xlfn.XLOOKUP(A135,attrition_cleaned!$A:$A,attrition_cleaned!$B:$B,"Missing")</f>
        <v>No</v>
      </c>
      <c r="L135" s="13"/>
      <c r="M135">
        <f>_xlfn.XLOOKUP(A135,compensation_cleaned!$A:$A,compensation_cleaned!$B:$B,"Missing")</f>
        <v>409379</v>
      </c>
      <c r="N135">
        <f>_xlfn.XLOOKUP(A135,compensation_cleaned!$A:$A,compensation_cleaned!$C:$C,"Missing")</f>
        <v>34090</v>
      </c>
      <c r="O135" t="str">
        <f>_xlfn.XLOOKUP(A135,compensation_cleaned!$A:$A,compensation_cleaned!$D:$D,"Missing")</f>
        <v>L1</v>
      </c>
      <c r="P135">
        <f>_xlfn.XLOOKUP(A135,engagement_pivot!$A:$A,engagement_pivot!$B:$B,"Missing")</f>
        <v>1</v>
      </c>
      <c r="Q135" t="str">
        <f>IF(
  _xlfn.XLOOKUP(A135, engagement_pivot!A:A, engagement_pivot!C:C, 0) &gt; 0,
  "Yes",
  "No"
)</f>
        <v>Yes</v>
      </c>
      <c r="R135">
        <f t="shared" si="10"/>
        <v>33</v>
      </c>
      <c r="S135" t="str">
        <f t="shared" si="11"/>
        <v>13–36 months</v>
      </c>
      <c r="T135">
        <f>_xlfn.XLOOKUP(A135,performance_pivot!$A:$A,performance_pivot!$B:$B,"Missing")</f>
        <v>3</v>
      </c>
      <c r="U135">
        <f>_xlfn.XLOOKUP(A135,compensation_cleaned!$A:$A,compensation_cleaned!$F:$F,"Missing")</f>
        <v>499723.03723404254</v>
      </c>
      <c r="V135" t="str">
        <f t="shared" si="12"/>
        <v>Below Avg Pay</v>
      </c>
      <c r="W135" t="str">
        <f t="shared" si="13"/>
        <v>Low/Avg Performer</v>
      </c>
      <c r="Y135" t="str">
        <f t="shared" si="14"/>
        <v>Low Pay &amp; Low Performance</v>
      </c>
    </row>
    <row r="136" spans="1:25">
      <c r="A136" s="7" t="s">
        <v>257</v>
      </c>
      <c r="B136" s="8" t="s">
        <v>19</v>
      </c>
      <c r="C136" s="8">
        <v>33</v>
      </c>
      <c r="D136" s="8" t="s">
        <v>20</v>
      </c>
      <c r="E136" s="8" t="s">
        <v>49</v>
      </c>
      <c r="F136" s="8" t="s">
        <v>65</v>
      </c>
      <c r="G136" s="9">
        <v>42866</v>
      </c>
      <c r="H136" s="8" t="s">
        <v>258</v>
      </c>
      <c r="I136" s="8" t="s">
        <v>23</v>
      </c>
      <c r="J136" s="10" t="s">
        <v>24</v>
      </c>
      <c r="K136" t="str">
        <f>_xlfn.XLOOKUP(A136,attrition_cleaned!$A:$A,attrition_cleaned!$B:$B,"Missing")</f>
        <v>No</v>
      </c>
      <c r="L136" s="9"/>
      <c r="M136">
        <f>_xlfn.XLOOKUP(A136,compensation_cleaned!$A:$A,compensation_cleaned!$B:$B,"Missing")</f>
        <v>752310</v>
      </c>
      <c r="N136">
        <f>_xlfn.XLOOKUP(A136,compensation_cleaned!$A:$A,compensation_cleaned!$C:$C,"Missing")</f>
        <v>54620</v>
      </c>
      <c r="O136" t="str">
        <f>_xlfn.XLOOKUP(A136,compensation_cleaned!$A:$A,compensation_cleaned!$D:$D,"Missing")</f>
        <v>L2</v>
      </c>
      <c r="P136">
        <f>_xlfn.XLOOKUP(A136,engagement_pivot!$A:$A,engagement_pivot!$B:$B,"Missing")</f>
        <v>3.6666666666666665</v>
      </c>
      <c r="Q136" t="str">
        <f>IF(
  _xlfn.XLOOKUP(A136, engagement_pivot!A:A, engagement_pivot!C:C, 0) &gt; 0,
  "Yes",
  "No"
)</f>
        <v>Yes</v>
      </c>
      <c r="R136">
        <f t="shared" si="10"/>
        <v>79</v>
      </c>
      <c r="S136" t="str">
        <f t="shared" si="11"/>
        <v>37+ months</v>
      </c>
      <c r="T136">
        <f>_xlfn.XLOOKUP(A136,performance_pivot!$A:$A,performance_pivot!$B:$B,"Missing")</f>
        <v>3.5</v>
      </c>
      <c r="U136">
        <f>_xlfn.XLOOKUP(A136,compensation_cleaned!$A:$A,compensation_cleaned!$F:$F,"Missing")</f>
        <v>746435.40070921986</v>
      </c>
      <c r="V136" t="str">
        <f t="shared" si="12"/>
        <v>Above Avg Pay</v>
      </c>
      <c r="W136" t="str">
        <f t="shared" si="13"/>
        <v>Low/Avg Performer</v>
      </c>
      <c r="Y136" t="str">
        <f t="shared" si="14"/>
        <v>Overpaid Low Performer</v>
      </c>
    </row>
    <row r="137" spans="1:25">
      <c r="A137" s="11" t="s">
        <v>259</v>
      </c>
      <c r="B137" s="12" t="s">
        <v>11</v>
      </c>
      <c r="C137" s="12">
        <v>44</v>
      </c>
      <c r="D137" s="12" t="s">
        <v>12</v>
      </c>
      <c r="E137" s="12" t="s">
        <v>26</v>
      </c>
      <c r="F137" s="12" t="s">
        <v>58</v>
      </c>
      <c r="G137" s="13">
        <v>43776</v>
      </c>
      <c r="H137" s="12" t="s">
        <v>53</v>
      </c>
      <c r="I137" s="12" t="s">
        <v>56</v>
      </c>
      <c r="J137" s="14" t="s">
        <v>17</v>
      </c>
      <c r="K137" t="str">
        <f>_xlfn.XLOOKUP(A137,attrition_cleaned!$A:$A,attrition_cleaned!$B:$B,"Missing")</f>
        <v>No</v>
      </c>
      <c r="L137" s="13"/>
      <c r="M137">
        <f>_xlfn.XLOOKUP(A137,compensation_cleaned!$A:$A,compensation_cleaned!$B:$B,"Missing")</f>
        <v>485211</v>
      </c>
      <c r="N137">
        <f>_xlfn.XLOOKUP(A137,compensation_cleaned!$A:$A,compensation_cleaned!$C:$C,"Missing")</f>
        <v>60202</v>
      </c>
      <c r="O137" t="str">
        <f>_xlfn.XLOOKUP(A137,compensation_cleaned!$A:$A,compensation_cleaned!$D:$D,"Missing")</f>
        <v>L1</v>
      </c>
      <c r="P137">
        <f>_xlfn.XLOOKUP(A137,engagement_pivot!$A:$A,engagement_pivot!$B:$B,"Missing")</f>
        <v>4</v>
      </c>
      <c r="Q137" t="str">
        <f>IF(
  _xlfn.XLOOKUP(A137, engagement_pivot!A:A, engagement_pivot!C:C, 0) &gt; 0,
  "Yes",
  "No"
)</f>
        <v>Yes</v>
      </c>
      <c r="R137">
        <f t="shared" si="10"/>
        <v>49</v>
      </c>
      <c r="S137" t="str">
        <f t="shared" si="11"/>
        <v>37+ months</v>
      </c>
      <c r="T137">
        <f>_xlfn.XLOOKUP(A137,performance_pivot!$A:$A,performance_pivot!$B:$B,"Missing")</f>
        <v>3</v>
      </c>
      <c r="U137">
        <f>_xlfn.XLOOKUP(A137,compensation_cleaned!$A:$A,compensation_cleaned!$F:$F,"Missing")</f>
        <v>499723.03723404254</v>
      </c>
      <c r="V137" t="str">
        <f t="shared" si="12"/>
        <v>Below Avg Pay</v>
      </c>
      <c r="W137" t="str">
        <f t="shared" si="13"/>
        <v>Low/Avg Performer</v>
      </c>
      <c r="Y137" t="str">
        <f t="shared" si="14"/>
        <v>Low Pay &amp; Low Performance</v>
      </c>
    </row>
    <row r="138" spans="1:25">
      <c r="A138" s="7" t="s">
        <v>260</v>
      </c>
      <c r="B138" s="8" t="s">
        <v>11</v>
      </c>
      <c r="C138" s="8">
        <v>37</v>
      </c>
      <c r="D138" s="8" t="s">
        <v>20</v>
      </c>
      <c r="E138" s="8" t="s">
        <v>33</v>
      </c>
      <c r="F138" s="8" t="s">
        <v>112</v>
      </c>
      <c r="G138" s="9">
        <v>44486</v>
      </c>
      <c r="H138" s="8" t="s">
        <v>261</v>
      </c>
      <c r="I138" s="8" t="s">
        <v>23</v>
      </c>
      <c r="J138" s="10" t="s">
        <v>24</v>
      </c>
      <c r="K138" t="str">
        <f>_xlfn.XLOOKUP(A138,attrition_cleaned!$A:$A,attrition_cleaned!$B:$B,"Missing")</f>
        <v>No</v>
      </c>
      <c r="L138" s="9"/>
      <c r="M138">
        <f>_xlfn.XLOOKUP(A138,compensation_cleaned!$A:$A,compensation_cleaned!$B:$B,"Missing")</f>
        <v>1377367</v>
      </c>
      <c r="N138">
        <f>_xlfn.XLOOKUP(A138,compensation_cleaned!$A:$A,compensation_cleaned!$C:$C,"Missing")</f>
        <v>146258</v>
      </c>
      <c r="O138" t="str">
        <f>_xlfn.XLOOKUP(A138,compensation_cleaned!$A:$A,compensation_cleaned!$D:$D,"Missing")</f>
        <v>L4</v>
      </c>
      <c r="P138">
        <f>_xlfn.XLOOKUP(A138,engagement_pivot!$A:$A,engagement_pivot!$B:$B,"Missing")</f>
        <v>1.6666666666666667</v>
      </c>
      <c r="Q138" t="str">
        <f>IF(
  _xlfn.XLOOKUP(A138, engagement_pivot!A:A, engagement_pivot!C:C, 0) &gt; 0,
  "Yes",
  "No"
)</f>
        <v>Yes</v>
      </c>
      <c r="R138">
        <f t="shared" si="10"/>
        <v>26</v>
      </c>
      <c r="S138" t="str">
        <f t="shared" si="11"/>
        <v>13–36 months</v>
      </c>
      <c r="T138">
        <f>_xlfn.XLOOKUP(A138,performance_pivot!$A:$A,performance_pivot!$B:$B,"Missing")</f>
        <v>3</v>
      </c>
      <c r="U138">
        <f>_xlfn.XLOOKUP(A138,compensation_cleaned!$A:$A,compensation_cleaned!$F:$F,"Missing")</f>
        <v>1044648.4727722772</v>
      </c>
      <c r="V138" t="str">
        <f t="shared" si="12"/>
        <v>Above Avg Pay</v>
      </c>
      <c r="W138" t="str">
        <f t="shared" si="13"/>
        <v>Low/Avg Performer</v>
      </c>
      <c r="Y138" t="str">
        <f t="shared" si="14"/>
        <v>Overpaid Low Performer</v>
      </c>
    </row>
    <row r="139" spans="1:25">
      <c r="A139" s="11" t="s">
        <v>262</v>
      </c>
      <c r="B139" s="12" t="s">
        <v>11</v>
      </c>
      <c r="C139" s="12">
        <v>36</v>
      </c>
      <c r="D139" s="12" t="s">
        <v>12</v>
      </c>
      <c r="E139" s="12" t="s">
        <v>33</v>
      </c>
      <c r="F139" s="12" t="s">
        <v>112</v>
      </c>
      <c r="G139" s="13">
        <v>43224</v>
      </c>
      <c r="H139" s="12" t="s">
        <v>263</v>
      </c>
      <c r="I139" s="12" t="s">
        <v>70</v>
      </c>
      <c r="J139" s="14" t="s">
        <v>24</v>
      </c>
      <c r="K139" t="str">
        <f>_xlfn.XLOOKUP(A139,attrition_cleaned!$A:$A,attrition_cleaned!$B:$B,"Missing")</f>
        <v>No</v>
      </c>
      <c r="L139" s="13"/>
      <c r="M139">
        <f>_xlfn.XLOOKUP(A139,compensation_cleaned!$A:$A,compensation_cleaned!$B:$B,"Missing")</f>
        <v>921144</v>
      </c>
      <c r="N139">
        <f>_xlfn.XLOOKUP(A139,compensation_cleaned!$A:$A,compensation_cleaned!$C:$C,"Missing")</f>
        <v>61443</v>
      </c>
      <c r="O139" t="str">
        <f>_xlfn.XLOOKUP(A139,compensation_cleaned!$A:$A,compensation_cleaned!$D:$D,"Missing")</f>
        <v>L3</v>
      </c>
      <c r="P139">
        <f>_xlfn.XLOOKUP(A139,engagement_pivot!$A:$A,engagement_pivot!$B:$B,"Missing")</f>
        <v>5</v>
      </c>
      <c r="Q139" t="str">
        <f>IF(
  _xlfn.XLOOKUP(A139, engagement_pivot!A:A, engagement_pivot!C:C, 0) &gt; 0,
  "Yes",
  "No"
)</f>
        <v>Yes</v>
      </c>
      <c r="R139">
        <f t="shared" si="10"/>
        <v>67</v>
      </c>
      <c r="S139" t="str">
        <f t="shared" si="11"/>
        <v>37+ months</v>
      </c>
      <c r="T139">
        <f>_xlfn.XLOOKUP(A139,performance_pivot!$A:$A,performance_pivot!$B:$B,"Missing")</f>
        <v>3</v>
      </c>
      <c r="U139">
        <f>_xlfn.XLOOKUP(A139,compensation_cleaned!$A:$A,compensation_cleaned!$F:$F,"Missing")</f>
        <v>1044648.4727722772</v>
      </c>
      <c r="V139" t="str">
        <f t="shared" si="12"/>
        <v>Below Avg Pay</v>
      </c>
      <c r="W139" t="str">
        <f t="shared" si="13"/>
        <v>Low/Avg Performer</v>
      </c>
      <c r="Y139" t="str">
        <f t="shared" si="14"/>
        <v>Low Pay &amp; Low Performance</v>
      </c>
    </row>
    <row r="140" spans="1:25">
      <c r="A140" s="7" t="s">
        <v>264</v>
      </c>
      <c r="B140" s="8" t="s">
        <v>19</v>
      </c>
      <c r="C140" s="8">
        <v>36</v>
      </c>
      <c r="D140" s="8" t="s">
        <v>20</v>
      </c>
      <c r="E140" s="8" t="s">
        <v>26</v>
      </c>
      <c r="F140" s="8" t="s">
        <v>58</v>
      </c>
      <c r="G140" s="9">
        <v>42985</v>
      </c>
      <c r="H140" s="8" t="s">
        <v>265</v>
      </c>
      <c r="I140" s="8" t="s">
        <v>16</v>
      </c>
      <c r="J140" s="10" t="s">
        <v>17</v>
      </c>
      <c r="K140" t="str">
        <f>_xlfn.XLOOKUP(A140,attrition_cleaned!$A:$A,attrition_cleaned!$B:$B,"Missing")</f>
        <v>No</v>
      </c>
      <c r="L140" s="9"/>
      <c r="M140">
        <f>_xlfn.XLOOKUP(A140,compensation_cleaned!$A:$A,compensation_cleaned!$B:$B,"Missing")</f>
        <v>1193220</v>
      </c>
      <c r="N140">
        <f>_xlfn.XLOOKUP(A140,compensation_cleaned!$A:$A,compensation_cleaned!$C:$C,"Missing")</f>
        <v>118123</v>
      </c>
      <c r="O140" t="str">
        <f>_xlfn.XLOOKUP(A140,compensation_cleaned!$A:$A,compensation_cleaned!$D:$D,"Missing")</f>
        <v>L3</v>
      </c>
      <c r="P140">
        <f>_xlfn.XLOOKUP(A140,engagement_pivot!$A:$A,engagement_pivot!$B:$B,"Missing")</f>
        <v>5</v>
      </c>
      <c r="Q140" t="str">
        <f>IF(
  _xlfn.XLOOKUP(A140, engagement_pivot!A:A, engagement_pivot!C:C, 0) &gt; 0,
  "Yes",
  "No"
)</f>
        <v>Yes</v>
      </c>
      <c r="R140">
        <f t="shared" si="10"/>
        <v>75</v>
      </c>
      <c r="S140" t="str">
        <f t="shared" si="11"/>
        <v>37+ months</v>
      </c>
      <c r="T140">
        <f>_xlfn.XLOOKUP(A140,performance_pivot!$A:$A,performance_pivot!$B:$B,"Missing")</f>
        <v>2</v>
      </c>
      <c r="U140">
        <f>_xlfn.XLOOKUP(A140,compensation_cleaned!$A:$A,compensation_cleaned!$F:$F,"Missing")</f>
        <v>1044648.4727722772</v>
      </c>
      <c r="V140" t="str">
        <f t="shared" si="12"/>
        <v>Above Avg Pay</v>
      </c>
      <c r="W140" t="str">
        <f t="shared" si="13"/>
        <v>Low/Avg Performer</v>
      </c>
      <c r="Y140" t="str">
        <f t="shared" si="14"/>
        <v>Overpaid Low Performer</v>
      </c>
    </row>
    <row r="141" spans="1:25">
      <c r="A141" s="11" t="s">
        <v>266</v>
      </c>
      <c r="B141" s="12" t="s">
        <v>11</v>
      </c>
      <c r="C141" s="12">
        <v>41</v>
      </c>
      <c r="D141" s="12" t="s">
        <v>20</v>
      </c>
      <c r="E141" s="12" t="s">
        <v>37</v>
      </c>
      <c r="F141" s="12" t="s">
        <v>38</v>
      </c>
      <c r="G141" s="13">
        <v>43462</v>
      </c>
      <c r="H141" s="12" t="s">
        <v>41</v>
      </c>
      <c r="I141" s="12" t="s">
        <v>16</v>
      </c>
      <c r="J141" s="14" t="s">
        <v>24</v>
      </c>
      <c r="K141" t="str">
        <f>_xlfn.XLOOKUP(A141,attrition_cleaned!$A:$A,attrition_cleaned!$B:$B,"Missing")</f>
        <v>No</v>
      </c>
      <c r="L141" s="13"/>
      <c r="M141">
        <f>_xlfn.XLOOKUP(A141,compensation_cleaned!$A:$A,compensation_cleaned!$B:$B,"Missing")</f>
        <v>651293</v>
      </c>
      <c r="N141">
        <f>_xlfn.XLOOKUP(A141,compensation_cleaned!$A:$A,compensation_cleaned!$C:$C,"Missing")</f>
        <v>72546</v>
      </c>
      <c r="O141" t="str">
        <f>_xlfn.XLOOKUP(A141,compensation_cleaned!$A:$A,compensation_cleaned!$D:$D,"Missing")</f>
        <v>L2</v>
      </c>
      <c r="P141">
        <f>_xlfn.XLOOKUP(A141,engagement_pivot!$A:$A,engagement_pivot!$B:$B,"Missing")</f>
        <v>4.5</v>
      </c>
      <c r="Q141" t="str">
        <f>IF(
  _xlfn.XLOOKUP(A141, engagement_pivot!A:A, engagement_pivot!C:C, 0) &gt; 0,
  "Yes",
  "No"
)</f>
        <v>Yes</v>
      </c>
      <c r="R141">
        <f t="shared" si="10"/>
        <v>60</v>
      </c>
      <c r="S141" t="str">
        <f t="shared" si="11"/>
        <v>37+ months</v>
      </c>
      <c r="T141">
        <f>_xlfn.XLOOKUP(A141,performance_pivot!$A:$A,performance_pivot!$B:$B,"Missing")</f>
        <v>3.5</v>
      </c>
      <c r="U141">
        <f>_xlfn.XLOOKUP(A141,compensation_cleaned!$A:$A,compensation_cleaned!$F:$F,"Missing")</f>
        <v>746435.40070921986</v>
      </c>
      <c r="V141" t="str">
        <f t="shared" si="12"/>
        <v>Below Avg Pay</v>
      </c>
      <c r="W141" t="str">
        <f t="shared" si="13"/>
        <v>Low/Avg Performer</v>
      </c>
      <c r="Y141" t="str">
        <f t="shared" si="14"/>
        <v>Low Pay &amp; Low Performance</v>
      </c>
    </row>
    <row r="142" spans="1:25">
      <c r="A142" s="7" t="s">
        <v>267</v>
      </c>
      <c r="B142" s="8" t="s">
        <v>19</v>
      </c>
      <c r="C142" s="8">
        <v>33</v>
      </c>
      <c r="D142" s="8" t="s">
        <v>12</v>
      </c>
      <c r="E142" s="8" t="s">
        <v>49</v>
      </c>
      <c r="F142" s="8" t="s">
        <v>68</v>
      </c>
      <c r="G142" s="9">
        <v>43918</v>
      </c>
      <c r="H142" s="8" t="s">
        <v>171</v>
      </c>
      <c r="I142" s="8" t="s">
        <v>16</v>
      </c>
      <c r="J142" s="10" t="s">
        <v>24</v>
      </c>
      <c r="K142" t="str">
        <f>_xlfn.XLOOKUP(A142,attrition_cleaned!$A:$A,attrition_cleaned!$B:$B,"Missing")</f>
        <v>Yes</v>
      </c>
      <c r="L142" s="9">
        <v>44665</v>
      </c>
      <c r="M142">
        <f>_xlfn.XLOOKUP(A142,compensation_cleaned!$A:$A,compensation_cleaned!$B:$B,"Missing")</f>
        <v>665501</v>
      </c>
      <c r="N142">
        <f>_xlfn.XLOOKUP(A142,compensation_cleaned!$A:$A,compensation_cleaned!$C:$C,"Missing")</f>
        <v>41967</v>
      </c>
      <c r="O142" t="str">
        <f>_xlfn.XLOOKUP(A142,compensation_cleaned!$A:$A,compensation_cleaned!$D:$D,"Missing")</f>
        <v>L2</v>
      </c>
      <c r="P142">
        <f>_xlfn.XLOOKUP(A142,engagement_pivot!$A:$A,engagement_pivot!$B:$B,"Missing")</f>
        <v>2.6666666666666665</v>
      </c>
      <c r="Q142" t="str">
        <f>IF(
  _xlfn.XLOOKUP(A142, engagement_pivot!A:A, engagement_pivot!C:C, 0) &gt; 0,
  "Yes",
  "No"
)</f>
        <v>Yes</v>
      </c>
      <c r="R142">
        <f t="shared" si="10"/>
        <v>24</v>
      </c>
      <c r="S142" t="str">
        <f t="shared" si="11"/>
        <v>13–36 months</v>
      </c>
      <c r="T142">
        <f>_xlfn.XLOOKUP(A142,performance_pivot!$A:$A,performance_pivot!$B:$B,"Missing")</f>
        <v>4</v>
      </c>
      <c r="U142">
        <f>_xlfn.XLOOKUP(A142,compensation_cleaned!$A:$A,compensation_cleaned!$F:$F,"Missing")</f>
        <v>746435.40070921986</v>
      </c>
      <c r="V142" t="str">
        <f t="shared" si="12"/>
        <v>Below Avg Pay</v>
      </c>
      <c r="W142" t="str">
        <f t="shared" si="13"/>
        <v>High Performer</v>
      </c>
      <c r="Y142" t="str">
        <f t="shared" si="14"/>
        <v>Underpaid High Performer</v>
      </c>
    </row>
    <row r="143" spans="1:25">
      <c r="A143" s="11" t="s">
        <v>268</v>
      </c>
      <c r="B143" s="12" t="s">
        <v>19</v>
      </c>
      <c r="C143" s="12">
        <v>38</v>
      </c>
      <c r="D143" s="12" t="s">
        <v>12</v>
      </c>
      <c r="E143" s="12" t="s">
        <v>37</v>
      </c>
      <c r="F143" s="12" t="s">
        <v>38</v>
      </c>
      <c r="G143" s="13">
        <v>43099</v>
      </c>
      <c r="H143" s="12" t="s">
        <v>231</v>
      </c>
      <c r="I143" s="12" t="s">
        <v>23</v>
      </c>
      <c r="J143" s="14" t="s">
        <v>24</v>
      </c>
      <c r="K143" t="str">
        <f>_xlfn.XLOOKUP(A143,attrition_cleaned!$A:$A,attrition_cleaned!$B:$B,"Missing")</f>
        <v>No</v>
      </c>
      <c r="L143" s="13"/>
      <c r="M143">
        <f>_xlfn.XLOOKUP(A143,compensation_cleaned!$A:$A,compensation_cleaned!$B:$B,"Missing")</f>
        <v>622701</v>
      </c>
      <c r="N143">
        <f>_xlfn.XLOOKUP(A143,compensation_cleaned!$A:$A,compensation_cleaned!$C:$C,"Missing")</f>
        <v>85484</v>
      </c>
      <c r="O143" t="str">
        <f>_xlfn.XLOOKUP(A143,compensation_cleaned!$A:$A,compensation_cleaned!$D:$D,"Missing")</f>
        <v>L2</v>
      </c>
      <c r="P143">
        <f>_xlfn.XLOOKUP(A143,engagement_pivot!$A:$A,engagement_pivot!$B:$B,"Missing")</f>
        <v>3.3333333333333335</v>
      </c>
      <c r="Q143" t="str">
        <f>IF(
  _xlfn.XLOOKUP(A143, engagement_pivot!A:A, engagement_pivot!C:C, 0) &gt; 0,
  "Yes",
  "No"
)</f>
        <v>Yes</v>
      </c>
      <c r="R143">
        <f t="shared" si="10"/>
        <v>72</v>
      </c>
      <c r="S143" t="str">
        <f t="shared" si="11"/>
        <v>37+ months</v>
      </c>
      <c r="T143">
        <f>_xlfn.XLOOKUP(A143,performance_pivot!$A:$A,performance_pivot!$B:$B,"Missing")</f>
        <v>5</v>
      </c>
      <c r="U143">
        <f>_xlfn.XLOOKUP(A143,compensation_cleaned!$A:$A,compensation_cleaned!$F:$F,"Missing")</f>
        <v>746435.40070921986</v>
      </c>
      <c r="V143" t="str">
        <f t="shared" si="12"/>
        <v>Below Avg Pay</v>
      </c>
      <c r="W143" t="str">
        <f t="shared" si="13"/>
        <v>High Performer</v>
      </c>
      <c r="Y143" t="str">
        <f t="shared" si="14"/>
        <v>Underpaid High Performer</v>
      </c>
    </row>
    <row r="144" spans="1:25">
      <c r="A144" s="7" t="s">
        <v>269</v>
      </c>
      <c r="B144" s="8" t="s">
        <v>19</v>
      </c>
      <c r="C144" s="8">
        <v>44</v>
      </c>
      <c r="D144" s="8" t="s">
        <v>12</v>
      </c>
      <c r="E144" s="8" t="s">
        <v>26</v>
      </c>
      <c r="F144" s="8" t="s">
        <v>58</v>
      </c>
      <c r="G144" s="9">
        <v>43867</v>
      </c>
      <c r="H144" s="8" t="s">
        <v>247</v>
      </c>
      <c r="I144" s="8" t="s">
        <v>56</v>
      </c>
      <c r="J144" s="10" t="s">
        <v>24</v>
      </c>
      <c r="K144" t="str">
        <f>_xlfn.XLOOKUP(A144,attrition_cleaned!$A:$A,attrition_cleaned!$B:$B,"Missing")</f>
        <v>No</v>
      </c>
      <c r="L144" s="9"/>
      <c r="M144">
        <f>_xlfn.XLOOKUP(A144,compensation_cleaned!$A:$A,compensation_cleaned!$B:$B,"Missing")</f>
        <v>588253</v>
      </c>
      <c r="N144">
        <f>_xlfn.XLOOKUP(A144,compensation_cleaned!$A:$A,compensation_cleaned!$C:$C,"Missing")</f>
        <v>50663</v>
      </c>
      <c r="O144" t="str">
        <f>_xlfn.XLOOKUP(A144,compensation_cleaned!$A:$A,compensation_cleaned!$D:$D,"Missing")</f>
        <v>L1</v>
      </c>
      <c r="P144">
        <f>_xlfn.XLOOKUP(A144,engagement_pivot!$A:$A,engagement_pivot!$B:$B,"Missing")</f>
        <v>2</v>
      </c>
      <c r="Q144" t="str">
        <f>IF(
  _xlfn.XLOOKUP(A144, engagement_pivot!A:A, engagement_pivot!C:C, 0) &gt; 0,
  "Yes",
  "No"
)</f>
        <v>Yes</v>
      </c>
      <c r="R144">
        <f t="shared" si="10"/>
        <v>46</v>
      </c>
      <c r="S144" t="str">
        <f t="shared" si="11"/>
        <v>37+ months</v>
      </c>
      <c r="T144">
        <f>_xlfn.XLOOKUP(A144,performance_pivot!$A:$A,performance_pivot!$B:$B,"Missing")</f>
        <v>3.5</v>
      </c>
      <c r="U144">
        <f>_xlfn.XLOOKUP(A144,compensation_cleaned!$A:$A,compensation_cleaned!$F:$F,"Missing")</f>
        <v>499723.03723404254</v>
      </c>
      <c r="V144" t="str">
        <f t="shared" si="12"/>
        <v>Above Avg Pay</v>
      </c>
      <c r="W144" t="str">
        <f t="shared" si="13"/>
        <v>Low/Avg Performer</v>
      </c>
      <c r="Y144" t="str">
        <f t="shared" si="14"/>
        <v>Overpaid Low Performer</v>
      </c>
    </row>
    <row r="145" spans="1:25">
      <c r="A145" s="11" t="s">
        <v>270</v>
      </c>
      <c r="B145" s="12" t="s">
        <v>11</v>
      </c>
      <c r="C145" s="12">
        <v>24</v>
      </c>
      <c r="D145" s="12" t="s">
        <v>12</v>
      </c>
      <c r="E145" s="12" t="s">
        <v>26</v>
      </c>
      <c r="F145" s="12" t="s">
        <v>27</v>
      </c>
      <c r="G145" s="13">
        <v>44033</v>
      </c>
      <c r="H145" s="12" t="s">
        <v>100</v>
      </c>
      <c r="I145" s="12" t="s">
        <v>31</v>
      </c>
      <c r="J145" s="14" t="s">
        <v>24</v>
      </c>
      <c r="K145" t="str">
        <f>_xlfn.XLOOKUP(A145,attrition_cleaned!$A:$A,attrition_cleaned!$B:$B,"Missing")</f>
        <v>No</v>
      </c>
      <c r="L145" s="13"/>
      <c r="M145">
        <f>_xlfn.XLOOKUP(A145,compensation_cleaned!$A:$A,compensation_cleaned!$B:$B,"Missing")</f>
        <v>1335395</v>
      </c>
      <c r="N145">
        <f>_xlfn.XLOOKUP(A145,compensation_cleaned!$A:$A,compensation_cleaned!$C:$C,"Missing")</f>
        <v>130489</v>
      </c>
      <c r="O145" t="str">
        <f>_xlfn.XLOOKUP(A145,compensation_cleaned!$A:$A,compensation_cleaned!$D:$D,"Missing")</f>
        <v>L4</v>
      </c>
      <c r="P145">
        <f>_xlfn.XLOOKUP(A145,engagement_pivot!$A:$A,engagement_pivot!$B:$B,"Missing")</f>
        <v>3.5</v>
      </c>
      <c r="Q145" t="str">
        <f>IF(
  _xlfn.XLOOKUP(A145, engagement_pivot!A:A, engagement_pivot!C:C, 0) &gt; 0,
  "Yes",
  "No"
)</f>
        <v>Yes</v>
      </c>
      <c r="R145">
        <f t="shared" si="10"/>
        <v>41</v>
      </c>
      <c r="S145" t="str">
        <f t="shared" si="11"/>
        <v>37+ months</v>
      </c>
      <c r="T145">
        <f>_xlfn.XLOOKUP(A145,performance_pivot!$A:$A,performance_pivot!$B:$B,"Missing")</f>
        <v>3</v>
      </c>
      <c r="U145">
        <f>_xlfn.XLOOKUP(A145,compensation_cleaned!$A:$A,compensation_cleaned!$F:$F,"Missing")</f>
        <v>1044648.4727722772</v>
      </c>
      <c r="V145" t="str">
        <f t="shared" si="12"/>
        <v>Above Avg Pay</v>
      </c>
      <c r="W145" t="str">
        <f t="shared" si="13"/>
        <v>Low/Avg Performer</v>
      </c>
      <c r="Y145" t="str">
        <f t="shared" si="14"/>
        <v>Overpaid Low Performer</v>
      </c>
    </row>
    <row r="146" spans="1:25">
      <c r="A146" s="7" t="s">
        <v>271</v>
      </c>
      <c r="B146" s="8" t="s">
        <v>19</v>
      </c>
      <c r="C146" s="8">
        <v>37</v>
      </c>
      <c r="D146" s="8" t="s">
        <v>20</v>
      </c>
      <c r="E146" s="8" t="s">
        <v>49</v>
      </c>
      <c r="F146" s="8" t="s">
        <v>50</v>
      </c>
      <c r="G146" s="9">
        <v>43053</v>
      </c>
      <c r="H146" s="8" t="s">
        <v>272</v>
      </c>
      <c r="I146" s="8" t="s">
        <v>23</v>
      </c>
      <c r="J146" s="10" t="s">
        <v>24</v>
      </c>
      <c r="K146" t="str">
        <f>_xlfn.XLOOKUP(A146,attrition_cleaned!$A:$A,attrition_cleaned!$B:$B,"Missing")</f>
        <v>No</v>
      </c>
      <c r="L146" s="9"/>
      <c r="M146">
        <f>_xlfn.XLOOKUP(A146,compensation_cleaned!$A:$A,compensation_cleaned!$B:$B,"Missing")</f>
        <v>1145973</v>
      </c>
      <c r="N146">
        <f>_xlfn.XLOOKUP(A146,compensation_cleaned!$A:$A,compensation_cleaned!$C:$C,"Missing")</f>
        <v>62917</v>
      </c>
      <c r="O146" t="str">
        <f>_xlfn.XLOOKUP(A146,compensation_cleaned!$A:$A,compensation_cleaned!$D:$D,"Missing")</f>
        <v>L3</v>
      </c>
      <c r="P146">
        <f>_xlfn.XLOOKUP(A146,engagement_pivot!$A:$A,engagement_pivot!$B:$B,"Missing")</f>
        <v>3</v>
      </c>
      <c r="Q146" t="str">
        <f>IF(
  _xlfn.XLOOKUP(A146, engagement_pivot!A:A, engagement_pivot!C:C, 0) &gt; 0,
  "Yes",
  "No"
)</f>
        <v>Yes</v>
      </c>
      <c r="R146">
        <f t="shared" si="10"/>
        <v>73</v>
      </c>
      <c r="S146" t="str">
        <f t="shared" si="11"/>
        <v>37+ months</v>
      </c>
      <c r="T146">
        <f>_xlfn.XLOOKUP(A146,performance_pivot!$A:$A,performance_pivot!$B:$B,"Missing")</f>
        <v>3</v>
      </c>
      <c r="U146">
        <f>_xlfn.XLOOKUP(A146,compensation_cleaned!$A:$A,compensation_cleaned!$F:$F,"Missing")</f>
        <v>1044648.4727722772</v>
      </c>
      <c r="V146" t="str">
        <f t="shared" si="12"/>
        <v>Above Avg Pay</v>
      </c>
      <c r="W146" t="str">
        <f t="shared" si="13"/>
        <v>Low/Avg Performer</v>
      </c>
      <c r="Y146" t="str">
        <f t="shared" si="14"/>
        <v>Overpaid Low Performer</v>
      </c>
    </row>
    <row r="147" spans="1:25">
      <c r="A147" s="11" t="s">
        <v>273</v>
      </c>
      <c r="B147" s="12" t="s">
        <v>19</v>
      </c>
      <c r="C147" s="12">
        <v>39</v>
      </c>
      <c r="D147" s="12" t="s">
        <v>12</v>
      </c>
      <c r="E147" s="12" t="s">
        <v>13</v>
      </c>
      <c r="F147" s="12" t="s">
        <v>14</v>
      </c>
      <c r="G147" s="13">
        <v>44786</v>
      </c>
      <c r="H147" s="12" t="s">
        <v>86</v>
      </c>
      <c r="I147" s="12" t="s">
        <v>70</v>
      </c>
      <c r="J147" s="14" t="s">
        <v>24</v>
      </c>
      <c r="K147" t="str">
        <f>_xlfn.XLOOKUP(A147,attrition_cleaned!$A:$A,attrition_cleaned!$B:$B,"Missing")</f>
        <v>No</v>
      </c>
      <c r="L147" s="13"/>
      <c r="M147">
        <f>_xlfn.XLOOKUP(A147,compensation_cleaned!$A:$A,compensation_cleaned!$B:$B,"Missing")</f>
        <v>1050676</v>
      </c>
      <c r="N147">
        <f>_xlfn.XLOOKUP(A147,compensation_cleaned!$A:$A,compensation_cleaned!$C:$C,"Missing")</f>
        <v>106005</v>
      </c>
      <c r="O147" t="str">
        <f>_xlfn.XLOOKUP(A147,compensation_cleaned!$A:$A,compensation_cleaned!$D:$D,"Missing")</f>
        <v>L3</v>
      </c>
      <c r="P147">
        <f>_xlfn.XLOOKUP(A147,engagement_pivot!$A:$A,engagement_pivot!$B:$B,"Missing")</f>
        <v>1.5</v>
      </c>
      <c r="Q147" t="str">
        <f>IF(
  _xlfn.XLOOKUP(A147, engagement_pivot!A:A, engagement_pivot!C:C, 0) &gt; 0,
  "Yes",
  "No"
)</f>
        <v>Yes</v>
      </c>
      <c r="R147">
        <f t="shared" si="10"/>
        <v>16</v>
      </c>
      <c r="S147" t="str">
        <f t="shared" si="11"/>
        <v>13–36 months</v>
      </c>
      <c r="T147">
        <f>_xlfn.XLOOKUP(A147,performance_pivot!$A:$A,performance_pivot!$B:$B,"Missing")</f>
        <v>2.5</v>
      </c>
      <c r="U147">
        <f>_xlfn.XLOOKUP(A147,compensation_cleaned!$A:$A,compensation_cleaned!$F:$F,"Missing")</f>
        <v>1044648.4727722772</v>
      </c>
      <c r="V147" t="str">
        <f t="shared" si="12"/>
        <v>Above Avg Pay</v>
      </c>
      <c r="W147" t="str">
        <f t="shared" si="13"/>
        <v>Low/Avg Performer</v>
      </c>
      <c r="Y147" t="str">
        <f t="shared" si="14"/>
        <v>Overpaid Low Performer</v>
      </c>
    </row>
    <row r="148" spans="1:25">
      <c r="A148" s="7" t="s">
        <v>274</v>
      </c>
      <c r="B148" s="8" t="s">
        <v>19</v>
      </c>
      <c r="C148" s="8">
        <v>38</v>
      </c>
      <c r="D148" s="8" t="s">
        <v>12</v>
      </c>
      <c r="E148" s="8" t="s">
        <v>26</v>
      </c>
      <c r="F148" s="8" t="s">
        <v>58</v>
      </c>
      <c r="G148" s="9">
        <v>44734</v>
      </c>
      <c r="H148" s="8" t="s">
        <v>275</v>
      </c>
      <c r="I148" s="8" t="s">
        <v>16</v>
      </c>
      <c r="J148" s="10" t="s">
        <v>17</v>
      </c>
      <c r="K148" t="str">
        <f>_xlfn.XLOOKUP(A148,attrition_cleaned!$A:$A,attrition_cleaned!$B:$B,"Missing")</f>
        <v>No</v>
      </c>
      <c r="L148" s="9"/>
      <c r="M148">
        <f>_xlfn.XLOOKUP(A148,compensation_cleaned!$A:$A,compensation_cleaned!$B:$B,"Missing")</f>
        <v>867296</v>
      </c>
      <c r="N148">
        <f>_xlfn.XLOOKUP(A148,compensation_cleaned!$A:$A,compensation_cleaned!$C:$C,"Missing")</f>
        <v>119488</v>
      </c>
      <c r="O148" t="str">
        <f>_xlfn.XLOOKUP(A148,compensation_cleaned!$A:$A,compensation_cleaned!$D:$D,"Missing")</f>
        <v>L2</v>
      </c>
      <c r="P148">
        <f>_xlfn.XLOOKUP(A148,engagement_pivot!$A:$A,engagement_pivot!$B:$B,"Missing")</f>
        <v>3.3333333333333335</v>
      </c>
      <c r="Q148" t="str">
        <f>IF(
  _xlfn.XLOOKUP(A148, engagement_pivot!A:A, engagement_pivot!C:C, 0) &gt; 0,
  "Yes",
  "No"
)</f>
        <v>Yes</v>
      </c>
      <c r="R148">
        <f t="shared" si="10"/>
        <v>18</v>
      </c>
      <c r="S148" t="str">
        <f t="shared" si="11"/>
        <v>13–36 months</v>
      </c>
      <c r="T148">
        <f>_xlfn.XLOOKUP(A148,performance_pivot!$A:$A,performance_pivot!$B:$B,"Missing")</f>
        <v>4</v>
      </c>
      <c r="U148">
        <f>_xlfn.XLOOKUP(A148,compensation_cleaned!$A:$A,compensation_cleaned!$F:$F,"Missing")</f>
        <v>746435.40070921986</v>
      </c>
      <c r="V148" t="str">
        <f t="shared" si="12"/>
        <v>Above Avg Pay</v>
      </c>
      <c r="W148" t="str">
        <f t="shared" si="13"/>
        <v>High Performer</v>
      </c>
      <c r="Y148" t="str">
        <f t="shared" si="14"/>
        <v>Well Aligned</v>
      </c>
    </row>
    <row r="149" spans="1:25">
      <c r="A149" s="11" t="s">
        <v>276</v>
      </c>
      <c r="B149" s="12" t="s">
        <v>19</v>
      </c>
      <c r="C149" s="12">
        <v>28</v>
      </c>
      <c r="D149" s="12" t="s">
        <v>20</v>
      </c>
      <c r="E149" s="12" t="s">
        <v>26</v>
      </c>
      <c r="F149" s="12" t="s">
        <v>27</v>
      </c>
      <c r="G149" s="13">
        <v>43674</v>
      </c>
      <c r="H149" s="12" t="s">
        <v>100</v>
      </c>
      <c r="I149" s="12" t="s">
        <v>16</v>
      </c>
      <c r="J149" s="14" t="s">
        <v>17</v>
      </c>
      <c r="K149" t="str">
        <f>_xlfn.XLOOKUP(A149,attrition_cleaned!$A:$A,attrition_cleaned!$B:$B,"Missing")</f>
        <v>No</v>
      </c>
      <c r="L149" s="13"/>
      <c r="M149">
        <f>_xlfn.XLOOKUP(A149,compensation_cleaned!$A:$A,compensation_cleaned!$B:$B,"Missing")</f>
        <v>833988</v>
      </c>
      <c r="N149">
        <f>_xlfn.XLOOKUP(A149,compensation_cleaned!$A:$A,compensation_cleaned!$C:$C,"Missing")</f>
        <v>80486</v>
      </c>
      <c r="O149" t="str">
        <f>_xlfn.XLOOKUP(A149,compensation_cleaned!$A:$A,compensation_cleaned!$D:$D,"Missing")</f>
        <v>L2</v>
      </c>
      <c r="P149">
        <f>_xlfn.XLOOKUP(A149,engagement_pivot!$A:$A,engagement_pivot!$B:$B,"Missing")</f>
        <v>1</v>
      </c>
      <c r="Q149" t="str">
        <f>IF(
  _xlfn.XLOOKUP(A149, engagement_pivot!A:A, engagement_pivot!C:C, 0) &gt; 0,
  "Yes",
  "No"
)</f>
        <v>Yes</v>
      </c>
      <c r="R149">
        <f t="shared" si="10"/>
        <v>53</v>
      </c>
      <c r="S149" t="str">
        <f t="shared" si="11"/>
        <v>37+ months</v>
      </c>
      <c r="T149">
        <f>_xlfn.XLOOKUP(A149,performance_pivot!$A:$A,performance_pivot!$B:$B,"Missing")</f>
        <v>3</v>
      </c>
      <c r="U149">
        <f>_xlfn.XLOOKUP(A149,compensation_cleaned!$A:$A,compensation_cleaned!$F:$F,"Missing")</f>
        <v>746435.40070921986</v>
      </c>
      <c r="V149" t="str">
        <f t="shared" si="12"/>
        <v>Above Avg Pay</v>
      </c>
      <c r="W149" t="str">
        <f t="shared" si="13"/>
        <v>Low/Avg Performer</v>
      </c>
      <c r="Y149" t="str">
        <f t="shared" si="14"/>
        <v>Overpaid Low Performer</v>
      </c>
    </row>
    <row r="150" spans="1:25">
      <c r="A150" s="7" t="s">
        <v>277</v>
      </c>
      <c r="B150" s="8" t="s">
        <v>19</v>
      </c>
      <c r="C150" s="8">
        <v>41</v>
      </c>
      <c r="D150" s="8" t="s">
        <v>20</v>
      </c>
      <c r="E150" s="8" t="s">
        <v>37</v>
      </c>
      <c r="F150" s="8" t="s">
        <v>38</v>
      </c>
      <c r="G150" s="9">
        <v>43507</v>
      </c>
      <c r="H150" s="8" t="s">
        <v>88</v>
      </c>
      <c r="I150" s="8" t="s">
        <v>45</v>
      </c>
      <c r="J150" s="10" t="s">
        <v>24</v>
      </c>
      <c r="K150" t="str">
        <f>_xlfn.XLOOKUP(A150,attrition_cleaned!$A:$A,attrition_cleaned!$B:$B,"Missing")</f>
        <v>Yes</v>
      </c>
      <c r="L150" s="9">
        <v>44078</v>
      </c>
      <c r="M150">
        <f>_xlfn.XLOOKUP(A150,compensation_cleaned!$A:$A,compensation_cleaned!$B:$B,"Missing")</f>
        <v>578942</v>
      </c>
      <c r="N150">
        <f>_xlfn.XLOOKUP(A150,compensation_cleaned!$A:$A,compensation_cleaned!$C:$C,"Missing")</f>
        <v>37331</v>
      </c>
      <c r="O150" t="str">
        <f>_xlfn.XLOOKUP(A150,compensation_cleaned!$A:$A,compensation_cleaned!$D:$D,"Missing")</f>
        <v>L1</v>
      </c>
      <c r="P150">
        <f>_xlfn.XLOOKUP(A150,engagement_pivot!$A:$A,engagement_pivot!$B:$B,"Missing")</f>
        <v>3</v>
      </c>
      <c r="Q150" t="str">
        <f>IF(
  _xlfn.XLOOKUP(A150, engagement_pivot!A:A, engagement_pivot!C:C, 0) &gt; 0,
  "Yes",
  "No"
)</f>
        <v>Yes</v>
      </c>
      <c r="R150">
        <f t="shared" si="10"/>
        <v>18</v>
      </c>
      <c r="S150" t="str">
        <f t="shared" si="11"/>
        <v>13–36 months</v>
      </c>
      <c r="T150">
        <f>_xlfn.XLOOKUP(A150,performance_pivot!$A:$A,performance_pivot!$B:$B,"Missing")</f>
        <v>3.6666666666666665</v>
      </c>
      <c r="U150">
        <f>_xlfn.XLOOKUP(A150,compensation_cleaned!$A:$A,compensation_cleaned!$F:$F,"Missing")</f>
        <v>499723.03723404254</v>
      </c>
      <c r="V150" t="str">
        <f t="shared" si="12"/>
        <v>Above Avg Pay</v>
      </c>
      <c r="W150" t="str">
        <f t="shared" si="13"/>
        <v>Low/Avg Performer</v>
      </c>
      <c r="Y150" t="str">
        <f t="shared" si="14"/>
        <v>Overpaid Low Performer</v>
      </c>
    </row>
    <row r="151" spans="1:25">
      <c r="A151" s="11" t="s">
        <v>278</v>
      </c>
      <c r="B151" s="12" t="s">
        <v>19</v>
      </c>
      <c r="C151" s="12">
        <v>30</v>
      </c>
      <c r="D151" s="12" t="s">
        <v>12</v>
      </c>
      <c r="E151" s="12" t="s">
        <v>37</v>
      </c>
      <c r="F151" s="12" t="s">
        <v>38</v>
      </c>
      <c r="G151" s="13">
        <v>42961</v>
      </c>
      <c r="H151" s="12" t="s">
        <v>66</v>
      </c>
      <c r="I151" s="12" t="s">
        <v>56</v>
      </c>
      <c r="J151" s="14" t="s">
        <v>24</v>
      </c>
      <c r="K151" t="str">
        <f>_xlfn.XLOOKUP(A151,attrition_cleaned!$A:$A,attrition_cleaned!$B:$B,"Missing")</f>
        <v>No</v>
      </c>
      <c r="L151" s="13"/>
      <c r="M151">
        <f>_xlfn.XLOOKUP(A151,compensation_cleaned!$A:$A,compensation_cleaned!$B:$B,"Missing")</f>
        <v>723600</v>
      </c>
      <c r="N151">
        <f>_xlfn.XLOOKUP(A151,compensation_cleaned!$A:$A,compensation_cleaned!$C:$C,"Missing")</f>
        <v>107589</v>
      </c>
      <c r="O151" t="str">
        <f>_xlfn.XLOOKUP(A151,compensation_cleaned!$A:$A,compensation_cleaned!$D:$D,"Missing")</f>
        <v>L2</v>
      </c>
      <c r="P151">
        <f>_xlfn.XLOOKUP(A151,engagement_pivot!$A:$A,engagement_pivot!$B:$B,"Missing")</f>
        <v>2.5</v>
      </c>
      <c r="Q151" t="str">
        <f>IF(
  _xlfn.XLOOKUP(A151, engagement_pivot!A:A, engagement_pivot!C:C, 0) &gt; 0,
  "Yes",
  "No"
)</f>
        <v>Yes</v>
      </c>
      <c r="R151">
        <f t="shared" si="10"/>
        <v>76</v>
      </c>
      <c r="S151" t="str">
        <f t="shared" si="11"/>
        <v>37+ months</v>
      </c>
      <c r="T151">
        <f>_xlfn.XLOOKUP(A151,performance_pivot!$A:$A,performance_pivot!$B:$B,"Missing")</f>
        <v>4.5</v>
      </c>
      <c r="U151">
        <f>_xlfn.XLOOKUP(A151,compensation_cleaned!$A:$A,compensation_cleaned!$F:$F,"Missing")</f>
        <v>746435.40070921986</v>
      </c>
      <c r="V151" t="str">
        <f t="shared" si="12"/>
        <v>Below Avg Pay</v>
      </c>
      <c r="W151" t="str">
        <f t="shared" si="13"/>
        <v>High Performer</v>
      </c>
      <c r="Y151" t="str">
        <f t="shared" si="14"/>
        <v>Underpaid High Performer</v>
      </c>
    </row>
    <row r="152" spans="1:25">
      <c r="A152" s="7" t="s">
        <v>279</v>
      </c>
      <c r="B152" s="8" t="s">
        <v>11</v>
      </c>
      <c r="C152" s="8">
        <v>31</v>
      </c>
      <c r="D152" s="8" t="s">
        <v>12</v>
      </c>
      <c r="E152" s="8" t="s">
        <v>49</v>
      </c>
      <c r="F152" s="8" t="s">
        <v>50</v>
      </c>
      <c r="G152" s="9">
        <v>43779</v>
      </c>
      <c r="H152" s="8" t="s">
        <v>157</v>
      </c>
      <c r="I152" s="8" t="s">
        <v>56</v>
      </c>
      <c r="J152" s="10" t="s">
        <v>17</v>
      </c>
      <c r="K152" t="str">
        <f>_xlfn.XLOOKUP(A152,attrition_cleaned!$A:$A,attrition_cleaned!$B:$B,"Missing")</f>
        <v>No</v>
      </c>
      <c r="L152" s="9"/>
      <c r="M152">
        <f>_xlfn.XLOOKUP(A152,compensation_cleaned!$A:$A,compensation_cleaned!$B:$B,"Missing")</f>
        <v>477967</v>
      </c>
      <c r="N152">
        <f>_xlfn.XLOOKUP(A152,compensation_cleaned!$A:$A,compensation_cleaned!$C:$C,"Missing")</f>
        <v>50792</v>
      </c>
      <c r="O152" t="str">
        <f>_xlfn.XLOOKUP(A152,compensation_cleaned!$A:$A,compensation_cleaned!$D:$D,"Missing")</f>
        <v>L1</v>
      </c>
      <c r="P152">
        <f>_xlfn.XLOOKUP(A152,engagement_pivot!$A:$A,engagement_pivot!$B:$B,"Missing")</f>
        <v>3.5</v>
      </c>
      <c r="Q152" t="str">
        <f>IF(
  _xlfn.XLOOKUP(A152, engagement_pivot!A:A, engagement_pivot!C:C, 0) &gt; 0,
  "Yes",
  "No"
)</f>
        <v>Yes</v>
      </c>
      <c r="R152">
        <f t="shared" si="10"/>
        <v>49</v>
      </c>
      <c r="S152" t="str">
        <f t="shared" si="11"/>
        <v>37+ months</v>
      </c>
      <c r="T152">
        <f>_xlfn.XLOOKUP(A152,performance_pivot!$A:$A,performance_pivot!$B:$B,"Missing")</f>
        <v>2.25</v>
      </c>
      <c r="U152">
        <f>_xlfn.XLOOKUP(A152,compensation_cleaned!$A:$A,compensation_cleaned!$F:$F,"Missing")</f>
        <v>499723.03723404254</v>
      </c>
      <c r="V152" t="str">
        <f t="shared" si="12"/>
        <v>Below Avg Pay</v>
      </c>
      <c r="W152" t="str">
        <f t="shared" si="13"/>
        <v>Low/Avg Performer</v>
      </c>
      <c r="Y152" t="str">
        <f t="shared" si="14"/>
        <v>Low Pay &amp; Low Performance</v>
      </c>
    </row>
    <row r="153" spans="1:25">
      <c r="A153" s="11" t="s">
        <v>280</v>
      </c>
      <c r="B153" s="12" t="s">
        <v>19</v>
      </c>
      <c r="C153" s="12">
        <v>36</v>
      </c>
      <c r="D153" s="12" t="s">
        <v>12</v>
      </c>
      <c r="E153" s="12" t="s">
        <v>33</v>
      </c>
      <c r="F153" s="12" t="s">
        <v>112</v>
      </c>
      <c r="G153" s="13">
        <v>43516</v>
      </c>
      <c r="H153" s="12" t="s">
        <v>92</v>
      </c>
      <c r="I153" s="12" t="s">
        <v>56</v>
      </c>
      <c r="J153" s="14" t="s">
        <v>17</v>
      </c>
      <c r="K153" t="str">
        <f>_xlfn.XLOOKUP(A153,attrition_cleaned!$A:$A,attrition_cleaned!$B:$B,"Missing")</f>
        <v>No</v>
      </c>
      <c r="L153" s="13"/>
      <c r="M153">
        <f>_xlfn.XLOOKUP(A153,compensation_cleaned!$A:$A,compensation_cleaned!$B:$B,"Missing")</f>
        <v>502834</v>
      </c>
      <c r="N153">
        <f>_xlfn.XLOOKUP(A153,compensation_cleaned!$A:$A,compensation_cleaned!$C:$C,"Missing")</f>
        <v>51817</v>
      </c>
      <c r="O153" t="str">
        <f>_xlfn.XLOOKUP(A153,compensation_cleaned!$A:$A,compensation_cleaned!$D:$D,"Missing")</f>
        <v>L1</v>
      </c>
      <c r="P153">
        <f>_xlfn.XLOOKUP(A153,engagement_pivot!$A:$A,engagement_pivot!$B:$B,"Missing")</f>
        <v>5</v>
      </c>
      <c r="Q153" t="str">
        <f>IF(
  _xlfn.XLOOKUP(A153, engagement_pivot!A:A, engagement_pivot!C:C, 0) &gt; 0,
  "Yes",
  "No"
)</f>
        <v>Yes</v>
      </c>
      <c r="R153">
        <f t="shared" si="10"/>
        <v>58</v>
      </c>
      <c r="S153" t="str">
        <f t="shared" si="11"/>
        <v>37+ months</v>
      </c>
      <c r="T153">
        <f>_xlfn.XLOOKUP(A153,performance_pivot!$A:$A,performance_pivot!$B:$B,"Missing")</f>
        <v>4</v>
      </c>
      <c r="U153">
        <f>_xlfn.XLOOKUP(A153,compensation_cleaned!$A:$A,compensation_cleaned!$F:$F,"Missing")</f>
        <v>499723.03723404254</v>
      </c>
      <c r="V153" t="str">
        <f t="shared" si="12"/>
        <v>Above Avg Pay</v>
      </c>
      <c r="W153" t="str">
        <f t="shared" si="13"/>
        <v>High Performer</v>
      </c>
      <c r="Y153" t="str">
        <f t="shared" si="14"/>
        <v>Well Aligned</v>
      </c>
    </row>
    <row r="154" spans="1:25">
      <c r="A154" s="7" t="s">
        <v>281</v>
      </c>
      <c r="B154" s="8" t="s">
        <v>19</v>
      </c>
      <c r="C154" s="8">
        <v>30</v>
      </c>
      <c r="D154" s="8" t="s">
        <v>12</v>
      </c>
      <c r="E154" s="8" t="s">
        <v>33</v>
      </c>
      <c r="F154" s="8" t="s">
        <v>34</v>
      </c>
      <c r="G154" s="9">
        <v>43687</v>
      </c>
      <c r="H154" s="8" t="s">
        <v>203</v>
      </c>
      <c r="I154" s="8" t="s">
        <v>23</v>
      </c>
      <c r="J154" s="10" t="s">
        <v>24</v>
      </c>
      <c r="K154" t="str">
        <f>_xlfn.XLOOKUP(A154,attrition_cleaned!$A:$A,attrition_cleaned!$B:$B,"Missing")</f>
        <v>No</v>
      </c>
      <c r="L154" s="9"/>
      <c r="M154">
        <f>_xlfn.XLOOKUP(A154,compensation_cleaned!$A:$A,compensation_cleaned!$B:$B,"Missing")</f>
        <v>498083</v>
      </c>
      <c r="N154">
        <f>_xlfn.XLOOKUP(A154,compensation_cleaned!$A:$A,compensation_cleaned!$C:$C,"Missing")</f>
        <v>66466</v>
      </c>
      <c r="O154" t="str">
        <f>_xlfn.XLOOKUP(A154,compensation_cleaned!$A:$A,compensation_cleaned!$D:$D,"Missing")</f>
        <v>L1</v>
      </c>
      <c r="P154">
        <f>_xlfn.XLOOKUP(A154,engagement_pivot!$A:$A,engagement_pivot!$B:$B,"Missing")</f>
        <v>4</v>
      </c>
      <c r="Q154" t="str">
        <f>IF(
  _xlfn.XLOOKUP(A154, engagement_pivot!A:A, engagement_pivot!C:C, 0) &gt; 0,
  "Yes",
  "No"
)</f>
        <v>Yes</v>
      </c>
      <c r="R154">
        <f t="shared" si="10"/>
        <v>52</v>
      </c>
      <c r="S154" t="str">
        <f t="shared" si="11"/>
        <v>37+ months</v>
      </c>
      <c r="T154">
        <f>_xlfn.XLOOKUP(A154,performance_pivot!$A:$A,performance_pivot!$B:$B,"Missing")</f>
        <v>3.5</v>
      </c>
      <c r="U154">
        <f>_xlfn.XLOOKUP(A154,compensation_cleaned!$A:$A,compensation_cleaned!$F:$F,"Missing")</f>
        <v>499723.03723404254</v>
      </c>
      <c r="V154" t="str">
        <f t="shared" si="12"/>
        <v>Below Avg Pay</v>
      </c>
      <c r="W154" t="str">
        <f t="shared" si="13"/>
        <v>Low/Avg Performer</v>
      </c>
      <c r="Y154" t="str">
        <f t="shared" si="14"/>
        <v>Low Pay &amp; Low Performance</v>
      </c>
    </row>
    <row r="155" spans="1:25">
      <c r="A155" s="11" t="s">
        <v>282</v>
      </c>
      <c r="B155" s="12" t="s">
        <v>19</v>
      </c>
      <c r="C155" s="12">
        <v>36</v>
      </c>
      <c r="D155" s="12" t="s">
        <v>12</v>
      </c>
      <c r="E155" s="12" t="s">
        <v>49</v>
      </c>
      <c r="F155" s="12" t="s">
        <v>50</v>
      </c>
      <c r="G155" s="13">
        <v>44154</v>
      </c>
      <c r="H155" s="12" t="s">
        <v>181</v>
      </c>
      <c r="I155" s="12" t="s">
        <v>23</v>
      </c>
      <c r="J155" s="14" t="s">
        <v>24</v>
      </c>
      <c r="K155" t="str">
        <f>_xlfn.XLOOKUP(A155,attrition_cleaned!$A:$A,attrition_cleaned!$B:$B,"Missing")</f>
        <v>No</v>
      </c>
      <c r="L155" s="13"/>
      <c r="M155">
        <f>_xlfn.XLOOKUP(A155,compensation_cleaned!$A:$A,compensation_cleaned!$B:$B,"Missing")</f>
        <v>644102</v>
      </c>
      <c r="N155">
        <f>_xlfn.XLOOKUP(A155,compensation_cleaned!$A:$A,compensation_cleaned!$C:$C,"Missing")</f>
        <v>82492</v>
      </c>
      <c r="O155" t="str">
        <f>_xlfn.XLOOKUP(A155,compensation_cleaned!$A:$A,compensation_cleaned!$D:$D,"Missing")</f>
        <v>L2</v>
      </c>
      <c r="P155">
        <f>_xlfn.XLOOKUP(A155,engagement_pivot!$A:$A,engagement_pivot!$B:$B,"Missing")</f>
        <v>3</v>
      </c>
      <c r="Q155" t="str">
        <f>IF(
  _xlfn.XLOOKUP(A155, engagement_pivot!A:A, engagement_pivot!C:C, 0) &gt; 0,
  "Yes",
  "No"
)</f>
        <v>Yes</v>
      </c>
      <c r="R155">
        <f t="shared" si="10"/>
        <v>37</v>
      </c>
      <c r="S155" t="str">
        <f t="shared" si="11"/>
        <v>37+ months</v>
      </c>
      <c r="T155">
        <f>_xlfn.XLOOKUP(A155,performance_pivot!$A:$A,performance_pivot!$B:$B,"Missing")</f>
        <v>3</v>
      </c>
      <c r="U155">
        <f>_xlfn.XLOOKUP(A155,compensation_cleaned!$A:$A,compensation_cleaned!$F:$F,"Missing")</f>
        <v>746435.40070921986</v>
      </c>
      <c r="V155" t="str">
        <f t="shared" si="12"/>
        <v>Below Avg Pay</v>
      </c>
      <c r="W155" t="str">
        <f t="shared" si="13"/>
        <v>Low/Avg Performer</v>
      </c>
      <c r="Y155" t="str">
        <f t="shared" si="14"/>
        <v>Low Pay &amp; Low Performance</v>
      </c>
    </row>
    <row r="156" spans="1:25">
      <c r="A156" s="7" t="s">
        <v>283</v>
      </c>
      <c r="B156" s="8" t="s">
        <v>11</v>
      </c>
      <c r="C156" s="8">
        <v>26</v>
      </c>
      <c r="D156" s="8" t="s">
        <v>20</v>
      </c>
      <c r="E156" s="8" t="s">
        <v>26</v>
      </c>
      <c r="F156" s="8" t="s">
        <v>58</v>
      </c>
      <c r="G156" s="9">
        <v>44447</v>
      </c>
      <c r="H156" s="8" t="s">
        <v>284</v>
      </c>
      <c r="I156" s="8" t="s">
        <v>45</v>
      </c>
      <c r="J156" s="10" t="s">
        <v>24</v>
      </c>
      <c r="K156" t="str">
        <f>_xlfn.XLOOKUP(A156,attrition_cleaned!$A:$A,attrition_cleaned!$B:$B,"Missing")</f>
        <v>No</v>
      </c>
      <c r="L156" s="9"/>
      <c r="M156">
        <f>_xlfn.XLOOKUP(A156,compensation_cleaned!$A:$A,compensation_cleaned!$B:$B,"Missing")</f>
        <v>416944</v>
      </c>
      <c r="N156">
        <f>_xlfn.XLOOKUP(A156,compensation_cleaned!$A:$A,compensation_cleaned!$C:$C,"Missing")</f>
        <v>32727</v>
      </c>
      <c r="O156" t="str">
        <f>_xlfn.XLOOKUP(A156,compensation_cleaned!$A:$A,compensation_cleaned!$D:$D,"Missing")</f>
        <v>L1</v>
      </c>
      <c r="P156">
        <f>_xlfn.XLOOKUP(A156,engagement_pivot!$A:$A,engagement_pivot!$B:$B,"Missing")</f>
        <v>4</v>
      </c>
      <c r="Q156" t="str">
        <f>IF(
  _xlfn.XLOOKUP(A156, engagement_pivot!A:A, engagement_pivot!C:C, 0) &gt; 0,
  "Yes",
  "No"
)</f>
        <v>Yes</v>
      </c>
      <c r="R156">
        <f t="shared" si="10"/>
        <v>27</v>
      </c>
      <c r="S156" t="str">
        <f t="shared" si="11"/>
        <v>13–36 months</v>
      </c>
      <c r="T156">
        <f>_xlfn.XLOOKUP(A156,performance_pivot!$A:$A,performance_pivot!$B:$B,"Missing")</f>
        <v>4</v>
      </c>
      <c r="U156">
        <f>_xlfn.XLOOKUP(A156,compensation_cleaned!$A:$A,compensation_cleaned!$F:$F,"Missing")</f>
        <v>499723.03723404254</v>
      </c>
      <c r="V156" t="str">
        <f t="shared" si="12"/>
        <v>Below Avg Pay</v>
      </c>
      <c r="W156" t="str">
        <f t="shared" si="13"/>
        <v>High Performer</v>
      </c>
      <c r="Y156" t="str">
        <f t="shared" si="14"/>
        <v>Underpaid High Performer</v>
      </c>
    </row>
    <row r="157" spans="1:25">
      <c r="A157" s="11" t="s">
        <v>285</v>
      </c>
      <c r="B157" s="12" t="s">
        <v>19</v>
      </c>
      <c r="C157" s="12">
        <v>23</v>
      </c>
      <c r="D157" s="12" t="s">
        <v>12</v>
      </c>
      <c r="E157" s="12" t="s">
        <v>26</v>
      </c>
      <c r="F157" s="12" t="s">
        <v>27</v>
      </c>
      <c r="G157" s="13">
        <v>44082</v>
      </c>
      <c r="H157" s="12" t="s">
        <v>94</v>
      </c>
      <c r="I157" s="12" t="s">
        <v>56</v>
      </c>
      <c r="J157" s="14" t="s">
        <v>24</v>
      </c>
      <c r="K157" t="str">
        <f>_xlfn.XLOOKUP(A157,attrition_cleaned!$A:$A,attrition_cleaned!$B:$B,"Missing")</f>
        <v>Yes</v>
      </c>
      <c r="L157" s="13">
        <v>44619</v>
      </c>
      <c r="M157">
        <f>_xlfn.XLOOKUP(A157,compensation_cleaned!$A:$A,compensation_cleaned!$B:$B,"Missing")</f>
        <v>876947</v>
      </c>
      <c r="N157">
        <f>_xlfn.XLOOKUP(A157,compensation_cleaned!$A:$A,compensation_cleaned!$C:$C,"Missing")</f>
        <v>124879</v>
      </c>
      <c r="O157" t="str">
        <f>_xlfn.XLOOKUP(A157,compensation_cleaned!$A:$A,compensation_cleaned!$D:$D,"Missing")</f>
        <v>L2</v>
      </c>
      <c r="P157">
        <f>_xlfn.XLOOKUP(A157,engagement_pivot!$A:$A,engagement_pivot!$B:$B,"Missing")</f>
        <v>4</v>
      </c>
      <c r="Q157" t="str">
        <f>IF(
  _xlfn.XLOOKUP(A157, engagement_pivot!A:A, engagement_pivot!C:C, 0) &gt; 0,
  "Yes",
  "No"
)</f>
        <v>Yes</v>
      </c>
      <c r="R157">
        <f t="shared" si="10"/>
        <v>17</v>
      </c>
      <c r="S157" t="str">
        <f t="shared" si="11"/>
        <v>13–36 months</v>
      </c>
      <c r="T157">
        <f>_xlfn.XLOOKUP(A157,performance_pivot!$A:$A,performance_pivot!$B:$B,"Missing")</f>
        <v>3.5</v>
      </c>
      <c r="U157">
        <f>_xlfn.XLOOKUP(A157,compensation_cleaned!$A:$A,compensation_cleaned!$F:$F,"Missing")</f>
        <v>746435.40070921986</v>
      </c>
      <c r="V157" t="str">
        <f t="shared" si="12"/>
        <v>Above Avg Pay</v>
      </c>
      <c r="W157" t="str">
        <f t="shared" si="13"/>
        <v>Low/Avg Performer</v>
      </c>
      <c r="Y157" t="str">
        <f t="shared" si="14"/>
        <v>Overpaid Low Performer</v>
      </c>
    </row>
    <row r="158" spans="1:25">
      <c r="A158" s="7" t="s">
        <v>286</v>
      </c>
      <c r="B158" s="8" t="s">
        <v>19</v>
      </c>
      <c r="C158" s="8">
        <v>34</v>
      </c>
      <c r="D158" s="8" t="s">
        <v>20</v>
      </c>
      <c r="E158" s="8" t="s">
        <v>13</v>
      </c>
      <c r="F158" s="8" t="s">
        <v>14</v>
      </c>
      <c r="G158" s="9">
        <v>44440</v>
      </c>
      <c r="H158" s="8" t="s">
        <v>287</v>
      </c>
      <c r="I158" s="8" t="s">
        <v>16</v>
      </c>
      <c r="J158" s="10" t="s">
        <v>24</v>
      </c>
      <c r="K158" t="str">
        <f>_xlfn.XLOOKUP(A158,attrition_cleaned!$A:$A,attrition_cleaned!$B:$B,"Missing")</f>
        <v>No</v>
      </c>
      <c r="L158" s="9"/>
      <c r="M158">
        <f>_xlfn.XLOOKUP(A158,compensation_cleaned!$A:$A,compensation_cleaned!$B:$B,"Missing")</f>
        <v>634229</v>
      </c>
      <c r="N158">
        <f>_xlfn.XLOOKUP(A158,compensation_cleaned!$A:$A,compensation_cleaned!$C:$C,"Missing")</f>
        <v>65896</v>
      </c>
      <c r="O158" t="str">
        <f>_xlfn.XLOOKUP(A158,compensation_cleaned!$A:$A,compensation_cleaned!$D:$D,"Missing")</f>
        <v>L2</v>
      </c>
      <c r="P158">
        <f>_xlfn.XLOOKUP(A158,engagement_pivot!$A:$A,engagement_pivot!$B:$B,"Missing")</f>
        <v>2</v>
      </c>
      <c r="Q158" t="str">
        <f>IF(
  _xlfn.XLOOKUP(A158, engagement_pivot!A:A, engagement_pivot!C:C, 0) &gt; 0,
  "Yes",
  "No"
)</f>
        <v>Yes</v>
      </c>
      <c r="R158">
        <f t="shared" si="10"/>
        <v>27</v>
      </c>
      <c r="S158" t="str">
        <f t="shared" si="11"/>
        <v>13–36 months</v>
      </c>
      <c r="T158">
        <f>_xlfn.XLOOKUP(A158,performance_pivot!$A:$A,performance_pivot!$B:$B,"Missing")</f>
        <v>3.75</v>
      </c>
      <c r="U158">
        <f>_xlfn.XLOOKUP(A158,compensation_cleaned!$A:$A,compensation_cleaned!$F:$F,"Missing")</f>
        <v>746435.40070921986</v>
      </c>
      <c r="V158" t="str">
        <f t="shared" si="12"/>
        <v>Below Avg Pay</v>
      </c>
      <c r="W158" t="str">
        <f t="shared" si="13"/>
        <v>Low/Avg Performer</v>
      </c>
      <c r="Y158" t="str">
        <f t="shared" si="14"/>
        <v>Low Pay &amp; Low Performance</v>
      </c>
    </row>
    <row r="159" spans="1:25">
      <c r="A159" s="11" t="s">
        <v>288</v>
      </c>
      <c r="B159" s="12" t="s">
        <v>11</v>
      </c>
      <c r="C159" s="12">
        <v>40</v>
      </c>
      <c r="D159" s="12" t="s">
        <v>20</v>
      </c>
      <c r="E159" s="12" t="s">
        <v>26</v>
      </c>
      <c r="F159" s="12" t="s">
        <v>27</v>
      </c>
      <c r="G159" s="13">
        <v>43292</v>
      </c>
      <c r="H159" s="12" t="s">
        <v>126</v>
      </c>
      <c r="I159" s="12" t="s">
        <v>16</v>
      </c>
      <c r="J159" s="14" t="s">
        <v>24</v>
      </c>
      <c r="K159" t="str">
        <f>_xlfn.XLOOKUP(A159,attrition_cleaned!$A:$A,attrition_cleaned!$B:$B,"Missing")</f>
        <v>No</v>
      </c>
      <c r="L159" s="13"/>
      <c r="M159">
        <f>_xlfn.XLOOKUP(A159,compensation_cleaned!$A:$A,compensation_cleaned!$B:$B,"Missing")</f>
        <v>906825</v>
      </c>
      <c r="N159">
        <f>_xlfn.XLOOKUP(A159,compensation_cleaned!$A:$A,compensation_cleaned!$C:$C,"Missing")</f>
        <v>103313</v>
      </c>
      <c r="O159" t="str">
        <f>_xlfn.XLOOKUP(A159,compensation_cleaned!$A:$A,compensation_cleaned!$D:$D,"Missing")</f>
        <v>L3</v>
      </c>
      <c r="P159">
        <f>_xlfn.XLOOKUP(A159,engagement_pivot!$A:$A,engagement_pivot!$B:$B,"Missing")</f>
        <v>5</v>
      </c>
      <c r="Q159" t="str">
        <f>IF(
  _xlfn.XLOOKUP(A159, engagement_pivot!A:A, engagement_pivot!C:C, 0) &gt; 0,
  "Yes",
  "No"
)</f>
        <v>Yes</v>
      </c>
      <c r="R159">
        <f t="shared" si="10"/>
        <v>65</v>
      </c>
      <c r="S159" t="str">
        <f t="shared" si="11"/>
        <v>37+ months</v>
      </c>
      <c r="T159">
        <f>_xlfn.XLOOKUP(A159,performance_pivot!$A:$A,performance_pivot!$B:$B,"Missing")</f>
        <v>3.5</v>
      </c>
      <c r="U159">
        <f>_xlfn.XLOOKUP(A159,compensation_cleaned!$A:$A,compensation_cleaned!$F:$F,"Missing")</f>
        <v>1044648.4727722772</v>
      </c>
      <c r="V159" t="str">
        <f t="shared" si="12"/>
        <v>Below Avg Pay</v>
      </c>
      <c r="W159" t="str">
        <f t="shared" si="13"/>
        <v>Low/Avg Performer</v>
      </c>
      <c r="Y159" t="str">
        <f t="shared" si="14"/>
        <v>Low Pay &amp; Low Performance</v>
      </c>
    </row>
    <row r="160" spans="1:25">
      <c r="A160" s="7" t="s">
        <v>289</v>
      </c>
      <c r="B160" s="8" t="s">
        <v>19</v>
      </c>
      <c r="C160" s="8">
        <v>28</v>
      </c>
      <c r="D160" s="8" t="s">
        <v>12</v>
      </c>
      <c r="E160" s="8" t="s">
        <v>37</v>
      </c>
      <c r="F160" s="8" t="s">
        <v>43</v>
      </c>
      <c r="G160" s="9">
        <v>43324</v>
      </c>
      <c r="H160" s="8" t="s">
        <v>115</v>
      </c>
      <c r="I160" s="8" t="s">
        <v>56</v>
      </c>
      <c r="J160" s="10" t="s">
        <v>24</v>
      </c>
      <c r="K160" t="str">
        <f>_xlfn.XLOOKUP(A160,attrition_cleaned!$A:$A,attrition_cleaned!$B:$B,"Missing")</f>
        <v>No</v>
      </c>
      <c r="L160" s="9"/>
      <c r="M160">
        <f>_xlfn.XLOOKUP(A160,compensation_cleaned!$A:$A,compensation_cleaned!$B:$B,"Missing")</f>
        <v>843495</v>
      </c>
      <c r="N160">
        <f>_xlfn.XLOOKUP(A160,compensation_cleaned!$A:$A,compensation_cleaned!$C:$C,"Missing")</f>
        <v>53703</v>
      </c>
      <c r="O160" t="str">
        <f>_xlfn.XLOOKUP(A160,compensation_cleaned!$A:$A,compensation_cleaned!$D:$D,"Missing")</f>
        <v>L2</v>
      </c>
      <c r="P160">
        <f>_xlfn.XLOOKUP(A160,engagement_pivot!$A:$A,engagement_pivot!$B:$B,"Missing")</f>
        <v>5</v>
      </c>
      <c r="Q160" t="str">
        <f>IF(
  _xlfn.XLOOKUP(A160, engagement_pivot!A:A, engagement_pivot!C:C, 0) &gt; 0,
  "Yes",
  "No"
)</f>
        <v>Yes</v>
      </c>
      <c r="R160">
        <f t="shared" si="10"/>
        <v>64</v>
      </c>
      <c r="S160" t="str">
        <f t="shared" si="11"/>
        <v>37+ months</v>
      </c>
      <c r="T160">
        <f>_xlfn.XLOOKUP(A160,performance_pivot!$A:$A,performance_pivot!$B:$B,"Missing")</f>
        <v>4</v>
      </c>
      <c r="U160">
        <f>_xlfn.XLOOKUP(A160,compensation_cleaned!$A:$A,compensation_cleaned!$F:$F,"Missing")</f>
        <v>746435.40070921986</v>
      </c>
      <c r="V160" t="str">
        <f t="shared" si="12"/>
        <v>Above Avg Pay</v>
      </c>
      <c r="W160" t="str">
        <f t="shared" si="13"/>
        <v>High Performer</v>
      </c>
      <c r="Y160" t="str">
        <f t="shared" si="14"/>
        <v>Well Aligned</v>
      </c>
    </row>
    <row r="161" spans="1:25">
      <c r="A161" s="11" t="s">
        <v>290</v>
      </c>
      <c r="B161" s="12" t="s">
        <v>19</v>
      </c>
      <c r="C161" s="12">
        <v>34</v>
      </c>
      <c r="D161" s="12" t="s">
        <v>20</v>
      </c>
      <c r="E161" s="12" t="s">
        <v>49</v>
      </c>
      <c r="F161" s="12" t="s">
        <v>50</v>
      </c>
      <c r="G161" s="13">
        <v>43095</v>
      </c>
      <c r="H161" s="12" t="s">
        <v>146</v>
      </c>
      <c r="I161" s="12" t="s">
        <v>16</v>
      </c>
      <c r="J161" s="14" t="s">
        <v>24</v>
      </c>
      <c r="K161" t="str">
        <f>_xlfn.XLOOKUP(A161,attrition_cleaned!$A:$A,attrition_cleaned!$B:$B,"Missing")</f>
        <v>No</v>
      </c>
      <c r="L161" s="13"/>
      <c r="M161">
        <f>_xlfn.XLOOKUP(A161,compensation_cleaned!$A:$A,compensation_cleaned!$B:$B,"Missing")</f>
        <v>1596026</v>
      </c>
      <c r="N161">
        <f>_xlfn.XLOOKUP(A161,compensation_cleaned!$A:$A,compensation_cleaned!$C:$C,"Missing")</f>
        <v>173899</v>
      </c>
      <c r="O161" t="str">
        <f>_xlfn.XLOOKUP(A161,compensation_cleaned!$A:$A,compensation_cleaned!$D:$D,"Missing")</f>
        <v>L4</v>
      </c>
      <c r="P161">
        <f>_xlfn.XLOOKUP(A161,engagement_pivot!$A:$A,engagement_pivot!$B:$B,"Missing")</f>
        <v>1</v>
      </c>
      <c r="Q161" t="str">
        <f>IF(
  _xlfn.XLOOKUP(A161, engagement_pivot!A:A, engagement_pivot!C:C, 0) &gt; 0,
  "Yes",
  "No"
)</f>
        <v>Yes</v>
      </c>
      <c r="R161">
        <f t="shared" si="10"/>
        <v>72</v>
      </c>
      <c r="S161" t="str">
        <f t="shared" si="11"/>
        <v>37+ months</v>
      </c>
      <c r="T161">
        <f>_xlfn.XLOOKUP(A161,performance_pivot!$A:$A,performance_pivot!$B:$B,"Missing")</f>
        <v>4.333333333333333</v>
      </c>
      <c r="U161">
        <f>_xlfn.XLOOKUP(A161,compensation_cleaned!$A:$A,compensation_cleaned!$F:$F,"Missing")</f>
        <v>1044648.4727722772</v>
      </c>
      <c r="V161" t="str">
        <f t="shared" si="12"/>
        <v>Above Avg Pay</v>
      </c>
      <c r="W161" t="str">
        <f t="shared" si="13"/>
        <v>High Performer</v>
      </c>
      <c r="Y161" t="str">
        <f t="shared" si="14"/>
        <v>Well Aligned</v>
      </c>
    </row>
    <row r="162" spans="1:25">
      <c r="A162" s="7" t="s">
        <v>291</v>
      </c>
      <c r="B162" s="8" t="s">
        <v>11</v>
      </c>
      <c r="C162" s="8">
        <v>36</v>
      </c>
      <c r="D162" s="8" t="s">
        <v>20</v>
      </c>
      <c r="E162" s="8" t="s">
        <v>37</v>
      </c>
      <c r="F162" s="8" t="s">
        <v>38</v>
      </c>
      <c r="G162" s="9">
        <v>43983</v>
      </c>
      <c r="H162" s="8" t="s">
        <v>292</v>
      </c>
      <c r="I162" s="8" t="s">
        <v>31</v>
      </c>
      <c r="J162" s="10" t="s">
        <v>24</v>
      </c>
      <c r="K162" t="str">
        <f>_xlfn.XLOOKUP(A162,attrition_cleaned!$A:$A,attrition_cleaned!$B:$B,"Missing")</f>
        <v>No</v>
      </c>
      <c r="L162" s="9"/>
      <c r="M162">
        <f>_xlfn.XLOOKUP(A162,compensation_cleaned!$A:$A,compensation_cleaned!$B:$B,"Missing")</f>
        <v>590294</v>
      </c>
      <c r="N162">
        <f>_xlfn.XLOOKUP(A162,compensation_cleaned!$A:$A,compensation_cleaned!$C:$C,"Missing")</f>
        <v>41584</v>
      </c>
      <c r="O162" t="str">
        <f>_xlfn.XLOOKUP(A162,compensation_cleaned!$A:$A,compensation_cleaned!$D:$D,"Missing")</f>
        <v>L1</v>
      </c>
      <c r="P162">
        <f>_xlfn.XLOOKUP(A162,engagement_pivot!$A:$A,engagement_pivot!$B:$B,"Missing")</f>
        <v>3.3333333333333335</v>
      </c>
      <c r="Q162" t="str">
        <f>IF(
  _xlfn.XLOOKUP(A162, engagement_pivot!A:A, engagement_pivot!C:C, 0) &gt; 0,
  "Yes",
  "No"
)</f>
        <v>Yes</v>
      </c>
      <c r="R162">
        <f t="shared" si="10"/>
        <v>42</v>
      </c>
      <c r="S162" t="str">
        <f t="shared" si="11"/>
        <v>37+ months</v>
      </c>
      <c r="T162">
        <f>_xlfn.XLOOKUP(A162,performance_pivot!$A:$A,performance_pivot!$B:$B,"Missing")</f>
        <v>3.5</v>
      </c>
      <c r="U162">
        <f>_xlfn.XLOOKUP(A162,compensation_cleaned!$A:$A,compensation_cleaned!$F:$F,"Missing")</f>
        <v>499723.03723404254</v>
      </c>
      <c r="V162" t="str">
        <f t="shared" si="12"/>
        <v>Above Avg Pay</v>
      </c>
      <c r="W162" t="str">
        <f t="shared" si="13"/>
        <v>Low/Avg Performer</v>
      </c>
      <c r="Y162" t="str">
        <f t="shared" si="14"/>
        <v>Overpaid Low Performer</v>
      </c>
    </row>
    <row r="163" spans="1:25">
      <c r="A163" s="11" t="s">
        <v>293</v>
      </c>
      <c r="B163" s="12" t="s">
        <v>19</v>
      </c>
      <c r="C163" s="12">
        <v>33</v>
      </c>
      <c r="D163" s="12" t="s">
        <v>12</v>
      </c>
      <c r="E163" s="12" t="s">
        <v>13</v>
      </c>
      <c r="F163" s="12" t="s">
        <v>21</v>
      </c>
      <c r="G163" s="13">
        <v>43466</v>
      </c>
      <c r="H163" s="12" t="s">
        <v>126</v>
      </c>
      <c r="I163" s="12" t="s">
        <v>56</v>
      </c>
      <c r="J163" s="14" t="s">
        <v>24</v>
      </c>
      <c r="K163" t="str">
        <f>_xlfn.XLOOKUP(A163,attrition_cleaned!$A:$A,attrition_cleaned!$B:$B,"Missing")</f>
        <v>No</v>
      </c>
      <c r="L163" s="13"/>
      <c r="M163">
        <f>_xlfn.XLOOKUP(A163,compensation_cleaned!$A:$A,compensation_cleaned!$B:$B,"Missing")</f>
        <v>893732</v>
      </c>
      <c r="N163">
        <f>_xlfn.XLOOKUP(A163,compensation_cleaned!$A:$A,compensation_cleaned!$C:$C,"Missing")</f>
        <v>100045</v>
      </c>
      <c r="O163" t="str">
        <f>_xlfn.XLOOKUP(A163,compensation_cleaned!$A:$A,compensation_cleaned!$D:$D,"Missing")</f>
        <v>L2</v>
      </c>
      <c r="P163">
        <f>_xlfn.XLOOKUP(A163,engagement_pivot!$A:$A,engagement_pivot!$B:$B,"Missing")</f>
        <v>1</v>
      </c>
      <c r="Q163" t="str">
        <f>IF(
  _xlfn.XLOOKUP(A163, engagement_pivot!A:A, engagement_pivot!C:C, 0) &gt; 0,
  "Yes",
  "No"
)</f>
        <v>Yes</v>
      </c>
      <c r="R163">
        <f t="shared" si="10"/>
        <v>59</v>
      </c>
      <c r="S163" t="str">
        <f t="shared" si="11"/>
        <v>37+ months</v>
      </c>
      <c r="T163">
        <f>_xlfn.XLOOKUP(A163,performance_pivot!$A:$A,performance_pivot!$B:$B,"Missing")</f>
        <v>2.6666666666666665</v>
      </c>
      <c r="U163">
        <f>_xlfn.XLOOKUP(A163,compensation_cleaned!$A:$A,compensation_cleaned!$F:$F,"Missing")</f>
        <v>746435.40070921986</v>
      </c>
      <c r="V163" t="str">
        <f t="shared" si="12"/>
        <v>Above Avg Pay</v>
      </c>
      <c r="W163" t="str">
        <f t="shared" si="13"/>
        <v>Low/Avg Performer</v>
      </c>
      <c r="Y163" t="str">
        <f t="shared" si="14"/>
        <v>Overpaid Low Performer</v>
      </c>
    </row>
    <row r="164" spans="1:25">
      <c r="A164" s="7" t="s">
        <v>294</v>
      </c>
      <c r="B164" s="8" t="s">
        <v>11</v>
      </c>
      <c r="C164" s="8">
        <v>36</v>
      </c>
      <c r="D164" s="8" t="s">
        <v>20</v>
      </c>
      <c r="E164" s="8" t="s">
        <v>37</v>
      </c>
      <c r="F164" s="8" t="s">
        <v>43</v>
      </c>
      <c r="G164" s="9">
        <v>44993</v>
      </c>
      <c r="H164" s="8" t="s">
        <v>295</v>
      </c>
      <c r="I164" s="8" t="s">
        <v>31</v>
      </c>
      <c r="J164" s="10" t="s">
        <v>24</v>
      </c>
      <c r="K164" t="str">
        <f>_xlfn.XLOOKUP(A164,attrition_cleaned!$A:$A,attrition_cleaned!$B:$B,"Missing")</f>
        <v>Yes</v>
      </c>
      <c r="L164" s="9">
        <v>46658</v>
      </c>
      <c r="M164">
        <f>_xlfn.XLOOKUP(A164,compensation_cleaned!$A:$A,compensation_cleaned!$B:$B,"Missing")</f>
        <v>520155</v>
      </c>
      <c r="N164">
        <f>_xlfn.XLOOKUP(A164,compensation_cleaned!$A:$A,compensation_cleaned!$C:$C,"Missing")</f>
        <v>39581</v>
      </c>
      <c r="O164" t="str">
        <f>_xlfn.XLOOKUP(A164,compensation_cleaned!$A:$A,compensation_cleaned!$D:$D,"Missing")</f>
        <v>L1</v>
      </c>
      <c r="P164">
        <f>_xlfn.XLOOKUP(A164,engagement_pivot!$A:$A,engagement_pivot!$B:$B,"Missing")</f>
        <v>2</v>
      </c>
      <c r="Q164" t="str">
        <f>IF(
  _xlfn.XLOOKUP(A164, engagement_pivot!A:A, engagement_pivot!C:C, 0) &gt; 0,
  "Yes",
  "No"
)</f>
        <v>Yes</v>
      </c>
      <c r="R164">
        <f t="shared" si="10"/>
        <v>54</v>
      </c>
      <c r="S164" t="str">
        <f t="shared" si="11"/>
        <v>37+ months</v>
      </c>
      <c r="T164">
        <f>_xlfn.XLOOKUP(A164,performance_pivot!$A:$A,performance_pivot!$B:$B,"Missing")</f>
        <v>3.3333333333333335</v>
      </c>
      <c r="U164">
        <f>_xlfn.XLOOKUP(A164,compensation_cleaned!$A:$A,compensation_cleaned!$F:$F,"Missing")</f>
        <v>499723.03723404254</v>
      </c>
      <c r="V164" t="str">
        <f t="shared" si="12"/>
        <v>Above Avg Pay</v>
      </c>
      <c r="W164" t="str">
        <f t="shared" si="13"/>
        <v>Low/Avg Performer</v>
      </c>
      <c r="Y164" t="str">
        <f t="shared" si="14"/>
        <v>Overpaid Low Performer</v>
      </c>
    </row>
    <row r="165" spans="1:25">
      <c r="A165" s="11" t="s">
        <v>296</v>
      </c>
      <c r="B165" s="12" t="s">
        <v>11</v>
      </c>
      <c r="C165" s="12">
        <v>32</v>
      </c>
      <c r="D165" s="12" t="s">
        <v>20</v>
      </c>
      <c r="E165" s="12" t="s">
        <v>33</v>
      </c>
      <c r="F165" s="12" t="s">
        <v>34</v>
      </c>
      <c r="G165" s="13">
        <v>44862</v>
      </c>
      <c r="H165" s="12" t="s">
        <v>297</v>
      </c>
      <c r="I165" s="12" t="s">
        <v>23</v>
      </c>
      <c r="J165" s="14" t="s">
        <v>24</v>
      </c>
      <c r="K165" t="str">
        <f>_xlfn.XLOOKUP(A165,attrition_cleaned!$A:$A,attrition_cleaned!$B:$B,"Missing")</f>
        <v>Yes</v>
      </c>
      <c r="L165" s="13">
        <v>46358</v>
      </c>
      <c r="M165">
        <f>_xlfn.XLOOKUP(A165,compensation_cleaned!$A:$A,compensation_cleaned!$B:$B,"Missing")</f>
        <v>1337006</v>
      </c>
      <c r="N165">
        <f>_xlfn.XLOOKUP(A165,compensation_cleaned!$A:$A,compensation_cleaned!$C:$C,"Missing")</f>
        <v>145067</v>
      </c>
      <c r="O165" t="str">
        <f>_xlfn.XLOOKUP(A165,compensation_cleaned!$A:$A,compensation_cleaned!$D:$D,"Missing")</f>
        <v>L4</v>
      </c>
      <c r="P165">
        <f>_xlfn.XLOOKUP(A165,engagement_pivot!$A:$A,engagement_pivot!$B:$B,"Missing")</f>
        <v>2.6666666666666665</v>
      </c>
      <c r="Q165" t="str">
        <f>IF(
  _xlfn.XLOOKUP(A165, engagement_pivot!A:A, engagement_pivot!C:C, 0) &gt; 0,
  "Yes",
  "No"
)</f>
        <v>Yes</v>
      </c>
      <c r="R165">
        <f t="shared" si="10"/>
        <v>49</v>
      </c>
      <c r="S165" t="str">
        <f t="shared" si="11"/>
        <v>37+ months</v>
      </c>
      <c r="T165">
        <f>_xlfn.XLOOKUP(A165,performance_pivot!$A:$A,performance_pivot!$B:$B,"Missing")</f>
        <v>3.5</v>
      </c>
      <c r="U165">
        <f>_xlfn.XLOOKUP(A165,compensation_cleaned!$A:$A,compensation_cleaned!$F:$F,"Missing")</f>
        <v>1044648.4727722772</v>
      </c>
      <c r="V165" t="str">
        <f t="shared" si="12"/>
        <v>Above Avg Pay</v>
      </c>
      <c r="W165" t="str">
        <f t="shared" si="13"/>
        <v>Low/Avg Performer</v>
      </c>
      <c r="Y165" t="str">
        <f t="shared" si="14"/>
        <v>Overpaid Low Performer</v>
      </c>
    </row>
    <row r="166" spans="1:25">
      <c r="A166" s="7" t="s">
        <v>298</v>
      </c>
      <c r="B166" s="8" t="s">
        <v>19</v>
      </c>
      <c r="C166" s="8">
        <v>30</v>
      </c>
      <c r="D166" s="8" t="s">
        <v>12</v>
      </c>
      <c r="E166" s="8" t="s">
        <v>26</v>
      </c>
      <c r="F166" s="8" t="s">
        <v>58</v>
      </c>
      <c r="G166" s="9">
        <v>44736</v>
      </c>
      <c r="H166" s="8" t="s">
        <v>299</v>
      </c>
      <c r="I166" s="8" t="s">
        <v>45</v>
      </c>
      <c r="J166" s="10" t="s">
        <v>24</v>
      </c>
      <c r="K166" t="str">
        <f>_xlfn.XLOOKUP(A166,attrition_cleaned!$A:$A,attrition_cleaned!$B:$B,"Missing")</f>
        <v>No</v>
      </c>
      <c r="L166" s="9"/>
      <c r="M166">
        <f>_xlfn.XLOOKUP(A166,compensation_cleaned!$A:$A,compensation_cleaned!$B:$B,"Missing")</f>
        <v>1103862</v>
      </c>
      <c r="N166">
        <f>_xlfn.XLOOKUP(A166,compensation_cleaned!$A:$A,compensation_cleaned!$C:$C,"Missing")</f>
        <v>70761</v>
      </c>
      <c r="O166" t="str">
        <f>_xlfn.XLOOKUP(A166,compensation_cleaned!$A:$A,compensation_cleaned!$D:$D,"Missing")</f>
        <v>L3</v>
      </c>
      <c r="P166">
        <f>_xlfn.XLOOKUP(A166,engagement_pivot!$A:$A,engagement_pivot!$B:$B,"Missing")</f>
        <v>5</v>
      </c>
      <c r="Q166" t="str">
        <f>IF(
  _xlfn.XLOOKUP(A166, engagement_pivot!A:A, engagement_pivot!C:C, 0) &gt; 0,
  "Yes",
  "No"
)</f>
        <v>Yes</v>
      </c>
      <c r="R166">
        <f t="shared" si="10"/>
        <v>18</v>
      </c>
      <c r="S166" t="str">
        <f t="shared" si="11"/>
        <v>13–36 months</v>
      </c>
      <c r="T166">
        <f>_xlfn.XLOOKUP(A166,performance_pivot!$A:$A,performance_pivot!$B:$B,"Missing")</f>
        <v>3</v>
      </c>
      <c r="U166">
        <f>_xlfn.XLOOKUP(A166,compensation_cleaned!$A:$A,compensation_cleaned!$F:$F,"Missing")</f>
        <v>1044648.4727722772</v>
      </c>
      <c r="V166" t="str">
        <f t="shared" si="12"/>
        <v>Above Avg Pay</v>
      </c>
      <c r="W166" t="str">
        <f t="shared" si="13"/>
        <v>Low/Avg Performer</v>
      </c>
      <c r="Y166" t="str">
        <f t="shared" si="14"/>
        <v>Overpaid Low Performer</v>
      </c>
    </row>
    <row r="167" spans="1:25">
      <c r="A167" s="11" t="s">
        <v>300</v>
      </c>
      <c r="B167" s="12" t="s">
        <v>11</v>
      </c>
      <c r="C167" s="12">
        <v>43</v>
      </c>
      <c r="D167" s="12" t="s">
        <v>12</v>
      </c>
      <c r="E167" s="12" t="s">
        <v>13</v>
      </c>
      <c r="F167" s="12" t="s">
        <v>21</v>
      </c>
      <c r="G167" s="13">
        <v>44446</v>
      </c>
      <c r="H167" s="12" t="s">
        <v>301</v>
      </c>
      <c r="I167" s="12" t="s">
        <v>56</v>
      </c>
      <c r="J167" s="14" t="s">
        <v>24</v>
      </c>
      <c r="K167" t="str">
        <f>_xlfn.XLOOKUP(A167,attrition_cleaned!$A:$A,attrition_cleaned!$B:$B,"Missing")</f>
        <v>No</v>
      </c>
      <c r="L167" s="13"/>
      <c r="M167">
        <f>_xlfn.XLOOKUP(A167,compensation_cleaned!$A:$A,compensation_cleaned!$B:$B,"Missing")</f>
        <v>1377558</v>
      </c>
      <c r="N167">
        <f>_xlfn.XLOOKUP(A167,compensation_cleaned!$A:$A,compensation_cleaned!$C:$C,"Missing")</f>
        <v>117111</v>
      </c>
      <c r="O167" t="str">
        <f>_xlfn.XLOOKUP(A167,compensation_cleaned!$A:$A,compensation_cleaned!$D:$D,"Missing")</f>
        <v>L4</v>
      </c>
      <c r="P167">
        <f>_xlfn.XLOOKUP(A167,engagement_pivot!$A:$A,engagement_pivot!$B:$B,"Missing")</f>
        <v>3</v>
      </c>
      <c r="Q167" t="str">
        <f>IF(
  _xlfn.XLOOKUP(A167, engagement_pivot!A:A, engagement_pivot!C:C, 0) &gt; 0,
  "Yes",
  "No"
)</f>
        <v>Yes</v>
      </c>
      <c r="R167">
        <f t="shared" si="10"/>
        <v>27</v>
      </c>
      <c r="S167" t="str">
        <f t="shared" si="11"/>
        <v>13–36 months</v>
      </c>
      <c r="T167">
        <f>_xlfn.XLOOKUP(A167,performance_pivot!$A:$A,performance_pivot!$B:$B,"Missing")</f>
        <v>4</v>
      </c>
      <c r="U167">
        <f>_xlfn.XLOOKUP(A167,compensation_cleaned!$A:$A,compensation_cleaned!$F:$F,"Missing")</f>
        <v>1044648.4727722772</v>
      </c>
      <c r="V167" t="str">
        <f t="shared" si="12"/>
        <v>Above Avg Pay</v>
      </c>
      <c r="W167" t="str">
        <f t="shared" si="13"/>
        <v>High Performer</v>
      </c>
      <c r="Y167" t="str">
        <f t="shared" si="14"/>
        <v>Well Aligned</v>
      </c>
    </row>
    <row r="168" spans="1:25">
      <c r="A168" s="7" t="s">
        <v>302</v>
      </c>
      <c r="B168" s="8" t="s">
        <v>11</v>
      </c>
      <c r="C168" s="8">
        <v>26</v>
      </c>
      <c r="D168" s="8" t="s">
        <v>12</v>
      </c>
      <c r="E168" s="8" t="s">
        <v>13</v>
      </c>
      <c r="F168" s="8" t="s">
        <v>14</v>
      </c>
      <c r="G168" s="9">
        <v>42756</v>
      </c>
      <c r="H168" s="8" t="s">
        <v>192</v>
      </c>
      <c r="I168" s="8" t="s">
        <v>16</v>
      </c>
      <c r="J168" s="10" t="s">
        <v>24</v>
      </c>
      <c r="K168" t="str">
        <f>_xlfn.XLOOKUP(A168,attrition_cleaned!$A:$A,attrition_cleaned!$B:$B,"Missing")</f>
        <v>No</v>
      </c>
      <c r="L168" s="9"/>
      <c r="M168">
        <f>_xlfn.XLOOKUP(A168,compensation_cleaned!$A:$A,compensation_cleaned!$B:$B,"Missing")</f>
        <v>1041735</v>
      </c>
      <c r="N168">
        <f>_xlfn.XLOOKUP(A168,compensation_cleaned!$A:$A,compensation_cleaned!$C:$C,"Missing")</f>
        <v>71199</v>
      </c>
      <c r="O168" t="str">
        <f>_xlfn.XLOOKUP(A168,compensation_cleaned!$A:$A,compensation_cleaned!$D:$D,"Missing")</f>
        <v>L3</v>
      </c>
      <c r="P168">
        <f>_xlfn.XLOOKUP(A168,engagement_pivot!$A:$A,engagement_pivot!$B:$B,"Missing")</f>
        <v>4</v>
      </c>
      <c r="Q168" t="str">
        <f>IF(
  _xlfn.XLOOKUP(A168, engagement_pivot!A:A, engagement_pivot!C:C, 0) &gt; 0,
  "Yes",
  "No"
)</f>
        <v>Yes</v>
      </c>
      <c r="R168">
        <f t="shared" si="10"/>
        <v>83</v>
      </c>
      <c r="S168" t="str">
        <f t="shared" si="11"/>
        <v>37+ months</v>
      </c>
      <c r="T168">
        <f>_xlfn.XLOOKUP(A168,performance_pivot!$A:$A,performance_pivot!$B:$B,"Missing")</f>
        <v>4</v>
      </c>
      <c r="U168">
        <f>_xlfn.XLOOKUP(A168,compensation_cleaned!$A:$A,compensation_cleaned!$F:$F,"Missing")</f>
        <v>1044648.4727722772</v>
      </c>
      <c r="V168" t="str">
        <f t="shared" si="12"/>
        <v>Below Avg Pay</v>
      </c>
      <c r="W168" t="str">
        <f t="shared" si="13"/>
        <v>High Performer</v>
      </c>
      <c r="Y168" t="str">
        <f t="shared" si="14"/>
        <v>Underpaid High Performer</v>
      </c>
    </row>
    <row r="169" spans="1:25">
      <c r="A169" s="11" t="s">
        <v>303</v>
      </c>
      <c r="B169" s="12" t="s">
        <v>11</v>
      </c>
      <c r="C169" s="12">
        <v>36</v>
      </c>
      <c r="D169" s="12" t="s">
        <v>20</v>
      </c>
      <c r="E169" s="12" t="s">
        <v>33</v>
      </c>
      <c r="F169" s="12" t="s">
        <v>34</v>
      </c>
      <c r="G169" s="13">
        <v>43305</v>
      </c>
      <c r="H169" s="12" t="s">
        <v>304</v>
      </c>
      <c r="I169" s="12" t="s">
        <v>70</v>
      </c>
      <c r="J169" s="14" t="s">
        <v>24</v>
      </c>
      <c r="K169" t="str">
        <f>_xlfn.XLOOKUP(A169,attrition_cleaned!$A:$A,attrition_cleaned!$B:$B,"Missing")</f>
        <v>No</v>
      </c>
      <c r="L169" s="13"/>
      <c r="M169">
        <f>_xlfn.XLOOKUP(A169,compensation_cleaned!$A:$A,compensation_cleaned!$B:$B,"Missing")</f>
        <v>504722</v>
      </c>
      <c r="N169">
        <f>_xlfn.XLOOKUP(A169,compensation_cleaned!$A:$A,compensation_cleaned!$C:$C,"Missing")</f>
        <v>39112</v>
      </c>
      <c r="O169" t="str">
        <f>_xlfn.XLOOKUP(A169,compensation_cleaned!$A:$A,compensation_cleaned!$D:$D,"Missing")</f>
        <v>L1</v>
      </c>
      <c r="P169">
        <f>_xlfn.XLOOKUP(A169,engagement_pivot!$A:$A,engagement_pivot!$B:$B,"Missing")</f>
        <v>3</v>
      </c>
      <c r="Q169" t="str">
        <f>IF(
  _xlfn.XLOOKUP(A169, engagement_pivot!A:A, engagement_pivot!C:C, 0) &gt; 0,
  "Yes",
  "No"
)</f>
        <v>Yes</v>
      </c>
      <c r="R169">
        <f t="shared" si="10"/>
        <v>65</v>
      </c>
      <c r="S169" t="str">
        <f t="shared" si="11"/>
        <v>37+ months</v>
      </c>
      <c r="T169">
        <f>_xlfn.XLOOKUP(A169,performance_pivot!$A:$A,performance_pivot!$B:$B,"Missing")</f>
        <v>3</v>
      </c>
      <c r="U169">
        <f>_xlfn.XLOOKUP(A169,compensation_cleaned!$A:$A,compensation_cleaned!$F:$F,"Missing")</f>
        <v>499723.03723404254</v>
      </c>
      <c r="V169" t="str">
        <f t="shared" si="12"/>
        <v>Above Avg Pay</v>
      </c>
      <c r="W169" t="str">
        <f t="shared" si="13"/>
        <v>Low/Avg Performer</v>
      </c>
      <c r="Y169" t="str">
        <f t="shared" si="14"/>
        <v>Overpaid Low Performer</v>
      </c>
    </row>
    <row r="170" spans="1:25">
      <c r="A170" s="7" t="s">
        <v>305</v>
      </c>
      <c r="B170" s="8" t="s">
        <v>19</v>
      </c>
      <c r="C170" s="8">
        <v>29</v>
      </c>
      <c r="D170" s="8" t="s">
        <v>12</v>
      </c>
      <c r="E170" s="8" t="s">
        <v>13</v>
      </c>
      <c r="F170" s="8" t="s">
        <v>21</v>
      </c>
      <c r="G170" s="9">
        <v>44030</v>
      </c>
      <c r="H170" s="8" t="s">
        <v>142</v>
      </c>
      <c r="I170" s="8" t="s">
        <v>45</v>
      </c>
      <c r="J170" s="10" t="s">
        <v>24</v>
      </c>
      <c r="K170" t="str">
        <f>_xlfn.XLOOKUP(A170,attrition_cleaned!$A:$A,attrition_cleaned!$B:$B,"Missing")</f>
        <v>No</v>
      </c>
      <c r="L170" s="9"/>
      <c r="M170">
        <f>_xlfn.XLOOKUP(A170,compensation_cleaned!$A:$A,compensation_cleaned!$B:$B,"Missing")</f>
        <v>917396</v>
      </c>
      <c r="N170">
        <f>_xlfn.XLOOKUP(A170,compensation_cleaned!$A:$A,compensation_cleaned!$C:$C,"Missing")</f>
        <v>98216</v>
      </c>
      <c r="O170" t="str">
        <f>_xlfn.XLOOKUP(A170,compensation_cleaned!$A:$A,compensation_cleaned!$D:$D,"Missing")</f>
        <v>L3</v>
      </c>
      <c r="P170">
        <f>_xlfn.XLOOKUP(A170,engagement_pivot!$A:$A,engagement_pivot!$B:$B,"Missing")</f>
        <v>3.6666666666666665</v>
      </c>
      <c r="Q170" t="str">
        <f>IF(
  _xlfn.XLOOKUP(A170, engagement_pivot!A:A, engagement_pivot!C:C, 0) &gt; 0,
  "Yes",
  "No"
)</f>
        <v>Yes</v>
      </c>
      <c r="R170">
        <f t="shared" si="10"/>
        <v>41</v>
      </c>
      <c r="S170" t="str">
        <f t="shared" si="11"/>
        <v>37+ months</v>
      </c>
      <c r="T170">
        <f>_xlfn.XLOOKUP(A170,performance_pivot!$A:$A,performance_pivot!$B:$B,"Missing")</f>
        <v>3.75</v>
      </c>
      <c r="U170">
        <f>_xlfn.XLOOKUP(A170,compensation_cleaned!$A:$A,compensation_cleaned!$F:$F,"Missing")</f>
        <v>1044648.4727722772</v>
      </c>
      <c r="V170" t="str">
        <f t="shared" si="12"/>
        <v>Below Avg Pay</v>
      </c>
      <c r="W170" t="str">
        <f t="shared" si="13"/>
        <v>Low/Avg Performer</v>
      </c>
      <c r="Y170" t="str">
        <f t="shared" si="14"/>
        <v>Low Pay &amp; Low Performance</v>
      </c>
    </row>
    <row r="171" spans="1:25">
      <c r="A171" s="11" t="s">
        <v>306</v>
      </c>
      <c r="B171" s="12" t="s">
        <v>19</v>
      </c>
      <c r="C171" s="12">
        <v>33</v>
      </c>
      <c r="D171" s="12" t="s">
        <v>12</v>
      </c>
      <c r="E171" s="12" t="s">
        <v>33</v>
      </c>
      <c r="F171" s="12" t="s">
        <v>112</v>
      </c>
      <c r="G171" s="13">
        <v>44771</v>
      </c>
      <c r="H171" s="12" t="s">
        <v>205</v>
      </c>
      <c r="I171" s="12" t="s">
        <v>23</v>
      </c>
      <c r="J171" s="14" t="s">
        <v>24</v>
      </c>
      <c r="K171" t="str">
        <f>_xlfn.XLOOKUP(A171,attrition_cleaned!$A:$A,attrition_cleaned!$B:$B,"Missing")</f>
        <v>No</v>
      </c>
      <c r="L171" s="13"/>
      <c r="M171">
        <f>_xlfn.XLOOKUP(A171,compensation_cleaned!$A:$A,compensation_cleaned!$B:$B,"Missing")</f>
        <v>1098231</v>
      </c>
      <c r="N171">
        <f>_xlfn.XLOOKUP(A171,compensation_cleaned!$A:$A,compensation_cleaned!$C:$C,"Missing")</f>
        <v>88523</v>
      </c>
      <c r="O171" t="str">
        <f>_xlfn.XLOOKUP(A171,compensation_cleaned!$A:$A,compensation_cleaned!$D:$D,"Missing")</f>
        <v>L3</v>
      </c>
      <c r="P171">
        <f>_xlfn.XLOOKUP(A171,engagement_pivot!$A:$A,engagement_pivot!$B:$B,"Missing")</f>
        <v>5</v>
      </c>
      <c r="Q171" t="str">
        <f>IF(
  _xlfn.XLOOKUP(A171, engagement_pivot!A:A, engagement_pivot!C:C, 0) &gt; 0,
  "Yes",
  "No"
)</f>
        <v>Yes</v>
      </c>
      <c r="R171">
        <f t="shared" si="10"/>
        <v>17</v>
      </c>
      <c r="S171" t="str">
        <f t="shared" si="11"/>
        <v>13–36 months</v>
      </c>
      <c r="T171">
        <f>_xlfn.XLOOKUP(A171,performance_pivot!$A:$A,performance_pivot!$B:$B,"Missing")</f>
        <v>2.3333333333333335</v>
      </c>
      <c r="U171">
        <f>_xlfn.XLOOKUP(A171,compensation_cleaned!$A:$A,compensation_cleaned!$F:$F,"Missing")</f>
        <v>1044648.4727722772</v>
      </c>
      <c r="V171" t="str">
        <f t="shared" si="12"/>
        <v>Above Avg Pay</v>
      </c>
      <c r="W171" t="str">
        <f t="shared" si="13"/>
        <v>Low/Avg Performer</v>
      </c>
      <c r="Y171" t="str">
        <f t="shared" si="14"/>
        <v>Overpaid Low Performer</v>
      </c>
    </row>
    <row r="172" spans="1:25">
      <c r="A172" s="7" t="s">
        <v>307</v>
      </c>
      <c r="B172" s="8" t="s">
        <v>19</v>
      </c>
      <c r="C172" s="8">
        <v>33</v>
      </c>
      <c r="D172" s="8" t="s">
        <v>12</v>
      </c>
      <c r="E172" s="8" t="s">
        <v>49</v>
      </c>
      <c r="F172" s="8" t="s">
        <v>68</v>
      </c>
      <c r="G172" s="9">
        <v>44989</v>
      </c>
      <c r="H172" s="8" t="s">
        <v>308</v>
      </c>
      <c r="I172" s="8" t="s">
        <v>56</v>
      </c>
      <c r="J172" s="10" t="s">
        <v>24</v>
      </c>
      <c r="K172" t="str">
        <f>_xlfn.XLOOKUP(A172,attrition_cleaned!$A:$A,attrition_cleaned!$B:$B,"Missing")</f>
        <v>No</v>
      </c>
      <c r="L172" s="9"/>
      <c r="M172">
        <f>_xlfn.XLOOKUP(A172,compensation_cleaned!$A:$A,compensation_cleaned!$B:$B,"Missing")</f>
        <v>1925290</v>
      </c>
      <c r="N172">
        <f>_xlfn.XLOOKUP(A172,compensation_cleaned!$A:$A,compensation_cleaned!$C:$C,"Missing")</f>
        <v>218302</v>
      </c>
      <c r="O172" t="str">
        <f>_xlfn.XLOOKUP(A172,compensation_cleaned!$A:$A,compensation_cleaned!$D:$D,"Missing")</f>
        <v>L5</v>
      </c>
      <c r="P172">
        <f>_xlfn.XLOOKUP(A172,engagement_pivot!$A:$A,engagement_pivot!$B:$B,"Missing")</f>
        <v>4</v>
      </c>
      <c r="Q172" t="str">
        <f>IF(
  _xlfn.XLOOKUP(A172, engagement_pivot!A:A, engagement_pivot!C:C, 0) &gt; 0,
  "Yes",
  "No"
)</f>
        <v>Yes</v>
      </c>
      <c r="R172">
        <f t="shared" si="10"/>
        <v>9</v>
      </c>
      <c r="S172" t="str">
        <f t="shared" si="11"/>
        <v>0–12 months</v>
      </c>
      <c r="T172">
        <f>_xlfn.XLOOKUP(A172,performance_pivot!$A:$A,performance_pivot!$B:$B,"Missing")</f>
        <v>3.6666666666666665</v>
      </c>
      <c r="U172">
        <f>_xlfn.XLOOKUP(A172,compensation_cleaned!$A:$A,compensation_cleaned!$F:$F,"Missing")</f>
        <v>1044648.4727722772</v>
      </c>
      <c r="V172" t="str">
        <f t="shared" si="12"/>
        <v>Above Avg Pay</v>
      </c>
      <c r="W172" t="str">
        <f t="shared" si="13"/>
        <v>Low/Avg Performer</v>
      </c>
      <c r="Y172" t="str">
        <f t="shared" si="14"/>
        <v>Overpaid Low Performer</v>
      </c>
    </row>
    <row r="173" spans="1:25">
      <c r="A173" s="11" t="s">
        <v>309</v>
      </c>
      <c r="B173" s="12" t="s">
        <v>19</v>
      </c>
      <c r="C173" s="12">
        <v>23</v>
      </c>
      <c r="D173" s="12" t="s">
        <v>20</v>
      </c>
      <c r="E173" s="12" t="s">
        <v>13</v>
      </c>
      <c r="F173" s="12" t="s">
        <v>14</v>
      </c>
      <c r="G173" s="13">
        <v>43749</v>
      </c>
      <c r="H173" s="12" t="s">
        <v>310</v>
      </c>
      <c r="I173" s="12" t="s">
        <v>45</v>
      </c>
      <c r="J173" s="14" t="s">
        <v>24</v>
      </c>
      <c r="K173" t="str">
        <f>_xlfn.XLOOKUP(A173,attrition_cleaned!$A:$A,attrition_cleaned!$B:$B,"Missing")</f>
        <v>No</v>
      </c>
      <c r="L173" s="13"/>
      <c r="M173">
        <f>_xlfn.XLOOKUP(A173,compensation_cleaned!$A:$A,compensation_cleaned!$B:$B,"Missing")</f>
        <v>718035</v>
      </c>
      <c r="N173">
        <f>_xlfn.XLOOKUP(A173,compensation_cleaned!$A:$A,compensation_cleaned!$C:$C,"Missing")</f>
        <v>90131</v>
      </c>
      <c r="O173" t="str">
        <f>_xlfn.XLOOKUP(A173,compensation_cleaned!$A:$A,compensation_cleaned!$D:$D,"Missing")</f>
        <v>L2</v>
      </c>
      <c r="P173">
        <f>_xlfn.XLOOKUP(A173,engagement_pivot!$A:$A,engagement_pivot!$B:$B,"Missing")</f>
        <v>1</v>
      </c>
      <c r="Q173" t="str">
        <f>IF(
  _xlfn.XLOOKUP(A173, engagement_pivot!A:A, engagement_pivot!C:C, 0) &gt; 0,
  "Yes",
  "No"
)</f>
        <v>Yes</v>
      </c>
      <c r="R173">
        <f t="shared" si="10"/>
        <v>50</v>
      </c>
      <c r="S173" t="str">
        <f t="shared" si="11"/>
        <v>37+ months</v>
      </c>
      <c r="T173">
        <f>_xlfn.XLOOKUP(A173,performance_pivot!$A:$A,performance_pivot!$B:$B,"Missing")</f>
        <v>4.5</v>
      </c>
      <c r="U173">
        <f>_xlfn.XLOOKUP(A173,compensation_cleaned!$A:$A,compensation_cleaned!$F:$F,"Missing")</f>
        <v>746435.40070921986</v>
      </c>
      <c r="V173" t="str">
        <f t="shared" si="12"/>
        <v>Below Avg Pay</v>
      </c>
      <c r="W173" t="str">
        <f t="shared" si="13"/>
        <v>High Performer</v>
      </c>
      <c r="Y173" t="str">
        <f t="shared" si="14"/>
        <v>Underpaid High Performer</v>
      </c>
    </row>
    <row r="174" spans="1:25">
      <c r="A174" s="7" t="s">
        <v>311</v>
      </c>
      <c r="B174" s="8" t="s">
        <v>19</v>
      </c>
      <c r="C174" s="8">
        <v>35</v>
      </c>
      <c r="D174" s="8" t="s">
        <v>20</v>
      </c>
      <c r="E174" s="8" t="s">
        <v>26</v>
      </c>
      <c r="F174" s="8" t="s">
        <v>58</v>
      </c>
      <c r="G174" s="9">
        <v>44749</v>
      </c>
      <c r="H174" s="8" t="s">
        <v>312</v>
      </c>
      <c r="I174" s="8" t="s">
        <v>16</v>
      </c>
      <c r="J174" s="10" t="s">
        <v>24</v>
      </c>
      <c r="K174" t="str">
        <f>_xlfn.XLOOKUP(A174,attrition_cleaned!$A:$A,attrition_cleaned!$B:$B,"Missing")</f>
        <v>No</v>
      </c>
      <c r="L174" s="9"/>
      <c r="M174">
        <f>_xlfn.XLOOKUP(A174,compensation_cleaned!$A:$A,compensation_cleaned!$B:$B,"Missing")</f>
        <v>915218</v>
      </c>
      <c r="N174">
        <f>_xlfn.XLOOKUP(A174,compensation_cleaned!$A:$A,compensation_cleaned!$C:$C,"Missing")</f>
        <v>97546</v>
      </c>
      <c r="O174" t="str">
        <f>_xlfn.XLOOKUP(A174,compensation_cleaned!$A:$A,compensation_cleaned!$D:$D,"Missing")</f>
        <v>L3</v>
      </c>
      <c r="P174">
        <f>_xlfn.XLOOKUP(A174,engagement_pivot!$A:$A,engagement_pivot!$B:$B,"Missing")</f>
        <v>4</v>
      </c>
      <c r="Q174" t="str">
        <f>IF(
  _xlfn.XLOOKUP(A174, engagement_pivot!A:A, engagement_pivot!C:C, 0) &gt; 0,
  "Yes",
  "No"
)</f>
        <v>Yes</v>
      </c>
      <c r="R174">
        <f t="shared" si="10"/>
        <v>17</v>
      </c>
      <c r="S174" t="str">
        <f t="shared" si="11"/>
        <v>13–36 months</v>
      </c>
      <c r="T174">
        <f>_xlfn.XLOOKUP(A174,performance_pivot!$A:$A,performance_pivot!$B:$B,"Missing")</f>
        <v>5</v>
      </c>
      <c r="U174">
        <f>_xlfn.XLOOKUP(A174,compensation_cleaned!$A:$A,compensation_cleaned!$F:$F,"Missing")</f>
        <v>1044648.4727722772</v>
      </c>
      <c r="V174" t="str">
        <f t="shared" si="12"/>
        <v>Below Avg Pay</v>
      </c>
      <c r="W174" t="str">
        <f t="shared" si="13"/>
        <v>High Performer</v>
      </c>
      <c r="Y174" t="str">
        <f t="shared" si="14"/>
        <v>Underpaid High Performer</v>
      </c>
    </row>
    <row r="175" spans="1:25">
      <c r="A175" s="11" t="s">
        <v>313</v>
      </c>
      <c r="B175" s="12" t="s">
        <v>11</v>
      </c>
      <c r="C175" s="12">
        <v>40</v>
      </c>
      <c r="D175" s="12" t="s">
        <v>12</v>
      </c>
      <c r="E175" s="12" t="s">
        <v>49</v>
      </c>
      <c r="F175" s="12" t="s">
        <v>68</v>
      </c>
      <c r="G175" s="13">
        <v>44151</v>
      </c>
      <c r="H175" s="12" t="s">
        <v>142</v>
      </c>
      <c r="I175" s="12" t="s">
        <v>31</v>
      </c>
      <c r="J175" s="14" t="s">
        <v>17</v>
      </c>
      <c r="K175" t="str">
        <f>_xlfn.XLOOKUP(A175,attrition_cleaned!$A:$A,attrition_cleaned!$B:$B,"Missing")</f>
        <v>No</v>
      </c>
      <c r="L175" s="13"/>
      <c r="M175">
        <f>_xlfn.XLOOKUP(A175,compensation_cleaned!$A:$A,compensation_cleaned!$B:$B,"Missing")</f>
        <v>959129</v>
      </c>
      <c r="N175">
        <f>_xlfn.XLOOKUP(A175,compensation_cleaned!$A:$A,compensation_cleaned!$C:$C,"Missing")</f>
        <v>81405</v>
      </c>
      <c r="O175" t="str">
        <f>_xlfn.XLOOKUP(A175,compensation_cleaned!$A:$A,compensation_cleaned!$D:$D,"Missing")</f>
        <v>L3</v>
      </c>
      <c r="P175">
        <f>_xlfn.XLOOKUP(A175,engagement_pivot!$A:$A,engagement_pivot!$B:$B,"Missing")</f>
        <v>1</v>
      </c>
      <c r="Q175" t="str">
        <f>IF(
  _xlfn.XLOOKUP(A175, engagement_pivot!A:A, engagement_pivot!C:C, 0) &gt; 0,
  "Yes",
  "No"
)</f>
        <v>Yes</v>
      </c>
      <c r="R175">
        <f t="shared" si="10"/>
        <v>37</v>
      </c>
      <c r="S175" t="str">
        <f t="shared" si="11"/>
        <v>37+ months</v>
      </c>
      <c r="T175">
        <f>_xlfn.XLOOKUP(A175,performance_pivot!$A:$A,performance_pivot!$B:$B,"Missing")</f>
        <v>4</v>
      </c>
      <c r="U175">
        <f>_xlfn.XLOOKUP(A175,compensation_cleaned!$A:$A,compensation_cleaned!$F:$F,"Missing")</f>
        <v>1044648.4727722772</v>
      </c>
      <c r="V175" t="str">
        <f t="shared" si="12"/>
        <v>Below Avg Pay</v>
      </c>
      <c r="W175" t="str">
        <f t="shared" si="13"/>
        <v>High Performer</v>
      </c>
      <c r="Y175" t="str">
        <f t="shared" si="14"/>
        <v>Underpaid High Performer</v>
      </c>
    </row>
    <row r="176" spans="1:25">
      <c r="A176" s="7" t="s">
        <v>314</v>
      </c>
      <c r="B176" s="8" t="s">
        <v>11</v>
      </c>
      <c r="C176" s="8">
        <v>39</v>
      </c>
      <c r="D176" s="8" t="s">
        <v>12</v>
      </c>
      <c r="E176" s="8" t="s">
        <v>13</v>
      </c>
      <c r="F176" s="8" t="s">
        <v>21</v>
      </c>
      <c r="G176" s="9">
        <v>43449</v>
      </c>
      <c r="H176" s="8" t="s">
        <v>315</v>
      </c>
      <c r="I176" s="8" t="s">
        <v>70</v>
      </c>
      <c r="J176" s="10" t="s">
        <v>24</v>
      </c>
      <c r="K176" t="str">
        <f>_xlfn.XLOOKUP(A176,attrition_cleaned!$A:$A,attrition_cleaned!$B:$B,"Missing")</f>
        <v>No</v>
      </c>
      <c r="L176" s="9"/>
      <c r="M176">
        <f>_xlfn.XLOOKUP(A176,compensation_cleaned!$A:$A,compensation_cleaned!$B:$B,"Missing")</f>
        <v>508090</v>
      </c>
      <c r="N176">
        <f>_xlfn.XLOOKUP(A176,compensation_cleaned!$A:$A,compensation_cleaned!$C:$C,"Missing")</f>
        <v>26850</v>
      </c>
      <c r="O176" t="str">
        <f>_xlfn.XLOOKUP(A176,compensation_cleaned!$A:$A,compensation_cleaned!$D:$D,"Missing")</f>
        <v>L1</v>
      </c>
      <c r="P176">
        <f>_xlfn.XLOOKUP(A176,engagement_pivot!$A:$A,engagement_pivot!$B:$B,"Missing")</f>
        <v>2.3333333333333335</v>
      </c>
      <c r="Q176" t="str">
        <f>IF(
  _xlfn.XLOOKUP(A176, engagement_pivot!A:A, engagement_pivot!C:C, 0) &gt; 0,
  "Yes",
  "No"
)</f>
        <v>Yes</v>
      </c>
      <c r="R176">
        <f t="shared" si="10"/>
        <v>60</v>
      </c>
      <c r="S176" t="str">
        <f t="shared" si="11"/>
        <v>37+ months</v>
      </c>
      <c r="T176">
        <f>_xlfn.XLOOKUP(A176,performance_pivot!$A:$A,performance_pivot!$B:$B,"Missing")</f>
        <v>3.5</v>
      </c>
      <c r="U176">
        <f>_xlfn.XLOOKUP(A176,compensation_cleaned!$A:$A,compensation_cleaned!$F:$F,"Missing")</f>
        <v>499723.03723404254</v>
      </c>
      <c r="V176" t="str">
        <f t="shared" si="12"/>
        <v>Above Avg Pay</v>
      </c>
      <c r="W176" t="str">
        <f t="shared" si="13"/>
        <v>Low/Avg Performer</v>
      </c>
      <c r="Y176" t="str">
        <f t="shared" si="14"/>
        <v>Overpaid Low Performer</v>
      </c>
    </row>
    <row r="177" spans="1:25">
      <c r="A177" s="11" t="s">
        <v>316</v>
      </c>
      <c r="B177" s="12" t="s">
        <v>19</v>
      </c>
      <c r="C177" s="12">
        <v>28</v>
      </c>
      <c r="D177" s="12" t="s">
        <v>12</v>
      </c>
      <c r="E177" s="12" t="s">
        <v>26</v>
      </c>
      <c r="F177" s="12" t="s">
        <v>58</v>
      </c>
      <c r="G177" s="13">
        <v>44899</v>
      </c>
      <c r="H177" s="12" t="s">
        <v>113</v>
      </c>
      <c r="I177" s="12" t="s">
        <v>23</v>
      </c>
      <c r="J177" s="14" t="s">
        <v>24</v>
      </c>
      <c r="K177" t="str">
        <f>_xlfn.XLOOKUP(A177,attrition_cleaned!$A:$A,attrition_cleaned!$B:$B,"Missing")</f>
        <v>No</v>
      </c>
      <c r="L177" s="13"/>
      <c r="M177">
        <f>_xlfn.XLOOKUP(A177,compensation_cleaned!$A:$A,compensation_cleaned!$B:$B,"Missing")</f>
        <v>1347793</v>
      </c>
      <c r="N177">
        <f>_xlfn.XLOOKUP(A177,compensation_cleaned!$A:$A,compensation_cleaned!$C:$C,"Missing")</f>
        <v>152603</v>
      </c>
      <c r="O177" t="str">
        <f>_xlfn.XLOOKUP(A177,compensation_cleaned!$A:$A,compensation_cleaned!$D:$D,"Missing")</f>
        <v>L4</v>
      </c>
      <c r="P177">
        <f>_xlfn.XLOOKUP(A177,engagement_pivot!$A:$A,engagement_pivot!$B:$B,"Missing")</f>
        <v>2.3333333333333335</v>
      </c>
      <c r="Q177" t="str">
        <f>IF(
  _xlfn.XLOOKUP(A177, engagement_pivot!A:A, engagement_pivot!C:C, 0) &gt; 0,
  "Yes",
  "No"
)</f>
        <v>Yes</v>
      </c>
      <c r="R177">
        <f t="shared" si="10"/>
        <v>12</v>
      </c>
      <c r="S177" t="str">
        <f t="shared" si="11"/>
        <v>0–12 months</v>
      </c>
      <c r="T177">
        <f>_xlfn.XLOOKUP(A177,performance_pivot!$A:$A,performance_pivot!$B:$B,"Missing")</f>
        <v>4</v>
      </c>
      <c r="U177">
        <f>_xlfn.XLOOKUP(A177,compensation_cleaned!$A:$A,compensation_cleaned!$F:$F,"Missing")</f>
        <v>1044648.4727722772</v>
      </c>
      <c r="V177" t="str">
        <f t="shared" si="12"/>
        <v>Above Avg Pay</v>
      </c>
      <c r="W177" t="str">
        <f t="shared" si="13"/>
        <v>High Performer</v>
      </c>
      <c r="Y177" t="str">
        <f t="shared" si="14"/>
        <v>Well Aligned</v>
      </c>
    </row>
    <row r="178" spans="1:25">
      <c r="A178" s="7" t="s">
        <v>317</v>
      </c>
      <c r="B178" s="8" t="s">
        <v>19</v>
      </c>
      <c r="C178" s="8">
        <v>38</v>
      </c>
      <c r="D178" s="8" t="s">
        <v>20</v>
      </c>
      <c r="E178" s="8" t="s">
        <v>37</v>
      </c>
      <c r="F178" s="8" t="s">
        <v>38</v>
      </c>
      <c r="G178" s="9">
        <v>42841</v>
      </c>
      <c r="H178" s="8" t="s">
        <v>149</v>
      </c>
      <c r="I178" s="8" t="s">
        <v>16</v>
      </c>
      <c r="J178" s="10" t="s">
        <v>17</v>
      </c>
      <c r="K178" t="str">
        <f>_xlfn.XLOOKUP(A178,attrition_cleaned!$A:$A,attrition_cleaned!$B:$B,"Missing")</f>
        <v>No</v>
      </c>
      <c r="L178" s="9"/>
      <c r="M178">
        <f>_xlfn.XLOOKUP(A178,compensation_cleaned!$A:$A,compensation_cleaned!$B:$B,"Missing")</f>
        <v>919814</v>
      </c>
      <c r="N178">
        <f>_xlfn.XLOOKUP(A178,compensation_cleaned!$A:$A,compensation_cleaned!$C:$C,"Missing")</f>
        <v>55935</v>
      </c>
      <c r="O178" t="str">
        <f>_xlfn.XLOOKUP(A178,compensation_cleaned!$A:$A,compensation_cleaned!$D:$D,"Missing")</f>
        <v>L3</v>
      </c>
      <c r="P178">
        <f>_xlfn.XLOOKUP(A178,engagement_pivot!$A:$A,engagement_pivot!$B:$B,"Missing")</f>
        <v>1.5</v>
      </c>
      <c r="Q178" t="str">
        <f>IF(
  _xlfn.XLOOKUP(A178, engagement_pivot!A:A, engagement_pivot!C:C, 0) &gt; 0,
  "Yes",
  "No"
)</f>
        <v>Yes</v>
      </c>
      <c r="R178">
        <f t="shared" si="10"/>
        <v>80</v>
      </c>
      <c r="S178" t="str">
        <f t="shared" si="11"/>
        <v>37+ months</v>
      </c>
      <c r="T178">
        <f>_xlfn.XLOOKUP(A178,performance_pivot!$A:$A,performance_pivot!$B:$B,"Missing")</f>
        <v>3.6666666666666665</v>
      </c>
      <c r="U178">
        <f>_xlfn.XLOOKUP(A178,compensation_cleaned!$A:$A,compensation_cleaned!$F:$F,"Missing")</f>
        <v>1044648.4727722772</v>
      </c>
      <c r="V178" t="str">
        <f t="shared" si="12"/>
        <v>Below Avg Pay</v>
      </c>
      <c r="W178" t="str">
        <f t="shared" si="13"/>
        <v>Low/Avg Performer</v>
      </c>
      <c r="Y178" t="str">
        <f t="shared" si="14"/>
        <v>Low Pay &amp; Low Performance</v>
      </c>
    </row>
    <row r="179" spans="1:25">
      <c r="A179" s="11" t="s">
        <v>318</v>
      </c>
      <c r="B179" s="12" t="s">
        <v>19</v>
      </c>
      <c r="C179" s="12">
        <v>39</v>
      </c>
      <c r="D179" s="12" t="s">
        <v>20</v>
      </c>
      <c r="E179" s="12" t="s">
        <v>49</v>
      </c>
      <c r="F179" s="12" t="s">
        <v>68</v>
      </c>
      <c r="G179" s="13">
        <v>45006</v>
      </c>
      <c r="H179" s="12" t="s">
        <v>319</v>
      </c>
      <c r="I179" s="12" t="s">
        <v>23</v>
      </c>
      <c r="J179" s="14" t="s">
        <v>24</v>
      </c>
      <c r="K179" t="str">
        <f>_xlfn.XLOOKUP(A179,attrition_cleaned!$A:$A,attrition_cleaned!$B:$B,"Missing")</f>
        <v>Yes</v>
      </c>
      <c r="L179" s="13">
        <v>46199</v>
      </c>
      <c r="M179">
        <f>_xlfn.XLOOKUP(A179,compensation_cleaned!$A:$A,compensation_cleaned!$B:$B,"Missing")</f>
        <v>1148025</v>
      </c>
      <c r="N179">
        <f>_xlfn.XLOOKUP(A179,compensation_cleaned!$A:$A,compensation_cleaned!$C:$C,"Missing")</f>
        <v>108125</v>
      </c>
      <c r="O179" t="str">
        <f>_xlfn.XLOOKUP(A179,compensation_cleaned!$A:$A,compensation_cleaned!$D:$D,"Missing")</f>
        <v>L3</v>
      </c>
      <c r="P179">
        <f>_xlfn.XLOOKUP(A179,engagement_pivot!$A:$A,engagement_pivot!$B:$B,"Missing")</f>
        <v>4</v>
      </c>
      <c r="Q179" t="str">
        <f>IF(
  _xlfn.XLOOKUP(A179, engagement_pivot!A:A, engagement_pivot!C:C, 0) &gt; 0,
  "Yes",
  "No"
)</f>
        <v>Yes</v>
      </c>
      <c r="R179">
        <f t="shared" si="10"/>
        <v>39</v>
      </c>
      <c r="S179" t="str">
        <f t="shared" si="11"/>
        <v>37+ months</v>
      </c>
      <c r="T179">
        <f>_xlfn.XLOOKUP(A179,performance_pivot!$A:$A,performance_pivot!$B:$B,"Missing")</f>
        <v>3.25</v>
      </c>
      <c r="U179">
        <f>_xlfn.XLOOKUP(A179,compensation_cleaned!$A:$A,compensation_cleaned!$F:$F,"Missing")</f>
        <v>1044648.4727722772</v>
      </c>
      <c r="V179" t="str">
        <f t="shared" si="12"/>
        <v>Above Avg Pay</v>
      </c>
      <c r="W179" t="str">
        <f t="shared" si="13"/>
        <v>Low/Avg Performer</v>
      </c>
      <c r="Y179" t="str">
        <f t="shared" si="14"/>
        <v>Overpaid Low Performer</v>
      </c>
    </row>
    <row r="180" spans="1:25">
      <c r="A180" s="7" t="s">
        <v>320</v>
      </c>
      <c r="B180" s="8" t="s">
        <v>11</v>
      </c>
      <c r="C180" s="8">
        <v>28</v>
      </c>
      <c r="D180" s="8" t="s">
        <v>20</v>
      </c>
      <c r="E180" s="8" t="s">
        <v>13</v>
      </c>
      <c r="F180" s="8" t="s">
        <v>21</v>
      </c>
      <c r="G180" s="9">
        <v>42846</v>
      </c>
      <c r="H180" s="8" t="s">
        <v>60</v>
      </c>
      <c r="I180" s="8" t="s">
        <v>56</v>
      </c>
      <c r="J180" s="10" t="s">
        <v>24</v>
      </c>
      <c r="K180" t="str">
        <f>_xlfn.XLOOKUP(A180,attrition_cleaned!$A:$A,attrition_cleaned!$B:$B,"Missing")</f>
        <v>Yes</v>
      </c>
      <c r="L180" s="9">
        <v>43320</v>
      </c>
      <c r="M180">
        <f>_xlfn.XLOOKUP(A180,compensation_cleaned!$A:$A,compensation_cleaned!$B:$B,"Missing")</f>
        <v>1850829</v>
      </c>
      <c r="N180">
        <f>_xlfn.XLOOKUP(A180,compensation_cleaned!$A:$A,compensation_cleaned!$C:$C,"Missing")</f>
        <v>223659</v>
      </c>
      <c r="O180" t="str">
        <f>_xlfn.XLOOKUP(A180,compensation_cleaned!$A:$A,compensation_cleaned!$D:$D,"Missing")</f>
        <v>L5</v>
      </c>
      <c r="P180">
        <f>_xlfn.XLOOKUP(A180,engagement_pivot!$A:$A,engagement_pivot!$B:$B,"Missing")</f>
        <v>3</v>
      </c>
      <c r="Q180" t="str">
        <f>IF(
  _xlfn.XLOOKUP(A180, engagement_pivot!A:A, engagement_pivot!C:C, 0) &gt; 0,
  "Yes",
  "No"
)</f>
        <v>Yes</v>
      </c>
      <c r="R180">
        <f t="shared" si="10"/>
        <v>15</v>
      </c>
      <c r="S180" t="str">
        <f t="shared" si="11"/>
        <v>13–36 months</v>
      </c>
      <c r="T180">
        <f>_xlfn.XLOOKUP(A180,performance_pivot!$A:$A,performance_pivot!$B:$B,"Missing")</f>
        <v>3</v>
      </c>
      <c r="U180">
        <f>_xlfn.XLOOKUP(A180,compensation_cleaned!$A:$A,compensation_cleaned!$F:$F,"Missing")</f>
        <v>1044648.4727722772</v>
      </c>
      <c r="V180" t="str">
        <f t="shared" si="12"/>
        <v>Above Avg Pay</v>
      </c>
      <c r="W180" t="str">
        <f t="shared" si="13"/>
        <v>Low/Avg Performer</v>
      </c>
      <c r="Y180" t="str">
        <f t="shared" si="14"/>
        <v>Overpaid Low Performer</v>
      </c>
    </row>
    <row r="181" spans="1:25">
      <c r="A181" s="11" t="s">
        <v>321</v>
      </c>
      <c r="B181" s="12" t="s">
        <v>19</v>
      </c>
      <c r="C181" s="12">
        <v>31</v>
      </c>
      <c r="D181" s="12" t="s">
        <v>12</v>
      </c>
      <c r="E181" s="12" t="s">
        <v>37</v>
      </c>
      <c r="F181" s="12" t="s">
        <v>38</v>
      </c>
      <c r="G181" s="13">
        <v>43250</v>
      </c>
      <c r="H181" s="12" t="s">
        <v>53</v>
      </c>
      <c r="I181" s="12" t="s">
        <v>31</v>
      </c>
      <c r="J181" s="14" t="s">
        <v>24</v>
      </c>
      <c r="K181" t="str">
        <f>_xlfn.XLOOKUP(A181,attrition_cleaned!$A:$A,attrition_cleaned!$B:$B,"Missing")</f>
        <v>No</v>
      </c>
      <c r="L181" s="13"/>
      <c r="M181">
        <f>_xlfn.XLOOKUP(A181,compensation_cleaned!$A:$A,compensation_cleaned!$B:$B,"Missing")</f>
        <v>794762</v>
      </c>
      <c r="N181">
        <f>_xlfn.XLOOKUP(A181,compensation_cleaned!$A:$A,compensation_cleaned!$C:$C,"Missing")</f>
        <v>57479</v>
      </c>
      <c r="O181" t="str">
        <f>_xlfn.XLOOKUP(A181,compensation_cleaned!$A:$A,compensation_cleaned!$D:$D,"Missing")</f>
        <v>L2</v>
      </c>
      <c r="P181">
        <f>_xlfn.XLOOKUP(A181,engagement_pivot!$A:$A,engagement_pivot!$B:$B,"Missing")</f>
        <v>2.6666666666666665</v>
      </c>
      <c r="Q181" t="str">
        <f>IF(
  _xlfn.XLOOKUP(A181, engagement_pivot!A:A, engagement_pivot!C:C, 0) &gt; 0,
  "Yes",
  "No"
)</f>
        <v>Yes</v>
      </c>
      <c r="R181">
        <f t="shared" si="10"/>
        <v>67</v>
      </c>
      <c r="S181" t="str">
        <f t="shared" si="11"/>
        <v>37+ months</v>
      </c>
      <c r="T181">
        <f>_xlfn.XLOOKUP(A181,performance_pivot!$A:$A,performance_pivot!$B:$B,"Missing")</f>
        <v>3</v>
      </c>
      <c r="U181">
        <f>_xlfn.XLOOKUP(A181,compensation_cleaned!$A:$A,compensation_cleaned!$F:$F,"Missing")</f>
        <v>746435.40070921986</v>
      </c>
      <c r="V181" t="str">
        <f t="shared" si="12"/>
        <v>Above Avg Pay</v>
      </c>
      <c r="W181" t="str">
        <f t="shared" si="13"/>
        <v>Low/Avg Performer</v>
      </c>
      <c r="Y181" t="str">
        <f t="shared" si="14"/>
        <v>Overpaid Low Performer</v>
      </c>
    </row>
    <row r="182" spans="1:25">
      <c r="A182" s="7" t="s">
        <v>322</v>
      </c>
      <c r="B182" s="8" t="s">
        <v>19</v>
      </c>
      <c r="C182" s="8">
        <v>35</v>
      </c>
      <c r="D182" s="8" t="s">
        <v>12</v>
      </c>
      <c r="E182" s="8" t="s">
        <v>26</v>
      </c>
      <c r="F182" s="8" t="s">
        <v>27</v>
      </c>
      <c r="G182" s="9">
        <v>44905</v>
      </c>
      <c r="H182" s="8" t="s">
        <v>51</v>
      </c>
      <c r="I182" s="8" t="s">
        <v>45</v>
      </c>
      <c r="J182" s="10" t="s">
        <v>24</v>
      </c>
      <c r="K182" t="str">
        <f>_xlfn.XLOOKUP(A182,attrition_cleaned!$A:$A,attrition_cleaned!$B:$B,"Missing")</f>
        <v>Yes</v>
      </c>
      <c r="L182" s="9">
        <v>45386</v>
      </c>
      <c r="M182">
        <f>_xlfn.XLOOKUP(A182,compensation_cleaned!$A:$A,compensation_cleaned!$B:$B,"Missing")</f>
        <v>747881</v>
      </c>
      <c r="N182">
        <f>_xlfn.XLOOKUP(A182,compensation_cleaned!$A:$A,compensation_cleaned!$C:$C,"Missing")</f>
        <v>52558</v>
      </c>
      <c r="O182" t="str">
        <f>_xlfn.XLOOKUP(A182,compensation_cleaned!$A:$A,compensation_cleaned!$D:$D,"Missing")</f>
        <v>L2</v>
      </c>
      <c r="P182">
        <f>_xlfn.XLOOKUP(A182,engagement_pivot!$A:$A,engagement_pivot!$B:$B,"Missing")</f>
        <v>3</v>
      </c>
      <c r="Q182" t="str">
        <f>IF(
  _xlfn.XLOOKUP(A182, engagement_pivot!A:A, engagement_pivot!C:C, 0) &gt; 0,
  "Yes",
  "No"
)</f>
        <v>Yes</v>
      </c>
      <c r="R182">
        <f t="shared" si="10"/>
        <v>15</v>
      </c>
      <c r="S182" t="str">
        <f t="shared" si="11"/>
        <v>13–36 months</v>
      </c>
      <c r="T182">
        <f>_xlfn.XLOOKUP(A182,performance_pivot!$A:$A,performance_pivot!$B:$B,"Missing")</f>
        <v>3.25</v>
      </c>
      <c r="U182">
        <f>_xlfn.XLOOKUP(A182,compensation_cleaned!$A:$A,compensation_cleaned!$F:$F,"Missing")</f>
        <v>746435.40070921986</v>
      </c>
      <c r="V182" t="str">
        <f t="shared" si="12"/>
        <v>Above Avg Pay</v>
      </c>
      <c r="W182" t="str">
        <f t="shared" si="13"/>
        <v>Low/Avg Performer</v>
      </c>
      <c r="Y182" t="str">
        <f t="shared" si="14"/>
        <v>Overpaid Low Performer</v>
      </c>
    </row>
    <row r="183" spans="1:25">
      <c r="A183" s="11" t="s">
        <v>323</v>
      </c>
      <c r="B183" s="12" t="s">
        <v>11</v>
      </c>
      <c r="C183" s="12">
        <v>43</v>
      </c>
      <c r="D183" s="12" t="s">
        <v>12</v>
      </c>
      <c r="E183" s="12" t="s">
        <v>33</v>
      </c>
      <c r="F183" s="12" t="s">
        <v>112</v>
      </c>
      <c r="G183" s="13">
        <v>44725</v>
      </c>
      <c r="H183" s="12" t="s">
        <v>185</v>
      </c>
      <c r="I183" s="12" t="s">
        <v>70</v>
      </c>
      <c r="J183" s="14" t="s">
        <v>24</v>
      </c>
      <c r="K183" t="str">
        <f>_xlfn.XLOOKUP(A183,attrition_cleaned!$A:$A,attrition_cleaned!$B:$B,"Missing")</f>
        <v>No</v>
      </c>
      <c r="L183" s="13"/>
      <c r="M183">
        <f>_xlfn.XLOOKUP(A183,compensation_cleaned!$A:$A,compensation_cleaned!$B:$B,"Missing")</f>
        <v>405064</v>
      </c>
      <c r="N183">
        <f>_xlfn.XLOOKUP(A183,compensation_cleaned!$A:$A,compensation_cleaned!$C:$C,"Missing")</f>
        <v>24474</v>
      </c>
      <c r="O183" t="str">
        <f>_xlfn.XLOOKUP(A183,compensation_cleaned!$A:$A,compensation_cleaned!$D:$D,"Missing")</f>
        <v>L1</v>
      </c>
      <c r="P183">
        <f>_xlfn.XLOOKUP(A183,engagement_pivot!$A:$A,engagement_pivot!$B:$B,"Missing")</f>
        <v>1</v>
      </c>
      <c r="Q183" t="str">
        <f>IF(
  _xlfn.XLOOKUP(A183, engagement_pivot!A:A, engagement_pivot!C:C, 0) &gt; 0,
  "Yes",
  "No"
)</f>
        <v>Yes</v>
      </c>
      <c r="R183">
        <f t="shared" si="10"/>
        <v>18</v>
      </c>
      <c r="S183" t="str">
        <f t="shared" si="11"/>
        <v>13–36 months</v>
      </c>
      <c r="T183">
        <f>_xlfn.XLOOKUP(A183,performance_pivot!$A:$A,performance_pivot!$B:$B,"Missing")</f>
        <v>3.6666666666666665</v>
      </c>
      <c r="U183">
        <f>_xlfn.XLOOKUP(A183,compensation_cleaned!$A:$A,compensation_cleaned!$F:$F,"Missing")</f>
        <v>499723.03723404254</v>
      </c>
      <c r="V183" t="str">
        <f t="shared" si="12"/>
        <v>Below Avg Pay</v>
      </c>
      <c r="W183" t="str">
        <f t="shared" si="13"/>
        <v>Low/Avg Performer</v>
      </c>
      <c r="Y183" t="str">
        <f t="shared" si="14"/>
        <v>Low Pay &amp; Low Performance</v>
      </c>
    </row>
    <row r="184" spans="1:25">
      <c r="A184" s="7" t="s">
        <v>324</v>
      </c>
      <c r="B184" s="8" t="s">
        <v>11</v>
      </c>
      <c r="C184" s="8">
        <v>43</v>
      </c>
      <c r="D184" s="8" t="s">
        <v>12</v>
      </c>
      <c r="E184" s="8" t="s">
        <v>13</v>
      </c>
      <c r="F184" s="8" t="s">
        <v>21</v>
      </c>
      <c r="G184" s="9">
        <v>43490</v>
      </c>
      <c r="H184" s="8" t="s">
        <v>96</v>
      </c>
      <c r="I184" s="8" t="s">
        <v>31</v>
      </c>
      <c r="J184" s="10" t="s">
        <v>24</v>
      </c>
      <c r="K184" t="str">
        <f>_xlfn.XLOOKUP(A184,attrition_cleaned!$A:$A,attrition_cleaned!$B:$B,"Missing")</f>
        <v>No</v>
      </c>
      <c r="L184" s="9"/>
      <c r="M184">
        <f>_xlfn.XLOOKUP(A184,compensation_cleaned!$A:$A,compensation_cleaned!$B:$B,"Missing")</f>
        <v>1030291</v>
      </c>
      <c r="N184">
        <f>_xlfn.XLOOKUP(A184,compensation_cleaned!$A:$A,compensation_cleaned!$C:$C,"Missing")</f>
        <v>71620</v>
      </c>
      <c r="O184" t="str">
        <f>_xlfn.XLOOKUP(A184,compensation_cleaned!$A:$A,compensation_cleaned!$D:$D,"Missing")</f>
        <v>L3</v>
      </c>
      <c r="P184">
        <f>_xlfn.XLOOKUP(A184,engagement_pivot!$A:$A,engagement_pivot!$B:$B,"Missing")</f>
        <v>3</v>
      </c>
      <c r="Q184" t="str">
        <f>IF(
  _xlfn.XLOOKUP(A184, engagement_pivot!A:A, engagement_pivot!C:C, 0) &gt; 0,
  "Yes",
  "No"
)</f>
        <v>Yes</v>
      </c>
      <c r="R184">
        <f t="shared" si="10"/>
        <v>59</v>
      </c>
      <c r="S184" t="str">
        <f t="shared" si="11"/>
        <v>37+ months</v>
      </c>
      <c r="T184">
        <f>_xlfn.XLOOKUP(A184,performance_pivot!$A:$A,performance_pivot!$B:$B,"Missing")</f>
        <v>3.3333333333333335</v>
      </c>
      <c r="U184">
        <f>_xlfn.XLOOKUP(A184,compensation_cleaned!$A:$A,compensation_cleaned!$F:$F,"Missing")</f>
        <v>1044648.4727722772</v>
      </c>
      <c r="V184" t="str">
        <f t="shared" si="12"/>
        <v>Below Avg Pay</v>
      </c>
      <c r="W184" t="str">
        <f t="shared" si="13"/>
        <v>Low/Avg Performer</v>
      </c>
      <c r="Y184" t="str">
        <f t="shared" si="14"/>
        <v>Low Pay &amp; Low Performance</v>
      </c>
    </row>
    <row r="185" spans="1:25">
      <c r="A185" s="11" t="s">
        <v>325</v>
      </c>
      <c r="B185" s="12" t="s">
        <v>11</v>
      </c>
      <c r="C185" s="12">
        <v>41</v>
      </c>
      <c r="D185" s="12" t="s">
        <v>12</v>
      </c>
      <c r="E185" s="12" t="s">
        <v>26</v>
      </c>
      <c r="F185" s="12" t="s">
        <v>27</v>
      </c>
      <c r="G185" s="13">
        <v>44713</v>
      </c>
      <c r="H185" s="12" t="s">
        <v>30</v>
      </c>
      <c r="I185" s="12" t="s">
        <v>56</v>
      </c>
      <c r="J185" s="14" t="s">
        <v>17</v>
      </c>
      <c r="K185" t="str">
        <f>_xlfn.XLOOKUP(A185,attrition_cleaned!$A:$A,attrition_cleaned!$B:$B,"Missing")</f>
        <v>No</v>
      </c>
      <c r="L185" s="13"/>
      <c r="M185">
        <f>_xlfn.XLOOKUP(A185,compensation_cleaned!$A:$A,compensation_cleaned!$B:$B,"Missing")</f>
        <v>462855</v>
      </c>
      <c r="N185">
        <f>_xlfn.XLOOKUP(A185,compensation_cleaned!$A:$A,compensation_cleaned!$C:$C,"Missing")</f>
        <v>34538</v>
      </c>
      <c r="O185" t="str">
        <f>_xlfn.XLOOKUP(A185,compensation_cleaned!$A:$A,compensation_cleaned!$D:$D,"Missing")</f>
        <v>L1</v>
      </c>
      <c r="P185">
        <f>_xlfn.XLOOKUP(A185,engagement_pivot!$A:$A,engagement_pivot!$B:$B,"Missing")</f>
        <v>2.5</v>
      </c>
      <c r="Q185" t="str">
        <f>IF(
  _xlfn.XLOOKUP(A185, engagement_pivot!A:A, engagement_pivot!C:C, 0) &gt; 0,
  "Yes",
  "No"
)</f>
        <v>Yes</v>
      </c>
      <c r="R185">
        <f t="shared" si="10"/>
        <v>18</v>
      </c>
      <c r="S185" t="str">
        <f t="shared" si="11"/>
        <v>13–36 months</v>
      </c>
      <c r="T185">
        <f>_xlfn.XLOOKUP(A185,performance_pivot!$A:$A,performance_pivot!$B:$B,"Missing")</f>
        <v>4</v>
      </c>
      <c r="U185">
        <f>_xlfn.XLOOKUP(A185,compensation_cleaned!$A:$A,compensation_cleaned!$F:$F,"Missing")</f>
        <v>499723.03723404254</v>
      </c>
      <c r="V185" t="str">
        <f t="shared" si="12"/>
        <v>Below Avg Pay</v>
      </c>
      <c r="W185" t="str">
        <f t="shared" si="13"/>
        <v>High Performer</v>
      </c>
      <c r="Y185" t="str">
        <f t="shared" si="14"/>
        <v>Underpaid High Performer</v>
      </c>
    </row>
    <row r="186" spans="1:25">
      <c r="A186" s="7" t="s">
        <v>326</v>
      </c>
      <c r="B186" s="8" t="s">
        <v>19</v>
      </c>
      <c r="C186" s="8">
        <v>42</v>
      </c>
      <c r="D186" s="8" t="s">
        <v>12</v>
      </c>
      <c r="E186" s="8" t="s">
        <v>37</v>
      </c>
      <c r="F186" s="8" t="s">
        <v>38</v>
      </c>
      <c r="G186" s="9">
        <v>43343</v>
      </c>
      <c r="H186" s="8" t="s">
        <v>327</v>
      </c>
      <c r="I186" s="8" t="s">
        <v>23</v>
      </c>
      <c r="J186" s="10" t="s">
        <v>24</v>
      </c>
      <c r="K186" t="str">
        <f>_xlfn.XLOOKUP(A186,attrition_cleaned!$A:$A,attrition_cleaned!$B:$B,"Missing")</f>
        <v>No</v>
      </c>
      <c r="L186" s="9"/>
      <c r="M186">
        <f>_xlfn.XLOOKUP(A186,compensation_cleaned!$A:$A,compensation_cleaned!$B:$B,"Missing")</f>
        <v>519126</v>
      </c>
      <c r="N186">
        <f>_xlfn.XLOOKUP(A186,compensation_cleaned!$A:$A,compensation_cleaned!$C:$C,"Missing")</f>
        <v>30499</v>
      </c>
      <c r="O186" t="str">
        <f>_xlfn.XLOOKUP(A186,compensation_cleaned!$A:$A,compensation_cleaned!$D:$D,"Missing")</f>
        <v>L1</v>
      </c>
      <c r="P186">
        <f>_xlfn.XLOOKUP(A186,engagement_pivot!$A:$A,engagement_pivot!$B:$B,"Missing")</f>
        <v>2</v>
      </c>
      <c r="Q186" t="str">
        <f>IF(
  _xlfn.XLOOKUP(A186, engagement_pivot!A:A, engagement_pivot!C:C, 0) &gt; 0,
  "Yes",
  "No"
)</f>
        <v>Yes</v>
      </c>
      <c r="R186">
        <f t="shared" si="10"/>
        <v>64</v>
      </c>
      <c r="S186" t="str">
        <f t="shared" si="11"/>
        <v>37+ months</v>
      </c>
      <c r="T186">
        <f>_xlfn.XLOOKUP(A186,performance_pivot!$A:$A,performance_pivot!$B:$B,"Missing")</f>
        <v>4.5</v>
      </c>
      <c r="U186">
        <f>_xlfn.XLOOKUP(A186,compensation_cleaned!$A:$A,compensation_cleaned!$F:$F,"Missing")</f>
        <v>499723.03723404254</v>
      </c>
      <c r="V186" t="str">
        <f t="shared" si="12"/>
        <v>Above Avg Pay</v>
      </c>
      <c r="W186" t="str">
        <f t="shared" si="13"/>
        <v>High Performer</v>
      </c>
      <c r="Y186" t="str">
        <f t="shared" si="14"/>
        <v>Well Aligned</v>
      </c>
    </row>
    <row r="187" spans="1:25">
      <c r="A187" s="11" t="s">
        <v>328</v>
      </c>
      <c r="B187" s="12" t="s">
        <v>19</v>
      </c>
      <c r="C187" s="12">
        <v>33</v>
      </c>
      <c r="D187" s="12" t="s">
        <v>12</v>
      </c>
      <c r="E187" s="12" t="s">
        <v>37</v>
      </c>
      <c r="F187" s="12" t="s">
        <v>38</v>
      </c>
      <c r="G187" s="13">
        <v>44130</v>
      </c>
      <c r="H187" s="12" t="s">
        <v>329</v>
      </c>
      <c r="I187" s="12" t="s">
        <v>45</v>
      </c>
      <c r="J187" s="14" t="s">
        <v>24</v>
      </c>
      <c r="K187" t="str">
        <f>_xlfn.XLOOKUP(A187,attrition_cleaned!$A:$A,attrition_cleaned!$B:$B,"Missing")</f>
        <v>No</v>
      </c>
      <c r="L187" s="13"/>
      <c r="M187">
        <f>_xlfn.XLOOKUP(A187,compensation_cleaned!$A:$A,compensation_cleaned!$B:$B,"Missing")</f>
        <v>810893</v>
      </c>
      <c r="N187">
        <f>_xlfn.XLOOKUP(A187,compensation_cleaned!$A:$A,compensation_cleaned!$C:$C,"Missing")</f>
        <v>69762</v>
      </c>
      <c r="O187" t="str">
        <f>_xlfn.XLOOKUP(A187,compensation_cleaned!$A:$A,compensation_cleaned!$D:$D,"Missing")</f>
        <v>L2</v>
      </c>
      <c r="P187">
        <f>_xlfn.XLOOKUP(A187,engagement_pivot!$A:$A,engagement_pivot!$B:$B,"Missing")</f>
        <v>5</v>
      </c>
      <c r="Q187" t="str">
        <f>IF(
  _xlfn.XLOOKUP(A187, engagement_pivot!A:A, engagement_pivot!C:C, 0) &gt; 0,
  "Yes",
  "No"
)</f>
        <v>Yes</v>
      </c>
      <c r="R187">
        <f t="shared" si="10"/>
        <v>38</v>
      </c>
      <c r="S187" t="str">
        <f t="shared" si="11"/>
        <v>37+ months</v>
      </c>
      <c r="T187">
        <f>_xlfn.XLOOKUP(A187,performance_pivot!$A:$A,performance_pivot!$B:$B,"Missing")</f>
        <v>2</v>
      </c>
      <c r="U187">
        <f>_xlfn.XLOOKUP(A187,compensation_cleaned!$A:$A,compensation_cleaned!$F:$F,"Missing")</f>
        <v>746435.40070921986</v>
      </c>
      <c r="V187" t="str">
        <f t="shared" si="12"/>
        <v>Above Avg Pay</v>
      </c>
      <c r="W187" t="str">
        <f t="shared" si="13"/>
        <v>Low/Avg Performer</v>
      </c>
      <c r="Y187" t="str">
        <f t="shared" si="14"/>
        <v>Overpaid Low Performer</v>
      </c>
    </row>
    <row r="188" spans="1:25">
      <c r="A188" s="7" t="s">
        <v>330</v>
      </c>
      <c r="B188" s="8" t="s">
        <v>11</v>
      </c>
      <c r="C188" s="8">
        <v>44</v>
      </c>
      <c r="D188" s="8" t="s">
        <v>12</v>
      </c>
      <c r="E188" s="8" t="s">
        <v>33</v>
      </c>
      <c r="F188" s="8" t="s">
        <v>112</v>
      </c>
      <c r="G188" s="9">
        <v>44883</v>
      </c>
      <c r="H188" s="8" t="s">
        <v>244</v>
      </c>
      <c r="I188" s="8" t="s">
        <v>56</v>
      </c>
      <c r="J188" s="10" t="s">
        <v>24</v>
      </c>
      <c r="K188" t="str">
        <f>_xlfn.XLOOKUP(A188,attrition_cleaned!$A:$A,attrition_cleaned!$B:$B,"Missing")</f>
        <v>Yes</v>
      </c>
      <c r="L188" s="9">
        <v>45570</v>
      </c>
      <c r="M188">
        <f>_xlfn.XLOOKUP(A188,compensation_cleaned!$A:$A,compensation_cleaned!$B:$B,"Missing")</f>
        <v>1242273</v>
      </c>
      <c r="N188">
        <f>_xlfn.XLOOKUP(A188,compensation_cleaned!$A:$A,compensation_cleaned!$C:$C,"Missing")</f>
        <v>164127</v>
      </c>
      <c r="O188" t="str">
        <f>_xlfn.XLOOKUP(A188,compensation_cleaned!$A:$A,compensation_cleaned!$D:$D,"Missing")</f>
        <v>L4</v>
      </c>
      <c r="P188">
        <f>_xlfn.XLOOKUP(A188,engagement_pivot!$A:$A,engagement_pivot!$B:$B,"Missing")</f>
        <v>4</v>
      </c>
      <c r="Q188" t="str">
        <f>IF(
  _xlfn.XLOOKUP(A188, engagement_pivot!A:A, engagement_pivot!C:C, 0) &gt; 0,
  "Yes",
  "No"
)</f>
        <v>Yes</v>
      </c>
      <c r="R188">
        <f t="shared" si="10"/>
        <v>22</v>
      </c>
      <c r="S188" t="str">
        <f t="shared" si="11"/>
        <v>13–36 months</v>
      </c>
      <c r="T188">
        <f>_xlfn.XLOOKUP(A188,performance_pivot!$A:$A,performance_pivot!$B:$B,"Missing")</f>
        <v>3.75</v>
      </c>
      <c r="U188">
        <f>_xlfn.XLOOKUP(A188,compensation_cleaned!$A:$A,compensation_cleaned!$F:$F,"Missing")</f>
        <v>1044648.4727722772</v>
      </c>
      <c r="V188" t="str">
        <f t="shared" si="12"/>
        <v>Above Avg Pay</v>
      </c>
      <c r="W188" t="str">
        <f t="shared" si="13"/>
        <v>Low/Avg Performer</v>
      </c>
      <c r="Y188" t="str">
        <f t="shared" si="14"/>
        <v>Overpaid Low Performer</v>
      </c>
    </row>
    <row r="189" spans="1:25">
      <c r="A189" s="11" t="s">
        <v>331</v>
      </c>
      <c r="B189" s="12" t="s">
        <v>19</v>
      </c>
      <c r="C189" s="12">
        <v>36</v>
      </c>
      <c r="D189" s="12" t="s">
        <v>12</v>
      </c>
      <c r="E189" s="12" t="s">
        <v>26</v>
      </c>
      <c r="F189" s="12" t="s">
        <v>27</v>
      </c>
      <c r="G189" s="13">
        <v>43288</v>
      </c>
      <c r="H189" s="12" t="s">
        <v>229</v>
      </c>
      <c r="I189" s="12" t="s">
        <v>23</v>
      </c>
      <c r="J189" s="14" t="s">
        <v>24</v>
      </c>
      <c r="K189" t="str">
        <f>_xlfn.XLOOKUP(A189,attrition_cleaned!$A:$A,attrition_cleaned!$B:$B,"Missing")</f>
        <v>No</v>
      </c>
      <c r="L189" s="13"/>
      <c r="M189">
        <f>_xlfn.XLOOKUP(A189,compensation_cleaned!$A:$A,compensation_cleaned!$B:$B,"Missing")</f>
        <v>2099459</v>
      </c>
      <c r="N189">
        <f>_xlfn.XLOOKUP(A189,compensation_cleaned!$A:$A,compensation_cleaned!$C:$C,"Missing")</f>
        <v>186843</v>
      </c>
      <c r="O189" t="str">
        <f>_xlfn.XLOOKUP(A189,compensation_cleaned!$A:$A,compensation_cleaned!$D:$D,"Missing")</f>
        <v>L5</v>
      </c>
      <c r="P189">
        <f>_xlfn.XLOOKUP(A189,engagement_pivot!$A:$A,engagement_pivot!$B:$B,"Missing")</f>
        <v>3</v>
      </c>
      <c r="Q189" t="str">
        <f>IF(
  _xlfn.XLOOKUP(A189, engagement_pivot!A:A, engagement_pivot!C:C, 0) &gt; 0,
  "Yes",
  "No"
)</f>
        <v>Yes</v>
      </c>
      <c r="R189">
        <f t="shared" si="10"/>
        <v>65</v>
      </c>
      <c r="S189" t="str">
        <f t="shared" si="11"/>
        <v>37+ months</v>
      </c>
      <c r="T189">
        <f>_xlfn.XLOOKUP(A189,performance_pivot!$A:$A,performance_pivot!$B:$B,"Missing")</f>
        <v>4.5</v>
      </c>
      <c r="U189">
        <f>_xlfn.XLOOKUP(A189,compensation_cleaned!$A:$A,compensation_cleaned!$F:$F,"Missing")</f>
        <v>1044648.4727722772</v>
      </c>
      <c r="V189" t="str">
        <f t="shared" si="12"/>
        <v>Above Avg Pay</v>
      </c>
      <c r="W189" t="str">
        <f t="shared" si="13"/>
        <v>High Performer</v>
      </c>
      <c r="Y189" t="str">
        <f t="shared" si="14"/>
        <v>Well Aligned</v>
      </c>
    </row>
    <row r="190" spans="1:25">
      <c r="A190" s="7" t="s">
        <v>332</v>
      </c>
      <c r="B190" s="8" t="s">
        <v>19</v>
      </c>
      <c r="C190" s="8">
        <v>24</v>
      </c>
      <c r="D190" s="8" t="s">
        <v>20</v>
      </c>
      <c r="E190" s="8" t="s">
        <v>49</v>
      </c>
      <c r="F190" s="8" t="s">
        <v>65</v>
      </c>
      <c r="G190" s="9">
        <v>44776</v>
      </c>
      <c r="H190" s="8" t="s">
        <v>333</v>
      </c>
      <c r="I190" s="8" t="s">
        <v>16</v>
      </c>
      <c r="J190" s="10" t="s">
        <v>17</v>
      </c>
      <c r="K190" t="str">
        <f>_xlfn.XLOOKUP(A190,attrition_cleaned!$A:$A,attrition_cleaned!$B:$B,"Missing")</f>
        <v>No</v>
      </c>
      <c r="L190" s="9"/>
      <c r="M190">
        <f>_xlfn.XLOOKUP(A190,compensation_cleaned!$A:$A,compensation_cleaned!$B:$B,"Missing")</f>
        <v>1169101</v>
      </c>
      <c r="N190">
        <f>_xlfn.XLOOKUP(A190,compensation_cleaned!$A:$A,compensation_cleaned!$C:$C,"Missing")</f>
        <v>101898</v>
      </c>
      <c r="O190" t="str">
        <f>_xlfn.XLOOKUP(A190,compensation_cleaned!$A:$A,compensation_cleaned!$D:$D,"Missing")</f>
        <v>L3</v>
      </c>
      <c r="P190">
        <f>_xlfn.XLOOKUP(A190,engagement_pivot!$A:$A,engagement_pivot!$B:$B,"Missing")</f>
        <v>2.6666666666666665</v>
      </c>
      <c r="Q190" t="str">
        <f>IF(
  _xlfn.XLOOKUP(A190, engagement_pivot!A:A, engagement_pivot!C:C, 0) &gt; 0,
  "Yes",
  "No"
)</f>
        <v>Yes</v>
      </c>
      <c r="R190">
        <f t="shared" si="10"/>
        <v>16</v>
      </c>
      <c r="S190" t="str">
        <f t="shared" si="11"/>
        <v>13–36 months</v>
      </c>
      <c r="T190">
        <f>_xlfn.XLOOKUP(A190,performance_pivot!$A:$A,performance_pivot!$B:$B,"Missing")</f>
        <v>3</v>
      </c>
      <c r="U190">
        <f>_xlfn.XLOOKUP(A190,compensation_cleaned!$A:$A,compensation_cleaned!$F:$F,"Missing")</f>
        <v>1044648.4727722772</v>
      </c>
      <c r="V190" t="str">
        <f t="shared" si="12"/>
        <v>Above Avg Pay</v>
      </c>
      <c r="W190" t="str">
        <f t="shared" si="13"/>
        <v>Low/Avg Performer</v>
      </c>
      <c r="Y190" t="str">
        <f t="shared" si="14"/>
        <v>Overpaid Low Performer</v>
      </c>
    </row>
    <row r="191" spans="1:25">
      <c r="A191" s="11" t="s">
        <v>334</v>
      </c>
      <c r="B191" s="12" t="s">
        <v>11</v>
      </c>
      <c r="C191" s="12">
        <v>30</v>
      </c>
      <c r="D191" s="12" t="s">
        <v>12</v>
      </c>
      <c r="E191" s="12" t="s">
        <v>37</v>
      </c>
      <c r="F191" s="12" t="s">
        <v>38</v>
      </c>
      <c r="G191" s="13">
        <v>44537</v>
      </c>
      <c r="H191" s="12" t="s">
        <v>335</v>
      </c>
      <c r="I191" s="12" t="s">
        <v>16</v>
      </c>
      <c r="J191" s="14" t="s">
        <v>17</v>
      </c>
      <c r="K191" t="str">
        <f>_xlfn.XLOOKUP(A191,attrition_cleaned!$A:$A,attrition_cleaned!$B:$B,"Missing")</f>
        <v>No</v>
      </c>
      <c r="L191" s="13"/>
      <c r="M191">
        <f>_xlfn.XLOOKUP(A191,compensation_cleaned!$A:$A,compensation_cleaned!$B:$B,"Missing")</f>
        <v>792928</v>
      </c>
      <c r="N191">
        <f>_xlfn.XLOOKUP(A191,compensation_cleaned!$A:$A,compensation_cleaned!$C:$C,"Missing")</f>
        <v>115724</v>
      </c>
      <c r="O191" t="str">
        <f>_xlfn.XLOOKUP(A191,compensation_cleaned!$A:$A,compensation_cleaned!$D:$D,"Missing")</f>
        <v>L2</v>
      </c>
      <c r="P191">
        <f>_xlfn.XLOOKUP(A191,engagement_pivot!$A:$A,engagement_pivot!$B:$B,"Missing")</f>
        <v>2.5</v>
      </c>
      <c r="Q191" t="str">
        <f>IF(
  _xlfn.XLOOKUP(A191, engagement_pivot!A:A, engagement_pivot!C:C, 0) &gt; 0,
  "Yes",
  "No"
)</f>
        <v>Yes</v>
      </c>
      <c r="R191">
        <f t="shared" si="10"/>
        <v>24</v>
      </c>
      <c r="S191" t="str">
        <f t="shared" si="11"/>
        <v>13–36 months</v>
      </c>
      <c r="T191">
        <f>_xlfn.XLOOKUP(A191,performance_pivot!$A:$A,performance_pivot!$B:$B,"Missing")</f>
        <v>3.6666666666666665</v>
      </c>
      <c r="U191">
        <f>_xlfn.XLOOKUP(A191,compensation_cleaned!$A:$A,compensation_cleaned!$F:$F,"Missing")</f>
        <v>746435.40070921986</v>
      </c>
      <c r="V191" t="str">
        <f t="shared" si="12"/>
        <v>Above Avg Pay</v>
      </c>
      <c r="W191" t="str">
        <f t="shared" si="13"/>
        <v>Low/Avg Performer</v>
      </c>
      <c r="Y191" t="str">
        <f t="shared" si="14"/>
        <v>Overpaid Low Performer</v>
      </c>
    </row>
    <row r="192" spans="1:25">
      <c r="A192" s="7" t="s">
        <v>336</v>
      </c>
      <c r="B192" s="8" t="s">
        <v>19</v>
      </c>
      <c r="C192" s="8">
        <v>32</v>
      </c>
      <c r="D192" s="8" t="s">
        <v>20</v>
      </c>
      <c r="E192" s="8" t="s">
        <v>49</v>
      </c>
      <c r="F192" s="8" t="s">
        <v>68</v>
      </c>
      <c r="G192" s="9">
        <v>44739</v>
      </c>
      <c r="H192" s="8" t="s">
        <v>201</v>
      </c>
      <c r="I192" s="8" t="s">
        <v>70</v>
      </c>
      <c r="J192" s="10" t="s">
        <v>24</v>
      </c>
      <c r="K192" t="str">
        <f>_xlfn.XLOOKUP(A192,attrition_cleaned!$A:$A,attrition_cleaned!$B:$B,"Missing")</f>
        <v>Yes</v>
      </c>
      <c r="L192" s="9">
        <v>45849</v>
      </c>
      <c r="M192">
        <f>_xlfn.XLOOKUP(A192,compensation_cleaned!$A:$A,compensation_cleaned!$B:$B,"Missing")</f>
        <v>451166</v>
      </c>
      <c r="N192">
        <f>_xlfn.XLOOKUP(A192,compensation_cleaned!$A:$A,compensation_cleaned!$C:$C,"Missing")</f>
        <v>23510</v>
      </c>
      <c r="O192" t="str">
        <f>_xlfn.XLOOKUP(A192,compensation_cleaned!$A:$A,compensation_cleaned!$D:$D,"Missing")</f>
        <v>L1</v>
      </c>
      <c r="P192">
        <f>_xlfn.XLOOKUP(A192,engagement_pivot!$A:$A,engagement_pivot!$B:$B,"Missing")</f>
        <v>1.5</v>
      </c>
      <c r="Q192" t="str">
        <f>IF(
  _xlfn.XLOOKUP(A192, engagement_pivot!A:A, engagement_pivot!C:C, 0) &gt; 0,
  "Yes",
  "No"
)</f>
        <v>Yes</v>
      </c>
      <c r="R192">
        <f t="shared" si="10"/>
        <v>36</v>
      </c>
      <c r="S192" t="str">
        <f t="shared" si="11"/>
        <v>13–36 months</v>
      </c>
      <c r="T192">
        <f>_xlfn.XLOOKUP(A192,performance_pivot!$A:$A,performance_pivot!$B:$B,"Missing")</f>
        <v>3</v>
      </c>
      <c r="U192">
        <f>_xlfn.XLOOKUP(A192,compensation_cleaned!$A:$A,compensation_cleaned!$F:$F,"Missing")</f>
        <v>499723.03723404254</v>
      </c>
      <c r="V192" t="str">
        <f t="shared" si="12"/>
        <v>Below Avg Pay</v>
      </c>
      <c r="W192" t="str">
        <f t="shared" si="13"/>
        <v>Low/Avg Performer</v>
      </c>
      <c r="Y192" t="str">
        <f t="shared" si="14"/>
        <v>Low Pay &amp; Low Performance</v>
      </c>
    </row>
    <row r="193" spans="1:25">
      <c r="A193" s="11" t="s">
        <v>337</v>
      </c>
      <c r="B193" s="12" t="s">
        <v>19</v>
      </c>
      <c r="C193" s="12">
        <v>41</v>
      </c>
      <c r="D193" s="12" t="s">
        <v>12</v>
      </c>
      <c r="E193" s="12" t="s">
        <v>13</v>
      </c>
      <c r="F193" s="12" t="s">
        <v>14</v>
      </c>
      <c r="G193" s="13">
        <v>44478</v>
      </c>
      <c r="H193" s="12" t="s">
        <v>338</v>
      </c>
      <c r="I193" s="12" t="s">
        <v>70</v>
      </c>
      <c r="J193" s="14" t="s">
        <v>24</v>
      </c>
      <c r="K193" t="str">
        <f>_xlfn.XLOOKUP(A193,attrition_cleaned!$A:$A,attrition_cleaned!$B:$B,"Missing")</f>
        <v>No</v>
      </c>
      <c r="L193" s="13"/>
      <c r="M193">
        <f>_xlfn.XLOOKUP(A193,compensation_cleaned!$A:$A,compensation_cleaned!$B:$B,"Missing")</f>
        <v>1189635</v>
      </c>
      <c r="N193">
        <f>_xlfn.XLOOKUP(A193,compensation_cleaned!$A:$A,compensation_cleaned!$C:$C,"Missing")</f>
        <v>89795</v>
      </c>
      <c r="O193" t="str">
        <f>_xlfn.XLOOKUP(A193,compensation_cleaned!$A:$A,compensation_cleaned!$D:$D,"Missing")</f>
        <v>L3</v>
      </c>
      <c r="P193">
        <f>_xlfn.XLOOKUP(A193,engagement_pivot!$A:$A,engagement_pivot!$B:$B,"Missing")</f>
        <v>3</v>
      </c>
      <c r="Q193" t="str">
        <f>IF(
  _xlfn.XLOOKUP(A193, engagement_pivot!A:A, engagement_pivot!C:C, 0) &gt; 0,
  "Yes",
  "No"
)</f>
        <v>Yes</v>
      </c>
      <c r="R193">
        <f t="shared" si="10"/>
        <v>26</v>
      </c>
      <c r="S193" t="str">
        <f t="shared" si="11"/>
        <v>13–36 months</v>
      </c>
      <c r="T193">
        <f>_xlfn.XLOOKUP(A193,performance_pivot!$A:$A,performance_pivot!$B:$B,"Missing")</f>
        <v>5</v>
      </c>
      <c r="U193">
        <f>_xlfn.XLOOKUP(A193,compensation_cleaned!$A:$A,compensation_cleaned!$F:$F,"Missing")</f>
        <v>1044648.4727722772</v>
      </c>
      <c r="V193" t="str">
        <f t="shared" si="12"/>
        <v>Above Avg Pay</v>
      </c>
      <c r="W193" t="str">
        <f t="shared" si="13"/>
        <v>High Performer</v>
      </c>
      <c r="Y193" t="str">
        <f t="shared" si="14"/>
        <v>Well Aligned</v>
      </c>
    </row>
    <row r="194" spans="1:25">
      <c r="A194" s="7" t="s">
        <v>339</v>
      </c>
      <c r="B194" s="8" t="s">
        <v>19</v>
      </c>
      <c r="C194" s="8">
        <v>26</v>
      </c>
      <c r="D194" s="8" t="s">
        <v>20</v>
      </c>
      <c r="E194" s="8" t="s">
        <v>13</v>
      </c>
      <c r="F194" s="8" t="s">
        <v>21</v>
      </c>
      <c r="G194" s="9">
        <v>44902</v>
      </c>
      <c r="H194" s="8" t="s">
        <v>120</v>
      </c>
      <c r="I194" s="8" t="s">
        <v>70</v>
      </c>
      <c r="J194" s="10" t="s">
        <v>24</v>
      </c>
      <c r="K194" t="str">
        <f>_xlfn.XLOOKUP(A194,attrition_cleaned!$A:$A,attrition_cleaned!$B:$B,"Missing")</f>
        <v>No</v>
      </c>
      <c r="L194" s="9"/>
      <c r="M194">
        <f>_xlfn.XLOOKUP(A194,compensation_cleaned!$A:$A,compensation_cleaned!$B:$B,"Missing")</f>
        <v>1089234</v>
      </c>
      <c r="N194">
        <f>_xlfn.XLOOKUP(A194,compensation_cleaned!$A:$A,compensation_cleaned!$C:$C,"Missing")</f>
        <v>151916</v>
      </c>
      <c r="O194" t="str">
        <f>_xlfn.XLOOKUP(A194,compensation_cleaned!$A:$A,compensation_cleaned!$D:$D,"Missing")</f>
        <v>L3</v>
      </c>
      <c r="P194">
        <f>_xlfn.XLOOKUP(A194,engagement_pivot!$A:$A,engagement_pivot!$B:$B,"Missing")</f>
        <v>4</v>
      </c>
      <c r="Q194" t="str">
        <f>IF(
  _xlfn.XLOOKUP(A194, engagement_pivot!A:A, engagement_pivot!C:C, 0) &gt; 0,
  "Yes",
  "No"
)</f>
        <v>Yes</v>
      </c>
      <c r="R194">
        <f t="shared" si="10"/>
        <v>12</v>
      </c>
      <c r="S194" t="str">
        <f t="shared" si="11"/>
        <v>0–12 months</v>
      </c>
      <c r="T194">
        <f>_xlfn.XLOOKUP(A194,performance_pivot!$A:$A,performance_pivot!$B:$B,"Missing")</f>
        <v>4.5</v>
      </c>
      <c r="U194">
        <f>_xlfn.XLOOKUP(A194,compensation_cleaned!$A:$A,compensation_cleaned!$F:$F,"Missing")</f>
        <v>1044648.4727722772</v>
      </c>
      <c r="V194" t="str">
        <f t="shared" si="12"/>
        <v>Above Avg Pay</v>
      </c>
      <c r="W194" t="str">
        <f t="shared" si="13"/>
        <v>High Performer</v>
      </c>
      <c r="Y194" t="str">
        <f t="shared" si="14"/>
        <v>Well Aligned</v>
      </c>
    </row>
    <row r="195" spans="1:25">
      <c r="A195" s="11" t="s">
        <v>340</v>
      </c>
      <c r="B195" s="12" t="s">
        <v>11</v>
      </c>
      <c r="C195" s="12">
        <v>32</v>
      </c>
      <c r="D195" s="12" t="s">
        <v>12</v>
      </c>
      <c r="E195" s="12" t="s">
        <v>13</v>
      </c>
      <c r="F195" s="12" t="s">
        <v>21</v>
      </c>
      <c r="G195" s="13">
        <v>43011</v>
      </c>
      <c r="H195" s="12" t="s">
        <v>341</v>
      </c>
      <c r="I195" s="12" t="s">
        <v>45</v>
      </c>
      <c r="J195" s="14" t="s">
        <v>17</v>
      </c>
      <c r="K195" t="str">
        <f>_xlfn.XLOOKUP(A195,attrition_cleaned!$A:$A,attrition_cleaned!$B:$B,"Missing")</f>
        <v>No</v>
      </c>
      <c r="L195" s="13"/>
      <c r="M195">
        <f>_xlfn.XLOOKUP(A195,compensation_cleaned!$A:$A,compensation_cleaned!$B:$B,"Missing")</f>
        <v>669794</v>
      </c>
      <c r="N195">
        <f>_xlfn.XLOOKUP(A195,compensation_cleaned!$A:$A,compensation_cleaned!$C:$C,"Missing")</f>
        <v>76358</v>
      </c>
      <c r="O195" t="str">
        <f>_xlfn.XLOOKUP(A195,compensation_cleaned!$A:$A,compensation_cleaned!$D:$D,"Missing")</f>
        <v>L2</v>
      </c>
      <c r="P195">
        <f>_xlfn.XLOOKUP(A195,engagement_pivot!$A:$A,engagement_pivot!$B:$B,"Missing")</f>
        <v>3.6666666666666665</v>
      </c>
      <c r="Q195" t="str">
        <f>IF(
  _xlfn.XLOOKUP(A195, engagement_pivot!A:A, engagement_pivot!C:C, 0) &gt; 0,
  "Yes",
  "No"
)</f>
        <v>Yes</v>
      </c>
      <c r="R195">
        <f t="shared" ref="R195:R258" si="15">IF(K195="Yes",DATEDIF(G195,L195,"M"),DATEDIF(G195,DATE(2023,12,31),"M"))</f>
        <v>74</v>
      </c>
      <c r="S195" t="str">
        <f t="shared" ref="S195:S258" si="16">IF(R195&lt;=12,"0–12 months",
 IF(R195&lt;=36,"13–36 months","37+ months"))</f>
        <v>37+ months</v>
      </c>
      <c r="T195">
        <f>_xlfn.XLOOKUP(A195,performance_pivot!$A:$A,performance_pivot!$B:$B,"Missing")</f>
        <v>4</v>
      </c>
      <c r="U195">
        <f>_xlfn.XLOOKUP(A195,compensation_cleaned!$A:$A,compensation_cleaned!$F:$F,"Missing")</f>
        <v>746435.40070921986</v>
      </c>
      <c r="V195" t="str">
        <f t="shared" ref="V195:V258" si="17">IF(M195&gt;U195,"Above Avg Pay","Below Avg Pay")</f>
        <v>Below Avg Pay</v>
      </c>
      <c r="W195" t="str">
        <f t="shared" ref="W195:W258" si="18">IF(T195&gt;=4,"High Performer","Low/Avg Performer")</f>
        <v>High Performer</v>
      </c>
      <c r="Y195" t="str">
        <f t="shared" si="14"/>
        <v>Underpaid High Performer</v>
      </c>
    </row>
    <row r="196" spans="1:25">
      <c r="A196" s="7" t="s">
        <v>342</v>
      </c>
      <c r="B196" s="8" t="s">
        <v>11</v>
      </c>
      <c r="C196" s="8">
        <v>41</v>
      </c>
      <c r="D196" s="8" t="s">
        <v>12</v>
      </c>
      <c r="E196" s="8" t="s">
        <v>33</v>
      </c>
      <c r="F196" s="8" t="s">
        <v>112</v>
      </c>
      <c r="G196" s="9">
        <v>43654</v>
      </c>
      <c r="H196" s="8" t="s">
        <v>176</v>
      </c>
      <c r="I196" s="8" t="s">
        <v>45</v>
      </c>
      <c r="J196" s="10" t="s">
        <v>24</v>
      </c>
      <c r="K196" t="str">
        <f>_xlfn.XLOOKUP(A196,attrition_cleaned!$A:$A,attrition_cleaned!$B:$B,"Missing")</f>
        <v>No</v>
      </c>
      <c r="L196" s="9"/>
      <c r="M196">
        <f>_xlfn.XLOOKUP(A196,compensation_cleaned!$A:$A,compensation_cleaned!$B:$B,"Missing")</f>
        <v>840795</v>
      </c>
      <c r="N196">
        <f>_xlfn.XLOOKUP(A196,compensation_cleaned!$A:$A,compensation_cleaned!$C:$C,"Missing")</f>
        <v>120141</v>
      </c>
      <c r="O196" t="str">
        <f>_xlfn.XLOOKUP(A196,compensation_cleaned!$A:$A,compensation_cleaned!$D:$D,"Missing")</f>
        <v>L2</v>
      </c>
      <c r="P196">
        <f>_xlfn.XLOOKUP(A196,engagement_pivot!$A:$A,engagement_pivot!$B:$B,"Missing")</f>
        <v>1.5</v>
      </c>
      <c r="Q196" t="str">
        <f>IF(
  _xlfn.XLOOKUP(A196, engagement_pivot!A:A, engagement_pivot!C:C, 0) &gt; 0,
  "Yes",
  "No"
)</f>
        <v>Yes</v>
      </c>
      <c r="R196">
        <f t="shared" si="15"/>
        <v>53</v>
      </c>
      <c r="S196" t="str">
        <f t="shared" si="16"/>
        <v>37+ months</v>
      </c>
      <c r="T196">
        <f>_xlfn.XLOOKUP(A196,performance_pivot!$A:$A,performance_pivot!$B:$B,"Missing")</f>
        <v>3</v>
      </c>
      <c r="U196">
        <f>_xlfn.XLOOKUP(A196,compensation_cleaned!$A:$A,compensation_cleaned!$F:$F,"Missing")</f>
        <v>746435.40070921986</v>
      </c>
      <c r="V196" t="str">
        <f t="shared" si="17"/>
        <v>Above Avg Pay</v>
      </c>
      <c r="W196" t="str">
        <f t="shared" si="18"/>
        <v>Low/Avg Performer</v>
      </c>
      <c r="Y196" t="str">
        <f t="shared" ref="Y196:Y259" si="19">IF(
 AND(V196="Above Avg Pay",W196="High Performer"),"Well Aligned",
 IF(
  AND(V196="Below Avg Pay",W196="High Performer"),"Underpaid High Performer",
  IF(
   AND(V196="Above Avg Pay",W196="Low/Avg Performer"),"Overpaid Low Performer",
   "Low Pay &amp; Low Performance"
  )
 )
)</f>
        <v>Overpaid Low Performer</v>
      </c>
    </row>
    <row r="197" spans="1:25">
      <c r="A197" s="11" t="s">
        <v>343</v>
      </c>
      <c r="B197" s="12" t="s">
        <v>11</v>
      </c>
      <c r="C197" s="12">
        <v>39</v>
      </c>
      <c r="D197" s="12" t="s">
        <v>12</v>
      </c>
      <c r="E197" s="12" t="s">
        <v>37</v>
      </c>
      <c r="F197" s="12" t="s">
        <v>43</v>
      </c>
      <c r="G197" s="13">
        <v>43627</v>
      </c>
      <c r="H197" s="12" t="s">
        <v>39</v>
      </c>
      <c r="I197" s="12" t="s">
        <v>45</v>
      </c>
      <c r="J197" s="14" t="s">
        <v>24</v>
      </c>
      <c r="K197" t="str">
        <f>_xlfn.XLOOKUP(A197,attrition_cleaned!$A:$A,attrition_cleaned!$B:$B,"Missing")</f>
        <v>No</v>
      </c>
      <c r="L197" s="13"/>
      <c r="M197">
        <f>_xlfn.XLOOKUP(A197,compensation_cleaned!$A:$A,compensation_cleaned!$B:$B,"Missing")</f>
        <v>554867</v>
      </c>
      <c r="N197">
        <f>_xlfn.XLOOKUP(A197,compensation_cleaned!$A:$A,compensation_cleaned!$C:$C,"Missing")</f>
        <v>68996</v>
      </c>
      <c r="O197" t="str">
        <f>_xlfn.XLOOKUP(A197,compensation_cleaned!$A:$A,compensation_cleaned!$D:$D,"Missing")</f>
        <v>L1</v>
      </c>
      <c r="P197">
        <f>_xlfn.XLOOKUP(A197,engagement_pivot!$A:$A,engagement_pivot!$B:$B,"Missing")</f>
        <v>1.6666666666666667</v>
      </c>
      <c r="Q197" t="str">
        <f>IF(
  _xlfn.XLOOKUP(A197, engagement_pivot!A:A, engagement_pivot!C:C, 0) &gt; 0,
  "Yes",
  "No"
)</f>
        <v>Yes</v>
      </c>
      <c r="R197">
        <f t="shared" si="15"/>
        <v>54</v>
      </c>
      <c r="S197" t="str">
        <f t="shared" si="16"/>
        <v>37+ months</v>
      </c>
      <c r="T197">
        <f>_xlfn.XLOOKUP(A197,performance_pivot!$A:$A,performance_pivot!$B:$B,"Missing")</f>
        <v>3.5</v>
      </c>
      <c r="U197">
        <f>_xlfn.XLOOKUP(A197,compensation_cleaned!$A:$A,compensation_cleaned!$F:$F,"Missing")</f>
        <v>499723.03723404254</v>
      </c>
      <c r="V197" t="str">
        <f t="shared" si="17"/>
        <v>Above Avg Pay</v>
      </c>
      <c r="W197" t="str">
        <f t="shared" si="18"/>
        <v>Low/Avg Performer</v>
      </c>
      <c r="Y197" t="str">
        <f t="shared" si="19"/>
        <v>Overpaid Low Performer</v>
      </c>
    </row>
    <row r="198" spans="1:25">
      <c r="A198" s="7" t="s">
        <v>344</v>
      </c>
      <c r="B198" s="8" t="s">
        <v>19</v>
      </c>
      <c r="C198" s="8">
        <v>22</v>
      </c>
      <c r="D198" s="8" t="s">
        <v>20</v>
      </c>
      <c r="E198" s="8" t="s">
        <v>26</v>
      </c>
      <c r="F198" s="8" t="s">
        <v>27</v>
      </c>
      <c r="G198" s="9">
        <v>42821</v>
      </c>
      <c r="H198" s="8" t="s">
        <v>284</v>
      </c>
      <c r="I198" s="8" t="s">
        <v>23</v>
      </c>
      <c r="J198" s="10" t="s">
        <v>24</v>
      </c>
      <c r="K198" t="str">
        <f>_xlfn.XLOOKUP(A198,attrition_cleaned!$A:$A,attrition_cleaned!$B:$B,"Missing")</f>
        <v>No</v>
      </c>
      <c r="L198" s="9"/>
      <c r="M198">
        <f>_xlfn.XLOOKUP(A198,compensation_cleaned!$A:$A,compensation_cleaned!$B:$B,"Missing")</f>
        <v>659868</v>
      </c>
      <c r="N198">
        <f>_xlfn.XLOOKUP(A198,compensation_cleaned!$A:$A,compensation_cleaned!$C:$C,"Missing")</f>
        <v>73240</v>
      </c>
      <c r="O198" t="str">
        <f>_xlfn.XLOOKUP(A198,compensation_cleaned!$A:$A,compensation_cleaned!$D:$D,"Missing")</f>
        <v>L2</v>
      </c>
      <c r="P198">
        <f>_xlfn.XLOOKUP(A198,engagement_pivot!$A:$A,engagement_pivot!$B:$B,"Missing")</f>
        <v>3.6666666666666665</v>
      </c>
      <c r="Q198" t="str">
        <f>IF(
  _xlfn.XLOOKUP(A198, engagement_pivot!A:A, engagement_pivot!C:C, 0) &gt; 0,
  "Yes",
  "No"
)</f>
        <v>Yes</v>
      </c>
      <c r="R198">
        <f t="shared" si="15"/>
        <v>81</v>
      </c>
      <c r="S198" t="str">
        <f t="shared" si="16"/>
        <v>37+ months</v>
      </c>
      <c r="T198">
        <f>_xlfn.XLOOKUP(A198,performance_pivot!$A:$A,performance_pivot!$B:$B,"Missing")</f>
        <v>3</v>
      </c>
      <c r="U198">
        <f>_xlfn.XLOOKUP(A198,compensation_cleaned!$A:$A,compensation_cleaned!$F:$F,"Missing")</f>
        <v>746435.40070921986</v>
      </c>
      <c r="V198" t="str">
        <f t="shared" si="17"/>
        <v>Below Avg Pay</v>
      </c>
      <c r="W198" t="str">
        <f t="shared" si="18"/>
        <v>Low/Avg Performer</v>
      </c>
      <c r="Y198" t="str">
        <f t="shared" si="19"/>
        <v>Low Pay &amp; Low Performance</v>
      </c>
    </row>
    <row r="199" spans="1:25">
      <c r="A199" s="11" t="s">
        <v>345</v>
      </c>
      <c r="B199" s="12" t="s">
        <v>11</v>
      </c>
      <c r="C199" s="12">
        <v>25</v>
      </c>
      <c r="D199" s="12" t="s">
        <v>20</v>
      </c>
      <c r="E199" s="12" t="s">
        <v>49</v>
      </c>
      <c r="F199" s="12" t="s">
        <v>65</v>
      </c>
      <c r="G199" s="13">
        <v>44599</v>
      </c>
      <c r="H199" s="12" t="s">
        <v>80</v>
      </c>
      <c r="I199" s="12" t="s">
        <v>56</v>
      </c>
      <c r="J199" s="14" t="s">
        <v>24</v>
      </c>
      <c r="K199" t="str">
        <f>_xlfn.XLOOKUP(A199,attrition_cleaned!$A:$A,attrition_cleaned!$B:$B,"Missing")</f>
        <v>No</v>
      </c>
      <c r="L199" s="13"/>
      <c r="M199">
        <f>_xlfn.XLOOKUP(A199,compensation_cleaned!$A:$A,compensation_cleaned!$B:$B,"Missing")</f>
        <v>801431</v>
      </c>
      <c r="N199">
        <f>_xlfn.XLOOKUP(A199,compensation_cleaned!$A:$A,compensation_cleaned!$C:$C,"Missing")</f>
        <v>77427</v>
      </c>
      <c r="O199" t="str">
        <f>_xlfn.XLOOKUP(A199,compensation_cleaned!$A:$A,compensation_cleaned!$D:$D,"Missing")</f>
        <v>L2</v>
      </c>
      <c r="P199">
        <f>_xlfn.XLOOKUP(A199,engagement_pivot!$A:$A,engagement_pivot!$B:$B,"Missing")</f>
        <v>3.5</v>
      </c>
      <c r="Q199" t="str">
        <f>IF(
  _xlfn.XLOOKUP(A199, engagement_pivot!A:A, engagement_pivot!C:C, 0) &gt; 0,
  "Yes",
  "No"
)</f>
        <v>Yes</v>
      </c>
      <c r="R199">
        <f t="shared" si="15"/>
        <v>22</v>
      </c>
      <c r="S199" t="str">
        <f t="shared" si="16"/>
        <v>13–36 months</v>
      </c>
      <c r="T199">
        <f>_xlfn.XLOOKUP(A199,performance_pivot!$A:$A,performance_pivot!$B:$B,"Missing")</f>
        <v>2.75</v>
      </c>
      <c r="U199">
        <f>_xlfn.XLOOKUP(A199,compensation_cleaned!$A:$A,compensation_cleaned!$F:$F,"Missing")</f>
        <v>746435.40070921986</v>
      </c>
      <c r="V199" t="str">
        <f t="shared" si="17"/>
        <v>Above Avg Pay</v>
      </c>
      <c r="W199" t="str">
        <f t="shared" si="18"/>
        <v>Low/Avg Performer</v>
      </c>
      <c r="Y199" t="str">
        <f t="shared" si="19"/>
        <v>Overpaid Low Performer</v>
      </c>
    </row>
    <row r="200" spans="1:25">
      <c r="A200" s="7" t="s">
        <v>346</v>
      </c>
      <c r="B200" s="8" t="s">
        <v>19</v>
      </c>
      <c r="C200" s="8">
        <v>30</v>
      </c>
      <c r="D200" s="8" t="s">
        <v>20</v>
      </c>
      <c r="E200" s="8" t="s">
        <v>26</v>
      </c>
      <c r="F200" s="8" t="s">
        <v>27</v>
      </c>
      <c r="G200" s="9">
        <v>43745</v>
      </c>
      <c r="H200" s="8" t="s">
        <v>35</v>
      </c>
      <c r="I200" s="8" t="s">
        <v>45</v>
      </c>
      <c r="J200" s="10" t="s">
        <v>24</v>
      </c>
      <c r="K200" t="str">
        <f>_xlfn.XLOOKUP(A200,attrition_cleaned!$A:$A,attrition_cleaned!$B:$B,"Missing")</f>
        <v>No</v>
      </c>
      <c r="L200" s="9"/>
      <c r="M200">
        <f>_xlfn.XLOOKUP(A200,compensation_cleaned!$A:$A,compensation_cleaned!$B:$B,"Missing")</f>
        <v>803523</v>
      </c>
      <c r="N200">
        <f>_xlfn.XLOOKUP(A200,compensation_cleaned!$A:$A,compensation_cleaned!$C:$C,"Missing")</f>
        <v>103842</v>
      </c>
      <c r="O200" t="str">
        <f>_xlfn.XLOOKUP(A200,compensation_cleaned!$A:$A,compensation_cleaned!$D:$D,"Missing")</f>
        <v>L2</v>
      </c>
      <c r="P200">
        <f>_xlfn.XLOOKUP(A200,engagement_pivot!$A:$A,engagement_pivot!$B:$B,"Missing")</f>
        <v>3.6666666666666665</v>
      </c>
      <c r="Q200" t="str">
        <f>IF(
  _xlfn.XLOOKUP(A200, engagement_pivot!A:A, engagement_pivot!C:C, 0) &gt; 0,
  "Yes",
  "No"
)</f>
        <v>Yes</v>
      </c>
      <c r="R200">
        <f t="shared" si="15"/>
        <v>50</v>
      </c>
      <c r="S200" t="str">
        <f t="shared" si="16"/>
        <v>37+ months</v>
      </c>
      <c r="T200">
        <f>_xlfn.XLOOKUP(A200,performance_pivot!$A:$A,performance_pivot!$B:$B,"Missing")</f>
        <v>2.5</v>
      </c>
      <c r="U200">
        <f>_xlfn.XLOOKUP(A200,compensation_cleaned!$A:$A,compensation_cleaned!$F:$F,"Missing")</f>
        <v>746435.40070921986</v>
      </c>
      <c r="V200" t="str">
        <f t="shared" si="17"/>
        <v>Above Avg Pay</v>
      </c>
      <c r="W200" t="str">
        <f t="shared" si="18"/>
        <v>Low/Avg Performer</v>
      </c>
      <c r="Y200" t="str">
        <f t="shared" si="19"/>
        <v>Overpaid Low Performer</v>
      </c>
    </row>
    <row r="201" spans="1:25">
      <c r="A201" s="11" t="s">
        <v>347</v>
      </c>
      <c r="B201" s="12" t="s">
        <v>19</v>
      </c>
      <c r="C201" s="12">
        <v>23</v>
      </c>
      <c r="D201" s="12" t="s">
        <v>12</v>
      </c>
      <c r="E201" s="12" t="s">
        <v>26</v>
      </c>
      <c r="F201" s="12" t="s">
        <v>27</v>
      </c>
      <c r="G201" s="13">
        <v>43224</v>
      </c>
      <c r="H201" s="12" t="s">
        <v>60</v>
      </c>
      <c r="I201" s="12" t="s">
        <v>56</v>
      </c>
      <c r="J201" s="14" t="s">
        <v>24</v>
      </c>
      <c r="K201" t="str">
        <f>_xlfn.XLOOKUP(A201,attrition_cleaned!$A:$A,attrition_cleaned!$B:$B,"Missing")</f>
        <v>Yes</v>
      </c>
      <c r="L201" s="13">
        <v>44959</v>
      </c>
      <c r="M201">
        <f>_xlfn.XLOOKUP(A201,compensation_cleaned!$A:$A,compensation_cleaned!$B:$B,"Missing")</f>
        <v>964135</v>
      </c>
      <c r="N201">
        <f>_xlfn.XLOOKUP(A201,compensation_cleaned!$A:$A,compensation_cleaned!$C:$C,"Missing")</f>
        <v>102331</v>
      </c>
      <c r="O201" t="str">
        <f>_xlfn.XLOOKUP(A201,compensation_cleaned!$A:$A,compensation_cleaned!$D:$D,"Missing")</f>
        <v>L3</v>
      </c>
      <c r="P201">
        <f>_xlfn.XLOOKUP(A201,engagement_pivot!$A:$A,engagement_pivot!$B:$B,"Missing")</f>
        <v>2</v>
      </c>
      <c r="Q201" t="str">
        <f>IF(
  _xlfn.XLOOKUP(A201, engagement_pivot!A:A, engagement_pivot!C:C, 0) &gt; 0,
  "Yes",
  "No"
)</f>
        <v>Yes</v>
      </c>
      <c r="R201">
        <f t="shared" si="15"/>
        <v>56</v>
      </c>
      <c r="S201" t="str">
        <f t="shared" si="16"/>
        <v>37+ months</v>
      </c>
      <c r="T201">
        <f>_xlfn.XLOOKUP(A201,performance_pivot!$A:$A,performance_pivot!$B:$B,"Missing")</f>
        <v>4</v>
      </c>
      <c r="U201">
        <f>_xlfn.XLOOKUP(A201,compensation_cleaned!$A:$A,compensation_cleaned!$F:$F,"Missing")</f>
        <v>1044648.4727722772</v>
      </c>
      <c r="V201" t="str">
        <f t="shared" si="17"/>
        <v>Below Avg Pay</v>
      </c>
      <c r="W201" t="str">
        <f t="shared" si="18"/>
        <v>High Performer</v>
      </c>
      <c r="Y201" t="str">
        <f t="shared" si="19"/>
        <v>Underpaid High Performer</v>
      </c>
    </row>
    <row r="202" spans="1:25">
      <c r="A202" s="7" t="s">
        <v>348</v>
      </c>
      <c r="B202" s="8" t="s">
        <v>11</v>
      </c>
      <c r="C202" s="8">
        <v>40</v>
      </c>
      <c r="D202" s="8" t="s">
        <v>20</v>
      </c>
      <c r="E202" s="8" t="s">
        <v>37</v>
      </c>
      <c r="F202" s="8" t="s">
        <v>43</v>
      </c>
      <c r="G202" s="9">
        <v>45180</v>
      </c>
      <c r="H202" s="8" t="s">
        <v>74</v>
      </c>
      <c r="I202" s="8" t="s">
        <v>56</v>
      </c>
      <c r="J202" s="10" t="s">
        <v>24</v>
      </c>
      <c r="K202" t="str">
        <f>_xlfn.XLOOKUP(A202,attrition_cleaned!$A:$A,attrition_cleaned!$B:$B,"Missing")</f>
        <v>No</v>
      </c>
      <c r="L202" s="9"/>
      <c r="M202">
        <f>_xlfn.XLOOKUP(A202,compensation_cleaned!$A:$A,compensation_cleaned!$B:$B,"Missing")</f>
        <v>870842</v>
      </c>
      <c r="N202">
        <f>_xlfn.XLOOKUP(A202,compensation_cleaned!$A:$A,compensation_cleaned!$C:$C,"Missing")</f>
        <v>84735</v>
      </c>
      <c r="O202" t="str">
        <f>_xlfn.XLOOKUP(A202,compensation_cleaned!$A:$A,compensation_cleaned!$D:$D,"Missing")</f>
        <v>L2</v>
      </c>
      <c r="P202">
        <f>_xlfn.XLOOKUP(A202,engagement_pivot!$A:$A,engagement_pivot!$B:$B,"Missing")</f>
        <v>4</v>
      </c>
      <c r="Q202" t="str">
        <f>IF(
  _xlfn.XLOOKUP(A202, engagement_pivot!A:A, engagement_pivot!C:C, 0) &gt; 0,
  "Yes",
  "No"
)</f>
        <v>Yes</v>
      </c>
      <c r="R202">
        <f t="shared" si="15"/>
        <v>3</v>
      </c>
      <c r="S202" t="str">
        <f t="shared" si="16"/>
        <v>0–12 months</v>
      </c>
      <c r="T202">
        <f>_xlfn.XLOOKUP(A202,performance_pivot!$A:$A,performance_pivot!$B:$B,"Missing")</f>
        <v>3.25</v>
      </c>
      <c r="U202">
        <f>_xlfn.XLOOKUP(A202,compensation_cleaned!$A:$A,compensation_cleaned!$F:$F,"Missing")</f>
        <v>746435.40070921986</v>
      </c>
      <c r="V202" t="str">
        <f t="shared" si="17"/>
        <v>Above Avg Pay</v>
      </c>
      <c r="W202" t="str">
        <f t="shared" si="18"/>
        <v>Low/Avg Performer</v>
      </c>
      <c r="Y202" t="str">
        <f t="shared" si="19"/>
        <v>Overpaid Low Performer</v>
      </c>
    </row>
    <row r="203" spans="1:25">
      <c r="A203" s="11" t="s">
        <v>349</v>
      </c>
      <c r="B203" s="12" t="s">
        <v>19</v>
      </c>
      <c r="C203" s="12">
        <v>40</v>
      </c>
      <c r="D203" s="12" t="s">
        <v>12</v>
      </c>
      <c r="E203" s="12" t="s">
        <v>49</v>
      </c>
      <c r="F203" s="12" t="s">
        <v>50</v>
      </c>
      <c r="G203" s="13">
        <v>43446</v>
      </c>
      <c r="H203" s="12" t="s">
        <v>201</v>
      </c>
      <c r="I203" s="12" t="s">
        <v>70</v>
      </c>
      <c r="J203" s="14" t="s">
        <v>24</v>
      </c>
      <c r="K203" t="str">
        <f>_xlfn.XLOOKUP(A203,attrition_cleaned!$A:$A,attrition_cleaned!$B:$B,"Missing")</f>
        <v>No</v>
      </c>
      <c r="L203" s="13"/>
      <c r="M203">
        <f>_xlfn.XLOOKUP(A203,compensation_cleaned!$A:$A,compensation_cleaned!$B:$B,"Missing")</f>
        <v>821633</v>
      </c>
      <c r="N203">
        <f>_xlfn.XLOOKUP(A203,compensation_cleaned!$A:$A,compensation_cleaned!$C:$C,"Missing")</f>
        <v>64919</v>
      </c>
      <c r="O203" t="str">
        <f>_xlfn.XLOOKUP(A203,compensation_cleaned!$A:$A,compensation_cleaned!$D:$D,"Missing")</f>
        <v>L2</v>
      </c>
      <c r="P203">
        <f>_xlfn.XLOOKUP(A203,engagement_pivot!$A:$A,engagement_pivot!$B:$B,"Missing")</f>
        <v>4</v>
      </c>
      <c r="Q203" t="str">
        <f>IF(
  _xlfn.XLOOKUP(A203, engagement_pivot!A:A, engagement_pivot!C:C, 0) &gt; 0,
  "Yes",
  "No"
)</f>
        <v>Yes</v>
      </c>
      <c r="R203">
        <f t="shared" si="15"/>
        <v>60</v>
      </c>
      <c r="S203" t="str">
        <f t="shared" si="16"/>
        <v>37+ months</v>
      </c>
      <c r="T203">
        <f>_xlfn.XLOOKUP(A203,performance_pivot!$A:$A,performance_pivot!$B:$B,"Missing")</f>
        <v>3.75</v>
      </c>
      <c r="U203">
        <f>_xlfn.XLOOKUP(A203,compensation_cleaned!$A:$A,compensation_cleaned!$F:$F,"Missing")</f>
        <v>746435.40070921986</v>
      </c>
      <c r="V203" t="str">
        <f t="shared" si="17"/>
        <v>Above Avg Pay</v>
      </c>
      <c r="W203" t="str">
        <f t="shared" si="18"/>
        <v>Low/Avg Performer</v>
      </c>
      <c r="Y203" t="str">
        <f t="shared" si="19"/>
        <v>Overpaid Low Performer</v>
      </c>
    </row>
    <row r="204" spans="1:25">
      <c r="A204" s="7" t="s">
        <v>350</v>
      </c>
      <c r="B204" s="8" t="s">
        <v>19</v>
      </c>
      <c r="C204" s="8">
        <v>24</v>
      </c>
      <c r="D204" s="8" t="s">
        <v>12</v>
      </c>
      <c r="E204" s="8" t="s">
        <v>37</v>
      </c>
      <c r="F204" s="8" t="s">
        <v>38</v>
      </c>
      <c r="G204" s="9">
        <v>43697</v>
      </c>
      <c r="H204" s="8" t="s">
        <v>319</v>
      </c>
      <c r="I204" s="8" t="s">
        <v>23</v>
      </c>
      <c r="J204" s="10" t="s">
        <v>24</v>
      </c>
      <c r="K204" t="str">
        <f>_xlfn.XLOOKUP(A204,attrition_cleaned!$A:$A,attrition_cleaned!$B:$B,"Missing")</f>
        <v>No</v>
      </c>
      <c r="L204" s="9"/>
      <c r="M204">
        <f>_xlfn.XLOOKUP(A204,compensation_cleaned!$A:$A,compensation_cleaned!$B:$B,"Missing")</f>
        <v>1232006</v>
      </c>
      <c r="N204">
        <f>_xlfn.XLOOKUP(A204,compensation_cleaned!$A:$A,compensation_cleaned!$C:$C,"Missing")</f>
        <v>88281</v>
      </c>
      <c r="O204" t="str">
        <f>_xlfn.XLOOKUP(A204,compensation_cleaned!$A:$A,compensation_cleaned!$D:$D,"Missing")</f>
        <v>L4</v>
      </c>
      <c r="P204">
        <f>_xlfn.XLOOKUP(A204,engagement_pivot!$A:$A,engagement_pivot!$B:$B,"Missing")</f>
        <v>5</v>
      </c>
      <c r="Q204" t="str">
        <f>IF(
  _xlfn.XLOOKUP(A204, engagement_pivot!A:A, engagement_pivot!C:C, 0) &gt; 0,
  "Yes",
  "No"
)</f>
        <v>Yes</v>
      </c>
      <c r="R204">
        <f t="shared" si="15"/>
        <v>52</v>
      </c>
      <c r="S204" t="str">
        <f t="shared" si="16"/>
        <v>37+ months</v>
      </c>
      <c r="T204">
        <f>_xlfn.XLOOKUP(A204,performance_pivot!$A:$A,performance_pivot!$B:$B,"Missing")</f>
        <v>4.5</v>
      </c>
      <c r="U204">
        <f>_xlfn.XLOOKUP(A204,compensation_cleaned!$A:$A,compensation_cleaned!$F:$F,"Missing")</f>
        <v>1044648.4727722772</v>
      </c>
      <c r="V204" t="str">
        <f t="shared" si="17"/>
        <v>Above Avg Pay</v>
      </c>
      <c r="W204" t="str">
        <f t="shared" si="18"/>
        <v>High Performer</v>
      </c>
      <c r="Y204" t="str">
        <f t="shared" si="19"/>
        <v>Well Aligned</v>
      </c>
    </row>
    <row r="205" spans="1:25">
      <c r="A205" s="11" t="s">
        <v>351</v>
      </c>
      <c r="B205" s="12" t="s">
        <v>19</v>
      </c>
      <c r="C205" s="12">
        <v>26</v>
      </c>
      <c r="D205" s="12" t="s">
        <v>12</v>
      </c>
      <c r="E205" s="12" t="s">
        <v>26</v>
      </c>
      <c r="F205" s="12" t="s">
        <v>27</v>
      </c>
      <c r="G205" s="13">
        <v>43913</v>
      </c>
      <c r="H205" s="12" t="s">
        <v>86</v>
      </c>
      <c r="I205" s="12" t="s">
        <v>31</v>
      </c>
      <c r="J205" s="14" t="s">
        <v>24</v>
      </c>
      <c r="K205" t="str">
        <f>_xlfn.XLOOKUP(A205,attrition_cleaned!$A:$A,attrition_cleaned!$B:$B,"Missing")</f>
        <v>No</v>
      </c>
      <c r="L205" s="13"/>
      <c r="M205">
        <f>_xlfn.XLOOKUP(A205,compensation_cleaned!$A:$A,compensation_cleaned!$B:$B,"Missing")</f>
        <v>563179</v>
      </c>
      <c r="N205">
        <f>_xlfn.XLOOKUP(A205,compensation_cleaned!$A:$A,compensation_cleaned!$C:$C,"Missing")</f>
        <v>62301</v>
      </c>
      <c r="O205" t="str">
        <f>_xlfn.XLOOKUP(A205,compensation_cleaned!$A:$A,compensation_cleaned!$D:$D,"Missing")</f>
        <v>L1</v>
      </c>
      <c r="P205">
        <f>_xlfn.XLOOKUP(A205,engagement_pivot!$A:$A,engagement_pivot!$B:$B,"Missing")</f>
        <v>2.5</v>
      </c>
      <c r="Q205" t="str">
        <f>IF(
  _xlfn.XLOOKUP(A205, engagement_pivot!A:A, engagement_pivot!C:C, 0) &gt; 0,
  "Yes",
  "No"
)</f>
        <v>Yes</v>
      </c>
      <c r="R205">
        <f t="shared" si="15"/>
        <v>45</v>
      </c>
      <c r="S205" t="str">
        <f t="shared" si="16"/>
        <v>37+ months</v>
      </c>
      <c r="T205">
        <f>_xlfn.XLOOKUP(A205,performance_pivot!$A:$A,performance_pivot!$B:$B,"Missing")</f>
        <v>4.25</v>
      </c>
      <c r="U205">
        <f>_xlfn.XLOOKUP(A205,compensation_cleaned!$A:$A,compensation_cleaned!$F:$F,"Missing")</f>
        <v>499723.03723404254</v>
      </c>
      <c r="V205" t="str">
        <f t="shared" si="17"/>
        <v>Above Avg Pay</v>
      </c>
      <c r="W205" t="str">
        <f t="shared" si="18"/>
        <v>High Performer</v>
      </c>
      <c r="Y205" t="str">
        <f t="shared" si="19"/>
        <v>Well Aligned</v>
      </c>
    </row>
    <row r="206" spans="1:25">
      <c r="A206" s="7" t="s">
        <v>352</v>
      </c>
      <c r="B206" s="8" t="s">
        <v>11</v>
      </c>
      <c r="C206" s="8">
        <v>39</v>
      </c>
      <c r="D206" s="8" t="s">
        <v>20</v>
      </c>
      <c r="E206" s="8" t="s">
        <v>33</v>
      </c>
      <c r="F206" s="8" t="s">
        <v>112</v>
      </c>
      <c r="G206" s="9">
        <v>45126</v>
      </c>
      <c r="H206" s="8" t="s">
        <v>353</v>
      </c>
      <c r="I206" s="8" t="s">
        <v>16</v>
      </c>
      <c r="J206" s="10" t="s">
        <v>24</v>
      </c>
      <c r="K206" t="str">
        <f>_xlfn.XLOOKUP(A206,attrition_cleaned!$A:$A,attrition_cleaned!$B:$B,"Missing")</f>
        <v>Yes</v>
      </c>
      <c r="L206" s="9">
        <v>46054</v>
      </c>
      <c r="M206">
        <f>_xlfn.XLOOKUP(A206,compensation_cleaned!$A:$A,compensation_cleaned!$B:$B,"Missing")</f>
        <v>864551</v>
      </c>
      <c r="N206">
        <f>_xlfn.XLOOKUP(A206,compensation_cleaned!$A:$A,compensation_cleaned!$C:$C,"Missing")</f>
        <v>123967</v>
      </c>
      <c r="O206" t="str">
        <f>_xlfn.XLOOKUP(A206,compensation_cleaned!$A:$A,compensation_cleaned!$D:$D,"Missing")</f>
        <v>L2</v>
      </c>
      <c r="P206">
        <f>_xlfn.XLOOKUP(A206,engagement_pivot!$A:$A,engagement_pivot!$B:$B,"Missing")</f>
        <v>2.6666666666666665</v>
      </c>
      <c r="Q206" t="str">
        <f>IF(
  _xlfn.XLOOKUP(A206, engagement_pivot!A:A, engagement_pivot!C:C, 0) &gt; 0,
  "Yes",
  "No"
)</f>
        <v>Yes</v>
      </c>
      <c r="R206">
        <f t="shared" si="15"/>
        <v>30</v>
      </c>
      <c r="S206" t="str">
        <f t="shared" si="16"/>
        <v>13–36 months</v>
      </c>
      <c r="T206">
        <f>_xlfn.XLOOKUP(A206,performance_pivot!$A:$A,performance_pivot!$B:$B,"Missing")</f>
        <v>3.6666666666666665</v>
      </c>
      <c r="U206">
        <f>_xlfn.XLOOKUP(A206,compensation_cleaned!$A:$A,compensation_cleaned!$F:$F,"Missing")</f>
        <v>746435.40070921986</v>
      </c>
      <c r="V206" t="str">
        <f t="shared" si="17"/>
        <v>Above Avg Pay</v>
      </c>
      <c r="W206" t="str">
        <f t="shared" si="18"/>
        <v>Low/Avg Performer</v>
      </c>
      <c r="Y206" t="str">
        <f t="shared" si="19"/>
        <v>Overpaid Low Performer</v>
      </c>
    </row>
    <row r="207" spans="1:25">
      <c r="A207" s="11" t="s">
        <v>354</v>
      </c>
      <c r="B207" s="12" t="s">
        <v>19</v>
      </c>
      <c r="C207" s="12">
        <v>32</v>
      </c>
      <c r="D207" s="12" t="s">
        <v>12</v>
      </c>
      <c r="E207" s="12" t="s">
        <v>26</v>
      </c>
      <c r="F207" s="12" t="s">
        <v>58</v>
      </c>
      <c r="G207" s="13">
        <v>45182</v>
      </c>
      <c r="H207" s="12" t="s">
        <v>92</v>
      </c>
      <c r="I207" s="12" t="s">
        <v>45</v>
      </c>
      <c r="J207" s="14" t="s">
        <v>24</v>
      </c>
      <c r="K207" t="str">
        <f>_xlfn.XLOOKUP(A207,attrition_cleaned!$A:$A,attrition_cleaned!$B:$B,"Missing")</f>
        <v>No</v>
      </c>
      <c r="L207" s="13"/>
      <c r="M207">
        <f>_xlfn.XLOOKUP(A207,compensation_cleaned!$A:$A,compensation_cleaned!$B:$B,"Missing")</f>
        <v>765196</v>
      </c>
      <c r="N207">
        <f>_xlfn.XLOOKUP(A207,compensation_cleaned!$A:$A,compensation_cleaned!$C:$C,"Missing")</f>
        <v>98689</v>
      </c>
      <c r="O207" t="str">
        <f>_xlfn.XLOOKUP(A207,compensation_cleaned!$A:$A,compensation_cleaned!$D:$D,"Missing")</f>
        <v>L2</v>
      </c>
      <c r="P207">
        <f>_xlfn.XLOOKUP(A207,engagement_pivot!$A:$A,engagement_pivot!$B:$B,"Missing")</f>
        <v>2</v>
      </c>
      <c r="Q207" t="str">
        <f>IF(
  _xlfn.XLOOKUP(A207, engagement_pivot!A:A, engagement_pivot!C:C, 0) &gt; 0,
  "Yes",
  "No"
)</f>
        <v>Yes</v>
      </c>
      <c r="R207">
        <f t="shared" si="15"/>
        <v>3</v>
      </c>
      <c r="S207" t="str">
        <f t="shared" si="16"/>
        <v>0–12 months</v>
      </c>
      <c r="T207">
        <f>_xlfn.XLOOKUP(A207,performance_pivot!$A:$A,performance_pivot!$B:$B,"Missing")</f>
        <v>3.5</v>
      </c>
      <c r="U207">
        <f>_xlfn.XLOOKUP(A207,compensation_cleaned!$A:$A,compensation_cleaned!$F:$F,"Missing")</f>
        <v>746435.40070921986</v>
      </c>
      <c r="V207" t="str">
        <f t="shared" si="17"/>
        <v>Above Avg Pay</v>
      </c>
      <c r="W207" t="str">
        <f t="shared" si="18"/>
        <v>Low/Avg Performer</v>
      </c>
      <c r="Y207" t="str">
        <f t="shared" si="19"/>
        <v>Overpaid Low Performer</v>
      </c>
    </row>
    <row r="208" spans="1:25">
      <c r="A208" s="7" t="s">
        <v>355</v>
      </c>
      <c r="B208" s="8" t="s">
        <v>19</v>
      </c>
      <c r="C208" s="8">
        <v>37</v>
      </c>
      <c r="D208" s="8" t="s">
        <v>12</v>
      </c>
      <c r="E208" s="8" t="s">
        <v>33</v>
      </c>
      <c r="F208" s="8" t="s">
        <v>112</v>
      </c>
      <c r="G208" s="9">
        <v>44093</v>
      </c>
      <c r="H208" s="8" t="s">
        <v>356</v>
      </c>
      <c r="I208" s="8" t="s">
        <v>45</v>
      </c>
      <c r="J208" s="10" t="s">
        <v>24</v>
      </c>
      <c r="K208" t="str">
        <f>_xlfn.XLOOKUP(A208,attrition_cleaned!$A:$A,attrition_cleaned!$B:$B,"Missing")</f>
        <v>Yes</v>
      </c>
      <c r="L208" s="9">
        <v>44403</v>
      </c>
      <c r="M208">
        <f>_xlfn.XLOOKUP(A208,compensation_cleaned!$A:$A,compensation_cleaned!$B:$B,"Missing")</f>
        <v>1553191</v>
      </c>
      <c r="N208">
        <f>_xlfn.XLOOKUP(A208,compensation_cleaned!$A:$A,compensation_cleaned!$C:$C,"Missing")</f>
        <v>176696</v>
      </c>
      <c r="O208" t="str">
        <f>_xlfn.XLOOKUP(A208,compensation_cleaned!$A:$A,compensation_cleaned!$D:$D,"Missing")</f>
        <v>L4</v>
      </c>
      <c r="P208">
        <f>_xlfn.XLOOKUP(A208,engagement_pivot!$A:$A,engagement_pivot!$B:$B,"Missing")</f>
        <v>1</v>
      </c>
      <c r="Q208" t="str">
        <f>IF(
  _xlfn.XLOOKUP(A208, engagement_pivot!A:A, engagement_pivot!C:C, 0) &gt; 0,
  "Yes",
  "No"
)</f>
        <v>Yes</v>
      </c>
      <c r="R208">
        <f t="shared" si="15"/>
        <v>10</v>
      </c>
      <c r="S208" t="str">
        <f t="shared" si="16"/>
        <v>0–12 months</v>
      </c>
      <c r="T208">
        <f>_xlfn.XLOOKUP(A208,performance_pivot!$A:$A,performance_pivot!$B:$B,"Missing")</f>
        <v>3.3333333333333335</v>
      </c>
      <c r="U208">
        <f>_xlfn.XLOOKUP(A208,compensation_cleaned!$A:$A,compensation_cleaned!$F:$F,"Missing")</f>
        <v>1044648.4727722772</v>
      </c>
      <c r="V208" t="str">
        <f t="shared" si="17"/>
        <v>Above Avg Pay</v>
      </c>
      <c r="W208" t="str">
        <f t="shared" si="18"/>
        <v>Low/Avg Performer</v>
      </c>
      <c r="Y208" t="str">
        <f t="shared" si="19"/>
        <v>Overpaid Low Performer</v>
      </c>
    </row>
    <row r="209" spans="1:25">
      <c r="A209" s="11" t="s">
        <v>357</v>
      </c>
      <c r="B209" s="12" t="s">
        <v>19</v>
      </c>
      <c r="C209" s="12">
        <v>39</v>
      </c>
      <c r="D209" s="12" t="s">
        <v>12</v>
      </c>
      <c r="E209" s="12" t="s">
        <v>33</v>
      </c>
      <c r="F209" s="12" t="s">
        <v>112</v>
      </c>
      <c r="G209" s="13">
        <v>42841</v>
      </c>
      <c r="H209" s="12" t="s">
        <v>358</v>
      </c>
      <c r="I209" s="12" t="s">
        <v>31</v>
      </c>
      <c r="J209" s="14" t="s">
        <v>24</v>
      </c>
      <c r="K209" t="str">
        <f>_xlfn.XLOOKUP(A209,attrition_cleaned!$A:$A,attrition_cleaned!$B:$B,"Missing")</f>
        <v>No</v>
      </c>
      <c r="L209" s="13"/>
      <c r="M209">
        <f>_xlfn.XLOOKUP(A209,compensation_cleaned!$A:$A,compensation_cleaned!$B:$B,"Missing")</f>
        <v>548965</v>
      </c>
      <c r="N209">
        <f>_xlfn.XLOOKUP(A209,compensation_cleaned!$A:$A,compensation_cleaned!$C:$C,"Missing")</f>
        <v>31431</v>
      </c>
      <c r="O209" t="str">
        <f>_xlfn.XLOOKUP(A209,compensation_cleaned!$A:$A,compensation_cleaned!$D:$D,"Missing")</f>
        <v>L1</v>
      </c>
      <c r="P209">
        <f>_xlfn.XLOOKUP(A209,engagement_pivot!$A:$A,engagement_pivot!$B:$B,"Missing")</f>
        <v>3.6666666666666665</v>
      </c>
      <c r="Q209" t="str">
        <f>IF(
  _xlfn.XLOOKUP(A209, engagement_pivot!A:A, engagement_pivot!C:C, 0) &gt; 0,
  "Yes",
  "No"
)</f>
        <v>Yes</v>
      </c>
      <c r="R209">
        <f t="shared" si="15"/>
        <v>80</v>
      </c>
      <c r="S209" t="str">
        <f t="shared" si="16"/>
        <v>37+ months</v>
      </c>
      <c r="T209">
        <f>_xlfn.XLOOKUP(A209,performance_pivot!$A:$A,performance_pivot!$B:$B,"Missing")</f>
        <v>3.5</v>
      </c>
      <c r="U209">
        <f>_xlfn.XLOOKUP(A209,compensation_cleaned!$A:$A,compensation_cleaned!$F:$F,"Missing")</f>
        <v>499723.03723404254</v>
      </c>
      <c r="V209" t="str">
        <f t="shared" si="17"/>
        <v>Above Avg Pay</v>
      </c>
      <c r="W209" t="str">
        <f t="shared" si="18"/>
        <v>Low/Avg Performer</v>
      </c>
      <c r="Y209" t="str">
        <f t="shared" si="19"/>
        <v>Overpaid Low Performer</v>
      </c>
    </row>
    <row r="210" spans="1:25">
      <c r="A210" s="7" t="s">
        <v>359</v>
      </c>
      <c r="B210" s="8" t="s">
        <v>19</v>
      </c>
      <c r="C210" s="8">
        <v>28</v>
      </c>
      <c r="D210" s="8" t="s">
        <v>12</v>
      </c>
      <c r="E210" s="8" t="s">
        <v>33</v>
      </c>
      <c r="F210" s="8" t="s">
        <v>34</v>
      </c>
      <c r="G210" s="9">
        <v>43798</v>
      </c>
      <c r="H210" s="8" t="s">
        <v>207</v>
      </c>
      <c r="I210" s="8" t="s">
        <v>31</v>
      </c>
      <c r="J210" s="10" t="s">
        <v>24</v>
      </c>
      <c r="K210" t="str">
        <f>_xlfn.XLOOKUP(A210,attrition_cleaned!$A:$A,attrition_cleaned!$B:$B,"Missing")</f>
        <v>Yes</v>
      </c>
      <c r="L210" s="9">
        <v>44643</v>
      </c>
      <c r="M210">
        <f>_xlfn.XLOOKUP(A210,compensation_cleaned!$A:$A,compensation_cleaned!$B:$B,"Missing")</f>
        <v>1111698</v>
      </c>
      <c r="N210">
        <f>_xlfn.XLOOKUP(A210,compensation_cleaned!$A:$A,compensation_cleaned!$C:$C,"Missing")</f>
        <v>84290</v>
      </c>
      <c r="O210" t="str">
        <f>_xlfn.XLOOKUP(A210,compensation_cleaned!$A:$A,compensation_cleaned!$D:$D,"Missing")</f>
        <v>L3</v>
      </c>
      <c r="P210">
        <f>_xlfn.XLOOKUP(A210,engagement_pivot!$A:$A,engagement_pivot!$B:$B,"Missing")</f>
        <v>3</v>
      </c>
      <c r="Q210" t="str">
        <f>IF(
  _xlfn.XLOOKUP(A210, engagement_pivot!A:A, engagement_pivot!C:C, 0) &gt; 0,
  "Yes",
  "No"
)</f>
        <v>Yes</v>
      </c>
      <c r="R210">
        <f t="shared" si="15"/>
        <v>27</v>
      </c>
      <c r="S210" t="str">
        <f t="shared" si="16"/>
        <v>13–36 months</v>
      </c>
      <c r="T210">
        <f>_xlfn.XLOOKUP(A210,performance_pivot!$A:$A,performance_pivot!$B:$B,"Missing")</f>
        <v>3</v>
      </c>
      <c r="U210">
        <f>_xlfn.XLOOKUP(A210,compensation_cleaned!$A:$A,compensation_cleaned!$F:$F,"Missing")</f>
        <v>1044648.4727722772</v>
      </c>
      <c r="V210" t="str">
        <f t="shared" si="17"/>
        <v>Above Avg Pay</v>
      </c>
      <c r="W210" t="str">
        <f t="shared" si="18"/>
        <v>Low/Avg Performer</v>
      </c>
      <c r="Y210" t="str">
        <f t="shared" si="19"/>
        <v>Overpaid Low Performer</v>
      </c>
    </row>
    <row r="211" spans="1:25">
      <c r="A211" s="11" t="s">
        <v>360</v>
      </c>
      <c r="B211" s="12" t="s">
        <v>19</v>
      </c>
      <c r="C211" s="12">
        <v>34</v>
      </c>
      <c r="D211" s="12" t="s">
        <v>12</v>
      </c>
      <c r="E211" s="12" t="s">
        <v>49</v>
      </c>
      <c r="F211" s="12" t="s">
        <v>50</v>
      </c>
      <c r="G211" s="13">
        <v>44121</v>
      </c>
      <c r="H211" s="12" t="s">
        <v>153</v>
      </c>
      <c r="I211" s="12" t="s">
        <v>45</v>
      </c>
      <c r="J211" s="14" t="s">
        <v>17</v>
      </c>
      <c r="K211" t="str">
        <f>_xlfn.XLOOKUP(A211,attrition_cleaned!$A:$A,attrition_cleaned!$B:$B,"Missing")</f>
        <v>No</v>
      </c>
      <c r="L211" s="13"/>
      <c r="M211">
        <f>_xlfn.XLOOKUP(A211,compensation_cleaned!$A:$A,compensation_cleaned!$B:$B,"Missing")</f>
        <v>471064</v>
      </c>
      <c r="N211">
        <f>_xlfn.XLOOKUP(A211,compensation_cleaned!$A:$A,compensation_cleaned!$C:$C,"Missing")</f>
        <v>32454</v>
      </c>
      <c r="O211" t="str">
        <f>_xlfn.XLOOKUP(A211,compensation_cleaned!$A:$A,compensation_cleaned!$D:$D,"Missing")</f>
        <v>L1</v>
      </c>
      <c r="P211">
        <f>_xlfn.XLOOKUP(A211,engagement_pivot!$A:$A,engagement_pivot!$B:$B,"Missing")</f>
        <v>2.5</v>
      </c>
      <c r="Q211" t="str">
        <f>IF(
  _xlfn.XLOOKUP(A211, engagement_pivot!A:A, engagement_pivot!C:C, 0) &gt; 0,
  "Yes",
  "No"
)</f>
        <v>Yes</v>
      </c>
      <c r="R211">
        <f t="shared" si="15"/>
        <v>38</v>
      </c>
      <c r="S211" t="str">
        <f t="shared" si="16"/>
        <v>37+ months</v>
      </c>
      <c r="T211">
        <f>_xlfn.XLOOKUP(A211,performance_pivot!$A:$A,performance_pivot!$B:$B,"Missing")</f>
        <v>4.5</v>
      </c>
      <c r="U211">
        <f>_xlfn.XLOOKUP(A211,compensation_cleaned!$A:$A,compensation_cleaned!$F:$F,"Missing")</f>
        <v>499723.03723404254</v>
      </c>
      <c r="V211" t="str">
        <f t="shared" si="17"/>
        <v>Below Avg Pay</v>
      </c>
      <c r="W211" t="str">
        <f t="shared" si="18"/>
        <v>High Performer</v>
      </c>
      <c r="Y211" t="str">
        <f t="shared" si="19"/>
        <v>Underpaid High Performer</v>
      </c>
    </row>
    <row r="212" spans="1:25">
      <c r="A212" s="7" t="s">
        <v>361</v>
      </c>
      <c r="B212" s="8" t="s">
        <v>11</v>
      </c>
      <c r="C212" s="8">
        <v>31</v>
      </c>
      <c r="D212" s="8" t="s">
        <v>20</v>
      </c>
      <c r="E212" s="8" t="s">
        <v>49</v>
      </c>
      <c r="F212" s="8" t="s">
        <v>68</v>
      </c>
      <c r="G212" s="9">
        <v>43256</v>
      </c>
      <c r="H212" s="8" t="s">
        <v>201</v>
      </c>
      <c r="I212" s="8" t="s">
        <v>23</v>
      </c>
      <c r="J212" s="10" t="s">
        <v>24</v>
      </c>
      <c r="K212" t="str">
        <f>_xlfn.XLOOKUP(A212,attrition_cleaned!$A:$A,attrition_cleaned!$B:$B,"Missing")</f>
        <v>No</v>
      </c>
      <c r="L212" s="9"/>
      <c r="M212">
        <f>_xlfn.XLOOKUP(A212,compensation_cleaned!$A:$A,compensation_cleaned!$B:$B,"Missing")</f>
        <v>580787</v>
      </c>
      <c r="N212">
        <f>_xlfn.XLOOKUP(A212,compensation_cleaned!$A:$A,compensation_cleaned!$C:$C,"Missing")</f>
        <v>50457</v>
      </c>
      <c r="O212" t="str">
        <f>_xlfn.XLOOKUP(A212,compensation_cleaned!$A:$A,compensation_cleaned!$D:$D,"Missing")</f>
        <v>L1</v>
      </c>
      <c r="P212">
        <f>_xlfn.XLOOKUP(A212,engagement_pivot!$A:$A,engagement_pivot!$B:$B,"Missing")</f>
        <v>3.5</v>
      </c>
      <c r="Q212" t="str">
        <f>IF(
  _xlfn.XLOOKUP(A212, engagement_pivot!A:A, engagement_pivot!C:C, 0) &gt; 0,
  "Yes",
  "No"
)</f>
        <v>Yes</v>
      </c>
      <c r="R212">
        <f t="shared" si="15"/>
        <v>66</v>
      </c>
      <c r="S212" t="str">
        <f t="shared" si="16"/>
        <v>37+ months</v>
      </c>
      <c r="T212">
        <f>_xlfn.XLOOKUP(A212,performance_pivot!$A:$A,performance_pivot!$B:$B,"Missing")</f>
        <v>3.5</v>
      </c>
      <c r="U212">
        <f>_xlfn.XLOOKUP(A212,compensation_cleaned!$A:$A,compensation_cleaned!$F:$F,"Missing")</f>
        <v>499723.03723404254</v>
      </c>
      <c r="V212" t="str">
        <f t="shared" si="17"/>
        <v>Above Avg Pay</v>
      </c>
      <c r="W212" t="str">
        <f t="shared" si="18"/>
        <v>Low/Avg Performer</v>
      </c>
      <c r="Y212" t="str">
        <f t="shared" si="19"/>
        <v>Overpaid Low Performer</v>
      </c>
    </row>
    <row r="213" spans="1:25">
      <c r="A213" s="11" t="s">
        <v>362</v>
      </c>
      <c r="B213" s="12" t="s">
        <v>11</v>
      </c>
      <c r="C213" s="12">
        <v>31</v>
      </c>
      <c r="D213" s="12" t="s">
        <v>12</v>
      </c>
      <c r="E213" s="12" t="s">
        <v>13</v>
      </c>
      <c r="F213" s="12" t="s">
        <v>21</v>
      </c>
      <c r="G213" s="13">
        <v>42881</v>
      </c>
      <c r="H213" s="12" t="s">
        <v>120</v>
      </c>
      <c r="I213" s="12" t="s">
        <v>70</v>
      </c>
      <c r="J213" s="14" t="s">
        <v>24</v>
      </c>
      <c r="K213" t="str">
        <f>_xlfn.XLOOKUP(A213,attrition_cleaned!$A:$A,attrition_cleaned!$B:$B,"Missing")</f>
        <v>No</v>
      </c>
      <c r="L213" s="13"/>
      <c r="M213">
        <f>_xlfn.XLOOKUP(A213,compensation_cleaned!$A:$A,compensation_cleaned!$B:$B,"Missing")</f>
        <v>910568</v>
      </c>
      <c r="N213">
        <f>_xlfn.XLOOKUP(A213,compensation_cleaned!$A:$A,compensation_cleaned!$C:$C,"Missing")</f>
        <v>119956</v>
      </c>
      <c r="O213" t="str">
        <f>_xlfn.XLOOKUP(A213,compensation_cleaned!$A:$A,compensation_cleaned!$D:$D,"Missing")</f>
        <v>L3</v>
      </c>
      <c r="P213">
        <f>_xlfn.XLOOKUP(A213,engagement_pivot!$A:$A,engagement_pivot!$B:$B,"Missing")</f>
        <v>5</v>
      </c>
      <c r="Q213" t="str">
        <f>IF(
  _xlfn.XLOOKUP(A213, engagement_pivot!A:A, engagement_pivot!C:C, 0) &gt; 0,
  "Yes",
  "No"
)</f>
        <v>Yes</v>
      </c>
      <c r="R213">
        <f t="shared" si="15"/>
        <v>79</v>
      </c>
      <c r="S213" t="str">
        <f t="shared" si="16"/>
        <v>37+ months</v>
      </c>
      <c r="T213">
        <f>_xlfn.XLOOKUP(A213,performance_pivot!$A:$A,performance_pivot!$B:$B,"Missing")</f>
        <v>3</v>
      </c>
      <c r="U213">
        <f>_xlfn.XLOOKUP(A213,compensation_cleaned!$A:$A,compensation_cleaned!$F:$F,"Missing")</f>
        <v>1044648.4727722772</v>
      </c>
      <c r="V213" t="str">
        <f t="shared" si="17"/>
        <v>Below Avg Pay</v>
      </c>
      <c r="W213" t="str">
        <f t="shared" si="18"/>
        <v>Low/Avg Performer</v>
      </c>
      <c r="Y213" t="str">
        <f t="shared" si="19"/>
        <v>Low Pay &amp; Low Performance</v>
      </c>
    </row>
    <row r="214" spans="1:25">
      <c r="A214" s="7" t="s">
        <v>363</v>
      </c>
      <c r="B214" s="8" t="s">
        <v>19</v>
      </c>
      <c r="C214" s="8">
        <v>43</v>
      </c>
      <c r="D214" s="8" t="s">
        <v>12</v>
      </c>
      <c r="E214" s="8" t="s">
        <v>37</v>
      </c>
      <c r="F214" s="8" t="s">
        <v>38</v>
      </c>
      <c r="G214" s="9">
        <v>43366</v>
      </c>
      <c r="H214" s="8" t="s">
        <v>364</v>
      </c>
      <c r="I214" s="8" t="s">
        <v>16</v>
      </c>
      <c r="J214" s="10" t="s">
        <v>24</v>
      </c>
      <c r="K214" t="str">
        <f>_xlfn.XLOOKUP(A214,attrition_cleaned!$A:$A,attrition_cleaned!$B:$B,"Missing")</f>
        <v>Yes</v>
      </c>
      <c r="L214" s="9">
        <v>45076</v>
      </c>
      <c r="M214">
        <f>_xlfn.XLOOKUP(A214,compensation_cleaned!$A:$A,compensation_cleaned!$B:$B,"Missing")</f>
        <v>865088</v>
      </c>
      <c r="N214">
        <f>_xlfn.XLOOKUP(A214,compensation_cleaned!$A:$A,compensation_cleaned!$C:$C,"Missing")</f>
        <v>126772</v>
      </c>
      <c r="O214" t="str">
        <f>_xlfn.XLOOKUP(A214,compensation_cleaned!$A:$A,compensation_cleaned!$D:$D,"Missing")</f>
        <v>L2</v>
      </c>
      <c r="P214">
        <f>_xlfn.XLOOKUP(A214,engagement_pivot!$A:$A,engagement_pivot!$B:$B,"Missing")</f>
        <v>5</v>
      </c>
      <c r="Q214" t="str">
        <f>IF(
  _xlfn.XLOOKUP(A214, engagement_pivot!A:A, engagement_pivot!C:C, 0) &gt; 0,
  "Yes",
  "No"
)</f>
        <v>Yes</v>
      </c>
      <c r="R214">
        <f t="shared" si="15"/>
        <v>56</v>
      </c>
      <c r="S214" t="str">
        <f t="shared" si="16"/>
        <v>37+ months</v>
      </c>
      <c r="T214">
        <f>_xlfn.XLOOKUP(A214,performance_pivot!$A:$A,performance_pivot!$B:$B,"Missing")</f>
        <v>4</v>
      </c>
      <c r="U214">
        <f>_xlfn.XLOOKUP(A214,compensation_cleaned!$A:$A,compensation_cleaned!$F:$F,"Missing")</f>
        <v>746435.40070921986</v>
      </c>
      <c r="V214" t="str">
        <f t="shared" si="17"/>
        <v>Above Avg Pay</v>
      </c>
      <c r="W214" t="str">
        <f t="shared" si="18"/>
        <v>High Performer</v>
      </c>
      <c r="Y214" t="str">
        <f t="shared" si="19"/>
        <v>Well Aligned</v>
      </c>
    </row>
    <row r="215" spans="1:25">
      <c r="A215" s="11" t="s">
        <v>365</v>
      </c>
      <c r="B215" s="12" t="s">
        <v>19</v>
      </c>
      <c r="C215" s="12">
        <v>23</v>
      </c>
      <c r="D215" s="12" t="s">
        <v>12</v>
      </c>
      <c r="E215" s="12" t="s">
        <v>33</v>
      </c>
      <c r="F215" s="12" t="s">
        <v>112</v>
      </c>
      <c r="G215" s="13">
        <v>43704</v>
      </c>
      <c r="H215" s="12" t="s">
        <v>239</v>
      </c>
      <c r="I215" s="12" t="s">
        <v>45</v>
      </c>
      <c r="J215" s="14" t="s">
        <v>24</v>
      </c>
      <c r="K215" t="str">
        <f>_xlfn.XLOOKUP(A215,attrition_cleaned!$A:$A,attrition_cleaned!$B:$B,"Missing")</f>
        <v>No</v>
      </c>
      <c r="L215" s="13"/>
      <c r="M215">
        <f>_xlfn.XLOOKUP(A215,compensation_cleaned!$A:$A,compensation_cleaned!$B:$B,"Missing")</f>
        <v>863297</v>
      </c>
      <c r="N215">
        <f>_xlfn.XLOOKUP(A215,compensation_cleaned!$A:$A,compensation_cleaned!$C:$C,"Missing")</f>
        <v>125758</v>
      </c>
      <c r="O215" t="str">
        <f>_xlfn.XLOOKUP(A215,compensation_cleaned!$A:$A,compensation_cleaned!$D:$D,"Missing")</f>
        <v>L2</v>
      </c>
      <c r="P215">
        <f>_xlfn.XLOOKUP(A215,engagement_pivot!$A:$A,engagement_pivot!$B:$B,"Missing")</f>
        <v>5</v>
      </c>
      <c r="Q215" t="str">
        <f>IF(
  _xlfn.XLOOKUP(A215, engagement_pivot!A:A, engagement_pivot!C:C, 0) &gt; 0,
  "Yes",
  "No"
)</f>
        <v>Yes</v>
      </c>
      <c r="R215">
        <f t="shared" si="15"/>
        <v>52</v>
      </c>
      <c r="S215" t="str">
        <f t="shared" si="16"/>
        <v>37+ months</v>
      </c>
      <c r="T215">
        <f>_xlfn.XLOOKUP(A215,performance_pivot!$A:$A,performance_pivot!$B:$B,"Missing")</f>
        <v>3.5</v>
      </c>
      <c r="U215">
        <f>_xlfn.XLOOKUP(A215,compensation_cleaned!$A:$A,compensation_cleaned!$F:$F,"Missing")</f>
        <v>746435.40070921986</v>
      </c>
      <c r="V215" t="str">
        <f t="shared" si="17"/>
        <v>Above Avg Pay</v>
      </c>
      <c r="W215" t="str">
        <f t="shared" si="18"/>
        <v>Low/Avg Performer</v>
      </c>
      <c r="Y215" t="str">
        <f t="shared" si="19"/>
        <v>Overpaid Low Performer</v>
      </c>
    </row>
    <row r="216" spans="1:25">
      <c r="A216" s="7" t="s">
        <v>366</v>
      </c>
      <c r="B216" s="8" t="s">
        <v>11</v>
      </c>
      <c r="C216" s="8">
        <v>35</v>
      </c>
      <c r="D216" s="8" t="s">
        <v>12</v>
      </c>
      <c r="E216" s="8" t="s">
        <v>37</v>
      </c>
      <c r="F216" s="8" t="s">
        <v>43</v>
      </c>
      <c r="G216" s="9">
        <v>45242</v>
      </c>
      <c r="H216" s="8" t="s">
        <v>258</v>
      </c>
      <c r="I216" s="8" t="s">
        <v>23</v>
      </c>
      <c r="J216" s="10" t="s">
        <v>17</v>
      </c>
      <c r="K216" t="str">
        <f>_xlfn.XLOOKUP(A216,attrition_cleaned!$A:$A,attrition_cleaned!$B:$B,"Missing")</f>
        <v>No</v>
      </c>
      <c r="L216" s="9"/>
      <c r="M216">
        <f>_xlfn.XLOOKUP(A216,compensation_cleaned!$A:$A,compensation_cleaned!$B:$B,"Missing")</f>
        <v>458643</v>
      </c>
      <c r="N216">
        <f>_xlfn.XLOOKUP(A216,compensation_cleaned!$A:$A,compensation_cleaned!$C:$C,"Missing")</f>
        <v>52763</v>
      </c>
      <c r="O216" t="str">
        <f>_xlfn.XLOOKUP(A216,compensation_cleaned!$A:$A,compensation_cleaned!$D:$D,"Missing")</f>
        <v>L1</v>
      </c>
      <c r="P216">
        <f>_xlfn.XLOOKUP(A216,engagement_pivot!$A:$A,engagement_pivot!$B:$B,"Missing")</f>
        <v>2.3333333333333335</v>
      </c>
      <c r="Q216" t="str">
        <f>IF(
  _xlfn.XLOOKUP(A216, engagement_pivot!A:A, engagement_pivot!C:C, 0) &gt; 0,
  "Yes",
  "No"
)</f>
        <v>Yes</v>
      </c>
      <c r="R216">
        <f t="shared" si="15"/>
        <v>1</v>
      </c>
      <c r="S216" t="str">
        <f t="shared" si="16"/>
        <v>0–12 months</v>
      </c>
      <c r="T216">
        <f>_xlfn.XLOOKUP(A216,performance_pivot!$A:$A,performance_pivot!$B:$B,"Missing")</f>
        <v>4</v>
      </c>
      <c r="U216">
        <f>_xlfn.XLOOKUP(A216,compensation_cleaned!$A:$A,compensation_cleaned!$F:$F,"Missing")</f>
        <v>499723.03723404254</v>
      </c>
      <c r="V216" t="str">
        <f t="shared" si="17"/>
        <v>Below Avg Pay</v>
      </c>
      <c r="W216" t="str">
        <f t="shared" si="18"/>
        <v>High Performer</v>
      </c>
      <c r="Y216" t="str">
        <f t="shared" si="19"/>
        <v>Underpaid High Performer</v>
      </c>
    </row>
    <row r="217" spans="1:25">
      <c r="A217" s="11" t="s">
        <v>367</v>
      </c>
      <c r="B217" s="12" t="s">
        <v>19</v>
      </c>
      <c r="C217" s="12">
        <v>22</v>
      </c>
      <c r="D217" s="12" t="s">
        <v>12</v>
      </c>
      <c r="E217" s="12" t="s">
        <v>26</v>
      </c>
      <c r="F217" s="12" t="s">
        <v>58</v>
      </c>
      <c r="G217" s="13">
        <v>42771</v>
      </c>
      <c r="H217" s="12" t="s">
        <v>368</v>
      </c>
      <c r="I217" s="12" t="s">
        <v>70</v>
      </c>
      <c r="J217" s="14" t="s">
        <v>24</v>
      </c>
      <c r="K217" t="str">
        <f>_xlfn.XLOOKUP(A217,attrition_cleaned!$A:$A,attrition_cleaned!$B:$B,"Missing")</f>
        <v>Yes</v>
      </c>
      <c r="L217" s="13">
        <v>42981</v>
      </c>
      <c r="M217">
        <f>_xlfn.XLOOKUP(A217,compensation_cleaned!$A:$A,compensation_cleaned!$B:$B,"Missing")</f>
        <v>1851515</v>
      </c>
      <c r="N217">
        <f>_xlfn.XLOOKUP(A217,compensation_cleaned!$A:$A,compensation_cleaned!$C:$C,"Missing")</f>
        <v>256005</v>
      </c>
      <c r="O217" t="str">
        <f>_xlfn.XLOOKUP(A217,compensation_cleaned!$A:$A,compensation_cleaned!$D:$D,"Missing")</f>
        <v>L5</v>
      </c>
      <c r="P217">
        <f>_xlfn.XLOOKUP(A217,engagement_pivot!$A:$A,engagement_pivot!$B:$B,"Missing")</f>
        <v>2</v>
      </c>
      <c r="Q217" t="str">
        <f>IF(
  _xlfn.XLOOKUP(A217, engagement_pivot!A:A, engagement_pivot!C:C, 0) &gt; 0,
  "Yes",
  "No"
)</f>
        <v>Yes</v>
      </c>
      <c r="R217">
        <f t="shared" si="15"/>
        <v>6</v>
      </c>
      <c r="S217" t="str">
        <f t="shared" si="16"/>
        <v>0–12 months</v>
      </c>
      <c r="T217">
        <f>_xlfn.XLOOKUP(A217,performance_pivot!$A:$A,performance_pivot!$B:$B,"Missing")</f>
        <v>4</v>
      </c>
      <c r="U217">
        <f>_xlfn.XLOOKUP(A217,compensation_cleaned!$A:$A,compensation_cleaned!$F:$F,"Missing")</f>
        <v>1044648.4727722772</v>
      </c>
      <c r="V217" t="str">
        <f t="shared" si="17"/>
        <v>Above Avg Pay</v>
      </c>
      <c r="W217" t="str">
        <f t="shared" si="18"/>
        <v>High Performer</v>
      </c>
      <c r="Y217" t="str">
        <f t="shared" si="19"/>
        <v>Well Aligned</v>
      </c>
    </row>
    <row r="218" spans="1:25">
      <c r="A218" s="7" t="s">
        <v>369</v>
      </c>
      <c r="B218" s="8" t="s">
        <v>19</v>
      </c>
      <c r="C218" s="8">
        <v>23</v>
      </c>
      <c r="D218" s="8" t="s">
        <v>20</v>
      </c>
      <c r="E218" s="8" t="s">
        <v>49</v>
      </c>
      <c r="F218" s="8" t="s">
        <v>65</v>
      </c>
      <c r="G218" s="9">
        <v>43443</v>
      </c>
      <c r="H218" s="8" t="s">
        <v>356</v>
      </c>
      <c r="I218" s="8" t="s">
        <v>45</v>
      </c>
      <c r="J218" s="10" t="s">
        <v>24</v>
      </c>
      <c r="K218" t="str">
        <f>_xlfn.XLOOKUP(A218,attrition_cleaned!$A:$A,attrition_cleaned!$B:$B,"Missing")</f>
        <v>Yes</v>
      </c>
      <c r="L218" s="9">
        <v>44717</v>
      </c>
      <c r="M218">
        <f>_xlfn.XLOOKUP(A218,compensation_cleaned!$A:$A,compensation_cleaned!$B:$B,"Missing")</f>
        <v>911086</v>
      </c>
      <c r="N218">
        <f>_xlfn.XLOOKUP(A218,compensation_cleaned!$A:$A,compensation_cleaned!$C:$C,"Missing")</f>
        <v>76634</v>
      </c>
      <c r="O218" t="str">
        <f>_xlfn.XLOOKUP(A218,compensation_cleaned!$A:$A,compensation_cleaned!$D:$D,"Missing")</f>
        <v>L3</v>
      </c>
      <c r="P218">
        <f>_xlfn.XLOOKUP(A218,engagement_pivot!$A:$A,engagement_pivot!$B:$B,"Missing")</f>
        <v>2</v>
      </c>
      <c r="Q218" t="str">
        <f>IF(
  _xlfn.XLOOKUP(A218, engagement_pivot!A:A, engagement_pivot!C:C, 0) &gt; 0,
  "Yes",
  "No"
)</f>
        <v>Yes</v>
      </c>
      <c r="R218">
        <f t="shared" si="15"/>
        <v>41</v>
      </c>
      <c r="S218" t="str">
        <f t="shared" si="16"/>
        <v>37+ months</v>
      </c>
      <c r="T218">
        <f>_xlfn.XLOOKUP(A218,performance_pivot!$A:$A,performance_pivot!$B:$B,"Missing")</f>
        <v>3</v>
      </c>
      <c r="U218">
        <f>_xlfn.XLOOKUP(A218,compensation_cleaned!$A:$A,compensation_cleaned!$F:$F,"Missing")</f>
        <v>1044648.4727722772</v>
      </c>
      <c r="V218" t="str">
        <f t="shared" si="17"/>
        <v>Below Avg Pay</v>
      </c>
      <c r="W218" t="str">
        <f t="shared" si="18"/>
        <v>Low/Avg Performer</v>
      </c>
      <c r="Y218" t="str">
        <f t="shared" si="19"/>
        <v>Low Pay &amp; Low Performance</v>
      </c>
    </row>
    <row r="219" spans="1:25">
      <c r="A219" s="11" t="s">
        <v>370</v>
      </c>
      <c r="B219" s="12" t="s">
        <v>19</v>
      </c>
      <c r="C219" s="12">
        <v>43</v>
      </c>
      <c r="D219" s="12" t="s">
        <v>20</v>
      </c>
      <c r="E219" s="12" t="s">
        <v>37</v>
      </c>
      <c r="F219" s="12" t="s">
        <v>38</v>
      </c>
      <c r="G219" s="13">
        <v>45164</v>
      </c>
      <c r="H219" s="12" t="s">
        <v>315</v>
      </c>
      <c r="I219" s="12" t="s">
        <v>56</v>
      </c>
      <c r="J219" s="14" t="s">
        <v>24</v>
      </c>
      <c r="K219" t="str">
        <f>_xlfn.XLOOKUP(A219,attrition_cleaned!$A:$A,attrition_cleaned!$B:$B,"Missing")</f>
        <v>No</v>
      </c>
      <c r="L219" s="13"/>
      <c r="M219">
        <f>_xlfn.XLOOKUP(A219,compensation_cleaned!$A:$A,compensation_cleaned!$B:$B,"Missing")</f>
        <v>2134252</v>
      </c>
      <c r="N219">
        <f>_xlfn.XLOOKUP(A219,compensation_cleaned!$A:$A,compensation_cleaned!$C:$C,"Missing")</f>
        <v>254078</v>
      </c>
      <c r="O219" t="str">
        <f>_xlfn.XLOOKUP(A219,compensation_cleaned!$A:$A,compensation_cleaned!$D:$D,"Missing")</f>
        <v>L5</v>
      </c>
      <c r="P219">
        <f>_xlfn.XLOOKUP(A219,engagement_pivot!$A:$A,engagement_pivot!$B:$B,"Missing")</f>
        <v>4</v>
      </c>
      <c r="Q219" t="str">
        <f>IF(
  _xlfn.XLOOKUP(A219, engagement_pivot!A:A, engagement_pivot!C:C, 0) &gt; 0,
  "Yes",
  "No"
)</f>
        <v>Yes</v>
      </c>
      <c r="R219">
        <f t="shared" si="15"/>
        <v>4</v>
      </c>
      <c r="S219" t="str">
        <f t="shared" si="16"/>
        <v>0–12 months</v>
      </c>
      <c r="T219">
        <f>_xlfn.XLOOKUP(A219,performance_pivot!$A:$A,performance_pivot!$B:$B,"Missing")</f>
        <v>3</v>
      </c>
      <c r="U219">
        <f>_xlfn.XLOOKUP(A219,compensation_cleaned!$A:$A,compensation_cleaned!$F:$F,"Missing")</f>
        <v>1044648.4727722772</v>
      </c>
      <c r="V219" t="str">
        <f t="shared" si="17"/>
        <v>Above Avg Pay</v>
      </c>
      <c r="W219" t="str">
        <f t="shared" si="18"/>
        <v>Low/Avg Performer</v>
      </c>
      <c r="Y219" t="str">
        <f t="shared" si="19"/>
        <v>Overpaid Low Performer</v>
      </c>
    </row>
    <row r="220" spans="1:25">
      <c r="A220" s="7" t="s">
        <v>371</v>
      </c>
      <c r="B220" s="8" t="s">
        <v>19</v>
      </c>
      <c r="C220" s="8">
        <v>43</v>
      </c>
      <c r="D220" s="8" t="s">
        <v>12</v>
      </c>
      <c r="E220" s="8" t="s">
        <v>37</v>
      </c>
      <c r="F220" s="8" t="s">
        <v>38</v>
      </c>
      <c r="G220" s="9">
        <v>44557</v>
      </c>
      <c r="H220" s="8" t="s">
        <v>372</v>
      </c>
      <c r="I220" s="8" t="s">
        <v>45</v>
      </c>
      <c r="J220" s="10" t="s">
        <v>24</v>
      </c>
      <c r="K220" t="str">
        <f>_xlfn.XLOOKUP(A220,attrition_cleaned!$A:$A,attrition_cleaned!$B:$B,"Missing")</f>
        <v>No</v>
      </c>
      <c r="L220" s="9"/>
      <c r="M220">
        <f>_xlfn.XLOOKUP(A220,compensation_cleaned!$A:$A,compensation_cleaned!$B:$B,"Missing")</f>
        <v>996846</v>
      </c>
      <c r="N220">
        <f>_xlfn.XLOOKUP(A220,compensation_cleaned!$A:$A,compensation_cleaned!$C:$C,"Missing")</f>
        <v>142174</v>
      </c>
      <c r="O220" t="str">
        <f>_xlfn.XLOOKUP(A220,compensation_cleaned!$A:$A,compensation_cleaned!$D:$D,"Missing")</f>
        <v>L3</v>
      </c>
      <c r="P220">
        <f>_xlfn.XLOOKUP(A220,engagement_pivot!$A:$A,engagement_pivot!$B:$B,"Missing")</f>
        <v>4</v>
      </c>
      <c r="Q220" t="str">
        <f>IF(
  _xlfn.XLOOKUP(A220, engagement_pivot!A:A, engagement_pivot!C:C, 0) &gt; 0,
  "Yes",
  "No"
)</f>
        <v>Yes</v>
      </c>
      <c r="R220">
        <f t="shared" si="15"/>
        <v>24</v>
      </c>
      <c r="S220" t="str">
        <f t="shared" si="16"/>
        <v>13–36 months</v>
      </c>
      <c r="T220">
        <f>_xlfn.XLOOKUP(A220,performance_pivot!$A:$A,performance_pivot!$B:$B,"Missing")</f>
        <v>3.3333333333333335</v>
      </c>
      <c r="U220">
        <f>_xlfn.XLOOKUP(A220,compensation_cleaned!$A:$A,compensation_cleaned!$F:$F,"Missing")</f>
        <v>1044648.4727722772</v>
      </c>
      <c r="V220" t="str">
        <f t="shared" si="17"/>
        <v>Below Avg Pay</v>
      </c>
      <c r="W220" t="str">
        <f t="shared" si="18"/>
        <v>Low/Avg Performer</v>
      </c>
      <c r="Y220" t="str">
        <f t="shared" si="19"/>
        <v>Low Pay &amp; Low Performance</v>
      </c>
    </row>
    <row r="221" spans="1:25">
      <c r="A221" s="11" t="s">
        <v>373</v>
      </c>
      <c r="B221" s="12" t="s">
        <v>19</v>
      </c>
      <c r="C221" s="12">
        <v>44</v>
      </c>
      <c r="D221" s="12" t="s">
        <v>20</v>
      </c>
      <c r="E221" s="12" t="s">
        <v>49</v>
      </c>
      <c r="F221" s="12" t="s">
        <v>65</v>
      </c>
      <c r="G221" s="13">
        <v>42943</v>
      </c>
      <c r="H221" s="12" t="s">
        <v>142</v>
      </c>
      <c r="I221" s="12" t="s">
        <v>31</v>
      </c>
      <c r="J221" s="14" t="s">
        <v>17</v>
      </c>
      <c r="K221" t="str">
        <f>_xlfn.XLOOKUP(A221,attrition_cleaned!$A:$A,attrition_cleaned!$B:$B,"Missing")</f>
        <v>No</v>
      </c>
      <c r="L221" s="13"/>
      <c r="M221">
        <f>_xlfn.XLOOKUP(A221,compensation_cleaned!$A:$A,compensation_cleaned!$B:$B,"Missing")</f>
        <v>979626</v>
      </c>
      <c r="N221">
        <f>_xlfn.XLOOKUP(A221,compensation_cleaned!$A:$A,compensation_cleaned!$C:$C,"Missing")</f>
        <v>57551</v>
      </c>
      <c r="O221" t="str">
        <f>_xlfn.XLOOKUP(A221,compensation_cleaned!$A:$A,compensation_cleaned!$D:$D,"Missing")</f>
        <v>L3</v>
      </c>
      <c r="P221">
        <f>_xlfn.XLOOKUP(A221,engagement_pivot!$A:$A,engagement_pivot!$B:$B,"Missing")</f>
        <v>2.3333333333333335</v>
      </c>
      <c r="Q221" t="str">
        <f>IF(
  _xlfn.XLOOKUP(A221, engagement_pivot!A:A, engagement_pivot!C:C, 0) &gt; 0,
  "Yes",
  "No"
)</f>
        <v>Yes</v>
      </c>
      <c r="R221">
        <f t="shared" si="15"/>
        <v>77</v>
      </c>
      <c r="S221" t="str">
        <f t="shared" si="16"/>
        <v>37+ months</v>
      </c>
      <c r="T221">
        <f>_xlfn.XLOOKUP(A221,performance_pivot!$A:$A,performance_pivot!$B:$B,"Missing")</f>
        <v>4</v>
      </c>
      <c r="U221">
        <f>_xlfn.XLOOKUP(A221,compensation_cleaned!$A:$A,compensation_cleaned!$F:$F,"Missing")</f>
        <v>1044648.4727722772</v>
      </c>
      <c r="V221" t="str">
        <f t="shared" si="17"/>
        <v>Below Avg Pay</v>
      </c>
      <c r="W221" t="str">
        <f t="shared" si="18"/>
        <v>High Performer</v>
      </c>
      <c r="Y221" t="str">
        <f t="shared" si="19"/>
        <v>Underpaid High Performer</v>
      </c>
    </row>
    <row r="222" spans="1:25">
      <c r="A222" s="7" t="s">
        <v>374</v>
      </c>
      <c r="B222" s="8" t="s">
        <v>19</v>
      </c>
      <c r="C222" s="8">
        <v>40</v>
      </c>
      <c r="D222" s="8" t="s">
        <v>12</v>
      </c>
      <c r="E222" s="8" t="s">
        <v>33</v>
      </c>
      <c r="F222" s="8" t="s">
        <v>112</v>
      </c>
      <c r="G222" s="9">
        <v>42972</v>
      </c>
      <c r="H222" s="8" t="s">
        <v>159</v>
      </c>
      <c r="I222" s="8" t="s">
        <v>31</v>
      </c>
      <c r="J222" s="10" t="s">
        <v>17</v>
      </c>
      <c r="K222" t="str">
        <f>_xlfn.XLOOKUP(A222,attrition_cleaned!$A:$A,attrition_cleaned!$B:$B,"Missing")</f>
        <v>No</v>
      </c>
      <c r="L222" s="9"/>
      <c r="M222">
        <f>_xlfn.XLOOKUP(A222,compensation_cleaned!$A:$A,compensation_cleaned!$B:$B,"Missing")</f>
        <v>634754</v>
      </c>
      <c r="N222">
        <f>_xlfn.XLOOKUP(A222,compensation_cleaned!$A:$A,compensation_cleaned!$C:$C,"Missing")</f>
        <v>83727</v>
      </c>
      <c r="O222" t="str">
        <f>_xlfn.XLOOKUP(A222,compensation_cleaned!$A:$A,compensation_cleaned!$D:$D,"Missing")</f>
        <v>L2</v>
      </c>
      <c r="P222">
        <f>_xlfn.XLOOKUP(A222,engagement_pivot!$A:$A,engagement_pivot!$B:$B,"Missing")</f>
        <v>1</v>
      </c>
      <c r="Q222" t="str">
        <f>IF(
  _xlfn.XLOOKUP(A222, engagement_pivot!A:A, engagement_pivot!C:C, 0) &gt; 0,
  "Yes",
  "No"
)</f>
        <v>Yes</v>
      </c>
      <c r="R222">
        <f t="shared" si="15"/>
        <v>76</v>
      </c>
      <c r="S222" t="str">
        <f t="shared" si="16"/>
        <v>37+ months</v>
      </c>
      <c r="T222">
        <f>_xlfn.XLOOKUP(A222,performance_pivot!$A:$A,performance_pivot!$B:$B,"Missing")</f>
        <v>3</v>
      </c>
      <c r="U222">
        <f>_xlfn.XLOOKUP(A222,compensation_cleaned!$A:$A,compensation_cleaned!$F:$F,"Missing")</f>
        <v>746435.40070921986</v>
      </c>
      <c r="V222" t="str">
        <f t="shared" si="17"/>
        <v>Below Avg Pay</v>
      </c>
      <c r="W222" t="str">
        <f t="shared" si="18"/>
        <v>Low/Avg Performer</v>
      </c>
      <c r="Y222" t="str">
        <f t="shared" si="19"/>
        <v>Low Pay &amp; Low Performance</v>
      </c>
    </row>
    <row r="223" spans="1:25">
      <c r="A223" s="11" t="s">
        <v>375</v>
      </c>
      <c r="B223" s="12" t="s">
        <v>19</v>
      </c>
      <c r="C223" s="12">
        <v>27</v>
      </c>
      <c r="D223" s="12" t="s">
        <v>12</v>
      </c>
      <c r="E223" s="12" t="s">
        <v>13</v>
      </c>
      <c r="F223" s="12" t="s">
        <v>14</v>
      </c>
      <c r="G223" s="13">
        <v>43021</v>
      </c>
      <c r="H223" s="12" t="s">
        <v>312</v>
      </c>
      <c r="I223" s="12" t="s">
        <v>70</v>
      </c>
      <c r="J223" s="14" t="s">
        <v>24</v>
      </c>
      <c r="K223" t="str">
        <f>_xlfn.XLOOKUP(A223,attrition_cleaned!$A:$A,attrition_cleaned!$B:$B,"Missing")</f>
        <v>No</v>
      </c>
      <c r="L223" s="13"/>
      <c r="M223">
        <f>_xlfn.XLOOKUP(A223,compensation_cleaned!$A:$A,compensation_cleaned!$B:$B,"Missing")</f>
        <v>531572</v>
      </c>
      <c r="N223">
        <f>_xlfn.XLOOKUP(A223,compensation_cleaned!$A:$A,compensation_cleaned!$C:$C,"Missing")</f>
        <v>29653</v>
      </c>
      <c r="O223" t="str">
        <f>_xlfn.XLOOKUP(A223,compensation_cleaned!$A:$A,compensation_cleaned!$D:$D,"Missing")</f>
        <v>L1</v>
      </c>
      <c r="P223">
        <f>_xlfn.XLOOKUP(A223,engagement_pivot!$A:$A,engagement_pivot!$B:$B,"Missing")</f>
        <v>3</v>
      </c>
      <c r="Q223" t="str">
        <f>IF(
  _xlfn.XLOOKUP(A223, engagement_pivot!A:A, engagement_pivot!C:C, 0) &gt; 0,
  "Yes",
  "No"
)</f>
        <v>Yes</v>
      </c>
      <c r="R223">
        <f t="shared" si="15"/>
        <v>74</v>
      </c>
      <c r="S223" t="str">
        <f t="shared" si="16"/>
        <v>37+ months</v>
      </c>
      <c r="T223">
        <f>_xlfn.XLOOKUP(A223,performance_pivot!$A:$A,performance_pivot!$B:$B,"Missing")</f>
        <v>3.75</v>
      </c>
      <c r="U223">
        <f>_xlfn.XLOOKUP(A223,compensation_cleaned!$A:$A,compensation_cleaned!$F:$F,"Missing")</f>
        <v>499723.03723404254</v>
      </c>
      <c r="V223" t="str">
        <f t="shared" si="17"/>
        <v>Above Avg Pay</v>
      </c>
      <c r="W223" t="str">
        <f t="shared" si="18"/>
        <v>Low/Avg Performer</v>
      </c>
      <c r="Y223" t="str">
        <f t="shared" si="19"/>
        <v>Overpaid Low Performer</v>
      </c>
    </row>
    <row r="224" spans="1:25">
      <c r="A224" s="7" t="s">
        <v>376</v>
      </c>
      <c r="B224" s="8" t="s">
        <v>11</v>
      </c>
      <c r="C224" s="8">
        <v>35</v>
      </c>
      <c r="D224" s="8" t="s">
        <v>12</v>
      </c>
      <c r="E224" s="8" t="s">
        <v>13</v>
      </c>
      <c r="F224" s="8" t="s">
        <v>21</v>
      </c>
      <c r="G224" s="9">
        <v>44259</v>
      </c>
      <c r="H224" s="8" t="s">
        <v>284</v>
      </c>
      <c r="I224" s="8" t="s">
        <v>45</v>
      </c>
      <c r="J224" s="10" t="s">
        <v>24</v>
      </c>
      <c r="K224" t="str">
        <f>_xlfn.XLOOKUP(A224,attrition_cleaned!$A:$A,attrition_cleaned!$B:$B,"Missing")</f>
        <v>Yes</v>
      </c>
      <c r="L224" s="9">
        <v>44997</v>
      </c>
      <c r="M224">
        <f>_xlfn.XLOOKUP(A224,compensation_cleaned!$A:$A,compensation_cleaned!$B:$B,"Missing")</f>
        <v>1439194</v>
      </c>
      <c r="N224">
        <f>_xlfn.XLOOKUP(A224,compensation_cleaned!$A:$A,compensation_cleaned!$C:$C,"Missing")</f>
        <v>103745</v>
      </c>
      <c r="O224" t="str">
        <f>_xlfn.XLOOKUP(A224,compensation_cleaned!$A:$A,compensation_cleaned!$D:$D,"Missing")</f>
        <v>L4</v>
      </c>
      <c r="P224">
        <f>_xlfn.XLOOKUP(A224,engagement_pivot!$A:$A,engagement_pivot!$B:$B,"Missing")</f>
        <v>2</v>
      </c>
      <c r="Q224" t="str">
        <f>IF(
  _xlfn.XLOOKUP(A224, engagement_pivot!A:A, engagement_pivot!C:C, 0) &gt; 0,
  "Yes",
  "No"
)</f>
        <v>Yes</v>
      </c>
      <c r="R224">
        <f t="shared" si="15"/>
        <v>24</v>
      </c>
      <c r="S224" t="str">
        <f t="shared" si="16"/>
        <v>13–36 months</v>
      </c>
      <c r="T224">
        <f>_xlfn.XLOOKUP(A224,performance_pivot!$A:$A,performance_pivot!$B:$B,"Missing")</f>
        <v>4</v>
      </c>
      <c r="U224">
        <f>_xlfn.XLOOKUP(A224,compensation_cleaned!$A:$A,compensation_cleaned!$F:$F,"Missing")</f>
        <v>1044648.4727722772</v>
      </c>
      <c r="V224" t="str">
        <f t="shared" si="17"/>
        <v>Above Avg Pay</v>
      </c>
      <c r="W224" t="str">
        <f t="shared" si="18"/>
        <v>High Performer</v>
      </c>
      <c r="Y224" t="str">
        <f t="shared" si="19"/>
        <v>Well Aligned</v>
      </c>
    </row>
    <row r="225" spans="1:25">
      <c r="A225" s="11" t="s">
        <v>377</v>
      </c>
      <c r="B225" s="12" t="s">
        <v>19</v>
      </c>
      <c r="C225" s="12">
        <v>22</v>
      </c>
      <c r="D225" s="12" t="s">
        <v>12</v>
      </c>
      <c r="E225" s="12" t="s">
        <v>26</v>
      </c>
      <c r="F225" s="12" t="s">
        <v>58</v>
      </c>
      <c r="G225" s="13">
        <v>44746</v>
      </c>
      <c r="H225" s="12" t="s">
        <v>162</v>
      </c>
      <c r="I225" s="12" t="s">
        <v>56</v>
      </c>
      <c r="J225" s="14" t="s">
        <v>17</v>
      </c>
      <c r="K225" t="str">
        <f>_xlfn.XLOOKUP(A225,attrition_cleaned!$A:$A,attrition_cleaned!$B:$B,"Missing")</f>
        <v>Yes</v>
      </c>
      <c r="L225" s="13">
        <v>45519</v>
      </c>
      <c r="M225">
        <f>_xlfn.XLOOKUP(A225,compensation_cleaned!$A:$A,compensation_cleaned!$B:$B,"Missing")</f>
        <v>965297</v>
      </c>
      <c r="N225">
        <f>_xlfn.XLOOKUP(A225,compensation_cleaned!$A:$A,compensation_cleaned!$C:$C,"Missing")</f>
        <v>58456</v>
      </c>
      <c r="O225" t="str">
        <f>_xlfn.XLOOKUP(A225,compensation_cleaned!$A:$A,compensation_cleaned!$D:$D,"Missing")</f>
        <v>L3</v>
      </c>
      <c r="P225">
        <f>_xlfn.XLOOKUP(A225,engagement_pivot!$A:$A,engagement_pivot!$B:$B,"Missing")</f>
        <v>3</v>
      </c>
      <c r="Q225" t="str">
        <f>IF(
  _xlfn.XLOOKUP(A225, engagement_pivot!A:A, engagement_pivot!C:C, 0) &gt; 0,
  "Yes",
  "No"
)</f>
        <v>Yes</v>
      </c>
      <c r="R225">
        <f t="shared" si="15"/>
        <v>25</v>
      </c>
      <c r="S225" t="str">
        <f t="shared" si="16"/>
        <v>13–36 months</v>
      </c>
      <c r="T225">
        <f>_xlfn.XLOOKUP(A225,performance_pivot!$A:$A,performance_pivot!$B:$B,"Missing")</f>
        <v>3.3333333333333335</v>
      </c>
      <c r="U225">
        <f>_xlfn.XLOOKUP(A225,compensation_cleaned!$A:$A,compensation_cleaned!$F:$F,"Missing")</f>
        <v>1044648.4727722772</v>
      </c>
      <c r="V225" t="str">
        <f t="shared" si="17"/>
        <v>Below Avg Pay</v>
      </c>
      <c r="W225" t="str">
        <f t="shared" si="18"/>
        <v>Low/Avg Performer</v>
      </c>
      <c r="Y225" t="str">
        <f t="shared" si="19"/>
        <v>Low Pay &amp; Low Performance</v>
      </c>
    </row>
    <row r="226" spans="1:25">
      <c r="A226" s="7" t="s">
        <v>378</v>
      </c>
      <c r="B226" s="8" t="s">
        <v>19</v>
      </c>
      <c r="C226" s="8">
        <v>41</v>
      </c>
      <c r="D226" s="8" t="s">
        <v>12</v>
      </c>
      <c r="E226" s="8" t="s">
        <v>33</v>
      </c>
      <c r="F226" s="8" t="s">
        <v>34</v>
      </c>
      <c r="G226" s="9">
        <v>43077</v>
      </c>
      <c r="H226" s="8" t="s">
        <v>201</v>
      </c>
      <c r="I226" s="8" t="s">
        <v>23</v>
      </c>
      <c r="J226" s="10" t="s">
        <v>24</v>
      </c>
      <c r="K226" t="str">
        <f>_xlfn.XLOOKUP(A226,attrition_cleaned!$A:$A,attrition_cleaned!$B:$B,"Missing")</f>
        <v>No</v>
      </c>
      <c r="L226" s="9"/>
      <c r="M226">
        <f>_xlfn.XLOOKUP(A226,compensation_cleaned!$A:$A,compensation_cleaned!$B:$B,"Missing")</f>
        <v>784705</v>
      </c>
      <c r="N226">
        <f>_xlfn.XLOOKUP(A226,compensation_cleaned!$A:$A,compensation_cleaned!$C:$C,"Missing")</f>
        <v>89301</v>
      </c>
      <c r="O226" t="str">
        <f>_xlfn.XLOOKUP(A226,compensation_cleaned!$A:$A,compensation_cleaned!$D:$D,"Missing")</f>
        <v>L2</v>
      </c>
      <c r="P226">
        <f>_xlfn.XLOOKUP(A226,engagement_pivot!$A:$A,engagement_pivot!$B:$B,"Missing")</f>
        <v>3.3333333333333335</v>
      </c>
      <c r="Q226" t="str">
        <f>IF(
  _xlfn.XLOOKUP(A226, engagement_pivot!A:A, engagement_pivot!C:C, 0) &gt; 0,
  "Yes",
  "No"
)</f>
        <v>Yes</v>
      </c>
      <c r="R226">
        <f t="shared" si="15"/>
        <v>72</v>
      </c>
      <c r="S226" t="str">
        <f t="shared" si="16"/>
        <v>37+ months</v>
      </c>
      <c r="T226">
        <f>_xlfn.XLOOKUP(A226,performance_pivot!$A:$A,performance_pivot!$B:$B,"Missing")</f>
        <v>2.5</v>
      </c>
      <c r="U226">
        <f>_xlfn.XLOOKUP(A226,compensation_cleaned!$A:$A,compensation_cleaned!$F:$F,"Missing")</f>
        <v>746435.40070921986</v>
      </c>
      <c r="V226" t="str">
        <f t="shared" si="17"/>
        <v>Above Avg Pay</v>
      </c>
      <c r="W226" t="str">
        <f t="shared" si="18"/>
        <v>Low/Avg Performer</v>
      </c>
      <c r="Y226" t="str">
        <f t="shared" si="19"/>
        <v>Overpaid Low Performer</v>
      </c>
    </row>
    <row r="227" spans="1:25">
      <c r="A227" s="11" t="s">
        <v>379</v>
      </c>
      <c r="B227" s="12" t="s">
        <v>11</v>
      </c>
      <c r="C227" s="12">
        <v>24</v>
      </c>
      <c r="D227" s="12" t="s">
        <v>20</v>
      </c>
      <c r="E227" s="12" t="s">
        <v>26</v>
      </c>
      <c r="F227" s="12" t="s">
        <v>27</v>
      </c>
      <c r="G227" s="13">
        <v>44429</v>
      </c>
      <c r="H227" s="12" t="s">
        <v>244</v>
      </c>
      <c r="I227" s="12" t="s">
        <v>70</v>
      </c>
      <c r="J227" s="14" t="s">
        <v>24</v>
      </c>
      <c r="K227" t="str">
        <f>_xlfn.XLOOKUP(A227,attrition_cleaned!$A:$A,attrition_cleaned!$B:$B,"Missing")</f>
        <v>No</v>
      </c>
      <c r="L227" s="13"/>
      <c r="M227">
        <f>_xlfn.XLOOKUP(A227,compensation_cleaned!$A:$A,compensation_cleaned!$B:$B,"Missing")</f>
        <v>657037</v>
      </c>
      <c r="N227">
        <f>_xlfn.XLOOKUP(A227,compensation_cleaned!$A:$A,compensation_cleaned!$C:$C,"Missing")</f>
        <v>69890</v>
      </c>
      <c r="O227" t="str">
        <f>_xlfn.XLOOKUP(A227,compensation_cleaned!$A:$A,compensation_cleaned!$D:$D,"Missing")</f>
        <v>L2</v>
      </c>
      <c r="P227">
        <f>_xlfn.XLOOKUP(A227,engagement_pivot!$A:$A,engagement_pivot!$B:$B,"Missing")</f>
        <v>2</v>
      </c>
      <c r="Q227" t="str">
        <f>IF(
  _xlfn.XLOOKUP(A227, engagement_pivot!A:A, engagement_pivot!C:C, 0) &gt; 0,
  "Yes",
  "No"
)</f>
        <v>Yes</v>
      </c>
      <c r="R227">
        <f t="shared" si="15"/>
        <v>28</v>
      </c>
      <c r="S227" t="str">
        <f t="shared" si="16"/>
        <v>13–36 months</v>
      </c>
      <c r="T227">
        <f>_xlfn.XLOOKUP(A227,performance_pivot!$A:$A,performance_pivot!$B:$B,"Missing")</f>
        <v>3.5</v>
      </c>
      <c r="U227">
        <f>_xlfn.XLOOKUP(A227,compensation_cleaned!$A:$A,compensation_cleaned!$F:$F,"Missing")</f>
        <v>746435.40070921986</v>
      </c>
      <c r="V227" t="str">
        <f t="shared" si="17"/>
        <v>Below Avg Pay</v>
      </c>
      <c r="W227" t="str">
        <f t="shared" si="18"/>
        <v>Low/Avg Performer</v>
      </c>
      <c r="Y227" t="str">
        <f t="shared" si="19"/>
        <v>Low Pay &amp; Low Performance</v>
      </c>
    </row>
    <row r="228" spans="1:25">
      <c r="A228" s="7" t="s">
        <v>380</v>
      </c>
      <c r="B228" s="8" t="s">
        <v>19</v>
      </c>
      <c r="C228" s="8">
        <v>35</v>
      </c>
      <c r="D228" s="8" t="s">
        <v>20</v>
      </c>
      <c r="E228" s="8" t="s">
        <v>33</v>
      </c>
      <c r="F228" s="8" t="s">
        <v>112</v>
      </c>
      <c r="G228" s="9">
        <v>42865</v>
      </c>
      <c r="H228" s="8" t="s">
        <v>198</v>
      </c>
      <c r="I228" s="8" t="s">
        <v>70</v>
      </c>
      <c r="J228" s="10" t="s">
        <v>24</v>
      </c>
      <c r="K228" t="str">
        <f>_xlfn.XLOOKUP(A228,attrition_cleaned!$A:$A,attrition_cleaned!$B:$B,"Missing")</f>
        <v>Yes</v>
      </c>
      <c r="L228" s="9">
        <v>44527</v>
      </c>
      <c r="M228">
        <f>_xlfn.XLOOKUP(A228,compensation_cleaned!$A:$A,compensation_cleaned!$B:$B,"Missing")</f>
        <v>1101739</v>
      </c>
      <c r="N228">
        <f>_xlfn.XLOOKUP(A228,compensation_cleaned!$A:$A,compensation_cleaned!$C:$C,"Missing")</f>
        <v>136322</v>
      </c>
      <c r="O228" t="str">
        <f>_xlfn.XLOOKUP(A228,compensation_cleaned!$A:$A,compensation_cleaned!$D:$D,"Missing")</f>
        <v>L3</v>
      </c>
      <c r="P228">
        <f>_xlfn.XLOOKUP(A228,engagement_pivot!$A:$A,engagement_pivot!$B:$B,"Missing")</f>
        <v>1.5</v>
      </c>
      <c r="Q228" t="str">
        <f>IF(
  _xlfn.XLOOKUP(A228, engagement_pivot!A:A, engagement_pivot!C:C, 0) &gt; 0,
  "Yes",
  "No"
)</f>
        <v>Yes</v>
      </c>
      <c r="R228">
        <f t="shared" si="15"/>
        <v>54</v>
      </c>
      <c r="S228" t="str">
        <f t="shared" si="16"/>
        <v>37+ months</v>
      </c>
      <c r="T228">
        <f>_xlfn.XLOOKUP(A228,performance_pivot!$A:$A,performance_pivot!$B:$B,"Missing")</f>
        <v>3</v>
      </c>
      <c r="U228">
        <f>_xlfn.XLOOKUP(A228,compensation_cleaned!$A:$A,compensation_cleaned!$F:$F,"Missing")</f>
        <v>1044648.4727722772</v>
      </c>
      <c r="V228" t="str">
        <f t="shared" si="17"/>
        <v>Above Avg Pay</v>
      </c>
      <c r="W228" t="str">
        <f t="shared" si="18"/>
        <v>Low/Avg Performer</v>
      </c>
      <c r="Y228" t="str">
        <f t="shared" si="19"/>
        <v>Overpaid Low Performer</v>
      </c>
    </row>
    <row r="229" spans="1:25">
      <c r="A229" s="11" t="s">
        <v>381</v>
      </c>
      <c r="B229" s="12" t="s">
        <v>11</v>
      </c>
      <c r="C229" s="12">
        <v>35</v>
      </c>
      <c r="D229" s="12" t="s">
        <v>12</v>
      </c>
      <c r="E229" s="12" t="s">
        <v>26</v>
      </c>
      <c r="F229" s="12" t="s">
        <v>58</v>
      </c>
      <c r="G229" s="13">
        <v>44048</v>
      </c>
      <c r="H229" s="12" t="s">
        <v>382</v>
      </c>
      <c r="I229" s="12" t="s">
        <v>56</v>
      </c>
      <c r="J229" s="14" t="s">
        <v>24</v>
      </c>
      <c r="K229" t="str">
        <f>_xlfn.XLOOKUP(A229,attrition_cleaned!$A:$A,attrition_cleaned!$B:$B,"Missing")</f>
        <v>No</v>
      </c>
      <c r="L229" s="13"/>
      <c r="M229">
        <f>_xlfn.XLOOKUP(A229,compensation_cleaned!$A:$A,compensation_cleaned!$B:$B,"Missing")</f>
        <v>722916</v>
      </c>
      <c r="N229">
        <f>_xlfn.XLOOKUP(A229,compensation_cleaned!$A:$A,compensation_cleaned!$C:$C,"Missing")</f>
        <v>106326</v>
      </c>
      <c r="O229" t="str">
        <f>_xlfn.XLOOKUP(A229,compensation_cleaned!$A:$A,compensation_cleaned!$D:$D,"Missing")</f>
        <v>L2</v>
      </c>
      <c r="P229">
        <f>_xlfn.XLOOKUP(A229,engagement_pivot!$A:$A,engagement_pivot!$B:$B,"Missing")</f>
        <v>3.3333333333333335</v>
      </c>
      <c r="Q229" t="str">
        <f>IF(
  _xlfn.XLOOKUP(A229, engagement_pivot!A:A, engagement_pivot!C:C, 0) &gt; 0,
  "Yes",
  "No"
)</f>
        <v>Yes</v>
      </c>
      <c r="R229">
        <f t="shared" si="15"/>
        <v>40</v>
      </c>
      <c r="S229" t="str">
        <f t="shared" si="16"/>
        <v>37+ months</v>
      </c>
      <c r="T229">
        <f>_xlfn.XLOOKUP(A229,performance_pivot!$A:$A,performance_pivot!$B:$B,"Missing")</f>
        <v>4.25</v>
      </c>
      <c r="U229">
        <f>_xlfn.XLOOKUP(A229,compensation_cleaned!$A:$A,compensation_cleaned!$F:$F,"Missing")</f>
        <v>746435.40070921986</v>
      </c>
      <c r="V229" t="str">
        <f t="shared" si="17"/>
        <v>Below Avg Pay</v>
      </c>
      <c r="W229" t="str">
        <f t="shared" si="18"/>
        <v>High Performer</v>
      </c>
      <c r="Y229" t="str">
        <f t="shared" si="19"/>
        <v>Underpaid High Performer</v>
      </c>
    </row>
    <row r="230" spans="1:25">
      <c r="A230" s="7" t="s">
        <v>383</v>
      </c>
      <c r="B230" s="8" t="s">
        <v>19</v>
      </c>
      <c r="C230" s="8">
        <v>34</v>
      </c>
      <c r="D230" s="8" t="s">
        <v>12</v>
      </c>
      <c r="E230" s="8" t="s">
        <v>13</v>
      </c>
      <c r="F230" s="8" t="s">
        <v>14</v>
      </c>
      <c r="G230" s="9">
        <v>45266</v>
      </c>
      <c r="H230" s="8" t="s">
        <v>51</v>
      </c>
      <c r="I230" s="8" t="s">
        <v>45</v>
      </c>
      <c r="J230" s="10" t="s">
        <v>24</v>
      </c>
      <c r="K230" t="str">
        <f>_xlfn.XLOOKUP(A230,attrition_cleaned!$A:$A,attrition_cleaned!$B:$B,"Missing")</f>
        <v>No</v>
      </c>
      <c r="L230" s="9"/>
      <c r="M230">
        <f>_xlfn.XLOOKUP(A230,compensation_cleaned!$A:$A,compensation_cleaned!$B:$B,"Missing")</f>
        <v>1026688</v>
      </c>
      <c r="N230">
        <f>_xlfn.XLOOKUP(A230,compensation_cleaned!$A:$A,compensation_cleaned!$C:$C,"Missing")</f>
        <v>85541</v>
      </c>
      <c r="O230" t="str">
        <f>_xlfn.XLOOKUP(A230,compensation_cleaned!$A:$A,compensation_cleaned!$D:$D,"Missing")</f>
        <v>L3</v>
      </c>
      <c r="P230">
        <f>_xlfn.XLOOKUP(A230,engagement_pivot!$A:$A,engagement_pivot!$B:$B,"Missing")</f>
        <v>2</v>
      </c>
      <c r="Q230" t="str">
        <f>IF(
  _xlfn.XLOOKUP(A230, engagement_pivot!A:A, engagement_pivot!C:C, 0) &gt; 0,
  "Yes",
  "No"
)</f>
        <v>Yes</v>
      </c>
      <c r="R230">
        <f t="shared" si="15"/>
        <v>0</v>
      </c>
      <c r="S230" t="str">
        <f t="shared" si="16"/>
        <v>0–12 months</v>
      </c>
      <c r="T230">
        <f>_xlfn.XLOOKUP(A230,performance_pivot!$A:$A,performance_pivot!$B:$B,"Missing")</f>
        <v>3.5</v>
      </c>
      <c r="U230">
        <f>_xlfn.XLOOKUP(A230,compensation_cleaned!$A:$A,compensation_cleaned!$F:$F,"Missing")</f>
        <v>1044648.4727722772</v>
      </c>
      <c r="V230" t="str">
        <f t="shared" si="17"/>
        <v>Below Avg Pay</v>
      </c>
      <c r="W230" t="str">
        <f t="shared" si="18"/>
        <v>Low/Avg Performer</v>
      </c>
      <c r="Y230" t="str">
        <f t="shared" si="19"/>
        <v>Low Pay &amp; Low Performance</v>
      </c>
    </row>
    <row r="231" spans="1:25">
      <c r="A231" s="11" t="s">
        <v>384</v>
      </c>
      <c r="B231" s="12" t="s">
        <v>19</v>
      </c>
      <c r="C231" s="12">
        <v>33</v>
      </c>
      <c r="D231" s="12" t="s">
        <v>20</v>
      </c>
      <c r="E231" s="12" t="s">
        <v>49</v>
      </c>
      <c r="F231" s="12" t="s">
        <v>65</v>
      </c>
      <c r="G231" s="13">
        <v>44339</v>
      </c>
      <c r="H231" s="12" t="s">
        <v>69</v>
      </c>
      <c r="I231" s="12" t="s">
        <v>31</v>
      </c>
      <c r="J231" s="14" t="s">
        <v>24</v>
      </c>
      <c r="K231" t="str">
        <f>_xlfn.XLOOKUP(A231,attrition_cleaned!$A:$A,attrition_cleaned!$B:$B,"Missing")</f>
        <v>No</v>
      </c>
      <c r="L231" s="13"/>
      <c r="M231">
        <f>_xlfn.XLOOKUP(A231,compensation_cleaned!$A:$A,compensation_cleaned!$B:$B,"Missing")</f>
        <v>532490</v>
      </c>
      <c r="N231">
        <f>_xlfn.XLOOKUP(A231,compensation_cleaned!$A:$A,compensation_cleaned!$C:$C,"Missing")</f>
        <v>76782</v>
      </c>
      <c r="O231" t="str">
        <f>_xlfn.XLOOKUP(A231,compensation_cleaned!$A:$A,compensation_cleaned!$D:$D,"Missing")</f>
        <v>L1</v>
      </c>
      <c r="P231">
        <f>_xlfn.XLOOKUP(A231,engagement_pivot!$A:$A,engagement_pivot!$B:$B,"Missing")</f>
        <v>3</v>
      </c>
      <c r="Q231" t="str">
        <f>IF(
  _xlfn.XLOOKUP(A231, engagement_pivot!A:A, engagement_pivot!C:C, 0) &gt; 0,
  "Yes",
  "No"
)</f>
        <v>Yes</v>
      </c>
      <c r="R231">
        <f t="shared" si="15"/>
        <v>31</v>
      </c>
      <c r="S231" t="str">
        <f t="shared" si="16"/>
        <v>13–36 months</v>
      </c>
      <c r="T231">
        <f>_xlfn.XLOOKUP(A231,performance_pivot!$A:$A,performance_pivot!$B:$B,"Missing")</f>
        <v>3.6666666666666665</v>
      </c>
      <c r="U231">
        <f>_xlfn.XLOOKUP(A231,compensation_cleaned!$A:$A,compensation_cleaned!$F:$F,"Missing")</f>
        <v>499723.03723404254</v>
      </c>
      <c r="V231" t="str">
        <f t="shared" si="17"/>
        <v>Above Avg Pay</v>
      </c>
      <c r="W231" t="str">
        <f t="shared" si="18"/>
        <v>Low/Avg Performer</v>
      </c>
      <c r="Y231" t="str">
        <f t="shared" si="19"/>
        <v>Overpaid Low Performer</v>
      </c>
    </row>
    <row r="232" spans="1:25">
      <c r="A232" s="7" t="s">
        <v>385</v>
      </c>
      <c r="B232" s="8" t="s">
        <v>11</v>
      </c>
      <c r="C232" s="8">
        <v>32</v>
      </c>
      <c r="D232" s="8" t="s">
        <v>12</v>
      </c>
      <c r="E232" s="8" t="s">
        <v>13</v>
      </c>
      <c r="F232" s="8" t="s">
        <v>21</v>
      </c>
      <c r="G232" s="9">
        <v>44587</v>
      </c>
      <c r="H232" s="8" t="s">
        <v>205</v>
      </c>
      <c r="I232" s="8" t="s">
        <v>16</v>
      </c>
      <c r="J232" s="10" t="s">
        <v>24</v>
      </c>
      <c r="K232" t="str">
        <f>_xlfn.XLOOKUP(A232,attrition_cleaned!$A:$A,attrition_cleaned!$B:$B,"Missing")</f>
        <v>No</v>
      </c>
      <c r="L232" s="9"/>
      <c r="M232">
        <f>_xlfn.XLOOKUP(A232,compensation_cleaned!$A:$A,compensation_cleaned!$B:$B,"Missing")</f>
        <v>1279119</v>
      </c>
      <c r="N232">
        <f>_xlfn.XLOOKUP(A232,compensation_cleaned!$A:$A,compensation_cleaned!$C:$C,"Missing")</f>
        <v>75922</v>
      </c>
      <c r="O232" t="str">
        <f>_xlfn.XLOOKUP(A232,compensation_cleaned!$A:$A,compensation_cleaned!$D:$D,"Missing")</f>
        <v>L4</v>
      </c>
      <c r="P232">
        <f>_xlfn.XLOOKUP(A232,engagement_pivot!$A:$A,engagement_pivot!$B:$B,"Missing")</f>
        <v>3</v>
      </c>
      <c r="Q232" t="str">
        <f>IF(
  _xlfn.XLOOKUP(A232, engagement_pivot!A:A, engagement_pivot!C:C, 0) &gt; 0,
  "Yes",
  "No"
)</f>
        <v>Yes</v>
      </c>
      <c r="R232">
        <f t="shared" si="15"/>
        <v>23</v>
      </c>
      <c r="S232" t="str">
        <f t="shared" si="16"/>
        <v>13–36 months</v>
      </c>
      <c r="T232">
        <f>_xlfn.XLOOKUP(A232,performance_pivot!$A:$A,performance_pivot!$B:$B,"Missing")</f>
        <v>4</v>
      </c>
      <c r="U232">
        <f>_xlfn.XLOOKUP(A232,compensation_cleaned!$A:$A,compensation_cleaned!$F:$F,"Missing")</f>
        <v>1044648.4727722772</v>
      </c>
      <c r="V232" t="str">
        <f t="shared" si="17"/>
        <v>Above Avg Pay</v>
      </c>
      <c r="W232" t="str">
        <f t="shared" si="18"/>
        <v>High Performer</v>
      </c>
      <c r="Y232" t="str">
        <f t="shared" si="19"/>
        <v>Well Aligned</v>
      </c>
    </row>
    <row r="233" spans="1:25">
      <c r="A233" s="11" t="s">
        <v>386</v>
      </c>
      <c r="B233" s="12" t="s">
        <v>19</v>
      </c>
      <c r="C233" s="12">
        <v>23</v>
      </c>
      <c r="D233" s="12" t="s">
        <v>12</v>
      </c>
      <c r="E233" s="12" t="s">
        <v>26</v>
      </c>
      <c r="F233" s="12" t="s">
        <v>27</v>
      </c>
      <c r="G233" s="13">
        <v>44689</v>
      </c>
      <c r="H233" s="12" t="s">
        <v>185</v>
      </c>
      <c r="I233" s="12" t="s">
        <v>70</v>
      </c>
      <c r="J233" s="14" t="s">
        <v>24</v>
      </c>
      <c r="K233" t="str">
        <f>_xlfn.XLOOKUP(A233,attrition_cleaned!$A:$A,attrition_cleaned!$B:$B,"Missing")</f>
        <v>No</v>
      </c>
      <c r="L233" s="13"/>
      <c r="M233">
        <f>_xlfn.XLOOKUP(A233,compensation_cleaned!$A:$A,compensation_cleaned!$B:$B,"Missing")</f>
        <v>764211</v>
      </c>
      <c r="N233">
        <f>_xlfn.XLOOKUP(A233,compensation_cleaned!$A:$A,compensation_cleaned!$C:$C,"Missing")</f>
        <v>54334</v>
      </c>
      <c r="O233" t="str">
        <f>_xlfn.XLOOKUP(A233,compensation_cleaned!$A:$A,compensation_cleaned!$D:$D,"Missing")</f>
        <v>L2</v>
      </c>
      <c r="P233">
        <f>_xlfn.XLOOKUP(A233,engagement_pivot!$A:$A,engagement_pivot!$B:$B,"Missing")</f>
        <v>1.5</v>
      </c>
      <c r="Q233" t="str">
        <f>IF(
  _xlfn.XLOOKUP(A233, engagement_pivot!A:A, engagement_pivot!C:C, 0) &gt; 0,
  "Yes",
  "No"
)</f>
        <v>Yes</v>
      </c>
      <c r="R233">
        <f t="shared" si="15"/>
        <v>19</v>
      </c>
      <c r="S233" t="str">
        <f t="shared" si="16"/>
        <v>13–36 months</v>
      </c>
      <c r="T233">
        <f>_xlfn.XLOOKUP(A233,performance_pivot!$A:$A,performance_pivot!$B:$B,"Missing")</f>
        <v>4</v>
      </c>
      <c r="U233">
        <f>_xlfn.XLOOKUP(A233,compensation_cleaned!$A:$A,compensation_cleaned!$F:$F,"Missing")</f>
        <v>746435.40070921986</v>
      </c>
      <c r="V233" t="str">
        <f t="shared" si="17"/>
        <v>Above Avg Pay</v>
      </c>
      <c r="W233" t="str">
        <f t="shared" si="18"/>
        <v>High Performer</v>
      </c>
      <c r="Y233" t="str">
        <f t="shared" si="19"/>
        <v>Well Aligned</v>
      </c>
    </row>
    <row r="234" spans="1:25">
      <c r="A234" s="7" t="s">
        <v>387</v>
      </c>
      <c r="B234" s="8" t="s">
        <v>19</v>
      </c>
      <c r="C234" s="8">
        <v>35</v>
      </c>
      <c r="D234" s="8" t="s">
        <v>12</v>
      </c>
      <c r="E234" s="8" t="s">
        <v>49</v>
      </c>
      <c r="F234" s="8" t="s">
        <v>65</v>
      </c>
      <c r="G234" s="9">
        <v>42884</v>
      </c>
      <c r="H234" s="8" t="s">
        <v>382</v>
      </c>
      <c r="I234" s="8" t="s">
        <v>31</v>
      </c>
      <c r="J234" s="10" t="s">
        <v>24</v>
      </c>
      <c r="K234" t="str">
        <f>_xlfn.XLOOKUP(A234,attrition_cleaned!$A:$A,attrition_cleaned!$B:$B,"Missing")</f>
        <v>Yes</v>
      </c>
      <c r="L234" s="9">
        <v>43651</v>
      </c>
      <c r="M234">
        <f>_xlfn.XLOOKUP(A234,compensation_cleaned!$A:$A,compensation_cleaned!$B:$B,"Missing")</f>
        <v>819346</v>
      </c>
      <c r="N234">
        <f>_xlfn.XLOOKUP(A234,compensation_cleaned!$A:$A,compensation_cleaned!$C:$C,"Missing")</f>
        <v>117598</v>
      </c>
      <c r="O234" t="str">
        <f>_xlfn.XLOOKUP(A234,compensation_cleaned!$A:$A,compensation_cleaned!$D:$D,"Missing")</f>
        <v>L2</v>
      </c>
      <c r="P234">
        <f>_xlfn.XLOOKUP(A234,engagement_pivot!$A:$A,engagement_pivot!$B:$B,"Missing")</f>
        <v>3.3333333333333335</v>
      </c>
      <c r="Q234" t="str">
        <f>IF(
  _xlfn.XLOOKUP(A234, engagement_pivot!A:A, engagement_pivot!C:C, 0) &gt; 0,
  "Yes",
  "No"
)</f>
        <v>Yes</v>
      </c>
      <c r="R234">
        <f t="shared" si="15"/>
        <v>25</v>
      </c>
      <c r="S234" t="str">
        <f t="shared" si="16"/>
        <v>13–36 months</v>
      </c>
      <c r="T234">
        <f>_xlfn.XLOOKUP(A234,performance_pivot!$A:$A,performance_pivot!$B:$B,"Missing")</f>
        <v>3.5</v>
      </c>
      <c r="U234">
        <f>_xlfn.XLOOKUP(A234,compensation_cleaned!$A:$A,compensation_cleaned!$F:$F,"Missing")</f>
        <v>746435.40070921986</v>
      </c>
      <c r="V234" t="str">
        <f t="shared" si="17"/>
        <v>Above Avg Pay</v>
      </c>
      <c r="W234" t="str">
        <f t="shared" si="18"/>
        <v>Low/Avg Performer</v>
      </c>
      <c r="Y234" t="str">
        <f t="shared" si="19"/>
        <v>Overpaid Low Performer</v>
      </c>
    </row>
    <row r="235" spans="1:25">
      <c r="A235" s="11" t="s">
        <v>388</v>
      </c>
      <c r="B235" s="12" t="s">
        <v>11</v>
      </c>
      <c r="C235" s="12">
        <v>28</v>
      </c>
      <c r="D235" s="12" t="s">
        <v>12</v>
      </c>
      <c r="E235" s="12" t="s">
        <v>13</v>
      </c>
      <c r="F235" s="12" t="s">
        <v>14</v>
      </c>
      <c r="G235" s="13">
        <v>44311</v>
      </c>
      <c r="H235" s="12" t="s">
        <v>389</v>
      </c>
      <c r="I235" s="12" t="s">
        <v>31</v>
      </c>
      <c r="J235" s="14" t="s">
        <v>24</v>
      </c>
      <c r="K235" t="str">
        <f>_xlfn.XLOOKUP(A235,attrition_cleaned!$A:$A,attrition_cleaned!$B:$B,"Missing")</f>
        <v>Yes</v>
      </c>
      <c r="L235" s="13">
        <v>44584</v>
      </c>
      <c r="M235">
        <f>_xlfn.XLOOKUP(A235,compensation_cleaned!$A:$A,compensation_cleaned!$B:$B,"Missing")</f>
        <v>665170</v>
      </c>
      <c r="N235">
        <f>_xlfn.XLOOKUP(A235,compensation_cleaned!$A:$A,compensation_cleaned!$C:$C,"Missing")</f>
        <v>76166</v>
      </c>
      <c r="O235" t="str">
        <f>_xlfn.XLOOKUP(A235,compensation_cleaned!$A:$A,compensation_cleaned!$D:$D,"Missing")</f>
        <v>L2</v>
      </c>
      <c r="P235">
        <f>_xlfn.XLOOKUP(A235,engagement_pivot!$A:$A,engagement_pivot!$B:$B,"Missing")</f>
        <v>5</v>
      </c>
      <c r="Q235" t="str">
        <f>IF(
  _xlfn.XLOOKUP(A235, engagement_pivot!A:A, engagement_pivot!C:C, 0) &gt; 0,
  "Yes",
  "No"
)</f>
        <v>Yes</v>
      </c>
      <c r="R235">
        <f t="shared" si="15"/>
        <v>8</v>
      </c>
      <c r="S235" t="str">
        <f t="shared" si="16"/>
        <v>0–12 months</v>
      </c>
      <c r="T235">
        <f>_xlfn.XLOOKUP(A235,performance_pivot!$A:$A,performance_pivot!$B:$B,"Missing")</f>
        <v>4</v>
      </c>
      <c r="U235">
        <f>_xlfn.XLOOKUP(A235,compensation_cleaned!$A:$A,compensation_cleaned!$F:$F,"Missing")</f>
        <v>746435.40070921986</v>
      </c>
      <c r="V235" t="str">
        <f t="shared" si="17"/>
        <v>Below Avg Pay</v>
      </c>
      <c r="W235" t="str">
        <f t="shared" si="18"/>
        <v>High Performer</v>
      </c>
      <c r="Y235" t="str">
        <f t="shared" si="19"/>
        <v>Underpaid High Performer</v>
      </c>
    </row>
    <row r="236" spans="1:25">
      <c r="A236" s="7" t="s">
        <v>390</v>
      </c>
      <c r="B236" s="8" t="s">
        <v>11</v>
      </c>
      <c r="C236" s="8">
        <v>24</v>
      </c>
      <c r="D236" s="8" t="s">
        <v>12</v>
      </c>
      <c r="E236" s="8" t="s">
        <v>37</v>
      </c>
      <c r="F236" s="8" t="s">
        <v>38</v>
      </c>
      <c r="G236" s="9">
        <v>44244</v>
      </c>
      <c r="H236" s="8" t="s">
        <v>109</v>
      </c>
      <c r="I236" s="8" t="s">
        <v>56</v>
      </c>
      <c r="J236" s="10" t="s">
        <v>24</v>
      </c>
      <c r="K236" t="str">
        <f>_xlfn.XLOOKUP(A236,attrition_cleaned!$A:$A,attrition_cleaned!$B:$B,"Missing")</f>
        <v>No</v>
      </c>
      <c r="L236" s="9"/>
      <c r="M236">
        <f>_xlfn.XLOOKUP(A236,compensation_cleaned!$A:$A,compensation_cleaned!$B:$B,"Missing")</f>
        <v>646352</v>
      </c>
      <c r="N236">
        <f>_xlfn.XLOOKUP(A236,compensation_cleaned!$A:$A,compensation_cleaned!$C:$C,"Missing")</f>
        <v>59393</v>
      </c>
      <c r="O236" t="str">
        <f>_xlfn.XLOOKUP(A236,compensation_cleaned!$A:$A,compensation_cleaned!$D:$D,"Missing")</f>
        <v>L2</v>
      </c>
      <c r="P236">
        <f>_xlfn.XLOOKUP(A236,engagement_pivot!$A:$A,engagement_pivot!$B:$B,"Missing")</f>
        <v>3</v>
      </c>
      <c r="Q236" t="str">
        <f>IF(
  _xlfn.XLOOKUP(A236, engagement_pivot!A:A, engagement_pivot!C:C, 0) &gt; 0,
  "Yes",
  "No"
)</f>
        <v>Yes</v>
      </c>
      <c r="R236">
        <f t="shared" si="15"/>
        <v>34</v>
      </c>
      <c r="S236" t="str">
        <f t="shared" si="16"/>
        <v>13–36 months</v>
      </c>
      <c r="T236">
        <f>_xlfn.XLOOKUP(A236,performance_pivot!$A:$A,performance_pivot!$B:$B,"Missing")</f>
        <v>4</v>
      </c>
      <c r="U236">
        <f>_xlfn.XLOOKUP(A236,compensation_cleaned!$A:$A,compensation_cleaned!$F:$F,"Missing")</f>
        <v>746435.40070921986</v>
      </c>
      <c r="V236" t="str">
        <f t="shared" si="17"/>
        <v>Below Avg Pay</v>
      </c>
      <c r="W236" t="str">
        <f t="shared" si="18"/>
        <v>High Performer</v>
      </c>
      <c r="Y236" t="str">
        <f t="shared" si="19"/>
        <v>Underpaid High Performer</v>
      </c>
    </row>
    <row r="237" spans="1:25">
      <c r="A237" s="11" t="s">
        <v>391</v>
      </c>
      <c r="B237" s="12" t="s">
        <v>19</v>
      </c>
      <c r="C237" s="12">
        <v>42</v>
      </c>
      <c r="D237" s="12" t="s">
        <v>12</v>
      </c>
      <c r="E237" s="12" t="s">
        <v>26</v>
      </c>
      <c r="F237" s="12" t="s">
        <v>27</v>
      </c>
      <c r="G237" s="13">
        <v>43245</v>
      </c>
      <c r="H237" s="12" t="s">
        <v>173</v>
      </c>
      <c r="I237" s="12" t="s">
        <v>45</v>
      </c>
      <c r="J237" s="14" t="s">
        <v>24</v>
      </c>
      <c r="K237" t="str">
        <f>_xlfn.XLOOKUP(A237,attrition_cleaned!$A:$A,attrition_cleaned!$B:$B,"Missing")</f>
        <v>No</v>
      </c>
      <c r="L237" s="13"/>
      <c r="M237">
        <f>_xlfn.XLOOKUP(A237,compensation_cleaned!$A:$A,compensation_cleaned!$B:$B,"Missing")</f>
        <v>984555</v>
      </c>
      <c r="N237">
        <f>_xlfn.XLOOKUP(A237,compensation_cleaned!$A:$A,compensation_cleaned!$C:$C,"Missing")</f>
        <v>68086</v>
      </c>
      <c r="O237" t="str">
        <f>_xlfn.XLOOKUP(A237,compensation_cleaned!$A:$A,compensation_cleaned!$D:$D,"Missing")</f>
        <v>L3</v>
      </c>
      <c r="P237">
        <f>_xlfn.XLOOKUP(A237,engagement_pivot!$A:$A,engagement_pivot!$B:$B,"Missing")</f>
        <v>2.3333333333333335</v>
      </c>
      <c r="Q237" t="str">
        <f>IF(
  _xlfn.XLOOKUP(A237, engagement_pivot!A:A, engagement_pivot!C:C, 0) &gt; 0,
  "Yes",
  "No"
)</f>
        <v>Yes</v>
      </c>
      <c r="R237">
        <f t="shared" si="15"/>
        <v>67</v>
      </c>
      <c r="S237" t="str">
        <f t="shared" si="16"/>
        <v>37+ months</v>
      </c>
      <c r="T237">
        <f>_xlfn.XLOOKUP(A237,performance_pivot!$A:$A,performance_pivot!$B:$B,"Missing")</f>
        <v>2</v>
      </c>
      <c r="U237">
        <f>_xlfn.XLOOKUP(A237,compensation_cleaned!$A:$A,compensation_cleaned!$F:$F,"Missing")</f>
        <v>1044648.4727722772</v>
      </c>
      <c r="V237" t="str">
        <f t="shared" si="17"/>
        <v>Below Avg Pay</v>
      </c>
      <c r="W237" t="str">
        <f t="shared" si="18"/>
        <v>Low/Avg Performer</v>
      </c>
      <c r="Y237" t="str">
        <f t="shared" si="19"/>
        <v>Low Pay &amp; Low Performance</v>
      </c>
    </row>
    <row r="238" spans="1:25">
      <c r="A238" s="7" t="s">
        <v>392</v>
      </c>
      <c r="B238" s="8" t="s">
        <v>19</v>
      </c>
      <c r="C238" s="8">
        <v>34</v>
      </c>
      <c r="D238" s="8" t="s">
        <v>12</v>
      </c>
      <c r="E238" s="8" t="s">
        <v>37</v>
      </c>
      <c r="F238" s="8" t="s">
        <v>43</v>
      </c>
      <c r="G238" s="9">
        <v>44182</v>
      </c>
      <c r="H238" s="8" t="s">
        <v>157</v>
      </c>
      <c r="I238" s="8" t="s">
        <v>45</v>
      </c>
      <c r="J238" s="10" t="s">
        <v>17</v>
      </c>
      <c r="K238" t="str">
        <f>_xlfn.XLOOKUP(A238,attrition_cleaned!$A:$A,attrition_cleaned!$B:$B,"Missing")</f>
        <v>No</v>
      </c>
      <c r="L238" s="9"/>
      <c r="M238">
        <f>_xlfn.XLOOKUP(A238,compensation_cleaned!$A:$A,compensation_cleaned!$B:$B,"Missing")</f>
        <v>529450</v>
      </c>
      <c r="N238">
        <f>_xlfn.XLOOKUP(A238,compensation_cleaned!$A:$A,compensation_cleaned!$C:$C,"Missing")</f>
        <v>42717</v>
      </c>
      <c r="O238" t="str">
        <f>_xlfn.XLOOKUP(A238,compensation_cleaned!$A:$A,compensation_cleaned!$D:$D,"Missing")</f>
        <v>L1</v>
      </c>
      <c r="P238">
        <f>_xlfn.XLOOKUP(A238,engagement_pivot!$A:$A,engagement_pivot!$B:$B,"Missing")</f>
        <v>2.6666666666666665</v>
      </c>
      <c r="Q238" t="str">
        <f>IF(
  _xlfn.XLOOKUP(A238, engagement_pivot!A:A, engagement_pivot!C:C, 0) &gt; 0,
  "Yes",
  "No"
)</f>
        <v>Yes</v>
      </c>
      <c r="R238">
        <f t="shared" si="15"/>
        <v>36</v>
      </c>
      <c r="S238" t="str">
        <f t="shared" si="16"/>
        <v>13–36 months</v>
      </c>
      <c r="T238">
        <f>_xlfn.XLOOKUP(A238,performance_pivot!$A:$A,performance_pivot!$B:$B,"Missing")</f>
        <v>3</v>
      </c>
      <c r="U238">
        <f>_xlfn.XLOOKUP(A238,compensation_cleaned!$A:$A,compensation_cleaned!$F:$F,"Missing")</f>
        <v>499723.03723404254</v>
      </c>
      <c r="V238" t="str">
        <f t="shared" si="17"/>
        <v>Above Avg Pay</v>
      </c>
      <c r="W238" t="str">
        <f t="shared" si="18"/>
        <v>Low/Avg Performer</v>
      </c>
      <c r="Y238" t="str">
        <f t="shared" si="19"/>
        <v>Overpaid Low Performer</v>
      </c>
    </row>
    <row r="239" spans="1:25">
      <c r="A239" s="11" t="s">
        <v>393</v>
      </c>
      <c r="B239" s="12" t="s">
        <v>19</v>
      </c>
      <c r="C239" s="12">
        <v>42</v>
      </c>
      <c r="D239" s="12" t="s">
        <v>20</v>
      </c>
      <c r="E239" s="12" t="s">
        <v>13</v>
      </c>
      <c r="F239" s="12" t="s">
        <v>14</v>
      </c>
      <c r="G239" s="13">
        <v>43232</v>
      </c>
      <c r="H239" s="12" t="s">
        <v>117</v>
      </c>
      <c r="I239" s="12" t="s">
        <v>23</v>
      </c>
      <c r="J239" s="14" t="s">
        <v>24</v>
      </c>
      <c r="K239" t="str">
        <f>_xlfn.XLOOKUP(A239,attrition_cleaned!$A:$A,attrition_cleaned!$B:$B,"Missing")</f>
        <v>No</v>
      </c>
      <c r="L239" s="13"/>
      <c r="M239">
        <f>_xlfn.XLOOKUP(A239,compensation_cleaned!$A:$A,compensation_cleaned!$B:$B,"Missing")</f>
        <v>718428</v>
      </c>
      <c r="N239">
        <f>_xlfn.XLOOKUP(A239,compensation_cleaned!$A:$A,compensation_cleaned!$C:$C,"Missing")</f>
        <v>55689</v>
      </c>
      <c r="O239" t="str">
        <f>_xlfn.XLOOKUP(A239,compensation_cleaned!$A:$A,compensation_cleaned!$D:$D,"Missing")</f>
        <v>L2</v>
      </c>
      <c r="P239">
        <f>_xlfn.XLOOKUP(A239,engagement_pivot!$A:$A,engagement_pivot!$B:$B,"Missing")</f>
        <v>2</v>
      </c>
      <c r="Q239" t="str">
        <f>IF(
  _xlfn.XLOOKUP(A239, engagement_pivot!A:A, engagement_pivot!C:C, 0) &gt; 0,
  "Yes",
  "No"
)</f>
        <v>Yes</v>
      </c>
      <c r="R239">
        <f t="shared" si="15"/>
        <v>67</v>
      </c>
      <c r="S239" t="str">
        <f t="shared" si="16"/>
        <v>37+ months</v>
      </c>
      <c r="T239">
        <f>_xlfn.XLOOKUP(A239,performance_pivot!$A:$A,performance_pivot!$B:$B,"Missing")</f>
        <v>4</v>
      </c>
      <c r="U239">
        <f>_xlfn.XLOOKUP(A239,compensation_cleaned!$A:$A,compensation_cleaned!$F:$F,"Missing")</f>
        <v>746435.40070921986</v>
      </c>
      <c r="V239" t="str">
        <f t="shared" si="17"/>
        <v>Below Avg Pay</v>
      </c>
      <c r="W239" t="str">
        <f t="shared" si="18"/>
        <v>High Performer</v>
      </c>
      <c r="Y239" t="str">
        <f t="shared" si="19"/>
        <v>Underpaid High Performer</v>
      </c>
    </row>
    <row r="240" spans="1:25">
      <c r="A240" s="7" t="s">
        <v>394</v>
      </c>
      <c r="B240" s="8" t="s">
        <v>11</v>
      </c>
      <c r="C240" s="8">
        <v>29</v>
      </c>
      <c r="D240" s="8" t="s">
        <v>20</v>
      </c>
      <c r="E240" s="8" t="s">
        <v>37</v>
      </c>
      <c r="F240" s="8" t="s">
        <v>43</v>
      </c>
      <c r="G240" s="9">
        <v>43359</v>
      </c>
      <c r="H240" s="8" t="s">
        <v>207</v>
      </c>
      <c r="I240" s="8" t="s">
        <v>45</v>
      </c>
      <c r="J240" s="10" t="s">
        <v>17</v>
      </c>
      <c r="K240" t="str">
        <f>_xlfn.XLOOKUP(A240,attrition_cleaned!$A:$A,attrition_cleaned!$B:$B,"Missing")</f>
        <v>No</v>
      </c>
      <c r="L240" s="9"/>
      <c r="M240">
        <f>_xlfn.XLOOKUP(A240,compensation_cleaned!$A:$A,compensation_cleaned!$B:$B,"Missing")</f>
        <v>750340</v>
      </c>
      <c r="N240">
        <f>_xlfn.XLOOKUP(A240,compensation_cleaned!$A:$A,compensation_cleaned!$C:$C,"Missing")</f>
        <v>109060</v>
      </c>
      <c r="O240" t="str">
        <f>_xlfn.XLOOKUP(A240,compensation_cleaned!$A:$A,compensation_cleaned!$D:$D,"Missing")</f>
        <v>L2</v>
      </c>
      <c r="P240">
        <f>_xlfn.XLOOKUP(A240,engagement_pivot!$A:$A,engagement_pivot!$B:$B,"Missing")</f>
        <v>3.5</v>
      </c>
      <c r="Q240" t="str">
        <f>IF(
  _xlfn.XLOOKUP(A240, engagement_pivot!A:A, engagement_pivot!C:C, 0) &gt; 0,
  "Yes",
  "No"
)</f>
        <v>Yes</v>
      </c>
      <c r="R240">
        <f t="shared" si="15"/>
        <v>63</v>
      </c>
      <c r="S240" t="str">
        <f t="shared" si="16"/>
        <v>37+ months</v>
      </c>
      <c r="T240">
        <f>_xlfn.XLOOKUP(A240,performance_pivot!$A:$A,performance_pivot!$B:$B,"Missing")</f>
        <v>3.75</v>
      </c>
      <c r="U240">
        <f>_xlfn.XLOOKUP(A240,compensation_cleaned!$A:$A,compensation_cleaned!$F:$F,"Missing")</f>
        <v>746435.40070921986</v>
      </c>
      <c r="V240" t="str">
        <f t="shared" si="17"/>
        <v>Above Avg Pay</v>
      </c>
      <c r="W240" t="str">
        <f t="shared" si="18"/>
        <v>Low/Avg Performer</v>
      </c>
      <c r="Y240" t="str">
        <f t="shared" si="19"/>
        <v>Overpaid Low Performer</v>
      </c>
    </row>
    <row r="241" spans="1:25">
      <c r="A241" s="11" t="s">
        <v>395</v>
      </c>
      <c r="B241" s="12" t="s">
        <v>11</v>
      </c>
      <c r="C241" s="12">
        <v>30</v>
      </c>
      <c r="D241" s="12" t="s">
        <v>20</v>
      </c>
      <c r="E241" s="12" t="s">
        <v>49</v>
      </c>
      <c r="F241" s="12" t="s">
        <v>50</v>
      </c>
      <c r="G241" s="13">
        <v>44975</v>
      </c>
      <c r="H241" s="12" t="s">
        <v>338</v>
      </c>
      <c r="I241" s="12" t="s">
        <v>31</v>
      </c>
      <c r="J241" s="14" t="s">
        <v>24</v>
      </c>
      <c r="K241" t="str">
        <f>_xlfn.XLOOKUP(A241,attrition_cleaned!$A:$A,attrition_cleaned!$B:$B,"Missing")</f>
        <v>No</v>
      </c>
      <c r="L241" s="13"/>
      <c r="M241">
        <f>_xlfn.XLOOKUP(A241,compensation_cleaned!$A:$A,compensation_cleaned!$B:$B,"Missing")</f>
        <v>815403</v>
      </c>
      <c r="N241">
        <f>_xlfn.XLOOKUP(A241,compensation_cleaned!$A:$A,compensation_cleaned!$C:$C,"Missing")</f>
        <v>79722</v>
      </c>
      <c r="O241" t="str">
        <f>_xlfn.XLOOKUP(A241,compensation_cleaned!$A:$A,compensation_cleaned!$D:$D,"Missing")</f>
        <v>L2</v>
      </c>
      <c r="P241">
        <f>_xlfn.XLOOKUP(A241,engagement_pivot!$A:$A,engagement_pivot!$B:$B,"Missing")</f>
        <v>2</v>
      </c>
      <c r="Q241" t="str">
        <f>IF(
  _xlfn.XLOOKUP(A241, engagement_pivot!A:A, engagement_pivot!C:C, 0) &gt; 0,
  "Yes",
  "No"
)</f>
        <v>Yes</v>
      </c>
      <c r="R241">
        <f t="shared" si="15"/>
        <v>10</v>
      </c>
      <c r="S241" t="str">
        <f t="shared" si="16"/>
        <v>0–12 months</v>
      </c>
      <c r="T241">
        <f>_xlfn.XLOOKUP(A241,performance_pivot!$A:$A,performance_pivot!$B:$B,"Missing")</f>
        <v>2.5</v>
      </c>
      <c r="U241">
        <f>_xlfn.XLOOKUP(A241,compensation_cleaned!$A:$A,compensation_cleaned!$F:$F,"Missing")</f>
        <v>746435.40070921986</v>
      </c>
      <c r="V241" t="str">
        <f t="shared" si="17"/>
        <v>Above Avg Pay</v>
      </c>
      <c r="W241" t="str">
        <f t="shared" si="18"/>
        <v>Low/Avg Performer</v>
      </c>
      <c r="Y241" t="str">
        <f t="shared" si="19"/>
        <v>Overpaid Low Performer</v>
      </c>
    </row>
    <row r="242" spans="1:25">
      <c r="A242" s="7" t="s">
        <v>396</v>
      </c>
      <c r="B242" s="8" t="s">
        <v>19</v>
      </c>
      <c r="C242" s="8">
        <v>29</v>
      </c>
      <c r="D242" s="8" t="s">
        <v>12</v>
      </c>
      <c r="E242" s="8" t="s">
        <v>49</v>
      </c>
      <c r="F242" s="8" t="s">
        <v>68</v>
      </c>
      <c r="G242" s="9">
        <v>42977</v>
      </c>
      <c r="H242" s="8" t="s">
        <v>247</v>
      </c>
      <c r="I242" s="8" t="s">
        <v>16</v>
      </c>
      <c r="J242" s="10" t="s">
        <v>24</v>
      </c>
      <c r="K242" t="str">
        <f>_xlfn.XLOOKUP(A242,attrition_cleaned!$A:$A,attrition_cleaned!$B:$B,"Missing")</f>
        <v>No</v>
      </c>
      <c r="L242" s="9"/>
      <c r="M242">
        <f>_xlfn.XLOOKUP(A242,compensation_cleaned!$A:$A,compensation_cleaned!$B:$B,"Missing")</f>
        <v>540818</v>
      </c>
      <c r="N242">
        <f>_xlfn.XLOOKUP(A242,compensation_cleaned!$A:$A,compensation_cleaned!$C:$C,"Missing")</f>
        <v>27465</v>
      </c>
      <c r="O242" t="str">
        <f>_xlfn.XLOOKUP(A242,compensation_cleaned!$A:$A,compensation_cleaned!$D:$D,"Missing")</f>
        <v>L1</v>
      </c>
      <c r="P242">
        <f>_xlfn.XLOOKUP(A242,engagement_pivot!$A:$A,engagement_pivot!$B:$B,"Missing")</f>
        <v>3</v>
      </c>
      <c r="Q242" t="str">
        <f>IF(
  _xlfn.XLOOKUP(A242, engagement_pivot!A:A, engagement_pivot!C:C, 0) &gt; 0,
  "Yes",
  "No"
)</f>
        <v>Yes</v>
      </c>
      <c r="R242">
        <f t="shared" si="15"/>
        <v>76</v>
      </c>
      <c r="S242" t="str">
        <f t="shared" si="16"/>
        <v>37+ months</v>
      </c>
      <c r="T242">
        <f>_xlfn.XLOOKUP(A242,performance_pivot!$A:$A,performance_pivot!$B:$B,"Missing")</f>
        <v>3.5</v>
      </c>
      <c r="U242">
        <f>_xlfn.XLOOKUP(A242,compensation_cleaned!$A:$A,compensation_cleaned!$F:$F,"Missing")</f>
        <v>499723.03723404254</v>
      </c>
      <c r="V242" t="str">
        <f t="shared" si="17"/>
        <v>Above Avg Pay</v>
      </c>
      <c r="W242" t="str">
        <f t="shared" si="18"/>
        <v>Low/Avg Performer</v>
      </c>
      <c r="Y242" t="str">
        <f t="shared" si="19"/>
        <v>Overpaid Low Performer</v>
      </c>
    </row>
    <row r="243" spans="1:25">
      <c r="A243" s="11" t="s">
        <v>397</v>
      </c>
      <c r="B243" s="12" t="s">
        <v>11</v>
      </c>
      <c r="C243" s="12">
        <v>26</v>
      </c>
      <c r="D243" s="12" t="s">
        <v>20</v>
      </c>
      <c r="E243" s="12" t="s">
        <v>49</v>
      </c>
      <c r="F243" s="12" t="s">
        <v>65</v>
      </c>
      <c r="G243" s="13">
        <v>43591</v>
      </c>
      <c r="H243" s="12" t="s">
        <v>398</v>
      </c>
      <c r="I243" s="12" t="s">
        <v>45</v>
      </c>
      <c r="J243" s="14" t="s">
        <v>24</v>
      </c>
      <c r="K243" t="str">
        <f>_xlfn.XLOOKUP(A243,attrition_cleaned!$A:$A,attrition_cleaned!$B:$B,"Missing")</f>
        <v>No</v>
      </c>
      <c r="L243" s="13"/>
      <c r="M243">
        <f>_xlfn.XLOOKUP(A243,compensation_cleaned!$A:$A,compensation_cleaned!$B:$B,"Missing")</f>
        <v>630408</v>
      </c>
      <c r="N243">
        <f>_xlfn.XLOOKUP(A243,compensation_cleaned!$A:$A,compensation_cleaned!$C:$C,"Missing")</f>
        <v>55519</v>
      </c>
      <c r="O243" t="str">
        <f>_xlfn.XLOOKUP(A243,compensation_cleaned!$A:$A,compensation_cleaned!$D:$D,"Missing")</f>
        <v>L2</v>
      </c>
      <c r="P243">
        <f>_xlfn.XLOOKUP(A243,engagement_pivot!$A:$A,engagement_pivot!$B:$B,"Missing")</f>
        <v>2.6666666666666665</v>
      </c>
      <c r="Q243" t="str">
        <f>IF(
  _xlfn.XLOOKUP(A243, engagement_pivot!A:A, engagement_pivot!C:C, 0) &gt; 0,
  "Yes",
  "No"
)</f>
        <v>Yes</v>
      </c>
      <c r="R243">
        <f t="shared" si="15"/>
        <v>55</v>
      </c>
      <c r="S243" t="str">
        <f t="shared" si="16"/>
        <v>37+ months</v>
      </c>
      <c r="T243">
        <f>_xlfn.XLOOKUP(A243,performance_pivot!$A:$A,performance_pivot!$B:$B,"Missing")</f>
        <v>3.5</v>
      </c>
      <c r="U243">
        <f>_xlfn.XLOOKUP(A243,compensation_cleaned!$A:$A,compensation_cleaned!$F:$F,"Missing")</f>
        <v>746435.40070921986</v>
      </c>
      <c r="V243" t="str">
        <f t="shared" si="17"/>
        <v>Below Avg Pay</v>
      </c>
      <c r="W243" t="str">
        <f t="shared" si="18"/>
        <v>Low/Avg Performer</v>
      </c>
      <c r="Y243" t="str">
        <f t="shared" si="19"/>
        <v>Low Pay &amp; Low Performance</v>
      </c>
    </row>
    <row r="244" spans="1:25">
      <c r="A244" s="7" t="s">
        <v>399</v>
      </c>
      <c r="B244" s="8" t="s">
        <v>11</v>
      </c>
      <c r="C244" s="8">
        <v>40</v>
      </c>
      <c r="D244" s="8" t="s">
        <v>12</v>
      </c>
      <c r="E244" s="8" t="s">
        <v>49</v>
      </c>
      <c r="F244" s="8" t="s">
        <v>65</v>
      </c>
      <c r="G244" s="9">
        <v>44826</v>
      </c>
      <c r="H244" s="8" t="s">
        <v>98</v>
      </c>
      <c r="I244" s="8" t="s">
        <v>45</v>
      </c>
      <c r="J244" s="10" t="s">
        <v>24</v>
      </c>
      <c r="K244" t="str">
        <f>_xlfn.XLOOKUP(A244,attrition_cleaned!$A:$A,attrition_cleaned!$B:$B,"Missing")</f>
        <v>No</v>
      </c>
      <c r="L244" s="9"/>
      <c r="M244">
        <f>_xlfn.XLOOKUP(A244,compensation_cleaned!$A:$A,compensation_cleaned!$B:$B,"Missing")</f>
        <v>717535</v>
      </c>
      <c r="N244">
        <f>_xlfn.XLOOKUP(A244,compensation_cleaned!$A:$A,compensation_cleaned!$C:$C,"Missing")</f>
        <v>39785</v>
      </c>
      <c r="O244" t="str">
        <f>_xlfn.XLOOKUP(A244,compensation_cleaned!$A:$A,compensation_cleaned!$D:$D,"Missing")</f>
        <v>L2</v>
      </c>
      <c r="P244">
        <f>_xlfn.XLOOKUP(A244,engagement_pivot!$A:$A,engagement_pivot!$B:$B,"Missing")</f>
        <v>4</v>
      </c>
      <c r="Q244" t="str">
        <f>IF(
  _xlfn.XLOOKUP(A244, engagement_pivot!A:A, engagement_pivot!C:C, 0) &gt; 0,
  "Yes",
  "No"
)</f>
        <v>Yes</v>
      </c>
      <c r="R244">
        <f t="shared" si="15"/>
        <v>15</v>
      </c>
      <c r="S244" t="str">
        <f t="shared" si="16"/>
        <v>13–36 months</v>
      </c>
      <c r="T244">
        <f>_xlfn.XLOOKUP(A244,performance_pivot!$A:$A,performance_pivot!$B:$B,"Missing")</f>
        <v>2.5</v>
      </c>
      <c r="U244">
        <f>_xlfn.XLOOKUP(A244,compensation_cleaned!$A:$A,compensation_cleaned!$F:$F,"Missing")</f>
        <v>746435.40070921986</v>
      </c>
      <c r="V244" t="str">
        <f t="shared" si="17"/>
        <v>Below Avg Pay</v>
      </c>
      <c r="W244" t="str">
        <f t="shared" si="18"/>
        <v>Low/Avg Performer</v>
      </c>
      <c r="Y244" t="str">
        <f t="shared" si="19"/>
        <v>Low Pay &amp; Low Performance</v>
      </c>
    </row>
    <row r="245" spans="1:25">
      <c r="A245" s="11" t="s">
        <v>400</v>
      </c>
      <c r="B245" s="12" t="s">
        <v>11</v>
      </c>
      <c r="C245" s="12">
        <v>41</v>
      </c>
      <c r="D245" s="12" t="s">
        <v>20</v>
      </c>
      <c r="E245" s="12" t="s">
        <v>37</v>
      </c>
      <c r="F245" s="12" t="s">
        <v>38</v>
      </c>
      <c r="G245" s="13">
        <v>43101</v>
      </c>
      <c r="H245" s="12" t="s">
        <v>107</v>
      </c>
      <c r="I245" s="12" t="s">
        <v>16</v>
      </c>
      <c r="J245" s="14" t="s">
        <v>24</v>
      </c>
      <c r="K245" t="str">
        <f>_xlfn.XLOOKUP(A245,attrition_cleaned!$A:$A,attrition_cleaned!$B:$B,"Missing")</f>
        <v>No</v>
      </c>
      <c r="L245" s="13"/>
      <c r="M245">
        <f>_xlfn.XLOOKUP(A245,compensation_cleaned!$A:$A,compensation_cleaned!$B:$B,"Missing")</f>
        <v>549353</v>
      </c>
      <c r="N245">
        <f>_xlfn.XLOOKUP(A245,compensation_cleaned!$A:$A,compensation_cleaned!$C:$C,"Missing")</f>
        <v>64835</v>
      </c>
      <c r="O245" t="str">
        <f>_xlfn.XLOOKUP(A245,compensation_cleaned!$A:$A,compensation_cleaned!$D:$D,"Missing")</f>
        <v>L1</v>
      </c>
      <c r="P245">
        <f>_xlfn.XLOOKUP(A245,engagement_pivot!$A:$A,engagement_pivot!$B:$B,"Missing")</f>
        <v>1</v>
      </c>
      <c r="Q245" t="str">
        <f>IF(
  _xlfn.XLOOKUP(A245, engagement_pivot!A:A, engagement_pivot!C:C, 0) &gt; 0,
  "Yes",
  "No"
)</f>
        <v>Yes</v>
      </c>
      <c r="R245">
        <f t="shared" si="15"/>
        <v>71</v>
      </c>
      <c r="S245" t="str">
        <f t="shared" si="16"/>
        <v>37+ months</v>
      </c>
      <c r="T245">
        <f>_xlfn.XLOOKUP(A245,performance_pivot!$A:$A,performance_pivot!$B:$B,"Missing")</f>
        <v>4.25</v>
      </c>
      <c r="U245">
        <f>_xlfn.XLOOKUP(A245,compensation_cleaned!$A:$A,compensation_cleaned!$F:$F,"Missing")</f>
        <v>499723.03723404254</v>
      </c>
      <c r="V245" t="str">
        <f t="shared" si="17"/>
        <v>Above Avg Pay</v>
      </c>
      <c r="W245" t="str">
        <f t="shared" si="18"/>
        <v>High Performer</v>
      </c>
      <c r="Y245" t="str">
        <f t="shared" si="19"/>
        <v>Well Aligned</v>
      </c>
    </row>
    <row r="246" spans="1:25">
      <c r="A246" s="7" t="s">
        <v>401</v>
      </c>
      <c r="B246" s="8" t="s">
        <v>19</v>
      </c>
      <c r="C246" s="8">
        <v>43</v>
      </c>
      <c r="D246" s="8" t="s">
        <v>20</v>
      </c>
      <c r="E246" s="8" t="s">
        <v>33</v>
      </c>
      <c r="F246" s="8" t="s">
        <v>112</v>
      </c>
      <c r="G246" s="9">
        <v>44020</v>
      </c>
      <c r="H246" s="8" t="s">
        <v>304</v>
      </c>
      <c r="I246" s="8" t="s">
        <v>23</v>
      </c>
      <c r="J246" s="10" t="s">
        <v>24</v>
      </c>
      <c r="K246" t="str">
        <f>_xlfn.XLOOKUP(A246,attrition_cleaned!$A:$A,attrition_cleaned!$B:$B,"Missing")</f>
        <v>No</v>
      </c>
      <c r="L246" s="9"/>
      <c r="M246">
        <f>_xlfn.XLOOKUP(A246,compensation_cleaned!$A:$A,compensation_cleaned!$B:$B,"Missing")</f>
        <v>1179730</v>
      </c>
      <c r="N246">
        <f>_xlfn.XLOOKUP(A246,compensation_cleaned!$A:$A,compensation_cleaned!$C:$C,"Missing")</f>
        <v>111000</v>
      </c>
      <c r="O246" t="str">
        <f>_xlfn.XLOOKUP(A246,compensation_cleaned!$A:$A,compensation_cleaned!$D:$D,"Missing")</f>
        <v>L3</v>
      </c>
      <c r="P246">
        <f>_xlfn.XLOOKUP(A246,engagement_pivot!$A:$A,engagement_pivot!$B:$B,"Missing")</f>
        <v>3</v>
      </c>
      <c r="Q246" t="str">
        <f>IF(
  _xlfn.XLOOKUP(A246, engagement_pivot!A:A, engagement_pivot!C:C, 0) &gt; 0,
  "Yes",
  "No"
)</f>
        <v>Yes</v>
      </c>
      <c r="R246">
        <f t="shared" si="15"/>
        <v>41</v>
      </c>
      <c r="S246" t="str">
        <f t="shared" si="16"/>
        <v>37+ months</v>
      </c>
      <c r="T246">
        <f>_xlfn.XLOOKUP(A246,performance_pivot!$A:$A,performance_pivot!$B:$B,"Missing")</f>
        <v>3.25</v>
      </c>
      <c r="U246">
        <f>_xlfn.XLOOKUP(A246,compensation_cleaned!$A:$A,compensation_cleaned!$F:$F,"Missing")</f>
        <v>1044648.4727722772</v>
      </c>
      <c r="V246" t="str">
        <f t="shared" si="17"/>
        <v>Above Avg Pay</v>
      </c>
      <c r="W246" t="str">
        <f t="shared" si="18"/>
        <v>Low/Avg Performer</v>
      </c>
      <c r="Y246" t="str">
        <f t="shared" si="19"/>
        <v>Overpaid Low Performer</v>
      </c>
    </row>
    <row r="247" spans="1:25">
      <c r="A247" s="11" t="s">
        <v>402</v>
      </c>
      <c r="B247" s="12" t="s">
        <v>11</v>
      </c>
      <c r="C247" s="12">
        <v>29</v>
      </c>
      <c r="D247" s="12" t="s">
        <v>12</v>
      </c>
      <c r="E247" s="12" t="s">
        <v>13</v>
      </c>
      <c r="F247" s="12" t="s">
        <v>14</v>
      </c>
      <c r="G247" s="13">
        <v>43982</v>
      </c>
      <c r="H247" s="12" t="s">
        <v>201</v>
      </c>
      <c r="I247" s="12" t="s">
        <v>31</v>
      </c>
      <c r="J247" s="14" t="s">
        <v>24</v>
      </c>
      <c r="K247" t="str">
        <f>_xlfn.XLOOKUP(A247,attrition_cleaned!$A:$A,attrition_cleaned!$B:$B,"Missing")</f>
        <v>No</v>
      </c>
      <c r="L247" s="13"/>
      <c r="M247">
        <f>_xlfn.XLOOKUP(A247,compensation_cleaned!$A:$A,compensation_cleaned!$B:$B,"Missing")</f>
        <v>462063</v>
      </c>
      <c r="N247">
        <f>_xlfn.XLOOKUP(A247,compensation_cleaned!$A:$A,compensation_cleaned!$C:$C,"Missing")</f>
        <v>62119</v>
      </c>
      <c r="O247" t="str">
        <f>_xlfn.XLOOKUP(A247,compensation_cleaned!$A:$A,compensation_cleaned!$D:$D,"Missing")</f>
        <v>L1</v>
      </c>
      <c r="P247">
        <f>_xlfn.XLOOKUP(A247,engagement_pivot!$A:$A,engagement_pivot!$B:$B,"Missing")</f>
        <v>4</v>
      </c>
      <c r="Q247" t="str">
        <f>IF(
  _xlfn.XLOOKUP(A247, engagement_pivot!A:A, engagement_pivot!C:C, 0) &gt; 0,
  "Yes",
  "No"
)</f>
        <v>Yes</v>
      </c>
      <c r="R247">
        <f t="shared" si="15"/>
        <v>43</v>
      </c>
      <c r="S247" t="str">
        <f t="shared" si="16"/>
        <v>37+ months</v>
      </c>
      <c r="T247">
        <f>_xlfn.XLOOKUP(A247,performance_pivot!$A:$A,performance_pivot!$B:$B,"Missing")</f>
        <v>4.333333333333333</v>
      </c>
      <c r="U247">
        <f>_xlfn.XLOOKUP(A247,compensation_cleaned!$A:$A,compensation_cleaned!$F:$F,"Missing")</f>
        <v>499723.03723404254</v>
      </c>
      <c r="V247" t="str">
        <f t="shared" si="17"/>
        <v>Below Avg Pay</v>
      </c>
      <c r="W247" t="str">
        <f t="shared" si="18"/>
        <v>High Performer</v>
      </c>
      <c r="Y247" t="str">
        <f t="shared" si="19"/>
        <v>Underpaid High Performer</v>
      </c>
    </row>
    <row r="248" spans="1:25">
      <c r="A248" s="7" t="s">
        <v>403</v>
      </c>
      <c r="B248" s="8" t="s">
        <v>19</v>
      </c>
      <c r="C248" s="8">
        <v>39</v>
      </c>
      <c r="D248" s="8" t="s">
        <v>12</v>
      </c>
      <c r="E248" s="8" t="s">
        <v>49</v>
      </c>
      <c r="F248" s="8" t="s">
        <v>50</v>
      </c>
      <c r="G248" s="9">
        <v>42952</v>
      </c>
      <c r="H248" s="8" t="s">
        <v>275</v>
      </c>
      <c r="I248" s="8" t="s">
        <v>16</v>
      </c>
      <c r="J248" s="10" t="s">
        <v>17</v>
      </c>
      <c r="K248" t="str">
        <f>_xlfn.XLOOKUP(A248,attrition_cleaned!$A:$A,attrition_cleaned!$B:$B,"Missing")</f>
        <v>No</v>
      </c>
      <c r="L248" s="9"/>
      <c r="M248">
        <f>_xlfn.XLOOKUP(A248,compensation_cleaned!$A:$A,compensation_cleaned!$B:$B,"Missing")</f>
        <v>475047</v>
      </c>
      <c r="N248">
        <f>_xlfn.XLOOKUP(A248,compensation_cleaned!$A:$A,compensation_cleaned!$C:$C,"Missing")</f>
        <v>66911</v>
      </c>
      <c r="O248" t="str">
        <f>_xlfn.XLOOKUP(A248,compensation_cleaned!$A:$A,compensation_cleaned!$D:$D,"Missing")</f>
        <v>L1</v>
      </c>
      <c r="P248">
        <f>_xlfn.XLOOKUP(A248,engagement_pivot!$A:$A,engagement_pivot!$B:$B,"Missing")</f>
        <v>4</v>
      </c>
      <c r="Q248" t="str">
        <f>IF(
  _xlfn.XLOOKUP(A248, engagement_pivot!A:A, engagement_pivot!C:C, 0) &gt; 0,
  "Yes",
  "No"
)</f>
        <v>Yes</v>
      </c>
      <c r="R248">
        <f t="shared" si="15"/>
        <v>76</v>
      </c>
      <c r="S248" t="str">
        <f t="shared" si="16"/>
        <v>37+ months</v>
      </c>
      <c r="T248">
        <f>_xlfn.XLOOKUP(A248,performance_pivot!$A:$A,performance_pivot!$B:$B,"Missing")</f>
        <v>3.25</v>
      </c>
      <c r="U248">
        <f>_xlfn.XLOOKUP(A248,compensation_cleaned!$A:$A,compensation_cleaned!$F:$F,"Missing")</f>
        <v>499723.03723404254</v>
      </c>
      <c r="V248" t="str">
        <f t="shared" si="17"/>
        <v>Below Avg Pay</v>
      </c>
      <c r="W248" t="str">
        <f t="shared" si="18"/>
        <v>Low/Avg Performer</v>
      </c>
      <c r="Y248" t="str">
        <f t="shared" si="19"/>
        <v>Low Pay &amp; Low Performance</v>
      </c>
    </row>
    <row r="249" spans="1:25">
      <c r="A249" s="11" t="s">
        <v>404</v>
      </c>
      <c r="B249" s="12" t="s">
        <v>11</v>
      </c>
      <c r="C249" s="12">
        <v>23</v>
      </c>
      <c r="D249" s="12" t="s">
        <v>12</v>
      </c>
      <c r="E249" s="12" t="s">
        <v>26</v>
      </c>
      <c r="F249" s="12" t="s">
        <v>27</v>
      </c>
      <c r="G249" s="13">
        <v>44943</v>
      </c>
      <c r="H249" s="12" t="s">
        <v>47</v>
      </c>
      <c r="I249" s="12" t="s">
        <v>70</v>
      </c>
      <c r="J249" s="14" t="s">
        <v>17</v>
      </c>
      <c r="K249" t="str">
        <f>_xlfn.XLOOKUP(A249,attrition_cleaned!$A:$A,attrition_cleaned!$B:$B,"Missing")</f>
        <v>Yes</v>
      </c>
      <c r="L249" s="13">
        <v>45473</v>
      </c>
      <c r="M249">
        <f>_xlfn.XLOOKUP(A249,compensation_cleaned!$A:$A,compensation_cleaned!$B:$B,"Missing")</f>
        <v>509783</v>
      </c>
      <c r="N249">
        <f>_xlfn.XLOOKUP(A249,compensation_cleaned!$A:$A,compensation_cleaned!$C:$C,"Missing")</f>
        <v>54223</v>
      </c>
      <c r="O249" t="str">
        <f>_xlfn.XLOOKUP(A249,compensation_cleaned!$A:$A,compensation_cleaned!$D:$D,"Missing")</f>
        <v>L1</v>
      </c>
      <c r="P249">
        <f>_xlfn.XLOOKUP(A249,engagement_pivot!$A:$A,engagement_pivot!$B:$B,"Missing")</f>
        <v>4</v>
      </c>
      <c r="Q249" t="str">
        <f>IF(
  _xlfn.XLOOKUP(A249, engagement_pivot!A:A, engagement_pivot!C:C, 0) &gt; 0,
  "Yes",
  "No"
)</f>
        <v>Yes</v>
      </c>
      <c r="R249">
        <f t="shared" si="15"/>
        <v>17</v>
      </c>
      <c r="S249" t="str">
        <f t="shared" si="16"/>
        <v>13–36 months</v>
      </c>
      <c r="T249">
        <f>_xlfn.XLOOKUP(A249,performance_pivot!$A:$A,performance_pivot!$B:$B,"Missing")</f>
        <v>4.25</v>
      </c>
      <c r="U249">
        <f>_xlfn.XLOOKUP(A249,compensation_cleaned!$A:$A,compensation_cleaned!$F:$F,"Missing")</f>
        <v>499723.03723404254</v>
      </c>
      <c r="V249" t="str">
        <f t="shared" si="17"/>
        <v>Above Avg Pay</v>
      </c>
      <c r="W249" t="str">
        <f t="shared" si="18"/>
        <v>High Performer</v>
      </c>
      <c r="Y249" t="str">
        <f t="shared" si="19"/>
        <v>Well Aligned</v>
      </c>
    </row>
    <row r="250" spans="1:25">
      <c r="A250" s="7" t="s">
        <v>405</v>
      </c>
      <c r="B250" s="8" t="s">
        <v>19</v>
      </c>
      <c r="C250" s="8">
        <v>39</v>
      </c>
      <c r="D250" s="8" t="s">
        <v>20</v>
      </c>
      <c r="E250" s="8" t="s">
        <v>49</v>
      </c>
      <c r="F250" s="8" t="s">
        <v>50</v>
      </c>
      <c r="G250" s="9">
        <v>43223</v>
      </c>
      <c r="H250" s="8" t="s">
        <v>312</v>
      </c>
      <c r="I250" s="8" t="s">
        <v>16</v>
      </c>
      <c r="J250" s="10" t="s">
        <v>17</v>
      </c>
      <c r="K250" t="str">
        <f>_xlfn.XLOOKUP(A250,attrition_cleaned!$A:$A,attrition_cleaned!$B:$B,"Missing")</f>
        <v>No</v>
      </c>
      <c r="L250" s="9"/>
      <c r="M250">
        <f>_xlfn.XLOOKUP(A250,compensation_cleaned!$A:$A,compensation_cleaned!$B:$B,"Missing")</f>
        <v>968094</v>
      </c>
      <c r="N250">
        <f>_xlfn.XLOOKUP(A250,compensation_cleaned!$A:$A,compensation_cleaned!$C:$C,"Missing")</f>
        <v>130164</v>
      </c>
      <c r="O250" t="str">
        <f>_xlfn.XLOOKUP(A250,compensation_cleaned!$A:$A,compensation_cleaned!$D:$D,"Missing")</f>
        <v>L3</v>
      </c>
      <c r="P250">
        <f>_xlfn.XLOOKUP(A250,engagement_pivot!$A:$A,engagement_pivot!$B:$B,"Missing")</f>
        <v>4.5</v>
      </c>
      <c r="Q250" t="str">
        <f>IF(
  _xlfn.XLOOKUP(A250, engagement_pivot!A:A, engagement_pivot!C:C, 0) &gt; 0,
  "Yes",
  "No"
)</f>
        <v>Yes</v>
      </c>
      <c r="R250">
        <f t="shared" si="15"/>
        <v>67</v>
      </c>
      <c r="S250" t="str">
        <f t="shared" si="16"/>
        <v>37+ months</v>
      </c>
      <c r="T250">
        <f>_xlfn.XLOOKUP(A250,performance_pivot!$A:$A,performance_pivot!$B:$B,"Missing")</f>
        <v>2</v>
      </c>
      <c r="U250">
        <f>_xlfn.XLOOKUP(A250,compensation_cleaned!$A:$A,compensation_cleaned!$F:$F,"Missing")</f>
        <v>1044648.4727722772</v>
      </c>
      <c r="V250" t="str">
        <f t="shared" si="17"/>
        <v>Below Avg Pay</v>
      </c>
      <c r="W250" t="str">
        <f t="shared" si="18"/>
        <v>Low/Avg Performer</v>
      </c>
      <c r="Y250" t="str">
        <f t="shared" si="19"/>
        <v>Low Pay &amp; Low Performance</v>
      </c>
    </row>
    <row r="251" spans="1:25">
      <c r="A251" s="11" t="s">
        <v>406</v>
      </c>
      <c r="B251" s="12" t="s">
        <v>11</v>
      </c>
      <c r="C251" s="12">
        <v>44</v>
      </c>
      <c r="D251" s="12" t="s">
        <v>20</v>
      </c>
      <c r="E251" s="12" t="s">
        <v>26</v>
      </c>
      <c r="F251" s="12" t="s">
        <v>27</v>
      </c>
      <c r="G251" s="13">
        <v>44905</v>
      </c>
      <c r="H251" s="12" t="s">
        <v>53</v>
      </c>
      <c r="I251" s="12" t="s">
        <v>70</v>
      </c>
      <c r="J251" s="14" t="s">
        <v>24</v>
      </c>
      <c r="K251" t="str">
        <f>_xlfn.XLOOKUP(A251,attrition_cleaned!$A:$A,attrition_cleaned!$B:$B,"Missing")</f>
        <v>No</v>
      </c>
      <c r="L251" s="13"/>
      <c r="M251">
        <f>_xlfn.XLOOKUP(A251,compensation_cleaned!$A:$A,compensation_cleaned!$B:$B,"Missing")</f>
        <v>1551268</v>
      </c>
      <c r="N251">
        <f>_xlfn.XLOOKUP(A251,compensation_cleaned!$A:$A,compensation_cleaned!$C:$C,"Missing")</f>
        <v>156684</v>
      </c>
      <c r="O251" t="str">
        <f>_xlfn.XLOOKUP(A251,compensation_cleaned!$A:$A,compensation_cleaned!$D:$D,"Missing")</f>
        <v>L4</v>
      </c>
      <c r="P251">
        <f>_xlfn.XLOOKUP(A251,engagement_pivot!$A:$A,engagement_pivot!$B:$B,"Missing")</f>
        <v>2</v>
      </c>
      <c r="Q251" t="str">
        <f>IF(
  _xlfn.XLOOKUP(A251, engagement_pivot!A:A, engagement_pivot!C:C, 0) &gt; 0,
  "Yes",
  "No"
)</f>
        <v>Yes</v>
      </c>
      <c r="R251">
        <f t="shared" si="15"/>
        <v>12</v>
      </c>
      <c r="S251" t="str">
        <f t="shared" si="16"/>
        <v>0–12 months</v>
      </c>
      <c r="T251">
        <f>_xlfn.XLOOKUP(A251,performance_pivot!$A:$A,performance_pivot!$B:$B,"Missing")</f>
        <v>3</v>
      </c>
      <c r="U251">
        <f>_xlfn.XLOOKUP(A251,compensation_cleaned!$A:$A,compensation_cleaned!$F:$F,"Missing")</f>
        <v>1044648.4727722772</v>
      </c>
      <c r="V251" t="str">
        <f t="shared" si="17"/>
        <v>Above Avg Pay</v>
      </c>
      <c r="W251" t="str">
        <f t="shared" si="18"/>
        <v>Low/Avg Performer</v>
      </c>
      <c r="Y251" t="str">
        <f t="shared" si="19"/>
        <v>Overpaid Low Performer</v>
      </c>
    </row>
    <row r="252" spans="1:25">
      <c r="A252" s="7" t="s">
        <v>407</v>
      </c>
      <c r="B252" s="8" t="s">
        <v>11</v>
      </c>
      <c r="C252" s="8">
        <v>35</v>
      </c>
      <c r="D252" s="8" t="s">
        <v>20</v>
      </c>
      <c r="E252" s="8" t="s">
        <v>26</v>
      </c>
      <c r="F252" s="8" t="s">
        <v>27</v>
      </c>
      <c r="G252" s="9">
        <v>44663</v>
      </c>
      <c r="H252" s="8" t="s">
        <v>62</v>
      </c>
      <c r="I252" s="8" t="s">
        <v>56</v>
      </c>
      <c r="J252" s="10" t="s">
        <v>17</v>
      </c>
      <c r="K252" t="str">
        <f>_xlfn.XLOOKUP(A252,attrition_cleaned!$A:$A,attrition_cleaned!$B:$B,"Missing")</f>
        <v>No</v>
      </c>
      <c r="L252" s="9"/>
      <c r="M252">
        <f>_xlfn.XLOOKUP(A252,compensation_cleaned!$A:$A,compensation_cleaned!$B:$B,"Missing")</f>
        <v>588672</v>
      </c>
      <c r="N252">
        <f>_xlfn.XLOOKUP(A252,compensation_cleaned!$A:$A,compensation_cleaned!$C:$C,"Missing")</f>
        <v>41495</v>
      </c>
      <c r="O252" t="str">
        <f>_xlfn.XLOOKUP(A252,compensation_cleaned!$A:$A,compensation_cleaned!$D:$D,"Missing")</f>
        <v>L1</v>
      </c>
      <c r="P252">
        <f>_xlfn.XLOOKUP(A252,engagement_pivot!$A:$A,engagement_pivot!$B:$B,"Missing")</f>
        <v>3</v>
      </c>
      <c r="Q252" t="str">
        <f>IF(
  _xlfn.XLOOKUP(A252, engagement_pivot!A:A, engagement_pivot!C:C, 0) &gt; 0,
  "Yes",
  "No"
)</f>
        <v>Yes</v>
      </c>
      <c r="R252">
        <f t="shared" si="15"/>
        <v>20</v>
      </c>
      <c r="S252" t="str">
        <f t="shared" si="16"/>
        <v>13–36 months</v>
      </c>
      <c r="T252">
        <f>_xlfn.XLOOKUP(A252,performance_pivot!$A:$A,performance_pivot!$B:$B,"Missing")</f>
        <v>4</v>
      </c>
      <c r="U252">
        <f>_xlfn.XLOOKUP(A252,compensation_cleaned!$A:$A,compensation_cleaned!$F:$F,"Missing")</f>
        <v>499723.03723404254</v>
      </c>
      <c r="V252" t="str">
        <f t="shared" si="17"/>
        <v>Above Avg Pay</v>
      </c>
      <c r="W252" t="str">
        <f t="shared" si="18"/>
        <v>High Performer</v>
      </c>
      <c r="Y252" t="str">
        <f t="shared" si="19"/>
        <v>Well Aligned</v>
      </c>
    </row>
    <row r="253" spans="1:25">
      <c r="A253" s="11" t="s">
        <v>408</v>
      </c>
      <c r="B253" s="12" t="s">
        <v>19</v>
      </c>
      <c r="C253" s="12">
        <v>36</v>
      </c>
      <c r="D253" s="12" t="s">
        <v>12</v>
      </c>
      <c r="E253" s="12" t="s">
        <v>13</v>
      </c>
      <c r="F253" s="12" t="s">
        <v>14</v>
      </c>
      <c r="G253" s="13">
        <v>43505</v>
      </c>
      <c r="H253" s="12" t="s">
        <v>341</v>
      </c>
      <c r="I253" s="12" t="s">
        <v>16</v>
      </c>
      <c r="J253" s="14" t="s">
        <v>24</v>
      </c>
      <c r="K253" t="str">
        <f>_xlfn.XLOOKUP(A253,attrition_cleaned!$A:$A,attrition_cleaned!$B:$B,"Missing")</f>
        <v>No</v>
      </c>
      <c r="L253" s="13"/>
      <c r="M253">
        <f>_xlfn.XLOOKUP(A253,compensation_cleaned!$A:$A,compensation_cleaned!$B:$B,"Missing")</f>
        <v>509782</v>
      </c>
      <c r="N253">
        <f>_xlfn.XLOOKUP(A253,compensation_cleaned!$A:$A,compensation_cleaned!$C:$C,"Missing")</f>
        <v>65143</v>
      </c>
      <c r="O253" t="str">
        <f>_xlfn.XLOOKUP(A253,compensation_cleaned!$A:$A,compensation_cleaned!$D:$D,"Missing")</f>
        <v>L1</v>
      </c>
      <c r="P253">
        <f>_xlfn.XLOOKUP(A253,engagement_pivot!$A:$A,engagement_pivot!$B:$B,"Missing")</f>
        <v>3.3333333333333335</v>
      </c>
      <c r="Q253" t="str">
        <f>IF(
  _xlfn.XLOOKUP(A253, engagement_pivot!A:A, engagement_pivot!C:C, 0) &gt; 0,
  "Yes",
  "No"
)</f>
        <v>Yes</v>
      </c>
      <c r="R253">
        <f t="shared" si="15"/>
        <v>58</v>
      </c>
      <c r="S253" t="str">
        <f t="shared" si="16"/>
        <v>37+ months</v>
      </c>
      <c r="T253">
        <f>_xlfn.XLOOKUP(A253,performance_pivot!$A:$A,performance_pivot!$B:$B,"Missing")</f>
        <v>4</v>
      </c>
      <c r="U253">
        <f>_xlfn.XLOOKUP(A253,compensation_cleaned!$A:$A,compensation_cleaned!$F:$F,"Missing")</f>
        <v>499723.03723404254</v>
      </c>
      <c r="V253" t="str">
        <f t="shared" si="17"/>
        <v>Above Avg Pay</v>
      </c>
      <c r="W253" t="str">
        <f t="shared" si="18"/>
        <v>High Performer</v>
      </c>
      <c r="Y253" t="str">
        <f t="shared" si="19"/>
        <v>Well Aligned</v>
      </c>
    </row>
    <row r="254" spans="1:25">
      <c r="A254" s="7" t="s">
        <v>409</v>
      </c>
      <c r="B254" s="8" t="s">
        <v>19</v>
      </c>
      <c r="C254" s="8">
        <v>22</v>
      </c>
      <c r="D254" s="8" t="s">
        <v>12</v>
      </c>
      <c r="E254" s="8" t="s">
        <v>13</v>
      </c>
      <c r="F254" s="8" t="s">
        <v>14</v>
      </c>
      <c r="G254" s="9">
        <v>45061</v>
      </c>
      <c r="H254" s="8" t="s">
        <v>153</v>
      </c>
      <c r="I254" s="8" t="s">
        <v>16</v>
      </c>
      <c r="J254" s="10" t="s">
        <v>24</v>
      </c>
      <c r="K254" t="str">
        <f>_xlfn.XLOOKUP(A254,attrition_cleaned!$A:$A,attrition_cleaned!$B:$B,"Missing")</f>
        <v>No</v>
      </c>
      <c r="L254" s="9"/>
      <c r="M254">
        <f>_xlfn.XLOOKUP(A254,compensation_cleaned!$A:$A,compensation_cleaned!$B:$B,"Missing")</f>
        <v>1095907</v>
      </c>
      <c r="N254">
        <f>_xlfn.XLOOKUP(A254,compensation_cleaned!$A:$A,compensation_cleaned!$C:$C,"Missing")</f>
        <v>86415</v>
      </c>
      <c r="O254" t="str">
        <f>_xlfn.XLOOKUP(A254,compensation_cleaned!$A:$A,compensation_cleaned!$D:$D,"Missing")</f>
        <v>L3</v>
      </c>
      <c r="P254">
        <f>_xlfn.XLOOKUP(A254,engagement_pivot!$A:$A,engagement_pivot!$B:$B,"Missing")</f>
        <v>5</v>
      </c>
      <c r="Q254" t="str">
        <f>IF(
  _xlfn.XLOOKUP(A254, engagement_pivot!A:A, engagement_pivot!C:C, 0) &gt; 0,
  "Yes",
  "No"
)</f>
        <v>Yes</v>
      </c>
      <c r="R254">
        <f t="shared" si="15"/>
        <v>7</v>
      </c>
      <c r="S254" t="str">
        <f t="shared" si="16"/>
        <v>0–12 months</v>
      </c>
      <c r="T254">
        <f>_xlfn.XLOOKUP(A254,performance_pivot!$A:$A,performance_pivot!$B:$B,"Missing")</f>
        <v>2.3333333333333335</v>
      </c>
      <c r="U254">
        <f>_xlfn.XLOOKUP(A254,compensation_cleaned!$A:$A,compensation_cleaned!$F:$F,"Missing")</f>
        <v>1044648.4727722772</v>
      </c>
      <c r="V254" t="str">
        <f t="shared" si="17"/>
        <v>Above Avg Pay</v>
      </c>
      <c r="W254" t="str">
        <f t="shared" si="18"/>
        <v>Low/Avg Performer</v>
      </c>
      <c r="Y254" t="str">
        <f t="shared" si="19"/>
        <v>Overpaid Low Performer</v>
      </c>
    </row>
    <row r="255" spans="1:25">
      <c r="A255" s="11" t="s">
        <v>410</v>
      </c>
      <c r="B255" s="12" t="s">
        <v>11</v>
      </c>
      <c r="C255" s="12">
        <v>36</v>
      </c>
      <c r="D255" s="12" t="s">
        <v>12</v>
      </c>
      <c r="E255" s="12" t="s">
        <v>13</v>
      </c>
      <c r="F255" s="12" t="s">
        <v>14</v>
      </c>
      <c r="G255" s="13">
        <v>44040</v>
      </c>
      <c r="H255" s="12" t="s">
        <v>84</v>
      </c>
      <c r="I255" s="12" t="s">
        <v>70</v>
      </c>
      <c r="J255" s="14" t="s">
        <v>24</v>
      </c>
      <c r="K255" t="str">
        <f>_xlfn.XLOOKUP(A255,attrition_cleaned!$A:$A,attrition_cleaned!$B:$B,"Missing")</f>
        <v>No</v>
      </c>
      <c r="L255" s="13"/>
      <c r="M255">
        <f>_xlfn.XLOOKUP(A255,compensation_cleaned!$A:$A,compensation_cleaned!$B:$B,"Missing")</f>
        <v>1596121</v>
      </c>
      <c r="N255">
        <f>_xlfn.XLOOKUP(A255,compensation_cleaned!$A:$A,compensation_cleaned!$C:$C,"Missing")</f>
        <v>189447</v>
      </c>
      <c r="O255" t="str">
        <f>_xlfn.XLOOKUP(A255,compensation_cleaned!$A:$A,compensation_cleaned!$D:$D,"Missing")</f>
        <v>L4</v>
      </c>
      <c r="P255">
        <f>_xlfn.XLOOKUP(A255,engagement_pivot!$A:$A,engagement_pivot!$B:$B,"Missing")</f>
        <v>1</v>
      </c>
      <c r="Q255" t="str">
        <f>IF(
  _xlfn.XLOOKUP(A255, engagement_pivot!A:A, engagement_pivot!C:C, 0) &gt; 0,
  "Yes",
  "No"
)</f>
        <v>Yes</v>
      </c>
      <c r="R255">
        <f t="shared" si="15"/>
        <v>41</v>
      </c>
      <c r="S255" t="str">
        <f t="shared" si="16"/>
        <v>37+ months</v>
      </c>
      <c r="T255">
        <f>_xlfn.XLOOKUP(A255,performance_pivot!$A:$A,performance_pivot!$B:$B,"Missing")</f>
        <v>3</v>
      </c>
      <c r="U255">
        <f>_xlfn.XLOOKUP(A255,compensation_cleaned!$A:$A,compensation_cleaned!$F:$F,"Missing")</f>
        <v>1044648.4727722772</v>
      </c>
      <c r="V255" t="str">
        <f t="shared" si="17"/>
        <v>Above Avg Pay</v>
      </c>
      <c r="W255" t="str">
        <f t="shared" si="18"/>
        <v>Low/Avg Performer</v>
      </c>
      <c r="Y255" t="str">
        <f t="shared" si="19"/>
        <v>Overpaid Low Performer</v>
      </c>
    </row>
    <row r="256" spans="1:25">
      <c r="A256" s="7" t="s">
        <v>411</v>
      </c>
      <c r="B256" s="8" t="s">
        <v>19</v>
      </c>
      <c r="C256" s="8">
        <v>31</v>
      </c>
      <c r="D256" s="8" t="s">
        <v>20</v>
      </c>
      <c r="E256" s="8" t="s">
        <v>33</v>
      </c>
      <c r="F256" s="8" t="s">
        <v>34</v>
      </c>
      <c r="G256" s="9">
        <v>44659</v>
      </c>
      <c r="H256" s="8" t="s">
        <v>198</v>
      </c>
      <c r="I256" s="8" t="s">
        <v>45</v>
      </c>
      <c r="J256" s="10" t="s">
        <v>24</v>
      </c>
      <c r="K256" t="str">
        <f>_xlfn.XLOOKUP(A256,attrition_cleaned!$A:$A,attrition_cleaned!$B:$B,"Missing")</f>
        <v>Yes</v>
      </c>
      <c r="L256" s="9">
        <v>45697</v>
      </c>
      <c r="M256">
        <f>_xlfn.XLOOKUP(A256,compensation_cleaned!$A:$A,compensation_cleaned!$B:$B,"Missing")</f>
        <v>1100010</v>
      </c>
      <c r="N256">
        <f>_xlfn.XLOOKUP(A256,compensation_cleaned!$A:$A,compensation_cleaned!$C:$C,"Missing")</f>
        <v>117004</v>
      </c>
      <c r="O256" t="str">
        <f>_xlfn.XLOOKUP(A256,compensation_cleaned!$A:$A,compensation_cleaned!$D:$D,"Missing")</f>
        <v>L3</v>
      </c>
      <c r="P256">
        <f>_xlfn.XLOOKUP(A256,engagement_pivot!$A:$A,engagement_pivot!$B:$B,"Missing")</f>
        <v>3</v>
      </c>
      <c r="Q256" t="str">
        <f>IF(
  _xlfn.XLOOKUP(A256, engagement_pivot!A:A, engagement_pivot!C:C, 0) &gt; 0,
  "Yes",
  "No"
)</f>
        <v>Yes</v>
      </c>
      <c r="R256">
        <f t="shared" si="15"/>
        <v>34</v>
      </c>
      <c r="S256" t="str">
        <f t="shared" si="16"/>
        <v>13–36 months</v>
      </c>
      <c r="T256">
        <f>_xlfn.XLOOKUP(A256,performance_pivot!$A:$A,performance_pivot!$B:$B,"Missing")</f>
        <v>2.5</v>
      </c>
      <c r="U256">
        <f>_xlfn.XLOOKUP(A256,compensation_cleaned!$A:$A,compensation_cleaned!$F:$F,"Missing")</f>
        <v>1044648.4727722772</v>
      </c>
      <c r="V256" t="str">
        <f t="shared" si="17"/>
        <v>Above Avg Pay</v>
      </c>
      <c r="W256" t="str">
        <f t="shared" si="18"/>
        <v>Low/Avg Performer</v>
      </c>
      <c r="Y256" t="str">
        <f t="shared" si="19"/>
        <v>Overpaid Low Performer</v>
      </c>
    </row>
    <row r="257" spans="1:25">
      <c r="A257" s="11" t="s">
        <v>412</v>
      </c>
      <c r="B257" s="12" t="s">
        <v>11</v>
      </c>
      <c r="C257" s="12">
        <v>41</v>
      </c>
      <c r="D257" s="12" t="s">
        <v>12</v>
      </c>
      <c r="E257" s="12" t="s">
        <v>33</v>
      </c>
      <c r="F257" s="12" t="s">
        <v>34</v>
      </c>
      <c r="G257" s="13">
        <v>44895</v>
      </c>
      <c r="H257" s="12" t="s">
        <v>413</v>
      </c>
      <c r="I257" s="12" t="s">
        <v>23</v>
      </c>
      <c r="J257" s="14" t="s">
        <v>24</v>
      </c>
      <c r="K257" t="str">
        <f>_xlfn.XLOOKUP(A257,attrition_cleaned!$A:$A,attrition_cleaned!$B:$B,"Missing")</f>
        <v>No</v>
      </c>
      <c r="L257" s="13"/>
      <c r="M257">
        <f>_xlfn.XLOOKUP(A257,compensation_cleaned!$A:$A,compensation_cleaned!$B:$B,"Missing")</f>
        <v>1175776</v>
      </c>
      <c r="N257">
        <f>_xlfn.XLOOKUP(A257,compensation_cleaned!$A:$A,compensation_cleaned!$C:$C,"Missing")</f>
        <v>155566</v>
      </c>
      <c r="O257" t="str">
        <f>_xlfn.XLOOKUP(A257,compensation_cleaned!$A:$A,compensation_cleaned!$D:$D,"Missing")</f>
        <v>L3</v>
      </c>
      <c r="P257">
        <f>_xlfn.XLOOKUP(A257,engagement_pivot!$A:$A,engagement_pivot!$B:$B,"Missing")</f>
        <v>2.3333333333333335</v>
      </c>
      <c r="Q257" t="str">
        <f>IF(
  _xlfn.XLOOKUP(A257, engagement_pivot!A:A, engagement_pivot!C:C, 0) &gt; 0,
  "Yes",
  "No"
)</f>
        <v>Yes</v>
      </c>
      <c r="R257">
        <f t="shared" si="15"/>
        <v>13</v>
      </c>
      <c r="S257" t="str">
        <f t="shared" si="16"/>
        <v>13–36 months</v>
      </c>
      <c r="T257">
        <f>_xlfn.XLOOKUP(A257,performance_pivot!$A:$A,performance_pivot!$B:$B,"Missing")</f>
        <v>5</v>
      </c>
      <c r="U257">
        <f>_xlfn.XLOOKUP(A257,compensation_cleaned!$A:$A,compensation_cleaned!$F:$F,"Missing")</f>
        <v>1044648.4727722772</v>
      </c>
      <c r="V257" t="str">
        <f t="shared" si="17"/>
        <v>Above Avg Pay</v>
      </c>
      <c r="W257" t="str">
        <f t="shared" si="18"/>
        <v>High Performer</v>
      </c>
      <c r="Y257" t="str">
        <f t="shared" si="19"/>
        <v>Well Aligned</v>
      </c>
    </row>
    <row r="258" spans="1:25">
      <c r="A258" s="7" t="s">
        <v>414</v>
      </c>
      <c r="B258" s="8" t="s">
        <v>11</v>
      </c>
      <c r="C258" s="8">
        <v>42</v>
      </c>
      <c r="D258" s="8" t="s">
        <v>12</v>
      </c>
      <c r="E258" s="8" t="s">
        <v>49</v>
      </c>
      <c r="F258" s="8" t="s">
        <v>68</v>
      </c>
      <c r="G258" s="9">
        <v>43773</v>
      </c>
      <c r="H258" s="8" t="s">
        <v>15</v>
      </c>
      <c r="I258" s="8" t="s">
        <v>16</v>
      </c>
      <c r="J258" s="10" t="s">
        <v>24</v>
      </c>
      <c r="K258" t="str">
        <f>_xlfn.XLOOKUP(A258,attrition_cleaned!$A:$A,attrition_cleaned!$B:$B,"Missing")</f>
        <v>No</v>
      </c>
      <c r="L258" s="9"/>
      <c r="M258">
        <f>_xlfn.XLOOKUP(A258,compensation_cleaned!$A:$A,compensation_cleaned!$B:$B,"Missing")</f>
        <v>1326503</v>
      </c>
      <c r="N258">
        <f>_xlfn.XLOOKUP(A258,compensation_cleaned!$A:$A,compensation_cleaned!$C:$C,"Missing")</f>
        <v>92385</v>
      </c>
      <c r="O258" t="str">
        <f>_xlfn.XLOOKUP(A258,compensation_cleaned!$A:$A,compensation_cleaned!$D:$D,"Missing")</f>
        <v>L4</v>
      </c>
      <c r="P258">
        <f>_xlfn.XLOOKUP(A258,engagement_pivot!$A:$A,engagement_pivot!$B:$B,"Missing")</f>
        <v>5</v>
      </c>
      <c r="Q258" t="str">
        <f>IF(
  _xlfn.XLOOKUP(A258, engagement_pivot!A:A, engagement_pivot!C:C, 0) &gt; 0,
  "Yes",
  "No"
)</f>
        <v>Yes</v>
      </c>
      <c r="R258">
        <f t="shared" si="15"/>
        <v>49</v>
      </c>
      <c r="S258" t="str">
        <f t="shared" si="16"/>
        <v>37+ months</v>
      </c>
      <c r="T258">
        <f>_xlfn.XLOOKUP(A258,performance_pivot!$A:$A,performance_pivot!$B:$B,"Missing")</f>
        <v>4.333333333333333</v>
      </c>
      <c r="U258">
        <f>_xlfn.XLOOKUP(A258,compensation_cleaned!$A:$A,compensation_cleaned!$F:$F,"Missing")</f>
        <v>1044648.4727722772</v>
      </c>
      <c r="V258" t="str">
        <f t="shared" si="17"/>
        <v>Above Avg Pay</v>
      </c>
      <c r="W258" t="str">
        <f t="shared" si="18"/>
        <v>High Performer</v>
      </c>
      <c r="Y258" t="str">
        <f t="shared" si="19"/>
        <v>Well Aligned</v>
      </c>
    </row>
    <row r="259" spans="1:25">
      <c r="A259" s="11" t="s">
        <v>415</v>
      </c>
      <c r="B259" s="12" t="s">
        <v>19</v>
      </c>
      <c r="C259" s="12">
        <v>25</v>
      </c>
      <c r="D259" s="12" t="s">
        <v>20</v>
      </c>
      <c r="E259" s="12" t="s">
        <v>33</v>
      </c>
      <c r="F259" s="12" t="s">
        <v>34</v>
      </c>
      <c r="G259" s="13">
        <v>43433</v>
      </c>
      <c r="H259" s="12" t="s">
        <v>416</v>
      </c>
      <c r="I259" s="12" t="s">
        <v>56</v>
      </c>
      <c r="J259" s="14" t="s">
        <v>24</v>
      </c>
      <c r="K259" t="str">
        <f>_xlfn.XLOOKUP(A259,attrition_cleaned!$A:$A,attrition_cleaned!$B:$B,"Missing")</f>
        <v>No</v>
      </c>
      <c r="L259" s="13"/>
      <c r="M259">
        <f>_xlfn.XLOOKUP(A259,compensation_cleaned!$A:$A,compensation_cleaned!$B:$B,"Missing")</f>
        <v>451421</v>
      </c>
      <c r="N259">
        <f>_xlfn.XLOOKUP(A259,compensation_cleaned!$A:$A,compensation_cleaned!$C:$C,"Missing")</f>
        <v>25392</v>
      </c>
      <c r="O259" t="str">
        <f>_xlfn.XLOOKUP(A259,compensation_cleaned!$A:$A,compensation_cleaned!$D:$D,"Missing")</f>
        <v>L1</v>
      </c>
      <c r="P259">
        <f>_xlfn.XLOOKUP(A259,engagement_pivot!$A:$A,engagement_pivot!$B:$B,"Missing")</f>
        <v>2</v>
      </c>
      <c r="Q259" t="str">
        <f>IF(
  _xlfn.XLOOKUP(A259, engagement_pivot!A:A, engagement_pivot!C:C, 0) &gt; 0,
  "Yes",
  "No"
)</f>
        <v>Yes</v>
      </c>
      <c r="R259">
        <f t="shared" ref="R259:R322" si="20">IF(K259="Yes",DATEDIF(G259,L259,"M"),DATEDIF(G259,DATE(2023,12,31),"M"))</f>
        <v>61</v>
      </c>
      <c r="S259" t="str">
        <f t="shared" ref="S259:S322" si="21">IF(R259&lt;=12,"0–12 months",
 IF(R259&lt;=36,"13–36 months","37+ months"))</f>
        <v>37+ months</v>
      </c>
      <c r="T259">
        <f>_xlfn.XLOOKUP(A259,performance_pivot!$A:$A,performance_pivot!$B:$B,"Missing")</f>
        <v>3</v>
      </c>
      <c r="U259">
        <f>_xlfn.XLOOKUP(A259,compensation_cleaned!$A:$A,compensation_cleaned!$F:$F,"Missing")</f>
        <v>499723.03723404254</v>
      </c>
      <c r="V259" t="str">
        <f t="shared" ref="V259:V322" si="22">IF(M259&gt;U259,"Above Avg Pay","Below Avg Pay")</f>
        <v>Below Avg Pay</v>
      </c>
      <c r="W259" t="str">
        <f t="shared" ref="W259:W322" si="23">IF(T259&gt;=4,"High Performer","Low/Avg Performer")</f>
        <v>Low/Avg Performer</v>
      </c>
      <c r="Y259" t="str">
        <f t="shared" si="19"/>
        <v>Low Pay &amp; Low Performance</v>
      </c>
    </row>
    <row r="260" spans="1:25">
      <c r="A260" s="7" t="s">
        <v>417</v>
      </c>
      <c r="B260" s="8" t="s">
        <v>19</v>
      </c>
      <c r="C260" s="8">
        <v>28</v>
      </c>
      <c r="D260" s="8" t="s">
        <v>12</v>
      </c>
      <c r="E260" s="8" t="s">
        <v>26</v>
      </c>
      <c r="F260" s="8" t="s">
        <v>58</v>
      </c>
      <c r="G260" s="9">
        <v>44228</v>
      </c>
      <c r="H260" s="8" t="s">
        <v>22</v>
      </c>
      <c r="I260" s="8" t="s">
        <v>56</v>
      </c>
      <c r="J260" s="10" t="s">
        <v>24</v>
      </c>
      <c r="K260" t="str">
        <f>_xlfn.XLOOKUP(A260,attrition_cleaned!$A:$A,attrition_cleaned!$B:$B,"Missing")</f>
        <v>No</v>
      </c>
      <c r="L260" s="9"/>
      <c r="M260">
        <f>_xlfn.XLOOKUP(A260,compensation_cleaned!$A:$A,compensation_cleaned!$B:$B,"Missing")</f>
        <v>636376</v>
      </c>
      <c r="N260">
        <f>_xlfn.XLOOKUP(A260,compensation_cleaned!$A:$A,compensation_cleaned!$C:$C,"Missing")</f>
        <v>91116</v>
      </c>
      <c r="O260" t="str">
        <f>_xlfn.XLOOKUP(A260,compensation_cleaned!$A:$A,compensation_cleaned!$D:$D,"Missing")</f>
        <v>L2</v>
      </c>
      <c r="P260">
        <f>_xlfn.XLOOKUP(A260,engagement_pivot!$A:$A,engagement_pivot!$B:$B,"Missing")</f>
        <v>3.5</v>
      </c>
      <c r="Q260" t="str">
        <f>IF(
  _xlfn.XLOOKUP(A260, engagement_pivot!A:A, engagement_pivot!C:C, 0) &gt; 0,
  "Yes",
  "No"
)</f>
        <v>Yes</v>
      </c>
      <c r="R260">
        <f t="shared" si="20"/>
        <v>34</v>
      </c>
      <c r="S260" t="str">
        <f t="shared" si="21"/>
        <v>13–36 months</v>
      </c>
      <c r="T260">
        <f>_xlfn.XLOOKUP(A260,performance_pivot!$A:$A,performance_pivot!$B:$B,"Missing")</f>
        <v>3.75</v>
      </c>
      <c r="U260">
        <f>_xlfn.XLOOKUP(A260,compensation_cleaned!$A:$A,compensation_cleaned!$F:$F,"Missing")</f>
        <v>746435.40070921986</v>
      </c>
      <c r="V260" t="str">
        <f t="shared" si="22"/>
        <v>Below Avg Pay</v>
      </c>
      <c r="W260" t="str">
        <f t="shared" si="23"/>
        <v>Low/Avg Performer</v>
      </c>
      <c r="Y260" t="str">
        <f t="shared" ref="Y260:Y323" si="24">IF(
 AND(V260="Above Avg Pay",W260="High Performer"),"Well Aligned",
 IF(
  AND(V260="Below Avg Pay",W260="High Performer"),"Underpaid High Performer",
  IF(
   AND(V260="Above Avg Pay",W260="Low/Avg Performer"),"Overpaid Low Performer",
   "Low Pay &amp; Low Performance"
  )
 )
)</f>
        <v>Low Pay &amp; Low Performance</v>
      </c>
    </row>
    <row r="261" spans="1:25">
      <c r="A261" s="11" t="s">
        <v>418</v>
      </c>
      <c r="B261" s="12" t="s">
        <v>19</v>
      </c>
      <c r="C261" s="12">
        <v>25</v>
      </c>
      <c r="D261" s="12" t="s">
        <v>12</v>
      </c>
      <c r="E261" s="12" t="s">
        <v>49</v>
      </c>
      <c r="F261" s="12" t="s">
        <v>50</v>
      </c>
      <c r="G261" s="13">
        <v>45056</v>
      </c>
      <c r="H261" s="12" t="s">
        <v>66</v>
      </c>
      <c r="I261" s="12" t="s">
        <v>45</v>
      </c>
      <c r="J261" s="14" t="s">
        <v>24</v>
      </c>
      <c r="K261" t="str">
        <f>_xlfn.XLOOKUP(A261,attrition_cleaned!$A:$A,attrition_cleaned!$B:$B,"Missing")</f>
        <v>No</v>
      </c>
      <c r="L261" s="13"/>
      <c r="M261">
        <f>_xlfn.XLOOKUP(A261,compensation_cleaned!$A:$A,compensation_cleaned!$B:$B,"Missing")</f>
        <v>885398</v>
      </c>
      <c r="N261">
        <f>_xlfn.XLOOKUP(A261,compensation_cleaned!$A:$A,compensation_cleaned!$C:$C,"Missing")</f>
        <v>78749</v>
      </c>
      <c r="O261" t="str">
        <f>_xlfn.XLOOKUP(A261,compensation_cleaned!$A:$A,compensation_cleaned!$D:$D,"Missing")</f>
        <v>L2</v>
      </c>
      <c r="P261">
        <f>_xlfn.XLOOKUP(A261,engagement_pivot!$A:$A,engagement_pivot!$B:$B,"Missing")</f>
        <v>1.5</v>
      </c>
      <c r="Q261" t="str">
        <f>IF(
  _xlfn.XLOOKUP(A261, engagement_pivot!A:A, engagement_pivot!C:C, 0) &gt; 0,
  "Yes",
  "No"
)</f>
        <v>Yes</v>
      </c>
      <c r="R261">
        <f t="shared" si="20"/>
        <v>7</v>
      </c>
      <c r="S261" t="str">
        <f t="shared" si="21"/>
        <v>0–12 months</v>
      </c>
      <c r="T261">
        <f>_xlfn.XLOOKUP(A261,performance_pivot!$A:$A,performance_pivot!$B:$B,"Missing")</f>
        <v>4</v>
      </c>
      <c r="U261">
        <f>_xlfn.XLOOKUP(A261,compensation_cleaned!$A:$A,compensation_cleaned!$F:$F,"Missing")</f>
        <v>746435.40070921986</v>
      </c>
      <c r="V261" t="str">
        <f t="shared" si="22"/>
        <v>Above Avg Pay</v>
      </c>
      <c r="W261" t="str">
        <f t="shared" si="23"/>
        <v>High Performer</v>
      </c>
      <c r="Y261" t="str">
        <f t="shared" si="24"/>
        <v>Well Aligned</v>
      </c>
    </row>
    <row r="262" spans="1:25">
      <c r="A262" s="7" t="s">
        <v>419</v>
      </c>
      <c r="B262" s="8" t="s">
        <v>19</v>
      </c>
      <c r="C262" s="8">
        <v>40</v>
      </c>
      <c r="D262" s="8" t="s">
        <v>12</v>
      </c>
      <c r="E262" s="8" t="s">
        <v>13</v>
      </c>
      <c r="F262" s="8" t="s">
        <v>21</v>
      </c>
      <c r="G262" s="9">
        <v>42897</v>
      </c>
      <c r="H262" s="8" t="s">
        <v>205</v>
      </c>
      <c r="I262" s="8" t="s">
        <v>16</v>
      </c>
      <c r="J262" s="10" t="s">
        <v>24</v>
      </c>
      <c r="K262" t="str">
        <f>_xlfn.XLOOKUP(A262,attrition_cleaned!$A:$A,attrition_cleaned!$B:$B,"Missing")</f>
        <v>No</v>
      </c>
      <c r="L262" s="9"/>
      <c r="M262">
        <f>_xlfn.XLOOKUP(A262,compensation_cleaned!$A:$A,compensation_cleaned!$B:$B,"Missing")</f>
        <v>1438023</v>
      </c>
      <c r="N262">
        <f>_xlfn.XLOOKUP(A262,compensation_cleaned!$A:$A,compensation_cleaned!$C:$C,"Missing")</f>
        <v>78209</v>
      </c>
      <c r="O262" t="str">
        <f>_xlfn.XLOOKUP(A262,compensation_cleaned!$A:$A,compensation_cleaned!$D:$D,"Missing")</f>
        <v>L4</v>
      </c>
      <c r="P262">
        <f>_xlfn.XLOOKUP(A262,engagement_pivot!$A:$A,engagement_pivot!$B:$B,"Missing")</f>
        <v>4</v>
      </c>
      <c r="Q262" t="str">
        <f>IF(
  _xlfn.XLOOKUP(A262, engagement_pivot!A:A, engagement_pivot!C:C, 0) &gt; 0,
  "Yes",
  "No"
)</f>
        <v>Yes</v>
      </c>
      <c r="R262">
        <f t="shared" si="20"/>
        <v>78</v>
      </c>
      <c r="S262" t="str">
        <f t="shared" si="21"/>
        <v>37+ months</v>
      </c>
      <c r="T262">
        <f>_xlfn.XLOOKUP(A262,performance_pivot!$A:$A,performance_pivot!$B:$B,"Missing")</f>
        <v>3.5</v>
      </c>
      <c r="U262">
        <f>_xlfn.XLOOKUP(A262,compensation_cleaned!$A:$A,compensation_cleaned!$F:$F,"Missing")</f>
        <v>1044648.4727722772</v>
      </c>
      <c r="V262" t="str">
        <f t="shared" si="22"/>
        <v>Above Avg Pay</v>
      </c>
      <c r="W262" t="str">
        <f t="shared" si="23"/>
        <v>Low/Avg Performer</v>
      </c>
      <c r="Y262" t="str">
        <f t="shared" si="24"/>
        <v>Overpaid Low Performer</v>
      </c>
    </row>
    <row r="263" spans="1:25">
      <c r="A263" s="11" t="s">
        <v>420</v>
      </c>
      <c r="B263" s="12" t="s">
        <v>19</v>
      </c>
      <c r="C263" s="12">
        <v>27</v>
      </c>
      <c r="D263" s="12" t="s">
        <v>12</v>
      </c>
      <c r="E263" s="12" t="s">
        <v>33</v>
      </c>
      <c r="F263" s="12" t="s">
        <v>112</v>
      </c>
      <c r="G263" s="13">
        <v>43399</v>
      </c>
      <c r="H263" s="12" t="s">
        <v>287</v>
      </c>
      <c r="I263" s="12" t="s">
        <v>16</v>
      </c>
      <c r="J263" s="14" t="s">
        <v>24</v>
      </c>
      <c r="K263" t="str">
        <f>_xlfn.XLOOKUP(A263,attrition_cleaned!$A:$A,attrition_cleaned!$B:$B,"Missing")</f>
        <v>No</v>
      </c>
      <c r="L263" s="13"/>
      <c r="M263">
        <f>_xlfn.XLOOKUP(A263,compensation_cleaned!$A:$A,compensation_cleaned!$B:$B,"Missing")</f>
        <v>892657</v>
      </c>
      <c r="N263">
        <f>_xlfn.XLOOKUP(A263,compensation_cleaned!$A:$A,compensation_cleaned!$C:$C,"Missing")</f>
        <v>94431</v>
      </c>
      <c r="O263" t="str">
        <f>_xlfn.XLOOKUP(A263,compensation_cleaned!$A:$A,compensation_cleaned!$D:$D,"Missing")</f>
        <v>L2</v>
      </c>
      <c r="P263">
        <f>_xlfn.XLOOKUP(A263,engagement_pivot!$A:$A,engagement_pivot!$B:$B,"Missing")</f>
        <v>2.3333333333333335</v>
      </c>
      <c r="Q263" t="str">
        <f>IF(
  _xlfn.XLOOKUP(A263, engagement_pivot!A:A, engagement_pivot!C:C, 0) &gt; 0,
  "Yes",
  "No"
)</f>
        <v>Yes</v>
      </c>
      <c r="R263">
        <f t="shared" si="20"/>
        <v>62</v>
      </c>
      <c r="S263" t="str">
        <f t="shared" si="21"/>
        <v>37+ months</v>
      </c>
      <c r="T263">
        <f>_xlfn.XLOOKUP(A263,performance_pivot!$A:$A,performance_pivot!$B:$B,"Missing")</f>
        <v>4</v>
      </c>
      <c r="U263">
        <f>_xlfn.XLOOKUP(A263,compensation_cleaned!$A:$A,compensation_cleaned!$F:$F,"Missing")</f>
        <v>746435.40070921986</v>
      </c>
      <c r="V263" t="str">
        <f t="shared" si="22"/>
        <v>Above Avg Pay</v>
      </c>
      <c r="W263" t="str">
        <f t="shared" si="23"/>
        <v>High Performer</v>
      </c>
      <c r="Y263" t="str">
        <f t="shared" si="24"/>
        <v>Well Aligned</v>
      </c>
    </row>
    <row r="264" spans="1:25">
      <c r="A264" s="7" t="s">
        <v>421</v>
      </c>
      <c r="B264" s="8" t="s">
        <v>11</v>
      </c>
      <c r="C264" s="8">
        <v>22</v>
      </c>
      <c r="D264" s="8" t="s">
        <v>12</v>
      </c>
      <c r="E264" s="8" t="s">
        <v>13</v>
      </c>
      <c r="F264" s="8" t="s">
        <v>21</v>
      </c>
      <c r="G264" s="9">
        <v>42918</v>
      </c>
      <c r="H264" s="8" t="s">
        <v>422</v>
      </c>
      <c r="I264" s="8" t="s">
        <v>70</v>
      </c>
      <c r="J264" s="10" t="s">
        <v>24</v>
      </c>
      <c r="K264" t="str">
        <f>_xlfn.XLOOKUP(A264,attrition_cleaned!$A:$A,attrition_cleaned!$B:$B,"Missing")</f>
        <v>Yes</v>
      </c>
      <c r="L264" s="9">
        <v>43854</v>
      </c>
      <c r="M264">
        <f>_xlfn.XLOOKUP(A264,compensation_cleaned!$A:$A,compensation_cleaned!$B:$B,"Missing")</f>
        <v>938508</v>
      </c>
      <c r="N264">
        <f>_xlfn.XLOOKUP(A264,compensation_cleaned!$A:$A,compensation_cleaned!$C:$C,"Missing")</f>
        <v>68863</v>
      </c>
      <c r="O264" t="str">
        <f>_xlfn.XLOOKUP(A264,compensation_cleaned!$A:$A,compensation_cleaned!$D:$D,"Missing")</f>
        <v>L3</v>
      </c>
      <c r="P264">
        <f>_xlfn.XLOOKUP(A264,engagement_pivot!$A:$A,engagement_pivot!$B:$B,"Missing")</f>
        <v>4.5</v>
      </c>
      <c r="Q264" t="str">
        <f>IF(
  _xlfn.XLOOKUP(A264, engagement_pivot!A:A, engagement_pivot!C:C, 0) &gt; 0,
  "Yes",
  "No"
)</f>
        <v>Yes</v>
      </c>
      <c r="R264">
        <f t="shared" si="20"/>
        <v>30</v>
      </c>
      <c r="S264" t="str">
        <f t="shared" si="21"/>
        <v>13–36 months</v>
      </c>
      <c r="T264">
        <f>_xlfn.XLOOKUP(A264,performance_pivot!$A:$A,performance_pivot!$B:$B,"Missing")</f>
        <v>3</v>
      </c>
      <c r="U264">
        <f>_xlfn.XLOOKUP(A264,compensation_cleaned!$A:$A,compensation_cleaned!$F:$F,"Missing")</f>
        <v>1044648.4727722772</v>
      </c>
      <c r="V264" t="str">
        <f t="shared" si="22"/>
        <v>Below Avg Pay</v>
      </c>
      <c r="W264" t="str">
        <f t="shared" si="23"/>
        <v>Low/Avg Performer</v>
      </c>
      <c r="Y264" t="str">
        <f t="shared" si="24"/>
        <v>Low Pay &amp; Low Performance</v>
      </c>
    </row>
    <row r="265" spans="1:25">
      <c r="A265" s="11" t="s">
        <v>423</v>
      </c>
      <c r="B265" s="12" t="s">
        <v>11</v>
      </c>
      <c r="C265" s="12">
        <v>43</v>
      </c>
      <c r="D265" s="12" t="s">
        <v>12</v>
      </c>
      <c r="E265" s="12" t="s">
        <v>33</v>
      </c>
      <c r="F265" s="12" t="s">
        <v>34</v>
      </c>
      <c r="G265" s="13">
        <v>43706</v>
      </c>
      <c r="H265" s="12" t="s">
        <v>142</v>
      </c>
      <c r="I265" s="12" t="s">
        <v>56</v>
      </c>
      <c r="J265" s="14" t="s">
        <v>24</v>
      </c>
      <c r="K265" t="str">
        <f>_xlfn.XLOOKUP(A265,attrition_cleaned!$A:$A,attrition_cleaned!$B:$B,"Missing")</f>
        <v>No</v>
      </c>
      <c r="L265" s="13"/>
      <c r="M265">
        <f>_xlfn.XLOOKUP(A265,compensation_cleaned!$A:$A,compensation_cleaned!$B:$B,"Missing")</f>
        <v>623799</v>
      </c>
      <c r="N265">
        <f>_xlfn.XLOOKUP(A265,compensation_cleaned!$A:$A,compensation_cleaned!$C:$C,"Missing")</f>
        <v>75647</v>
      </c>
      <c r="O265" t="str">
        <f>_xlfn.XLOOKUP(A265,compensation_cleaned!$A:$A,compensation_cleaned!$D:$D,"Missing")</f>
        <v>L2</v>
      </c>
      <c r="P265">
        <f>_xlfn.XLOOKUP(A265,engagement_pivot!$A:$A,engagement_pivot!$B:$B,"Missing")</f>
        <v>3.5</v>
      </c>
      <c r="Q265" t="str">
        <f>IF(
  _xlfn.XLOOKUP(A265, engagement_pivot!A:A, engagement_pivot!C:C, 0) &gt; 0,
  "Yes",
  "No"
)</f>
        <v>Yes</v>
      </c>
      <c r="R265">
        <f t="shared" si="20"/>
        <v>52</v>
      </c>
      <c r="S265" t="str">
        <f t="shared" si="21"/>
        <v>37+ months</v>
      </c>
      <c r="T265">
        <f>_xlfn.XLOOKUP(A265,performance_pivot!$A:$A,performance_pivot!$B:$B,"Missing")</f>
        <v>3.5</v>
      </c>
      <c r="U265">
        <f>_xlfn.XLOOKUP(A265,compensation_cleaned!$A:$A,compensation_cleaned!$F:$F,"Missing")</f>
        <v>746435.40070921986</v>
      </c>
      <c r="V265" t="str">
        <f t="shared" si="22"/>
        <v>Below Avg Pay</v>
      </c>
      <c r="W265" t="str">
        <f t="shared" si="23"/>
        <v>Low/Avg Performer</v>
      </c>
      <c r="Y265" t="str">
        <f t="shared" si="24"/>
        <v>Low Pay &amp; Low Performance</v>
      </c>
    </row>
    <row r="266" spans="1:25">
      <c r="A266" s="7" t="s">
        <v>424</v>
      </c>
      <c r="B266" s="8" t="s">
        <v>11</v>
      </c>
      <c r="C266" s="8">
        <v>32</v>
      </c>
      <c r="D266" s="8" t="s">
        <v>20</v>
      </c>
      <c r="E266" s="8" t="s">
        <v>33</v>
      </c>
      <c r="F266" s="8" t="s">
        <v>34</v>
      </c>
      <c r="G266" s="9">
        <v>44469</v>
      </c>
      <c r="H266" s="8" t="s">
        <v>413</v>
      </c>
      <c r="I266" s="8" t="s">
        <v>45</v>
      </c>
      <c r="J266" s="10" t="s">
        <v>24</v>
      </c>
      <c r="K266" t="str">
        <f>_xlfn.XLOOKUP(A266,attrition_cleaned!$A:$A,attrition_cleaned!$B:$B,"Missing")</f>
        <v>No</v>
      </c>
      <c r="L266" s="9"/>
      <c r="M266">
        <f>_xlfn.XLOOKUP(A266,compensation_cleaned!$A:$A,compensation_cleaned!$B:$B,"Missing")</f>
        <v>683138</v>
      </c>
      <c r="N266">
        <f>_xlfn.XLOOKUP(A266,compensation_cleaned!$A:$A,compensation_cleaned!$C:$C,"Missing")</f>
        <v>46296</v>
      </c>
      <c r="O266" t="str">
        <f>_xlfn.XLOOKUP(A266,compensation_cleaned!$A:$A,compensation_cleaned!$D:$D,"Missing")</f>
        <v>L2</v>
      </c>
      <c r="P266">
        <f>_xlfn.XLOOKUP(A266,engagement_pivot!$A:$A,engagement_pivot!$B:$B,"Missing")</f>
        <v>2</v>
      </c>
      <c r="Q266" t="str">
        <f>IF(
  _xlfn.XLOOKUP(A266, engagement_pivot!A:A, engagement_pivot!C:C, 0) &gt; 0,
  "Yes",
  "No"
)</f>
        <v>Yes</v>
      </c>
      <c r="R266">
        <f t="shared" si="20"/>
        <v>27</v>
      </c>
      <c r="S266" t="str">
        <f t="shared" si="21"/>
        <v>13–36 months</v>
      </c>
      <c r="T266">
        <f>_xlfn.XLOOKUP(A266,performance_pivot!$A:$A,performance_pivot!$B:$B,"Missing")</f>
        <v>3</v>
      </c>
      <c r="U266">
        <f>_xlfn.XLOOKUP(A266,compensation_cleaned!$A:$A,compensation_cleaned!$F:$F,"Missing")</f>
        <v>746435.40070921986</v>
      </c>
      <c r="V266" t="str">
        <f t="shared" si="22"/>
        <v>Below Avg Pay</v>
      </c>
      <c r="W266" t="str">
        <f t="shared" si="23"/>
        <v>Low/Avg Performer</v>
      </c>
      <c r="Y266" t="str">
        <f t="shared" si="24"/>
        <v>Low Pay &amp; Low Performance</v>
      </c>
    </row>
    <row r="267" spans="1:25">
      <c r="A267" s="11" t="s">
        <v>425</v>
      </c>
      <c r="B267" s="12" t="s">
        <v>19</v>
      </c>
      <c r="C267" s="12">
        <v>32</v>
      </c>
      <c r="D267" s="12" t="s">
        <v>12</v>
      </c>
      <c r="E267" s="12" t="s">
        <v>26</v>
      </c>
      <c r="F267" s="12" t="s">
        <v>58</v>
      </c>
      <c r="G267" s="13">
        <v>44833</v>
      </c>
      <c r="H267" s="12" t="s">
        <v>153</v>
      </c>
      <c r="I267" s="12" t="s">
        <v>45</v>
      </c>
      <c r="J267" s="14" t="s">
        <v>24</v>
      </c>
      <c r="K267" t="str">
        <f>_xlfn.XLOOKUP(A267,attrition_cleaned!$A:$A,attrition_cleaned!$B:$B,"Missing")</f>
        <v>Yes</v>
      </c>
      <c r="L267" s="13">
        <v>45679</v>
      </c>
      <c r="M267">
        <f>_xlfn.XLOOKUP(A267,compensation_cleaned!$A:$A,compensation_cleaned!$B:$B,"Missing")</f>
        <v>824865</v>
      </c>
      <c r="N267">
        <f>_xlfn.XLOOKUP(A267,compensation_cleaned!$A:$A,compensation_cleaned!$C:$C,"Missing")</f>
        <v>54355</v>
      </c>
      <c r="O267" t="str">
        <f>_xlfn.XLOOKUP(A267,compensation_cleaned!$A:$A,compensation_cleaned!$D:$D,"Missing")</f>
        <v>L2</v>
      </c>
      <c r="P267">
        <f>_xlfn.XLOOKUP(A267,engagement_pivot!$A:$A,engagement_pivot!$B:$B,"Missing")</f>
        <v>2.5</v>
      </c>
      <c r="Q267" t="str">
        <f>IF(
  _xlfn.XLOOKUP(A267, engagement_pivot!A:A, engagement_pivot!C:C, 0) &gt; 0,
  "Yes",
  "No"
)</f>
        <v>Yes</v>
      </c>
      <c r="R267">
        <f t="shared" si="20"/>
        <v>27</v>
      </c>
      <c r="S267" t="str">
        <f t="shared" si="21"/>
        <v>13–36 months</v>
      </c>
      <c r="T267">
        <f>_xlfn.XLOOKUP(A267,performance_pivot!$A:$A,performance_pivot!$B:$B,"Missing")</f>
        <v>2</v>
      </c>
      <c r="U267">
        <f>_xlfn.XLOOKUP(A267,compensation_cleaned!$A:$A,compensation_cleaned!$F:$F,"Missing")</f>
        <v>746435.40070921986</v>
      </c>
      <c r="V267" t="str">
        <f t="shared" si="22"/>
        <v>Above Avg Pay</v>
      </c>
      <c r="W267" t="str">
        <f t="shared" si="23"/>
        <v>Low/Avg Performer</v>
      </c>
      <c r="Y267" t="str">
        <f t="shared" si="24"/>
        <v>Overpaid Low Performer</v>
      </c>
    </row>
    <row r="268" spans="1:25">
      <c r="A268" s="7" t="s">
        <v>426</v>
      </c>
      <c r="B268" s="8" t="s">
        <v>11</v>
      </c>
      <c r="C268" s="8">
        <v>40</v>
      </c>
      <c r="D268" s="8" t="s">
        <v>12</v>
      </c>
      <c r="E268" s="8" t="s">
        <v>33</v>
      </c>
      <c r="F268" s="8" t="s">
        <v>34</v>
      </c>
      <c r="G268" s="9">
        <v>44185</v>
      </c>
      <c r="H268" s="8" t="s">
        <v>304</v>
      </c>
      <c r="I268" s="8" t="s">
        <v>45</v>
      </c>
      <c r="J268" s="10" t="s">
        <v>24</v>
      </c>
      <c r="K268" t="str">
        <f>_xlfn.XLOOKUP(A268,attrition_cleaned!$A:$A,attrition_cleaned!$B:$B,"Missing")</f>
        <v>Yes</v>
      </c>
      <c r="L268" s="9">
        <v>44859</v>
      </c>
      <c r="M268">
        <f>_xlfn.XLOOKUP(A268,compensation_cleaned!$A:$A,compensation_cleaned!$B:$B,"Missing")</f>
        <v>816166</v>
      </c>
      <c r="N268">
        <f>_xlfn.XLOOKUP(A268,compensation_cleaned!$A:$A,compensation_cleaned!$C:$C,"Missing")</f>
        <v>99980</v>
      </c>
      <c r="O268" t="str">
        <f>_xlfn.XLOOKUP(A268,compensation_cleaned!$A:$A,compensation_cleaned!$D:$D,"Missing")</f>
        <v>L2</v>
      </c>
      <c r="P268">
        <f>_xlfn.XLOOKUP(A268,engagement_pivot!$A:$A,engagement_pivot!$B:$B,"Missing")</f>
        <v>2</v>
      </c>
      <c r="Q268" t="str">
        <f>IF(
  _xlfn.XLOOKUP(A268, engagement_pivot!A:A, engagement_pivot!C:C, 0) &gt; 0,
  "Yes",
  "No"
)</f>
        <v>Yes</v>
      </c>
      <c r="R268">
        <f t="shared" si="20"/>
        <v>22</v>
      </c>
      <c r="S268" t="str">
        <f t="shared" si="21"/>
        <v>13–36 months</v>
      </c>
      <c r="T268">
        <f>_xlfn.XLOOKUP(A268,performance_pivot!$A:$A,performance_pivot!$B:$B,"Missing")</f>
        <v>3.75</v>
      </c>
      <c r="U268">
        <f>_xlfn.XLOOKUP(A268,compensation_cleaned!$A:$A,compensation_cleaned!$F:$F,"Missing")</f>
        <v>746435.40070921986</v>
      </c>
      <c r="V268" t="str">
        <f t="shared" si="22"/>
        <v>Above Avg Pay</v>
      </c>
      <c r="W268" t="str">
        <f t="shared" si="23"/>
        <v>Low/Avg Performer</v>
      </c>
      <c r="Y268" t="str">
        <f t="shared" si="24"/>
        <v>Overpaid Low Performer</v>
      </c>
    </row>
    <row r="269" spans="1:25">
      <c r="A269" s="11" t="s">
        <v>427</v>
      </c>
      <c r="B269" s="12" t="s">
        <v>19</v>
      </c>
      <c r="C269" s="12">
        <v>27</v>
      </c>
      <c r="D269" s="12" t="s">
        <v>12</v>
      </c>
      <c r="E269" s="12" t="s">
        <v>26</v>
      </c>
      <c r="F269" s="12" t="s">
        <v>58</v>
      </c>
      <c r="G269" s="13">
        <v>43439</v>
      </c>
      <c r="H269" s="12" t="s">
        <v>176</v>
      </c>
      <c r="I269" s="12" t="s">
        <v>23</v>
      </c>
      <c r="J269" s="14" t="s">
        <v>17</v>
      </c>
      <c r="K269" t="str">
        <f>_xlfn.XLOOKUP(A269,attrition_cleaned!$A:$A,attrition_cleaned!$B:$B,"Missing")</f>
        <v>Yes</v>
      </c>
      <c r="L269" s="13">
        <v>44988</v>
      </c>
      <c r="M269">
        <f>_xlfn.XLOOKUP(A269,compensation_cleaned!$A:$A,compensation_cleaned!$B:$B,"Missing")</f>
        <v>804177</v>
      </c>
      <c r="N269">
        <f>_xlfn.XLOOKUP(A269,compensation_cleaned!$A:$A,compensation_cleaned!$C:$C,"Missing")</f>
        <v>62829</v>
      </c>
      <c r="O269" t="str">
        <f>_xlfn.XLOOKUP(A269,compensation_cleaned!$A:$A,compensation_cleaned!$D:$D,"Missing")</f>
        <v>L2</v>
      </c>
      <c r="P269">
        <f>_xlfn.XLOOKUP(A269,engagement_pivot!$A:$A,engagement_pivot!$B:$B,"Missing")</f>
        <v>2.6666666666666665</v>
      </c>
      <c r="Q269" t="str">
        <f>IF(
  _xlfn.XLOOKUP(A269, engagement_pivot!A:A, engagement_pivot!C:C, 0) &gt; 0,
  "Yes",
  "No"
)</f>
        <v>Yes</v>
      </c>
      <c r="R269">
        <f t="shared" si="20"/>
        <v>50</v>
      </c>
      <c r="S269" t="str">
        <f t="shared" si="21"/>
        <v>37+ months</v>
      </c>
      <c r="T269">
        <f>_xlfn.XLOOKUP(A269,performance_pivot!$A:$A,performance_pivot!$B:$B,"Missing")</f>
        <v>3.5</v>
      </c>
      <c r="U269">
        <f>_xlfn.XLOOKUP(A269,compensation_cleaned!$A:$A,compensation_cleaned!$F:$F,"Missing")</f>
        <v>746435.40070921986</v>
      </c>
      <c r="V269" t="str">
        <f t="shared" si="22"/>
        <v>Above Avg Pay</v>
      </c>
      <c r="W269" t="str">
        <f t="shared" si="23"/>
        <v>Low/Avg Performer</v>
      </c>
      <c r="Y269" t="str">
        <f t="shared" si="24"/>
        <v>Overpaid Low Performer</v>
      </c>
    </row>
    <row r="270" spans="1:25">
      <c r="A270" s="7" t="s">
        <v>428</v>
      </c>
      <c r="B270" s="8" t="s">
        <v>19</v>
      </c>
      <c r="C270" s="8">
        <v>33</v>
      </c>
      <c r="D270" s="8" t="s">
        <v>12</v>
      </c>
      <c r="E270" s="8" t="s">
        <v>49</v>
      </c>
      <c r="F270" s="8" t="s">
        <v>68</v>
      </c>
      <c r="G270" s="9">
        <v>43941</v>
      </c>
      <c r="H270" s="8" t="s">
        <v>429</v>
      </c>
      <c r="I270" s="8" t="s">
        <v>31</v>
      </c>
      <c r="J270" s="10" t="s">
        <v>24</v>
      </c>
      <c r="K270" t="str">
        <f>_xlfn.XLOOKUP(A270,attrition_cleaned!$A:$A,attrition_cleaned!$B:$B,"Missing")</f>
        <v>Yes</v>
      </c>
      <c r="L270" s="9">
        <v>45252</v>
      </c>
      <c r="M270">
        <f>_xlfn.XLOOKUP(A270,compensation_cleaned!$A:$A,compensation_cleaned!$B:$B,"Missing")</f>
        <v>431063</v>
      </c>
      <c r="N270">
        <f>_xlfn.XLOOKUP(A270,compensation_cleaned!$A:$A,compensation_cleaned!$C:$C,"Missing")</f>
        <v>55981</v>
      </c>
      <c r="O270" t="str">
        <f>_xlfn.XLOOKUP(A270,compensation_cleaned!$A:$A,compensation_cleaned!$D:$D,"Missing")</f>
        <v>L1</v>
      </c>
      <c r="P270">
        <f>_xlfn.XLOOKUP(A270,engagement_pivot!$A:$A,engagement_pivot!$B:$B,"Missing")</f>
        <v>4.5</v>
      </c>
      <c r="Q270" t="str">
        <f>IF(
  _xlfn.XLOOKUP(A270, engagement_pivot!A:A, engagement_pivot!C:C, 0) &gt; 0,
  "Yes",
  "No"
)</f>
        <v>Yes</v>
      </c>
      <c r="R270">
        <f t="shared" si="20"/>
        <v>43</v>
      </c>
      <c r="S270" t="str">
        <f t="shared" si="21"/>
        <v>37+ months</v>
      </c>
      <c r="T270">
        <f>_xlfn.XLOOKUP(A270,performance_pivot!$A:$A,performance_pivot!$B:$B,"Missing")</f>
        <v>3.3333333333333335</v>
      </c>
      <c r="U270">
        <f>_xlfn.XLOOKUP(A270,compensation_cleaned!$A:$A,compensation_cleaned!$F:$F,"Missing")</f>
        <v>499723.03723404254</v>
      </c>
      <c r="V270" t="str">
        <f t="shared" si="22"/>
        <v>Below Avg Pay</v>
      </c>
      <c r="W270" t="str">
        <f t="shared" si="23"/>
        <v>Low/Avg Performer</v>
      </c>
      <c r="Y270" t="str">
        <f t="shared" si="24"/>
        <v>Low Pay &amp; Low Performance</v>
      </c>
    </row>
    <row r="271" spans="1:25">
      <c r="A271" s="11" t="s">
        <v>430</v>
      </c>
      <c r="B271" s="12" t="s">
        <v>19</v>
      </c>
      <c r="C271" s="12">
        <v>43</v>
      </c>
      <c r="D271" s="12" t="s">
        <v>12</v>
      </c>
      <c r="E271" s="12" t="s">
        <v>13</v>
      </c>
      <c r="F271" s="12" t="s">
        <v>14</v>
      </c>
      <c r="G271" s="13">
        <v>44167</v>
      </c>
      <c r="H271" s="12" t="s">
        <v>244</v>
      </c>
      <c r="I271" s="12" t="s">
        <v>23</v>
      </c>
      <c r="J271" s="14" t="s">
        <v>24</v>
      </c>
      <c r="K271" t="str">
        <f>_xlfn.XLOOKUP(A271,attrition_cleaned!$A:$A,attrition_cleaned!$B:$B,"Missing")</f>
        <v>No</v>
      </c>
      <c r="L271" s="13"/>
      <c r="M271">
        <f>_xlfn.XLOOKUP(A271,compensation_cleaned!$A:$A,compensation_cleaned!$B:$B,"Missing")</f>
        <v>674272</v>
      </c>
      <c r="N271">
        <f>_xlfn.XLOOKUP(A271,compensation_cleaned!$A:$A,compensation_cleaned!$C:$C,"Missing")</f>
        <v>70468</v>
      </c>
      <c r="O271" t="str">
        <f>_xlfn.XLOOKUP(A271,compensation_cleaned!$A:$A,compensation_cleaned!$D:$D,"Missing")</f>
        <v>L2</v>
      </c>
      <c r="P271">
        <f>_xlfn.XLOOKUP(A271,engagement_pivot!$A:$A,engagement_pivot!$B:$B,"Missing")</f>
        <v>4</v>
      </c>
      <c r="Q271" t="str">
        <f>IF(
  _xlfn.XLOOKUP(A271, engagement_pivot!A:A, engagement_pivot!C:C, 0) &gt; 0,
  "Yes",
  "No"
)</f>
        <v>Yes</v>
      </c>
      <c r="R271">
        <f t="shared" si="20"/>
        <v>36</v>
      </c>
      <c r="S271" t="str">
        <f t="shared" si="21"/>
        <v>13–36 months</v>
      </c>
      <c r="T271">
        <f>_xlfn.XLOOKUP(A271,performance_pivot!$A:$A,performance_pivot!$B:$B,"Missing")</f>
        <v>3</v>
      </c>
      <c r="U271">
        <f>_xlfn.XLOOKUP(A271,compensation_cleaned!$A:$A,compensation_cleaned!$F:$F,"Missing")</f>
        <v>746435.40070921986</v>
      </c>
      <c r="V271" t="str">
        <f t="shared" si="22"/>
        <v>Below Avg Pay</v>
      </c>
      <c r="W271" t="str">
        <f t="shared" si="23"/>
        <v>Low/Avg Performer</v>
      </c>
      <c r="Y271" t="str">
        <f t="shared" si="24"/>
        <v>Low Pay &amp; Low Performance</v>
      </c>
    </row>
    <row r="272" spans="1:25">
      <c r="A272" s="7" t="s">
        <v>431</v>
      </c>
      <c r="B272" s="8" t="s">
        <v>19</v>
      </c>
      <c r="C272" s="8">
        <v>30</v>
      </c>
      <c r="D272" s="8" t="s">
        <v>12</v>
      </c>
      <c r="E272" s="8" t="s">
        <v>37</v>
      </c>
      <c r="F272" s="8" t="s">
        <v>38</v>
      </c>
      <c r="G272" s="9">
        <v>42940</v>
      </c>
      <c r="H272" s="8" t="s">
        <v>432</v>
      </c>
      <c r="I272" s="8" t="s">
        <v>31</v>
      </c>
      <c r="J272" s="10" t="s">
        <v>24</v>
      </c>
      <c r="K272" t="str">
        <f>_xlfn.XLOOKUP(A272,attrition_cleaned!$A:$A,attrition_cleaned!$B:$B,"Missing")</f>
        <v>No</v>
      </c>
      <c r="L272" s="9"/>
      <c r="M272">
        <f>_xlfn.XLOOKUP(A272,compensation_cleaned!$A:$A,compensation_cleaned!$B:$B,"Missing")</f>
        <v>1015849</v>
      </c>
      <c r="N272">
        <f>_xlfn.XLOOKUP(A272,compensation_cleaned!$A:$A,compensation_cleaned!$C:$C,"Missing")</f>
        <v>109448</v>
      </c>
      <c r="O272" t="str">
        <f>_xlfn.XLOOKUP(A272,compensation_cleaned!$A:$A,compensation_cleaned!$D:$D,"Missing")</f>
        <v>L3</v>
      </c>
      <c r="P272">
        <f>_xlfn.XLOOKUP(A272,engagement_pivot!$A:$A,engagement_pivot!$B:$B,"Missing")</f>
        <v>3.3333333333333335</v>
      </c>
      <c r="Q272" t="str">
        <f>IF(
  _xlfn.XLOOKUP(A272, engagement_pivot!A:A, engagement_pivot!C:C, 0) &gt; 0,
  "Yes",
  "No"
)</f>
        <v>Yes</v>
      </c>
      <c r="R272">
        <f t="shared" si="20"/>
        <v>77</v>
      </c>
      <c r="S272" t="str">
        <f t="shared" si="21"/>
        <v>37+ months</v>
      </c>
      <c r="T272">
        <f>_xlfn.XLOOKUP(A272,performance_pivot!$A:$A,performance_pivot!$B:$B,"Missing")</f>
        <v>3.5</v>
      </c>
      <c r="U272">
        <f>_xlfn.XLOOKUP(A272,compensation_cleaned!$A:$A,compensation_cleaned!$F:$F,"Missing")</f>
        <v>1044648.4727722772</v>
      </c>
      <c r="V272" t="str">
        <f t="shared" si="22"/>
        <v>Below Avg Pay</v>
      </c>
      <c r="W272" t="str">
        <f t="shared" si="23"/>
        <v>Low/Avg Performer</v>
      </c>
      <c r="Y272" t="str">
        <f t="shared" si="24"/>
        <v>Low Pay &amp; Low Performance</v>
      </c>
    </row>
    <row r="273" spans="1:25">
      <c r="A273" s="11" t="s">
        <v>433</v>
      </c>
      <c r="B273" s="12" t="s">
        <v>19</v>
      </c>
      <c r="C273" s="12">
        <v>28</v>
      </c>
      <c r="D273" s="12" t="s">
        <v>12</v>
      </c>
      <c r="E273" s="12" t="s">
        <v>33</v>
      </c>
      <c r="F273" s="12" t="s">
        <v>34</v>
      </c>
      <c r="G273" s="13">
        <v>44979</v>
      </c>
      <c r="H273" s="12" t="s">
        <v>364</v>
      </c>
      <c r="I273" s="12" t="s">
        <v>23</v>
      </c>
      <c r="J273" s="14" t="s">
        <v>24</v>
      </c>
      <c r="K273" t="str">
        <f>_xlfn.XLOOKUP(A273,attrition_cleaned!$A:$A,attrition_cleaned!$B:$B,"Missing")</f>
        <v>Yes</v>
      </c>
      <c r="L273" s="13">
        <v>45331</v>
      </c>
      <c r="M273">
        <f>_xlfn.XLOOKUP(A273,compensation_cleaned!$A:$A,compensation_cleaned!$B:$B,"Missing")</f>
        <v>616804</v>
      </c>
      <c r="N273">
        <f>_xlfn.XLOOKUP(A273,compensation_cleaned!$A:$A,compensation_cleaned!$C:$C,"Missing")</f>
        <v>31553</v>
      </c>
      <c r="O273" t="str">
        <f>_xlfn.XLOOKUP(A273,compensation_cleaned!$A:$A,compensation_cleaned!$D:$D,"Missing")</f>
        <v>L2</v>
      </c>
      <c r="P273">
        <f>_xlfn.XLOOKUP(A273,engagement_pivot!$A:$A,engagement_pivot!$B:$B,"Missing")</f>
        <v>3</v>
      </c>
      <c r="Q273" t="str">
        <f>IF(
  _xlfn.XLOOKUP(A273, engagement_pivot!A:A, engagement_pivot!C:C, 0) &gt; 0,
  "Yes",
  "No"
)</f>
        <v>Yes</v>
      </c>
      <c r="R273">
        <f t="shared" si="20"/>
        <v>11</v>
      </c>
      <c r="S273" t="str">
        <f t="shared" si="21"/>
        <v>0–12 months</v>
      </c>
      <c r="T273">
        <f>_xlfn.XLOOKUP(A273,performance_pivot!$A:$A,performance_pivot!$B:$B,"Missing")</f>
        <v>3.75</v>
      </c>
      <c r="U273">
        <f>_xlfn.XLOOKUP(A273,compensation_cleaned!$A:$A,compensation_cleaned!$F:$F,"Missing")</f>
        <v>746435.40070921986</v>
      </c>
      <c r="V273" t="str">
        <f t="shared" si="22"/>
        <v>Below Avg Pay</v>
      </c>
      <c r="W273" t="str">
        <f t="shared" si="23"/>
        <v>Low/Avg Performer</v>
      </c>
      <c r="Y273" t="str">
        <f t="shared" si="24"/>
        <v>Low Pay &amp; Low Performance</v>
      </c>
    </row>
    <row r="274" spans="1:25">
      <c r="A274" s="7" t="s">
        <v>434</v>
      </c>
      <c r="B274" s="8" t="s">
        <v>19</v>
      </c>
      <c r="C274" s="8">
        <v>28</v>
      </c>
      <c r="D274" s="8" t="s">
        <v>12</v>
      </c>
      <c r="E274" s="8" t="s">
        <v>33</v>
      </c>
      <c r="F274" s="8" t="s">
        <v>112</v>
      </c>
      <c r="G274" s="9">
        <v>44231</v>
      </c>
      <c r="H274" s="8" t="s">
        <v>435</v>
      </c>
      <c r="I274" s="8" t="s">
        <v>56</v>
      </c>
      <c r="J274" s="10" t="s">
        <v>24</v>
      </c>
      <c r="K274" t="str">
        <f>_xlfn.XLOOKUP(A274,attrition_cleaned!$A:$A,attrition_cleaned!$B:$B,"Missing")</f>
        <v>No</v>
      </c>
      <c r="L274" s="9"/>
      <c r="M274">
        <f>_xlfn.XLOOKUP(A274,compensation_cleaned!$A:$A,compensation_cleaned!$B:$B,"Missing")</f>
        <v>1359838</v>
      </c>
      <c r="N274">
        <f>_xlfn.XLOOKUP(A274,compensation_cleaned!$A:$A,compensation_cleaned!$C:$C,"Missing")</f>
        <v>187139</v>
      </c>
      <c r="O274" t="str">
        <f>_xlfn.XLOOKUP(A274,compensation_cleaned!$A:$A,compensation_cleaned!$D:$D,"Missing")</f>
        <v>L4</v>
      </c>
      <c r="P274">
        <f>_xlfn.XLOOKUP(A274,engagement_pivot!$A:$A,engagement_pivot!$B:$B,"Missing")</f>
        <v>2.3333333333333335</v>
      </c>
      <c r="Q274" t="str">
        <f>IF(
  _xlfn.XLOOKUP(A274, engagement_pivot!A:A, engagement_pivot!C:C, 0) &gt; 0,
  "Yes",
  "No"
)</f>
        <v>Yes</v>
      </c>
      <c r="R274">
        <f t="shared" si="20"/>
        <v>34</v>
      </c>
      <c r="S274" t="str">
        <f t="shared" si="21"/>
        <v>13–36 months</v>
      </c>
      <c r="T274">
        <f>_xlfn.XLOOKUP(A274,performance_pivot!$A:$A,performance_pivot!$B:$B,"Missing")</f>
        <v>2.5</v>
      </c>
      <c r="U274">
        <f>_xlfn.XLOOKUP(A274,compensation_cleaned!$A:$A,compensation_cleaned!$F:$F,"Missing")</f>
        <v>1044648.4727722772</v>
      </c>
      <c r="V274" t="str">
        <f t="shared" si="22"/>
        <v>Above Avg Pay</v>
      </c>
      <c r="W274" t="str">
        <f t="shared" si="23"/>
        <v>Low/Avg Performer</v>
      </c>
      <c r="Y274" t="str">
        <f t="shared" si="24"/>
        <v>Overpaid Low Performer</v>
      </c>
    </row>
    <row r="275" spans="1:25">
      <c r="A275" s="11" t="s">
        <v>436</v>
      </c>
      <c r="B275" s="12" t="s">
        <v>19</v>
      </c>
      <c r="C275" s="12">
        <v>44</v>
      </c>
      <c r="D275" s="12" t="s">
        <v>12</v>
      </c>
      <c r="E275" s="12" t="s">
        <v>37</v>
      </c>
      <c r="F275" s="12" t="s">
        <v>38</v>
      </c>
      <c r="G275" s="13">
        <v>43841</v>
      </c>
      <c r="H275" s="12" t="s">
        <v>201</v>
      </c>
      <c r="I275" s="12" t="s">
        <v>16</v>
      </c>
      <c r="J275" s="14" t="s">
        <v>24</v>
      </c>
      <c r="K275" t="str">
        <f>_xlfn.XLOOKUP(A275,attrition_cleaned!$A:$A,attrition_cleaned!$B:$B,"Missing")</f>
        <v>No</v>
      </c>
      <c r="L275" s="13"/>
      <c r="M275">
        <f>_xlfn.XLOOKUP(A275,compensation_cleaned!$A:$A,compensation_cleaned!$B:$B,"Missing")</f>
        <v>1080131</v>
      </c>
      <c r="N275">
        <f>_xlfn.XLOOKUP(A275,compensation_cleaned!$A:$A,compensation_cleaned!$C:$C,"Missing")</f>
        <v>59782</v>
      </c>
      <c r="O275" t="str">
        <f>_xlfn.XLOOKUP(A275,compensation_cleaned!$A:$A,compensation_cleaned!$D:$D,"Missing")</f>
        <v>L3</v>
      </c>
      <c r="P275">
        <f>_xlfn.XLOOKUP(A275,engagement_pivot!$A:$A,engagement_pivot!$B:$B,"Missing")</f>
        <v>1</v>
      </c>
      <c r="Q275" t="str">
        <f>IF(
  _xlfn.XLOOKUP(A275, engagement_pivot!A:A, engagement_pivot!C:C, 0) &gt; 0,
  "Yes",
  "No"
)</f>
        <v>Yes</v>
      </c>
      <c r="R275">
        <f t="shared" si="20"/>
        <v>47</v>
      </c>
      <c r="S275" t="str">
        <f t="shared" si="21"/>
        <v>37+ months</v>
      </c>
      <c r="T275">
        <f>_xlfn.XLOOKUP(A275,performance_pivot!$A:$A,performance_pivot!$B:$B,"Missing")</f>
        <v>4</v>
      </c>
      <c r="U275">
        <f>_xlfn.XLOOKUP(A275,compensation_cleaned!$A:$A,compensation_cleaned!$F:$F,"Missing")</f>
        <v>1044648.4727722772</v>
      </c>
      <c r="V275" t="str">
        <f t="shared" si="22"/>
        <v>Above Avg Pay</v>
      </c>
      <c r="W275" t="str">
        <f t="shared" si="23"/>
        <v>High Performer</v>
      </c>
      <c r="Y275" t="str">
        <f t="shared" si="24"/>
        <v>Well Aligned</v>
      </c>
    </row>
    <row r="276" spans="1:25">
      <c r="A276" s="7" t="s">
        <v>437</v>
      </c>
      <c r="B276" s="8" t="s">
        <v>19</v>
      </c>
      <c r="C276" s="8">
        <v>30</v>
      </c>
      <c r="D276" s="8" t="s">
        <v>12</v>
      </c>
      <c r="E276" s="8" t="s">
        <v>26</v>
      </c>
      <c r="F276" s="8" t="s">
        <v>58</v>
      </c>
      <c r="G276" s="9">
        <v>44667</v>
      </c>
      <c r="H276" s="8" t="s">
        <v>117</v>
      </c>
      <c r="I276" s="8" t="s">
        <v>31</v>
      </c>
      <c r="J276" s="10" t="s">
        <v>24</v>
      </c>
      <c r="K276" t="str">
        <f>_xlfn.XLOOKUP(A276,attrition_cleaned!$A:$A,attrition_cleaned!$B:$B,"Missing")</f>
        <v>No</v>
      </c>
      <c r="L276" s="9"/>
      <c r="M276">
        <f>_xlfn.XLOOKUP(A276,compensation_cleaned!$A:$A,compensation_cleaned!$B:$B,"Missing")</f>
        <v>1086653</v>
      </c>
      <c r="N276">
        <f>_xlfn.XLOOKUP(A276,compensation_cleaned!$A:$A,compensation_cleaned!$C:$C,"Missing")</f>
        <v>74570</v>
      </c>
      <c r="O276" t="str">
        <f>_xlfn.XLOOKUP(A276,compensation_cleaned!$A:$A,compensation_cleaned!$D:$D,"Missing")</f>
        <v>L3</v>
      </c>
      <c r="P276">
        <f>_xlfn.XLOOKUP(A276,engagement_pivot!$A:$A,engagement_pivot!$B:$B,"Missing")</f>
        <v>1.6666666666666667</v>
      </c>
      <c r="Q276" t="str">
        <f>IF(
  _xlfn.XLOOKUP(A276, engagement_pivot!A:A, engagement_pivot!C:C, 0) &gt; 0,
  "Yes",
  "No"
)</f>
        <v>Yes</v>
      </c>
      <c r="R276">
        <f t="shared" si="20"/>
        <v>20</v>
      </c>
      <c r="S276" t="str">
        <f t="shared" si="21"/>
        <v>13–36 months</v>
      </c>
      <c r="T276">
        <f>_xlfn.XLOOKUP(A276,performance_pivot!$A:$A,performance_pivot!$B:$B,"Missing")</f>
        <v>3.5</v>
      </c>
      <c r="U276">
        <f>_xlfn.XLOOKUP(A276,compensation_cleaned!$A:$A,compensation_cleaned!$F:$F,"Missing")</f>
        <v>1044648.4727722772</v>
      </c>
      <c r="V276" t="str">
        <f t="shared" si="22"/>
        <v>Above Avg Pay</v>
      </c>
      <c r="W276" t="str">
        <f t="shared" si="23"/>
        <v>Low/Avg Performer</v>
      </c>
      <c r="Y276" t="str">
        <f t="shared" si="24"/>
        <v>Overpaid Low Performer</v>
      </c>
    </row>
    <row r="277" spans="1:25">
      <c r="A277" s="11" t="s">
        <v>438</v>
      </c>
      <c r="B277" s="12" t="s">
        <v>19</v>
      </c>
      <c r="C277" s="12">
        <v>38</v>
      </c>
      <c r="D277" s="12" t="s">
        <v>20</v>
      </c>
      <c r="E277" s="12" t="s">
        <v>49</v>
      </c>
      <c r="F277" s="12" t="s">
        <v>65</v>
      </c>
      <c r="G277" s="13">
        <v>43333</v>
      </c>
      <c r="H277" s="12" t="s">
        <v>149</v>
      </c>
      <c r="I277" s="12" t="s">
        <v>23</v>
      </c>
      <c r="J277" s="14" t="s">
        <v>24</v>
      </c>
      <c r="K277" t="str">
        <f>_xlfn.XLOOKUP(A277,attrition_cleaned!$A:$A,attrition_cleaned!$B:$B,"Missing")</f>
        <v>No</v>
      </c>
      <c r="L277" s="13"/>
      <c r="M277">
        <f>_xlfn.XLOOKUP(A277,compensation_cleaned!$A:$A,compensation_cleaned!$B:$B,"Missing")</f>
        <v>435258</v>
      </c>
      <c r="N277">
        <f>_xlfn.XLOOKUP(A277,compensation_cleaned!$A:$A,compensation_cleaned!$C:$C,"Missing")</f>
        <v>44067</v>
      </c>
      <c r="O277" t="str">
        <f>_xlfn.XLOOKUP(A277,compensation_cleaned!$A:$A,compensation_cleaned!$D:$D,"Missing")</f>
        <v>L1</v>
      </c>
      <c r="P277">
        <f>_xlfn.XLOOKUP(A277,engagement_pivot!$A:$A,engagement_pivot!$B:$B,"Missing")</f>
        <v>2</v>
      </c>
      <c r="Q277" t="str">
        <f>IF(
  _xlfn.XLOOKUP(A277, engagement_pivot!A:A, engagement_pivot!C:C, 0) &gt; 0,
  "Yes",
  "No"
)</f>
        <v>Yes</v>
      </c>
      <c r="R277">
        <f t="shared" si="20"/>
        <v>64</v>
      </c>
      <c r="S277" t="str">
        <f t="shared" si="21"/>
        <v>37+ months</v>
      </c>
      <c r="T277">
        <f>_xlfn.XLOOKUP(A277,performance_pivot!$A:$A,performance_pivot!$B:$B,"Missing")</f>
        <v>2.75</v>
      </c>
      <c r="U277">
        <f>_xlfn.XLOOKUP(A277,compensation_cleaned!$A:$A,compensation_cleaned!$F:$F,"Missing")</f>
        <v>499723.03723404254</v>
      </c>
      <c r="V277" t="str">
        <f t="shared" si="22"/>
        <v>Below Avg Pay</v>
      </c>
      <c r="W277" t="str">
        <f t="shared" si="23"/>
        <v>Low/Avg Performer</v>
      </c>
      <c r="Y277" t="str">
        <f t="shared" si="24"/>
        <v>Low Pay &amp; Low Performance</v>
      </c>
    </row>
    <row r="278" spans="1:25">
      <c r="A278" s="7" t="s">
        <v>439</v>
      </c>
      <c r="B278" s="8" t="s">
        <v>11</v>
      </c>
      <c r="C278" s="8">
        <v>38</v>
      </c>
      <c r="D278" s="8" t="s">
        <v>12</v>
      </c>
      <c r="E278" s="8" t="s">
        <v>33</v>
      </c>
      <c r="F278" s="8" t="s">
        <v>34</v>
      </c>
      <c r="G278" s="9">
        <v>45206</v>
      </c>
      <c r="H278" s="8" t="s">
        <v>171</v>
      </c>
      <c r="I278" s="8" t="s">
        <v>70</v>
      </c>
      <c r="J278" s="10" t="s">
        <v>24</v>
      </c>
      <c r="K278" t="str">
        <f>_xlfn.XLOOKUP(A278,attrition_cleaned!$A:$A,attrition_cleaned!$B:$B,"Missing")</f>
        <v>No</v>
      </c>
      <c r="L278" s="9"/>
      <c r="M278">
        <f>_xlfn.XLOOKUP(A278,compensation_cleaned!$A:$A,compensation_cleaned!$B:$B,"Missing")</f>
        <v>849498</v>
      </c>
      <c r="N278">
        <f>_xlfn.XLOOKUP(A278,compensation_cleaned!$A:$A,compensation_cleaned!$C:$C,"Missing")</f>
        <v>72249</v>
      </c>
      <c r="O278" t="str">
        <f>_xlfn.XLOOKUP(A278,compensation_cleaned!$A:$A,compensation_cleaned!$D:$D,"Missing")</f>
        <v>L2</v>
      </c>
      <c r="P278">
        <f>_xlfn.XLOOKUP(A278,engagement_pivot!$A:$A,engagement_pivot!$B:$B,"Missing")</f>
        <v>2.3333333333333335</v>
      </c>
      <c r="Q278" t="str">
        <f>IF(
  _xlfn.XLOOKUP(A278, engagement_pivot!A:A, engagement_pivot!C:C, 0) &gt; 0,
  "Yes",
  "No"
)</f>
        <v>Yes</v>
      </c>
      <c r="R278">
        <f t="shared" si="20"/>
        <v>2</v>
      </c>
      <c r="S278" t="str">
        <f t="shared" si="21"/>
        <v>0–12 months</v>
      </c>
      <c r="T278">
        <f>_xlfn.XLOOKUP(A278,performance_pivot!$A:$A,performance_pivot!$B:$B,"Missing")</f>
        <v>4</v>
      </c>
      <c r="U278">
        <f>_xlfn.XLOOKUP(A278,compensation_cleaned!$A:$A,compensation_cleaned!$F:$F,"Missing")</f>
        <v>746435.40070921986</v>
      </c>
      <c r="V278" t="str">
        <f t="shared" si="22"/>
        <v>Above Avg Pay</v>
      </c>
      <c r="W278" t="str">
        <f t="shared" si="23"/>
        <v>High Performer</v>
      </c>
      <c r="Y278" t="str">
        <f t="shared" si="24"/>
        <v>Well Aligned</v>
      </c>
    </row>
    <row r="279" spans="1:25">
      <c r="A279" s="11" t="s">
        <v>440</v>
      </c>
      <c r="B279" s="12" t="s">
        <v>11</v>
      </c>
      <c r="C279" s="12">
        <v>23</v>
      </c>
      <c r="D279" s="12" t="s">
        <v>12</v>
      </c>
      <c r="E279" s="12" t="s">
        <v>26</v>
      </c>
      <c r="F279" s="12" t="s">
        <v>58</v>
      </c>
      <c r="G279" s="13">
        <v>44805</v>
      </c>
      <c r="H279" s="12" t="s">
        <v>84</v>
      </c>
      <c r="I279" s="12" t="s">
        <v>16</v>
      </c>
      <c r="J279" s="14" t="s">
        <v>24</v>
      </c>
      <c r="K279" t="str">
        <f>_xlfn.XLOOKUP(A279,attrition_cleaned!$A:$A,attrition_cleaned!$B:$B,"Missing")</f>
        <v>Yes</v>
      </c>
      <c r="L279" s="13">
        <v>45043</v>
      </c>
      <c r="M279">
        <f>_xlfn.XLOOKUP(A279,compensation_cleaned!$A:$A,compensation_cleaned!$B:$B,"Missing")</f>
        <v>1304301</v>
      </c>
      <c r="N279">
        <f>_xlfn.XLOOKUP(A279,compensation_cleaned!$A:$A,compensation_cleaned!$C:$C,"Missing")</f>
        <v>179953</v>
      </c>
      <c r="O279" t="str">
        <f>_xlfn.XLOOKUP(A279,compensation_cleaned!$A:$A,compensation_cleaned!$D:$D,"Missing")</f>
        <v>L4</v>
      </c>
      <c r="P279">
        <f>_xlfn.XLOOKUP(A279,engagement_pivot!$A:$A,engagement_pivot!$B:$B,"Missing")</f>
        <v>3</v>
      </c>
      <c r="Q279" t="str">
        <f>IF(
  _xlfn.XLOOKUP(A279, engagement_pivot!A:A, engagement_pivot!C:C, 0) &gt; 0,
  "Yes",
  "No"
)</f>
        <v>Yes</v>
      </c>
      <c r="R279">
        <f t="shared" si="20"/>
        <v>7</v>
      </c>
      <c r="S279" t="str">
        <f t="shared" si="21"/>
        <v>0–12 months</v>
      </c>
      <c r="T279">
        <f>_xlfn.XLOOKUP(A279,performance_pivot!$A:$A,performance_pivot!$B:$B,"Missing")</f>
        <v>3.3333333333333335</v>
      </c>
      <c r="U279">
        <f>_xlfn.XLOOKUP(A279,compensation_cleaned!$A:$A,compensation_cleaned!$F:$F,"Missing")</f>
        <v>1044648.4727722772</v>
      </c>
      <c r="V279" t="str">
        <f t="shared" si="22"/>
        <v>Above Avg Pay</v>
      </c>
      <c r="W279" t="str">
        <f t="shared" si="23"/>
        <v>Low/Avg Performer</v>
      </c>
      <c r="Y279" t="str">
        <f t="shared" si="24"/>
        <v>Overpaid Low Performer</v>
      </c>
    </row>
    <row r="280" spans="1:25">
      <c r="A280" s="7" t="s">
        <v>441</v>
      </c>
      <c r="B280" s="8" t="s">
        <v>11</v>
      </c>
      <c r="C280" s="8">
        <v>31</v>
      </c>
      <c r="D280" s="8" t="s">
        <v>20</v>
      </c>
      <c r="E280" s="8" t="s">
        <v>13</v>
      </c>
      <c r="F280" s="8" t="s">
        <v>21</v>
      </c>
      <c r="G280" s="9">
        <v>44053</v>
      </c>
      <c r="H280" s="8" t="s">
        <v>223</v>
      </c>
      <c r="I280" s="8" t="s">
        <v>70</v>
      </c>
      <c r="J280" s="10" t="s">
        <v>24</v>
      </c>
      <c r="K280" t="str">
        <f>_xlfn.XLOOKUP(A280,attrition_cleaned!$A:$A,attrition_cleaned!$B:$B,"Missing")</f>
        <v>Yes</v>
      </c>
      <c r="L280" s="9">
        <v>44765</v>
      </c>
      <c r="M280">
        <f>_xlfn.XLOOKUP(A280,compensation_cleaned!$A:$A,compensation_cleaned!$B:$B,"Missing")</f>
        <v>1431364</v>
      </c>
      <c r="N280">
        <f>_xlfn.XLOOKUP(A280,compensation_cleaned!$A:$A,compensation_cleaned!$C:$C,"Missing")</f>
        <v>102236</v>
      </c>
      <c r="O280" t="str">
        <f>_xlfn.XLOOKUP(A280,compensation_cleaned!$A:$A,compensation_cleaned!$D:$D,"Missing")</f>
        <v>L4</v>
      </c>
      <c r="P280">
        <f>_xlfn.XLOOKUP(A280,engagement_pivot!$A:$A,engagement_pivot!$B:$B,"Missing")</f>
        <v>3.3333333333333335</v>
      </c>
      <c r="Q280" t="str">
        <f>IF(
  _xlfn.XLOOKUP(A280, engagement_pivot!A:A, engagement_pivot!C:C, 0) &gt; 0,
  "Yes",
  "No"
)</f>
        <v>Yes</v>
      </c>
      <c r="R280">
        <f t="shared" si="20"/>
        <v>23</v>
      </c>
      <c r="S280" t="str">
        <f t="shared" si="21"/>
        <v>13–36 months</v>
      </c>
      <c r="T280">
        <f>_xlfn.XLOOKUP(A280,performance_pivot!$A:$A,performance_pivot!$B:$B,"Missing")</f>
        <v>2</v>
      </c>
      <c r="U280">
        <f>_xlfn.XLOOKUP(A280,compensation_cleaned!$A:$A,compensation_cleaned!$F:$F,"Missing")</f>
        <v>1044648.4727722772</v>
      </c>
      <c r="V280" t="str">
        <f t="shared" si="22"/>
        <v>Above Avg Pay</v>
      </c>
      <c r="W280" t="str">
        <f t="shared" si="23"/>
        <v>Low/Avg Performer</v>
      </c>
      <c r="Y280" t="str">
        <f t="shared" si="24"/>
        <v>Overpaid Low Performer</v>
      </c>
    </row>
    <row r="281" spans="1:25">
      <c r="A281" s="11" t="s">
        <v>442</v>
      </c>
      <c r="B281" s="12" t="s">
        <v>19</v>
      </c>
      <c r="C281" s="12">
        <v>35</v>
      </c>
      <c r="D281" s="12" t="s">
        <v>20</v>
      </c>
      <c r="E281" s="12" t="s">
        <v>26</v>
      </c>
      <c r="F281" s="12" t="s">
        <v>58</v>
      </c>
      <c r="G281" s="13">
        <v>43913</v>
      </c>
      <c r="H281" s="12" t="s">
        <v>364</v>
      </c>
      <c r="I281" s="12" t="s">
        <v>45</v>
      </c>
      <c r="J281" s="14" t="s">
        <v>24</v>
      </c>
      <c r="K281" t="str">
        <f>_xlfn.XLOOKUP(A281,attrition_cleaned!$A:$A,attrition_cleaned!$B:$B,"Missing")</f>
        <v>No</v>
      </c>
      <c r="L281" s="13"/>
      <c r="M281">
        <f>_xlfn.XLOOKUP(A281,compensation_cleaned!$A:$A,compensation_cleaned!$B:$B,"Missing")</f>
        <v>1057126</v>
      </c>
      <c r="N281">
        <f>_xlfn.XLOOKUP(A281,compensation_cleaned!$A:$A,compensation_cleaned!$C:$C,"Missing")</f>
        <v>79437</v>
      </c>
      <c r="O281" t="str">
        <f>_xlfn.XLOOKUP(A281,compensation_cleaned!$A:$A,compensation_cleaned!$D:$D,"Missing")</f>
        <v>L3</v>
      </c>
      <c r="P281">
        <f>_xlfn.XLOOKUP(A281,engagement_pivot!$A:$A,engagement_pivot!$B:$B,"Missing")</f>
        <v>4</v>
      </c>
      <c r="Q281" t="str">
        <f>IF(
  _xlfn.XLOOKUP(A281, engagement_pivot!A:A, engagement_pivot!C:C, 0) &gt; 0,
  "Yes",
  "No"
)</f>
        <v>Yes</v>
      </c>
      <c r="R281">
        <f t="shared" si="20"/>
        <v>45</v>
      </c>
      <c r="S281" t="str">
        <f t="shared" si="21"/>
        <v>37+ months</v>
      </c>
      <c r="T281">
        <f>_xlfn.XLOOKUP(A281,performance_pivot!$A:$A,performance_pivot!$B:$B,"Missing")</f>
        <v>2.5</v>
      </c>
      <c r="U281">
        <f>_xlfn.XLOOKUP(A281,compensation_cleaned!$A:$A,compensation_cleaned!$F:$F,"Missing")</f>
        <v>1044648.4727722772</v>
      </c>
      <c r="V281" t="str">
        <f t="shared" si="22"/>
        <v>Above Avg Pay</v>
      </c>
      <c r="W281" t="str">
        <f t="shared" si="23"/>
        <v>Low/Avg Performer</v>
      </c>
      <c r="Y281" t="str">
        <f t="shared" si="24"/>
        <v>Overpaid Low Performer</v>
      </c>
    </row>
    <row r="282" spans="1:25">
      <c r="A282" s="7" t="s">
        <v>443</v>
      </c>
      <c r="B282" s="8" t="s">
        <v>19</v>
      </c>
      <c r="C282" s="8">
        <v>30</v>
      </c>
      <c r="D282" s="8" t="s">
        <v>12</v>
      </c>
      <c r="E282" s="8" t="s">
        <v>13</v>
      </c>
      <c r="F282" s="8" t="s">
        <v>21</v>
      </c>
      <c r="G282" s="9">
        <v>43517</v>
      </c>
      <c r="H282" s="8" t="s">
        <v>444</v>
      </c>
      <c r="I282" s="8" t="s">
        <v>23</v>
      </c>
      <c r="J282" s="10" t="s">
        <v>24</v>
      </c>
      <c r="K282" t="str">
        <f>_xlfn.XLOOKUP(A282,attrition_cleaned!$A:$A,attrition_cleaned!$B:$B,"Missing")</f>
        <v>Yes</v>
      </c>
      <c r="L282" s="9">
        <v>44245</v>
      </c>
      <c r="M282">
        <f>_xlfn.XLOOKUP(A282,compensation_cleaned!$A:$A,compensation_cleaned!$B:$B,"Missing")</f>
        <v>1678192</v>
      </c>
      <c r="N282">
        <f>_xlfn.XLOOKUP(A282,compensation_cleaned!$A:$A,compensation_cleaned!$C:$C,"Missing")</f>
        <v>121751</v>
      </c>
      <c r="O282" t="str">
        <f>_xlfn.XLOOKUP(A282,compensation_cleaned!$A:$A,compensation_cleaned!$D:$D,"Missing")</f>
        <v>L5</v>
      </c>
      <c r="P282">
        <f>_xlfn.XLOOKUP(A282,engagement_pivot!$A:$A,engagement_pivot!$B:$B,"Missing")</f>
        <v>3.5</v>
      </c>
      <c r="Q282" t="str">
        <f>IF(
  _xlfn.XLOOKUP(A282, engagement_pivot!A:A, engagement_pivot!C:C, 0) &gt; 0,
  "Yes",
  "No"
)</f>
        <v>Yes</v>
      </c>
      <c r="R282">
        <f t="shared" si="20"/>
        <v>23</v>
      </c>
      <c r="S282" t="str">
        <f t="shared" si="21"/>
        <v>13–36 months</v>
      </c>
      <c r="T282">
        <f>_xlfn.XLOOKUP(A282,performance_pivot!$A:$A,performance_pivot!$B:$B,"Missing")</f>
        <v>4.333333333333333</v>
      </c>
      <c r="U282">
        <f>_xlfn.XLOOKUP(A282,compensation_cleaned!$A:$A,compensation_cleaned!$F:$F,"Missing")</f>
        <v>1044648.4727722772</v>
      </c>
      <c r="V282" t="str">
        <f t="shared" si="22"/>
        <v>Above Avg Pay</v>
      </c>
      <c r="W282" t="str">
        <f t="shared" si="23"/>
        <v>High Performer</v>
      </c>
      <c r="Y282" t="str">
        <f t="shared" si="24"/>
        <v>Well Aligned</v>
      </c>
    </row>
    <row r="283" spans="1:25">
      <c r="A283" s="11" t="s">
        <v>445</v>
      </c>
      <c r="B283" s="12" t="s">
        <v>19</v>
      </c>
      <c r="C283" s="12">
        <v>29</v>
      </c>
      <c r="D283" s="12" t="s">
        <v>12</v>
      </c>
      <c r="E283" s="12" t="s">
        <v>37</v>
      </c>
      <c r="F283" s="12" t="s">
        <v>38</v>
      </c>
      <c r="G283" s="13">
        <v>44519</v>
      </c>
      <c r="H283" s="12" t="s">
        <v>207</v>
      </c>
      <c r="I283" s="12" t="s">
        <v>31</v>
      </c>
      <c r="J283" s="14" t="s">
        <v>24</v>
      </c>
      <c r="K283" t="str">
        <f>_xlfn.XLOOKUP(A283,attrition_cleaned!$A:$A,attrition_cleaned!$B:$B,"Missing")</f>
        <v>No</v>
      </c>
      <c r="L283" s="13"/>
      <c r="M283">
        <f>_xlfn.XLOOKUP(A283,compensation_cleaned!$A:$A,compensation_cleaned!$B:$B,"Missing")</f>
        <v>415384</v>
      </c>
      <c r="N283">
        <f>_xlfn.XLOOKUP(A283,compensation_cleaned!$A:$A,compensation_cleaned!$C:$C,"Missing")</f>
        <v>56503</v>
      </c>
      <c r="O283" t="str">
        <f>_xlfn.XLOOKUP(A283,compensation_cleaned!$A:$A,compensation_cleaned!$D:$D,"Missing")</f>
        <v>L1</v>
      </c>
      <c r="P283">
        <f>_xlfn.XLOOKUP(A283,engagement_pivot!$A:$A,engagement_pivot!$B:$B,"Missing")</f>
        <v>3.5</v>
      </c>
      <c r="Q283" t="str">
        <f>IF(
  _xlfn.XLOOKUP(A283, engagement_pivot!A:A, engagement_pivot!C:C, 0) &gt; 0,
  "Yes",
  "No"
)</f>
        <v>Yes</v>
      </c>
      <c r="R283">
        <f t="shared" si="20"/>
        <v>25</v>
      </c>
      <c r="S283" t="str">
        <f t="shared" si="21"/>
        <v>13–36 months</v>
      </c>
      <c r="T283">
        <f>_xlfn.XLOOKUP(A283,performance_pivot!$A:$A,performance_pivot!$B:$B,"Missing")</f>
        <v>3</v>
      </c>
      <c r="U283">
        <f>_xlfn.XLOOKUP(A283,compensation_cleaned!$A:$A,compensation_cleaned!$F:$F,"Missing")</f>
        <v>499723.03723404254</v>
      </c>
      <c r="V283" t="str">
        <f t="shared" si="22"/>
        <v>Below Avg Pay</v>
      </c>
      <c r="W283" t="str">
        <f t="shared" si="23"/>
        <v>Low/Avg Performer</v>
      </c>
      <c r="Y283" t="str">
        <f t="shared" si="24"/>
        <v>Low Pay &amp; Low Performance</v>
      </c>
    </row>
    <row r="284" spans="1:25">
      <c r="A284" s="7" t="s">
        <v>446</v>
      </c>
      <c r="B284" s="8" t="s">
        <v>19</v>
      </c>
      <c r="C284" s="8">
        <v>40</v>
      </c>
      <c r="D284" s="8" t="s">
        <v>12</v>
      </c>
      <c r="E284" s="8" t="s">
        <v>13</v>
      </c>
      <c r="F284" s="8" t="s">
        <v>14</v>
      </c>
      <c r="G284" s="9">
        <v>45162</v>
      </c>
      <c r="H284" s="8" t="s">
        <v>82</v>
      </c>
      <c r="I284" s="8" t="s">
        <v>31</v>
      </c>
      <c r="J284" s="10" t="s">
        <v>24</v>
      </c>
      <c r="K284" t="str">
        <f>_xlfn.XLOOKUP(A284,attrition_cleaned!$A:$A,attrition_cleaned!$B:$B,"Missing")</f>
        <v>No</v>
      </c>
      <c r="L284" s="9"/>
      <c r="M284">
        <f>_xlfn.XLOOKUP(A284,compensation_cleaned!$A:$A,compensation_cleaned!$B:$B,"Missing")</f>
        <v>569693</v>
      </c>
      <c r="N284">
        <f>_xlfn.XLOOKUP(A284,compensation_cleaned!$A:$A,compensation_cleaned!$C:$C,"Missing")</f>
        <v>30082</v>
      </c>
      <c r="O284" t="str">
        <f>_xlfn.XLOOKUP(A284,compensation_cleaned!$A:$A,compensation_cleaned!$D:$D,"Missing")</f>
        <v>L1</v>
      </c>
      <c r="P284">
        <f>_xlfn.XLOOKUP(A284,engagement_pivot!$A:$A,engagement_pivot!$B:$B,"Missing")</f>
        <v>4.5</v>
      </c>
      <c r="Q284" t="str">
        <f>IF(
  _xlfn.XLOOKUP(A284, engagement_pivot!A:A, engagement_pivot!C:C, 0) &gt; 0,
  "Yes",
  "No"
)</f>
        <v>Yes</v>
      </c>
      <c r="R284">
        <f t="shared" si="20"/>
        <v>4</v>
      </c>
      <c r="S284" t="str">
        <f t="shared" si="21"/>
        <v>0–12 months</v>
      </c>
      <c r="T284">
        <f>_xlfn.XLOOKUP(A284,performance_pivot!$A:$A,performance_pivot!$B:$B,"Missing")</f>
        <v>4</v>
      </c>
      <c r="U284">
        <f>_xlfn.XLOOKUP(A284,compensation_cleaned!$A:$A,compensation_cleaned!$F:$F,"Missing")</f>
        <v>499723.03723404254</v>
      </c>
      <c r="V284" t="str">
        <f t="shared" si="22"/>
        <v>Above Avg Pay</v>
      </c>
      <c r="W284" t="str">
        <f t="shared" si="23"/>
        <v>High Performer</v>
      </c>
      <c r="Y284" t="str">
        <f t="shared" si="24"/>
        <v>Well Aligned</v>
      </c>
    </row>
    <row r="285" spans="1:25">
      <c r="A285" s="11" t="s">
        <v>447</v>
      </c>
      <c r="B285" s="12" t="s">
        <v>19</v>
      </c>
      <c r="C285" s="12">
        <v>42</v>
      </c>
      <c r="D285" s="12" t="s">
        <v>12</v>
      </c>
      <c r="E285" s="12" t="s">
        <v>13</v>
      </c>
      <c r="F285" s="12" t="s">
        <v>21</v>
      </c>
      <c r="G285" s="13">
        <v>44056</v>
      </c>
      <c r="H285" s="12" t="s">
        <v>265</v>
      </c>
      <c r="I285" s="12" t="s">
        <v>56</v>
      </c>
      <c r="J285" s="14" t="s">
        <v>24</v>
      </c>
      <c r="K285" t="str">
        <f>_xlfn.XLOOKUP(A285,attrition_cleaned!$A:$A,attrition_cleaned!$B:$B,"Missing")</f>
        <v>No</v>
      </c>
      <c r="L285" s="13"/>
      <c r="M285">
        <f>_xlfn.XLOOKUP(A285,compensation_cleaned!$A:$A,compensation_cleaned!$B:$B,"Missing")</f>
        <v>1059074</v>
      </c>
      <c r="N285">
        <f>_xlfn.XLOOKUP(A285,compensation_cleaned!$A:$A,compensation_cleaned!$C:$C,"Missing")</f>
        <v>69632</v>
      </c>
      <c r="O285" t="str">
        <f>_xlfn.XLOOKUP(A285,compensation_cleaned!$A:$A,compensation_cleaned!$D:$D,"Missing")</f>
        <v>L3</v>
      </c>
      <c r="P285">
        <f>_xlfn.XLOOKUP(A285,engagement_pivot!$A:$A,engagement_pivot!$B:$B,"Missing")</f>
        <v>3.5</v>
      </c>
      <c r="Q285" t="str">
        <f>IF(
  _xlfn.XLOOKUP(A285, engagement_pivot!A:A, engagement_pivot!C:C, 0) &gt; 0,
  "Yes",
  "No"
)</f>
        <v>Yes</v>
      </c>
      <c r="R285">
        <f t="shared" si="20"/>
        <v>40</v>
      </c>
      <c r="S285" t="str">
        <f t="shared" si="21"/>
        <v>37+ months</v>
      </c>
      <c r="T285">
        <f>_xlfn.XLOOKUP(A285,performance_pivot!$A:$A,performance_pivot!$B:$B,"Missing")</f>
        <v>3.25</v>
      </c>
      <c r="U285">
        <f>_xlfn.XLOOKUP(A285,compensation_cleaned!$A:$A,compensation_cleaned!$F:$F,"Missing")</f>
        <v>1044648.4727722772</v>
      </c>
      <c r="V285" t="str">
        <f t="shared" si="22"/>
        <v>Above Avg Pay</v>
      </c>
      <c r="W285" t="str">
        <f t="shared" si="23"/>
        <v>Low/Avg Performer</v>
      </c>
      <c r="Y285" t="str">
        <f t="shared" si="24"/>
        <v>Overpaid Low Performer</v>
      </c>
    </row>
    <row r="286" spans="1:25">
      <c r="A286" s="7" t="s">
        <v>448</v>
      </c>
      <c r="B286" s="8" t="s">
        <v>19</v>
      </c>
      <c r="C286" s="8">
        <v>23</v>
      </c>
      <c r="D286" s="8" t="s">
        <v>12</v>
      </c>
      <c r="E286" s="8" t="s">
        <v>37</v>
      </c>
      <c r="F286" s="8" t="s">
        <v>43</v>
      </c>
      <c r="G286" s="9">
        <v>43203</v>
      </c>
      <c r="H286" s="8" t="s">
        <v>449</v>
      </c>
      <c r="I286" s="8" t="s">
        <v>45</v>
      </c>
      <c r="J286" s="10" t="s">
        <v>17</v>
      </c>
      <c r="K286" t="str">
        <f>_xlfn.XLOOKUP(A286,attrition_cleaned!$A:$A,attrition_cleaned!$B:$B,"Missing")</f>
        <v>Yes</v>
      </c>
      <c r="L286" s="9">
        <v>43718</v>
      </c>
      <c r="M286">
        <f>_xlfn.XLOOKUP(A286,compensation_cleaned!$A:$A,compensation_cleaned!$B:$B,"Missing")</f>
        <v>923807</v>
      </c>
      <c r="N286">
        <f>_xlfn.XLOOKUP(A286,compensation_cleaned!$A:$A,compensation_cleaned!$C:$C,"Missing")</f>
        <v>124588</v>
      </c>
      <c r="O286" t="str">
        <f>_xlfn.XLOOKUP(A286,compensation_cleaned!$A:$A,compensation_cleaned!$D:$D,"Missing")</f>
        <v>L3</v>
      </c>
      <c r="P286">
        <f>_xlfn.XLOOKUP(A286,engagement_pivot!$A:$A,engagement_pivot!$B:$B,"Missing")</f>
        <v>4</v>
      </c>
      <c r="Q286" t="str">
        <f>IF(
  _xlfn.XLOOKUP(A286, engagement_pivot!A:A, engagement_pivot!C:C, 0) &gt; 0,
  "Yes",
  "No"
)</f>
        <v>Yes</v>
      </c>
      <c r="R286">
        <f t="shared" si="20"/>
        <v>16</v>
      </c>
      <c r="S286" t="str">
        <f t="shared" si="21"/>
        <v>13–36 months</v>
      </c>
      <c r="T286">
        <f>_xlfn.XLOOKUP(A286,performance_pivot!$A:$A,performance_pivot!$B:$B,"Missing")</f>
        <v>3.5</v>
      </c>
      <c r="U286">
        <f>_xlfn.XLOOKUP(A286,compensation_cleaned!$A:$A,compensation_cleaned!$F:$F,"Missing")</f>
        <v>1044648.4727722772</v>
      </c>
      <c r="V286" t="str">
        <f t="shared" si="22"/>
        <v>Below Avg Pay</v>
      </c>
      <c r="W286" t="str">
        <f t="shared" si="23"/>
        <v>Low/Avg Performer</v>
      </c>
      <c r="Y286" t="str">
        <f t="shared" si="24"/>
        <v>Low Pay &amp; Low Performance</v>
      </c>
    </row>
    <row r="287" spans="1:25">
      <c r="A287" s="11" t="s">
        <v>450</v>
      </c>
      <c r="B287" s="12" t="s">
        <v>19</v>
      </c>
      <c r="C287" s="12">
        <v>22</v>
      </c>
      <c r="D287" s="12" t="s">
        <v>12</v>
      </c>
      <c r="E287" s="12" t="s">
        <v>37</v>
      </c>
      <c r="F287" s="12" t="s">
        <v>38</v>
      </c>
      <c r="G287" s="13">
        <v>42775</v>
      </c>
      <c r="H287" s="12" t="s">
        <v>39</v>
      </c>
      <c r="I287" s="12" t="s">
        <v>45</v>
      </c>
      <c r="J287" s="14" t="s">
        <v>24</v>
      </c>
      <c r="K287" t="str">
        <f>_xlfn.XLOOKUP(A287,attrition_cleaned!$A:$A,attrition_cleaned!$B:$B,"Missing")</f>
        <v>No</v>
      </c>
      <c r="L287" s="13"/>
      <c r="M287">
        <f>_xlfn.XLOOKUP(A287,compensation_cleaned!$A:$A,compensation_cleaned!$B:$B,"Missing")</f>
        <v>956801</v>
      </c>
      <c r="N287">
        <f>_xlfn.XLOOKUP(A287,compensation_cleaned!$A:$A,compensation_cleaned!$C:$C,"Missing")</f>
        <v>100369</v>
      </c>
      <c r="O287" t="str">
        <f>_xlfn.XLOOKUP(A287,compensation_cleaned!$A:$A,compensation_cleaned!$D:$D,"Missing")</f>
        <v>L3</v>
      </c>
      <c r="P287">
        <f>_xlfn.XLOOKUP(A287,engagement_pivot!$A:$A,engagement_pivot!$B:$B,"Missing")</f>
        <v>3</v>
      </c>
      <c r="Q287" t="str">
        <f>IF(
  _xlfn.XLOOKUP(A287, engagement_pivot!A:A, engagement_pivot!C:C, 0) &gt; 0,
  "Yes",
  "No"
)</f>
        <v>Yes</v>
      </c>
      <c r="R287">
        <f t="shared" si="20"/>
        <v>82</v>
      </c>
      <c r="S287" t="str">
        <f t="shared" si="21"/>
        <v>37+ months</v>
      </c>
      <c r="T287">
        <f>_xlfn.XLOOKUP(A287,performance_pivot!$A:$A,performance_pivot!$B:$B,"Missing")</f>
        <v>3.5</v>
      </c>
      <c r="U287">
        <f>_xlfn.XLOOKUP(A287,compensation_cleaned!$A:$A,compensation_cleaned!$F:$F,"Missing")</f>
        <v>1044648.4727722772</v>
      </c>
      <c r="V287" t="str">
        <f t="shared" si="22"/>
        <v>Below Avg Pay</v>
      </c>
      <c r="W287" t="str">
        <f t="shared" si="23"/>
        <v>Low/Avg Performer</v>
      </c>
      <c r="Y287" t="str">
        <f t="shared" si="24"/>
        <v>Low Pay &amp; Low Performance</v>
      </c>
    </row>
    <row r="288" spans="1:25">
      <c r="A288" s="7" t="s">
        <v>451</v>
      </c>
      <c r="B288" s="8" t="s">
        <v>11</v>
      </c>
      <c r="C288" s="8">
        <v>35</v>
      </c>
      <c r="D288" s="8" t="s">
        <v>12</v>
      </c>
      <c r="E288" s="8" t="s">
        <v>33</v>
      </c>
      <c r="F288" s="8" t="s">
        <v>34</v>
      </c>
      <c r="G288" s="9">
        <v>45043</v>
      </c>
      <c r="H288" s="8" t="s">
        <v>312</v>
      </c>
      <c r="I288" s="8" t="s">
        <v>70</v>
      </c>
      <c r="J288" s="10" t="s">
        <v>24</v>
      </c>
      <c r="K288" t="str">
        <f>_xlfn.XLOOKUP(A288,attrition_cleaned!$A:$A,attrition_cleaned!$B:$B,"Missing")</f>
        <v>Yes</v>
      </c>
      <c r="L288" s="9">
        <v>45865</v>
      </c>
      <c r="M288">
        <f>_xlfn.XLOOKUP(A288,compensation_cleaned!$A:$A,compensation_cleaned!$B:$B,"Missing")</f>
        <v>951719</v>
      </c>
      <c r="N288">
        <f>_xlfn.XLOOKUP(A288,compensation_cleaned!$A:$A,compensation_cleaned!$C:$C,"Missing")</f>
        <v>63667</v>
      </c>
      <c r="O288" t="str">
        <f>_xlfn.XLOOKUP(A288,compensation_cleaned!$A:$A,compensation_cleaned!$D:$D,"Missing")</f>
        <v>L3</v>
      </c>
      <c r="P288">
        <f>_xlfn.XLOOKUP(A288,engagement_pivot!$A:$A,engagement_pivot!$B:$B,"Missing")</f>
        <v>3.3333333333333335</v>
      </c>
      <c r="Q288" t="str">
        <f>IF(
  _xlfn.XLOOKUP(A288, engagement_pivot!A:A, engagement_pivot!C:C, 0) &gt; 0,
  "Yes",
  "No"
)</f>
        <v>Yes</v>
      </c>
      <c r="R288">
        <f t="shared" si="20"/>
        <v>27</v>
      </c>
      <c r="S288" t="str">
        <f t="shared" si="21"/>
        <v>13–36 months</v>
      </c>
      <c r="T288">
        <f>_xlfn.XLOOKUP(A288,performance_pivot!$A:$A,performance_pivot!$B:$B,"Missing")</f>
        <v>3.3333333333333335</v>
      </c>
      <c r="U288">
        <f>_xlfn.XLOOKUP(A288,compensation_cleaned!$A:$A,compensation_cleaned!$F:$F,"Missing")</f>
        <v>1044648.4727722772</v>
      </c>
      <c r="V288" t="str">
        <f t="shared" si="22"/>
        <v>Below Avg Pay</v>
      </c>
      <c r="W288" t="str">
        <f t="shared" si="23"/>
        <v>Low/Avg Performer</v>
      </c>
      <c r="Y288" t="str">
        <f t="shared" si="24"/>
        <v>Low Pay &amp; Low Performance</v>
      </c>
    </row>
    <row r="289" spans="1:25">
      <c r="A289" s="11" t="s">
        <v>452</v>
      </c>
      <c r="B289" s="12" t="s">
        <v>19</v>
      </c>
      <c r="C289" s="12">
        <v>34</v>
      </c>
      <c r="D289" s="12" t="s">
        <v>12</v>
      </c>
      <c r="E289" s="12" t="s">
        <v>49</v>
      </c>
      <c r="F289" s="12" t="s">
        <v>65</v>
      </c>
      <c r="G289" s="13">
        <v>44646</v>
      </c>
      <c r="H289" s="12" t="s">
        <v>258</v>
      </c>
      <c r="I289" s="12" t="s">
        <v>23</v>
      </c>
      <c r="J289" s="14" t="s">
        <v>24</v>
      </c>
      <c r="K289" t="str">
        <f>_xlfn.XLOOKUP(A289,attrition_cleaned!$A:$A,attrition_cleaned!$B:$B,"Missing")</f>
        <v>No</v>
      </c>
      <c r="L289" s="13"/>
      <c r="M289">
        <f>_xlfn.XLOOKUP(A289,compensation_cleaned!$A:$A,compensation_cleaned!$B:$B,"Missing")</f>
        <v>747071</v>
      </c>
      <c r="N289">
        <f>_xlfn.XLOOKUP(A289,compensation_cleaned!$A:$A,compensation_cleaned!$C:$C,"Missing")</f>
        <v>88412</v>
      </c>
      <c r="O289" t="str">
        <f>_xlfn.XLOOKUP(A289,compensation_cleaned!$A:$A,compensation_cleaned!$D:$D,"Missing")</f>
        <v>L2</v>
      </c>
      <c r="P289">
        <f>_xlfn.XLOOKUP(A289,engagement_pivot!$A:$A,engagement_pivot!$B:$B,"Missing")</f>
        <v>4</v>
      </c>
      <c r="Q289" t="str">
        <f>IF(
  _xlfn.XLOOKUP(A289, engagement_pivot!A:A, engagement_pivot!C:C, 0) &gt; 0,
  "Yes",
  "No"
)</f>
        <v>Yes</v>
      </c>
      <c r="R289">
        <f t="shared" si="20"/>
        <v>21</v>
      </c>
      <c r="S289" t="str">
        <f t="shared" si="21"/>
        <v>13–36 months</v>
      </c>
      <c r="T289">
        <f>_xlfn.XLOOKUP(A289,performance_pivot!$A:$A,performance_pivot!$B:$B,"Missing")</f>
        <v>3.25</v>
      </c>
      <c r="U289">
        <f>_xlfn.XLOOKUP(A289,compensation_cleaned!$A:$A,compensation_cleaned!$F:$F,"Missing")</f>
        <v>746435.40070921986</v>
      </c>
      <c r="V289" t="str">
        <f t="shared" si="22"/>
        <v>Above Avg Pay</v>
      </c>
      <c r="W289" t="str">
        <f t="shared" si="23"/>
        <v>Low/Avg Performer</v>
      </c>
      <c r="Y289" t="str">
        <f t="shared" si="24"/>
        <v>Overpaid Low Performer</v>
      </c>
    </row>
    <row r="290" spans="1:25">
      <c r="A290" s="7" t="s">
        <v>453</v>
      </c>
      <c r="B290" s="8" t="s">
        <v>19</v>
      </c>
      <c r="C290" s="8">
        <v>25</v>
      </c>
      <c r="D290" s="8" t="s">
        <v>20</v>
      </c>
      <c r="E290" s="8" t="s">
        <v>33</v>
      </c>
      <c r="F290" s="8" t="s">
        <v>34</v>
      </c>
      <c r="G290" s="9">
        <v>44296</v>
      </c>
      <c r="H290" s="8" t="s">
        <v>176</v>
      </c>
      <c r="I290" s="8" t="s">
        <v>56</v>
      </c>
      <c r="J290" s="10" t="s">
        <v>24</v>
      </c>
      <c r="K290" t="str">
        <f>_xlfn.XLOOKUP(A290,attrition_cleaned!$A:$A,attrition_cleaned!$B:$B,"Missing")</f>
        <v>No</v>
      </c>
      <c r="L290" s="9"/>
      <c r="M290">
        <f>_xlfn.XLOOKUP(A290,compensation_cleaned!$A:$A,compensation_cleaned!$B:$B,"Missing")</f>
        <v>724396</v>
      </c>
      <c r="N290">
        <f>_xlfn.XLOOKUP(A290,compensation_cleaned!$A:$A,compensation_cleaned!$C:$C,"Missing")</f>
        <v>66634</v>
      </c>
      <c r="O290" t="str">
        <f>_xlfn.XLOOKUP(A290,compensation_cleaned!$A:$A,compensation_cleaned!$D:$D,"Missing")</f>
        <v>L2</v>
      </c>
      <c r="P290">
        <f>_xlfn.XLOOKUP(A290,engagement_pivot!$A:$A,engagement_pivot!$B:$B,"Missing")</f>
        <v>3.5</v>
      </c>
      <c r="Q290" t="str">
        <f>IF(
  _xlfn.XLOOKUP(A290, engagement_pivot!A:A, engagement_pivot!C:C, 0) &gt; 0,
  "Yes",
  "No"
)</f>
        <v>Yes</v>
      </c>
      <c r="R290">
        <f t="shared" si="20"/>
        <v>32</v>
      </c>
      <c r="S290" t="str">
        <f t="shared" si="21"/>
        <v>13–36 months</v>
      </c>
      <c r="T290">
        <f>_xlfn.XLOOKUP(A290,performance_pivot!$A:$A,performance_pivot!$B:$B,"Missing")</f>
        <v>4</v>
      </c>
      <c r="U290">
        <f>_xlfn.XLOOKUP(A290,compensation_cleaned!$A:$A,compensation_cleaned!$F:$F,"Missing")</f>
        <v>746435.40070921986</v>
      </c>
      <c r="V290" t="str">
        <f t="shared" si="22"/>
        <v>Below Avg Pay</v>
      </c>
      <c r="W290" t="str">
        <f t="shared" si="23"/>
        <v>High Performer</v>
      </c>
      <c r="Y290" t="str">
        <f t="shared" si="24"/>
        <v>Underpaid High Performer</v>
      </c>
    </row>
    <row r="291" spans="1:25">
      <c r="A291" s="11" t="s">
        <v>454</v>
      </c>
      <c r="B291" s="12" t="s">
        <v>11</v>
      </c>
      <c r="C291" s="12">
        <v>39</v>
      </c>
      <c r="D291" s="12" t="s">
        <v>12</v>
      </c>
      <c r="E291" s="12" t="s">
        <v>26</v>
      </c>
      <c r="F291" s="12" t="s">
        <v>58</v>
      </c>
      <c r="G291" s="13">
        <v>43000</v>
      </c>
      <c r="H291" s="12" t="s">
        <v>205</v>
      </c>
      <c r="I291" s="12" t="s">
        <v>31</v>
      </c>
      <c r="J291" s="14" t="s">
        <v>17</v>
      </c>
      <c r="K291" t="str">
        <f>_xlfn.XLOOKUP(A291,attrition_cleaned!$A:$A,attrition_cleaned!$B:$B,"Missing")</f>
        <v>No</v>
      </c>
      <c r="L291" s="13"/>
      <c r="M291">
        <f>_xlfn.XLOOKUP(A291,compensation_cleaned!$A:$A,compensation_cleaned!$B:$B,"Missing")</f>
        <v>907035</v>
      </c>
      <c r="N291">
        <f>_xlfn.XLOOKUP(A291,compensation_cleaned!$A:$A,compensation_cleaned!$C:$C,"Missing")</f>
        <v>134359</v>
      </c>
      <c r="O291" t="str">
        <f>_xlfn.XLOOKUP(A291,compensation_cleaned!$A:$A,compensation_cleaned!$D:$D,"Missing")</f>
        <v>L3</v>
      </c>
      <c r="P291">
        <f>_xlfn.XLOOKUP(A291,engagement_pivot!$A:$A,engagement_pivot!$B:$B,"Missing")</f>
        <v>1.6666666666666667</v>
      </c>
      <c r="Q291" t="str">
        <f>IF(
  _xlfn.XLOOKUP(A291, engagement_pivot!A:A, engagement_pivot!C:C, 0) &gt; 0,
  "Yes",
  "No"
)</f>
        <v>Yes</v>
      </c>
      <c r="R291">
        <f t="shared" si="20"/>
        <v>75</v>
      </c>
      <c r="S291" t="str">
        <f t="shared" si="21"/>
        <v>37+ months</v>
      </c>
      <c r="T291">
        <f>_xlfn.XLOOKUP(A291,performance_pivot!$A:$A,performance_pivot!$B:$B,"Missing")</f>
        <v>3.25</v>
      </c>
      <c r="U291">
        <f>_xlfn.XLOOKUP(A291,compensation_cleaned!$A:$A,compensation_cleaned!$F:$F,"Missing")</f>
        <v>1044648.4727722772</v>
      </c>
      <c r="V291" t="str">
        <f t="shared" si="22"/>
        <v>Below Avg Pay</v>
      </c>
      <c r="W291" t="str">
        <f t="shared" si="23"/>
        <v>Low/Avg Performer</v>
      </c>
      <c r="Y291" t="str">
        <f t="shared" si="24"/>
        <v>Low Pay &amp; Low Performance</v>
      </c>
    </row>
    <row r="292" spans="1:25">
      <c r="A292" s="7" t="s">
        <v>455</v>
      </c>
      <c r="B292" s="8" t="s">
        <v>19</v>
      </c>
      <c r="C292" s="8">
        <v>42</v>
      </c>
      <c r="D292" s="8" t="s">
        <v>12</v>
      </c>
      <c r="E292" s="8" t="s">
        <v>37</v>
      </c>
      <c r="F292" s="8" t="s">
        <v>38</v>
      </c>
      <c r="G292" s="9">
        <v>44123</v>
      </c>
      <c r="H292" s="8" t="s">
        <v>449</v>
      </c>
      <c r="I292" s="8" t="s">
        <v>31</v>
      </c>
      <c r="J292" s="10" t="s">
        <v>24</v>
      </c>
      <c r="K292" t="str">
        <f>_xlfn.XLOOKUP(A292,attrition_cleaned!$A:$A,attrition_cleaned!$B:$B,"Missing")</f>
        <v>No</v>
      </c>
      <c r="L292" s="9"/>
      <c r="M292">
        <f>_xlfn.XLOOKUP(A292,compensation_cleaned!$A:$A,compensation_cleaned!$B:$B,"Missing")</f>
        <v>1523835</v>
      </c>
      <c r="N292">
        <f>_xlfn.XLOOKUP(A292,compensation_cleaned!$A:$A,compensation_cleaned!$C:$C,"Missing")</f>
        <v>100726</v>
      </c>
      <c r="O292" t="str">
        <f>_xlfn.XLOOKUP(A292,compensation_cleaned!$A:$A,compensation_cleaned!$D:$D,"Missing")</f>
        <v>L4</v>
      </c>
      <c r="P292">
        <f>_xlfn.XLOOKUP(A292,engagement_pivot!$A:$A,engagement_pivot!$B:$B,"Missing")</f>
        <v>2</v>
      </c>
      <c r="Q292" t="str">
        <f>IF(
  _xlfn.XLOOKUP(A292, engagement_pivot!A:A, engagement_pivot!C:C, 0) &gt; 0,
  "Yes",
  "No"
)</f>
        <v>Yes</v>
      </c>
      <c r="R292">
        <f t="shared" si="20"/>
        <v>38</v>
      </c>
      <c r="S292" t="str">
        <f t="shared" si="21"/>
        <v>37+ months</v>
      </c>
      <c r="T292">
        <f>_xlfn.XLOOKUP(A292,performance_pivot!$A:$A,performance_pivot!$B:$B,"Missing")</f>
        <v>3.75</v>
      </c>
      <c r="U292">
        <f>_xlfn.XLOOKUP(A292,compensation_cleaned!$A:$A,compensation_cleaned!$F:$F,"Missing")</f>
        <v>1044648.4727722772</v>
      </c>
      <c r="V292" t="str">
        <f t="shared" si="22"/>
        <v>Above Avg Pay</v>
      </c>
      <c r="W292" t="str">
        <f t="shared" si="23"/>
        <v>Low/Avg Performer</v>
      </c>
      <c r="Y292" t="str">
        <f t="shared" si="24"/>
        <v>Overpaid Low Performer</v>
      </c>
    </row>
    <row r="293" spans="1:25">
      <c r="A293" s="11" t="s">
        <v>456</v>
      </c>
      <c r="B293" s="12" t="s">
        <v>11</v>
      </c>
      <c r="C293" s="12">
        <v>22</v>
      </c>
      <c r="D293" s="12" t="s">
        <v>12</v>
      </c>
      <c r="E293" s="12" t="s">
        <v>37</v>
      </c>
      <c r="F293" s="12" t="s">
        <v>43</v>
      </c>
      <c r="G293" s="13">
        <v>44939</v>
      </c>
      <c r="H293" s="12" t="s">
        <v>247</v>
      </c>
      <c r="I293" s="12" t="s">
        <v>70</v>
      </c>
      <c r="J293" s="14" t="s">
        <v>24</v>
      </c>
      <c r="K293" t="str">
        <f>_xlfn.XLOOKUP(A293,attrition_cleaned!$A:$A,attrition_cleaned!$B:$B,"Missing")</f>
        <v>No</v>
      </c>
      <c r="L293" s="13"/>
      <c r="M293">
        <f>_xlfn.XLOOKUP(A293,compensation_cleaned!$A:$A,compensation_cleaned!$B:$B,"Missing")</f>
        <v>1815193</v>
      </c>
      <c r="N293">
        <f>_xlfn.XLOOKUP(A293,compensation_cleaned!$A:$A,compensation_cleaned!$C:$C,"Missing")</f>
        <v>229296</v>
      </c>
      <c r="O293" t="str">
        <f>_xlfn.XLOOKUP(A293,compensation_cleaned!$A:$A,compensation_cleaned!$D:$D,"Missing")</f>
        <v>L5</v>
      </c>
      <c r="P293">
        <f>_xlfn.XLOOKUP(A293,engagement_pivot!$A:$A,engagement_pivot!$B:$B,"Missing")</f>
        <v>2.5</v>
      </c>
      <c r="Q293" t="str">
        <f>IF(
  _xlfn.XLOOKUP(A293, engagement_pivot!A:A, engagement_pivot!C:C, 0) &gt; 0,
  "Yes",
  "No"
)</f>
        <v>Yes</v>
      </c>
      <c r="R293">
        <f t="shared" si="20"/>
        <v>11</v>
      </c>
      <c r="S293" t="str">
        <f t="shared" si="21"/>
        <v>0–12 months</v>
      </c>
      <c r="T293">
        <f>_xlfn.XLOOKUP(A293,performance_pivot!$A:$A,performance_pivot!$B:$B,"Missing")</f>
        <v>3.5</v>
      </c>
      <c r="U293">
        <f>_xlfn.XLOOKUP(A293,compensation_cleaned!$A:$A,compensation_cleaned!$F:$F,"Missing")</f>
        <v>1044648.4727722772</v>
      </c>
      <c r="V293" t="str">
        <f t="shared" si="22"/>
        <v>Above Avg Pay</v>
      </c>
      <c r="W293" t="str">
        <f t="shared" si="23"/>
        <v>Low/Avg Performer</v>
      </c>
      <c r="Y293" t="str">
        <f t="shared" si="24"/>
        <v>Overpaid Low Performer</v>
      </c>
    </row>
    <row r="294" spans="1:25">
      <c r="A294" s="7" t="s">
        <v>457</v>
      </c>
      <c r="B294" s="8" t="s">
        <v>11</v>
      </c>
      <c r="C294" s="8">
        <v>37</v>
      </c>
      <c r="D294" s="8" t="s">
        <v>12</v>
      </c>
      <c r="E294" s="8" t="s">
        <v>37</v>
      </c>
      <c r="F294" s="8" t="s">
        <v>43</v>
      </c>
      <c r="G294" s="9">
        <v>43834</v>
      </c>
      <c r="H294" s="8" t="s">
        <v>98</v>
      </c>
      <c r="I294" s="8" t="s">
        <v>45</v>
      </c>
      <c r="J294" s="10" t="s">
        <v>24</v>
      </c>
      <c r="K294" t="str">
        <f>_xlfn.XLOOKUP(A294,attrition_cleaned!$A:$A,attrition_cleaned!$B:$B,"Missing")</f>
        <v>No</v>
      </c>
      <c r="L294" s="9"/>
      <c r="M294">
        <f>_xlfn.XLOOKUP(A294,compensation_cleaned!$A:$A,compensation_cleaned!$B:$B,"Missing")</f>
        <v>1064523</v>
      </c>
      <c r="N294">
        <f>_xlfn.XLOOKUP(A294,compensation_cleaned!$A:$A,compensation_cleaned!$C:$C,"Missing")</f>
        <v>105200</v>
      </c>
      <c r="O294" t="str">
        <f>_xlfn.XLOOKUP(A294,compensation_cleaned!$A:$A,compensation_cleaned!$D:$D,"Missing")</f>
        <v>L3</v>
      </c>
      <c r="P294">
        <f>_xlfn.XLOOKUP(A294,engagement_pivot!$A:$A,engagement_pivot!$B:$B,"Missing")</f>
        <v>3</v>
      </c>
      <c r="Q294" t="str">
        <f>IF(
  _xlfn.XLOOKUP(A294, engagement_pivot!A:A, engagement_pivot!C:C, 0) &gt; 0,
  "Yes",
  "No"
)</f>
        <v>Yes</v>
      </c>
      <c r="R294">
        <f t="shared" si="20"/>
        <v>47</v>
      </c>
      <c r="S294" t="str">
        <f t="shared" si="21"/>
        <v>37+ months</v>
      </c>
      <c r="T294">
        <f>_xlfn.XLOOKUP(A294,performance_pivot!$A:$A,performance_pivot!$B:$B,"Missing")</f>
        <v>2.75</v>
      </c>
      <c r="U294">
        <f>_xlfn.XLOOKUP(A294,compensation_cleaned!$A:$A,compensation_cleaned!$F:$F,"Missing")</f>
        <v>1044648.4727722772</v>
      </c>
      <c r="V294" t="str">
        <f t="shared" si="22"/>
        <v>Above Avg Pay</v>
      </c>
      <c r="W294" t="str">
        <f t="shared" si="23"/>
        <v>Low/Avg Performer</v>
      </c>
      <c r="Y294" t="str">
        <f t="shared" si="24"/>
        <v>Overpaid Low Performer</v>
      </c>
    </row>
    <row r="295" spans="1:25">
      <c r="A295" s="11" t="s">
        <v>458</v>
      </c>
      <c r="B295" s="12" t="s">
        <v>19</v>
      </c>
      <c r="C295" s="12">
        <v>37</v>
      </c>
      <c r="D295" s="12" t="s">
        <v>12</v>
      </c>
      <c r="E295" s="12" t="s">
        <v>33</v>
      </c>
      <c r="F295" s="12" t="s">
        <v>34</v>
      </c>
      <c r="G295" s="13">
        <v>43024</v>
      </c>
      <c r="H295" s="12" t="s">
        <v>169</v>
      </c>
      <c r="I295" s="12" t="s">
        <v>56</v>
      </c>
      <c r="J295" s="14" t="s">
        <v>17</v>
      </c>
      <c r="K295" t="str">
        <f>_xlfn.XLOOKUP(A295,attrition_cleaned!$A:$A,attrition_cleaned!$B:$B,"Missing")</f>
        <v>No</v>
      </c>
      <c r="L295" s="13"/>
      <c r="M295">
        <f>_xlfn.XLOOKUP(A295,compensation_cleaned!$A:$A,compensation_cleaned!$B:$B,"Missing")</f>
        <v>1025099</v>
      </c>
      <c r="N295">
        <f>_xlfn.XLOOKUP(A295,compensation_cleaned!$A:$A,compensation_cleaned!$C:$C,"Missing")</f>
        <v>90279</v>
      </c>
      <c r="O295" t="str">
        <f>_xlfn.XLOOKUP(A295,compensation_cleaned!$A:$A,compensation_cleaned!$D:$D,"Missing")</f>
        <v>L3</v>
      </c>
      <c r="P295">
        <f>_xlfn.XLOOKUP(A295,engagement_pivot!$A:$A,engagement_pivot!$B:$B,"Missing")</f>
        <v>3</v>
      </c>
      <c r="Q295" t="str">
        <f>IF(
  _xlfn.XLOOKUP(A295, engagement_pivot!A:A, engagement_pivot!C:C, 0) &gt; 0,
  "Yes",
  "No"
)</f>
        <v>Yes</v>
      </c>
      <c r="R295">
        <f t="shared" si="20"/>
        <v>74</v>
      </c>
      <c r="S295" t="str">
        <f t="shared" si="21"/>
        <v>37+ months</v>
      </c>
      <c r="T295">
        <f>_xlfn.XLOOKUP(A295,performance_pivot!$A:$A,performance_pivot!$B:$B,"Missing")</f>
        <v>3.25</v>
      </c>
      <c r="U295">
        <f>_xlfn.XLOOKUP(A295,compensation_cleaned!$A:$A,compensation_cleaned!$F:$F,"Missing")</f>
        <v>1044648.4727722772</v>
      </c>
      <c r="V295" t="str">
        <f t="shared" si="22"/>
        <v>Below Avg Pay</v>
      </c>
      <c r="W295" t="str">
        <f t="shared" si="23"/>
        <v>Low/Avg Performer</v>
      </c>
      <c r="Y295" t="str">
        <f t="shared" si="24"/>
        <v>Low Pay &amp; Low Performance</v>
      </c>
    </row>
    <row r="296" spans="1:25">
      <c r="A296" s="7" t="s">
        <v>459</v>
      </c>
      <c r="B296" s="8" t="s">
        <v>19</v>
      </c>
      <c r="C296" s="8">
        <v>24</v>
      </c>
      <c r="D296" s="8" t="s">
        <v>20</v>
      </c>
      <c r="E296" s="8" t="s">
        <v>13</v>
      </c>
      <c r="F296" s="8" t="s">
        <v>14</v>
      </c>
      <c r="G296" s="9">
        <v>43703</v>
      </c>
      <c r="H296" s="8" t="s">
        <v>169</v>
      </c>
      <c r="I296" s="8" t="s">
        <v>56</v>
      </c>
      <c r="J296" s="10" t="s">
        <v>24</v>
      </c>
      <c r="K296" t="str">
        <f>_xlfn.XLOOKUP(A296,attrition_cleaned!$A:$A,attrition_cleaned!$B:$B,"Missing")</f>
        <v>No</v>
      </c>
      <c r="L296" s="9"/>
      <c r="M296">
        <f>_xlfn.XLOOKUP(A296,compensation_cleaned!$A:$A,compensation_cleaned!$B:$B,"Missing")</f>
        <v>1094625</v>
      </c>
      <c r="N296">
        <f>_xlfn.XLOOKUP(A296,compensation_cleaned!$A:$A,compensation_cleaned!$C:$C,"Missing")</f>
        <v>129992</v>
      </c>
      <c r="O296" t="str">
        <f>_xlfn.XLOOKUP(A296,compensation_cleaned!$A:$A,compensation_cleaned!$D:$D,"Missing")</f>
        <v>L3</v>
      </c>
      <c r="P296">
        <f>_xlfn.XLOOKUP(A296,engagement_pivot!$A:$A,engagement_pivot!$B:$B,"Missing")</f>
        <v>3.6666666666666665</v>
      </c>
      <c r="Q296" t="str">
        <f>IF(
  _xlfn.XLOOKUP(A296, engagement_pivot!A:A, engagement_pivot!C:C, 0) &gt; 0,
  "Yes",
  "No"
)</f>
        <v>Yes</v>
      </c>
      <c r="R296">
        <f t="shared" si="20"/>
        <v>52</v>
      </c>
      <c r="S296" t="str">
        <f t="shared" si="21"/>
        <v>37+ months</v>
      </c>
      <c r="T296">
        <f>_xlfn.XLOOKUP(A296,performance_pivot!$A:$A,performance_pivot!$B:$B,"Missing")</f>
        <v>3.6666666666666665</v>
      </c>
      <c r="U296">
        <f>_xlfn.XLOOKUP(A296,compensation_cleaned!$A:$A,compensation_cleaned!$F:$F,"Missing")</f>
        <v>1044648.4727722772</v>
      </c>
      <c r="V296" t="str">
        <f t="shared" si="22"/>
        <v>Above Avg Pay</v>
      </c>
      <c r="W296" t="str">
        <f t="shared" si="23"/>
        <v>Low/Avg Performer</v>
      </c>
      <c r="Y296" t="str">
        <f t="shared" si="24"/>
        <v>Overpaid Low Performer</v>
      </c>
    </row>
    <row r="297" spans="1:25">
      <c r="A297" s="11" t="s">
        <v>460</v>
      </c>
      <c r="B297" s="12" t="s">
        <v>19</v>
      </c>
      <c r="C297" s="12">
        <v>35</v>
      </c>
      <c r="D297" s="12" t="s">
        <v>20</v>
      </c>
      <c r="E297" s="12" t="s">
        <v>26</v>
      </c>
      <c r="F297" s="12" t="s">
        <v>27</v>
      </c>
      <c r="G297" s="13">
        <v>44072</v>
      </c>
      <c r="H297" s="12" t="s">
        <v>142</v>
      </c>
      <c r="I297" s="12" t="s">
        <v>70</v>
      </c>
      <c r="J297" s="14" t="s">
        <v>24</v>
      </c>
      <c r="K297" t="str">
        <f>_xlfn.XLOOKUP(A297,attrition_cleaned!$A:$A,attrition_cleaned!$B:$B,"Missing")</f>
        <v>No</v>
      </c>
      <c r="L297" s="13"/>
      <c r="M297">
        <f>_xlfn.XLOOKUP(A297,compensation_cleaned!$A:$A,compensation_cleaned!$B:$B,"Missing")</f>
        <v>1005136</v>
      </c>
      <c r="N297">
        <f>_xlfn.XLOOKUP(A297,compensation_cleaned!$A:$A,compensation_cleaned!$C:$C,"Missing")</f>
        <v>113460</v>
      </c>
      <c r="O297" t="str">
        <f>_xlfn.XLOOKUP(A297,compensation_cleaned!$A:$A,compensation_cleaned!$D:$D,"Missing")</f>
        <v>L3</v>
      </c>
      <c r="P297">
        <f>_xlfn.XLOOKUP(A297,engagement_pivot!$A:$A,engagement_pivot!$B:$B,"Missing")</f>
        <v>2.5</v>
      </c>
      <c r="Q297" t="str">
        <f>IF(
  _xlfn.XLOOKUP(A297, engagement_pivot!A:A, engagement_pivot!C:C, 0) &gt; 0,
  "Yes",
  "No"
)</f>
        <v>Yes</v>
      </c>
      <c r="R297">
        <f t="shared" si="20"/>
        <v>40</v>
      </c>
      <c r="S297" t="str">
        <f t="shared" si="21"/>
        <v>37+ months</v>
      </c>
      <c r="T297">
        <f>_xlfn.XLOOKUP(A297,performance_pivot!$A:$A,performance_pivot!$B:$B,"Missing")</f>
        <v>4.5</v>
      </c>
      <c r="U297">
        <f>_xlfn.XLOOKUP(A297,compensation_cleaned!$A:$A,compensation_cleaned!$F:$F,"Missing")</f>
        <v>1044648.4727722772</v>
      </c>
      <c r="V297" t="str">
        <f t="shared" si="22"/>
        <v>Below Avg Pay</v>
      </c>
      <c r="W297" t="str">
        <f t="shared" si="23"/>
        <v>High Performer</v>
      </c>
      <c r="Y297" t="str">
        <f t="shared" si="24"/>
        <v>Underpaid High Performer</v>
      </c>
    </row>
    <row r="298" spans="1:25">
      <c r="A298" s="7" t="s">
        <v>461</v>
      </c>
      <c r="B298" s="8" t="s">
        <v>11</v>
      </c>
      <c r="C298" s="8">
        <v>27</v>
      </c>
      <c r="D298" s="8" t="s">
        <v>20</v>
      </c>
      <c r="E298" s="8" t="s">
        <v>26</v>
      </c>
      <c r="F298" s="8" t="s">
        <v>27</v>
      </c>
      <c r="G298" s="9">
        <v>44993</v>
      </c>
      <c r="H298" s="8" t="s">
        <v>462</v>
      </c>
      <c r="I298" s="8" t="s">
        <v>23</v>
      </c>
      <c r="J298" s="10" t="s">
        <v>24</v>
      </c>
      <c r="K298" t="str">
        <f>_xlfn.XLOOKUP(A298,attrition_cleaned!$A:$A,attrition_cleaned!$B:$B,"Missing")</f>
        <v>No</v>
      </c>
      <c r="L298" s="9"/>
      <c r="M298">
        <f>_xlfn.XLOOKUP(A298,compensation_cleaned!$A:$A,compensation_cleaned!$B:$B,"Missing")</f>
        <v>939242</v>
      </c>
      <c r="N298">
        <f>_xlfn.XLOOKUP(A298,compensation_cleaned!$A:$A,compensation_cleaned!$C:$C,"Missing")</f>
        <v>61037</v>
      </c>
      <c r="O298" t="str">
        <f>_xlfn.XLOOKUP(A298,compensation_cleaned!$A:$A,compensation_cleaned!$D:$D,"Missing")</f>
        <v>L3</v>
      </c>
      <c r="P298">
        <f>_xlfn.XLOOKUP(A298,engagement_pivot!$A:$A,engagement_pivot!$B:$B,"Missing")</f>
        <v>1</v>
      </c>
      <c r="Q298" t="str">
        <f>IF(
  _xlfn.XLOOKUP(A298, engagement_pivot!A:A, engagement_pivot!C:C, 0) &gt; 0,
  "Yes",
  "No"
)</f>
        <v>Yes</v>
      </c>
      <c r="R298">
        <f t="shared" si="20"/>
        <v>9</v>
      </c>
      <c r="S298" t="str">
        <f t="shared" si="21"/>
        <v>0–12 months</v>
      </c>
      <c r="T298">
        <f>_xlfn.XLOOKUP(A298,performance_pivot!$A:$A,performance_pivot!$B:$B,"Missing")</f>
        <v>3</v>
      </c>
      <c r="U298">
        <f>_xlfn.XLOOKUP(A298,compensation_cleaned!$A:$A,compensation_cleaned!$F:$F,"Missing")</f>
        <v>1044648.4727722772</v>
      </c>
      <c r="V298" t="str">
        <f t="shared" si="22"/>
        <v>Below Avg Pay</v>
      </c>
      <c r="W298" t="str">
        <f t="shared" si="23"/>
        <v>Low/Avg Performer</v>
      </c>
      <c r="Y298" t="str">
        <f t="shared" si="24"/>
        <v>Low Pay &amp; Low Performance</v>
      </c>
    </row>
    <row r="299" spans="1:25">
      <c r="A299" s="11" t="s">
        <v>463</v>
      </c>
      <c r="B299" s="12" t="s">
        <v>19</v>
      </c>
      <c r="C299" s="12">
        <v>40</v>
      </c>
      <c r="D299" s="12" t="s">
        <v>20</v>
      </c>
      <c r="E299" s="12" t="s">
        <v>13</v>
      </c>
      <c r="F299" s="12" t="s">
        <v>14</v>
      </c>
      <c r="G299" s="13">
        <v>43575</v>
      </c>
      <c r="H299" s="12" t="s">
        <v>464</v>
      </c>
      <c r="I299" s="12" t="s">
        <v>16</v>
      </c>
      <c r="J299" s="14" t="s">
        <v>24</v>
      </c>
      <c r="K299" t="str">
        <f>_xlfn.XLOOKUP(A299,attrition_cleaned!$A:$A,attrition_cleaned!$B:$B,"Missing")</f>
        <v>No</v>
      </c>
      <c r="L299" s="13"/>
      <c r="M299">
        <f>_xlfn.XLOOKUP(A299,compensation_cleaned!$A:$A,compensation_cleaned!$B:$B,"Missing")</f>
        <v>1103018</v>
      </c>
      <c r="N299">
        <f>_xlfn.XLOOKUP(A299,compensation_cleaned!$A:$A,compensation_cleaned!$C:$C,"Missing")</f>
        <v>140042</v>
      </c>
      <c r="O299" t="str">
        <f>_xlfn.XLOOKUP(A299,compensation_cleaned!$A:$A,compensation_cleaned!$D:$D,"Missing")</f>
        <v>L3</v>
      </c>
      <c r="P299">
        <f>_xlfn.XLOOKUP(A299,engagement_pivot!$A:$A,engagement_pivot!$B:$B,"Missing")</f>
        <v>3</v>
      </c>
      <c r="Q299" t="str">
        <f>IF(
  _xlfn.XLOOKUP(A299, engagement_pivot!A:A, engagement_pivot!C:C, 0) &gt; 0,
  "Yes",
  "No"
)</f>
        <v>Yes</v>
      </c>
      <c r="R299">
        <f t="shared" si="20"/>
        <v>56</v>
      </c>
      <c r="S299" t="str">
        <f t="shared" si="21"/>
        <v>37+ months</v>
      </c>
      <c r="T299">
        <f>_xlfn.XLOOKUP(A299,performance_pivot!$A:$A,performance_pivot!$B:$B,"Missing")</f>
        <v>4</v>
      </c>
      <c r="U299">
        <f>_xlfn.XLOOKUP(A299,compensation_cleaned!$A:$A,compensation_cleaned!$F:$F,"Missing")</f>
        <v>1044648.4727722772</v>
      </c>
      <c r="V299" t="str">
        <f t="shared" si="22"/>
        <v>Above Avg Pay</v>
      </c>
      <c r="W299" t="str">
        <f t="shared" si="23"/>
        <v>High Performer</v>
      </c>
      <c r="Y299" t="str">
        <f t="shared" si="24"/>
        <v>Well Aligned</v>
      </c>
    </row>
    <row r="300" spans="1:25">
      <c r="A300" s="7" t="s">
        <v>465</v>
      </c>
      <c r="B300" s="8" t="s">
        <v>11</v>
      </c>
      <c r="C300" s="8">
        <v>43</v>
      </c>
      <c r="D300" s="8" t="s">
        <v>20</v>
      </c>
      <c r="E300" s="8" t="s">
        <v>49</v>
      </c>
      <c r="F300" s="8" t="s">
        <v>68</v>
      </c>
      <c r="G300" s="9">
        <v>42889</v>
      </c>
      <c r="H300" s="8" t="s">
        <v>144</v>
      </c>
      <c r="I300" s="8" t="s">
        <v>56</v>
      </c>
      <c r="J300" s="10" t="s">
        <v>17</v>
      </c>
      <c r="K300" t="str">
        <f>_xlfn.XLOOKUP(A300,attrition_cleaned!$A:$A,attrition_cleaned!$B:$B,"Missing")</f>
        <v>Yes</v>
      </c>
      <c r="L300" s="9">
        <v>44178</v>
      </c>
      <c r="M300">
        <f>_xlfn.XLOOKUP(A300,compensation_cleaned!$A:$A,compensation_cleaned!$B:$B,"Missing")</f>
        <v>990662</v>
      </c>
      <c r="N300">
        <f>_xlfn.XLOOKUP(A300,compensation_cleaned!$A:$A,compensation_cleaned!$C:$C,"Missing")</f>
        <v>109547</v>
      </c>
      <c r="O300" t="str">
        <f>_xlfn.XLOOKUP(A300,compensation_cleaned!$A:$A,compensation_cleaned!$D:$D,"Missing")</f>
        <v>L3</v>
      </c>
      <c r="P300">
        <f>_xlfn.XLOOKUP(A300,engagement_pivot!$A:$A,engagement_pivot!$B:$B,"Missing")</f>
        <v>3.3333333333333335</v>
      </c>
      <c r="Q300" t="str">
        <f>IF(
  _xlfn.XLOOKUP(A300, engagement_pivot!A:A, engagement_pivot!C:C, 0) &gt; 0,
  "Yes",
  "No"
)</f>
        <v>Yes</v>
      </c>
      <c r="R300">
        <f t="shared" si="20"/>
        <v>42</v>
      </c>
      <c r="S300" t="str">
        <f t="shared" si="21"/>
        <v>37+ months</v>
      </c>
      <c r="T300">
        <f>_xlfn.XLOOKUP(A300,performance_pivot!$A:$A,performance_pivot!$B:$B,"Missing")</f>
        <v>4</v>
      </c>
      <c r="U300">
        <f>_xlfn.XLOOKUP(A300,compensation_cleaned!$A:$A,compensation_cleaned!$F:$F,"Missing")</f>
        <v>1044648.4727722772</v>
      </c>
      <c r="V300" t="str">
        <f t="shared" si="22"/>
        <v>Below Avg Pay</v>
      </c>
      <c r="W300" t="str">
        <f t="shared" si="23"/>
        <v>High Performer</v>
      </c>
      <c r="Y300" t="str">
        <f t="shared" si="24"/>
        <v>Underpaid High Performer</v>
      </c>
    </row>
    <row r="301" spans="1:25">
      <c r="A301" s="11" t="s">
        <v>466</v>
      </c>
      <c r="B301" s="12" t="s">
        <v>19</v>
      </c>
      <c r="C301" s="12">
        <v>28</v>
      </c>
      <c r="D301" s="12" t="s">
        <v>12</v>
      </c>
      <c r="E301" s="12" t="s">
        <v>37</v>
      </c>
      <c r="F301" s="12" t="s">
        <v>38</v>
      </c>
      <c r="G301" s="13">
        <v>45067</v>
      </c>
      <c r="H301" s="12" t="s">
        <v>368</v>
      </c>
      <c r="I301" s="12" t="s">
        <v>16</v>
      </c>
      <c r="J301" s="14" t="s">
        <v>24</v>
      </c>
      <c r="K301" t="str">
        <f>_xlfn.XLOOKUP(A301,attrition_cleaned!$A:$A,attrition_cleaned!$B:$B,"Missing")</f>
        <v>No</v>
      </c>
      <c r="L301" s="13"/>
      <c r="M301">
        <f>_xlfn.XLOOKUP(A301,compensation_cleaned!$A:$A,compensation_cleaned!$B:$B,"Missing")</f>
        <v>532306</v>
      </c>
      <c r="N301">
        <f>_xlfn.XLOOKUP(A301,compensation_cleaned!$A:$A,compensation_cleaned!$C:$C,"Missing")</f>
        <v>68875</v>
      </c>
      <c r="O301" t="str">
        <f>_xlfn.XLOOKUP(A301,compensation_cleaned!$A:$A,compensation_cleaned!$D:$D,"Missing")</f>
        <v>L1</v>
      </c>
      <c r="P301">
        <f>_xlfn.XLOOKUP(A301,engagement_pivot!$A:$A,engagement_pivot!$B:$B,"Missing")</f>
        <v>1.5</v>
      </c>
      <c r="Q301" t="str">
        <f>IF(
  _xlfn.XLOOKUP(A301, engagement_pivot!A:A, engagement_pivot!C:C, 0) &gt; 0,
  "Yes",
  "No"
)</f>
        <v>Yes</v>
      </c>
      <c r="R301">
        <f t="shared" si="20"/>
        <v>7</v>
      </c>
      <c r="S301" t="str">
        <f t="shared" si="21"/>
        <v>0–12 months</v>
      </c>
      <c r="T301">
        <f>_xlfn.XLOOKUP(A301,performance_pivot!$A:$A,performance_pivot!$B:$B,"Missing")</f>
        <v>4.25</v>
      </c>
      <c r="U301">
        <f>_xlfn.XLOOKUP(A301,compensation_cleaned!$A:$A,compensation_cleaned!$F:$F,"Missing")</f>
        <v>499723.03723404254</v>
      </c>
      <c r="V301" t="str">
        <f t="shared" si="22"/>
        <v>Above Avg Pay</v>
      </c>
      <c r="W301" t="str">
        <f t="shared" si="23"/>
        <v>High Performer</v>
      </c>
      <c r="Y301" t="str">
        <f t="shared" si="24"/>
        <v>Well Aligned</v>
      </c>
    </row>
    <row r="302" spans="1:25">
      <c r="A302" s="7" t="s">
        <v>467</v>
      </c>
      <c r="B302" s="8" t="s">
        <v>19</v>
      </c>
      <c r="C302" s="8">
        <v>42</v>
      </c>
      <c r="D302" s="8" t="s">
        <v>12</v>
      </c>
      <c r="E302" s="8" t="s">
        <v>49</v>
      </c>
      <c r="F302" s="8" t="s">
        <v>65</v>
      </c>
      <c r="G302" s="9">
        <v>43133</v>
      </c>
      <c r="H302" s="8" t="s">
        <v>233</v>
      </c>
      <c r="I302" s="8" t="s">
        <v>70</v>
      </c>
      <c r="J302" s="10" t="s">
        <v>24</v>
      </c>
      <c r="K302" t="str">
        <f>_xlfn.XLOOKUP(A302,attrition_cleaned!$A:$A,attrition_cleaned!$B:$B,"Missing")</f>
        <v>No</v>
      </c>
      <c r="L302" s="9"/>
      <c r="M302">
        <f>_xlfn.XLOOKUP(A302,compensation_cleaned!$A:$A,compensation_cleaned!$B:$B,"Missing")</f>
        <v>528432</v>
      </c>
      <c r="N302">
        <f>_xlfn.XLOOKUP(A302,compensation_cleaned!$A:$A,compensation_cleaned!$C:$C,"Missing")</f>
        <v>74161</v>
      </c>
      <c r="O302" t="str">
        <f>_xlfn.XLOOKUP(A302,compensation_cleaned!$A:$A,compensation_cleaned!$D:$D,"Missing")</f>
        <v>L1</v>
      </c>
      <c r="P302">
        <f>_xlfn.XLOOKUP(A302,engagement_pivot!$A:$A,engagement_pivot!$B:$B,"Missing")</f>
        <v>3.3333333333333335</v>
      </c>
      <c r="Q302" t="str">
        <f>IF(
  _xlfn.XLOOKUP(A302, engagement_pivot!A:A, engagement_pivot!C:C, 0) &gt; 0,
  "Yes",
  "No"
)</f>
        <v>Yes</v>
      </c>
      <c r="R302">
        <f t="shared" si="20"/>
        <v>70</v>
      </c>
      <c r="S302" t="str">
        <f t="shared" si="21"/>
        <v>37+ months</v>
      </c>
      <c r="T302">
        <f>_xlfn.XLOOKUP(A302,performance_pivot!$A:$A,performance_pivot!$B:$B,"Missing")</f>
        <v>3</v>
      </c>
      <c r="U302">
        <f>_xlfn.XLOOKUP(A302,compensation_cleaned!$A:$A,compensation_cleaned!$F:$F,"Missing")</f>
        <v>499723.03723404254</v>
      </c>
      <c r="V302" t="str">
        <f t="shared" si="22"/>
        <v>Above Avg Pay</v>
      </c>
      <c r="W302" t="str">
        <f t="shared" si="23"/>
        <v>Low/Avg Performer</v>
      </c>
      <c r="Y302" t="str">
        <f t="shared" si="24"/>
        <v>Overpaid Low Performer</v>
      </c>
    </row>
    <row r="303" spans="1:25">
      <c r="A303" s="11" t="s">
        <v>468</v>
      </c>
      <c r="B303" s="12" t="s">
        <v>19</v>
      </c>
      <c r="C303" s="12">
        <v>24</v>
      </c>
      <c r="D303" s="12" t="s">
        <v>12</v>
      </c>
      <c r="E303" s="12" t="s">
        <v>13</v>
      </c>
      <c r="F303" s="12" t="s">
        <v>14</v>
      </c>
      <c r="G303" s="13">
        <v>44413</v>
      </c>
      <c r="H303" s="12" t="s">
        <v>464</v>
      </c>
      <c r="I303" s="12" t="s">
        <v>56</v>
      </c>
      <c r="J303" s="14" t="s">
        <v>24</v>
      </c>
      <c r="K303" t="str">
        <f>_xlfn.XLOOKUP(A303,attrition_cleaned!$A:$A,attrition_cleaned!$B:$B,"Missing")</f>
        <v>No</v>
      </c>
      <c r="L303" s="13"/>
      <c r="M303">
        <f>_xlfn.XLOOKUP(A303,compensation_cleaned!$A:$A,compensation_cleaned!$B:$B,"Missing")</f>
        <v>1109051</v>
      </c>
      <c r="N303">
        <f>_xlfn.XLOOKUP(A303,compensation_cleaned!$A:$A,compensation_cleaned!$C:$C,"Missing")</f>
        <v>106231</v>
      </c>
      <c r="O303" t="str">
        <f>_xlfn.XLOOKUP(A303,compensation_cleaned!$A:$A,compensation_cleaned!$D:$D,"Missing")</f>
        <v>L3</v>
      </c>
      <c r="P303">
        <f>_xlfn.XLOOKUP(A303,engagement_pivot!$A:$A,engagement_pivot!$B:$B,"Missing")</f>
        <v>1</v>
      </c>
      <c r="Q303" t="str">
        <f>IF(
  _xlfn.XLOOKUP(A303, engagement_pivot!A:A, engagement_pivot!C:C, 0) &gt; 0,
  "Yes",
  "No"
)</f>
        <v>Yes</v>
      </c>
      <c r="R303">
        <f t="shared" si="20"/>
        <v>28</v>
      </c>
      <c r="S303" t="str">
        <f t="shared" si="21"/>
        <v>13–36 months</v>
      </c>
      <c r="T303">
        <f>_xlfn.XLOOKUP(A303,performance_pivot!$A:$A,performance_pivot!$B:$B,"Missing")</f>
        <v>3.75</v>
      </c>
      <c r="U303">
        <f>_xlfn.XLOOKUP(A303,compensation_cleaned!$A:$A,compensation_cleaned!$F:$F,"Missing")</f>
        <v>1044648.4727722772</v>
      </c>
      <c r="V303" t="str">
        <f t="shared" si="22"/>
        <v>Above Avg Pay</v>
      </c>
      <c r="W303" t="str">
        <f t="shared" si="23"/>
        <v>Low/Avg Performer</v>
      </c>
      <c r="Y303" t="str">
        <f t="shared" si="24"/>
        <v>Overpaid Low Performer</v>
      </c>
    </row>
    <row r="304" spans="1:25">
      <c r="A304" s="7" t="s">
        <v>469</v>
      </c>
      <c r="B304" s="8" t="s">
        <v>11</v>
      </c>
      <c r="C304" s="8">
        <v>30</v>
      </c>
      <c r="D304" s="8" t="s">
        <v>12</v>
      </c>
      <c r="E304" s="8" t="s">
        <v>33</v>
      </c>
      <c r="F304" s="8" t="s">
        <v>112</v>
      </c>
      <c r="G304" s="9">
        <v>43723</v>
      </c>
      <c r="H304" s="8" t="s">
        <v>62</v>
      </c>
      <c r="I304" s="8" t="s">
        <v>70</v>
      </c>
      <c r="J304" s="10" t="s">
        <v>17</v>
      </c>
      <c r="K304" t="str">
        <f>_xlfn.XLOOKUP(A304,attrition_cleaned!$A:$A,attrition_cleaned!$B:$B,"Missing")</f>
        <v>No</v>
      </c>
      <c r="L304" s="9"/>
      <c r="M304">
        <f>_xlfn.XLOOKUP(A304,compensation_cleaned!$A:$A,compensation_cleaned!$B:$B,"Missing")</f>
        <v>629443</v>
      </c>
      <c r="N304">
        <f>_xlfn.XLOOKUP(A304,compensation_cleaned!$A:$A,compensation_cleaned!$C:$C,"Missing")</f>
        <v>59957</v>
      </c>
      <c r="O304" t="str">
        <f>_xlfn.XLOOKUP(A304,compensation_cleaned!$A:$A,compensation_cleaned!$D:$D,"Missing")</f>
        <v>L2</v>
      </c>
      <c r="P304">
        <f>_xlfn.XLOOKUP(A304,engagement_pivot!$A:$A,engagement_pivot!$B:$B,"Missing")</f>
        <v>1</v>
      </c>
      <c r="Q304" t="str">
        <f>IF(
  _xlfn.XLOOKUP(A304, engagement_pivot!A:A, engagement_pivot!C:C, 0) &gt; 0,
  "Yes",
  "No"
)</f>
        <v>Yes</v>
      </c>
      <c r="R304">
        <f t="shared" si="20"/>
        <v>51</v>
      </c>
      <c r="S304" t="str">
        <f t="shared" si="21"/>
        <v>37+ months</v>
      </c>
      <c r="T304">
        <f>_xlfn.XLOOKUP(A304,performance_pivot!$A:$A,performance_pivot!$B:$B,"Missing")</f>
        <v>3.3333333333333335</v>
      </c>
      <c r="U304">
        <f>_xlfn.XLOOKUP(A304,compensation_cleaned!$A:$A,compensation_cleaned!$F:$F,"Missing")</f>
        <v>746435.40070921986</v>
      </c>
      <c r="V304" t="str">
        <f t="shared" si="22"/>
        <v>Below Avg Pay</v>
      </c>
      <c r="W304" t="str">
        <f t="shared" si="23"/>
        <v>Low/Avg Performer</v>
      </c>
      <c r="Y304" t="str">
        <f t="shared" si="24"/>
        <v>Low Pay &amp; Low Performance</v>
      </c>
    </row>
    <row r="305" spans="1:25">
      <c r="A305" s="11" t="s">
        <v>470</v>
      </c>
      <c r="B305" s="12" t="s">
        <v>19</v>
      </c>
      <c r="C305" s="12">
        <v>24</v>
      </c>
      <c r="D305" s="12" t="s">
        <v>12</v>
      </c>
      <c r="E305" s="12" t="s">
        <v>26</v>
      </c>
      <c r="F305" s="12" t="s">
        <v>58</v>
      </c>
      <c r="G305" s="13">
        <v>45215</v>
      </c>
      <c r="H305" s="12" t="s">
        <v>341</v>
      </c>
      <c r="I305" s="12" t="s">
        <v>45</v>
      </c>
      <c r="J305" s="14" t="s">
        <v>24</v>
      </c>
      <c r="K305" t="str">
        <f>_xlfn.XLOOKUP(A305,attrition_cleaned!$A:$A,attrition_cleaned!$B:$B,"Missing")</f>
        <v>No</v>
      </c>
      <c r="L305" s="13"/>
      <c r="M305">
        <f>_xlfn.XLOOKUP(A305,compensation_cleaned!$A:$A,compensation_cleaned!$B:$B,"Missing")</f>
        <v>464237</v>
      </c>
      <c r="N305">
        <f>_xlfn.XLOOKUP(A305,compensation_cleaned!$A:$A,compensation_cleaned!$C:$C,"Missing")</f>
        <v>35641</v>
      </c>
      <c r="O305" t="str">
        <f>_xlfn.XLOOKUP(A305,compensation_cleaned!$A:$A,compensation_cleaned!$D:$D,"Missing")</f>
        <v>L1</v>
      </c>
      <c r="P305">
        <f>_xlfn.XLOOKUP(A305,engagement_pivot!$A:$A,engagement_pivot!$B:$B,"Missing")</f>
        <v>3.6666666666666665</v>
      </c>
      <c r="Q305" t="str">
        <f>IF(
  _xlfn.XLOOKUP(A305, engagement_pivot!A:A, engagement_pivot!C:C, 0) &gt; 0,
  "Yes",
  "No"
)</f>
        <v>Yes</v>
      </c>
      <c r="R305">
        <f t="shared" si="20"/>
        <v>2</v>
      </c>
      <c r="S305" t="str">
        <f t="shared" si="21"/>
        <v>0–12 months</v>
      </c>
      <c r="T305">
        <f>_xlfn.XLOOKUP(A305,performance_pivot!$A:$A,performance_pivot!$B:$B,"Missing")</f>
        <v>3.25</v>
      </c>
      <c r="U305">
        <f>_xlfn.XLOOKUP(A305,compensation_cleaned!$A:$A,compensation_cleaned!$F:$F,"Missing")</f>
        <v>499723.03723404254</v>
      </c>
      <c r="V305" t="str">
        <f t="shared" si="22"/>
        <v>Below Avg Pay</v>
      </c>
      <c r="W305" t="str">
        <f t="shared" si="23"/>
        <v>Low/Avg Performer</v>
      </c>
      <c r="Y305" t="str">
        <f t="shared" si="24"/>
        <v>Low Pay &amp; Low Performance</v>
      </c>
    </row>
    <row r="306" spans="1:25">
      <c r="A306" s="7" t="s">
        <v>471</v>
      </c>
      <c r="B306" s="8" t="s">
        <v>19</v>
      </c>
      <c r="C306" s="8">
        <v>33</v>
      </c>
      <c r="D306" s="8" t="s">
        <v>12</v>
      </c>
      <c r="E306" s="8" t="s">
        <v>26</v>
      </c>
      <c r="F306" s="8" t="s">
        <v>58</v>
      </c>
      <c r="G306" s="9">
        <v>44035</v>
      </c>
      <c r="H306" s="8" t="s">
        <v>265</v>
      </c>
      <c r="I306" s="8" t="s">
        <v>31</v>
      </c>
      <c r="J306" s="10" t="s">
        <v>17</v>
      </c>
      <c r="K306" t="str">
        <f>_xlfn.XLOOKUP(A306,attrition_cleaned!$A:$A,attrition_cleaned!$B:$B,"Missing")</f>
        <v>No</v>
      </c>
      <c r="L306" s="9"/>
      <c r="M306">
        <f>_xlfn.XLOOKUP(A306,compensation_cleaned!$A:$A,compensation_cleaned!$B:$B,"Missing")</f>
        <v>608357</v>
      </c>
      <c r="N306">
        <f>_xlfn.XLOOKUP(A306,compensation_cleaned!$A:$A,compensation_cleaned!$C:$C,"Missing")</f>
        <v>84738</v>
      </c>
      <c r="O306" t="str">
        <f>_xlfn.XLOOKUP(A306,compensation_cleaned!$A:$A,compensation_cleaned!$D:$D,"Missing")</f>
        <v>L2</v>
      </c>
      <c r="P306">
        <f>_xlfn.XLOOKUP(A306,engagement_pivot!$A:$A,engagement_pivot!$B:$B,"Missing")</f>
        <v>2</v>
      </c>
      <c r="Q306" t="str">
        <f>IF(
  _xlfn.XLOOKUP(A306, engagement_pivot!A:A, engagement_pivot!C:C, 0) &gt; 0,
  "Yes",
  "No"
)</f>
        <v>Yes</v>
      </c>
      <c r="R306">
        <f t="shared" si="20"/>
        <v>41</v>
      </c>
      <c r="S306" t="str">
        <f t="shared" si="21"/>
        <v>37+ months</v>
      </c>
      <c r="T306">
        <f>_xlfn.XLOOKUP(A306,performance_pivot!$A:$A,performance_pivot!$B:$B,"Missing")</f>
        <v>3.25</v>
      </c>
      <c r="U306">
        <f>_xlfn.XLOOKUP(A306,compensation_cleaned!$A:$A,compensation_cleaned!$F:$F,"Missing")</f>
        <v>746435.40070921986</v>
      </c>
      <c r="V306" t="str">
        <f t="shared" si="22"/>
        <v>Below Avg Pay</v>
      </c>
      <c r="W306" t="str">
        <f t="shared" si="23"/>
        <v>Low/Avg Performer</v>
      </c>
      <c r="Y306" t="str">
        <f t="shared" si="24"/>
        <v>Low Pay &amp; Low Performance</v>
      </c>
    </row>
    <row r="307" spans="1:25">
      <c r="A307" s="11" t="s">
        <v>472</v>
      </c>
      <c r="B307" s="12" t="s">
        <v>19</v>
      </c>
      <c r="C307" s="12">
        <v>34</v>
      </c>
      <c r="D307" s="12" t="s">
        <v>20</v>
      </c>
      <c r="E307" s="12" t="s">
        <v>37</v>
      </c>
      <c r="F307" s="12" t="s">
        <v>43</v>
      </c>
      <c r="G307" s="13">
        <v>45263</v>
      </c>
      <c r="H307" s="12" t="s">
        <v>203</v>
      </c>
      <c r="I307" s="12" t="s">
        <v>56</v>
      </c>
      <c r="J307" s="14" t="s">
        <v>24</v>
      </c>
      <c r="K307" t="str">
        <f>_xlfn.XLOOKUP(A307,attrition_cleaned!$A:$A,attrition_cleaned!$B:$B,"Missing")</f>
        <v>No</v>
      </c>
      <c r="L307" s="13"/>
      <c r="M307">
        <f>_xlfn.XLOOKUP(A307,compensation_cleaned!$A:$A,compensation_cleaned!$B:$B,"Missing")</f>
        <v>1453976</v>
      </c>
      <c r="N307">
        <f>_xlfn.XLOOKUP(A307,compensation_cleaned!$A:$A,compensation_cleaned!$C:$C,"Missing")</f>
        <v>144038</v>
      </c>
      <c r="O307" t="str">
        <f>_xlfn.XLOOKUP(A307,compensation_cleaned!$A:$A,compensation_cleaned!$D:$D,"Missing")</f>
        <v>L4</v>
      </c>
      <c r="P307">
        <f>_xlfn.XLOOKUP(A307,engagement_pivot!$A:$A,engagement_pivot!$B:$B,"Missing")</f>
        <v>3</v>
      </c>
      <c r="Q307" t="str">
        <f>IF(
  _xlfn.XLOOKUP(A307, engagement_pivot!A:A, engagement_pivot!C:C, 0) &gt; 0,
  "Yes",
  "No"
)</f>
        <v>Yes</v>
      </c>
      <c r="R307">
        <f t="shared" si="20"/>
        <v>0</v>
      </c>
      <c r="S307" t="str">
        <f t="shared" si="21"/>
        <v>0–12 months</v>
      </c>
      <c r="T307">
        <f>_xlfn.XLOOKUP(A307,performance_pivot!$A:$A,performance_pivot!$B:$B,"Missing")</f>
        <v>3</v>
      </c>
      <c r="U307">
        <f>_xlfn.XLOOKUP(A307,compensation_cleaned!$A:$A,compensation_cleaned!$F:$F,"Missing")</f>
        <v>1044648.4727722772</v>
      </c>
      <c r="V307" t="str">
        <f t="shared" si="22"/>
        <v>Above Avg Pay</v>
      </c>
      <c r="W307" t="str">
        <f t="shared" si="23"/>
        <v>Low/Avg Performer</v>
      </c>
      <c r="Y307" t="str">
        <f t="shared" si="24"/>
        <v>Overpaid Low Performer</v>
      </c>
    </row>
    <row r="308" spans="1:25">
      <c r="A308" s="7" t="s">
        <v>473</v>
      </c>
      <c r="B308" s="8" t="s">
        <v>19</v>
      </c>
      <c r="C308" s="8">
        <v>43</v>
      </c>
      <c r="D308" s="8" t="s">
        <v>12</v>
      </c>
      <c r="E308" s="8" t="s">
        <v>49</v>
      </c>
      <c r="F308" s="8" t="s">
        <v>65</v>
      </c>
      <c r="G308" s="9">
        <v>44809</v>
      </c>
      <c r="H308" s="8" t="s">
        <v>179</v>
      </c>
      <c r="I308" s="8" t="s">
        <v>56</v>
      </c>
      <c r="J308" s="10" t="s">
        <v>24</v>
      </c>
      <c r="K308" t="str">
        <f>_xlfn.XLOOKUP(A308,attrition_cleaned!$A:$A,attrition_cleaned!$B:$B,"Missing")</f>
        <v>No</v>
      </c>
      <c r="L308" s="9"/>
      <c r="M308">
        <f>_xlfn.XLOOKUP(A308,compensation_cleaned!$A:$A,compensation_cleaned!$B:$B,"Missing")</f>
        <v>510825</v>
      </c>
      <c r="N308">
        <f>_xlfn.XLOOKUP(A308,compensation_cleaned!$A:$A,compensation_cleaned!$C:$C,"Missing")</f>
        <v>56958</v>
      </c>
      <c r="O308" t="str">
        <f>_xlfn.XLOOKUP(A308,compensation_cleaned!$A:$A,compensation_cleaned!$D:$D,"Missing")</f>
        <v>L1</v>
      </c>
      <c r="P308">
        <f>_xlfn.XLOOKUP(A308,engagement_pivot!$A:$A,engagement_pivot!$B:$B,"Missing")</f>
        <v>3.3333333333333335</v>
      </c>
      <c r="Q308" t="str">
        <f>IF(
  _xlfn.XLOOKUP(A308, engagement_pivot!A:A, engagement_pivot!C:C, 0) &gt; 0,
  "Yes",
  "No"
)</f>
        <v>Yes</v>
      </c>
      <c r="R308">
        <f t="shared" si="20"/>
        <v>15</v>
      </c>
      <c r="S308" t="str">
        <f t="shared" si="21"/>
        <v>13–36 months</v>
      </c>
      <c r="T308">
        <f>_xlfn.XLOOKUP(A308,performance_pivot!$A:$A,performance_pivot!$B:$B,"Missing")</f>
        <v>3.5</v>
      </c>
      <c r="U308">
        <f>_xlfn.XLOOKUP(A308,compensation_cleaned!$A:$A,compensation_cleaned!$F:$F,"Missing")</f>
        <v>499723.03723404254</v>
      </c>
      <c r="V308" t="str">
        <f t="shared" si="22"/>
        <v>Above Avg Pay</v>
      </c>
      <c r="W308" t="str">
        <f t="shared" si="23"/>
        <v>Low/Avg Performer</v>
      </c>
      <c r="Y308" t="str">
        <f t="shared" si="24"/>
        <v>Overpaid Low Performer</v>
      </c>
    </row>
    <row r="309" spans="1:25">
      <c r="A309" s="11" t="s">
        <v>474</v>
      </c>
      <c r="B309" s="12" t="s">
        <v>11</v>
      </c>
      <c r="C309" s="12">
        <v>25</v>
      </c>
      <c r="D309" s="12" t="s">
        <v>12</v>
      </c>
      <c r="E309" s="12" t="s">
        <v>26</v>
      </c>
      <c r="F309" s="12" t="s">
        <v>27</v>
      </c>
      <c r="G309" s="13">
        <v>42867</v>
      </c>
      <c r="H309" s="12" t="s">
        <v>102</v>
      </c>
      <c r="I309" s="12" t="s">
        <v>56</v>
      </c>
      <c r="J309" s="14" t="s">
        <v>24</v>
      </c>
      <c r="K309" t="str">
        <f>_xlfn.XLOOKUP(A309,attrition_cleaned!$A:$A,attrition_cleaned!$B:$B,"Missing")</f>
        <v>No</v>
      </c>
      <c r="L309" s="13"/>
      <c r="M309">
        <f>_xlfn.XLOOKUP(A309,compensation_cleaned!$A:$A,compensation_cleaned!$B:$B,"Missing")</f>
        <v>1594883</v>
      </c>
      <c r="N309">
        <f>_xlfn.XLOOKUP(A309,compensation_cleaned!$A:$A,compensation_cleaned!$C:$C,"Missing")</f>
        <v>83676</v>
      </c>
      <c r="O309" t="str">
        <f>_xlfn.XLOOKUP(A309,compensation_cleaned!$A:$A,compensation_cleaned!$D:$D,"Missing")</f>
        <v>L4</v>
      </c>
      <c r="P309">
        <f>_xlfn.XLOOKUP(A309,engagement_pivot!$A:$A,engagement_pivot!$B:$B,"Missing")</f>
        <v>1</v>
      </c>
      <c r="Q309" t="str">
        <f>IF(
  _xlfn.XLOOKUP(A309, engagement_pivot!A:A, engagement_pivot!C:C, 0) &gt; 0,
  "Yes",
  "No"
)</f>
        <v>Yes</v>
      </c>
      <c r="R309">
        <f t="shared" si="20"/>
        <v>79</v>
      </c>
      <c r="S309" t="str">
        <f t="shared" si="21"/>
        <v>37+ months</v>
      </c>
      <c r="T309">
        <f>_xlfn.XLOOKUP(A309,performance_pivot!$A:$A,performance_pivot!$B:$B,"Missing")</f>
        <v>3</v>
      </c>
      <c r="U309">
        <f>_xlfn.XLOOKUP(A309,compensation_cleaned!$A:$A,compensation_cleaned!$F:$F,"Missing")</f>
        <v>1044648.4727722772</v>
      </c>
      <c r="V309" t="str">
        <f t="shared" si="22"/>
        <v>Above Avg Pay</v>
      </c>
      <c r="W309" t="str">
        <f t="shared" si="23"/>
        <v>Low/Avg Performer</v>
      </c>
      <c r="Y309" t="str">
        <f t="shared" si="24"/>
        <v>Overpaid Low Performer</v>
      </c>
    </row>
    <row r="310" spans="1:25">
      <c r="A310" s="7" t="s">
        <v>475</v>
      </c>
      <c r="B310" s="8" t="s">
        <v>19</v>
      </c>
      <c r="C310" s="8">
        <v>44</v>
      </c>
      <c r="D310" s="8" t="s">
        <v>12</v>
      </c>
      <c r="E310" s="8" t="s">
        <v>37</v>
      </c>
      <c r="F310" s="8" t="s">
        <v>38</v>
      </c>
      <c r="G310" s="9">
        <v>44120</v>
      </c>
      <c r="H310" s="8" t="s">
        <v>142</v>
      </c>
      <c r="I310" s="8" t="s">
        <v>45</v>
      </c>
      <c r="J310" s="10" t="s">
        <v>24</v>
      </c>
      <c r="K310" t="str">
        <f>_xlfn.XLOOKUP(A310,attrition_cleaned!$A:$A,attrition_cleaned!$B:$B,"Missing")</f>
        <v>No</v>
      </c>
      <c r="L310" s="9"/>
      <c r="M310">
        <f>_xlfn.XLOOKUP(A310,compensation_cleaned!$A:$A,compensation_cleaned!$B:$B,"Missing")</f>
        <v>412900</v>
      </c>
      <c r="N310">
        <f>_xlfn.XLOOKUP(A310,compensation_cleaned!$A:$A,compensation_cleaned!$C:$C,"Missing")</f>
        <v>29908</v>
      </c>
      <c r="O310" t="str">
        <f>_xlfn.XLOOKUP(A310,compensation_cleaned!$A:$A,compensation_cleaned!$D:$D,"Missing")</f>
        <v>L1</v>
      </c>
      <c r="P310">
        <f>_xlfn.XLOOKUP(A310,engagement_pivot!$A:$A,engagement_pivot!$B:$B,"Missing")</f>
        <v>3.3333333333333335</v>
      </c>
      <c r="Q310" t="str">
        <f>IF(
  _xlfn.XLOOKUP(A310, engagement_pivot!A:A, engagement_pivot!C:C, 0) &gt; 0,
  "Yes",
  "No"
)</f>
        <v>Yes</v>
      </c>
      <c r="R310">
        <f t="shared" si="20"/>
        <v>38</v>
      </c>
      <c r="S310" t="str">
        <f t="shared" si="21"/>
        <v>37+ months</v>
      </c>
      <c r="T310">
        <f>_xlfn.XLOOKUP(A310,performance_pivot!$A:$A,performance_pivot!$B:$B,"Missing")</f>
        <v>3</v>
      </c>
      <c r="U310">
        <f>_xlfn.XLOOKUP(A310,compensation_cleaned!$A:$A,compensation_cleaned!$F:$F,"Missing")</f>
        <v>499723.03723404254</v>
      </c>
      <c r="V310" t="str">
        <f t="shared" si="22"/>
        <v>Below Avg Pay</v>
      </c>
      <c r="W310" t="str">
        <f t="shared" si="23"/>
        <v>Low/Avg Performer</v>
      </c>
      <c r="Y310" t="str">
        <f t="shared" si="24"/>
        <v>Low Pay &amp; Low Performance</v>
      </c>
    </row>
    <row r="311" spans="1:25">
      <c r="A311" s="11" t="s">
        <v>476</v>
      </c>
      <c r="B311" s="12" t="s">
        <v>19</v>
      </c>
      <c r="C311" s="12">
        <v>22</v>
      </c>
      <c r="D311" s="12" t="s">
        <v>12</v>
      </c>
      <c r="E311" s="12" t="s">
        <v>37</v>
      </c>
      <c r="F311" s="12" t="s">
        <v>38</v>
      </c>
      <c r="G311" s="13">
        <v>44226</v>
      </c>
      <c r="H311" s="12" t="s">
        <v>255</v>
      </c>
      <c r="I311" s="12" t="s">
        <v>70</v>
      </c>
      <c r="J311" s="14" t="s">
        <v>24</v>
      </c>
      <c r="K311" t="str">
        <f>_xlfn.XLOOKUP(A311,attrition_cleaned!$A:$A,attrition_cleaned!$B:$B,"Missing")</f>
        <v>No</v>
      </c>
      <c r="L311" s="13"/>
      <c r="M311">
        <f>_xlfn.XLOOKUP(A311,compensation_cleaned!$A:$A,compensation_cleaned!$B:$B,"Missing")</f>
        <v>1169544</v>
      </c>
      <c r="N311">
        <f>_xlfn.XLOOKUP(A311,compensation_cleaned!$A:$A,compensation_cleaned!$C:$C,"Missing")</f>
        <v>155952</v>
      </c>
      <c r="O311" t="str">
        <f>_xlfn.XLOOKUP(A311,compensation_cleaned!$A:$A,compensation_cleaned!$D:$D,"Missing")</f>
        <v>L3</v>
      </c>
      <c r="P311">
        <f>_xlfn.XLOOKUP(A311,engagement_pivot!$A:$A,engagement_pivot!$B:$B,"Missing")</f>
        <v>3.6666666666666665</v>
      </c>
      <c r="Q311" t="str">
        <f>IF(
  _xlfn.XLOOKUP(A311, engagement_pivot!A:A, engagement_pivot!C:C, 0) &gt; 0,
  "Yes",
  "No"
)</f>
        <v>Yes</v>
      </c>
      <c r="R311">
        <f t="shared" si="20"/>
        <v>35</v>
      </c>
      <c r="S311" t="str">
        <f t="shared" si="21"/>
        <v>13–36 months</v>
      </c>
      <c r="T311">
        <f>_xlfn.XLOOKUP(A311,performance_pivot!$A:$A,performance_pivot!$B:$B,"Missing")</f>
        <v>3</v>
      </c>
      <c r="U311">
        <f>_xlfn.XLOOKUP(A311,compensation_cleaned!$A:$A,compensation_cleaned!$F:$F,"Missing")</f>
        <v>1044648.4727722772</v>
      </c>
      <c r="V311" t="str">
        <f t="shared" si="22"/>
        <v>Above Avg Pay</v>
      </c>
      <c r="W311" t="str">
        <f t="shared" si="23"/>
        <v>Low/Avg Performer</v>
      </c>
      <c r="Y311" t="str">
        <f t="shared" si="24"/>
        <v>Overpaid Low Performer</v>
      </c>
    </row>
    <row r="312" spans="1:25">
      <c r="A312" s="7" t="s">
        <v>477</v>
      </c>
      <c r="B312" s="8" t="s">
        <v>19</v>
      </c>
      <c r="C312" s="8">
        <v>34</v>
      </c>
      <c r="D312" s="8" t="s">
        <v>12</v>
      </c>
      <c r="E312" s="8" t="s">
        <v>33</v>
      </c>
      <c r="F312" s="8" t="s">
        <v>112</v>
      </c>
      <c r="G312" s="9">
        <v>44611</v>
      </c>
      <c r="H312" s="8" t="s">
        <v>201</v>
      </c>
      <c r="I312" s="8" t="s">
        <v>56</v>
      </c>
      <c r="J312" s="10" t="s">
        <v>24</v>
      </c>
      <c r="K312" t="str">
        <f>_xlfn.XLOOKUP(A312,attrition_cleaned!$A:$A,attrition_cleaned!$B:$B,"Missing")</f>
        <v>No</v>
      </c>
      <c r="L312" s="9"/>
      <c r="M312">
        <f>_xlfn.XLOOKUP(A312,compensation_cleaned!$A:$A,compensation_cleaned!$B:$B,"Missing")</f>
        <v>570490</v>
      </c>
      <c r="N312">
        <f>_xlfn.XLOOKUP(A312,compensation_cleaned!$A:$A,compensation_cleaned!$C:$C,"Missing")</f>
        <v>44405</v>
      </c>
      <c r="O312" t="str">
        <f>_xlfn.XLOOKUP(A312,compensation_cleaned!$A:$A,compensation_cleaned!$D:$D,"Missing")</f>
        <v>L1</v>
      </c>
      <c r="P312">
        <f>_xlfn.XLOOKUP(A312,engagement_pivot!$A:$A,engagement_pivot!$B:$B,"Missing")</f>
        <v>4.5</v>
      </c>
      <c r="Q312" t="str">
        <f>IF(
  _xlfn.XLOOKUP(A312, engagement_pivot!A:A, engagement_pivot!C:C, 0) &gt; 0,
  "Yes",
  "No"
)</f>
        <v>Yes</v>
      </c>
      <c r="R312">
        <f t="shared" si="20"/>
        <v>22</v>
      </c>
      <c r="S312" t="str">
        <f t="shared" si="21"/>
        <v>13–36 months</v>
      </c>
      <c r="T312">
        <f>_xlfn.XLOOKUP(A312,performance_pivot!$A:$A,performance_pivot!$B:$B,"Missing")</f>
        <v>4.25</v>
      </c>
      <c r="U312">
        <f>_xlfn.XLOOKUP(A312,compensation_cleaned!$A:$A,compensation_cleaned!$F:$F,"Missing")</f>
        <v>499723.03723404254</v>
      </c>
      <c r="V312" t="str">
        <f t="shared" si="22"/>
        <v>Above Avg Pay</v>
      </c>
      <c r="W312" t="str">
        <f t="shared" si="23"/>
        <v>High Performer</v>
      </c>
      <c r="Y312" t="str">
        <f t="shared" si="24"/>
        <v>Well Aligned</v>
      </c>
    </row>
    <row r="313" spans="1:25">
      <c r="A313" s="11" t="s">
        <v>478</v>
      </c>
      <c r="B313" s="12" t="s">
        <v>19</v>
      </c>
      <c r="C313" s="12">
        <v>28</v>
      </c>
      <c r="D313" s="12" t="s">
        <v>20</v>
      </c>
      <c r="E313" s="12" t="s">
        <v>33</v>
      </c>
      <c r="F313" s="12" t="s">
        <v>112</v>
      </c>
      <c r="G313" s="13">
        <v>43627</v>
      </c>
      <c r="H313" s="12" t="s">
        <v>194</v>
      </c>
      <c r="I313" s="12" t="s">
        <v>23</v>
      </c>
      <c r="J313" s="14" t="s">
        <v>24</v>
      </c>
      <c r="K313" t="str">
        <f>_xlfn.XLOOKUP(A313,attrition_cleaned!$A:$A,attrition_cleaned!$B:$B,"Missing")</f>
        <v>No</v>
      </c>
      <c r="L313" s="13"/>
      <c r="M313">
        <f>_xlfn.XLOOKUP(A313,compensation_cleaned!$A:$A,compensation_cleaned!$B:$B,"Missing")</f>
        <v>1005622</v>
      </c>
      <c r="N313">
        <f>_xlfn.XLOOKUP(A313,compensation_cleaned!$A:$A,compensation_cleaned!$C:$C,"Missing")</f>
        <v>136562</v>
      </c>
      <c r="O313" t="str">
        <f>_xlfn.XLOOKUP(A313,compensation_cleaned!$A:$A,compensation_cleaned!$D:$D,"Missing")</f>
        <v>L3</v>
      </c>
      <c r="P313">
        <f>_xlfn.XLOOKUP(A313,engagement_pivot!$A:$A,engagement_pivot!$B:$B,"Missing")</f>
        <v>3</v>
      </c>
      <c r="Q313" t="str">
        <f>IF(
  _xlfn.XLOOKUP(A313, engagement_pivot!A:A, engagement_pivot!C:C, 0) &gt; 0,
  "Yes",
  "No"
)</f>
        <v>Yes</v>
      </c>
      <c r="R313">
        <f t="shared" si="20"/>
        <v>54</v>
      </c>
      <c r="S313" t="str">
        <f t="shared" si="21"/>
        <v>37+ months</v>
      </c>
      <c r="T313">
        <f>_xlfn.XLOOKUP(A313,performance_pivot!$A:$A,performance_pivot!$B:$B,"Missing")</f>
        <v>4.333333333333333</v>
      </c>
      <c r="U313">
        <f>_xlfn.XLOOKUP(A313,compensation_cleaned!$A:$A,compensation_cleaned!$F:$F,"Missing")</f>
        <v>1044648.4727722772</v>
      </c>
      <c r="V313" t="str">
        <f t="shared" si="22"/>
        <v>Below Avg Pay</v>
      </c>
      <c r="W313" t="str">
        <f t="shared" si="23"/>
        <v>High Performer</v>
      </c>
      <c r="Y313" t="str">
        <f t="shared" si="24"/>
        <v>Underpaid High Performer</v>
      </c>
    </row>
    <row r="314" spans="1:25">
      <c r="A314" s="7" t="s">
        <v>479</v>
      </c>
      <c r="B314" s="8" t="s">
        <v>19</v>
      </c>
      <c r="C314" s="8">
        <v>30</v>
      </c>
      <c r="D314" s="8" t="s">
        <v>20</v>
      </c>
      <c r="E314" s="8" t="s">
        <v>49</v>
      </c>
      <c r="F314" s="8" t="s">
        <v>50</v>
      </c>
      <c r="G314" s="9">
        <v>44103</v>
      </c>
      <c r="H314" s="8" t="s">
        <v>353</v>
      </c>
      <c r="I314" s="8" t="s">
        <v>16</v>
      </c>
      <c r="J314" s="10" t="s">
        <v>17</v>
      </c>
      <c r="K314" t="str">
        <f>_xlfn.XLOOKUP(A314,attrition_cleaned!$A:$A,attrition_cleaned!$B:$B,"Missing")</f>
        <v>No</v>
      </c>
      <c r="L314" s="9"/>
      <c r="M314">
        <f>_xlfn.XLOOKUP(A314,compensation_cleaned!$A:$A,compensation_cleaned!$B:$B,"Missing")</f>
        <v>781197</v>
      </c>
      <c r="N314">
        <f>_xlfn.XLOOKUP(A314,compensation_cleaned!$A:$A,compensation_cleaned!$C:$C,"Missing")</f>
        <v>101976</v>
      </c>
      <c r="O314" t="str">
        <f>_xlfn.XLOOKUP(A314,compensation_cleaned!$A:$A,compensation_cleaned!$D:$D,"Missing")</f>
        <v>L2</v>
      </c>
      <c r="P314">
        <f>_xlfn.XLOOKUP(A314,engagement_pivot!$A:$A,engagement_pivot!$B:$B,"Missing")</f>
        <v>2.6666666666666665</v>
      </c>
      <c r="Q314" t="str">
        <f>IF(
  _xlfn.XLOOKUP(A314, engagement_pivot!A:A, engagement_pivot!C:C, 0) &gt; 0,
  "Yes",
  "No"
)</f>
        <v>Yes</v>
      </c>
      <c r="R314">
        <f t="shared" si="20"/>
        <v>39</v>
      </c>
      <c r="S314" t="str">
        <f t="shared" si="21"/>
        <v>37+ months</v>
      </c>
      <c r="T314">
        <f>_xlfn.XLOOKUP(A314,performance_pivot!$A:$A,performance_pivot!$B:$B,"Missing")</f>
        <v>3.5</v>
      </c>
      <c r="U314">
        <f>_xlfn.XLOOKUP(A314,compensation_cleaned!$A:$A,compensation_cleaned!$F:$F,"Missing")</f>
        <v>746435.40070921986</v>
      </c>
      <c r="V314" t="str">
        <f t="shared" si="22"/>
        <v>Above Avg Pay</v>
      </c>
      <c r="W314" t="str">
        <f t="shared" si="23"/>
        <v>Low/Avg Performer</v>
      </c>
      <c r="Y314" t="str">
        <f t="shared" si="24"/>
        <v>Overpaid Low Performer</v>
      </c>
    </row>
    <row r="315" spans="1:25">
      <c r="A315" s="11" t="s">
        <v>480</v>
      </c>
      <c r="B315" s="12" t="s">
        <v>11</v>
      </c>
      <c r="C315" s="12">
        <v>35</v>
      </c>
      <c r="D315" s="12" t="s">
        <v>20</v>
      </c>
      <c r="E315" s="12" t="s">
        <v>49</v>
      </c>
      <c r="F315" s="12" t="s">
        <v>65</v>
      </c>
      <c r="G315" s="13">
        <v>43132</v>
      </c>
      <c r="H315" s="12" t="s">
        <v>358</v>
      </c>
      <c r="I315" s="12" t="s">
        <v>56</v>
      </c>
      <c r="J315" s="14" t="s">
        <v>24</v>
      </c>
      <c r="K315" t="str">
        <f>_xlfn.XLOOKUP(A315,attrition_cleaned!$A:$A,attrition_cleaned!$B:$B,"Missing")</f>
        <v>No</v>
      </c>
      <c r="L315" s="13"/>
      <c r="M315">
        <f>_xlfn.XLOOKUP(A315,compensation_cleaned!$A:$A,compensation_cleaned!$B:$B,"Missing")</f>
        <v>638765</v>
      </c>
      <c r="N315">
        <f>_xlfn.XLOOKUP(A315,compensation_cleaned!$A:$A,compensation_cleaned!$C:$C,"Missing")</f>
        <v>79238</v>
      </c>
      <c r="O315" t="str">
        <f>_xlfn.XLOOKUP(A315,compensation_cleaned!$A:$A,compensation_cleaned!$D:$D,"Missing")</f>
        <v>L2</v>
      </c>
      <c r="P315">
        <f>_xlfn.XLOOKUP(A315,engagement_pivot!$A:$A,engagement_pivot!$B:$B,"Missing")</f>
        <v>3</v>
      </c>
      <c r="Q315" t="str">
        <f>IF(
  _xlfn.XLOOKUP(A315, engagement_pivot!A:A, engagement_pivot!C:C, 0) &gt; 0,
  "Yes",
  "No"
)</f>
        <v>Yes</v>
      </c>
      <c r="R315">
        <f t="shared" si="20"/>
        <v>70</v>
      </c>
      <c r="S315" t="str">
        <f t="shared" si="21"/>
        <v>37+ months</v>
      </c>
      <c r="T315">
        <f>_xlfn.XLOOKUP(A315,performance_pivot!$A:$A,performance_pivot!$B:$B,"Missing")</f>
        <v>3.3333333333333335</v>
      </c>
      <c r="U315">
        <f>_xlfn.XLOOKUP(A315,compensation_cleaned!$A:$A,compensation_cleaned!$F:$F,"Missing")</f>
        <v>746435.40070921986</v>
      </c>
      <c r="V315" t="str">
        <f t="shared" si="22"/>
        <v>Below Avg Pay</v>
      </c>
      <c r="W315" t="str">
        <f t="shared" si="23"/>
        <v>Low/Avg Performer</v>
      </c>
      <c r="Y315" t="str">
        <f t="shared" si="24"/>
        <v>Low Pay &amp; Low Performance</v>
      </c>
    </row>
    <row r="316" spans="1:25">
      <c r="A316" s="7" t="s">
        <v>481</v>
      </c>
      <c r="B316" s="8" t="s">
        <v>11</v>
      </c>
      <c r="C316" s="8">
        <v>42</v>
      </c>
      <c r="D316" s="8" t="s">
        <v>12</v>
      </c>
      <c r="E316" s="8" t="s">
        <v>13</v>
      </c>
      <c r="F316" s="8" t="s">
        <v>14</v>
      </c>
      <c r="G316" s="9">
        <v>43319</v>
      </c>
      <c r="H316" s="8" t="s">
        <v>333</v>
      </c>
      <c r="I316" s="8" t="s">
        <v>23</v>
      </c>
      <c r="J316" s="10" t="s">
        <v>17</v>
      </c>
      <c r="K316" t="str">
        <f>_xlfn.XLOOKUP(A316,attrition_cleaned!$A:$A,attrition_cleaned!$B:$B,"Missing")</f>
        <v>No</v>
      </c>
      <c r="L316" s="9"/>
      <c r="M316">
        <f>_xlfn.XLOOKUP(A316,compensation_cleaned!$A:$A,compensation_cleaned!$B:$B,"Missing")</f>
        <v>860561</v>
      </c>
      <c r="N316">
        <f>_xlfn.XLOOKUP(A316,compensation_cleaned!$A:$A,compensation_cleaned!$C:$C,"Missing")</f>
        <v>68231</v>
      </c>
      <c r="O316" t="str">
        <f>_xlfn.XLOOKUP(A316,compensation_cleaned!$A:$A,compensation_cleaned!$D:$D,"Missing")</f>
        <v>L2</v>
      </c>
      <c r="P316">
        <f>_xlfn.XLOOKUP(A316,engagement_pivot!$A:$A,engagement_pivot!$B:$B,"Missing")</f>
        <v>2</v>
      </c>
      <c r="Q316" t="str">
        <f>IF(
  _xlfn.XLOOKUP(A316, engagement_pivot!A:A, engagement_pivot!C:C, 0) &gt; 0,
  "Yes",
  "No"
)</f>
        <v>Yes</v>
      </c>
      <c r="R316">
        <f t="shared" si="20"/>
        <v>64</v>
      </c>
      <c r="S316" t="str">
        <f t="shared" si="21"/>
        <v>37+ months</v>
      </c>
      <c r="T316">
        <f>_xlfn.XLOOKUP(A316,performance_pivot!$A:$A,performance_pivot!$B:$B,"Missing")</f>
        <v>3.5</v>
      </c>
      <c r="U316">
        <f>_xlfn.XLOOKUP(A316,compensation_cleaned!$A:$A,compensation_cleaned!$F:$F,"Missing")</f>
        <v>746435.40070921986</v>
      </c>
      <c r="V316" t="str">
        <f t="shared" si="22"/>
        <v>Above Avg Pay</v>
      </c>
      <c r="W316" t="str">
        <f t="shared" si="23"/>
        <v>Low/Avg Performer</v>
      </c>
      <c r="Y316" t="str">
        <f t="shared" si="24"/>
        <v>Overpaid Low Performer</v>
      </c>
    </row>
    <row r="317" spans="1:25">
      <c r="A317" s="11" t="s">
        <v>482</v>
      </c>
      <c r="B317" s="12" t="s">
        <v>11</v>
      </c>
      <c r="C317" s="12">
        <v>35</v>
      </c>
      <c r="D317" s="12" t="s">
        <v>12</v>
      </c>
      <c r="E317" s="12" t="s">
        <v>37</v>
      </c>
      <c r="F317" s="12" t="s">
        <v>38</v>
      </c>
      <c r="G317" s="13">
        <v>43255</v>
      </c>
      <c r="H317" s="12" t="s">
        <v>229</v>
      </c>
      <c r="I317" s="12" t="s">
        <v>23</v>
      </c>
      <c r="J317" s="14" t="s">
        <v>24</v>
      </c>
      <c r="K317" t="str">
        <f>_xlfn.XLOOKUP(A317,attrition_cleaned!$A:$A,attrition_cleaned!$B:$B,"Missing")</f>
        <v>Yes</v>
      </c>
      <c r="L317" s="13">
        <v>44892</v>
      </c>
      <c r="M317">
        <f>_xlfn.XLOOKUP(A317,compensation_cleaned!$A:$A,compensation_cleaned!$B:$B,"Missing")</f>
        <v>880468</v>
      </c>
      <c r="N317">
        <f>_xlfn.XLOOKUP(A317,compensation_cleaned!$A:$A,compensation_cleaned!$C:$C,"Missing")</f>
        <v>127032</v>
      </c>
      <c r="O317" t="str">
        <f>_xlfn.XLOOKUP(A317,compensation_cleaned!$A:$A,compensation_cleaned!$D:$D,"Missing")</f>
        <v>L2</v>
      </c>
      <c r="P317">
        <f>_xlfn.XLOOKUP(A317,engagement_pivot!$A:$A,engagement_pivot!$B:$B,"Missing")</f>
        <v>1</v>
      </c>
      <c r="Q317" t="str">
        <f>IF(
  _xlfn.XLOOKUP(A317, engagement_pivot!A:A, engagement_pivot!C:C, 0) &gt; 0,
  "Yes",
  "No"
)</f>
        <v>Yes</v>
      </c>
      <c r="R317">
        <f t="shared" si="20"/>
        <v>53</v>
      </c>
      <c r="S317" t="str">
        <f t="shared" si="21"/>
        <v>37+ months</v>
      </c>
      <c r="T317">
        <f>_xlfn.XLOOKUP(A317,performance_pivot!$A:$A,performance_pivot!$B:$B,"Missing")</f>
        <v>4.5</v>
      </c>
      <c r="U317">
        <f>_xlfn.XLOOKUP(A317,compensation_cleaned!$A:$A,compensation_cleaned!$F:$F,"Missing")</f>
        <v>746435.40070921986</v>
      </c>
      <c r="V317" t="str">
        <f t="shared" si="22"/>
        <v>Above Avg Pay</v>
      </c>
      <c r="W317" t="str">
        <f t="shared" si="23"/>
        <v>High Performer</v>
      </c>
      <c r="Y317" t="str">
        <f t="shared" si="24"/>
        <v>Well Aligned</v>
      </c>
    </row>
    <row r="318" spans="1:25">
      <c r="A318" s="7" t="s">
        <v>483</v>
      </c>
      <c r="B318" s="8" t="s">
        <v>19</v>
      </c>
      <c r="C318" s="8">
        <v>40</v>
      </c>
      <c r="D318" s="8" t="s">
        <v>12</v>
      </c>
      <c r="E318" s="8" t="s">
        <v>13</v>
      </c>
      <c r="F318" s="8" t="s">
        <v>21</v>
      </c>
      <c r="G318" s="9">
        <v>43155</v>
      </c>
      <c r="H318" s="8" t="s">
        <v>229</v>
      </c>
      <c r="I318" s="8" t="s">
        <v>70</v>
      </c>
      <c r="J318" s="10" t="s">
        <v>24</v>
      </c>
      <c r="K318" t="str">
        <f>_xlfn.XLOOKUP(A318,attrition_cleaned!$A:$A,attrition_cleaned!$B:$B,"Missing")</f>
        <v>Yes</v>
      </c>
      <c r="L318" s="9">
        <v>44251</v>
      </c>
      <c r="M318">
        <f>_xlfn.XLOOKUP(A318,compensation_cleaned!$A:$A,compensation_cleaned!$B:$B,"Missing")</f>
        <v>920275</v>
      </c>
      <c r="N318">
        <f>_xlfn.XLOOKUP(A318,compensation_cleaned!$A:$A,compensation_cleaned!$C:$C,"Missing")</f>
        <v>98550</v>
      </c>
      <c r="O318" t="str">
        <f>_xlfn.XLOOKUP(A318,compensation_cleaned!$A:$A,compensation_cleaned!$D:$D,"Missing")</f>
        <v>L3</v>
      </c>
      <c r="P318">
        <f>_xlfn.XLOOKUP(A318,engagement_pivot!$A:$A,engagement_pivot!$B:$B,"Missing")</f>
        <v>3</v>
      </c>
      <c r="Q318" t="str">
        <f>IF(
  _xlfn.XLOOKUP(A318, engagement_pivot!A:A, engagement_pivot!C:C, 0) &gt; 0,
  "Yes",
  "No"
)</f>
        <v>Yes</v>
      </c>
      <c r="R318">
        <f t="shared" si="20"/>
        <v>36</v>
      </c>
      <c r="S318" t="str">
        <f t="shared" si="21"/>
        <v>13–36 months</v>
      </c>
      <c r="T318">
        <f>_xlfn.XLOOKUP(A318,performance_pivot!$A:$A,performance_pivot!$B:$B,"Missing")</f>
        <v>4.25</v>
      </c>
      <c r="U318">
        <f>_xlfn.XLOOKUP(A318,compensation_cleaned!$A:$A,compensation_cleaned!$F:$F,"Missing")</f>
        <v>1044648.4727722772</v>
      </c>
      <c r="V318" t="str">
        <f t="shared" si="22"/>
        <v>Below Avg Pay</v>
      </c>
      <c r="W318" t="str">
        <f t="shared" si="23"/>
        <v>High Performer</v>
      </c>
      <c r="Y318" t="str">
        <f t="shared" si="24"/>
        <v>Underpaid High Performer</v>
      </c>
    </row>
    <row r="319" spans="1:25">
      <c r="A319" s="11" t="s">
        <v>484</v>
      </c>
      <c r="B319" s="12" t="s">
        <v>11</v>
      </c>
      <c r="C319" s="12">
        <v>30</v>
      </c>
      <c r="D319" s="12" t="s">
        <v>12</v>
      </c>
      <c r="E319" s="12" t="s">
        <v>37</v>
      </c>
      <c r="F319" s="12" t="s">
        <v>38</v>
      </c>
      <c r="G319" s="13">
        <v>44824</v>
      </c>
      <c r="H319" s="12" t="s">
        <v>179</v>
      </c>
      <c r="I319" s="12" t="s">
        <v>16</v>
      </c>
      <c r="J319" s="14" t="s">
        <v>24</v>
      </c>
      <c r="K319" t="str">
        <f>_xlfn.XLOOKUP(A319,attrition_cleaned!$A:$A,attrition_cleaned!$B:$B,"Missing")</f>
        <v>No</v>
      </c>
      <c r="L319" s="13"/>
      <c r="M319">
        <f>_xlfn.XLOOKUP(A319,compensation_cleaned!$A:$A,compensation_cleaned!$B:$B,"Missing")</f>
        <v>403663</v>
      </c>
      <c r="N319">
        <f>_xlfn.XLOOKUP(A319,compensation_cleaned!$A:$A,compensation_cleaned!$C:$C,"Missing")</f>
        <v>51882</v>
      </c>
      <c r="O319" t="str">
        <f>_xlfn.XLOOKUP(A319,compensation_cleaned!$A:$A,compensation_cleaned!$D:$D,"Missing")</f>
        <v>L1</v>
      </c>
      <c r="P319">
        <f>_xlfn.XLOOKUP(A319,engagement_pivot!$A:$A,engagement_pivot!$B:$B,"Missing")</f>
        <v>3.3333333333333335</v>
      </c>
      <c r="Q319" t="str">
        <f>IF(
  _xlfn.XLOOKUP(A319, engagement_pivot!A:A, engagement_pivot!C:C, 0) &gt; 0,
  "Yes",
  "No"
)</f>
        <v>Yes</v>
      </c>
      <c r="R319">
        <f t="shared" si="20"/>
        <v>15</v>
      </c>
      <c r="S319" t="str">
        <f t="shared" si="21"/>
        <v>13–36 months</v>
      </c>
      <c r="T319">
        <f>_xlfn.XLOOKUP(A319,performance_pivot!$A:$A,performance_pivot!$B:$B,"Missing")</f>
        <v>2.5</v>
      </c>
      <c r="U319">
        <f>_xlfn.XLOOKUP(A319,compensation_cleaned!$A:$A,compensation_cleaned!$F:$F,"Missing")</f>
        <v>499723.03723404254</v>
      </c>
      <c r="V319" t="str">
        <f t="shared" si="22"/>
        <v>Below Avg Pay</v>
      </c>
      <c r="W319" t="str">
        <f t="shared" si="23"/>
        <v>Low/Avg Performer</v>
      </c>
      <c r="Y319" t="str">
        <f t="shared" si="24"/>
        <v>Low Pay &amp; Low Performance</v>
      </c>
    </row>
    <row r="320" spans="1:25">
      <c r="A320" s="7" t="s">
        <v>485</v>
      </c>
      <c r="B320" s="8" t="s">
        <v>19</v>
      </c>
      <c r="C320" s="8">
        <v>27</v>
      </c>
      <c r="D320" s="8" t="s">
        <v>12</v>
      </c>
      <c r="E320" s="8" t="s">
        <v>37</v>
      </c>
      <c r="F320" s="8" t="s">
        <v>38</v>
      </c>
      <c r="G320" s="9">
        <v>44299</v>
      </c>
      <c r="H320" s="8" t="s">
        <v>315</v>
      </c>
      <c r="I320" s="8" t="s">
        <v>45</v>
      </c>
      <c r="J320" s="10" t="s">
        <v>24</v>
      </c>
      <c r="K320" t="str">
        <f>_xlfn.XLOOKUP(A320,attrition_cleaned!$A:$A,attrition_cleaned!$B:$B,"Missing")</f>
        <v>No</v>
      </c>
      <c r="L320" s="9"/>
      <c r="M320">
        <f>_xlfn.XLOOKUP(A320,compensation_cleaned!$A:$A,compensation_cleaned!$B:$B,"Missing")</f>
        <v>1064801</v>
      </c>
      <c r="N320">
        <f>_xlfn.XLOOKUP(A320,compensation_cleaned!$A:$A,compensation_cleaned!$C:$C,"Missing")</f>
        <v>61866</v>
      </c>
      <c r="O320" t="str">
        <f>_xlfn.XLOOKUP(A320,compensation_cleaned!$A:$A,compensation_cleaned!$D:$D,"Missing")</f>
        <v>L3</v>
      </c>
      <c r="P320">
        <f>_xlfn.XLOOKUP(A320,engagement_pivot!$A:$A,engagement_pivot!$B:$B,"Missing")</f>
        <v>2.6666666666666665</v>
      </c>
      <c r="Q320" t="str">
        <f>IF(
  _xlfn.XLOOKUP(A320, engagement_pivot!A:A, engagement_pivot!C:C, 0) &gt; 0,
  "Yes",
  "No"
)</f>
        <v>Yes</v>
      </c>
      <c r="R320">
        <f t="shared" si="20"/>
        <v>32</v>
      </c>
      <c r="S320" t="str">
        <f t="shared" si="21"/>
        <v>13–36 months</v>
      </c>
      <c r="T320">
        <f>_xlfn.XLOOKUP(A320,performance_pivot!$A:$A,performance_pivot!$B:$B,"Missing")</f>
        <v>2</v>
      </c>
      <c r="U320">
        <f>_xlfn.XLOOKUP(A320,compensation_cleaned!$A:$A,compensation_cleaned!$F:$F,"Missing")</f>
        <v>1044648.4727722772</v>
      </c>
      <c r="V320" t="str">
        <f t="shared" si="22"/>
        <v>Above Avg Pay</v>
      </c>
      <c r="W320" t="str">
        <f t="shared" si="23"/>
        <v>Low/Avg Performer</v>
      </c>
      <c r="Y320" t="str">
        <f t="shared" si="24"/>
        <v>Overpaid Low Performer</v>
      </c>
    </row>
    <row r="321" spans="1:25">
      <c r="A321" s="11" t="s">
        <v>486</v>
      </c>
      <c r="B321" s="12" t="s">
        <v>19</v>
      </c>
      <c r="C321" s="12">
        <v>22</v>
      </c>
      <c r="D321" s="12" t="s">
        <v>12</v>
      </c>
      <c r="E321" s="12" t="s">
        <v>37</v>
      </c>
      <c r="F321" s="12" t="s">
        <v>38</v>
      </c>
      <c r="G321" s="13">
        <v>43003</v>
      </c>
      <c r="H321" s="12" t="s">
        <v>55</v>
      </c>
      <c r="I321" s="12" t="s">
        <v>45</v>
      </c>
      <c r="J321" s="14" t="s">
        <v>24</v>
      </c>
      <c r="K321" t="str">
        <f>_xlfn.XLOOKUP(A321,attrition_cleaned!$A:$A,attrition_cleaned!$B:$B,"Missing")</f>
        <v>No</v>
      </c>
      <c r="L321" s="13"/>
      <c r="M321">
        <f>_xlfn.XLOOKUP(A321,compensation_cleaned!$A:$A,compensation_cleaned!$B:$B,"Missing")</f>
        <v>1569492</v>
      </c>
      <c r="N321">
        <f>_xlfn.XLOOKUP(A321,compensation_cleaned!$A:$A,compensation_cleaned!$C:$C,"Missing")</f>
        <v>159498</v>
      </c>
      <c r="O321" t="str">
        <f>_xlfn.XLOOKUP(A321,compensation_cleaned!$A:$A,compensation_cleaned!$D:$D,"Missing")</f>
        <v>L4</v>
      </c>
      <c r="P321">
        <f>_xlfn.XLOOKUP(A321,engagement_pivot!$A:$A,engagement_pivot!$B:$B,"Missing")</f>
        <v>4.5</v>
      </c>
      <c r="Q321" t="str">
        <f>IF(
  _xlfn.XLOOKUP(A321, engagement_pivot!A:A, engagement_pivot!C:C, 0) &gt; 0,
  "Yes",
  "No"
)</f>
        <v>Yes</v>
      </c>
      <c r="R321">
        <f t="shared" si="20"/>
        <v>75</v>
      </c>
      <c r="S321" t="str">
        <f t="shared" si="21"/>
        <v>37+ months</v>
      </c>
      <c r="T321">
        <f>_xlfn.XLOOKUP(A321,performance_pivot!$A:$A,performance_pivot!$B:$B,"Missing")</f>
        <v>4</v>
      </c>
      <c r="U321">
        <f>_xlfn.XLOOKUP(A321,compensation_cleaned!$A:$A,compensation_cleaned!$F:$F,"Missing")</f>
        <v>1044648.4727722772</v>
      </c>
      <c r="V321" t="str">
        <f t="shared" si="22"/>
        <v>Above Avg Pay</v>
      </c>
      <c r="W321" t="str">
        <f t="shared" si="23"/>
        <v>High Performer</v>
      </c>
      <c r="Y321" t="str">
        <f t="shared" si="24"/>
        <v>Well Aligned</v>
      </c>
    </row>
    <row r="322" spans="1:25">
      <c r="A322" s="7" t="s">
        <v>487</v>
      </c>
      <c r="B322" s="8" t="s">
        <v>11</v>
      </c>
      <c r="C322" s="8">
        <v>42</v>
      </c>
      <c r="D322" s="8" t="s">
        <v>20</v>
      </c>
      <c r="E322" s="8" t="s">
        <v>49</v>
      </c>
      <c r="F322" s="8" t="s">
        <v>65</v>
      </c>
      <c r="G322" s="9">
        <v>44167</v>
      </c>
      <c r="H322" s="8" t="s">
        <v>41</v>
      </c>
      <c r="I322" s="8" t="s">
        <v>31</v>
      </c>
      <c r="J322" s="10" t="s">
        <v>24</v>
      </c>
      <c r="K322" t="str">
        <f>_xlfn.XLOOKUP(A322,attrition_cleaned!$A:$A,attrition_cleaned!$B:$B,"Missing")</f>
        <v>Yes</v>
      </c>
      <c r="L322" s="9">
        <v>45756</v>
      </c>
      <c r="M322">
        <f>_xlfn.XLOOKUP(A322,compensation_cleaned!$A:$A,compensation_cleaned!$B:$B,"Missing")</f>
        <v>514407</v>
      </c>
      <c r="N322">
        <f>_xlfn.XLOOKUP(A322,compensation_cleaned!$A:$A,compensation_cleaned!$C:$C,"Missing")</f>
        <v>70861</v>
      </c>
      <c r="O322" t="str">
        <f>_xlfn.XLOOKUP(A322,compensation_cleaned!$A:$A,compensation_cleaned!$D:$D,"Missing")</f>
        <v>L1</v>
      </c>
      <c r="P322">
        <f>_xlfn.XLOOKUP(A322,engagement_pivot!$A:$A,engagement_pivot!$B:$B,"Missing")</f>
        <v>2.3333333333333335</v>
      </c>
      <c r="Q322" t="str">
        <f>IF(
  _xlfn.XLOOKUP(A322, engagement_pivot!A:A, engagement_pivot!C:C, 0) &gt; 0,
  "Yes",
  "No"
)</f>
        <v>Yes</v>
      </c>
      <c r="R322">
        <f t="shared" si="20"/>
        <v>52</v>
      </c>
      <c r="S322" t="str">
        <f t="shared" si="21"/>
        <v>37+ months</v>
      </c>
      <c r="T322">
        <f>_xlfn.XLOOKUP(A322,performance_pivot!$A:$A,performance_pivot!$B:$B,"Missing")</f>
        <v>4.333333333333333</v>
      </c>
      <c r="U322">
        <f>_xlfn.XLOOKUP(A322,compensation_cleaned!$A:$A,compensation_cleaned!$F:$F,"Missing")</f>
        <v>499723.03723404254</v>
      </c>
      <c r="V322" t="str">
        <f t="shared" si="22"/>
        <v>Above Avg Pay</v>
      </c>
      <c r="W322" t="str">
        <f t="shared" si="23"/>
        <v>High Performer</v>
      </c>
      <c r="Y322" t="str">
        <f t="shared" si="24"/>
        <v>Well Aligned</v>
      </c>
    </row>
    <row r="323" spans="1:25">
      <c r="A323" s="11" t="s">
        <v>488</v>
      </c>
      <c r="B323" s="12" t="s">
        <v>11</v>
      </c>
      <c r="C323" s="12">
        <v>33</v>
      </c>
      <c r="D323" s="12" t="s">
        <v>20</v>
      </c>
      <c r="E323" s="12" t="s">
        <v>49</v>
      </c>
      <c r="F323" s="12" t="s">
        <v>50</v>
      </c>
      <c r="G323" s="13">
        <v>44757</v>
      </c>
      <c r="H323" s="12" t="s">
        <v>173</v>
      </c>
      <c r="I323" s="12" t="s">
        <v>70</v>
      </c>
      <c r="J323" s="14" t="s">
        <v>24</v>
      </c>
      <c r="K323" t="str">
        <f>_xlfn.XLOOKUP(A323,attrition_cleaned!$A:$A,attrition_cleaned!$B:$B,"Missing")</f>
        <v>No</v>
      </c>
      <c r="L323" s="13"/>
      <c r="M323">
        <f>_xlfn.XLOOKUP(A323,compensation_cleaned!$A:$A,compensation_cleaned!$B:$B,"Missing")</f>
        <v>1354114</v>
      </c>
      <c r="N323">
        <f>_xlfn.XLOOKUP(A323,compensation_cleaned!$A:$A,compensation_cleaned!$C:$C,"Missing")</f>
        <v>140785</v>
      </c>
      <c r="O323" t="str">
        <f>_xlfn.XLOOKUP(A323,compensation_cleaned!$A:$A,compensation_cleaned!$D:$D,"Missing")</f>
        <v>L4</v>
      </c>
      <c r="P323">
        <f>_xlfn.XLOOKUP(A323,engagement_pivot!$A:$A,engagement_pivot!$B:$B,"Missing")</f>
        <v>2</v>
      </c>
      <c r="Q323" t="str">
        <f>IF(
  _xlfn.XLOOKUP(A323, engagement_pivot!A:A, engagement_pivot!C:C, 0) &gt; 0,
  "Yes",
  "No"
)</f>
        <v>Yes</v>
      </c>
      <c r="R323">
        <f t="shared" ref="R323:R386" si="25">IF(K323="Yes",DATEDIF(G323,L323,"M"),DATEDIF(G323,DATE(2023,12,31),"M"))</f>
        <v>17</v>
      </c>
      <c r="S323" t="str">
        <f t="shared" ref="S323:S386" si="26">IF(R323&lt;=12,"0–12 months",
 IF(R323&lt;=36,"13–36 months","37+ months"))</f>
        <v>13–36 months</v>
      </c>
      <c r="T323">
        <f>_xlfn.XLOOKUP(A323,performance_pivot!$A:$A,performance_pivot!$B:$B,"Missing")</f>
        <v>4</v>
      </c>
      <c r="U323">
        <f>_xlfn.XLOOKUP(A323,compensation_cleaned!$A:$A,compensation_cleaned!$F:$F,"Missing")</f>
        <v>1044648.4727722772</v>
      </c>
      <c r="V323" t="str">
        <f t="shared" ref="V323:V386" si="27">IF(M323&gt;U323,"Above Avg Pay","Below Avg Pay")</f>
        <v>Above Avg Pay</v>
      </c>
      <c r="W323" t="str">
        <f t="shared" ref="W323:W386" si="28">IF(T323&gt;=4,"High Performer","Low/Avg Performer")</f>
        <v>High Performer</v>
      </c>
      <c r="Y323" t="str">
        <f t="shared" si="24"/>
        <v>Well Aligned</v>
      </c>
    </row>
    <row r="324" spans="1:25">
      <c r="A324" s="7" t="s">
        <v>489</v>
      </c>
      <c r="B324" s="8" t="s">
        <v>19</v>
      </c>
      <c r="C324" s="8">
        <v>43</v>
      </c>
      <c r="D324" s="8" t="s">
        <v>20</v>
      </c>
      <c r="E324" s="8" t="s">
        <v>33</v>
      </c>
      <c r="F324" s="8" t="s">
        <v>112</v>
      </c>
      <c r="G324" s="9">
        <v>44777</v>
      </c>
      <c r="H324" s="8" t="s">
        <v>247</v>
      </c>
      <c r="I324" s="8" t="s">
        <v>31</v>
      </c>
      <c r="J324" s="10" t="s">
        <v>24</v>
      </c>
      <c r="K324" t="str">
        <f>_xlfn.XLOOKUP(A324,attrition_cleaned!$A:$A,attrition_cleaned!$B:$B,"Missing")</f>
        <v>No</v>
      </c>
      <c r="L324" s="9"/>
      <c r="M324">
        <f>_xlfn.XLOOKUP(A324,compensation_cleaned!$A:$A,compensation_cleaned!$B:$B,"Missing")</f>
        <v>973143</v>
      </c>
      <c r="N324">
        <f>_xlfn.XLOOKUP(A324,compensation_cleaned!$A:$A,compensation_cleaned!$C:$C,"Missing")</f>
        <v>76518</v>
      </c>
      <c r="O324" t="str">
        <f>_xlfn.XLOOKUP(A324,compensation_cleaned!$A:$A,compensation_cleaned!$D:$D,"Missing")</f>
        <v>L3</v>
      </c>
      <c r="P324">
        <f>_xlfn.XLOOKUP(A324,engagement_pivot!$A:$A,engagement_pivot!$B:$B,"Missing")</f>
        <v>4</v>
      </c>
      <c r="Q324" t="str">
        <f>IF(
  _xlfn.XLOOKUP(A324, engagement_pivot!A:A, engagement_pivot!C:C, 0) &gt; 0,
  "Yes",
  "No"
)</f>
        <v>Yes</v>
      </c>
      <c r="R324">
        <f t="shared" si="25"/>
        <v>16</v>
      </c>
      <c r="S324" t="str">
        <f t="shared" si="26"/>
        <v>13–36 months</v>
      </c>
      <c r="T324">
        <f>_xlfn.XLOOKUP(A324,performance_pivot!$A:$A,performance_pivot!$B:$B,"Missing")</f>
        <v>4</v>
      </c>
      <c r="U324">
        <f>_xlfn.XLOOKUP(A324,compensation_cleaned!$A:$A,compensation_cleaned!$F:$F,"Missing")</f>
        <v>1044648.4727722772</v>
      </c>
      <c r="V324" t="str">
        <f t="shared" si="27"/>
        <v>Below Avg Pay</v>
      </c>
      <c r="W324" t="str">
        <f t="shared" si="28"/>
        <v>High Performer</v>
      </c>
      <c r="Y324" t="str">
        <f t="shared" ref="Y324:Y387" si="29">IF(
 AND(V324="Above Avg Pay",W324="High Performer"),"Well Aligned",
 IF(
  AND(V324="Below Avg Pay",W324="High Performer"),"Underpaid High Performer",
  IF(
   AND(V324="Above Avg Pay",W324="Low/Avg Performer"),"Overpaid Low Performer",
   "Low Pay &amp; Low Performance"
  )
 )
)</f>
        <v>Underpaid High Performer</v>
      </c>
    </row>
    <row r="325" spans="1:25">
      <c r="A325" s="11" t="s">
        <v>490</v>
      </c>
      <c r="B325" s="12" t="s">
        <v>11</v>
      </c>
      <c r="C325" s="12">
        <v>36</v>
      </c>
      <c r="D325" s="12" t="s">
        <v>12</v>
      </c>
      <c r="E325" s="12" t="s">
        <v>13</v>
      </c>
      <c r="F325" s="12" t="s">
        <v>14</v>
      </c>
      <c r="G325" s="13">
        <v>44327</v>
      </c>
      <c r="H325" s="12" t="s">
        <v>41</v>
      </c>
      <c r="I325" s="12" t="s">
        <v>31</v>
      </c>
      <c r="J325" s="14" t="s">
        <v>24</v>
      </c>
      <c r="K325" t="str">
        <f>_xlfn.XLOOKUP(A325,attrition_cleaned!$A:$A,attrition_cleaned!$B:$B,"Missing")</f>
        <v>No</v>
      </c>
      <c r="L325" s="13"/>
      <c r="M325">
        <f>_xlfn.XLOOKUP(A325,compensation_cleaned!$A:$A,compensation_cleaned!$B:$B,"Missing")</f>
        <v>944362</v>
      </c>
      <c r="N325">
        <f>_xlfn.XLOOKUP(A325,compensation_cleaned!$A:$A,compensation_cleaned!$C:$C,"Missing")</f>
        <v>72611</v>
      </c>
      <c r="O325" t="str">
        <f>_xlfn.XLOOKUP(A325,compensation_cleaned!$A:$A,compensation_cleaned!$D:$D,"Missing")</f>
        <v>L3</v>
      </c>
      <c r="P325">
        <f>_xlfn.XLOOKUP(A325,engagement_pivot!$A:$A,engagement_pivot!$B:$B,"Missing")</f>
        <v>3</v>
      </c>
      <c r="Q325" t="str">
        <f>IF(
  _xlfn.XLOOKUP(A325, engagement_pivot!A:A, engagement_pivot!C:C, 0) &gt; 0,
  "Yes",
  "No"
)</f>
        <v>Yes</v>
      </c>
      <c r="R325">
        <f t="shared" si="25"/>
        <v>31</v>
      </c>
      <c r="S325" t="str">
        <f t="shared" si="26"/>
        <v>13–36 months</v>
      </c>
      <c r="T325">
        <f>_xlfn.XLOOKUP(A325,performance_pivot!$A:$A,performance_pivot!$B:$B,"Missing")</f>
        <v>4</v>
      </c>
      <c r="U325">
        <f>_xlfn.XLOOKUP(A325,compensation_cleaned!$A:$A,compensation_cleaned!$F:$F,"Missing")</f>
        <v>1044648.4727722772</v>
      </c>
      <c r="V325" t="str">
        <f t="shared" si="27"/>
        <v>Below Avg Pay</v>
      </c>
      <c r="W325" t="str">
        <f t="shared" si="28"/>
        <v>High Performer</v>
      </c>
      <c r="Y325" t="str">
        <f t="shared" si="29"/>
        <v>Underpaid High Performer</v>
      </c>
    </row>
    <row r="326" spans="1:25">
      <c r="A326" s="7" t="s">
        <v>491</v>
      </c>
      <c r="B326" s="8" t="s">
        <v>19</v>
      </c>
      <c r="C326" s="8">
        <v>27</v>
      </c>
      <c r="D326" s="8" t="s">
        <v>20</v>
      </c>
      <c r="E326" s="8" t="s">
        <v>33</v>
      </c>
      <c r="F326" s="8" t="s">
        <v>112</v>
      </c>
      <c r="G326" s="9">
        <v>45178</v>
      </c>
      <c r="H326" s="8" t="s">
        <v>51</v>
      </c>
      <c r="I326" s="8" t="s">
        <v>23</v>
      </c>
      <c r="J326" s="10" t="s">
        <v>24</v>
      </c>
      <c r="K326" t="str">
        <f>_xlfn.XLOOKUP(A326,attrition_cleaned!$A:$A,attrition_cleaned!$B:$B,"Missing")</f>
        <v>Yes</v>
      </c>
      <c r="L326" s="9">
        <v>45714</v>
      </c>
      <c r="M326">
        <f>_xlfn.XLOOKUP(A326,compensation_cleaned!$A:$A,compensation_cleaned!$B:$B,"Missing")</f>
        <v>1004438</v>
      </c>
      <c r="N326">
        <f>_xlfn.XLOOKUP(A326,compensation_cleaned!$A:$A,compensation_cleaned!$C:$C,"Missing")</f>
        <v>88353</v>
      </c>
      <c r="O326" t="str">
        <f>_xlfn.XLOOKUP(A326,compensation_cleaned!$A:$A,compensation_cleaned!$D:$D,"Missing")</f>
        <v>L3</v>
      </c>
      <c r="P326">
        <f>_xlfn.XLOOKUP(A326,engagement_pivot!$A:$A,engagement_pivot!$B:$B,"Missing")</f>
        <v>1</v>
      </c>
      <c r="Q326" t="str">
        <f>IF(
  _xlfn.XLOOKUP(A326, engagement_pivot!A:A, engagement_pivot!C:C, 0) &gt; 0,
  "Yes",
  "No"
)</f>
        <v>Yes</v>
      </c>
      <c r="R326">
        <f t="shared" si="25"/>
        <v>17</v>
      </c>
      <c r="S326" t="str">
        <f t="shared" si="26"/>
        <v>13–36 months</v>
      </c>
      <c r="T326">
        <f>_xlfn.XLOOKUP(A326,performance_pivot!$A:$A,performance_pivot!$B:$B,"Missing")</f>
        <v>3.3333333333333335</v>
      </c>
      <c r="U326">
        <f>_xlfn.XLOOKUP(A326,compensation_cleaned!$A:$A,compensation_cleaned!$F:$F,"Missing")</f>
        <v>1044648.4727722772</v>
      </c>
      <c r="V326" t="str">
        <f t="shared" si="27"/>
        <v>Below Avg Pay</v>
      </c>
      <c r="W326" t="str">
        <f t="shared" si="28"/>
        <v>Low/Avg Performer</v>
      </c>
      <c r="Y326" t="str">
        <f t="shared" si="29"/>
        <v>Low Pay &amp; Low Performance</v>
      </c>
    </row>
    <row r="327" spans="1:25">
      <c r="A327" s="11" t="s">
        <v>492</v>
      </c>
      <c r="B327" s="12" t="s">
        <v>19</v>
      </c>
      <c r="C327" s="12">
        <v>38</v>
      </c>
      <c r="D327" s="12" t="s">
        <v>12</v>
      </c>
      <c r="E327" s="12" t="s">
        <v>13</v>
      </c>
      <c r="F327" s="12" t="s">
        <v>21</v>
      </c>
      <c r="G327" s="13">
        <v>43568</v>
      </c>
      <c r="H327" s="12" t="s">
        <v>120</v>
      </c>
      <c r="I327" s="12" t="s">
        <v>56</v>
      </c>
      <c r="J327" s="14" t="s">
        <v>24</v>
      </c>
      <c r="K327" t="str">
        <f>_xlfn.XLOOKUP(A327,attrition_cleaned!$A:$A,attrition_cleaned!$B:$B,"Missing")</f>
        <v>Yes</v>
      </c>
      <c r="L327" s="13">
        <v>45265</v>
      </c>
      <c r="M327">
        <f>_xlfn.XLOOKUP(A327,compensation_cleaned!$A:$A,compensation_cleaned!$B:$B,"Missing")</f>
        <v>1473264</v>
      </c>
      <c r="N327">
        <f>_xlfn.XLOOKUP(A327,compensation_cleaned!$A:$A,compensation_cleaned!$C:$C,"Missing")</f>
        <v>83253</v>
      </c>
      <c r="O327" t="str">
        <f>_xlfn.XLOOKUP(A327,compensation_cleaned!$A:$A,compensation_cleaned!$D:$D,"Missing")</f>
        <v>L4</v>
      </c>
      <c r="P327">
        <f>_xlfn.XLOOKUP(A327,engagement_pivot!$A:$A,engagement_pivot!$B:$B,"Missing")</f>
        <v>3</v>
      </c>
      <c r="Q327" t="str">
        <f>IF(
  _xlfn.XLOOKUP(A327, engagement_pivot!A:A, engagement_pivot!C:C, 0) &gt; 0,
  "Yes",
  "No"
)</f>
        <v>Yes</v>
      </c>
      <c r="R327">
        <f t="shared" si="25"/>
        <v>55</v>
      </c>
      <c r="S327" t="str">
        <f t="shared" si="26"/>
        <v>37+ months</v>
      </c>
      <c r="T327">
        <f>_xlfn.XLOOKUP(A327,performance_pivot!$A:$A,performance_pivot!$B:$B,"Missing")</f>
        <v>2.5</v>
      </c>
      <c r="U327">
        <f>_xlfn.XLOOKUP(A327,compensation_cleaned!$A:$A,compensation_cleaned!$F:$F,"Missing")</f>
        <v>1044648.4727722772</v>
      </c>
      <c r="V327" t="str">
        <f t="shared" si="27"/>
        <v>Above Avg Pay</v>
      </c>
      <c r="W327" t="str">
        <f t="shared" si="28"/>
        <v>Low/Avg Performer</v>
      </c>
      <c r="Y327" t="str">
        <f t="shared" si="29"/>
        <v>Overpaid Low Performer</v>
      </c>
    </row>
    <row r="328" spans="1:25">
      <c r="A328" s="7" t="s">
        <v>493</v>
      </c>
      <c r="B328" s="8" t="s">
        <v>19</v>
      </c>
      <c r="C328" s="8">
        <v>35</v>
      </c>
      <c r="D328" s="8" t="s">
        <v>12</v>
      </c>
      <c r="E328" s="8" t="s">
        <v>33</v>
      </c>
      <c r="F328" s="8" t="s">
        <v>34</v>
      </c>
      <c r="G328" s="9">
        <v>44858</v>
      </c>
      <c r="H328" s="8" t="s">
        <v>179</v>
      </c>
      <c r="I328" s="8" t="s">
        <v>23</v>
      </c>
      <c r="J328" s="10" t="s">
        <v>24</v>
      </c>
      <c r="K328" t="str">
        <f>_xlfn.XLOOKUP(A328,attrition_cleaned!$A:$A,attrition_cleaned!$B:$B,"Missing")</f>
        <v>Yes</v>
      </c>
      <c r="L328" s="9">
        <v>45471</v>
      </c>
      <c r="M328">
        <f>_xlfn.XLOOKUP(A328,compensation_cleaned!$A:$A,compensation_cleaned!$B:$B,"Missing")</f>
        <v>630979</v>
      </c>
      <c r="N328">
        <f>_xlfn.XLOOKUP(A328,compensation_cleaned!$A:$A,compensation_cleaned!$C:$C,"Missing")</f>
        <v>33367</v>
      </c>
      <c r="O328" t="str">
        <f>_xlfn.XLOOKUP(A328,compensation_cleaned!$A:$A,compensation_cleaned!$D:$D,"Missing")</f>
        <v>L2</v>
      </c>
      <c r="P328">
        <f>_xlfn.XLOOKUP(A328,engagement_pivot!$A:$A,engagement_pivot!$B:$B,"Missing")</f>
        <v>3.6666666666666665</v>
      </c>
      <c r="Q328" t="str">
        <f>IF(
  _xlfn.XLOOKUP(A328, engagement_pivot!A:A, engagement_pivot!C:C, 0) &gt; 0,
  "Yes",
  "No"
)</f>
        <v>Yes</v>
      </c>
      <c r="R328">
        <f t="shared" si="25"/>
        <v>20</v>
      </c>
      <c r="S328" t="str">
        <f t="shared" si="26"/>
        <v>13–36 months</v>
      </c>
      <c r="T328">
        <f>_xlfn.XLOOKUP(A328,performance_pivot!$A:$A,performance_pivot!$B:$B,"Missing")</f>
        <v>3</v>
      </c>
      <c r="U328">
        <f>_xlfn.XLOOKUP(A328,compensation_cleaned!$A:$A,compensation_cleaned!$F:$F,"Missing")</f>
        <v>746435.40070921986</v>
      </c>
      <c r="V328" t="str">
        <f t="shared" si="27"/>
        <v>Below Avg Pay</v>
      </c>
      <c r="W328" t="str">
        <f t="shared" si="28"/>
        <v>Low/Avg Performer</v>
      </c>
      <c r="Y328" t="str">
        <f t="shared" si="29"/>
        <v>Low Pay &amp; Low Performance</v>
      </c>
    </row>
    <row r="329" spans="1:25">
      <c r="A329" s="11" t="s">
        <v>494</v>
      </c>
      <c r="B329" s="12" t="s">
        <v>19</v>
      </c>
      <c r="C329" s="12">
        <v>26</v>
      </c>
      <c r="D329" s="12" t="s">
        <v>20</v>
      </c>
      <c r="E329" s="12" t="s">
        <v>26</v>
      </c>
      <c r="F329" s="12" t="s">
        <v>27</v>
      </c>
      <c r="G329" s="13">
        <v>42980</v>
      </c>
      <c r="H329" s="12" t="s">
        <v>86</v>
      </c>
      <c r="I329" s="12" t="s">
        <v>23</v>
      </c>
      <c r="J329" s="14" t="s">
        <v>24</v>
      </c>
      <c r="K329" t="str">
        <f>_xlfn.XLOOKUP(A329,attrition_cleaned!$A:$A,attrition_cleaned!$B:$B,"Missing")</f>
        <v>No</v>
      </c>
      <c r="L329" s="13"/>
      <c r="M329">
        <f>_xlfn.XLOOKUP(A329,compensation_cleaned!$A:$A,compensation_cleaned!$B:$B,"Missing")</f>
        <v>829181</v>
      </c>
      <c r="N329">
        <f>_xlfn.XLOOKUP(A329,compensation_cleaned!$A:$A,compensation_cleaned!$C:$C,"Missing")</f>
        <v>111137</v>
      </c>
      <c r="O329" t="str">
        <f>_xlfn.XLOOKUP(A329,compensation_cleaned!$A:$A,compensation_cleaned!$D:$D,"Missing")</f>
        <v>L2</v>
      </c>
      <c r="P329">
        <f>_xlfn.XLOOKUP(A329,engagement_pivot!$A:$A,engagement_pivot!$B:$B,"Missing")</f>
        <v>2.5</v>
      </c>
      <c r="Q329" t="str">
        <f>IF(
  _xlfn.XLOOKUP(A329, engagement_pivot!A:A, engagement_pivot!C:C, 0) &gt; 0,
  "Yes",
  "No"
)</f>
        <v>Yes</v>
      </c>
      <c r="R329">
        <f t="shared" si="25"/>
        <v>75</v>
      </c>
      <c r="S329" t="str">
        <f t="shared" si="26"/>
        <v>37+ months</v>
      </c>
      <c r="T329">
        <f>_xlfn.XLOOKUP(A329,performance_pivot!$A:$A,performance_pivot!$B:$B,"Missing")</f>
        <v>4</v>
      </c>
      <c r="U329">
        <f>_xlfn.XLOOKUP(A329,compensation_cleaned!$A:$A,compensation_cleaned!$F:$F,"Missing")</f>
        <v>746435.40070921986</v>
      </c>
      <c r="V329" t="str">
        <f t="shared" si="27"/>
        <v>Above Avg Pay</v>
      </c>
      <c r="W329" t="str">
        <f t="shared" si="28"/>
        <v>High Performer</v>
      </c>
      <c r="Y329" t="str">
        <f t="shared" si="29"/>
        <v>Well Aligned</v>
      </c>
    </row>
    <row r="330" spans="1:25">
      <c r="A330" s="7" t="s">
        <v>495</v>
      </c>
      <c r="B330" s="8" t="s">
        <v>11</v>
      </c>
      <c r="C330" s="8">
        <v>30</v>
      </c>
      <c r="D330" s="8" t="s">
        <v>20</v>
      </c>
      <c r="E330" s="8" t="s">
        <v>33</v>
      </c>
      <c r="F330" s="8" t="s">
        <v>34</v>
      </c>
      <c r="G330" s="9">
        <v>44467</v>
      </c>
      <c r="H330" s="8" t="s">
        <v>358</v>
      </c>
      <c r="I330" s="8" t="s">
        <v>16</v>
      </c>
      <c r="J330" s="10" t="s">
        <v>17</v>
      </c>
      <c r="K330" t="str">
        <f>_xlfn.XLOOKUP(A330,attrition_cleaned!$A:$A,attrition_cleaned!$B:$B,"Missing")</f>
        <v>Yes</v>
      </c>
      <c r="L330" s="9">
        <v>45670</v>
      </c>
      <c r="M330">
        <f>_xlfn.XLOOKUP(A330,compensation_cleaned!$A:$A,compensation_cleaned!$B:$B,"Missing")</f>
        <v>995139</v>
      </c>
      <c r="N330">
        <f>_xlfn.XLOOKUP(A330,compensation_cleaned!$A:$A,compensation_cleaned!$C:$C,"Missing")</f>
        <v>64316</v>
      </c>
      <c r="O330" t="str">
        <f>_xlfn.XLOOKUP(A330,compensation_cleaned!$A:$A,compensation_cleaned!$D:$D,"Missing")</f>
        <v>L3</v>
      </c>
      <c r="P330">
        <f>_xlfn.XLOOKUP(A330,engagement_pivot!$A:$A,engagement_pivot!$B:$B,"Missing")</f>
        <v>2</v>
      </c>
      <c r="Q330" t="str">
        <f>IF(
  _xlfn.XLOOKUP(A330, engagement_pivot!A:A, engagement_pivot!C:C, 0) &gt; 0,
  "Yes",
  "No"
)</f>
        <v>Yes</v>
      </c>
      <c r="R330">
        <f t="shared" si="25"/>
        <v>39</v>
      </c>
      <c r="S330" t="str">
        <f t="shared" si="26"/>
        <v>37+ months</v>
      </c>
      <c r="T330">
        <f>_xlfn.XLOOKUP(A330,performance_pivot!$A:$A,performance_pivot!$B:$B,"Missing")</f>
        <v>4.5</v>
      </c>
      <c r="U330">
        <f>_xlfn.XLOOKUP(A330,compensation_cleaned!$A:$A,compensation_cleaned!$F:$F,"Missing")</f>
        <v>1044648.4727722772</v>
      </c>
      <c r="V330" t="str">
        <f t="shared" si="27"/>
        <v>Below Avg Pay</v>
      </c>
      <c r="W330" t="str">
        <f t="shared" si="28"/>
        <v>High Performer</v>
      </c>
      <c r="Y330" t="str">
        <f t="shared" si="29"/>
        <v>Underpaid High Performer</v>
      </c>
    </row>
    <row r="331" spans="1:25">
      <c r="A331" s="11" t="s">
        <v>496</v>
      </c>
      <c r="B331" s="12" t="s">
        <v>11</v>
      </c>
      <c r="C331" s="12">
        <v>43</v>
      </c>
      <c r="D331" s="12" t="s">
        <v>12</v>
      </c>
      <c r="E331" s="12" t="s">
        <v>13</v>
      </c>
      <c r="F331" s="12" t="s">
        <v>14</v>
      </c>
      <c r="G331" s="13">
        <v>44892</v>
      </c>
      <c r="H331" s="12" t="s">
        <v>201</v>
      </c>
      <c r="I331" s="12" t="s">
        <v>45</v>
      </c>
      <c r="J331" s="14" t="s">
        <v>24</v>
      </c>
      <c r="K331" t="str">
        <f>_xlfn.XLOOKUP(A331,attrition_cleaned!$A:$A,attrition_cleaned!$B:$B,"Missing")</f>
        <v>No</v>
      </c>
      <c r="L331" s="13"/>
      <c r="M331">
        <f>_xlfn.XLOOKUP(A331,compensation_cleaned!$A:$A,compensation_cleaned!$B:$B,"Missing")</f>
        <v>643654</v>
      </c>
      <c r="N331">
        <f>_xlfn.XLOOKUP(A331,compensation_cleaned!$A:$A,compensation_cleaned!$C:$C,"Missing")</f>
        <v>95447</v>
      </c>
      <c r="O331" t="str">
        <f>_xlfn.XLOOKUP(A331,compensation_cleaned!$A:$A,compensation_cleaned!$D:$D,"Missing")</f>
        <v>L2</v>
      </c>
      <c r="P331">
        <f>_xlfn.XLOOKUP(A331,engagement_pivot!$A:$A,engagement_pivot!$B:$B,"Missing")</f>
        <v>2.3333333333333335</v>
      </c>
      <c r="Q331" t="str">
        <f>IF(
  _xlfn.XLOOKUP(A331, engagement_pivot!A:A, engagement_pivot!C:C, 0) &gt; 0,
  "Yes",
  "No"
)</f>
        <v>Yes</v>
      </c>
      <c r="R331">
        <f t="shared" si="25"/>
        <v>13</v>
      </c>
      <c r="S331" t="str">
        <f t="shared" si="26"/>
        <v>13–36 months</v>
      </c>
      <c r="T331">
        <f>_xlfn.XLOOKUP(A331,performance_pivot!$A:$A,performance_pivot!$B:$B,"Missing")</f>
        <v>4</v>
      </c>
      <c r="U331">
        <f>_xlfn.XLOOKUP(A331,compensation_cleaned!$A:$A,compensation_cleaned!$F:$F,"Missing")</f>
        <v>746435.40070921986</v>
      </c>
      <c r="V331" t="str">
        <f t="shared" si="27"/>
        <v>Below Avg Pay</v>
      </c>
      <c r="W331" t="str">
        <f t="shared" si="28"/>
        <v>High Performer</v>
      </c>
      <c r="Y331" t="str">
        <f t="shared" si="29"/>
        <v>Underpaid High Performer</v>
      </c>
    </row>
    <row r="332" spans="1:25">
      <c r="A332" s="7" t="s">
        <v>497</v>
      </c>
      <c r="B332" s="8" t="s">
        <v>19</v>
      </c>
      <c r="C332" s="8">
        <v>31</v>
      </c>
      <c r="D332" s="8" t="s">
        <v>20</v>
      </c>
      <c r="E332" s="8" t="s">
        <v>26</v>
      </c>
      <c r="F332" s="8" t="s">
        <v>27</v>
      </c>
      <c r="G332" s="9">
        <v>45126</v>
      </c>
      <c r="H332" s="8" t="s">
        <v>255</v>
      </c>
      <c r="I332" s="8" t="s">
        <v>16</v>
      </c>
      <c r="J332" s="10" t="s">
        <v>24</v>
      </c>
      <c r="K332" t="str">
        <f>_xlfn.XLOOKUP(A332,attrition_cleaned!$A:$A,attrition_cleaned!$B:$B,"Missing")</f>
        <v>Yes</v>
      </c>
      <c r="L332" s="9">
        <v>46118</v>
      </c>
      <c r="M332">
        <f>_xlfn.XLOOKUP(A332,compensation_cleaned!$A:$A,compensation_cleaned!$B:$B,"Missing")</f>
        <v>1451074</v>
      </c>
      <c r="N332">
        <f>_xlfn.XLOOKUP(A332,compensation_cleaned!$A:$A,compensation_cleaned!$C:$C,"Missing")</f>
        <v>187917</v>
      </c>
      <c r="O332" t="str">
        <f>_xlfn.XLOOKUP(A332,compensation_cleaned!$A:$A,compensation_cleaned!$D:$D,"Missing")</f>
        <v>L4</v>
      </c>
      <c r="P332">
        <f>_xlfn.XLOOKUP(A332,engagement_pivot!$A:$A,engagement_pivot!$B:$B,"Missing")</f>
        <v>3.6666666666666665</v>
      </c>
      <c r="Q332" t="str">
        <f>IF(
  _xlfn.XLOOKUP(A332, engagement_pivot!A:A, engagement_pivot!C:C, 0) &gt; 0,
  "Yes",
  "No"
)</f>
        <v>Yes</v>
      </c>
      <c r="R332">
        <f t="shared" si="25"/>
        <v>32</v>
      </c>
      <c r="S332" t="str">
        <f t="shared" si="26"/>
        <v>13–36 months</v>
      </c>
      <c r="T332">
        <f>_xlfn.XLOOKUP(A332,performance_pivot!$A:$A,performance_pivot!$B:$B,"Missing")</f>
        <v>3</v>
      </c>
      <c r="U332">
        <f>_xlfn.XLOOKUP(A332,compensation_cleaned!$A:$A,compensation_cleaned!$F:$F,"Missing")</f>
        <v>1044648.4727722772</v>
      </c>
      <c r="V332" t="str">
        <f t="shared" si="27"/>
        <v>Above Avg Pay</v>
      </c>
      <c r="W332" t="str">
        <f t="shared" si="28"/>
        <v>Low/Avg Performer</v>
      </c>
      <c r="Y332" t="str">
        <f t="shared" si="29"/>
        <v>Overpaid Low Performer</v>
      </c>
    </row>
    <row r="333" spans="1:25">
      <c r="A333" s="11" t="s">
        <v>498</v>
      </c>
      <c r="B333" s="12" t="s">
        <v>19</v>
      </c>
      <c r="C333" s="12">
        <v>33</v>
      </c>
      <c r="D333" s="12" t="s">
        <v>20</v>
      </c>
      <c r="E333" s="12" t="s">
        <v>26</v>
      </c>
      <c r="F333" s="12" t="s">
        <v>58</v>
      </c>
      <c r="G333" s="13">
        <v>43118</v>
      </c>
      <c r="H333" s="12" t="s">
        <v>92</v>
      </c>
      <c r="I333" s="12" t="s">
        <v>16</v>
      </c>
      <c r="J333" s="14" t="s">
        <v>24</v>
      </c>
      <c r="K333" t="str">
        <f>_xlfn.XLOOKUP(A333,attrition_cleaned!$A:$A,attrition_cleaned!$B:$B,"Missing")</f>
        <v>No</v>
      </c>
      <c r="L333" s="13"/>
      <c r="M333">
        <f>_xlfn.XLOOKUP(A333,compensation_cleaned!$A:$A,compensation_cleaned!$B:$B,"Missing")</f>
        <v>2108730</v>
      </c>
      <c r="N333">
        <f>_xlfn.XLOOKUP(A333,compensation_cleaned!$A:$A,compensation_cleaned!$C:$C,"Missing")</f>
        <v>307255</v>
      </c>
      <c r="O333" t="str">
        <f>_xlfn.XLOOKUP(A333,compensation_cleaned!$A:$A,compensation_cleaned!$D:$D,"Missing")</f>
        <v>L5</v>
      </c>
      <c r="P333">
        <f>_xlfn.XLOOKUP(A333,engagement_pivot!$A:$A,engagement_pivot!$B:$B,"Missing")</f>
        <v>3.5</v>
      </c>
      <c r="Q333" t="str">
        <f>IF(
  _xlfn.XLOOKUP(A333, engagement_pivot!A:A, engagement_pivot!C:C, 0) &gt; 0,
  "Yes",
  "No"
)</f>
        <v>Yes</v>
      </c>
      <c r="R333">
        <f t="shared" si="25"/>
        <v>71</v>
      </c>
      <c r="S333" t="str">
        <f t="shared" si="26"/>
        <v>37+ months</v>
      </c>
      <c r="T333">
        <f>_xlfn.XLOOKUP(A333,performance_pivot!$A:$A,performance_pivot!$B:$B,"Missing")</f>
        <v>3.3333333333333335</v>
      </c>
      <c r="U333">
        <f>_xlfn.XLOOKUP(A333,compensation_cleaned!$A:$A,compensation_cleaned!$F:$F,"Missing")</f>
        <v>1044648.4727722772</v>
      </c>
      <c r="V333" t="str">
        <f t="shared" si="27"/>
        <v>Above Avg Pay</v>
      </c>
      <c r="W333" t="str">
        <f t="shared" si="28"/>
        <v>Low/Avg Performer</v>
      </c>
      <c r="Y333" t="str">
        <f t="shared" si="29"/>
        <v>Overpaid Low Performer</v>
      </c>
    </row>
    <row r="334" spans="1:25">
      <c r="A334" s="7" t="s">
        <v>499</v>
      </c>
      <c r="B334" s="8" t="s">
        <v>11</v>
      </c>
      <c r="C334" s="8">
        <v>32</v>
      </c>
      <c r="D334" s="8" t="s">
        <v>12</v>
      </c>
      <c r="E334" s="8" t="s">
        <v>26</v>
      </c>
      <c r="F334" s="8" t="s">
        <v>27</v>
      </c>
      <c r="G334" s="9">
        <v>43644</v>
      </c>
      <c r="H334" s="8" t="s">
        <v>98</v>
      </c>
      <c r="I334" s="8" t="s">
        <v>16</v>
      </c>
      <c r="J334" s="10" t="s">
        <v>17</v>
      </c>
      <c r="K334" t="str">
        <f>_xlfn.XLOOKUP(A334,attrition_cleaned!$A:$A,attrition_cleaned!$B:$B,"Missing")</f>
        <v>No</v>
      </c>
      <c r="L334" s="9"/>
      <c r="M334">
        <f>_xlfn.XLOOKUP(A334,compensation_cleaned!$A:$A,compensation_cleaned!$B:$B,"Missing")</f>
        <v>775048</v>
      </c>
      <c r="N334">
        <f>_xlfn.XLOOKUP(A334,compensation_cleaned!$A:$A,compensation_cleaned!$C:$C,"Missing")</f>
        <v>65091</v>
      </c>
      <c r="O334" t="str">
        <f>_xlfn.XLOOKUP(A334,compensation_cleaned!$A:$A,compensation_cleaned!$D:$D,"Missing")</f>
        <v>L2</v>
      </c>
      <c r="P334">
        <f>_xlfn.XLOOKUP(A334,engagement_pivot!$A:$A,engagement_pivot!$B:$B,"Missing")</f>
        <v>2.5</v>
      </c>
      <c r="Q334" t="str">
        <f>IF(
  _xlfn.XLOOKUP(A334, engagement_pivot!A:A, engagement_pivot!C:C, 0) &gt; 0,
  "Yes",
  "No"
)</f>
        <v>Yes</v>
      </c>
      <c r="R334">
        <f t="shared" si="25"/>
        <v>54</v>
      </c>
      <c r="S334" t="str">
        <f t="shared" si="26"/>
        <v>37+ months</v>
      </c>
      <c r="T334">
        <f>_xlfn.XLOOKUP(A334,performance_pivot!$A:$A,performance_pivot!$B:$B,"Missing")</f>
        <v>3.3333333333333335</v>
      </c>
      <c r="U334">
        <f>_xlfn.XLOOKUP(A334,compensation_cleaned!$A:$A,compensation_cleaned!$F:$F,"Missing")</f>
        <v>746435.40070921986</v>
      </c>
      <c r="V334" t="str">
        <f t="shared" si="27"/>
        <v>Above Avg Pay</v>
      </c>
      <c r="W334" t="str">
        <f t="shared" si="28"/>
        <v>Low/Avg Performer</v>
      </c>
      <c r="Y334" t="str">
        <f t="shared" si="29"/>
        <v>Overpaid Low Performer</v>
      </c>
    </row>
    <row r="335" spans="1:25">
      <c r="A335" s="11" t="s">
        <v>500</v>
      </c>
      <c r="B335" s="12" t="s">
        <v>11</v>
      </c>
      <c r="C335" s="12">
        <v>29</v>
      </c>
      <c r="D335" s="12" t="s">
        <v>12</v>
      </c>
      <c r="E335" s="12" t="s">
        <v>49</v>
      </c>
      <c r="F335" s="12" t="s">
        <v>68</v>
      </c>
      <c r="G335" s="13">
        <v>42900</v>
      </c>
      <c r="H335" s="12" t="s">
        <v>142</v>
      </c>
      <c r="I335" s="12" t="s">
        <v>45</v>
      </c>
      <c r="J335" s="14" t="s">
        <v>24</v>
      </c>
      <c r="K335" t="str">
        <f>_xlfn.XLOOKUP(A335,attrition_cleaned!$A:$A,attrition_cleaned!$B:$B,"Missing")</f>
        <v>No</v>
      </c>
      <c r="L335" s="13"/>
      <c r="M335">
        <f>_xlfn.XLOOKUP(A335,compensation_cleaned!$A:$A,compensation_cleaned!$B:$B,"Missing")</f>
        <v>671422</v>
      </c>
      <c r="N335">
        <f>_xlfn.XLOOKUP(A335,compensation_cleaned!$A:$A,compensation_cleaned!$C:$C,"Missing")</f>
        <v>49904</v>
      </c>
      <c r="O335" t="str">
        <f>_xlfn.XLOOKUP(A335,compensation_cleaned!$A:$A,compensation_cleaned!$D:$D,"Missing")</f>
        <v>L2</v>
      </c>
      <c r="P335">
        <f>_xlfn.XLOOKUP(A335,engagement_pivot!$A:$A,engagement_pivot!$B:$B,"Missing")</f>
        <v>2.6666666666666665</v>
      </c>
      <c r="Q335" t="str">
        <f>IF(
  _xlfn.XLOOKUP(A335, engagement_pivot!A:A, engagement_pivot!C:C, 0) &gt; 0,
  "Yes",
  "No"
)</f>
        <v>Yes</v>
      </c>
      <c r="R335">
        <f t="shared" si="25"/>
        <v>78</v>
      </c>
      <c r="S335" t="str">
        <f t="shared" si="26"/>
        <v>37+ months</v>
      </c>
      <c r="T335">
        <f>_xlfn.XLOOKUP(A335,performance_pivot!$A:$A,performance_pivot!$B:$B,"Missing")</f>
        <v>3.5</v>
      </c>
      <c r="U335">
        <f>_xlfn.XLOOKUP(A335,compensation_cleaned!$A:$A,compensation_cleaned!$F:$F,"Missing")</f>
        <v>746435.40070921986</v>
      </c>
      <c r="V335" t="str">
        <f t="shared" si="27"/>
        <v>Below Avg Pay</v>
      </c>
      <c r="W335" t="str">
        <f t="shared" si="28"/>
        <v>Low/Avg Performer</v>
      </c>
      <c r="Y335" t="str">
        <f t="shared" si="29"/>
        <v>Low Pay &amp; Low Performance</v>
      </c>
    </row>
    <row r="336" spans="1:25">
      <c r="A336" s="7" t="s">
        <v>501</v>
      </c>
      <c r="B336" s="8" t="s">
        <v>19</v>
      </c>
      <c r="C336" s="8">
        <v>23</v>
      </c>
      <c r="D336" s="8" t="s">
        <v>20</v>
      </c>
      <c r="E336" s="8" t="s">
        <v>33</v>
      </c>
      <c r="F336" s="8" t="s">
        <v>34</v>
      </c>
      <c r="G336" s="9">
        <v>44847</v>
      </c>
      <c r="H336" s="8" t="s">
        <v>169</v>
      </c>
      <c r="I336" s="8" t="s">
        <v>31</v>
      </c>
      <c r="J336" s="10" t="s">
        <v>24</v>
      </c>
      <c r="K336" t="str">
        <f>_xlfn.XLOOKUP(A336,attrition_cleaned!$A:$A,attrition_cleaned!$B:$B,"Missing")</f>
        <v>No</v>
      </c>
      <c r="L336" s="9"/>
      <c r="M336">
        <f>_xlfn.XLOOKUP(A336,compensation_cleaned!$A:$A,compensation_cleaned!$B:$B,"Missing")</f>
        <v>1027931</v>
      </c>
      <c r="N336">
        <f>_xlfn.XLOOKUP(A336,compensation_cleaned!$A:$A,compensation_cleaned!$C:$C,"Missing")</f>
        <v>64361</v>
      </c>
      <c r="O336" t="str">
        <f>_xlfn.XLOOKUP(A336,compensation_cleaned!$A:$A,compensation_cleaned!$D:$D,"Missing")</f>
        <v>L3</v>
      </c>
      <c r="P336">
        <f>_xlfn.XLOOKUP(A336,engagement_pivot!$A:$A,engagement_pivot!$B:$B,"Missing")</f>
        <v>2</v>
      </c>
      <c r="Q336" t="str">
        <f>IF(
  _xlfn.XLOOKUP(A336, engagement_pivot!A:A, engagement_pivot!C:C, 0) &gt; 0,
  "Yes",
  "No"
)</f>
        <v>Yes</v>
      </c>
      <c r="R336">
        <f t="shared" si="25"/>
        <v>14</v>
      </c>
      <c r="S336" t="str">
        <f t="shared" si="26"/>
        <v>13–36 months</v>
      </c>
      <c r="T336">
        <f>_xlfn.XLOOKUP(A336,performance_pivot!$A:$A,performance_pivot!$B:$B,"Missing")</f>
        <v>3.25</v>
      </c>
      <c r="U336">
        <f>_xlfn.XLOOKUP(A336,compensation_cleaned!$A:$A,compensation_cleaned!$F:$F,"Missing")</f>
        <v>1044648.4727722772</v>
      </c>
      <c r="V336" t="str">
        <f t="shared" si="27"/>
        <v>Below Avg Pay</v>
      </c>
      <c r="W336" t="str">
        <f t="shared" si="28"/>
        <v>Low/Avg Performer</v>
      </c>
      <c r="Y336" t="str">
        <f t="shared" si="29"/>
        <v>Low Pay &amp; Low Performance</v>
      </c>
    </row>
    <row r="337" spans="1:25">
      <c r="A337" s="11" t="s">
        <v>502</v>
      </c>
      <c r="B337" s="12" t="s">
        <v>19</v>
      </c>
      <c r="C337" s="12">
        <v>41</v>
      </c>
      <c r="D337" s="12" t="s">
        <v>12</v>
      </c>
      <c r="E337" s="12" t="s">
        <v>33</v>
      </c>
      <c r="F337" s="12" t="s">
        <v>34</v>
      </c>
      <c r="G337" s="13">
        <v>43211</v>
      </c>
      <c r="H337" s="12" t="s">
        <v>53</v>
      </c>
      <c r="I337" s="12" t="s">
        <v>56</v>
      </c>
      <c r="J337" s="14" t="s">
        <v>24</v>
      </c>
      <c r="K337" t="str">
        <f>_xlfn.XLOOKUP(A337,attrition_cleaned!$A:$A,attrition_cleaned!$B:$B,"Missing")</f>
        <v>No</v>
      </c>
      <c r="L337" s="13"/>
      <c r="M337">
        <f>_xlfn.XLOOKUP(A337,compensation_cleaned!$A:$A,compensation_cleaned!$B:$B,"Missing")</f>
        <v>1007668</v>
      </c>
      <c r="N337">
        <f>_xlfn.XLOOKUP(A337,compensation_cleaned!$A:$A,compensation_cleaned!$C:$C,"Missing")</f>
        <v>111191</v>
      </c>
      <c r="O337" t="str">
        <f>_xlfn.XLOOKUP(A337,compensation_cleaned!$A:$A,compensation_cleaned!$D:$D,"Missing")</f>
        <v>L3</v>
      </c>
      <c r="P337">
        <f>_xlfn.XLOOKUP(A337,engagement_pivot!$A:$A,engagement_pivot!$B:$B,"Missing")</f>
        <v>3</v>
      </c>
      <c r="Q337" t="str">
        <f>IF(
  _xlfn.XLOOKUP(A337, engagement_pivot!A:A, engagement_pivot!C:C, 0) &gt; 0,
  "Yes",
  "No"
)</f>
        <v>Yes</v>
      </c>
      <c r="R337">
        <f t="shared" si="25"/>
        <v>68</v>
      </c>
      <c r="S337" t="str">
        <f t="shared" si="26"/>
        <v>37+ months</v>
      </c>
      <c r="T337">
        <f>_xlfn.XLOOKUP(A337,performance_pivot!$A:$A,performance_pivot!$B:$B,"Missing")</f>
        <v>4</v>
      </c>
      <c r="U337">
        <f>_xlfn.XLOOKUP(A337,compensation_cleaned!$A:$A,compensation_cleaned!$F:$F,"Missing")</f>
        <v>1044648.4727722772</v>
      </c>
      <c r="V337" t="str">
        <f t="shared" si="27"/>
        <v>Below Avg Pay</v>
      </c>
      <c r="W337" t="str">
        <f t="shared" si="28"/>
        <v>High Performer</v>
      </c>
      <c r="Y337" t="str">
        <f t="shared" si="29"/>
        <v>Underpaid High Performer</v>
      </c>
    </row>
    <row r="338" spans="1:25">
      <c r="A338" s="7" t="s">
        <v>503</v>
      </c>
      <c r="B338" s="8" t="s">
        <v>11</v>
      </c>
      <c r="C338" s="8">
        <v>27</v>
      </c>
      <c r="D338" s="8" t="s">
        <v>12</v>
      </c>
      <c r="E338" s="8" t="s">
        <v>33</v>
      </c>
      <c r="F338" s="8" t="s">
        <v>112</v>
      </c>
      <c r="G338" s="9">
        <v>44507</v>
      </c>
      <c r="H338" s="8" t="s">
        <v>258</v>
      </c>
      <c r="I338" s="8" t="s">
        <v>16</v>
      </c>
      <c r="J338" s="10" t="s">
        <v>24</v>
      </c>
      <c r="K338" t="str">
        <f>_xlfn.XLOOKUP(A338,attrition_cleaned!$A:$A,attrition_cleaned!$B:$B,"Missing")</f>
        <v>No</v>
      </c>
      <c r="L338" s="9"/>
      <c r="M338">
        <f>_xlfn.XLOOKUP(A338,compensation_cleaned!$A:$A,compensation_cleaned!$B:$B,"Missing")</f>
        <v>454553</v>
      </c>
      <c r="N338">
        <f>_xlfn.XLOOKUP(A338,compensation_cleaned!$A:$A,compensation_cleaned!$C:$C,"Missing")</f>
        <v>38194</v>
      </c>
      <c r="O338" t="str">
        <f>_xlfn.XLOOKUP(A338,compensation_cleaned!$A:$A,compensation_cleaned!$D:$D,"Missing")</f>
        <v>L1</v>
      </c>
      <c r="P338">
        <f>_xlfn.XLOOKUP(A338,engagement_pivot!$A:$A,engagement_pivot!$B:$B,"Missing")</f>
        <v>1.5</v>
      </c>
      <c r="Q338" t="str">
        <f>IF(
  _xlfn.XLOOKUP(A338, engagement_pivot!A:A, engagement_pivot!C:C, 0) &gt; 0,
  "Yes",
  "No"
)</f>
        <v>Yes</v>
      </c>
      <c r="R338">
        <f t="shared" si="25"/>
        <v>25</v>
      </c>
      <c r="S338" t="str">
        <f t="shared" si="26"/>
        <v>13–36 months</v>
      </c>
      <c r="T338">
        <f>_xlfn.XLOOKUP(A338,performance_pivot!$A:$A,performance_pivot!$B:$B,"Missing")</f>
        <v>2</v>
      </c>
      <c r="U338">
        <f>_xlfn.XLOOKUP(A338,compensation_cleaned!$A:$A,compensation_cleaned!$F:$F,"Missing")</f>
        <v>499723.03723404254</v>
      </c>
      <c r="V338" t="str">
        <f t="shared" si="27"/>
        <v>Below Avg Pay</v>
      </c>
      <c r="W338" t="str">
        <f t="shared" si="28"/>
        <v>Low/Avg Performer</v>
      </c>
      <c r="Y338" t="str">
        <f t="shared" si="29"/>
        <v>Low Pay &amp; Low Performance</v>
      </c>
    </row>
    <row r="339" spans="1:25">
      <c r="A339" s="11" t="s">
        <v>504</v>
      </c>
      <c r="B339" s="12" t="s">
        <v>19</v>
      </c>
      <c r="C339" s="12">
        <v>39</v>
      </c>
      <c r="D339" s="12" t="s">
        <v>20</v>
      </c>
      <c r="E339" s="12" t="s">
        <v>33</v>
      </c>
      <c r="F339" s="12" t="s">
        <v>34</v>
      </c>
      <c r="G339" s="13">
        <v>43439</v>
      </c>
      <c r="H339" s="12" t="s">
        <v>157</v>
      </c>
      <c r="I339" s="12" t="s">
        <v>31</v>
      </c>
      <c r="J339" s="14" t="s">
        <v>24</v>
      </c>
      <c r="K339" t="str">
        <f>_xlfn.XLOOKUP(A339,attrition_cleaned!$A:$A,attrition_cleaned!$B:$B,"Missing")</f>
        <v>No</v>
      </c>
      <c r="L339" s="13"/>
      <c r="M339">
        <f>_xlfn.XLOOKUP(A339,compensation_cleaned!$A:$A,compensation_cleaned!$B:$B,"Missing")</f>
        <v>812055</v>
      </c>
      <c r="N339">
        <f>_xlfn.XLOOKUP(A339,compensation_cleaned!$A:$A,compensation_cleaned!$C:$C,"Missing")</f>
        <v>76176</v>
      </c>
      <c r="O339" t="str">
        <f>_xlfn.XLOOKUP(A339,compensation_cleaned!$A:$A,compensation_cleaned!$D:$D,"Missing")</f>
        <v>L2</v>
      </c>
      <c r="P339">
        <f>_xlfn.XLOOKUP(A339,engagement_pivot!$A:$A,engagement_pivot!$B:$B,"Missing")</f>
        <v>4</v>
      </c>
      <c r="Q339" t="str">
        <f>IF(
  _xlfn.XLOOKUP(A339, engagement_pivot!A:A, engagement_pivot!C:C, 0) &gt; 0,
  "Yes",
  "No"
)</f>
        <v>Yes</v>
      </c>
      <c r="R339">
        <f t="shared" si="25"/>
        <v>60</v>
      </c>
      <c r="S339" t="str">
        <f t="shared" si="26"/>
        <v>37+ months</v>
      </c>
      <c r="T339">
        <f>_xlfn.XLOOKUP(A339,performance_pivot!$A:$A,performance_pivot!$B:$B,"Missing")</f>
        <v>4</v>
      </c>
      <c r="U339">
        <f>_xlfn.XLOOKUP(A339,compensation_cleaned!$A:$A,compensation_cleaned!$F:$F,"Missing")</f>
        <v>746435.40070921986</v>
      </c>
      <c r="V339" t="str">
        <f t="shared" si="27"/>
        <v>Above Avg Pay</v>
      </c>
      <c r="W339" t="str">
        <f t="shared" si="28"/>
        <v>High Performer</v>
      </c>
      <c r="Y339" t="str">
        <f t="shared" si="29"/>
        <v>Well Aligned</v>
      </c>
    </row>
    <row r="340" spans="1:25">
      <c r="A340" s="7" t="s">
        <v>505</v>
      </c>
      <c r="B340" s="8" t="s">
        <v>19</v>
      </c>
      <c r="C340" s="8">
        <v>30</v>
      </c>
      <c r="D340" s="8" t="s">
        <v>12</v>
      </c>
      <c r="E340" s="8" t="s">
        <v>13</v>
      </c>
      <c r="F340" s="8" t="s">
        <v>14</v>
      </c>
      <c r="G340" s="9">
        <v>43100</v>
      </c>
      <c r="H340" s="8" t="s">
        <v>301</v>
      </c>
      <c r="I340" s="8" t="s">
        <v>70</v>
      </c>
      <c r="J340" s="10" t="s">
        <v>24</v>
      </c>
      <c r="K340" t="str">
        <f>_xlfn.XLOOKUP(A340,attrition_cleaned!$A:$A,attrition_cleaned!$B:$B,"Missing")</f>
        <v>No</v>
      </c>
      <c r="L340" s="9"/>
      <c r="M340">
        <f>_xlfn.XLOOKUP(A340,compensation_cleaned!$A:$A,compensation_cleaned!$B:$B,"Missing")</f>
        <v>536631</v>
      </c>
      <c r="N340">
        <f>_xlfn.XLOOKUP(A340,compensation_cleaned!$A:$A,compensation_cleaned!$C:$C,"Missing")</f>
        <v>77163</v>
      </c>
      <c r="O340" t="str">
        <f>_xlfn.XLOOKUP(A340,compensation_cleaned!$A:$A,compensation_cleaned!$D:$D,"Missing")</f>
        <v>L1</v>
      </c>
      <c r="P340">
        <f>_xlfn.XLOOKUP(A340,engagement_pivot!$A:$A,engagement_pivot!$B:$B,"Missing")</f>
        <v>3.3333333333333335</v>
      </c>
      <c r="Q340" t="str">
        <f>IF(
  _xlfn.XLOOKUP(A340, engagement_pivot!A:A, engagement_pivot!C:C, 0) &gt; 0,
  "Yes",
  "No"
)</f>
        <v>Yes</v>
      </c>
      <c r="R340">
        <f t="shared" si="25"/>
        <v>72</v>
      </c>
      <c r="S340" t="str">
        <f t="shared" si="26"/>
        <v>37+ months</v>
      </c>
      <c r="T340">
        <f>_xlfn.XLOOKUP(A340,performance_pivot!$A:$A,performance_pivot!$B:$B,"Missing")</f>
        <v>2.5</v>
      </c>
      <c r="U340">
        <f>_xlfn.XLOOKUP(A340,compensation_cleaned!$A:$A,compensation_cleaned!$F:$F,"Missing")</f>
        <v>499723.03723404254</v>
      </c>
      <c r="V340" t="str">
        <f t="shared" si="27"/>
        <v>Above Avg Pay</v>
      </c>
      <c r="W340" t="str">
        <f t="shared" si="28"/>
        <v>Low/Avg Performer</v>
      </c>
      <c r="Y340" t="str">
        <f t="shared" si="29"/>
        <v>Overpaid Low Performer</v>
      </c>
    </row>
    <row r="341" spans="1:25">
      <c r="A341" s="11" t="s">
        <v>506</v>
      </c>
      <c r="B341" s="12" t="s">
        <v>19</v>
      </c>
      <c r="C341" s="12">
        <v>34</v>
      </c>
      <c r="D341" s="12" t="s">
        <v>20</v>
      </c>
      <c r="E341" s="12" t="s">
        <v>33</v>
      </c>
      <c r="F341" s="12" t="s">
        <v>34</v>
      </c>
      <c r="G341" s="13">
        <v>44082</v>
      </c>
      <c r="H341" s="12" t="s">
        <v>429</v>
      </c>
      <c r="I341" s="12" t="s">
        <v>23</v>
      </c>
      <c r="J341" s="14" t="s">
        <v>24</v>
      </c>
      <c r="K341" t="str">
        <f>_xlfn.XLOOKUP(A341,attrition_cleaned!$A:$A,attrition_cleaned!$B:$B,"Missing")</f>
        <v>Yes</v>
      </c>
      <c r="L341" s="13">
        <v>44293</v>
      </c>
      <c r="M341">
        <f>_xlfn.XLOOKUP(A341,compensation_cleaned!$A:$A,compensation_cleaned!$B:$B,"Missing")</f>
        <v>999449</v>
      </c>
      <c r="N341">
        <f>_xlfn.XLOOKUP(A341,compensation_cleaned!$A:$A,compensation_cleaned!$C:$C,"Missing")</f>
        <v>58569</v>
      </c>
      <c r="O341" t="str">
        <f>_xlfn.XLOOKUP(A341,compensation_cleaned!$A:$A,compensation_cleaned!$D:$D,"Missing")</f>
        <v>L3</v>
      </c>
      <c r="P341">
        <f>_xlfn.XLOOKUP(A341,engagement_pivot!$A:$A,engagement_pivot!$B:$B,"Missing")</f>
        <v>3</v>
      </c>
      <c r="Q341" t="str">
        <f>IF(
  _xlfn.XLOOKUP(A341, engagement_pivot!A:A, engagement_pivot!C:C, 0) &gt; 0,
  "Yes",
  "No"
)</f>
        <v>Yes</v>
      </c>
      <c r="R341">
        <f t="shared" si="25"/>
        <v>6</v>
      </c>
      <c r="S341" t="str">
        <f t="shared" si="26"/>
        <v>0–12 months</v>
      </c>
      <c r="T341">
        <f>_xlfn.XLOOKUP(A341,performance_pivot!$A:$A,performance_pivot!$B:$B,"Missing")</f>
        <v>4</v>
      </c>
      <c r="U341">
        <f>_xlfn.XLOOKUP(A341,compensation_cleaned!$A:$A,compensation_cleaned!$F:$F,"Missing")</f>
        <v>1044648.4727722772</v>
      </c>
      <c r="V341" t="str">
        <f t="shared" si="27"/>
        <v>Below Avg Pay</v>
      </c>
      <c r="W341" t="str">
        <f t="shared" si="28"/>
        <v>High Performer</v>
      </c>
      <c r="Y341" t="str">
        <f t="shared" si="29"/>
        <v>Underpaid High Performer</v>
      </c>
    </row>
    <row r="342" spans="1:25">
      <c r="A342" s="7" t="s">
        <v>507</v>
      </c>
      <c r="B342" s="8" t="s">
        <v>11</v>
      </c>
      <c r="C342" s="8">
        <v>31</v>
      </c>
      <c r="D342" s="8" t="s">
        <v>12</v>
      </c>
      <c r="E342" s="8" t="s">
        <v>26</v>
      </c>
      <c r="F342" s="8" t="s">
        <v>58</v>
      </c>
      <c r="G342" s="9">
        <v>43418</v>
      </c>
      <c r="H342" s="8" t="s">
        <v>176</v>
      </c>
      <c r="I342" s="8" t="s">
        <v>45</v>
      </c>
      <c r="J342" s="10" t="s">
        <v>24</v>
      </c>
      <c r="K342" t="str">
        <f>_xlfn.XLOOKUP(A342,attrition_cleaned!$A:$A,attrition_cleaned!$B:$B,"Missing")</f>
        <v>Yes</v>
      </c>
      <c r="L342" s="9">
        <v>44422</v>
      </c>
      <c r="M342">
        <f>_xlfn.XLOOKUP(A342,compensation_cleaned!$A:$A,compensation_cleaned!$B:$B,"Missing")</f>
        <v>991078</v>
      </c>
      <c r="N342">
        <f>_xlfn.XLOOKUP(A342,compensation_cleaned!$A:$A,compensation_cleaned!$C:$C,"Missing")</f>
        <v>109702</v>
      </c>
      <c r="O342" t="str">
        <f>_xlfn.XLOOKUP(A342,compensation_cleaned!$A:$A,compensation_cleaned!$D:$D,"Missing")</f>
        <v>L3</v>
      </c>
      <c r="P342">
        <f>_xlfn.XLOOKUP(A342,engagement_pivot!$A:$A,engagement_pivot!$B:$B,"Missing")</f>
        <v>3</v>
      </c>
      <c r="Q342" t="str">
        <f>IF(
  _xlfn.XLOOKUP(A342, engagement_pivot!A:A, engagement_pivot!C:C, 0) &gt; 0,
  "Yes",
  "No"
)</f>
        <v>Yes</v>
      </c>
      <c r="R342">
        <f t="shared" si="25"/>
        <v>33</v>
      </c>
      <c r="S342" t="str">
        <f t="shared" si="26"/>
        <v>13–36 months</v>
      </c>
      <c r="T342">
        <f>_xlfn.XLOOKUP(A342,performance_pivot!$A:$A,performance_pivot!$B:$B,"Missing")</f>
        <v>4</v>
      </c>
      <c r="U342">
        <f>_xlfn.XLOOKUP(A342,compensation_cleaned!$A:$A,compensation_cleaned!$F:$F,"Missing")</f>
        <v>1044648.4727722772</v>
      </c>
      <c r="V342" t="str">
        <f t="shared" si="27"/>
        <v>Below Avg Pay</v>
      </c>
      <c r="W342" t="str">
        <f t="shared" si="28"/>
        <v>High Performer</v>
      </c>
      <c r="Y342" t="str">
        <f t="shared" si="29"/>
        <v>Underpaid High Performer</v>
      </c>
    </row>
    <row r="343" spans="1:25">
      <c r="A343" s="11" t="s">
        <v>508</v>
      </c>
      <c r="B343" s="12" t="s">
        <v>19</v>
      </c>
      <c r="C343" s="12">
        <v>36</v>
      </c>
      <c r="D343" s="12" t="s">
        <v>20</v>
      </c>
      <c r="E343" s="12" t="s">
        <v>37</v>
      </c>
      <c r="F343" s="12" t="s">
        <v>38</v>
      </c>
      <c r="G343" s="13">
        <v>43431</v>
      </c>
      <c r="H343" s="12" t="s">
        <v>284</v>
      </c>
      <c r="I343" s="12" t="s">
        <v>23</v>
      </c>
      <c r="J343" s="14" t="s">
        <v>24</v>
      </c>
      <c r="K343" t="str">
        <f>_xlfn.XLOOKUP(A343,attrition_cleaned!$A:$A,attrition_cleaned!$B:$B,"Missing")</f>
        <v>Yes</v>
      </c>
      <c r="L343" s="13">
        <v>44509</v>
      </c>
      <c r="M343">
        <f>_xlfn.XLOOKUP(A343,compensation_cleaned!$A:$A,compensation_cleaned!$B:$B,"Missing")</f>
        <v>1381243</v>
      </c>
      <c r="N343">
        <f>_xlfn.XLOOKUP(A343,compensation_cleaned!$A:$A,compensation_cleaned!$C:$C,"Missing")</f>
        <v>170746</v>
      </c>
      <c r="O343" t="str">
        <f>_xlfn.XLOOKUP(A343,compensation_cleaned!$A:$A,compensation_cleaned!$D:$D,"Missing")</f>
        <v>L4</v>
      </c>
      <c r="P343">
        <f>_xlfn.XLOOKUP(A343,engagement_pivot!$A:$A,engagement_pivot!$B:$B,"Missing")</f>
        <v>3.5</v>
      </c>
      <c r="Q343" t="str">
        <f>IF(
  _xlfn.XLOOKUP(A343, engagement_pivot!A:A, engagement_pivot!C:C, 0) &gt; 0,
  "Yes",
  "No"
)</f>
        <v>Yes</v>
      </c>
      <c r="R343">
        <f t="shared" si="25"/>
        <v>35</v>
      </c>
      <c r="S343" t="str">
        <f t="shared" si="26"/>
        <v>13–36 months</v>
      </c>
      <c r="T343">
        <f>_xlfn.XLOOKUP(A343,performance_pivot!$A:$A,performance_pivot!$B:$B,"Missing")</f>
        <v>3.5</v>
      </c>
      <c r="U343">
        <f>_xlfn.XLOOKUP(A343,compensation_cleaned!$A:$A,compensation_cleaned!$F:$F,"Missing")</f>
        <v>1044648.4727722772</v>
      </c>
      <c r="V343" t="str">
        <f t="shared" si="27"/>
        <v>Above Avg Pay</v>
      </c>
      <c r="W343" t="str">
        <f t="shared" si="28"/>
        <v>Low/Avg Performer</v>
      </c>
      <c r="Y343" t="str">
        <f t="shared" si="29"/>
        <v>Overpaid Low Performer</v>
      </c>
    </row>
    <row r="344" spans="1:25">
      <c r="A344" s="7" t="s">
        <v>509</v>
      </c>
      <c r="B344" s="8" t="s">
        <v>11</v>
      </c>
      <c r="C344" s="8">
        <v>36</v>
      </c>
      <c r="D344" s="8" t="s">
        <v>12</v>
      </c>
      <c r="E344" s="8" t="s">
        <v>33</v>
      </c>
      <c r="F344" s="8" t="s">
        <v>34</v>
      </c>
      <c r="G344" s="9">
        <v>42760</v>
      </c>
      <c r="H344" s="8" t="s">
        <v>51</v>
      </c>
      <c r="I344" s="8" t="s">
        <v>45</v>
      </c>
      <c r="J344" s="10" t="s">
        <v>24</v>
      </c>
      <c r="K344" t="str">
        <f>_xlfn.XLOOKUP(A344,attrition_cleaned!$A:$A,attrition_cleaned!$B:$B,"Missing")</f>
        <v>No</v>
      </c>
      <c r="L344" s="9"/>
      <c r="M344">
        <f>_xlfn.XLOOKUP(A344,compensation_cleaned!$A:$A,compensation_cleaned!$B:$B,"Missing")</f>
        <v>878591</v>
      </c>
      <c r="N344">
        <f>_xlfn.XLOOKUP(A344,compensation_cleaned!$A:$A,compensation_cleaned!$C:$C,"Missing")</f>
        <v>115076</v>
      </c>
      <c r="O344" t="str">
        <f>_xlfn.XLOOKUP(A344,compensation_cleaned!$A:$A,compensation_cleaned!$D:$D,"Missing")</f>
        <v>L2</v>
      </c>
      <c r="P344">
        <f>_xlfn.XLOOKUP(A344,engagement_pivot!$A:$A,engagement_pivot!$B:$B,"Missing")</f>
        <v>5</v>
      </c>
      <c r="Q344" t="str">
        <f>IF(
  _xlfn.XLOOKUP(A344, engagement_pivot!A:A, engagement_pivot!C:C, 0) &gt; 0,
  "Yes",
  "No"
)</f>
        <v>Yes</v>
      </c>
      <c r="R344">
        <f t="shared" si="25"/>
        <v>83</v>
      </c>
      <c r="S344" t="str">
        <f t="shared" si="26"/>
        <v>37+ months</v>
      </c>
      <c r="T344">
        <f>_xlfn.XLOOKUP(A344,performance_pivot!$A:$A,performance_pivot!$B:$B,"Missing")</f>
        <v>4.333333333333333</v>
      </c>
      <c r="U344">
        <f>_xlfn.XLOOKUP(A344,compensation_cleaned!$A:$A,compensation_cleaned!$F:$F,"Missing")</f>
        <v>746435.40070921986</v>
      </c>
      <c r="V344" t="str">
        <f t="shared" si="27"/>
        <v>Above Avg Pay</v>
      </c>
      <c r="W344" t="str">
        <f t="shared" si="28"/>
        <v>High Performer</v>
      </c>
      <c r="Y344" t="str">
        <f t="shared" si="29"/>
        <v>Well Aligned</v>
      </c>
    </row>
    <row r="345" spans="1:25">
      <c r="A345" s="11" t="s">
        <v>510</v>
      </c>
      <c r="B345" s="12" t="s">
        <v>11</v>
      </c>
      <c r="C345" s="12">
        <v>23</v>
      </c>
      <c r="D345" s="12" t="s">
        <v>12</v>
      </c>
      <c r="E345" s="12" t="s">
        <v>49</v>
      </c>
      <c r="F345" s="12" t="s">
        <v>65</v>
      </c>
      <c r="G345" s="13">
        <v>42992</v>
      </c>
      <c r="H345" s="12" t="s">
        <v>511</v>
      </c>
      <c r="I345" s="12" t="s">
        <v>70</v>
      </c>
      <c r="J345" s="14" t="s">
        <v>24</v>
      </c>
      <c r="K345" t="str">
        <f>_xlfn.XLOOKUP(A345,attrition_cleaned!$A:$A,attrition_cleaned!$B:$B,"Missing")</f>
        <v>No</v>
      </c>
      <c r="L345" s="13"/>
      <c r="M345">
        <f>_xlfn.XLOOKUP(A345,compensation_cleaned!$A:$A,compensation_cleaned!$B:$B,"Missing")</f>
        <v>1157643</v>
      </c>
      <c r="N345">
        <f>_xlfn.XLOOKUP(A345,compensation_cleaned!$A:$A,compensation_cleaned!$C:$C,"Missing")</f>
        <v>125475</v>
      </c>
      <c r="O345" t="str">
        <f>_xlfn.XLOOKUP(A345,compensation_cleaned!$A:$A,compensation_cleaned!$D:$D,"Missing")</f>
        <v>L3</v>
      </c>
      <c r="P345">
        <f>_xlfn.XLOOKUP(A345,engagement_pivot!$A:$A,engagement_pivot!$B:$B,"Missing")</f>
        <v>3</v>
      </c>
      <c r="Q345" t="str">
        <f>IF(
  _xlfn.XLOOKUP(A345, engagement_pivot!A:A, engagement_pivot!C:C, 0) &gt; 0,
  "Yes",
  "No"
)</f>
        <v>Yes</v>
      </c>
      <c r="R345">
        <f t="shared" si="25"/>
        <v>75</v>
      </c>
      <c r="S345" t="str">
        <f t="shared" si="26"/>
        <v>37+ months</v>
      </c>
      <c r="T345">
        <f>_xlfn.XLOOKUP(A345,performance_pivot!$A:$A,performance_pivot!$B:$B,"Missing")</f>
        <v>3</v>
      </c>
      <c r="U345">
        <f>_xlfn.XLOOKUP(A345,compensation_cleaned!$A:$A,compensation_cleaned!$F:$F,"Missing")</f>
        <v>1044648.4727722772</v>
      </c>
      <c r="V345" t="str">
        <f t="shared" si="27"/>
        <v>Above Avg Pay</v>
      </c>
      <c r="W345" t="str">
        <f t="shared" si="28"/>
        <v>Low/Avg Performer</v>
      </c>
      <c r="Y345" t="str">
        <f t="shared" si="29"/>
        <v>Overpaid Low Performer</v>
      </c>
    </row>
    <row r="346" spans="1:25">
      <c r="A346" s="7" t="s">
        <v>512</v>
      </c>
      <c r="B346" s="8" t="s">
        <v>19</v>
      </c>
      <c r="C346" s="8">
        <v>24</v>
      </c>
      <c r="D346" s="8" t="s">
        <v>12</v>
      </c>
      <c r="E346" s="8" t="s">
        <v>13</v>
      </c>
      <c r="F346" s="8" t="s">
        <v>21</v>
      </c>
      <c r="G346" s="9">
        <v>44750</v>
      </c>
      <c r="H346" s="8" t="s">
        <v>140</v>
      </c>
      <c r="I346" s="8" t="s">
        <v>31</v>
      </c>
      <c r="J346" s="10" t="s">
        <v>24</v>
      </c>
      <c r="K346" t="str">
        <f>_xlfn.XLOOKUP(A346,attrition_cleaned!$A:$A,attrition_cleaned!$B:$B,"Missing")</f>
        <v>No</v>
      </c>
      <c r="L346" s="9"/>
      <c r="M346">
        <f>_xlfn.XLOOKUP(A346,compensation_cleaned!$A:$A,compensation_cleaned!$B:$B,"Missing")</f>
        <v>916778</v>
      </c>
      <c r="N346">
        <f>_xlfn.XLOOKUP(A346,compensation_cleaned!$A:$A,compensation_cleaned!$C:$C,"Missing")</f>
        <v>60784</v>
      </c>
      <c r="O346" t="str">
        <f>_xlfn.XLOOKUP(A346,compensation_cleaned!$A:$A,compensation_cleaned!$D:$D,"Missing")</f>
        <v>L3</v>
      </c>
      <c r="P346">
        <f>_xlfn.XLOOKUP(A346,engagement_pivot!$A:$A,engagement_pivot!$B:$B,"Missing")</f>
        <v>3</v>
      </c>
      <c r="Q346" t="str">
        <f>IF(
  _xlfn.XLOOKUP(A346, engagement_pivot!A:A, engagement_pivot!C:C, 0) &gt; 0,
  "Yes",
  "No"
)</f>
        <v>Yes</v>
      </c>
      <c r="R346">
        <f t="shared" si="25"/>
        <v>17</v>
      </c>
      <c r="S346" t="str">
        <f t="shared" si="26"/>
        <v>13–36 months</v>
      </c>
      <c r="T346">
        <f>_xlfn.XLOOKUP(A346,performance_pivot!$A:$A,performance_pivot!$B:$B,"Missing")</f>
        <v>3.3333333333333335</v>
      </c>
      <c r="U346">
        <f>_xlfn.XLOOKUP(A346,compensation_cleaned!$A:$A,compensation_cleaned!$F:$F,"Missing")</f>
        <v>1044648.4727722772</v>
      </c>
      <c r="V346" t="str">
        <f t="shared" si="27"/>
        <v>Below Avg Pay</v>
      </c>
      <c r="W346" t="str">
        <f t="shared" si="28"/>
        <v>Low/Avg Performer</v>
      </c>
      <c r="Y346" t="str">
        <f t="shared" si="29"/>
        <v>Low Pay &amp; Low Performance</v>
      </c>
    </row>
    <row r="347" spans="1:25">
      <c r="A347" s="11" t="s">
        <v>513</v>
      </c>
      <c r="B347" s="12" t="s">
        <v>19</v>
      </c>
      <c r="C347" s="12">
        <v>37</v>
      </c>
      <c r="D347" s="12" t="s">
        <v>20</v>
      </c>
      <c r="E347" s="12" t="s">
        <v>37</v>
      </c>
      <c r="F347" s="12" t="s">
        <v>38</v>
      </c>
      <c r="G347" s="13">
        <v>44866</v>
      </c>
      <c r="H347" s="12" t="s">
        <v>142</v>
      </c>
      <c r="I347" s="12" t="s">
        <v>23</v>
      </c>
      <c r="J347" s="14" t="s">
        <v>24</v>
      </c>
      <c r="K347" t="str">
        <f>_xlfn.XLOOKUP(A347,attrition_cleaned!$A:$A,attrition_cleaned!$B:$B,"Missing")</f>
        <v>No</v>
      </c>
      <c r="L347" s="13"/>
      <c r="M347">
        <f>_xlfn.XLOOKUP(A347,compensation_cleaned!$A:$A,compensation_cleaned!$B:$B,"Missing")</f>
        <v>1037513</v>
      </c>
      <c r="N347">
        <f>_xlfn.XLOOKUP(A347,compensation_cleaned!$A:$A,compensation_cleaned!$C:$C,"Missing")</f>
        <v>62585</v>
      </c>
      <c r="O347" t="str">
        <f>_xlfn.XLOOKUP(A347,compensation_cleaned!$A:$A,compensation_cleaned!$D:$D,"Missing")</f>
        <v>L3</v>
      </c>
      <c r="P347">
        <f>_xlfn.XLOOKUP(A347,engagement_pivot!$A:$A,engagement_pivot!$B:$B,"Missing")</f>
        <v>4</v>
      </c>
      <c r="Q347" t="str">
        <f>IF(
  _xlfn.XLOOKUP(A347, engagement_pivot!A:A, engagement_pivot!C:C, 0) &gt; 0,
  "Yes",
  "No"
)</f>
        <v>Yes</v>
      </c>
      <c r="R347">
        <f t="shared" si="25"/>
        <v>13</v>
      </c>
      <c r="S347" t="str">
        <f t="shared" si="26"/>
        <v>13–36 months</v>
      </c>
      <c r="T347">
        <f>_xlfn.XLOOKUP(A347,performance_pivot!$A:$A,performance_pivot!$B:$B,"Missing")</f>
        <v>3.3333333333333335</v>
      </c>
      <c r="U347">
        <f>_xlfn.XLOOKUP(A347,compensation_cleaned!$A:$A,compensation_cleaned!$F:$F,"Missing")</f>
        <v>1044648.4727722772</v>
      </c>
      <c r="V347" t="str">
        <f t="shared" si="27"/>
        <v>Below Avg Pay</v>
      </c>
      <c r="W347" t="str">
        <f t="shared" si="28"/>
        <v>Low/Avg Performer</v>
      </c>
      <c r="Y347" t="str">
        <f t="shared" si="29"/>
        <v>Low Pay &amp; Low Performance</v>
      </c>
    </row>
    <row r="348" spans="1:25">
      <c r="A348" s="7" t="s">
        <v>514</v>
      </c>
      <c r="B348" s="8" t="s">
        <v>11</v>
      </c>
      <c r="C348" s="8">
        <v>36</v>
      </c>
      <c r="D348" s="8" t="s">
        <v>12</v>
      </c>
      <c r="E348" s="8" t="s">
        <v>13</v>
      </c>
      <c r="F348" s="8" t="s">
        <v>21</v>
      </c>
      <c r="G348" s="9">
        <v>43185</v>
      </c>
      <c r="H348" s="8" t="s">
        <v>247</v>
      </c>
      <c r="I348" s="8" t="s">
        <v>16</v>
      </c>
      <c r="J348" s="10" t="s">
        <v>24</v>
      </c>
      <c r="K348" t="str">
        <f>_xlfn.XLOOKUP(A348,attrition_cleaned!$A:$A,attrition_cleaned!$B:$B,"Missing")</f>
        <v>No</v>
      </c>
      <c r="L348" s="9"/>
      <c r="M348">
        <f>_xlfn.XLOOKUP(A348,compensation_cleaned!$A:$A,compensation_cleaned!$B:$B,"Missing")</f>
        <v>1607747</v>
      </c>
      <c r="N348">
        <f>_xlfn.XLOOKUP(A348,compensation_cleaned!$A:$A,compensation_cleaned!$C:$C,"Missing")</f>
        <v>108840</v>
      </c>
      <c r="O348" t="str">
        <f>_xlfn.XLOOKUP(A348,compensation_cleaned!$A:$A,compensation_cleaned!$D:$D,"Missing")</f>
        <v>L5</v>
      </c>
      <c r="P348">
        <f>_xlfn.XLOOKUP(A348,engagement_pivot!$A:$A,engagement_pivot!$B:$B,"Missing")</f>
        <v>3</v>
      </c>
      <c r="Q348" t="str">
        <f>IF(
  _xlfn.XLOOKUP(A348, engagement_pivot!A:A, engagement_pivot!C:C, 0) &gt; 0,
  "Yes",
  "No"
)</f>
        <v>Yes</v>
      </c>
      <c r="R348">
        <f t="shared" si="25"/>
        <v>69</v>
      </c>
      <c r="S348" t="str">
        <f t="shared" si="26"/>
        <v>37+ months</v>
      </c>
      <c r="T348">
        <f>_xlfn.XLOOKUP(A348,performance_pivot!$A:$A,performance_pivot!$B:$B,"Missing")</f>
        <v>3</v>
      </c>
      <c r="U348">
        <f>_xlfn.XLOOKUP(A348,compensation_cleaned!$A:$A,compensation_cleaned!$F:$F,"Missing")</f>
        <v>1044648.4727722772</v>
      </c>
      <c r="V348" t="str">
        <f t="shared" si="27"/>
        <v>Above Avg Pay</v>
      </c>
      <c r="W348" t="str">
        <f t="shared" si="28"/>
        <v>Low/Avg Performer</v>
      </c>
      <c r="Y348" t="str">
        <f t="shared" si="29"/>
        <v>Overpaid Low Performer</v>
      </c>
    </row>
    <row r="349" spans="1:25">
      <c r="A349" s="11" t="s">
        <v>515</v>
      </c>
      <c r="B349" s="12" t="s">
        <v>11</v>
      </c>
      <c r="C349" s="12">
        <v>38</v>
      </c>
      <c r="D349" s="12" t="s">
        <v>12</v>
      </c>
      <c r="E349" s="12" t="s">
        <v>33</v>
      </c>
      <c r="F349" s="12" t="s">
        <v>112</v>
      </c>
      <c r="G349" s="13">
        <v>44324</v>
      </c>
      <c r="H349" s="12" t="s">
        <v>115</v>
      </c>
      <c r="I349" s="12" t="s">
        <v>45</v>
      </c>
      <c r="J349" s="14" t="s">
        <v>24</v>
      </c>
      <c r="K349" t="str">
        <f>_xlfn.XLOOKUP(A349,attrition_cleaned!$A:$A,attrition_cleaned!$B:$B,"Missing")</f>
        <v>No</v>
      </c>
      <c r="L349" s="13"/>
      <c r="M349">
        <f>_xlfn.XLOOKUP(A349,compensation_cleaned!$A:$A,compensation_cleaned!$B:$B,"Missing")</f>
        <v>911149</v>
      </c>
      <c r="N349">
        <f>_xlfn.XLOOKUP(A349,compensation_cleaned!$A:$A,compensation_cleaned!$C:$C,"Missing")</f>
        <v>68389</v>
      </c>
      <c r="O349" t="str">
        <f>_xlfn.XLOOKUP(A349,compensation_cleaned!$A:$A,compensation_cleaned!$D:$D,"Missing")</f>
        <v>L3</v>
      </c>
      <c r="P349">
        <f>_xlfn.XLOOKUP(A349,engagement_pivot!$A:$A,engagement_pivot!$B:$B,"Missing")</f>
        <v>5</v>
      </c>
      <c r="Q349" t="str">
        <f>IF(
  _xlfn.XLOOKUP(A349, engagement_pivot!A:A, engagement_pivot!C:C, 0) &gt; 0,
  "Yes",
  "No"
)</f>
        <v>Yes</v>
      </c>
      <c r="R349">
        <f t="shared" si="25"/>
        <v>31</v>
      </c>
      <c r="S349" t="str">
        <f t="shared" si="26"/>
        <v>13–36 months</v>
      </c>
      <c r="T349">
        <f>_xlfn.XLOOKUP(A349,performance_pivot!$A:$A,performance_pivot!$B:$B,"Missing")</f>
        <v>4</v>
      </c>
      <c r="U349">
        <f>_xlfn.XLOOKUP(A349,compensation_cleaned!$A:$A,compensation_cleaned!$F:$F,"Missing")</f>
        <v>1044648.4727722772</v>
      </c>
      <c r="V349" t="str">
        <f t="shared" si="27"/>
        <v>Below Avg Pay</v>
      </c>
      <c r="W349" t="str">
        <f t="shared" si="28"/>
        <v>High Performer</v>
      </c>
      <c r="Y349" t="str">
        <f t="shared" si="29"/>
        <v>Underpaid High Performer</v>
      </c>
    </row>
    <row r="350" spans="1:25">
      <c r="A350" s="7" t="s">
        <v>516</v>
      </c>
      <c r="B350" s="8" t="s">
        <v>19</v>
      </c>
      <c r="C350" s="8">
        <v>38</v>
      </c>
      <c r="D350" s="8" t="s">
        <v>20</v>
      </c>
      <c r="E350" s="8" t="s">
        <v>33</v>
      </c>
      <c r="F350" s="8" t="s">
        <v>34</v>
      </c>
      <c r="G350" s="9">
        <v>44040</v>
      </c>
      <c r="H350" s="8" t="s">
        <v>312</v>
      </c>
      <c r="I350" s="8" t="s">
        <v>56</v>
      </c>
      <c r="J350" s="10" t="s">
        <v>24</v>
      </c>
      <c r="K350" t="str">
        <f>_xlfn.XLOOKUP(A350,attrition_cleaned!$A:$A,attrition_cleaned!$B:$B,"Missing")</f>
        <v>No</v>
      </c>
      <c r="L350" s="9"/>
      <c r="M350">
        <f>_xlfn.XLOOKUP(A350,compensation_cleaned!$A:$A,compensation_cleaned!$B:$B,"Missing")</f>
        <v>622224</v>
      </c>
      <c r="N350">
        <f>_xlfn.XLOOKUP(A350,compensation_cleaned!$A:$A,compensation_cleaned!$C:$C,"Missing")</f>
        <v>75807</v>
      </c>
      <c r="O350" t="str">
        <f>_xlfn.XLOOKUP(A350,compensation_cleaned!$A:$A,compensation_cleaned!$D:$D,"Missing")</f>
        <v>L2</v>
      </c>
      <c r="P350">
        <f>_xlfn.XLOOKUP(A350,engagement_pivot!$A:$A,engagement_pivot!$B:$B,"Missing")</f>
        <v>1.6666666666666667</v>
      </c>
      <c r="Q350" t="str">
        <f>IF(
  _xlfn.XLOOKUP(A350, engagement_pivot!A:A, engagement_pivot!C:C, 0) &gt; 0,
  "Yes",
  "No"
)</f>
        <v>Yes</v>
      </c>
      <c r="R350">
        <f t="shared" si="25"/>
        <v>41</v>
      </c>
      <c r="S350" t="str">
        <f t="shared" si="26"/>
        <v>37+ months</v>
      </c>
      <c r="T350">
        <f>_xlfn.XLOOKUP(A350,performance_pivot!$A:$A,performance_pivot!$B:$B,"Missing")</f>
        <v>4</v>
      </c>
      <c r="U350">
        <f>_xlfn.XLOOKUP(A350,compensation_cleaned!$A:$A,compensation_cleaned!$F:$F,"Missing")</f>
        <v>746435.40070921986</v>
      </c>
      <c r="V350" t="str">
        <f t="shared" si="27"/>
        <v>Below Avg Pay</v>
      </c>
      <c r="W350" t="str">
        <f t="shared" si="28"/>
        <v>High Performer</v>
      </c>
      <c r="Y350" t="str">
        <f t="shared" si="29"/>
        <v>Underpaid High Performer</v>
      </c>
    </row>
    <row r="351" spans="1:25">
      <c r="A351" s="11" t="s">
        <v>517</v>
      </c>
      <c r="B351" s="12" t="s">
        <v>19</v>
      </c>
      <c r="C351" s="12">
        <v>39</v>
      </c>
      <c r="D351" s="12" t="s">
        <v>12</v>
      </c>
      <c r="E351" s="12" t="s">
        <v>13</v>
      </c>
      <c r="F351" s="12" t="s">
        <v>21</v>
      </c>
      <c r="G351" s="13">
        <v>44325</v>
      </c>
      <c r="H351" s="12" t="s">
        <v>518</v>
      </c>
      <c r="I351" s="12" t="s">
        <v>31</v>
      </c>
      <c r="J351" s="14" t="s">
        <v>24</v>
      </c>
      <c r="K351" t="str">
        <f>_xlfn.XLOOKUP(A351,attrition_cleaned!$A:$A,attrition_cleaned!$B:$B,"Missing")</f>
        <v>Yes</v>
      </c>
      <c r="L351" s="13">
        <v>44540</v>
      </c>
      <c r="M351">
        <f>_xlfn.XLOOKUP(A351,compensation_cleaned!$A:$A,compensation_cleaned!$B:$B,"Missing")</f>
        <v>1279891</v>
      </c>
      <c r="N351">
        <f>_xlfn.XLOOKUP(A351,compensation_cleaned!$A:$A,compensation_cleaned!$C:$C,"Missing")</f>
        <v>80396</v>
      </c>
      <c r="O351" t="str">
        <f>_xlfn.XLOOKUP(A351,compensation_cleaned!$A:$A,compensation_cleaned!$D:$D,"Missing")</f>
        <v>L4</v>
      </c>
      <c r="P351">
        <f>_xlfn.XLOOKUP(A351,engagement_pivot!$A:$A,engagement_pivot!$B:$B,"Missing")</f>
        <v>1</v>
      </c>
      <c r="Q351" t="str">
        <f>IF(
  _xlfn.XLOOKUP(A351, engagement_pivot!A:A, engagement_pivot!C:C, 0) &gt; 0,
  "Yes",
  "No"
)</f>
        <v>Yes</v>
      </c>
      <c r="R351">
        <f t="shared" si="25"/>
        <v>7</v>
      </c>
      <c r="S351" t="str">
        <f t="shared" si="26"/>
        <v>0–12 months</v>
      </c>
      <c r="T351">
        <f>_xlfn.XLOOKUP(A351,performance_pivot!$A:$A,performance_pivot!$B:$B,"Missing")</f>
        <v>2.6666666666666665</v>
      </c>
      <c r="U351">
        <f>_xlfn.XLOOKUP(A351,compensation_cleaned!$A:$A,compensation_cleaned!$F:$F,"Missing")</f>
        <v>1044648.4727722772</v>
      </c>
      <c r="V351" t="str">
        <f t="shared" si="27"/>
        <v>Above Avg Pay</v>
      </c>
      <c r="W351" t="str">
        <f t="shared" si="28"/>
        <v>Low/Avg Performer</v>
      </c>
      <c r="Y351" t="str">
        <f t="shared" si="29"/>
        <v>Overpaid Low Performer</v>
      </c>
    </row>
    <row r="352" spans="1:25">
      <c r="A352" s="7" t="s">
        <v>519</v>
      </c>
      <c r="B352" s="8" t="s">
        <v>11</v>
      </c>
      <c r="C352" s="8">
        <v>33</v>
      </c>
      <c r="D352" s="8" t="s">
        <v>12</v>
      </c>
      <c r="E352" s="8" t="s">
        <v>13</v>
      </c>
      <c r="F352" s="8" t="s">
        <v>14</v>
      </c>
      <c r="G352" s="9">
        <v>44230</v>
      </c>
      <c r="H352" s="8" t="s">
        <v>247</v>
      </c>
      <c r="I352" s="8" t="s">
        <v>23</v>
      </c>
      <c r="J352" s="10" t="s">
        <v>24</v>
      </c>
      <c r="K352" t="str">
        <f>_xlfn.XLOOKUP(A352,attrition_cleaned!$A:$A,attrition_cleaned!$B:$B,"Missing")</f>
        <v>Yes</v>
      </c>
      <c r="L352" s="9">
        <v>44588</v>
      </c>
      <c r="M352">
        <f>_xlfn.XLOOKUP(A352,compensation_cleaned!$A:$A,compensation_cleaned!$B:$B,"Missing")</f>
        <v>1296305</v>
      </c>
      <c r="N352">
        <f>_xlfn.XLOOKUP(A352,compensation_cleaned!$A:$A,compensation_cleaned!$C:$C,"Missing")</f>
        <v>190062</v>
      </c>
      <c r="O352" t="str">
        <f>_xlfn.XLOOKUP(A352,compensation_cleaned!$A:$A,compensation_cleaned!$D:$D,"Missing")</f>
        <v>L4</v>
      </c>
      <c r="P352">
        <f>_xlfn.XLOOKUP(A352,engagement_pivot!$A:$A,engagement_pivot!$B:$B,"Missing")</f>
        <v>2</v>
      </c>
      <c r="Q352" t="str">
        <f>IF(
  _xlfn.XLOOKUP(A352, engagement_pivot!A:A, engagement_pivot!C:C, 0) &gt; 0,
  "Yes",
  "No"
)</f>
        <v>Yes</v>
      </c>
      <c r="R352">
        <f t="shared" si="25"/>
        <v>11</v>
      </c>
      <c r="S352" t="str">
        <f t="shared" si="26"/>
        <v>0–12 months</v>
      </c>
      <c r="T352">
        <f>_xlfn.XLOOKUP(A352,performance_pivot!$A:$A,performance_pivot!$B:$B,"Missing")</f>
        <v>5</v>
      </c>
      <c r="U352">
        <f>_xlfn.XLOOKUP(A352,compensation_cleaned!$A:$A,compensation_cleaned!$F:$F,"Missing")</f>
        <v>1044648.4727722772</v>
      </c>
      <c r="V352" t="str">
        <f t="shared" si="27"/>
        <v>Above Avg Pay</v>
      </c>
      <c r="W352" t="str">
        <f t="shared" si="28"/>
        <v>High Performer</v>
      </c>
      <c r="Y352" t="str">
        <f t="shared" si="29"/>
        <v>Well Aligned</v>
      </c>
    </row>
    <row r="353" spans="1:25">
      <c r="A353" s="11" t="s">
        <v>520</v>
      </c>
      <c r="B353" s="12" t="s">
        <v>19</v>
      </c>
      <c r="C353" s="12">
        <v>38</v>
      </c>
      <c r="D353" s="12" t="s">
        <v>12</v>
      </c>
      <c r="E353" s="12" t="s">
        <v>33</v>
      </c>
      <c r="F353" s="12" t="s">
        <v>34</v>
      </c>
      <c r="G353" s="13">
        <v>44475</v>
      </c>
      <c r="H353" s="12" t="s">
        <v>329</v>
      </c>
      <c r="I353" s="12" t="s">
        <v>56</v>
      </c>
      <c r="J353" s="14" t="s">
        <v>24</v>
      </c>
      <c r="K353" t="str">
        <f>_xlfn.XLOOKUP(A353,attrition_cleaned!$A:$A,attrition_cleaned!$B:$B,"Missing")</f>
        <v>Yes</v>
      </c>
      <c r="L353" s="13">
        <v>45746</v>
      </c>
      <c r="M353">
        <f>_xlfn.XLOOKUP(A353,compensation_cleaned!$A:$A,compensation_cleaned!$B:$B,"Missing")</f>
        <v>817577</v>
      </c>
      <c r="N353">
        <f>_xlfn.XLOOKUP(A353,compensation_cleaned!$A:$A,compensation_cleaned!$C:$C,"Missing")</f>
        <v>105223</v>
      </c>
      <c r="O353" t="str">
        <f>_xlfn.XLOOKUP(A353,compensation_cleaned!$A:$A,compensation_cleaned!$D:$D,"Missing")</f>
        <v>L2</v>
      </c>
      <c r="P353">
        <f>_xlfn.XLOOKUP(A353,engagement_pivot!$A:$A,engagement_pivot!$B:$B,"Missing")</f>
        <v>3</v>
      </c>
      <c r="Q353" t="str">
        <f>IF(
  _xlfn.XLOOKUP(A353, engagement_pivot!A:A, engagement_pivot!C:C, 0) &gt; 0,
  "Yes",
  "No"
)</f>
        <v>Yes</v>
      </c>
      <c r="R353">
        <f t="shared" si="25"/>
        <v>41</v>
      </c>
      <c r="S353" t="str">
        <f t="shared" si="26"/>
        <v>37+ months</v>
      </c>
      <c r="T353">
        <f>_xlfn.XLOOKUP(A353,performance_pivot!$A:$A,performance_pivot!$B:$B,"Missing")</f>
        <v>3</v>
      </c>
      <c r="U353">
        <f>_xlfn.XLOOKUP(A353,compensation_cleaned!$A:$A,compensation_cleaned!$F:$F,"Missing")</f>
        <v>746435.40070921986</v>
      </c>
      <c r="V353" t="str">
        <f t="shared" si="27"/>
        <v>Above Avg Pay</v>
      </c>
      <c r="W353" t="str">
        <f t="shared" si="28"/>
        <v>Low/Avg Performer</v>
      </c>
      <c r="Y353" t="str">
        <f t="shared" si="29"/>
        <v>Overpaid Low Performer</v>
      </c>
    </row>
    <row r="354" spans="1:25">
      <c r="A354" s="7" t="s">
        <v>521</v>
      </c>
      <c r="B354" s="8" t="s">
        <v>19</v>
      </c>
      <c r="C354" s="8">
        <v>33</v>
      </c>
      <c r="D354" s="8" t="s">
        <v>20</v>
      </c>
      <c r="E354" s="8" t="s">
        <v>37</v>
      </c>
      <c r="F354" s="8" t="s">
        <v>43</v>
      </c>
      <c r="G354" s="9">
        <v>44696</v>
      </c>
      <c r="H354" s="8" t="s">
        <v>310</v>
      </c>
      <c r="I354" s="8" t="s">
        <v>70</v>
      </c>
      <c r="J354" s="10" t="s">
        <v>24</v>
      </c>
      <c r="K354" t="str">
        <f>_xlfn.XLOOKUP(A354,attrition_cleaned!$A:$A,attrition_cleaned!$B:$B,"Missing")</f>
        <v>No</v>
      </c>
      <c r="L354" s="9"/>
      <c r="M354">
        <f>_xlfn.XLOOKUP(A354,compensation_cleaned!$A:$A,compensation_cleaned!$B:$B,"Missing")</f>
        <v>572620</v>
      </c>
      <c r="N354">
        <f>_xlfn.XLOOKUP(A354,compensation_cleaned!$A:$A,compensation_cleaned!$C:$C,"Missing")</f>
        <v>73568</v>
      </c>
      <c r="O354" t="str">
        <f>_xlfn.XLOOKUP(A354,compensation_cleaned!$A:$A,compensation_cleaned!$D:$D,"Missing")</f>
        <v>L1</v>
      </c>
      <c r="P354">
        <f>_xlfn.XLOOKUP(A354,engagement_pivot!$A:$A,engagement_pivot!$B:$B,"Missing")</f>
        <v>2</v>
      </c>
      <c r="Q354" t="str">
        <f>IF(
  _xlfn.XLOOKUP(A354, engagement_pivot!A:A, engagement_pivot!C:C, 0) &gt; 0,
  "Yes",
  "No"
)</f>
        <v>Yes</v>
      </c>
      <c r="R354">
        <f t="shared" si="25"/>
        <v>19</v>
      </c>
      <c r="S354" t="str">
        <f t="shared" si="26"/>
        <v>13–36 months</v>
      </c>
      <c r="T354">
        <f>_xlfn.XLOOKUP(A354,performance_pivot!$A:$A,performance_pivot!$B:$B,"Missing")</f>
        <v>4</v>
      </c>
      <c r="U354">
        <f>_xlfn.XLOOKUP(A354,compensation_cleaned!$A:$A,compensation_cleaned!$F:$F,"Missing")</f>
        <v>499723.03723404254</v>
      </c>
      <c r="V354" t="str">
        <f t="shared" si="27"/>
        <v>Above Avg Pay</v>
      </c>
      <c r="W354" t="str">
        <f t="shared" si="28"/>
        <v>High Performer</v>
      </c>
      <c r="Y354" t="str">
        <f t="shared" si="29"/>
        <v>Well Aligned</v>
      </c>
    </row>
    <row r="355" spans="1:25">
      <c r="A355" s="11" t="s">
        <v>522</v>
      </c>
      <c r="B355" s="12" t="s">
        <v>11</v>
      </c>
      <c r="C355" s="12">
        <v>25</v>
      </c>
      <c r="D355" s="12" t="s">
        <v>20</v>
      </c>
      <c r="E355" s="12" t="s">
        <v>33</v>
      </c>
      <c r="F355" s="12" t="s">
        <v>34</v>
      </c>
      <c r="G355" s="13">
        <v>44682</v>
      </c>
      <c r="H355" s="12" t="s">
        <v>364</v>
      </c>
      <c r="I355" s="12" t="s">
        <v>16</v>
      </c>
      <c r="J355" s="14" t="s">
        <v>24</v>
      </c>
      <c r="K355" t="str">
        <f>_xlfn.XLOOKUP(A355,attrition_cleaned!$A:$A,attrition_cleaned!$B:$B,"Missing")</f>
        <v>Yes</v>
      </c>
      <c r="L355" s="13">
        <v>45638</v>
      </c>
      <c r="M355">
        <f>_xlfn.XLOOKUP(A355,compensation_cleaned!$A:$A,compensation_cleaned!$B:$B,"Missing")</f>
        <v>583662</v>
      </c>
      <c r="N355">
        <f>_xlfn.XLOOKUP(A355,compensation_cleaned!$A:$A,compensation_cleaned!$C:$C,"Missing")</f>
        <v>32100</v>
      </c>
      <c r="O355" t="str">
        <f>_xlfn.XLOOKUP(A355,compensation_cleaned!$A:$A,compensation_cleaned!$D:$D,"Missing")</f>
        <v>L1</v>
      </c>
      <c r="P355">
        <f>_xlfn.XLOOKUP(A355,engagement_pivot!$A:$A,engagement_pivot!$B:$B,"Missing")</f>
        <v>2.5</v>
      </c>
      <c r="Q355" t="str">
        <f>IF(
  _xlfn.XLOOKUP(A355, engagement_pivot!A:A, engagement_pivot!C:C, 0) &gt; 0,
  "Yes",
  "No"
)</f>
        <v>Yes</v>
      </c>
      <c r="R355">
        <f t="shared" si="25"/>
        <v>31</v>
      </c>
      <c r="S355" t="str">
        <f t="shared" si="26"/>
        <v>13–36 months</v>
      </c>
      <c r="T355">
        <f>_xlfn.XLOOKUP(A355,performance_pivot!$A:$A,performance_pivot!$B:$B,"Missing")</f>
        <v>3.5</v>
      </c>
      <c r="U355">
        <f>_xlfn.XLOOKUP(A355,compensation_cleaned!$A:$A,compensation_cleaned!$F:$F,"Missing")</f>
        <v>499723.03723404254</v>
      </c>
      <c r="V355" t="str">
        <f t="shared" si="27"/>
        <v>Above Avg Pay</v>
      </c>
      <c r="W355" t="str">
        <f t="shared" si="28"/>
        <v>Low/Avg Performer</v>
      </c>
      <c r="Y355" t="str">
        <f t="shared" si="29"/>
        <v>Overpaid Low Performer</v>
      </c>
    </row>
    <row r="356" spans="1:25">
      <c r="A356" s="7" t="s">
        <v>523</v>
      </c>
      <c r="B356" s="8" t="s">
        <v>11</v>
      </c>
      <c r="C356" s="8">
        <v>38</v>
      </c>
      <c r="D356" s="8" t="s">
        <v>20</v>
      </c>
      <c r="E356" s="8" t="s">
        <v>49</v>
      </c>
      <c r="F356" s="8" t="s">
        <v>68</v>
      </c>
      <c r="G356" s="9">
        <v>44731</v>
      </c>
      <c r="H356" s="8" t="s">
        <v>205</v>
      </c>
      <c r="I356" s="8" t="s">
        <v>16</v>
      </c>
      <c r="J356" s="10" t="s">
        <v>24</v>
      </c>
      <c r="K356" t="str">
        <f>_xlfn.XLOOKUP(A356,attrition_cleaned!$A:$A,attrition_cleaned!$B:$B,"Missing")</f>
        <v>No</v>
      </c>
      <c r="L356" s="9"/>
      <c r="M356">
        <f>_xlfn.XLOOKUP(A356,compensation_cleaned!$A:$A,compensation_cleaned!$B:$B,"Missing")</f>
        <v>493217</v>
      </c>
      <c r="N356">
        <f>_xlfn.XLOOKUP(A356,compensation_cleaned!$A:$A,compensation_cleaned!$C:$C,"Missing")</f>
        <v>48210</v>
      </c>
      <c r="O356" t="str">
        <f>_xlfn.XLOOKUP(A356,compensation_cleaned!$A:$A,compensation_cleaned!$D:$D,"Missing")</f>
        <v>L1</v>
      </c>
      <c r="P356">
        <f>_xlfn.XLOOKUP(A356,engagement_pivot!$A:$A,engagement_pivot!$B:$B,"Missing")</f>
        <v>4</v>
      </c>
      <c r="Q356" t="str">
        <f>IF(
  _xlfn.XLOOKUP(A356, engagement_pivot!A:A, engagement_pivot!C:C, 0) &gt; 0,
  "Yes",
  "No"
)</f>
        <v>Yes</v>
      </c>
      <c r="R356">
        <f t="shared" si="25"/>
        <v>18</v>
      </c>
      <c r="S356" t="str">
        <f t="shared" si="26"/>
        <v>13–36 months</v>
      </c>
      <c r="T356">
        <f>_xlfn.XLOOKUP(A356,performance_pivot!$A:$A,performance_pivot!$B:$B,"Missing")</f>
        <v>4.333333333333333</v>
      </c>
      <c r="U356">
        <f>_xlfn.XLOOKUP(A356,compensation_cleaned!$A:$A,compensation_cleaned!$F:$F,"Missing")</f>
        <v>499723.03723404254</v>
      </c>
      <c r="V356" t="str">
        <f t="shared" si="27"/>
        <v>Below Avg Pay</v>
      </c>
      <c r="W356" t="str">
        <f t="shared" si="28"/>
        <v>High Performer</v>
      </c>
      <c r="Y356" t="str">
        <f t="shared" si="29"/>
        <v>Underpaid High Performer</v>
      </c>
    </row>
    <row r="357" spans="1:25">
      <c r="A357" s="11" t="s">
        <v>524</v>
      </c>
      <c r="B357" s="12" t="s">
        <v>19</v>
      </c>
      <c r="C357" s="12">
        <v>32</v>
      </c>
      <c r="D357" s="12" t="s">
        <v>20</v>
      </c>
      <c r="E357" s="12" t="s">
        <v>37</v>
      </c>
      <c r="F357" s="12" t="s">
        <v>38</v>
      </c>
      <c r="G357" s="13">
        <v>42758</v>
      </c>
      <c r="H357" s="12" t="s">
        <v>416</v>
      </c>
      <c r="I357" s="12" t="s">
        <v>31</v>
      </c>
      <c r="J357" s="14" t="s">
        <v>24</v>
      </c>
      <c r="K357" t="str">
        <f>_xlfn.XLOOKUP(A357,attrition_cleaned!$A:$A,attrition_cleaned!$B:$B,"Missing")</f>
        <v>No</v>
      </c>
      <c r="L357" s="13"/>
      <c r="M357">
        <f>_xlfn.XLOOKUP(A357,compensation_cleaned!$A:$A,compensation_cleaned!$B:$B,"Missing")</f>
        <v>1000054</v>
      </c>
      <c r="N357">
        <f>_xlfn.XLOOKUP(A357,compensation_cleaned!$A:$A,compensation_cleaned!$C:$C,"Missing")</f>
        <v>115248</v>
      </c>
      <c r="O357" t="str">
        <f>_xlfn.XLOOKUP(A357,compensation_cleaned!$A:$A,compensation_cleaned!$D:$D,"Missing")</f>
        <v>L3</v>
      </c>
      <c r="P357">
        <f>_xlfn.XLOOKUP(A357,engagement_pivot!$A:$A,engagement_pivot!$B:$B,"Missing")</f>
        <v>2.5</v>
      </c>
      <c r="Q357" t="str">
        <f>IF(
  _xlfn.XLOOKUP(A357, engagement_pivot!A:A, engagement_pivot!C:C, 0) &gt; 0,
  "Yes",
  "No"
)</f>
        <v>Yes</v>
      </c>
      <c r="R357">
        <f t="shared" si="25"/>
        <v>83</v>
      </c>
      <c r="S357" t="str">
        <f t="shared" si="26"/>
        <v>37+ months</v>
      </c>
      <c r="T357">
        <f>_xlfn.XLOOKUP(A357,performance_pivot!$A:$A,performance_pivot!$B:$B,"Missing")</f>
        <v>4</v>
      </c>
      <c r="U357">
        <f>_xlfn.XLOOKUP(A357,compensation_cleaned!$A:$A,compensation_cleaned!$F:$F,"Missing")</f>
        <v>1044648.4727722772</v>
      </c>
      <c r="V357" t="str">
        <f t="shared" si="27"/>
        <v>Below Avg Pay</v>
      </c>
      <c r="W357" t="str">
        <f t="shared" si="28"/>
        <v>High Performer</v>
      </c>
      <c r="Y357" t="str">
        <f t="shared" si="29"/>
        <v>Underpaid High Performer</v>
      </c>
    </row>
    <row r="358" spans="1:25">
      <c r="A358" s="7" t="s">
        <v>525</v>
      </c>
      <c r="B358" s="8" t="s">
        <v>19</v>
      </c>
      <c r="C358" s="8">
        <v>42</v>
      </c>
      <c r="D358" s="8" t="s">
        <v>12</v>
      </c>
      <c r="E358" s="8" t="s">
        <v>13</v>
      </c>
      <c r="F358" s="8" t="s">
        <v>14</v>
      </c>
      <c r="G358" s="9">
        <v>43528</v>
      </c>
      <c r="H358" s="8" t="s">
        <v>275</v>
      </c>
      <c r="I358" s="8" t="s">
        <v>45</v>
      </c>
      <c r="J358" s="10" t="s">
        <v>24</v>
      </c>
      <c r="K358" t="str">
        <f>_xlfn.XLOOKUP(A358,attrition_cleaned!$A:$A,attrition_cleaned!$B:$B,"Missing")</f>
        <v>No</v>
      </c>
      <c r="L358" s="9"/>
      <c r="M358">
        <f>_xlfn.XLOOKUP(A358,compensation_cleaned!$A:$A,compensation_cleaned!$B:$B,"Missing")</f>
        <v>675242</v>
      </c>
      <c r="N358">
        <f>_xlfn.XLOOKUP(A358,compensation_cleaned!$A:$A,compensation_cleaned!$C:$C,"Missing")</f>
        <v>51679</v>
      </c>
      <c r="O358" t="str">
        <f>_xlfn.XLOOKUP(A358,compensation_cleaned!$A:$A,compensation_cleaned!$D:$D,"Missing")</f>
        <v>L2</v>
      </c>
      <c r="P358">
        <f>_xlfn.XLOOKUP(A358,engagement_pivot!$A:$A,engagement_pivot!$B:$B,"Missing")</f>
        <v>3.5</v>
      </c>
      <c r="Q358" t="str">
        <f>IF(
  _xlfn.XLOOKUP(A358, engagement_pivot!A:A, engagement_pivot!C:C, 0) &gt; 0,
  "Yes",
  "No"
)</f>
        <v>Yes</v>
      </c>
      <c r="R358">
        <f t="shared" si="25"/>
        <v>57</v>
      </c>
      <c r="S358" t="str">
        <f t="shared" si="26"/>
        <v>37+ months</v>
      </c>
      <c r="T358">
        <f>_xlfn.XLOOKUP(A358,performance_pivot!$A:$A,performance_pivot!$B:$B,"Missing")</f>
        <v>2</v>
      </c>
      <c r="U358">
        <f>_xlfn.XLOOKUP(A358,compensation_cleaned!$A:$A,compensation_cleaned!$F:$F,"Missing")</f>
        <v>746435.40070921986</v>
      </c>
      <c r="V358" t="str">
        <f t="shared" si="27"/>
        <v>Below Avg Pay</v>
      </c>
      <c r="W358" t="str">
        <f t="shared" si="28"/>
        <v>Low/Avg Performer</v>
      </c>
      <c r="Y358" t="str">
        <f t="shared" si="29"/>
        <v>Low Pay &amp; Low Performance</v>
      </c>
    </row>
    <row r="359" spans="1:25">
      <c r="A359" s="11" t="s">
        <v>526</v>
      </c>
      <c r="B359" s="12" t="s">
        <v>19</v>
      </c>
      <c r="C359" s="12">
        <v>30</v>
      </c>
      <c r="D359" s="12" t="s">
        <v>12</v>
      </c>
      <c r="E359" s="12" t="s">
        <v>26</v>
      </c>
      <c r="F359" s="12" t="s">
        <v>58</v>
      </c>
      <c r="G359" s="13">
        <v>44063</v>
      </c>
      <c r="H359" s="12" t="s">
        <v>41</v>
      </c>
      <c r="I359" s="12" t="s">
        <v>56</v>
      </c>
      <c r="J359" s="14" t="s">
        <v>24</v>
      </c>
      <c r="K359" t="str">
        <f>_xlfn.XLOOKUP(A359,attrition_cleaned!$A:$A,attrition_cleaned!$B:$B,"Missing")</f>
        <v>No</v>
      </c>
      <c r="L359" s="13"/>
      <c r="M359">
        <f>_xlfn.XLOOKUP(A359,compensation_cleaned!$A:$A,compensation_cleaned!$B:$B,"Missing")</f>
        <v>883595</v>
      </c>
      <c r="N359">
        <f>_xlfn.XLOOKUP(A359,compensation_cleaned!$A:$A,compensation_cleaned!$C:$C,"Missing")</f>
        <v>112918</v>
      </c>
      <c r="O359" t="str">
        <f>_xlfn.XLOOKUP(A359,compensation_cleaned!$A:$A,compensation_cleaned!$D:$D,"Missing")</f>
        <v>L2</v>
      </c>
      <c r="P359">
        <f>_xlfn.XLOOKUP(A359,engagement_pivot!$A:$A,engagement_pivot!$B:$B,"Missing")</f>
        <v>4</v>
      </c>
      <c r="Q359" t="str">
        <f>IF(
  _xlfn.XLOOKUP(A359, engagement_pivot!A:A, engagement_pivot!C:C, 0) &gt; 0,
  "Yes",
  "No"
)</f>
        <v>Yes</v>
      </c>
      <c r="R359">
        <f t="shared" si="25"/>
        <v>40</v>
      </c>
      <c r="S359" t="str">
        <f t="shared" si="26"/>
        <v>37+ months</v>
      </c>
      <c r="T359">
        <f>_xlfn.XLOOKUP(A359,performance_pivot!$A:$A,performance_pivot!$B:$B,"Missing")</f>
        <v>3</v>
      </c>
      <c r="U359">
        <f>_xlfn.XLOOKUP(A359,compensation_cleaned!$A:$A,compensation_cleaned!$F:$F,"Missing")</f>
        <v>746435.40070921986</v>
      </c>
      <c r="V359" t="str">
        <f t="shared" si="27"/>
        <v>Above Avg Pay</v>
      </c>
      <c r="W359" t="str">
        <f t="shared" si="28"/>
        <v>Low/Avg Performer</v>
      </c>
      <c r="Y359" t="str">
        <f t="shared" si="29"/>
        <v>Overpaid Low Performer</v>
      </c>
    </row>
    <row r="360" spans="1:25">
      <c r="A360" s="7" t="s">
        <v>527</v>
      </c>
      <c r="B360" s="8" t="s">
        <v>19</v>
      </c>
      <c r="C360" s="8">
        <v>34</v>
      </c>
      <c r="D360" s="8" t="s">
        <v>12</v>
      </c>
      <c r="E360" s="8" t="s">
        <v>49</v>
      </c>
      <c r="F360" s="8" t="s">
        <v>65</v>
      </c>
      <c r="G360" s="9">
        <v>43772</v>
      </c>
      <c r="H360" s="8" t="s">
        <v>338</v>
      </c>
      <c r="I360" s="8" t="s">
        <v>70</v>
      </c>
      <c r="J360" s="10" t="s">
        <v>24</v>
      </c>
      <c r="K360" t="str">
        <f>_xlfn.XLOOKUP(A360,attrition_cleaned!$A:$A,attrition_cleaned!$B:$B,"Missing")</f>
        <v>No</v>
      </c>
      <c r="L360" s="9"/>
      <c r="M360">
        <f>_xlfn.XLOOKUP(A360,compensation_cleaned!$A:$A,compensation_cleaned!$B:$B,"Missing")</f>
        <v>883160</v>
      </c>
      <c r="N360">
        <f>_xlfn.XLOOKUP(A360,compensation_cleaned!$A:$A,compensation_cleaned!$C:$C,"Missing")</f>
        <v>132031</v>
      </c>
      <c r="O360" t="str">
        <f>_xlfn.XLOOKUP(A360,compensation_cleaned!$A:$A,compensation_cleaned!$D:$D,"Missing")</f>
        <v>L2</v>
      </c>
      <c r="P360">
        <f>_xlfn.XLOOKUP(A360,engagement_pivot!$A:$A,engagement_pivot!$B:$B,"Missing")</f>
        <v>3.6666666666666665</v>
      </c>
      <c r="Q360" t="str">
        <f>IF(
  _xlfn.XLOOKUP(A360, engagement_pivot!A:A, engagement_pivot!C:C, 0) &gt; 0,
  "Yes",
  "No"
)</f>
        <v>Yes</v>
      </c>
      <c r="R360">
        <f t="shared" si="25"/>
        <v>49</v>
      </c>
      <c r="S360" t="str">
        <f t="shared" si="26"/>
        <v>37+ months</v>
      </c>
      <c r="T360">
        <f>_xlfn.XLOOKUP(A360,performance_pivot!$A:$A,performance_pivot!$B:$B,"Missing")</f>
        <v>5</v>
      </c>
      <c r="U360">
        <f>_xlfn.XLOOKUP(A360,compensation_cleaned!$A:$A,compensation_cleaned!$F:$F,"Missing")</f>
        <v>746435.40070921986</v>
      </c>
      <c r="V360" t="str">
        <f t="shared" si="27"/>
        <v>Above Avg Pay</v>
      </c>
      <c r="W360" t="str">
        <f t="shared" si="28"/>
        <v>High Performer</v>
      </c>
      <c r="Y360" t="str">
        <f t="shared" si="29"/>
        <v>Well Aligned</v>
      </c>
    </row>
    <row r="361" spans="1:25">
      <c r="A361" s="11" t="s">
        <v>528</v>
      </c>
      <c r="B361" s="12" t="s">
        <v>11</v>
      </c>
      <c r="C361" s="12">
        <v>25</v>
      </c>
      <c r="D361" s="12" t="s">
        <v>20</v>
      </c>
      <c r="E361" s="12" t="s">
        <v>33</v>
      </c>
      <c r="F361" s="12" t="s">
        <v>112</v>
      </c>
      <c r="G361" s="13">
        <v>43687</v>
      </c>
      <c r="H361" s="12" t="s">
        <v>265</v>
      </c>
      <c r="I361" s="12" t="s">
        <v>31</v>
      </c>
      <c r="J361" s="14" t="s">
        <v>24</v>
      </c>
      <c r="K361" t="str">
        <f>_xlfn.XLOOKUP(A361,attrition_cleaned!$A:$A,attrition_cleaned!$B:$B,"Missing")</f>
        <v>No</v>
      </c>
      <c r="L361" s="13"/>
      <c r="M361">
        <f>_xlfn.XLOOKUP(A361,compensation_cleaned!$A:$A,compensation_cleaned!$B:$B,"Missing")</f>
        <v>770888</v>
      </c>
      <c r="N361">
        <f>_xlfn.XLOOKUP(A361,compensation_cleaned!$A:$A,compensation_cleaned!$C:$C,"Missing")</f>
        <v>93784</v>
      </c>
      <c r="O361" t="str">
        <f>_xlfn.XLOOKUP(A361,compensation_cleaned!$A:$A,compensation_cleaned!$D:$D,"Missing")</f>
        <v>L2</v>
      </c>
      <c r="P361">
        <f>_xlfn.XLOOKUP(A361,engagement_pivot!$A:$A,engagement_pivot!$B:$B,"Missing")</f>
        <v>1</v>
      </c>
      <c r="Q361" t="str">
        <f>IF(
  _xlfn.XLOOKUP(A361, engagement_pivot!A:A, engagement_pivot!C:C, 0) &gt; 0,
  "Yes",
  "No"
)</f>
        <v>Yes</v>
      </c>
      <c r="R361">
        <f t="shared" si="25"/>
        <v>52</v>
      </c>
      <c r="S361" t="str">
        <f t="shared" si="26"/>
        <v>37+ months</v>
      </c>
      <c r="T361">
        <f>_xlfn.XLOOKUP(A361,performance_pivot!$A:$A,performance_pivot!$B:$B,"Missing")</f>
        <v>3.75</v>
      </c>
      <c r="U361">
        <f>_xlfn.XLOOKUP(A361,compensation_cleaned!$A:$A,compensation_cleaned!$F:$F,"Missing")</f>
        <v>746435.40070921986</v>
      </c>
      <c r="V361" t="str">
        <f t="shared" si="27"/>
        <v>Above Avg Pay</v>
      </c>
      <c r="W361" t="str">
        <f t="shared" si="28"/>
        <v>Low/Avg Performer</v>
      </c>
      <c r="Y361" t="str">
        <f t="shared" si="29"/>
        <v>Overpaid Low Performer</v>
      </c>
    </row>
    <row r="362" spans="1:25">
      <c r="A362" s="7" t="s">
        <v>529</v>
      </c>
      <c r="B362" s="8" t="s">
        <v>19</v>
      </c>
      <c r="C362" s="8">
        <v>29</v>
      </c>
      <c r="D362" s="8" t="s">
        <v>12</v>
      </c>
      <c r="E362" s="8" t="s">
        <v>13</v>
      </c>
      <c r="F362" s="8" t="s">
        <v>21</v>
      </c>
      <c r="G362" s="9">
        <v>43675</v>
      </c>
      <c r="H362" s="8" t="s">
        <v>530</v>
      </c>
      <c r="I362" s="8" t="s">
        <v>31</v>
      </c>
      <c r="J362" s="10" t="s">
        <v>24</v>
      </c>
      <c r="K362" t="str">
        <f>_xlfn.XLOOKUP(A362,attrition_cleaned!$A:$A,attrition_cleaned!$B:$B,"Missing")</f>
        <v>No</v>
      </c>
      <c r="L362" s="9"/>
      <c r="M362">
        <f>_xlfn.XLOOKUP(A362,compensation_cleaned!$A:$A,compensation_cleaned!$B:$B,"Missing")</f>
        <v>777088</v>
      </c>
      <c r="N362">
        <f>_xlfn.XLOOKUP(A362,compensation_cleaned!$A:$A,compensation_cleaned!$C:$C,"Missing")</f>
        <v>107635</v>
      </c>
      <c r="O362" t="str">
        <f>_xlfn.XLOOKUP(A362,compensation_cleaned!$A:$A,compensation_cleaned!$D:$D,"Missing")</f>
        <v>L2</v>
      </c>
      <c r="P362">
        <f>_xlfn.XLOOKUP(A362,engagement_pivot!$A:$A,engagement_pivot!$B:$B,"Missing")</f>
        <v>1.6666666666666667</v>
      </c>
      <c r="Q362" t="str">
        <f>IF(
  _xlfn.XLOOKUP(A362, engagement_pivot!A:A, engagement_pivot!C:C, 0) &gt; 0,
  "Yes",
  "No"
)</f>
        <v>Yes</v>
      </c>
      <c r="R362">
        <f t="shared" si="25"/>
        <v>53</v>
      </c>
      <c r="S362" t="str">
        <f t="shared" si="26"/>
        <v>37+ months</v>
      </c>
      <c r="T362">
        <f>_xlfn.XLOOKUP(A362,performance_pivot!$A:$A,performance_pivot!$B:$B,"Missing")</f>
        <v>3</v>
      </c>
      <c r="U362">
        <f>_xlfn.XLOOKUP(A362,compensation_cleaned!$A:$A,compensation_cleaned!$F:$F,"Missing")</f>
        <v>746435.40070921986</v>
      </c>
      <c r="V362" t="str">
        <f t="shared" si="27"/>
        <v>Above Avg Pay</v>
      </c>
      <c r="W362" t="str">
        <f t="shared" si="28"/>
        <v>Low/Avg Performer</v>
      </c>
      <c r="Y362" t="str">
        <f t="shared" si="29"/>
        <v>Overpaid Low Performer</v>
      </c>
    </row>
    <row r="363" spans="1:25">
      <c r="A363" s="11" t="s">
        <v>531</v>
      </c>
      <c r="B363" s="12" t="s">
        <v>19</v>
      </c>
      <c r="C363" s="12">
        <v>43</v>
      </c>
      <c r="D363" s="12" t="s">
        <v>20</v>
      </c>
      <c r="E363" s="12" t="s">
        <v>33</v>
      </c>
      <c r="F363" s="12" t="s">
        <v>34</v>
      </c>
      <c r="G363" s="13">
        <v>44284</v>
      </c>
      <c r="H363" s="12" t="s">
        <v>164</v>
      </c>
      <c r="I363" s="12" t="s">
        <v>31</v>
      </c>
      <c r="J363" s="14" t="s">
        <v>24</v>
      </c>
      <c r="K363" t="str">
        <f>_xlfn.XLOOKUP(A363,attrition_cleaned!$A:$A,attrition_cleaned!$B:$B,"Missing")</f>
        <v>No</v>
      </c>
      <c r="L363" s="13"/>
      <c r="M363">
        <f>_xlfn.XLOOKUP(A363,compensation_cleaned!$A:$A,compensation_cleaned!$B:$B,"Missing")</f>
        <v>771885</v>
      </c>
      <c r="N363">
        <f>_xlfn.XLOOKUP(A363,compensation_cleaned!$A:$A,compensation_cleaned!$C:$C,"Missing")</f>
        <v>38792</v>
      </c>
      <c r="O363" t="str">
        <f>_xlfn.XLOOKUP(A363,compensation_cleaned!$A:$A,compensation_cleaned!$D:$D,"Missing")</f>
        <v>L2</v>
      </c>
      <c r="P363">
        <f>_xlfn.XLOOKUP(A363,engagement_pivot!$A:$A,engagement_pivot!$B:$B,"Missing")</f>
        <v>2.5</v>
      </c>
      <c r="Q363" t="str">
        <f>IF(
  _xlfn.XLOOKUP(A363, engagement_pivot!A:A, engagement_pivot!C:C, 0) &gt; 0,
  "Yes",
  "No"
)</f>
        <v>Yes</v>
      </c>
      <c r="R363">
        <f t="shared" si="25"/>
        <v>33</v>
      </c>
      <c r="S363" t="str">
        <f t="shared" si="26"/>
        <v>13–36 months</v>
      </c>
      <c r="T363">
        <f>_xlfn.XLOOKUP(A363,performance_pivot!$A:$A,performance_pivot!$B:$B,"Missing")</f>
        <v>4</v>
      </c>
      <c r="U363">
        <f>_xlfn.XLOOKUP(A363,compensation_cleaned!$A:$A,compensation_cleaned!$F:$F,"Missing")</f>
        <v>746435.40070921986</v>
      </c>
      <c r="V363" t="str">
        <f t="shared" si="27"/>
        <v>Above Avg Pay</v>
      </c>
      <c r="W363" t="str">
        <f t="shared" si="28"/>
        <v>High Performer</v>
      </c>
      <c r="Y363" t="str">
        <f t="shared" si="29"/>
        <v>Well Aligned</v>
      </c>
    </row>
    <row r="364" spans="1:25">
      <c r="A364" s="7" t="s">
        <v>532</v>
      </c>
      <c r="B364" s="8" t="s">
        <v>11</v>
      </c>
      <c r="C364" s="8">
        <v>38</v>
      </c>
      <c r="D364" s="8" t="s">
        <v>12</v>
      </c>
      <c r="E364" s="8" t="s">
        <v>37</v>
      </c>
      <c r="F364" s="8" t="s">
        <v>43</v>
      </c>
      <c r="G364" s="9">
        <v>44551</v>
      </c>
      <c r="H364" s="8" t="s">
        <v>126</v>
      </c>
      <c r="I364" s="8" t="s">
        <v>16</v>
      </c>
      <c r="J364" s="10" t="s">
        <v>24</v>
      </c>
      <c r="K364" t="str">
        <f>_xlfn.XLOOKUP(A364,attrition_cleaned!$A:$A,attrition_cleaned!$B:$B,"Missing")</f>
        <v>Yes</v>
      </c>
      <c r="L364" s="9">
        <v>45956</v>
      </c>
      <c r="M364">
        <f>_xlfn.XLOOKUP(A364,compensation_cleaned!$A:$A,compensation_cleaned!$B:$B,"Missing")</f>
        <v>914069</v>
      </c>
      <c r="N364">
        <f>_xlfn.XLOOKUP(A364,compensation_cleaned!$A:$A,compensation_cleaned!$C:$C,"Missing")</f>
        <v>104176</v>
      </c>
      <c r="O364" t="str">
        <f>_xlfn.XLOOKUP(A364,compensation_cleaned!$A:$A,compensation_cleaned!$D:$D,"Missing")</f>
        <v>L3</v>
      </c>
      <c r="P364">
        <f>_xlfn.XLOOKUP(A364,engagement_pivot!$A:$A,engagement_pivot!$B:$B,"Missing")</f>
        <v>2.6666666666666665</v>
      </c>
      <c r="Q364" t="str">
        <f>IF(
  _xlfn.XLOOKUP(A364, engagement_pivot!A:A, engagement_pivot!C:C, 0) &gt; 0,
  "Yes",
  "No"
)</f>
        <v>Yes</v>
      </c>
      <c r="R364">
        <f t="shared" si="25"/>
        <v>46</v>
      </c>
      <c r="S364" t="str">
        <f t="shared" si="26"/>
        <v>37+ months</v>
      </c>
      <c r="T364">
        <f>_xlfn.XLOOKUP(A364,performance_pivot!$A:$A,performance_pivot!$B:$B,"Missing")</f>
        <v>3.5</v>
      </c>
      <c r="U364">
        <f>_xlfn.XLOOKUP(A364,compensation_cleaned!$A:$A,compensation_cleaned!$F:$F,"Missing")</f>
        <v>1044648.4727722772</v>
      </c>
      <c r="V364" t="str">
        <f t="shared" si="27"/>
        <v>Below Avg Pay</v>
      </c>
      <c r="W364" t="str">
        <f t="shared" si="28"/>
        <v>Low/Avg Performer</v>
      </c>
      <c r="Y364" t="str">
        <f t="shared" si="29"/>
        <v>Low Pay &amp; Low Performance</v>
      </c>
    </row>
    <row r="365" spans="1:25">
      <c r="A365" s="11" t="s">
        <v>533</v>
      </c>
      <c r="B365" s="12" t="s">
        <v>19</v>
      </c>
      <c r="C365" s="12">
        <v>32</v>
      </c>
      <c r="D365" s="12" t="s">
        <v>20</v>
      </c>
      <c r="E365" s="12" t="s">
        <v>49</v>
      </c>
      <c r="F365" s="12" t="s">
        <v>68</v>
      </c>
      <c r="G365" s="13">
        <v>43619</v>
      </c>
      <c r="H365" s="12" t="s">
        <v>534</v>
      </c>
      <c r="I365" s="12" t="s">
        <v>31</v>
      </c>
      <c r="J365" s="14" t="s">
        <v>24</v>
      </c>
      <c r="K365" t="str">
        <f>_xlfn.XLOOKUP(A365,attrition_cleaned!$A:$A,attrition_cleaned!$B:$B,"Missing")</f>
        <v>No</v>
      </c>
      <c r="L365" s="13"/>
      <c r="M365">
        <f>_xlfn.XLOOKUP(A365,compensation_cleaned!$A:$A,compensation_cleaned!$B:$B,"Missing")</f>
        <v>859470</v>
      </c>
      <c r="N365">
        <f>_xlfn.XLOOKUP(A365,compensation_cleaned!$A:$A,compensation_cleaned!$C:$C,"Missing")</f>
        <v>74640</v>
      </c>
      <c r="O365" t="str">
        <f>_xlfn.XLOOKUP(A365,compensation_cleaned!$A:$A,compensation_cleaned!$D:$D,"Missing")</f>
        <v>L2</v>
      </c>
      <c r="P365">
        <f>_xlfn.XLOOKUP(A365,engagement_pivot!$A:$A,engagement_pivot!$B:$B,"Missing")</f>
        <v>2.3333333333333335</v>
      </c>
      <c r="Q365" t="str">
        <f>IF(
  _xlfn.XLOOKUP(A365, engagement_pivot!A:A, engagement_pivot!C:C, 0) &gt; 0,
  "Yes",
  "No"
)</f>
        <v>Yes</v>
      </c>
      <c r="R365">
        <f t="shared" si="25"/>
        <v>54</v>
      </c>
      <c r="S365" t="str">
        <f t="shared" si="26"/>
        <v>37+ months</v>
      </c>
      <c r="T365">
        <f>_xlfn.XLOOKUP(A365,performance_pivot!$A:$A,performance_pivot!$B:$B,"Missing")</f>
        <v>3</v>
      </c>
      <c r="U365">
        <f>_xlfn.XLOOKUP(A365,compensation_cleaned!$A:$A,compensation_cleaned!$F:$F,"Missing")</f>
        <v>746435.40070921986</v>
      </c>
      <c r="V365" t="str">
        <f t="shared" si="27"/>
        <v>Above Avg Pay</v>
      </c>
      <c r="W365" t="str">
        <f t="shared" si="28"/>
        <v>Low/Avg Performer</v>
      </c>
      <c r="Y365" t="str">
        <f t="shared" si="29"/>
        <v>Overpaid Low Performer</v>
      </c>
    </row>
    <row r="366" spans="1:25">
      <c r="A366" s="7" t="s">
        <v>535</v>
      </c>
      <c r="B366" s="8" t="s">
        <v>19</v>
      </c>
      <c r="C366" s="8">
        <v>33</v>
      </c>
      <c r="D366" s="8" t="s">
        <v>12</v>
      </c>
      <c r="E366" s="8" t="s">
        <v>49</v>
      </c>
      <c r="F366" s="8" t="s">
        <v>65</v>
      </c>
      <c r="G366" s="9">
        <v>45248</v>
      </c>
      <c r="H366" s="8" t="s">
        <v>210</v>
      </c>
      <c r="I366" s="8" t="s">
        <v>45</v>
      </c>
      <c r="J366" s="10" t="s">
        <v>24</v>
      </c>
      <c r="K366" t="str">
        <f>_xlfn.XLOOKUP(A366,attrition_cleaned!$A:$A,attrition_cleaned!$B:$B,"Missing")</f>
        <v>No</v>
      </c>
      <c r="L366" s="9"/>
      <c r="M366">
        <f>_xlfn.XLOOKUP(A366,compensation_cleaned!$A:$A,compensation_cleaned!$B:$B,"Missing")</f>
        <v>698486</v>
      </c>
      <c r="N366">
        <f>_xlfn.XLOOKUP(A366,compensation_cleaned!$A:$A,compensation_cleaned!$C:$C,"Missing")</f>
        <v>93867</v>
      </c>
      <c r="O366" t="str">
        <f>_xlfn.XLOOKUP(A366,compensation_cleaned!$A:$A,compensation_cleaned!$D:$D,"Missing")</f>
        <v>L2</v>
      </c>
      <c r="P366">
        <f>_xlfn.XLOOKUP(A366,engagement_pivot!$A:$A,engagement_pivot!$B:$B,"Missing")</f>
        <v>1.3333333333333333</v>
      </c>
      <c r="Q366" t="str">
        <f>IF(
  _xlfn.XLOOKUP(A366, engagement_pivot!A:A, engagement_pivot!C:C, 0) &gt; 0,
  "Yes",
  "No"
)</f>
        <v>Yes</v>
      </c>
      <c r="R366">
        <f t="shared" si="25"/>
        <v>1</v>
      </c>
      <c r="S366" t="str">
        <f t="shared" si="26"/>
        <v>0–12 months</v>
      </c>
      <c r="T366">
        <f>_xlfn.XLOOKUP(A366,performance_pivot!$A:$A,performance_pivot!$B:$B,"Missing")</f>
        <v>3.6666666666666665</v>
      </c>
      <c r="U366">
        <f>_xlfn.XLOOKUP(A366,compensation_cleaned!$A:$A,compensation_cleaned!$F:$F,"Missing")</f>
        <v>746435.40070921986</v>
      </c>
      <c r="V366" t="str">
        <f t="shared" si="27"/>
        <v>Below Avg Pay</v>
      </c>
      <c r="W366" t="str">
        <f t="shared" si="28"/>
        <v>Low/Avg Performer</v>
      </c>
      <c r="Y366" t="str">
        <f t="shared" si="29"/>
        <v>Low Pay &amp; Low Performance</v>
      </c>
    </row>
    <row r="367" spans="1:25">
      <c r="A367" s="11" t="s">
        <v>536</v>
      </c>
      <c r="B367" s="12" t="s">
        <v>19</v>
      </c>
      <c r="C367" s="12">
        <v>32</v>
      </c>
      <c r="D367" s="12" t="s">
        <v>20</v>
      </c>
      <c r="E367" s="12" t="s">
        <v>37</v>
      </c>
      <c r="F367" s="12" t="s">
        <v>38</v>
      </c>
      <c r="G367" s="13">
        <v>44795</v>
      </c>
      <c r="H367" s="12" t="s">
        <v>107</v>
      </c>
      <c r="I367" s="12" t="s">
        <v>31</v>
      </c>
      <c r="J367" s="14" t="s">
        <v>24</v>
      </c>
      <c r="K367" t="str">
        <f>_xlfn.XLOOKUP(A367,attrition_cleaned!$A:$A,attrition_cleaned!$B:$B,"Missing")</f>
        <v>No</v>
      </c>
      <c r="L367" s="13"/>
      <c r="M367">
        <f>_xlfn.XLOOKUP(A367,compensation_cleaned!$A:$A,compensation_cleaned!$B:$B,"Missing")</f>
        <v>987731</v>
      </c>
      <c r="N367">
        <f>_xlfn.XLOOKUP(A367,compensation_cleaned!$A:$A,compensation_cleaned!$C:$C,"Missing")</f>
        <v>114443</v>
      </c>
      <c r="O367" t="str">
        <f>_xlfn.XLOOKUP(A367,compensation_cleaned!$A:$A,compensation_cleaned!$D:$D,"Missing")</f>
        <v>L3</v>
      </c>
      <c r="P367">
        <f>_xlfn.XLOOKUP(A367,engagement_pivot!$A:$A,engagement_pivot!$B:$B,"Missing")</f>
        <v>3</v>
      </c>
      <c r="Q367" t="str">
        <f>IF(
  _xlfn.XLOOKUP(A367, engagement_pivot!A:A, engagement_pivot!C:C, 0) &gt; 0,
  "Yes",
  "No"
)</f>
        <v>Yes</v>
      </c>
      <c r="R367">
        <f t="shared" si="25"/>
        <v>16</v>
      </c>
      <c r="S367" t="str">
        <f t="shared" si="26"/>
        <v>13–36 months</v>
      </c>
      <c r="T367">
        <f>_xlfn.XLOOKUP(A367,performance_pivot!$A:$A,performance_pivot!$B:$B,"Missing")</f>
        <v>4</v>
      </c>
      <c r="U367">
        <f>_xlfn.XLOOKUP(A367,compensation_cleaned!$A:$A,compensation_cleaned!$F:$F,"Missing")</f>
        <v>1044648.4727722772</v>
      </c>
      <c r="V367" t="str">
        <f t="shared" si="27"/>
        <v>Below Avg Pay</v>
      </c>
      <c r="W367" t="str">
        <f t="shared" si="28"/>
        <v>High Performer</v>
      </c>
      <c r="Y367" t="str">
        <f t="shared" si="29"/>
        <v>Underpaid High Performer</v>
      </c>
    </row>
    <row r="368" spans="1:25">
      <c r="A368" s="7" t="s">
        <v>537</v>
      </c>
      <c r="B368" s="8" t="s">
        <v>19</v>
      </c>
      <c r="C368" s="8">
        <v>29</v>
      </c>
      <c r="D368" s="8" t="s">
        <v>12</v>
      </c>
      <c r="E368" s="8" t="s">
        <v>49</v>
      </c>
      <c r="F368" s="8" t="s">
        <v>65</v>
      </c>
      <c r="G368" s="9">
        <v>42960</v>
      </c>
      <c r="H368" s="8" t="s">
        <v>28</v>
      </c>
      <c r="I368" s="8" t="s">
        <v>31</v>
      </c>
      <c r="J368" s="10" t="s">
        <v>17</v>
      </c>
      <c r="K368" t="str">
        <f>_xlfn.XLOOKUP(A368,attrition_cleaned!$A:$A,attrition_cleaned!$B:$B,"Missing")</f>
        <v>No</v>
      </c>
      <c r="L368" s="9"/>
      <c r="M368">
        <f>_xlfn.XLOOKUP(A368,compensation_cleaned!$A:$A,compensation_cleaned!$B:$B,"Missing")</f>
        <v>1527510</v>
      </c>
      <c r="N368">
        <f>_xlfn.XLOOKUP(A368,compensation_cleaned!$A:$A,compensation_cleaned!$C:$C,"Missing")</f>
        <v>132314</v>
      </c>
      <c r="O368" t="str">
        <f>_xlfn.XLOOKUP(A368,compensation_cleaned!$A:$A,compensation_cleaned!$D:$D,"Missing")</f>
        <v>L4</v>
      </c>
      <c r="P368">
        <f>_xlfn.XLOOKUP(A368,engagement_pivot!$A:$A,engagement_pivot!$B:$B,"Missing")</f>
        <v>2.5</v>
      </c>
      <c r="Q368" t="str">
        <f>IF(
  _xlfn.XLOOKUP(A368, engagement_pivot!A:A, engagement_pivot!C:C, 0) &gt; 0,
  "Yes",
  "No"
)</f>
        <v>Yes</v>
      </c>
      <c r="R368">
        <f t="shared" si="25"/>
        <v>76</v>
      </c>
      <c r="S368" t="str">
        <f t="shared" si="26"/>
        <v>37+ months</v>
      </c>
      <c r="T368">
        <f>_xlfn.XLOOKUP(A368,performance_pivot!$A:$A,performance_pivot!$B:$B,"Missing")</f>
        <v>3</v>
      </c>
      <c r="U368">
        <f>_xlfn.XLOOKUP(A368,compensation_cleaned!$A:$A,compensation_cleaned!$F:$F,"Missing")</f>
        <v>1044648.4727722772</v>
      </c>
      <c r="V368" t="str">
        <f t="shared" si="27"/>
        <v>Above Avg Pay</v>
      </c>
      <c r="W368" t="str">
        <f t="shared" si="28"/>
        <v>Low/Avg Performer</v>
      </c>
      <c r="Y368" t="str">
        <f t="shared" si="29"/>
        <v>Overpaid Low Performer</v>
      </c>
    </row>
    <row r="369" spans="1:25">
      <c r="A369" s="11" t="s">
        <v>538</v>
      </c>
      <c r="B369" s="12" t="s">
        <v>19</v>
      </c>
      <c r="C369" s="12">
        <v>34</v>
      </c>
      <c r="D369" s="12" t="s">
        <v>20</v>
      </c>
      <c r="E369" s="12" t="s">
        <v>26</v>
      </c>
      <c r="F369" s="12" t="s">
        <v>27</v>
      </c>
      <c r="G369" s="13">
        <v>44940</v>
      </c>
      <c r="H369" s="12" t="s">
        <v>166</v>
      </c>
      <c r="I369" s="12" t="s">
        <v>23</v>
      </c>
      <c r="J369" s="14" t="s">
        <v>17</v>
      </c>
      <c r="K369" t="str">
        <f>_xlfn.XLOOKUP(A369,attrition_cleaned!$A:$A,attrition_cleaned!$B:$B,"Missing")</f>
        <v>No</v>
      </c>
      <c r="L369" s="13"/>
      <c r="M369">
        <f>_xlfn.XLOOKUP(A369,compensation_cleaned!$A:$A,compensation_cleaned!$B:$B,"Missing")</f>
        <v>1061682</v>
      </c>
      <c r="N369">
        <f>_xlfn.XLOOKUP(A369,compensation_cleaned!$A:$A,compensation_cleaned!$C:$C,"Missing")</f>
        <v>75239</v>
      </c>
      <c r="O369" t="str">
        <f>_xlfn.XLOOKUP(A369,compensation_cleaned!$A:$A,compensation_cleaned!$D:$D,"Missing")</f>
        <v>L3</v>
      </c>
      <c r="P369">
        <f>_xlfn.XLOOKUP(A369,engagement_pivot!$A:$A,engagement_pivot!$B:$B,"Missing")</f>
        <v>2</v>
      </c>
      <c r="Q369" t="str">
        <f>IF(
  _xlfn.XLOOKUP(A369, engagement_pivot!A:A, engagement_pivot!C:C, 0) &gt; 0,
  "Yes",
  "No"
)</f>
        <v>Yes</v>
      </c>
      <c r="R369">
        <f t="shared" si="25"/>
        <v>11</v>
      </c>
      <c r="S369" t="str">
        <f t="shared" si="26"/>
        <v>0–12 months</v>
      </c>
      <c r="T369">
        <f>_xlfn.XLOOKUP(A369,performance_pivot!$A:$A,performance_pivot!$B:$B,"Missing")</f>
        <v>4</v>
      </c>
      <c r="U369">
        <f>_xlfn.XLOOKUP(A369,compensation_cleaned!$A:$A,compensation_cleaned!$F:$F,"Missing")</f>
        <v>1044648.4727722772</v>
      </c>
      <c r="V369" t="str">
        <f t="shared" si="27"/>
        <v>Above Avg Pay</v>
      </c>
      <c r="W369" t="str">
        <f t="shared" si="28"/>
        <v>High Performer</v>
      </c>
      <c r="Y369" t="str">
        <f t="shared" si="29"/>
        <v>Well Aligned</v>
      </c>
    </row>
    <row r="370" spans="1:25">
      <c r="A370" s="7" t="s">
        <v>539</v>
      </c>
      <c r="B370" s="8" t="s">
        <v>19</v>
      </c>
      <c r="C370" s="8">
        <v>36</v>
      </c>
      <c r="D370" s="8" t="s">
        <v>12</v>
      </c>
      <c r="E370" s="8" t="s">
        <v>26</v>
      </c>
      <c r="F370" s="8" t="s">
        <v>58</v>
      </c>
      <c r="G370" s="9">
        <v>43715</v>
      </c>
      <c r="H370" s="8" t="s">
        <v>292</v>
      </c>
      <c r="I370" s="8" t="s">
        <v>70</v>
      </c>
      <c r="J370" s="10" t="s">
        <v>24</v>
      </c>
      <c r="K370" t="str">
        <f>_xlfn.XLOOKUP(A370,attrition_cleaned!$A:$A,attrition_cleaned!$B:$B,"Missing")</f>
        <v>No</v>
      </c>
      <c r="L370" s="9"/>
      <c r="M370">
        <f>_xlfn.XLOOKUP(A370,compensation_cleaned!$A:$A,compensation_cleaned!$B:$B,"Missing")</f>
        <v>937446</v>
      </c>
      <c r="N370">
        <f>_xlfn.XLOOKUP(A370,compensation_cleaned!$A:$A,compensation_cleaned!$C:$C,"Missing")</f>
        <v>92959</v>
      </c>
      <c r="O370" t="str">
        <f>_xlfn.XLOOKUP(A370,compensation_cleaned!$A:$A,compensation_cleaned!$D:$D,"Missing")</f>
        <v>L3</v>
      </c>
      <c r="P370">
        <f>_xlfn.XLOOKUP(A370,engagement_pivot!$A:$A,engagement_pivot!$B:$B,"Missing")</f>
        <v>1.5</v>
      </c>
      <c r="Q370" t="str">
        <f>IF(
  _xlfn.XLOOKUP(A370, engagement_pivot!A:A, engagement_pivot!C:C, 0) &gt; 0,
  "Yes",
  "No"
)</f>
        <v>Yes</v>
      </c>
      <c r="R370">
        <f t="shared" si="25"/>
        <v>51</v>
      </c>
      <c r="S370" t="str">
        <f t="shared" si="26"/>
        <v>37+ months</v>
      </c>
      <c r="T370">
        <f>_xlfn.XLOOKUP(A370,performance_pivot!$A:$A,performance_pivot!$B:$B,"Missing")</f>
        <v>2.5</v>
      </c>
      <c r="U370">
        <f>_xlfn.XLOOKUP(A370,compensation_cleaned!$A:$A,compensation_cleaned!$F:$F,"Missing")</f>
        <v>1044648.4727722772</v>
      </c>
      <c r="V370" t="str">
        <f t="shared" si="27"/>
        <v>Below Avg Pay</v>
      </c>
      <c r="W370" t="str">
        <f t="shared" si="28"/>
        <v>Low/Avg Performer</v>
      </c>
      <c r="Y370" t="str">
        <f t="shared" si="29"/>
        <v>Low Pay &amp; Low Performance</v>
      </c>
    </row>
    <row r="371" spans="1:25">
      <c r="A371" s="11" t="s">
        <v>540</v>
      </c>
      <c r="B371" s="12" t="s">
        <v>11</v>
      </c>
      <c r="C371" s="12">
        <v>31</v>
      </c>
      <c r="D371" s="12" t="s">
        <v>12</v>
      </c>
      <c r="E371" s="12" t="s">
        <v>37</v>
      </c>
      <c r="F371" s="12" t="s">
        <v>43</v>
      </c>
      <c r="G371" s="13">
        <v>45145</v>
      </c>
      <c r="H371" s="12" t="s">
        <v>144</v>
      </c>
      <c r="I371" s="12" t="s">
        <v>16</v>
      </c>
      <c r="J371" s="14" t="s">
        <v>17</v>
      </c>
      <c r="K371" t="str">
        <f>_xlfn.XLOOKUP(A371,attrition_cleaned!$A:$A,attrition_cleaned!$B:$B,"Missing")</f>
        <v>Yes</v>
      </c>
      <c r="L371" s="13">
        <v>45437</v>
      </c>
      <c r="M371">
        <f>_xlfn.XLOOKUP(A371,compensation_cleaned!$A:$A,compensation_cleaned!$B:$B,"Missing")</f>
        <v>601699</v>
      </c>
      <c r="N371">
        <f>_xlfn.XLOOKUP(A371,compensation_cleaned!$A:$A,compensation_cleaned!$C:$C,"Missing")</f>
        <v>76404</v>
      </c>
      <c r="O371" t="str">
        <f>_xlfn.XLOOKUP(A371,compensation_cleaned!$A:$A,compensation_cleaned!$D:$D,"Missing")</f>
        <v>L2</v>
      </c>
      <c r="P371">
        <f>_xlfn.XLOOKUP(A371,engagement_pivot!$A:$A,engagement_pivot!$B:$B,"Missing")</f>
        <v>2</v>
      </c>
      <c r="Q371" t="str">
        <f>IF(
  _xlfn.XLOOKUP(A371, engagement_pivot!A:A, engagement_pivot!C:C, 0) &gt; 0,
  "Yes",
  "No"
)</f>
        <v>Yes</v>
      </c>
      <c r="R371">
        <f t="shared" si="25"/>
        <v>9</v>
      </c>
      <c r="S371" t="str">
        <f t="shared" si="26"/>
        <v>0–12 months</v>
      </c>
      <c r="T371">
        <f>_xlfn.XLOOKUP(A371,performance_pivot!$A:$A,performance_pivot!$B:$B,"Missing")</f>
        <v>3.75</v>
      </c>
      <c r="U371">
        <f>_xlfn.XLOOKUP(A371,compensation_cleaned!$A:$A,compensation_cleaned!$F:$F,"Missing")</f>
        <v>746435.40070921986</v>
      </c>
      <c r="V371" t="str">
        <f t="shared" si="27"/>
        <v>Below Avg Pay</v>
      </c>
      <c r="W371" t="str">
        <f t="shared" si="28"/>
        <v>Low/Avg Performer</v>
      </c>
      <c r="Y371" t="str">
        <f t="shared" si="29"/>
        <v>Low Pay &amp; Low Performance</v>
      </c>
    </row>
    <row r="372" spans="1:25">
      <c r="A372" s="7" t="s">
        <v>541</v>
      </c>
      <c r="B372" s="8" t="s">
        <v>19</v>
      </c>
      <c r="C372" s="8">
        <v>38</v>
      </c>
      <c r="D372" s="8" t="s">
        <v>20</v>
      </c>
      <c r="E372" s="8" t="s">
        <v>13</v>
      </c>
      <c r="F372" s="8" t="s">
        <v>14</v>
      </c>
      <c r="G372" s="9">
        <v>44730</v>
      </c>
      <c r="H372" s="8" t="s">
        <v>258</v>
      </c>
      <c r="I372" s="8" t="s">
        <v>56</v>
      </c>
      <c r="J372" s="10" t="s">
        <v>24</v>
      </c>
      <c r="K372" t="str">
        <f>_xlfn.XLOOKUP(A372,attrition_cleaned!$A:$A,attrition_cleaned!$B:$B,"Missing")</f>
        <v>Yes</v>
      </c>
      <c r="L372" s="9">
        <v>45685</v>
      </c>
      <c r="M372">
        <f>_xlfn.XLOOKUP(A372,compensation_cleaned!$A:$A,compensation_cleaned!$B:$B,"Missing")</f>
        <v>2175525</v>
      </c>
      <c r="N372">
        <f>_xlfn.XLOOKUP(A372,compensation_cleaned!$A:$A,compensation_cleaned!$C:$C,"Missing")</f>
        <v>146583</v>
      </c>
      <c r="O372" t="str">
        <f>_xlfn.XLOOKUP(A372,compensation_cleaned!$A:$A,compensation_cleaned!$D:$D,"Missing")</f>
        <v>L5</v>
      </c>
      <c r="P372">
        <f>_xlfn.XLOOKUP(A372,engagement_pivot!$A:$A,engagement_pivot!$B:$B,"Missing")</f>
        <v>3.3333333333333335</v>
      </c>
      <c r="Q372" t="str">
        <f>IF(
  _xlfn.XLOOKUP(A372, engagement_pivot!A:A, engagement_pivot!C:C, 0) &gt; 0,
  "Yes",
  "No"
)</f>
        <v>Yes</v>
      </c>
      <c r="R372">
        <f t="shared" si="25"/>
        <v>31</v>
      </c>
      <c r="S372" t="str">
        <f t="shared" si="26"/>
        <v>13–36 months</v>
      </c>
      <c r="T372">
        <f>_xlfn.XLOOKUP(A372,performance_pivot!$A:$A,performance_pivot!$B:$B,"Missing")</f>
        <v>3</v>
      </c>
      <c r="U372">
        <f>_xlfn.XLOOKUP(A372,compensation_cleaned!$A:$A,compensation_cleaned!$F:$F,"Missing")</f>
        <v>1044648.4727722772</v>
      </c>
      <c r="V372" t="str">
        <f t="shared" si="27"/>
        <v>Above Avg Pay</v>
      </c>
      <c r="W372" t="str">
        <f t="shared" si="28"/>
        <v>Low/Avg Performer</v>
      </c>
      <c r="Y372" t="str">
        <f t="shared" si="29"/>
        <v>Overpaid Low Performer</v>
      </c>
    </row>
    <row r="373" spans="1:25">
      <c r="A373" s="11" t="s">
        <v>542</v>
      </c>
      <c r="B373" s="12" t="s">
        <v>11</v>
      </c>
      <c r="C373" s="12">
        <v>41</v>
      </c>
      <c r="D373" s="12" t="s">
        <v>12</v>
      </c>
      <c r="E373" s="12" t="s">
        <v>49</v>
      </c>
      <c r="F373" s="12" t="s">
        <v>68</v>
      </c>
      <c r="G373" s="13">
        <v>44512</v>
      </c>
      <c r="H373" s="12" t="s">
        <v>88</v>
      </c>
      <c r="I373" s="12" t="s">
        <v>70</v>
      </c>
      <c r="J373" s="14" t="s">
        <v>17</v>
      </c>
      <c r="K373" t="str">
        <f>_xlfn.XLOOKUP(A373,attrition_cleaned!$A:$A,attrition_cleaned!$B:$B,"Missing")</f>
        <v>No</v>
      </c>
      <c r="L373" s="13"/>
      <c r="M373">
        <f>_xlfn.XLOOKUP(A373,compensation_cleaned!$A:$A,compensation_cleaned!$B:$B,"Missing")</f>
        <v>513032</v>
      </c>
      <c r="N373">
        <f>_xlfn.XLOOKUP(A373,compensation_cleaned!$A:$A,compensation_cleaned!$C:$C,"Missing")</f>
        <v>49749</v>
      </c>
      <c r="O373" t="str">
        <f>_xlfn.XLOOKUP(A373,compensation_cleaned!$A:$A,compensation_cleaned!$D:$D,"Missing")</f>
        <v>L1</v>
      </c>
      <c r="P373">
        <f>_xlfn.XLOOKUP(A373,engagement_pivot!$A:$A,engagement_pivot!$B:$B,"Missing")</f>
        <v>2</v>
      </c>
      <c r="Q373" t="str">
        <f>IF(
  _xlfn.XLOOKUP(A373, engagement_pivot!A:A, engagement_pivot!C:C, 0) &gt; 0,
  "Yes",
  "No"
)</f>
        <v>Yes</v>
      </c>
      <c r="R373">
        <f t="shared" si="25"/>
        <v>25</v>
      </c>
      <c r="S373" t="str">
        <f t="shared" si="26"/>
        <v>13–36 months</v>
      </c>
      <c r="T373">
        <f>_xlfn.XLOOKUP(A373,performance_pivot!$A:$A,performance_pivot!$B:$B,"Missing")</f>
        <v>2.6666666666666665</v>
      </c>
      <c r="U373">
        <f>_xlfn.XLOOKUP(A373,compensation_cleaned!$A:$A,compensation_cleaned!$F:$F,"Missing")</f>
        <v>499723.03723404254</v>
      </c>
      <c r="V373" t="str">
        <f t="shared" si="27"/>
        <v>Above Avg Pay</v>
      </c>
      <c r="W373" t="str">
        <f t="shared" si="28"/>
        <v>Low/Avg Performer</v>
      </c>
      <c r="Y373" t="str">
        <f t="shared" si="29"/>
        <v>Overpaid Low Performer</v>
      </c>
    </row>
    <row r="374" spans="1:25">
      <c r="A374" s="7" t="s">
        <v>543</v>
      </c>
      <c r="B374" s="8" t="s">
        <v>19</v>
      </c>
      <c r="C374" s="8">
        <v>42</v>
      </c>
      <c r="D374" s="8" t="s">
        <v>20</v>
      </c>
      <c r="E374" s="8" t="s">
        <v>33</v>
      </c>
      <c r="F374" s="8" t="s">
        <v>112</v>
      </c>
      <c r="G374" s="9">
        <v>44798</v>
      </c>
      <c r="H374" s="8" t="s">
        <v>210</v>
      </c>
      <c r="I374" s="8" t="s">
        <v>56</v>
      </c>
      <c r="J374" s="10" t="s">
        <v>17</v>
      </c>
      <c r="K374" t="str">
        <f>_xlfn.XLOOKUP(A374,attrition_cleaned!$A:$A,attrition_cleaned!$B:$B,"Missing")</f>
        <v>Yes</v>
      </c>
      <c r="L374" s="9">
        <v>46551</v>
      </c>
      <c r="M374">
        <f>_xlfn.XLOOKUP(A374,compensation_cleaned!$A:$A,compensation_cleaned!$B:$B,"Missing")</f>
        <v>907898</v>
      </c>
      <c r="N374">
        <f>_xlfn.XLOOKUP(A374,compensation_cleaned!$A:$A,compensation_cleaned!$C:$C,"Missing")</f>
        <v>112325</v>
      </c>
      <c r="O374" t="str">
        <f>_xlfn.XLOOKUP(A374,compensation_cleaned!$A:$A,compensation_cleaned!$D:$D,"Missing")</f>
        <v>L3</v>
      </c>
      <c r="P374">
        <f>_xlfn.XLOOKUP(A374,engagement_pivot!$A:$A,engagement_pivot!$B:$B,"Missing")</f>
        <v>3</v>
      </c>
      <c r="Q374" t="str">
        <f>IF(
  _xlfn.XLOOKUP(A374, engagement_pivot!A:A, engagement_pivot!C:C, 0) &gt; 0,
  "Yes",
  "No"
)</f>
        <v>Yes</v>
      </c>
      <c r="R374">
        <f t="shared" si="25"/>
        <v>57</v>
      </c>
      <c r="S374" t="str">
        <f t="shared" si="26"/>
        <v>37+ months</v>
      </c>
      <c r="T374">
        <f>_xlfn.XLOOKUP(A374,performance_pivot!$A:$A,performance_pivot!$B:$B,"Missing")</f>
        <v>3.5</v>
      </c>
      <c r="U374">
        <f>_xlfn.XLOOKUP(A374,compensation_cleaned!$A:$A,compensation_cleaned!$F:$F,"Missing")</f>
        <v>1044648.4727722772</v>
      </c>
      <c r="V374" t="str">
        <f t="shared" si="27"/>
        <v>Below Avg Pay</v>
      </c>
      <c r="W374" t="str">
        <f t="shared" si="28"/>
        <v>Low/Avg Performer</v>
      </c>
      <c r="Y374" t="str">
        <f t="shared" si="29"/>
        <v>Low Pay &amp; Low Performance</v>
      </c>
    </row>
    <row r="375" spans="1:25">
      <c r="A375" s="11" t="s">
        <v>544</v>
      </c>
      <c r="B375" s="12" t="s">
        <v>19</v>
      </c>
      <c r="C375" s="12">
        <v>24</v>
      </c>
      <c r="D375" s="12" t="s">
        <v>12</v>
      </c>
      <c r="E375" s="12" t="s">
        <v>37</v>
      </c>
      <c r="F375" s="12" t="s">
        <v>43</v>
      </c>
      <c r="G375" s="13">
        <v>45085</v>
      </c>
      <c r="H375" s="12" t="s">
        <v>545</v>
      </c>
      <c r="I375" s="12" t="s">
        <v>31</v>
      </c>
      <c r="J375" s="14" t="s">
        <v>17</v>
      </c>
      <c r="K375" t="str">
        <f>_xlfn.XLOOKUP(A375,attrition_cleaned!$A:$A,attrition_cleaned!$B:$B,"Missing")</f>
        <v>No</v>
      </c>
      <c r="L375" s="13"/>
      <c r="M375">
        <f>_xlfn.XLOOKUP(A375,compensation_cleaned!$A:$A,compensation_cleaned!$B:$B,"Missing")</f>
        <v>785616</v>
      </c>
      <c r="N375">
        <f>_xlfn.XLOOKUP(A375,compensation_cleaned!$A:$A,compensation_cleaned!$C:$C,"Missing")</f>
        <v>117220</v>
      </c>
      <c r="O375" t="str">
        <f>_xlfn.XLOOKUP(A375,compensation_cleaned!$A:$A,compensation_cleaned!$D:$D,"Missing")</f>
        <v>L2</v>
      </c>
      <c r="P375">
        <f>_xlfn.XLOOKUP(A375,engagement_pivot!$A:$A,engagement_pivot!$B:$B,"Missing")</f>
        <v>3</v>
      </c>
      <c r="Q375" t="str">
        <f>IF(
  _xlfn.XLOOKUP(A375, engagement_pivot!A:A, engagement_pivot!C:C, 0) &gt; 0,
  "Yes",
  "No"
)</f>
        <v>Yes</v>
      </c>
      <c r="R375">
        <f t="shared" si="25"/>
        <v>6</v>
      </c>
      <c r="S375" t="str">
        <f t="shared" si="26"/>
        <v>0–12 months</v>
      </c>
      <c r="T375">
        <f>_xlfn.XLOOKUP(A375,performance_pivot!$A:$A,performance_pivot!$B:$B,"Missing")</f>
        <v>4</v>
      </c>
      <c r="U375">
        <f>_xlfn.XLOOKUP(A375,compensation_cleaned!$A:$A,compensation_cleaned!$F:$F,"Missing")</f>
        <v>746435.40070921986</v>
      </c>
      <c r="V375" t="str">
        <f t="shared" si="27"/>
        <v>Above Avg Pay</v>
      </c>
      <c r="W375" t="str">
        <f t="shared" si="28"/>
        <v>High Performer</v>
      </c>
      <c r="Y375" t="str">
        <f t="shared" si="29"/>
        <v>Well Aligned</v>
      </c>
    </row>
    <row r="376" spans="1:25">
      <c r="A376" s="7" t="s">
        <v>546</v>
      </c>
      <c r="B376" s="8" t="s">
        <v>11</v>
      </c>
      <c r="C376" s="8">
        <v>32</v>
      </c>
      <c r="D376" s="8" t="s">
        <v>12</v>
      </c>
      <c r="E376" s="8" t="s">
        <v>13</v>
      </c>
      <c r="F376" s="8" t="s">
        <v>14</v>
      </c>
      <c r="G376" s="9">
        <v>45114</v>
      </c>
      <c r="H376" s="8" t="s">
        <v>146</v>
      </c>
      <c r="I376" s="8" t="s">
        <v>70</v>
      </c>
      <c r="J376" s="10" t="s">
        <v>24</v>
      </c>
      <c r="K376" t="str">
        <f>_xlfn.XLOOKUP(A376,attrition_cleaned!$A:$A,attrition_cleaned!$B:$B,"Missing")</f>
        <v>Yes</v>
      </c>
      <c r="L376" s="9">
        <v>45879</v>
      </c>
      <c r="M376">
        <f>_xlfn.XLOOKUP(A376,compensation_cleaned!$A:$A,compensation_cleaned!$B:$B,"Missing")</f>
        <v>530086</v>
      </c>
      <c r="N376">
        <f>_xlfn.XLOOKUP(A376,compensation_cleaned!$A:$A,compensation_cleaned!$C:$C,"Missing")</f>
        <v>43200</v>
      </c>
      <c r="O376" t="str">
        <f>_xlfn.XLOOKUP(A376,compensation_cleaned!$A:$A,compensation_cleaned!$D:$D,"Missing")</f>
        <v>L1</v>
      </c>
      <c r="P376">
        <f>_xlfn.XLOOKUP(A376,engagement_pivot!$A:$A,engagement_pivot!$B:$B,"Missing")</f>
        <v>2.3333333333333335</v>
      </c>
      <c r="Q376" t="str">
        <f>IF(
  _xlfn.XLOOKUP(A376, engagement_pivot!A:A, engagement_pivot!C:C, 0) &gt; 0,
  "Yes",
  "No"
)</f>
        <v>Yes</v>
      </c>
      <c r="R376">
        <f t="shared" si="25"/>
        <v>25</v>
      </c>
      <c r="S376" t="str">
        <f t="shared" si="26"/>
        <v>13–36 months</v>
      </c>
      <c r="T376">
        <f>_xlfn.XLOOKUP(A376,performance_pivot!$A:$A,performance_pivot!$B:$B,"Missing")</f>
        <v>4.5</v>
      </c>
      <c r="U376">
        <f>_xlfn.XLOOKUP(A376,compensation_cleaned!$A:$A,compensation_cleaned!$F:$F,"Missing")</f>
        <v>499723.03723404254</v>
      </c>
      <c r="V376" t="str">
        <f t="shared" si="27"/>
        <v>Above Avg Pay</v>
      </c>
      <c r="W376" t="str">
        <f t="shared" si="28"/>
        <v>High Performer</v>
      </c>
      <c r="Y376" t="str">
        <f t="shared" si="29"/>
        <v>Well Aligned</v>
      </c>
    </row>
    <row r="377" spans="1:25">
      <c r="A377" s="11" t="s">
        <v>547</v>
      </c>
      <c r="B377" s="12" t="s">
        <v>11</v>
      </c>
      <c r="C377" s="12">
        <v>33</v>
      </c>
      <c r="D377" s="12" t="s">
        <v>12</v>
      </c>
      <c r="E377" s="12" t="s">
        <v>33</v>
      </c>
      <c r="F377" s="12" t="s">
        <v>112</v>
      </c>
      <c r="G377" s="13">
        <v>44591</v>
      </c>
      <c r="H377" s="12" t="s">
        <v>35</v>
      </c>
      <c r="I377" s="12" t="s">
        <v>23</v>
      </c>
      <c r="J377" s="14" t="s">
        <v>24</v>
      </c>
      <c r="K377" t="str">
        <f>_xlfn.XLOOKUP(A377,attrition_cleaned!$A:$A,attrition_cleaned!$B:$B,"Missing")</f>
        <v>No</v>
      </c>
      <c r="L377" s="13"/>
      <c r="M377">
        <f>_xlfn.XLOOKUP(A377,compensation_cleaned!$A:$A,compensation_cleaned!$B:$B,"Missing")</f>
        <v>576336</v>
      </c>
      <c r="N377">
        <f>_xlfn.XLOOKUP(A377,compensation_cleaned!$A:$A,compensation_cleaned!$C:$C,"Missing")</f>
        <v>84300</v>
      </c>
      <c r="O377" t="str">
        <f>_xlfn.XLOOKUP(A377,compensation_cleaned!$A:$A,compensation_cleaned!$D:$D,"Missing")</f>
        <v>L1</v>
      </c>
      <c r="P377">
        <f>_xlfn.XLOOKUP(A377,engagement_pivot!$A:$A,engagement_pivot!$B:$B,"Missing")</f>
        <v>2</v>
      </c>
      <c r="Q377" t="str">
        <f>IF(
  _xlfn.XLOOKUP(A377, engagement_pivot!A:A, engagement_pivot!C:C, 0) &gt; 0,
  "Yes",
  "No"
)</f>
        <v>Yes</v>
      </c>
      <c r="R377">
        <f t="shared" si="25"/>
        <v>23</v>
      </c>
      <c r="S377" t="str">
        <f t="shared" si="26"/>
        <v>13–36 months</v>
      </c>
      <c r="T377">
        <f>_xlfn.XLOOKUP(A377,performance_pivot!$A:$A,performance_pivot!$B:$B,"Missing")</f>
        <v>4</v>
      </c>
      <c r="U377">
        <f>_xlfn.XLOOKUP(A377,compensation_cleaned!$A:$A,compensation_cleaned!$F:$F,"Missing")</f>
        <v>499723.03723404254</v>
      </c>
      <c r="V377" t="str">
        <f t="shared" si="27"/>
        <v>Above Avg Pay</v>
      </c>
      <c r="W377" t="str">
        <f t="shared" si="28"/>
        <v>High Performer</v>
      </c>
      <c r="Y377" t="str">
        <f t="shared" si="29"/>
        <v>Well Aligned</v>
      </c>
    </row>
    <row r="378" spans="1:25">
      <c r="A378" s="7" t="s">
        <v>548</v>
      </c>
      <c r="B378" s="8" t="s">
        <v>19</v>
      </c>
      <c r="C378" s="8">
        <v>40</v>
      </c>
      <c r="D378" s="8" t="s">
        <v>20</v>
      </c>
      <c r="E378" s="8" t="s">
        <v>37</v>
      </c>
      <c r="F378" s="8" t="s">
        <v>43</v>
      </c>
      <c r="G378" s="9">
        <v>44149</v>
      </c>
      <c r="H378" s="8" t="s">
        <v>295</v>
      </c>
      <c r="I378" s="8" t="s">
        <v>23</v>
      </c>
      <c r="J378" s="10" t="s">
        <v>24</v>
      </c>
      <c r="K378" t="str">
        <f>_xlfn.XLOOKUP(A378,attrition_cleaned!$A:$A,attrition_cleaned!$B:$B,"Missing")</f>
        <v>No</v>
      </c>
      <c r="L378" s="9"/>
      <c r="M378">
        <f>_xlfn.XLOOKUP(A378,compensation_cleaned!$A:$A,compensation_cleaned!$B:$B,"Missing")</f>
        <v>1145095</v>
      </c>
      <c r="N378">
        <f>_xlfn.XLOOKUP(A378,compensation_cleaned!$A:$A,compensation_cleaned!$C:$C,"Missing")</f>
        <v>149440</v>
      </c>
      <c r="O378" t="str">
        <f>_xlfn.XLOOKUP(A378,compensation_cleaned!$A:$A,compensation_cleaned!$D:$D,"Missing")</f>
        <v>L3</v>
      </c>
      <c r="P378">
        <f>_xlfn.XLOOKUP(A378,engagement_pivot!$A:$A,engagement_pivot!$B:$B,"Missing")</f>
        <v>2.3333333333333335</v>
      </c>
      <c r="Q378" t="str">
        <f>IF(
  _xlfn.XLOOKUP(A378, engagement_pivot!A:A, engagement_pivot!C:C, 0) &gt; 0,
  "Yes",
  "No"
)</f>
        <v>Yes</v>
      </c>
      <c r="R378">
        <f t="shared" si="25"/>
        <v>37</v>
      </c>
      <c r="S378" t="str">
        <f t="shared" si="26"/>
        <v>37+ months</v>
      </c>
      <c r="T378">
        <f>_xlfn.XLOOKUP(A378,performance_pivot!$A:$A,performance_pivot!$B:$B,"Missing")</f>
        <v>4</v>
      </c>
      <c r="U378">
        <f>_xlfn.XLOOKUP(A378,compensation_cleaned!$A:$A,compensation_cleaned!$F:$F,"Missing")</f>
        <v>1044648.4727722772</v>
      </c>
      <c r="V378" t="str">
        <f t="shared" si="27"/>
        <v>Above Avg Pay</v>
      </c>
      <c r="W378" t="str">
        <f t="shared" si="28"/>
        <v>High Performer</v>
      </c>
      <c r="Y378" t="str">
        <f t="shared" si="29"/>
        <v>Well Aligned</v>
      </c>
    </row>
    <row r="379" spans="1:25">
      <c r="A379" s="11" t="s">
        <v>549</v>
      </c>
      <c r="B379" s="12" t="s">
        <v>11</v>
      </c>
      <c r="C379" s="12">
        <v>29</v>
      </c>
      <c r="D379" s="12" t="s">
        <v>12</v>
      </c>
      <c r="E379" s="12" t="s">
        <v>33</v>
      </c>
      <c r="F379" s="12" t="s">
        <v>34</v>
      </c>
      <c r="G379" s="13">
        <v>45233</v>
      </c>
      <c r="H379" s="12" t="s">
        <v>39</v>
      </c>
      <c r="I379" s="12" t="s">
        <v>56</v>
      </c>
      <c r="J379" s="14" t="s">
        <v>24</v>
      </c>
      <c r="K379" t="str">
        <f>_xlfn.XLOOKUP(A379,attrition_cleaned!$A:$A,attrition_cleaned!$B:$B,"Missing")</f>
        <v>Yes</v>
      </c>
      <c r="L379" s="13">
        <v>46409</v>
      </c>
      <c r="M379">
        <f>_xlfn.XLOOKUP(A379,compensation_cleaned!$A:$A,compensation_cleaned!$B:$B,"Missing")</f>
        <v>585597</v>
      </c>
      <c r="N379">
        <f>_xlfn.XLOOKUP(A379,compensation_cleaned!$A:$A,compensation_cleaned!$C:$C,"Missing")</f>
        <v>35592</v>
      </c>
      <c r="O379" t="str">
        <f>_xlfn.XLOOKUP(A379,compensation_cleaned!$A:$A,compensation_cleaned!$D:$D,"Missing")</f>
        <v>L1</v>
      </c>
      <c r="P379">
        <f>_xlfn.XLOOKUP(A379,engagement_pivot!$A:$A,engagement_pivot!$B:$B,"Missing")</f>
        <v>2.3333333333333335</v>
      </c>
      <c r="Q379" t="str">
        <f>IF(
  _xlfn.XLOOKUP(A379, engagement_pivot!A:A, engagement_pivot!C:C, 0) &gt; 0,
  "Yes",
  "No"
)</f>
        <v>Yes</v>
      </c>
      <c r="R379">
        <f t="shared" si="25"/>
        <v>38</v>
      </c>
      <c r="S379" t="str">
        <f t="shared" si="26"/>
        <v>37+ months</v>
      </c>
      <c r="T379">
        <f>_xlfn.XLOOKUP(A379,performance_pivot!$A:$A,performance_pivot!$B:$B,"Missing")</f>
        <v>3.5</v>
      </c>
      <c r="U379">
        <f>_xlfn.XLOOKUP(A379,compensation_cleaned!$A:$A,compensation_cleaned!$F:$F,"Missing")</f>
        <v>499723.03723404254</v>
      </c>
      <c r="V379" t="str">
        <f t="shared" si="27"/>
        <v>Above Avg Pay</v>
      </c>
      <c r="W379" t="str">
        <f t="shared" si="28"/>
        <v>Low/Avg Performer</v>
      </c>
      <c r="Y379" t="str">
        <f t="shared" si="29"/>
        <v>Overpaid Low Performer</v>
      </c>
    </row>
    <row r="380" spans="1:25">
      <c r="A380" s="7" t="s">
        <v>550</v>
      </c>
      <c r="B380" s="8" t="s">
        <v>11</v>
      </c>
      <c r="C380" s="8">
        <v>41</v>
      </c>
      <c r="D380" s="8" t="s">
        <v>12</v>
      </c>
      <c r="E380" s="8" t="s">
        <v>49</v>
      </c>
      <c r="F380" s="8" t="s">
        <v>65</v>
      </c>
      <c r="G380" s="9">
        <v>43798</v>
      </c>
      <c r="H380" s="8" t="s">
        <v>62</v>
      </c>
      <c r="I380" s="8" t="s">
        <v>45</v>
      </c>
      <c r="J380" s="10" t="s">
        <v>24</v>
      </c>
      <c r="K380" t="str">
        <f>_xlfn.XLOOKUP(A380,attrition_cleaned!$A:$A,attrition_cleaned!$B:$B,"Missing")</f>
        <v>Yes</v>
      </c>
      <c r="L380" s="9">
        <v>45565</v>
      </c>
      <c r="M380">
        <f>_xlfn.XLOOKUP(A380,compensation_cleaned!$A:$A,compensation_cleaned!$B:$B,"Missing")</f>
        <v>910727</v>
      </c>
      <c r="N380">
        <f>_xlfn.XLOOKUP(A380,compensation_cleaned!$A:$A,compensation_cleaned!$C:$C,"Missing")</f>
        <v>60884</v>
      </c>
      <c r="O380" t="str">
        <f>_xlfn.XLOOKUP(A380,compensation_cleaned!$A:$A,compensation_cleaned!$D:$D,"Missing")</f>
        <v>L3</v>
      </c>
      <c r="P380">
        <f>_xlfn.XLOOKUP(A380,engagement_pivot!$A:$A,engagement_pivot!$B:$B,"Missing")</f>
        <v>3.5</v>
      </c>
      <c r="Q380" t="str">
        <f>IF(
  _xlfn.XLOOKUP(A380, engagement_pivot!A:A, engagement_pivot!C:C, 0) &gt; 0,
  "Yes",
  "No"
)</f>
        <v>Yes</v>
      </c>
      <c r="R380">
        <f t="shared" si="25"/>
        <v>58</v>
      </c>
      <c r="S380" t="str">
        <f t="shared" si="26"/>
        <v>37+ months</v>
      </c>
      <c r="T380">
        <f>_xlfn.XLOOKUP(A380,performance_pivot!$A:$A,performance_pivot!$B:$B,"Missing")</f>
        <v>3</v>
      </c>
      <c r="U380">
        <f>_xlfn.XLOOKUP(A380,compensation_cleaned!$A:$A,compensation_cleaned!$F:$F,"Missing")</f>
        <v>1044648.4727722772</v>
      </c>
      <c r="V380" t="str">
        <f t="shared" si="27"/>
        <v>Below Avg Pay</v>
      </c>
      <c r="W380" t="str">
        <f t="shared" si="28"/>
        <v>Low/Avg Performer</v>
      </c>
      <c r="Y380" t="str">
        <f t="shared" si="29"/>
        <v>Low Pay &amp; Low Performance</v>
      </c>
    </row>
    <row r="381" spans="1:25">
      <c r="A381" s="11" t="s">
        <v>551</v>
      </c>
      <c r="B381" s="12" t="s">
        <v>11</v>
      </c>
      <c r="C381" s="12">
        <v>31</v>
      </c>
      <c r="D381" s="12" t="s">
        <v>20</v>
      </c>
      <c r="E381" s="12" t="s">
        <v>49</v>
      </c>
      <c r="F381" s="12" t="s">
        <v>50</v>
      </c>
      <c r="G381" s="13">
        <v>44857</v>
      </c>
      <c r="H381" s="12" t="s">
        <v>552</v>
      </c>
      <c r="I381" s="12" t="s">
        <v>23</v>
      </c>
      <c r="J381" s="14" t="s">
        <v>24</v>
      </c>
      <c r="K381" t="str">
        <f>_xlfn.XLOOKUP(A381,attrition_cleaned!$A:$A,attrition_cleaned!$B:$B,"Missing")</f>
        <v>No</v>
      </c>
      <c r="L381" s="13"/>
      <c r="M381">
        <f>_xlfn.XLOOKUP(A381,compensation_cleaned!$A:$A,compensation_cleaned!$B:$B,"Missing")</f>
        <v>1916837</v>
      </c>
      <c r="N381">
        <f>_xlfn.XLOOKUP(A381,compensation_cleaned!$A:$A,compensation_cleaned!$C:$C,"Missing")</f>
        <v>216893</v>
      </c>
      <c r="O381" t="str">
        <f>_xlfn.XLOOKUP(A381,compensation_cleaned!$A:$A,compensation_cleaned!$D:$D,"Missing")</f>
        <v>L5</v>
      </c>
      <c r="P381">
        <f>_xlfn.XLOOKUP(A381,engagement_pivot!$A:$A,engagement_pivot!$B:$B,"Missing")</f>
        <v>2.6666666666666665</v>
      </c>
      <c r="Q381" t="str">
        <f>IF(
  _xlfn.XLOOKUP(A381, engagement_pivot!A:A, engagement_pivot!C:C, 0) &gt; 0,
  "Yes",
  "No"
)</f>
        <v>Yes</v>
      </c>
      <c r="R381">
        <f t="shared" si="25"/>
        <v>14</v>
      </c>
      <c r="S381" t="str">
        <f t="shared" si="26"/>
        <v>13–36 months</v>
      </c>
      <c r="T381">
        <f>_xlfn.XLOOKUP(A381,performance_pivot!$A:$A,performance_pivot!$B:$B,"Missing")</f>
        <v>3.5</v>
      </c>
      <c r="U381">
        <f>_xlfn.XLOOKUP(A381,compensation_cleaned!$A:$A,compensation_cleaned!$F:$F,"Missing")</f>
        <v>1044648.4727722772</v>
      </c>
      <c r="V381" t="str">
        <f t="shared" si="27"/>
        <v>Above Avg Pay</v>
      </c>
      <c r="W381" t="str">
        <f t="shared" si="28"/>
        <v>Low/Avg Performer</v>
      </c>
      <c r="Y381" t="str">
        <f t="shared" si="29"/>
        <v>Overpaid Low Performer</v>
      </c>
    </row>
    <row r="382" spans="1:25">
      <c r="A382" s="7" t="s">
        <v>553</v>
      </c>
      <c r="B382" s="8" t="s">
        <v>19</v>
      </c>
      <c r="C382" s="8">
        <v>34</v>
      </c>
      <c r="D382" s="8" t="s">
        <v>12</v>
      </c>
      <c r="E382" s="8" t="s">
        <v>33</v>
      </c>
      <c r="F382" s="8" t="s">
        <v>112</v>
      </c>
      <c r="G382" s="9">
        <v>43084</v>
      </c>
      <c r="H382" s="8" t="s">
        <v>308</v>
      </c>
      <c r="I382" s="8" t="s">
        <v>56</v>
      </c>
      <c r="J382" s="10" t="s">
        <v>24</v>
      </c>
      <c r="K382" t="str">
        <f>_xlfn.XLOOKUP(A382,attrition_cleaned!$A:$A,attrition_cleaned!$B:$B,"Missing")</f>
        <v>No</v>
      </c>
      <c r="L382" s="9"/>
      <c r="M382">
        <f>_xlfn.XLOOKUP(A382,compensation_cleaned!$A:$A,compensation_cleaned!$B:$B,"Missing")</f>
        <v>728558</v>
      </c>
      <c r="N382">
        <f>_xlfn.XLOOKUP(A382,compensation_cleaned!$A:$A,compensation_cleaned!$C:$C,"Missing")</f>
        <v>92611</v>
      </c>
      <c r="O382" t="str">
        <f>_xlfn.XLOOKUP(A382,compensation_cleaned!$A:$A,compensation_cleaned!$D:$D,"Missing")</f>
        <v>L2</v>
      </c>
      <c r="P382">
        <f>_xlfn.XLOOKUP(A382,engagement_pivot!$A:$A,engagement_pivot!$B:$B,"Missing")</f>
        <v>2</v>
      </c>
      <c r="Q382" t="str">
        <f>IF(
  _xlfn.XLOOKUP(A382, engagement_pivot!A:A, engagement_pivot!C:C, 0) &gt; 0,
  "Yes",
  "No"
)</f>
        <v>Yes</v>
      </c>
      <c r="R382">
        <f t="shared" si="25"/>
        <v>72</v>
      </c>
      <c r="S382" t="str">
        <f t="shared" si="26"/>
        <v>37+ months</v>
      </c>
      <c r="T382">
        <f>_xlfn.XLOOKUP(A382,performance_pivot!$A:$A,performance_pivot!$B:$B,"Missing")</f>
        <v>4</v>
      </c>
      <c r="U382">
        <f>_xlfn.XLOOKUP(A382,compensation_cleaned!$A:$A,compensation_cleaned!$F:$F,"Missing")</f>
        <v>746435.40070921986</v>
      </c>
      <c r="V382" t="str">
        <f t="shared" si="27"/>
        <v>Below Avg Pay</v>
      </c>
      <c r="W382" t="str">
        <f t="shared" si="28"/>
        <v>High Performer</v>
      </c>
      <c r="Y382" t="str">
        <f t="shared" si="29"/>
        <v>Underpaid High Performer</v>
      </c>
    </row>
    <row r="383" spans="1:25">
      <c r="A383" s="11" t="s">
        <v>554</v>
      </c>
      <c r="B383" s="12" t="s">
        <v>19</v>
      </c>
      <c r="C383" s="12">
        <v>28</v>
      </c>
      <c r="D383" s="12" t="s">
        <v>12</v>
      </c>
      <c r="E383" s="12" t="s">
        <v>33</v>
      </c>
      <c r="F383" s="12" t="s">
        <v>112</v>
      </c>
      <c r="G383" s="13">
        <v>44258</v>
      </c>
      <c r="H383" s="12" t="s">
        <v>555</v>
      </c>
      <c r="I383" s="12" t="s">
        <v>45</v>
      </c>
      <c r="J383" s="14" t="s">
        <v>24</v>
      </c>
      <c r="K383" t="str">
        <f>_xlfn.XLOOKUP(A383,attrition_cleaned!$A:$A,attrition_cleaned!$B:$B,"Missing")</f>
        <v>No</v>
      </c>
      <c r="L383" s="13"/>
      <c r="M383">
        <f>_xlfn.XLOOKUP(A383,compensation_cleaned!$A:$A,compensation_cleaned!$B:$B,"Missing")</f>
        <v>412862</v>
      </c>
      <c r="N383">
        <f>_xlfn.XLOOKUP(A383,compensation_cleaned!$A:$A,compensation_cleaned!$C:$C,"Missing")</f>
        <v>34424</v>
      </c>
      <c r="O383" t="str">
        <f>_xlfn.XLOOKUP(A383,compensation_cleaned!$A:$A,compensation_cleaned!$D:$D,"Missing")</f>
        <v>L1</v>
      </c>
      <c r="P383">
        <f>_xlfn.XLOOKUP(A383,engagement_pivot!$A:$A,engagement_pivot!$B:$B,"Missing")</f>
        <v>2</v>
      </c>
      <c r="Q383" t="str">
        <f>IF(
  _xlfn.XLOOKUP(A383, engagement_pivot!A:A, engagement_pivot!C:C, 0) &gt; 0,
  "Yes",
  "No"
)</f>
        <v>Yes</v>
      </c>
      <c r="R383">
        <f t="shared" si="25"/>
        <v>33</v>
      </c>
      <c r="S383" t="str">
        <f t="shared" si="26"/>
        <v>13–36 months</v>
      </c>
      <c r="T383">
        <f>_xlfn.XLOOKUP(A383,performance_pivot!$A:$A,performance_pivot!$B:$B,"Missing")</f>
        <v>5</v>
      </c>
      <c r="U383">
        <f>_xlfn.XLOOKUP(A383,compensation_cleaned!$A:$A,compensation_cleaned!$F:$F,"Missing")</f>
        <v>499723.03723404254</v>
      </c>
      <c r="V383" t="str">
        <f t="shared" si="27"/>
        <v>Below Avg Pay</v>
      </c>
      <c r="W383" t="str">
        <f t="shared" si="28"/>
        <v>High Performer</v>
      </c>
      <c r="Y383" t="str">
        <f t="shared" si="29"/>
        <v>Underpaid High Performer</v>
      </c>
    </row>
    <row r="384" spans="1:25">
      <c r="A384" s="7" t="s">
        <v>556</v>
      </c>
      <c r="B384" s="8" t="s">
        <v>11</v>
      </c>
      <c r="C384" s="8">
        <v>41</v>
      </c>
      <c r="D384" s="8" t="s">
        <v>12</v>
      </c>
      <c r="E384" s="8" t="s">
        <v>33</v>
      </c>
      <c r="F384" s="8" t="s">
        <v>34</v>
      </c>
      <c r="G384" s="9">
        <v>43009</v>
      </c>
      <c r="H384" s="8" t="s">
        <v>157</v>
      </c>
      <c r="I384" s="8" t="s">
        <v>31</v>
      </c>
      <c r="J384" s="10" t="s">
        <v>24</v>
      </c>
      <c r="K384" t="str">
        <f>_xlfn.XLOOKUP(A384,attrition_cleaned!$A:$A,attrition_cleaned!$B:$B,"Missing")</f>
        <v>Yes</v>
      </c>
      <c r="L384" s="9">
        <v>44444</v>
      </c>
      <c r="M384">
        <f>_xlfn.XLOOKUP(A384,compensation_cleaned!$A:$A,compensation_cleaned!$B:$B,"Missing")</f>
        <v>500964</v>
      </c>
      <c r="N384">
        <f>_xlfn.XLOOKUP(A384,compensation_cleaned!$A:$A,compensation_cleaned!$C:$C,"Missing")</f>
        <v>47649</v>
      </c>
      <c r="O384" t="str">
        <f>_xlfn.XLOOKUP(A384,compensation_cleaned!$A:$A,compensation_cleaned!$D:$D,"Missing")</f>
        <v>L1</v>
      </c>
      <c r="P384">
        <f>_xlfn.XLOOKUP(A384,engagement_pivot!$A:$A,engagement_pivot!$B:$B,"Missing")</f>
        <v>4.333333333333333</v>
      </c>
      <c r="Q384" t="str">
        <f>IF(
  _xlfn.XLOOKUP(A384, engagement_pivot!A:A, engagement_pivot!C:C, 0) &gt; 0,
  "Yes",
  "No"
)</f>
        <v>Yes</v>
      </c>
      <c r="R384">
        <f t="shared" si="25"/>
        <v>47</v>
      </c>
      <c r="S384" t="str">
        <f t="shared" si="26"/>
        <v>37+ months</v>
      </c>
      <c r="T384">
        <f>_xlfn.XLOOKUP(A384,performance_pivot!$A:$A,performance_pivot!$B:$B,"Missing")</f>
        <v>4</v>
      </c>
      <c r="U384">
        <f>_xlfn.XLOOKUP(A384,compensation_cleaned!$A:$A,compensation_cleaned!$F:$F,"Missing")</f>
        <v>499723.03723404254</v>
      </c>
      <c r="V384" t="str">
        <f t="shared" si="27"/>
        <v>Above Avg Pay</v>
      </c>
      <c r="W384" t="str">
        <f t="shared" si="28"/>
        <v>High Performer</v>
      </c>
      <c r="Y384" t="str">
        <f t="shared" si="29"/>
        <v>Well Aligned</v>
      </c>
    </row>
    <row r="385" spans="1:25">
      <c r="A385" s="11" t="s">
        <v>557</v>
      </c>
      <c r="B385" s="12" t="s">
        <v>11</v>
      </c>
      <c r="C385" s="12">
        <v>41</v>
      </c>
      <c r="D385" s="12" t="s">
        <v>12</v>
      </c>
      <c r="E385" s="12" t="s">
        <v>49</v>
      </c>
      <c r="F385" s="12" t="s">
        <v>68</v>
      </c>
      <c r="G385" s="13">
        <v>42889</v>
      </c>
      <c r="H385" s="12" t="s">
        <v>28</v>
      </c>
      <c r="I385" s="12" t="s">
        <v>16</v>
      </c>
      <c r="J385" s="14" t="s">
        <v>24</v>
      </c>
      <c r="K385" t="str">
        <f>_xlfn.XLOOKUP(A385,attrition_cleaned!$A:$A,attrition_cleaned!$B:$B,"Missing")</f>
        <v>Yes</v>
      </c>
      <c r="L385" s="13">
        <v>43289</v>
      </c>
      <c r="M385">
        <f>_xlfn.XLOOKUP(A385,compensation_cleaned!$A:$A,compensation_cleaned!$B:$B,"Missing")</f>
        <v>1402270</v>
      </c>
      <c r="N385">
        <f>_xlfn.XLOOKUP(A385,compensation_cleaned!$A:$A,compensation_cleaned!$C:$C,"Missing")</f>
        <v>77438</v>
      </c>
      <c r="O385" t="str">
        <f>_xlfn.XLOOKUP(A385,compensation_cleaned!$A:$A,compensation_cleaned!$D:$D,"Missing")</f>
        <v>L4</v>
      </c>
      <c r="P385">
        <f>_xlfn.XLOOKUP(A385,engagement_pivot!$A:$A,engagement_pivot!$B:$B,"Missing")</f>
        <v>2.5</v>
      </c>
      <c r="Q385" t="str">
        <f>IF(
  _xlfn.XLOOKUP(A385, engagement_pivot!A:A, engagement_pivot!C:C, 0) &gt; 0,
  "Yes",
  "No"
)</f>
        <v>Yes</v>
      </c>
      <c r="R385">
        <f t="shared" si="25"/>
        <v>13</v>
      </c>
      <c r="S385" t="str">
        <f t="shared" si="26"/>
        <v>13–36 months</v>
      </c>
      <c r="T385">
        <f>_xlfn.XLOOKUP(A385,performance_pivot!$A:$A,performance_pivot!$B:$B,"Missing")</f>
        <v>3.5</v>
      </c>
      <c r="U385">
        <f>_xlfn.XLOOKUP(A385,compensation_cleaned!$A:$A,compensation_cleaned!$F:$F,"Missing")</f>
        <v>1044648.4727722772</v>
      </c>
      <c r="V385" t="str">
        <f t="shared" si="27"/>
        <v>Above Avg Pay</v>
      </c>
      <c r="W385" t="str">
        <f t="shared" si="28"/>
        <v>Low/Avg Performer</v>
      </c>
      <c r="Y385" t="str">
        <f t="shared" si="29"/>
        <v>Overpaid Low Performer</v>
      </c>
    </row>
    <row r="386" spans="1:25">
      <c r="A386" s="7" t="s">
        <v>558</v>
      </c>
      <c r="B386" s="8" t="s">
        <v>19</v>
      </c>
      <c r="C386" s="8">
        <v>23</v>
      </c>
      <c r="D386" s="8" t="s">
        <v>20</v>
      </c>
      <c r="E386" s="8" t="s">
        <v>26</v>
      </c>
      <c r="F386" s="8" t="s">
        <v>58</v>
      </c>
      <c r="G386" s="9">
        <v>43952</v>
      </c>
      <c r="H386" s="8" t="s">
        <v>92</v>
      </c>
      <c r="I386" s="8" t="s">
        <v>45</v>
      </c>
      <c r="J386" s="10" t="s">
        <v>24</v>
      </c>
      <c r="K386" t="str">
        <f>_xlfn.XLOOKUP(A386,attrition_cleaned!$A:$A,attrition_cleaned!$B:$B,"Missing")</f>
        <v>No</v>
      </c>
      <c r="L386" s="9"/>
      <c r="M386">
        <f>_xlfn.XLOOKUP(A386,compensation_cleaned!$A:$A,compensation_cleaned!$B:$B,"Missing")</f>
        <v>446873</v>
      </c>
      <c r="N386">
        <f>_xlfn.XLOOKUP(A386,compensation_cleaned!$A:$A,compensation_cleaned!$C:$C,"Missing")</f>
        <v>58132</v>
      </c>
      <c r="O386" t="str">
        <f>_xlfn.XLOOKUP(A386,compensation_cleaned!$A:$A,compensation_cleaned!$D:$D,"Missing")</f>
        <v>L1</v>
      </c>
      <c r="P386">
        <f>_xlfn.XLOOKUP(A386,engagement_pivot!$A:$A,engagement_pivot!$B:$B,"Missing")</f>
        <v>3</v>
      </c>
      <c r="Q386" t="str">
        <f>IF(
  _xlfn.XLOOKUP(A386, engagement_pivot!A:A, engagement_pivot!C:C, 0) &gt; 0,
  "Yes",
  "No"
)</f>
        <v>Yes</v>
      </c>
      <c r="R386">
        <f t="shared" si="25"/>
        <v>43</v>
      </c>
      <c r="S386" t="str">
        <f t="shared" si="26"/>
        <v>37+ months</v>
      </c>
      <c r="T386">
        <f>_xlfn.XLOOKUP(A386,performance_pivot!$A:$A,performance_pivot!$B:$B,"Missing")</f>
        <v>2.75</v>
      </c>
      <c r="U386">
        <f>_xlfn.XLOOKUP(A386,compensation_cleaned!$A:$A,compensation_cleaned!$F:$F,"Missing")</f>
        <v>499723.03723404254</v>
      </c>
      <c r="V386" t="str">
        <f t="shared" si="27"/>
        <v>Below Avg Pay</v>
      </c>
      <c r="W386" t="str">
        <f t="shared" si="28"/>
        <v>Low/Avg Performer</v>
      </c>
      <c r="Y386" t="str">
        <f t="shared" si="29"/>
        <v>Low Pay &amp; Low Performance</v>
      </c>
    </row>
    <row r="387" spans="1:25">
      <c r="A387" s="11" t="s">
        <v>559</v>
      </c>
      <c r="B387" s="12" t="s">
        <v>19</v>
      </c>
      <c r="C387" s="12">
        <v>40</v>
      </c>
      <c r="D387" s="12" t="s">
        <v>12</v>
      </c>
      <c r="E387" s="12" t="s">
        <v>33</v>
      </c>
      <c r="F387" s="12" t="s">
        <v>34</v>
      </c>
      <c r="G387" s="13">
        <v>44882</v>
      </c>
      <c r="H387" s="12" t="s">
        <v>169</v>
      </c>
      <c r="I387" s="12" t="s">
        <v>23</v>
      </c>
      <c r="J387" s="14" t="s">
        <v>17</v>
      </c>
      <c r="K387" t="str">
        <f>_xlfn.XLOOKUP(A387,attrition_cleaned!$A:$A,attrition_cleaned!$B:$B,"Missing")</f>
        <v>No</v>
      </c>
      <c r="L387" s="13"/>
      <c r="M387">
        <f>_xlfn.XLOOKUP(A387,compensation_cleaned!$A:$A,compensation_cleaned!$B:$B,"Missing")</f>
        <v>1209465</v>
      </c>
      <c r="N387">
        <f>_xlfn.XLOOKUP(A387,compensation_cleaned!$A:$A,compensation_cleaned!$C:$C,"Missing")</f>
        <v>128470</v>
      </c>
      <c r="O387" t="str">
        <f>_xlfn.XLOOKUP(A387,compensation_cleaned!$A:$A,compensation_cleaned!$D:$D,"Missing")</f>
        <v>L4</v>
      </c>
      <c r="P387">
        <f>_xlfn.XLOOKUP(A387,engagement_pivot!$A:$A,engagement_pivot!$B:$B,"Missing")</f>
        <v>4</v>
      </c>
      <c r="Q387" t="str">
        <f>IF(
  _xlfn.XLOOKUP(A387, engagement_pivot!A:A, engagement_pivot!C:C, 0) &gt; 0,
  "Yes",
  "No"
)</f>
        <v>Yes</v>
      </c>
      <c r="R387">
        <f t="shared" ref="R387:R450" si="30">IF(K387="Yes",DATEDIF(G387,L387,"M"),DATEDIF(G387,DATE(2023,12,31),"M"))</f>
        <v>13</v>
      </c>
      <c r="S387" t="str">
        <f t="shared" ref="S387:S450" si="31">IF(R387&lt;=12,"0–12 months",
 IF(R387&lt;=36,"13–36 months","37+ months"))</f>
        <v>13–36 months</v>
      </c>
      <c r="T387">
        <f>_xlfn.XLOOKUP(A387,performance_pivot!$A:$A,performance_pivot!$B:$B,"Missing")</f>
        <v>3.5</v>
      </c>
      <c r="U387">
        <f>_xlfn.XLOOKUP(A387,compensation_cleaned!$A:$A,compensation_cleaned!$F:$F,"Missing")</f>
        <v>1044648.4727722772</v>
      </c>
      <c r="V387" t="str">
        <f t="shared" ref="V387:V450" si="32">IF(M387&gt;U387,"Above Avg Pay","Below Avg Pay")</f>
        <v>Above Avg Pay</v>
      </c>
      <c r="W387" t="str">
        <f t="shared" ref="W387:W450" si="33">IF(T387&gt;=4,"High Performer","Low/Avg Performer")</f>
        <v>Low/Avg Performer</v>
      </c>
      <c r="Y387" t="str">
        <f t="shared" si="29"/>
        <v>Overpaid Low Performer</v>
      </c>
    </row>
    <row r="388" spans="1:25">
      <c r="A388" s="7" t="s">
        <v>560</v>
      </c>
      <c r="B388" s="8" t="s">
        <v>11</v>
      </c>
      <c r="C388" s="8">
        <v>41</v>
      </c>
      <c r="D388" s="8" t="s">
        <v>12</v>
      </c>
      <c r="E388" s="8" t="s">
        <v>26</v>
      </c>
      <c r="F388" s="8" t="s">
        <v>58</v>
      </c>
      <c r="G388" s="9">
        <v>44915</v>
      </c>
      <c r="H388" s="8" t="s">
        <v>422</v>
      </c>
      <c r="I388" s="8" t="s">
        <v>45</v>
      </c>
      <c r="J388" s="10" t="s">
        <v>24</v>
      </c>
      <c r="K388" t="str">
        <f>_xlfn.XLOOKUP(A388,attrition_cleaned!$A:$A,attrition_cleaned!$B:$B,"Missing")</f>
        <v>No</v>
      </c>
      <c r="L388" s="9"/>
      <c r="M388">
        <f>_xlfn.XLOOKUP(A388,compensation_cleaned!$A:$A,compensation_cleaned!$B:$B,"Missing")</f>
        <v>764537</v>
      </c>
      <c r="N388">
        <f>_xlfn.XLOOKUP(A388,compensation_cleaned!$A:$A,compensation_cleaned!$C:$C,"Missing")</f>
        <v>57799</v>
      </c>
      <c r="O388" t="str">
        <f>_xlfn.XLOOKUP(A388,compensation_cleaned!$A:$A,compensation_cleaned!$D:$D,"Missing")</f>
        <v>L2</v>
      </c>
      <c r="P388">
        <f>_xlfn.XLOOKUP(A388,engagement_pivot!$A:$A,engagement_pivot!$B:$B,"Missing")</f>
        <v>4</v>
      </c>
      <c r="Q388" t="str">
        <f>IF(
  _xlfn.XLOOKUP(A388, engagement_pivot!A:A, engagement_pivot!C:C, 0) &gt; 0,
  "Yes",
  "No"
)</f>
        <v>Yes</v>
      </c>
      <c r="R388">
        <f t="shared" si="30"/>
        <v>12</v>
      </c>
      <c r="S388" t="str">
        <f t="shared" si="31"/>
        <v>0–12 months</v>
      </c>
      <c r="T388">
        <f>_xlfn.XLOOKUP(A388,performance_pivot!$A:$A,performance_pivot!$B:$B,"Missing")</f>
        <v>3</v>
      </c>
      <c r="U388">
        <f>_xlfn.XLOOKUP(A388,compensation_cleaned!$A:$A,compensation_cleaned!$F:$F,"Missing")</f>
        <v>746435.40070921986</v>
      </c>
      <c r="V388" t="str">
        <f t="shared" si="32"/>
        <v>Above Avg Pay</v>
      </c>
      <c r="W388" t="str">
        <f t="shared" si="33"/>
        <v>Low/Avg Performer</v>
      </c>
      <c r="Y388" t="str">
        <f t="shared" ref="Y388:Y451" si="34">IF(
 AND(V388="Above Avg Pay",W388="High Performer"),"Well Aligned",
 IF(
  AND(V388="Below Avg Pay",W388="High Performer"),"Underpaid High Performer",
  IF(
   AND(V388="Above Avg Pay",W388="Low/Avg Performer"),"Overpaid Low Performer",
   "Low Pay &amp; Low Performance"
  )
 )
)</f>
        <v>Overpaid Low Performer</v>
      </c>
    </row>
    <row r="389" spans="1:25">
      <c r="A389" s="11" t="s">
        <v>561</v>
      </c>
      <c r="B389" s="12" t="s">
        <v>11</v>
      </c>
      <c r="C389" s="12">
        <v>35</v>
      </c>
      <c r="D389" s="12" t="s">
        <v>12</v>
      </c>
      <c r="E389" s="12" t="s">
        <v>49</v>
      </c>
      <c r="F389" s="12" t="s">
        <v>65</v>
      </c>
      <c r="G389" s="13">
        <v>42847</v>
      </c>
      <c r="H389" s="12" t="s">
        <v>92</v>
      </c>
      <c r="I389" s="12" t="s">
        <v>23</v>
      </c>
      <c r="J389" s="14" t="s">
        <v>17</v>
      </c>
      <c r="K389" t="str">
        <f>_xlfn.XLOOKUP(A389,attrition_cleaned!$A:$A,attrition_cleaned!$B:$B,"Missing")</f>
        <v>No</v>
      </c>
      <c r="L389" s="13"/>
      <c r="M389">
        <f>_xlfn.XLOOKUP(A389,compensation_cleaned!$A:$A,compensation_cleaned!$B:$B,"Missing")</f>
        <v>460421</v>
      </c>
      <c r="N389">
        <f>_xlfn.XLOOKUP(A389,compensation_cleaned!$A:$A,compensation_cleaned!$C:$C,"Missing")</f>
        <v>48323</v>
      </c>
      <c r="O389" t="str">
        <f>_xlfn.XLOOKUP(A389,compensation_cleaned!$A:$A,compensation_cleaned!$D:$D,"Missing")</f>
        <v>L1</v>
      </c>
      <c r="P389">
        <f>_xlfn.XLOOKUP(A389,engagement_pivot!$A:$A,engagement_pivot!$B:$B,"Missing")</f>
        <v>2.6666666666666665</v>
      </c>
      <c r="Q389" t="str">
        <f>IF(
  _xlfn.XLOOKUP(A389, engagement_pivot!A:A, engagement_pivot!C:C, 0) &gt; 0,
  "Yes",
  "No"
)</f>
        <v>Yes</v>
      </c>
      <c r="R389">
        <f t="shared" si="30"/>
        <v>80</v>
      </c>
      <c r="S389" t="str">
        <f t="shared" si="31"/>
        <v>37+ months</v>
      </c>
      <c r="T389">
        <f>_xlfn.XLOOKUP(A389,performance_pivot!$A:$A,performance_pivot!$B:$B,"Missing")</f>
        <v>3</v>
      </c>
      <c r="U389">
        <f>_xlfn.XLOOKUP(A389,compensation_cleaned!$A:$A,compensation_cleaned!$F:$F,"Missing")</f>
        <v>499723.03723404254</v>
      </c>
      <c r="V389" t="str">
        <f t="shared" si="32"/>
        <v>Below Avg Pay</v>
      </c>
      <c r="W389" t="str">
        <f t="shared" si="33"/>
        <v>Low/Avg Performer</v>
      </c>
      <c r="Y389" t="str">
        <f t="shared" si="34"/>
        <v>Low Pay &amp; Low Performance</v>
      </c>
    </row>
    <row r="390" spans="1:25">
      <c r="A390" s="7" t="s">
        <v>562</v>
      </c>
      <c r="B390" s="8" t="s">
        <v>11</v>
      </c>
      <c r="C390" s="8">
        <v>29</v>
      </c>
      <c r="D390" s="8" t="s">
        <v>12</v>
      </c>
      <c r="E390" s="8" t="s">
        <v>26</v>
      </c>
      <c r="F390" s="8" t="s">
        <v>27</v>
      </c>
      <c r="G390" s="9">
        <v>44126</v>
      </c>
      <c r="H390" s="8" t="s">
        <v>416</v>
      </c>
      <c r="I390" s="8" t="s">
        <v>23</v>
      </c>
      <c r="J390" s="10" t="s">
        <v>24</v>
      </c>
      <c r="K390" t="str">
        <f>_xlfn.XLOOKUP(A390,attrition_cleaned!$A:$A,attrition_cleaned!$B:$B,"Missing")</f>
        <v>Yes</v>
      </c>
      <c r="L390" s="9">
        <v>45879</v>
      </c>
      <c r="M390">
        <f>_xlfn.XLOOKUP(A390,compensation_cleaned!$A:$A,compensation_cleaned!$B:$B,"Missing")</f>
        <v>1071529</v>
      </c>
      <c r="N390">
        <f>_xlfn.XLOOKUP(A390,compensation_cleaned!$A:$A,compensation_cleaned!$C:$C,"Missing")</f>
        <v>155449</v>
      </c>
      <c r="O390" t="str">
        <f>_xlfn.XLOOKUP(A390,compensation_cleaned!$A:$A,compensation_cleaned!$D:$D,"Missing")</f>
        <v>L3</v>
      </c>
      <c r="P390">
        <f>_xlfn.XLOOKUP(A390,engagement_pivot!$A:$A,engagement_pivot!$B:$B,"Missing")</f>
        <v>4</v>
      </c>
      <c r="Q390" t="str">
        <f>IF(
  _xlfn.XLOOKUP(A390, engagement_pivot!A:A, engagement_pivot!C:C, 0) &gt; 0,
  "Yes",
  "No"
)</f>
        <v>Yes</v>
      </c>
      <c r="R390">
        <f t="shared" si="30"/>
        <v>57</v>
      </c>
      <c r="S390" t="str">
        <f t="shared" si="31"/>
        <v>37+ months</v>
      </c>
      <c r="T390">
        <f>_xlfn.XLOOKUP(A390,performance_pivot!$A:$A,performance_pivot!$B:$B,"Missing")</f>
        <v>4.25</v>
      </c>
      <c r="U390">
        <f>_xlfn.XLOOKUP(A390,compensation_cleaned!$A:$A,compensation_cleaned!$F:$F,"Missing")</f>
        <v>1044648.4727722772</v>
      </c>
      <c r="V390" t="str">
        <f t="shared" si="32"/>
        <v>Above Avg Pay</v>
      </c>
      <c r="W390" t="str">
        <f t="shared" si="33"/>
        <v>High Performer</v>
      </c>
      <c r="Y390" t="str">
        <f t="shared" si="34"/>
        <v>Well Aligned</v>
      </c>
    </row>
    <row r="391" spans="1:25">
      <c r="A391" s="11" t="s">
        <v>563</v>
      </c>
      <c r="B391" s="12" t="s">
        <v>19</v>
      </c>
      <c r="C391" s="12">
        <v>41</v>
      </c>
      <c r="D391" s="12" t="s">
        <v>12</v>
      </c>
      <c r="E391" s="12" t="s">
        <v>37</v>
      </c>
      <c r="F391" s="12" t="s">
        <v>38</v>
      </c>
      <c r="G391" s="13">
        <v>45216</v>
      </c>
      <c r="H391" s="12" t="s">
        <v>120</v>
      </c>
      <c r="I391" s="12" t="s">
        <v>56</v>
      </c>
      <c r="J391" s="14" t="s">
        <v>24</v>
      </c>
      <c r="K391" t="str">
        <f>_xlfn.XLOOKUP(A391,attrition_cleaned!$A:$A,attrition_cleaned!$B:$B,"Missing")</f>
        <v>No</v>
      </c>
      <c r="L391" s="13"/>
      <c r="M391">
        <f>_xlfn.XLOOKUP(A391,compensation_cleaned!$A:$A,compensation_cleaned!$B:$B,"Missing")</f>
        <v>676876</v>
      </c>
      <c r="N391">
        <f>_xlfn.XLOOKUP(A391,compensation_cleaned!$A:$A,compensation_cleaned!$C:$C,"Missing")</f>
        <v>87042</v>
      </c>
      <c r="O391" t="str">
        <f>_xlfn.XLOOKUP(A391,compensation_cleaned!$A:$A,compensation_cleaned!$D:$D,"Missing")</f>
        <v>L2</v>
      </c>
      <c r="P391">
        <f>_xlfn.XLOOKUP(A391,engagement_pivot!$A:$A,engagement_pivot!$B:$B,"Missing")</f>
        <v>3.5</v>
      </c>
      <c r="Q391" t="str">
        <f>IF(
  _xlfn.XLOOKUP(A391, engagement_pivot!A:A, engagement_pivot!C:C, 0) &gt; 0,
  "Yes",
  "No"
)</f>
        <v>Yes</v>
      </c>
      <c r="R391">
        <f t="shared" si="30"/>
        <v>2</v>
      </c>
      <c r="S391" t="str">
        <f t="shared" si="31"/>
        <v>0–12 months</v>
      </c>
      <c r="T391">
        <f>_xlfn.XLOOKUP(A391,performance_pivot!$A:$A,performance_pivot!$B:$B,"Missing")</f>
        <v>3.25</v>
      </c>
      <c r="U391">
        <f>_xlfn.XLOOKUP(A391,compensation_cleaned!$A:$A,compensation_cleaned!$F:$F,"Missing")</f>
        <v>746435.40070921986</v>
      </c>
      <c r="V391" t="str">
        <f t="shared" si="32"/>
        <v>Below Avg Pay</v>
      </c>
      <c r="W391" t="str">
        <f t="shared" si="33"/>
        <v>Low/Avg Performer</v>
      </c>
      <c r="Y391" t="str">
        <f t="shared" si="34"/>
        <v>Low Pay &amp; Low Performance</v>
      </c>
    </row>
    <row r="392" spans="1:25">
      <c r="A392" s="7" t="s">
        <v>564</v>
      </c>
      <c r="B392" s="8" t="s">
        <v>19</v>
      </c>
      <c r="C392" s="8">
        <v>26</v>
      </c>
      <c r="D392" s="8" t="s">
        <v>20</v>
      </c>
      <c r="E392" s="8" t="s">
        <v>49</v>
      </c>
      <c r="F392" s="8" t="s">
        <v>50</v>
      </c>
      <c r="G392" s="9">
        <v>43435</v>
      </c>
      <c r="H392" s="8" t="s">
        <v>107</v>
      </c>
      <c r="I392" s="8" t="s">
        <v>56</v>
      </c>
      <c r="J392" s="10" t="s">
        <v>24</v>
      </c>
      <c r="K392" t="str">
        <f>_xlfn.XLOOKUP(A392,attrition_cleaned!$A:$A,attrition_cleaned!$B:$B,"Missing")</f>
        <v>No</v>
      </c>
      <c r="L392" s="9"/>
      <c r="M392">
        <f>_xlfn.XLOOKUP(A392,compensation_cleaned!$A:$A,compensation_cleaned!$B:$B,"Missing")</f>
        <v>505558</v>
      </c>
      <c r="N392">
        <f>_xlfn.XLOOKUP(A392,compensation_cleaned!$A:$A,compensation_cleaned!$C:$C,"Missing")</f>
        <v>43646</v>
      </c>
      <c r="O392" t="str">
        <f>_xlfn.XLOOKUP(A392,compensation_cleaned!$A:$A,compensation_cleaned!$D:$D,"Missing")</f>
        <v>L1</v>
      </c>
      <c r="P392">
        <f>_xlfn.XLOOKUP(A392,engagement_pivot!$A:$A,engagement_pivot!$B:$B,"Missing")</f>
        <v>3.5</v>
      </c>
      <c r="Q392" t="str">
        <f>IF(
  _xlfn.XLOOKUP(A392, engagement_pivot!A:A, engagement_pivot!C:C, 0) &gt; 0,
  "Yes",
  "No"
)</f>
        <v>Yes</v>
      </c>
      <c r="R392">
        <f t="shared" si="30"/>
        <v>60</v>
      </c>
      <c r="S392" t="str">
        <f t="shared" si="31"/>
        <v>37+ months</v>
      </c>
      <c r="T392">
        <f>_xlfn.XLOOKUP(A392,performance_pivot!$A:$A,performance_pivot!$B:$B,"Missing")</f>
        <v>2.5</v>
      </c>
      <c r="U392">
        <f>_xlfn.XLOOKUP(A392,compensation_cleaned!$A:$A,compensation_cleaned!$F:$F,"Missing")</f>
        <v>499723.03723404254</v>
      </c>
      <c r="V392" t="str">
        <f t="shared" si="32"/>
        <v>Above Avg Pay</v>
      </c>
      <c r="W392" t="str">
        <f t="shared" si="33"/>
        <v>Low/Avg Performer</v>
      </c>
      <c r="Y392" t="str">
        <f t="shared" si="34"/>
        <v>Overpaid Low Performer</v>
      </c>
    </row>
    <row r="393" spans="1:25">
      <c r="A393" s="11" t="s">
        <v>565</v>
      </c>
      <c r="B393" s="12" t="s">
        <v>19</v>
      </c>
      <c r="C393" s="12">
        <v>36</v>
      </c>
      <c r="D393" s="12" t="s">
        <v>12</v>
      </c>
      <c r="E393" s="12" t="s">
        <v>13</v>
      </c>
      <c r="F393" s="12" t="s">
        <v>14</v>
      </c>
      <c r="G393" s="13">
        <v>43119</v>
      </c>
      <c r="H393" s="12" t="s">
        <v>203</v>
      </c>
      <c r="I393" s="12" t="s">
        <v>56</v>
      </c>
      <c r="J393" s="14" t="s">
        <v>24</v>
      </c>
      <c r="K393" t="str">
        <f>_xlfn.XLOOKUP(A393,attrition_cleaned!$A:$A,attrition_cleaned!$B:$B,"Missing")</f>
        <v>Yes</v>
      </c>
      <c r="L393" s="13">
        <v>43686</v>
      </c>
      <c r="M393">
        <f>_xlfn.XLOOKUP(A393,compensation_cleaned!$A:$A,compensation_cleaned!$B:$B,"Missing")</f>
        <v>1158125</v>
      </c>
      <c r="N393">
        <f>_xlfn.XLOOKUP(A393,compensation_cleaned!$A:$A,compensation_cleaned!$C:$C,"Missing")</f>
        <v>141245</v>
      </c>
      <c r="O393" t="str">
        <f>_xlfn.XLOOKUP(A393,compensation_cleaned!$A:$A,compensation_cleaned!$D:$D,"Missing")</f>
        <v>L3</v>
      </c>
      <c r="P393">
        <f>_xlfn.XLOOKUP(A393,engagement_pivot!$A:$A,engagement_pivot!$B:$B,"Missing")</f>
        <v>3.3333333333333335</v>
      </c>
      <c r="Q393" t="str">
        <f>IF(
  _xlfn.XLOOKUP(A393, engagement_pivot!A:A, engagement_pivot!C:C, 0) &gt; 0,
  "Yes",
  "No"
)</f>
        <v>Yes</v>
      </c>
      <c r="R393">
        <f t="shared" si="30"/>
        <v>18</v>
      </c>
      <c r="S393" t="str">
        <f t="shared" si="31"/>
        <v>13–36 months</v>
      </c>
      <c r="T393">
        <f>_xlfn.XLOOKUP(A393,performance_pivot!$A:$A,performance_pivot!$B:$B,"Missing")</f>
        <v>3.5</v>
      </c>
      <c r="U393">
        <f>_xlfn.XLOOKUP(A393,compensation_cleaned!$A:$A,compensation_cleaned!$F:$F,"Missing")</f>
        <v>1044648.4727722772</v>
      </c>
      <c r="V393" t="str">
        <f t="shared" si="32"/>
        <v>Above Avg Pay</v>
      </c>
      <c r="W393" t="str">
        <f t="shared" si="33"/>
        <v>Low/Avg Performer</v>
      </c>
      <c r="Y393" t="str">
        <f t="shared" si="34"/>
        <v>Overpaid Low Performer</v>
      </c>
    </row>
    <row r="394" spans="1:25">
      <c r="A394" s="7" t="s">
        <v>566</v>
      </c>
      <c r="B394" s="8" t="s">
        <v>11</v>
      </c>
      <c r="C394" s="8">
        <v>39</v>
      </c>
      <c r="D394" s="8" t="s">
        <v>20</v>
      </c>
      <c r="E394" s="8" t="s">
        <v>13</v>
      </c>
      <c r="F394" s="8" t="s">
        <v>14</v>
      </c>
      <c r="G394" s="9">
        <v>44724</v>
      </c>
      <c r="H394" s="8" t="s">
        <v>55</v>
      </c>
      <c r="I394" s="8" t="s">
        <v>70</v>
      </c>
      <c r="J394" s="10" t="s">
        <v>24</v>
      </c>
      <c r="K394" t="str">
        <f>_xlfn.XLOOKUP(A394,attrition_cleaned!$A:$A,attrition_cleaned!$B:$B,"Missing")</f>
        <v>Yes</v>
      </c>
      <c r="L394" s="9">
        <v>46242</v>
      </c>
      <c r="M394">
        <f>_xlfn.XLOOKUP(A394,compensation_cleaned!$A:$A,compensation_cleaned!$B:$B,"Missing")</f>
        <v>893413</v>
      </c>
      <c r="N394">
        <f>_xlfn.XLOOKUP(A394,compensation_cleaned!$A:$A,compensation_cleaned!$C:$C,"Missing")</f>
        <v>115823</v>
      </c>
      <c r="O394" t="str">
        <f>_xlfn.XLOOKUP(A394,compensation_cleaned!$A:$A,compensation_cleaned!$D:$D,"Missing")</f>
        <v>L2</v>
      </c>
      <c r="P394">
        <f>_xlfn.XLOOKUP(A394,engagement_pivot!$A:$A,engagement_pivot!$B:$B,"Missing")</f>
        <v>2</v>
      </c>
      <c r="Q394" t="str">
        <f>IF(
  _xlfn.XLOOKUP(A394, engagement_pivot!A:A, engagement_pivot!C:C, 0) &gt; 0,
  "Yes",
  "No"
)</f>
        <v>Yes</v>
      </c>
      <c r="R394">
        <f t="shared" si="30"/>
        <v>49</v>
      </c>
      <c r="S394" t="str">
        <f t="shared" si="31"/>
        <v>37+ months</v>
      </c>
      <c r="T394">
        <f>_xlfn.XLOOKUP(A394,performance_pivot!$A:$A,performance_pivot!$B:$B,"Missing")</f>
        <v>2</v>
      </c>
      <c r="U394">
        <f>_xlfn.XLOOKUP(A394,compensation_cleaned!$A:$A,compensation_cleaned!$F:$F,"Missing")</f>
        <v>746435.40070921986</v>
      </c>
      <c r="V394" t="str">
        <f t="shared" si="32"/>
        <v>Above Avg Pay</v>
      </c>
      <c r="W394" t="str">
        <f t="shared" si="33"/>
        <v>Low/Avg Performer</v>
      </c>
      <c r="Y394" t="str">
        <f t="shared" si="34"/>
        <v>Overpaid Low Performer</v>
      </c>
    </row>
    <row r="395" spans="1:25">
      <c r="A395" s="11" t="s">
        <v>567</v>
      </c>
      <c r="B395" s="12" t="s">
        <v>11</v>
      </c>
      <c r="C395" s="12">
        <v>43</v>
      </c>
      <c r="D395" s="12" t="s">
        <v>12</v>
      </c>
      <c r="E395" s="12" t="s">
        <v>33</v>
      </c>
      <c r="F395" s="12" t="s">
        <v>112</v>
      </c>
      <c r="G395" s="13">
        <v>43231</v>
      </c>
      <c r="H395" s="12" t="s">
        <v>263</v>
      </c>
      <c r="I395" s="12" t="s">
        <v>56</v>
      </c>
      <c r="J395" s="14" t="s">
        <v>24</v>
      </c>
      <c r="K395" t="str">
        <f>_xlfn.XLOOKUP(A395,attrition_cleaned!$A:$A,attrition_cleaned!$B:$B,"Missing")</f>
        <v>No</v>
      </c>
      <c r="L395" s="13"/>
      <c r="M395">
        <f>_xlfn.XLOOKUP(A395,compensation_cleaned!$A:$A,compensation_cleaned!$B:$B,"Missing")</f>
        <v>525665</v>
      </c>
      <c r="N395">
        <f>_xlfn.XLOOKUP(A395,compensation_cleaned!$A:$A,compensation_cleaned!$C:$C,"Missing")</f>
        <v>40948</v>
      </c>
      <c r="O395" t="str">
        <f>_xlfn.XLOOKUP(A395,compensation_cleaned!$A:$A,compensation_cleaned!$D:$D,"Missing")</f>
        <v>L1</v>
      </c>
      <c r="P395">
        <f>_xlfn.XLOOKUP(A395,engagement_pivot!$A:$A,engagement_pivot!$B:$B,"Missing")</f>
        <v>5</v>
      </c>
      <c r="Q395" t="str">
        <f>IF(
  _xlfn.XLOOKUP(A395, engagement_pivot!A:A, engagement_pivot!C:C, 0) &gt; 0,
  "Yes",
  "No"
)</f>
        <v>Yes</v>
      </c>
      <c r="R395">
        <f t="shared" si="30"/>
        <v>67</v>
      </c>
      <c r="S395" t="str">
        <f t="shared" si="31"/>
        <v>37+ months</v>
      </c>
      <c r="T395">
        <f>_xlfn.XLOOKUP(A395,performance_pivot!$A:$A,performance_pivot!$B:$B,"Missing")</f>
        <v>3</v>
      </c>
      <c r="U395">
        <f>_xlfn.XLOOKUP(A395,compensation_cleaned!$A:$A,compensation_cleaned!$F:$F,"Missing")</f>
        <v>499723.03723404254</v>
      </c>
      <c r="V395" t="str">
        <f t="shared" si="32"/>
        <v>Above Avg Pay</v>
      </c>
      <c r="W395" t="str">
        <f t="shared" si="33"/>
        <v>Low/Avg Performer</v>
      </c>
      <c r="Y395" t="str">
        <f t="shared" si="34"/>
        <v>Overpaid Low Performer</v>
      </c>
    </row>
    <row r="396" spans="1:25">
      <c r="A396" s="7" t="s">
        <v>568</v>
      </c>
      <c r="B396" s="8" t="s">
        <v>19</v>
      </c>
      <c r="C396" s="8">
        <v>31</v>
      </c>
      <c r="D396" s="8" t="s">
        <v>20</v>
      </c>
      <c r="E396" s="8" t="s">
        <v>26</v>
      </c>
      <c r="F396" s="8" t="s">
        <v>58</v>
      </c>
      <c r="G396" s="9">
        <v>43007</v>
      </c>
      <c r="H396" s="8" t="s">
        <v>308</v>
      </c>
      <c r="I396" s="8" t="s">
        <v>70</v>
      </c>
      <c r="J396" s="10" t="s">
        <v>17</v>
      </c>
      <c r="K396" t="str">
        <f>_xlfn.XLOOKUP(A396,attrition_cleaned!$A:$A,attrition_cleaned!$B:$B,"Missing")</f>
        <v>No</v>
      </c>
      <c r="L396" s="9"/>
      <c r="M396">
        <f>_xlfn.XLOOKUP(A396,compensation_cleaned!$A:$A,compensation_cleaned!$B:$B,"Missing")</f>
        <v>434627</v>
      </c>
      <c r="N396">
        <f>_xlfn.XLOOKUP(A396,compensation_cleaned!$A:$A,compensation_cleaned!$C:$C,"Missing")</f>
        <v>55787</v>
      </c>
      <c r="O396" t="str">
        <f>_xlfn.XLOOKUP(A396,compensation_cleaned!$A:$A,compensation_cleaned!$D:$D,"Missing")</f>
        <v>L1</v>
      </c>
      <c r="P396">
        <f>_xlfn.XLOOKUP(A396,engagement_pivot!$A:$A,engagement_pivot!$B:$B,"Missing")</f>
        <v>4</v>
      </c>
      <c r="Q396" t="str">
        <f>IF(
  _xlfn.XLOOKUP(A396, engagement_pivot!A:A, engagement_pivot!C:C, 0) &gt; 0,
  "Yes",
  "No"
)</f>
        <v>Yes</v>
      </c>
      <c r="R396">
        <f t="shared" si="30"/>
        <v>75</v>
      </c>
      <c r="S396" t="str">
        <f t="shared" si="31"/>
        <v>37+ months</v>
      </c>
      <c r="T396">
        <f>_xlfn.XLOOKUP(A396,performance_pivot!$A:$A,performance_pivot!$B:$B,"Missing")</f>
        <v>4.333333333333333</v>
      </c>
      <c r="U396">
        <f>_xlfn.XLOOKUP(A396,compensation_cleaned!$A:$A,compensation_cleaned!$F:$F,"Missing")</f>
        <v>499723.03723404254</v>
      </c>
      <c r="V396" t="str">
        <f t="shared" si="32"/>
        <v>Below Avg Pay</v>
      </c>
      <c r="W396" t="str">
        <f t="shared" si="33"/>
        <v>High Performer</v>
      </c>
      <c r="Y396" t="str">
        <f t="shared" si="34"/>
        <v>Underpaid High Performer</v>
      </c>
    </row>
    <row r="397" spans="1:25">
      <c r="A397" s="11" t="s">
        <v>569</v>
      </c>
      <c r="B397" s="12" t="s">
        <v>19</v>
      </c>
      <c r="C397" s="12">
        <v>37</v>
      </c>
      <c r="D397" s="12" t="s">
        <v>12</v>
      </c>
      <c r="E397" s="12" t="s">
        <v>37</v>
      </c>
      <c r="F397" s="12" t="s">
        <v>43</v>
      </c>
      <c r="G397" s="13">
        <v>45288</v>
      </c>
      <c r="H397" s="12" t="s">
        <v>76</v>
      </c>
      <c r="I397" s="12" t="s">
        <v>45</v>
      </c>
      <c r="J397" s="14" t="s">
        <v>24</v>
      </c>
      <c r="K397" t="str">
        <f>_xlfn.XLOOKUP(A397,attrition_cleaned!$A:$A,attrition_cleaned!$B:$B,"Missing")</f>
        <v>No</v>
      </c>
      <c r="L397" s="13"/>
      <c r="M397">
        <f>_xlfn.XLOOKUP(A397,compensation_cleaned!$A:$A,compensation_cleaned!$B:$B,"Missing")</f>
        <v>585284</v>
      </c>
      <c r="N397">
        <f>_xlfn.XLOOKUP(A397,compensation_cleaned!$A:$A,compensation_cleaned!$C:$C,"Missing")</f>
        <v>65428</v>
      </c>
      <c r="O397" t="str">
        <f>_xlfn.XLOOKUP(A397,compensation_cleaned!$A:$A,compensation_cleaned!$D:$D,"Missing")</f>
        <v>L1</v>
      </c>
      <c r="P397">
        <f>_xlfn.XLOOKUP(A397,engagement_pivot!$A:$A,engagement_pivot!$B:$B,"Missing")</f>
        <v>4</v>
      </c>
      <c r="Q397" t="str">
        <f>IF(
  _xlfn.XLOOKUP(A397, engagement_pivot!A:A, engagement_pivot!C:C, 0) &gt; 0,
  "Yes",
  "No"
)</f>
        <v>Yes</v>
      </c>
      <c r="R397">
        <f t="shared" si="30"/>
        <v>0</v>
      </c>
      <c r="S397" t="str">
        <f t="shared" si="31"/>
        <v>0–12 months</v>
      </c>
      <c r="T397">
        <f>_xlfn.XLOOKUP(A397,performance_pivot!$A:$A,performance_pivot!$B:$B,"Missing")</f>
        <v>3.25</v>
      </c>
      <c r="U397">
        <f>_xlfn.XLOOKUP(A397,compensation_cleaned!$A:$A,compensation_cleaned!$F:$F,"Missing")</f>
        <v>499723.03723404254</v>
      </c>
      <c r="V397" t="str">
        <f t="shared" si="32"/>
        <v>Above Avg Pay</v>
      </c>
      <c r="W397" t="str">
        <f t="shared" si="33"/>
        <v>Low/Avg Performer</v>
      </c>
      <c r="Y397" t="str">
        <f t="shared" si="34"/>
        <v>Overpaid Low Performer</v>
      </c>
    </row>
    <row r="398" spans="1:25">
      <c r="A398" s="7" t="s">
        <v>570</v>
      </c>
      <c r="B398" s="8" t="s">
        <v>19</v>
      </c>
      <c r="C398" s="8">
        <v>25</v>
      </c>
      <c r="D398" s="8" t="s">
        <v>20</v>
      </c>
      <c r="E398" s="8" t="s">
        <v>49</v>
      </c>
      <c r="F398" s="8" t="s">
        <v>50</v>
      </c>
      <c r="G398" s="9">
        <v>43950</v>
      </c>
      <c r="H398" s="8" t="s">
        <v>571</v>
      </c>
      <c r="I398" s="8" t="s">
        <v>23</v>
      </c>
      <c r="J398" s="10" t="s">
        <v>24</v>
      </c>
      <c r="K398" t="str">
        <f>_xlfn.XLOOKUP(A398,attrition_cleaned!$A:$A,attrition_cleaned!$B:$B,"Missing")</f>
        <v>No</v>
      </c>
      <c r="L398" s="9"/>
      <c r="M398">
        <f>_xlfn.XLOOKUP(A398,compensation_cleaned!$A:$A,compensation_cleaned!$B:$B,"Missing")</f>
        <v>918784</v>
      </c>
      <c r="N398">
        <f>_xlfn.XLOOKUP(A398,compensation_cleaned!$A:$A,compensation_cleaned!$C:$C,"Missing")</f>
        <v>62743</v>
      </c>
      <c r="O398" t="str">
        <f>_xlfn.XLOOKUP(A398,compensation_cleaned!$A:$A,compensation_cleaned!$D:$D,"Missing")</f>
        <v>L3</v>
      </c>
      <c r="P398">
        <f>_xlfn.XLOOKUP(A398,engagement_pivot!$A:$A,engagement_pivot!$B:$B,"Missing")</f>
        <v>3.6666666666666665</v>
      </c>
      <c r="Q398" t="str">
        <f>IF(
  _xlfn.XLOOKUP(A398, engagement_pivot!A:A, engagement_pivot!C:C, 0) &gt; 0,
  "Yes",
  "No"
)</f>
        <v>Yes</v>
      </c>
      <c r="R398">
        <f t="shared" si="30"/>
        <v>44</v>
      </c>
      <c r="S398" t="str">
        <f t="shared" si="31"/>
        <v>37+ months</v>
      </c>
      <c r="T398">
        <f>_xlfn.XLOOKUP(A398,performance_pivot!$A:$A,performance_pivot!$B:$B,"Missing")</f>
        <v>2.75</v>
      </c>
      <c r="U398">
        <f>_xlfn.XLOOKUP(A398,compensation_cleaned!$A:$A,compensation_cleaned!$F:$F,"Missing")</f>
        <v>1044648.4727722772</v>
      </c>
      <c r="V398" t="str">
        <f t="shared" si="32"/>
        <v>Below Avg Pay</v>
      </c>
      <c r="W398" t="str">
        <f t="shared" si="33"/>
        <v>Low/Avg Performer</v>
      </c>
      <c r="Y398" t="str">
        <f t="shared" si="34"/>
        <v>Low Pay &amp; Low Performance</v>
      </c>
    </row>
    <row r="399" spans="1:25">
      <c r="A399" s="11" t="s">
        <v>572</v>
      </c>
      <c r="B399" s="12" t="s">
        <v>11</v>
      </c>
      <c r="C399" s="12">
        <v>28</v>
      </c>
      <c r="D399" s="12" t="s">
        <v>20</v>
      </c>
      <c r="E399" s="12" t="s">
        <v>33</v>
      </c>
      <c r="F399" s="12" t="s">
        <v>112</v>
      </c>
      <c r="G399" s="13">
        <v>43742</v>
      </c>
      <c r="H399" s="12" t="s">
        <v>249</v>
      </c>
      <c r="I399" s="12" t="s">
        <v>70</v>
      </c>
      <c r="J399" s="14" t="s">
        <v>24</v>
      </c>
      <c r="K399" t="str">
        <f>_xlfn.XLOOKUP(A399,attrition_cleaned!$A:$A,attrition_cleaned!$B:$B,"Missing")</f>
        <v>No</v>
      </c>
      <c r="L399" s="13"/>
      <c r="M399">
        <f>_xlfn.XLOOKUP(A399,compensation_cleaned!$A:$A,compensation_cleaned!$B:$B,"Missing")</f>
        <v>1327328</v>
      </c>
      <c r="N399">
        <f>_xlfn.XLOOKUP(A399,compensation_cleaned!$A:$A,compensation_cleaned!$C:$C,"Missing")</f>
        <v>110788</v>
      </c>
      <c r="O399" t="str">
        <f>_xlfn.XLOOKUP(A399,compensation_cleaned!$A:$A,compensation_cleaned!$D:$D,"Missing")</f>
        <v>L4</v>
      </c>
      <c r="P399">
        <f>_xlfn.XLOOKUP(A399,engagement_pivot!$A:$A,engagement_pivot!$B:$B,"Missing")</f>
        <v>3.5</v>
      </c>
      <c r="Q399" t="str">
        <f>IF(
  _xlfn.XLOOKUP(A399, engagement_pivot!A:A, engagement_pivot!C:C, 0) &gt; 0,
  "Yes",
  "No"
)</f>
        <v>Yes</v>
      </c>
      <c r="R399">
        <f t="shared" si="30"/>
        <v>50</v>
      </c>
      <c r="S399" t="str">
        <f t="shared" si="31"/>
        <v>37+ months</v>
      </c>
      <c r="T399">
        <f>_xlfn.XLOOKUP(A399,performance_pivot!$A:$A,performance_pivot!$B:$B,"Missing")</f>
        <v>3.6666666666666665</v>
      </c>
      <c r="U399">
        <f>_xlfn.XLOOKUP(A399,compensation_cleaned!$A:$A,compensation_cleaned!$F:$F,"Missing")</f>
        <v>1044648.4727722772</v>
      </c>
      <c r="V399" t="str">
        <f t="shared" si="32"/>
        <v>Above Avg Pay</v>
      </c>
      <c r="W399" t="str">
        <f t="shared" si="33"/>
        <v>Low/Avg Performer</v>
      </c>
      <c r="Y399" t="str">
        <f t="shared" si="34"/>
        <v>Overpaid Low Performer</v>
      </c>
    </row>
    <row r="400" spans="1:25">
      <c r="A400" s="7" t="s">
        <v>573</v>
      </c>
      <c r="B400" s="8" t="s">
        <v>19</v>
      </c>
      <c r="C400" s="8">
        <v>27</v>
      </c>
      <c r="D400" s="8" t="s">
        <v>20</v>
      </c>
      <c r="E400" s="8" t="s">
        <v>49</v>
      </c>
      <c r="F400" s="8" t="s">
        <v>50</v>
      </c>
      <c r="G400" s="9">
        <v>44856</v>
      </c>
      <c r="H400" s="8" t="s">
        <v>66</v>
      </c>
      <c r="I400" s="8" t="s">
        <v>70</v>
      </c>
      <c r="J400" s="10" t="s">
        <v>24</v>
      </c>
      <c r="K400" t="str">
        <f>_xlfn.XLOOKUP(A400,attrition_cleaned!$A:$A,attrition_cleaned!$B:$B,"Missing")</f>
        <v>No</v>
      </c>
      <c r="L400" s="9"/>
      <c r="M400">
        <f>_xlfn.XLOOKUP(A400,compensation_cleaned!$A:$A,compensation_cleaned!$B:$B,"Missing")</f>
        <v>746365</v>
      </c>
      <c r="N400">
        <f>_xlfn.XLOOKUP(A400,compensation_cleaned!$A:$A,compensation_cleaned!$C:$C,"Missing")</f>
        <v>100066</v>
      </c>
      <c r="O400" t="str">
        <f>_xlfn.XLOOKUP(A400,compensation_cleaned!$A:$A,compensation_cleaned!$D:$D,"Missing")</f>
        <v>L2</v>
      </c>
      <c r="P400">
        <f>_xlfn.XLOOKUP(A400,engagement_pivot!$A:$A,engagement_pivot!$B:$B,"Missing")</f>
        <v>4.666666666666667</v>
      </c>
      <c r="Q400" t="str">
        <f>IF(
  _xlfn.XLOOKUP(A400, engagement_pivot!A:A, engagement_pivot!C:C, 0) &gt; 0,
  "Yes",
  "No"
)</f>
        <v>Yes</v>
      </c>
      <c r="R400">
        <f t="shared" si="30"/>
        <v>14</v>
      </c>
      <c r="S400" t="str">
        <f t="shared" si="31"/>
        <v>13–36 months</v>
      </c>
      <c r="T400">
        <f>_xlfn.XLOOKUP(A400,performance_pivot!$A:$A,performance_pivot!$B:$B,"Missing")</f>
        <v>4</v>
      </c>
      <c r="U400">
        <f>_xlfn.XLOOKUP(A400,compensation_cleaned!$A:$A,compensation_cleaned!$F:$F,"Missing")</f>
        <v>746435.40070921986</v>
      </c>
      <c r="V400" t="str">
        <f t="shared" si="32"/>
        <v>Below Avg Pay</v>
      </c>
      <c r="W400" t="str">
        <f t="shared" si="33"/>
        <v>High Performer</v>
      </c>
      <c r="Y400" t="str">
        <f t="shared" si="34"/>
        <v>Underpaid High Performer</v>
      </c>
    </row>
    <row r="401" spans="1:25">
      <c r="A401" s="11" t="s">
        <v>574</v>
      </c>
      <c r="B401" s="12" t="s">
        <v>19</v>
      </c>
      <c r="C401" s="12">
        <v>22</v>
      </c>
      <c r="D401" s="12" t="s">
        <v>12</v>
      </c>
      <c r="E401" s="12" t="s">
        <v>13</v>
      </c>
      <c r="F401" s="12" t="s">
        <v>21</v>
      </c>
      <c r="G401" s="13">
        <v>42910</v>
      </c>
      <c r="H401" s="12" t="s">
        <v>47</v>
      </c>
      <c r="I401" s="12" t="s">
        <v>31</v>
      </c>
      <c r="J401" s="14" t="s">
        <v>24</v>
      </c>
      <c r="K401" t="str">
        <f>_xlfn.XLOOKUP(A401,attrition_cleaned!$A:$A,attrition_cleaned!$B:$B,"Missing")</f>
        <v>Yes</v>
      </c>
      <c r="L401" s="13">
        <v>43599</v>
      </c>
      <c r="M401">
        <f>_xlfn.XLOOKUP(A401,compensation_cleaned!$A:$A,compensation_cleaned!$B:$B,"Missing")</f>
        <v>1192390</v>
      </c>
      <c r="N401">
        <f>_xlfn.XLOOKUP(A401,compensation_cleaned!$A:$A,compensation_cleaned!$C:$C,"Missing")</f>
        <v>169957</v>
      </c>
      <c r="O401" t="str">
        <f>_xlfn.XLOOKUP(A401,compensation_cleaned!$A:$A,compensation_cleaned!$D:$D,"Missing")</f>
        <v>L3</v>
      </c>
      <c r="P401">
        <f>_xlfn.XLOOKUP(A401,engagement_pivot!$A:$A,engagement_pivot!$B:$B,"Missing")</f>
        <v>3.6666666666666665</v>
      </c>
      <c r="Q401" t="str">
        <f>IF(
  _xlfn.XLOOKUP(A401, engagement_pivot!A:A, engagement_pivot!C:C, 0) &gt; 0,
  "Yes",
  "No"
)</f>
        <v>Yes</v>
      </c>
      <c r="R401">
        <f t="shared" si="30"/>
        <v>22</v>
      </c>
      <c r="S401" t="str">
        <f t="shared" si="31"/>
        <v>13–36 months</v>
      </c>
      <c r="T401">
        <f>_xlfn.XLOOKUP(A401,performance_pivot!$A:$A,performance_pivot!$B:$B,"Missing")</f>
        <v>3</v>
      </c>
      <c r="U401">
        <f>_xlfn.XLOOKUP(A401,compensation_cleaned!$A:$A,compensation_cleaned!$F:$F,"Missing")</f>
        <v>1044648.4727722772</v>
      </c>
      <c r="V401" t="str">
        <f t="shared" si="32"/>
        <v>Above Avg Pay</v>
      </c>
      <c r="W401" t="str">
        <f t="shared" si="33"/>
        <v>Low/Avg Performer</v>
      </c>
      <c r="Y401" t="str">
        <f t="shared" si="34"/>
        <v>Overpaid Low Performer</v>
      </c>
    </row>
    <row r="402" spans="1:25">
      <c r="A402" s="7" t="s">
        <v>575</v>
      </c>
      <c r="B402" s="8" t="s">
        <v>19</v>
      </c>
      <c r="C402" s="8">
        <v>41</v>
      </c>
      <c r="D402" s="8" t="s">
        <v>12</v>
      </c>
      <c r="E402" s="8" t="s">
        <v>13</v>
      </c>
      <c r="F402" s="8" t="s">
        <v>21</v>
      </c>
      <c r="G402" s="9">
        <v>43104</v>
      </c>
      <c r="H402" s="8" t="s">
        <v>464</v>
      </c>
      <c r="I402" s="8" t="s">
        <v>23</v>
      </c>
      <c r="J402" s="10" t="s">
        <v>24</v>
      </c>
      <c r="K402" t="str">
        <f>_xlfn.XLOOKUP(A402,attrition_cleaned!$A:$A,attrition_cleaned!$B:$B,"Missing")</f>
        <v>No</v>
      </c>
      <c r="L402" s="9"/>
      <c r="M402">
        <f>_xlfn.XLOOKUP(A402,compensation_cleaned!$A:$A,compensation_cleaned!$B:$B,"Missing")</f>
        <v>476473</v>
      </c>
      <c r="N402">
        <f>_xlfn.XLOOKUP(A402,compensation_cleaned!$A:$A,compensation_cleaned!$C:$C,"Missing")</f>
        <v>63063</v>
      </c>
      <c r="O402" t="str">
        <f>_xlfn.XLOOKUP(A402,compensation_cleaned!$A:$A,compensation_cleaned!$D:$D,"Missing")</f>
        <v>L1</v>
      </c>
      <c r="P402">
        <f>_xlfn.XLOOKUP(A402,engagement_pivot!$A:$A,engagement_pivot!$B:$B,"Missing")</f>
        <v>4.5</v>
      </c>
      <c r="Q402" t="str">
        <f>IF(
  _xlfn.XLOOKUP(A402, engagement_pivot!A:A, engagement_pivot!C:C, 0) &gt; 0,
  "Yes",
  "No"
)</f>
        <v>Yes</v>
      </c>
      <c r="R402">
        <f t="shared" si="30"/>
        <v>71</v>
      </c>
      <c r="S402" t="str">
        <f t="shared" si="31"/>
        <v>37+ months</v>
      </c>
      <c r="T402">
        <f>_xlfn.XLOOKUP(A402,performance_pivot!$A:$A,performance_pivot!$B:$B,"Missing")</f>
        <v>3.5</v>
      </c>
      <c r="U402">
        <f>_xlfn.XLOOKUP(A402,compensation_cleaned!$A:$A,compensation_cleaned!$F:$F,"Missing")</f>
        <v>499723.03723404254</v>
      </c>
      <c r="V402" t="str">
        <f t="shared" si="32"/>
        <v>Below Avg Pay</v>
      </c>
      <c r="W402" t="str">
        <f t="shared" si="33"/>
        <v>Low/Avg Performer</v>
      </c>
      <c r="Y402" t="str">
        <f t="shared" si="34"/>
        <v>Low Pay &amp; Low Performance</v>
      </c>
    </row>
    <row r="403" spans="1:25">
      <c r="A403" s="11" t="s">
        <v>576</v>
      </c>
      <c r="B403" s="12" t="s">
        <v>19</v>
      </c>
      <c r="C403" s="12">
        <v>40</v>
      </c>
      <c r="D403" s="12" t="s">
        <v>20</v>
      </c>
      <c r="E403" s="12" t="s">
        <v>37</v>
      </c>
      <c r="F403" s="12" t="s">
        <v>38</v>
      </c>
      <c r="G403" s="13">
        <v>43494</v>
      </c>
      <c r="H403" s="12" t="s">
        <v>144</v>
      </c>
      <c r="I403" s="12" t="s">
        <v>45</v>
      </c>
      <c r="J403" s="14" t="s">
        <v>24</v>
      </c>
      <c r="K403" t="str">
        <f>_xlfn.XLOOKUP(A403,attrition_cleaned!$A:$A,attrition_cleaned!$B:$B,"Missing")</f>
        <v>No</v>
      </c>
      <c r="L403" s="13"/>
      <c r="M403">
        <f>_xlfn.XLOOKUP(A403,compensation_cleaned!$A:$A,compensation_cleaned!$B:$B,"Missing")</f>
        <v>475957</v>
      </c>
      <c r="N403">
        <f>_xlfn.XLOOKUP(A403,compensation_cleaned!$A:$A,compensation_cleaned!$C:$C,"Missing")</f>
        <v>45695</v>
      </c>
      <c r="O403" t="str">
        <f>_xlfn.XLOOKUP(A403,compensation_cleaned!$A:$A,compensation_cleaned!$D:$D,"Missing")</f>
        <v>L1</v>
      </c>
      <c r="P403">
        <f>_xlfn.XLOOKUP(A403,engagement_pivot!$A:$A,engagement_pivot!$B:$B,"Missing")</f>
        <v>2</v>
      </c>
      <c r="Q403" t="str">
        <f>IF(
  _xlfn.XLOOKUP(A403, engagement_pivot!A:A, engagement_pivot!C:C, 0) &gt; 0,
  "Yes",
  "No"
)</f>
        <v>Yes</v>
      </c>
      <c r="R403">
        <f t="shared" si="30"/>
        <v>59</v>
      </c>
      <c r="S403" t="str">
        <f t="shared" si="31"/>
        <v>37+ months</v>
      </c>
      <c r="T403">
        <f>_xlfn.XLOOKUP(A403,performance_pivot!$A:$A,performance_pivot!$B:$B,"Missing")</f>
        <v>4</v>
      </c>
      <c r="U403">
        <f>_xlfn.XLOOKUP(A403,compensation_cleaned!$A:$A,compensation_cleaned!$F:$F,"Missing")</f>
        <v>499723.03723404254</v>
      </c>
      <c r="V403" t="str">
        <f t="shared" si="32"/>
        <v>Below Avg Pay</v>
      </c>
      <c r="W403" t="str">
        <f t="shared" si="33"/>
        <v>High Performer</v>
      </c>
      <c r="Y403" t="str">
        <f t="shared" si="34"/>
        <v>Underpaid High Performer</v>
      </c>
    </row>
    <row r="404" spans="1:25">
      <c r="A404" s="7" t="s">
        <v>577</v>
      </c>
      <c r="B404" s="8" t="s">
        <v>19</v>
      </c>
      <c r="C404" s="8">
        <v>37</v>
      </c>
      <c r="D404" s="8" t="s">
        <v>20</v>
      </c>
      <c r="E404" s="8" t="s">
        <v>33</v>
      </c>
      <c r="F404" s="8" t="s">
        <v>112</v>
      </c>
      <c r="G404" s="9">
        <v>43125</v>
      </c>
      <c r="H404" s="8" t="s">
        <v>80</v>
      </c>
      <c r="I404" s="8" t="s">
        <v>31</v>
      </c>
      <c r="J404" s="10" t="s">
        <v>24</v>
      </c>
      <c r="K404" t="str">
        <f>_xlfn.XLOOKUP(A404,attrition_cleaned!$A:$A,attrition_cleaned!$B:$B,"Missing")</f>
        <v>No</v>
      </c>
      <c r="L404" s="9"/>
      <c r="M404">
        <f>_xlfn.XLOOKUP(A404,compensation_cleaned!$A:$A,compensation_cleaned!$B:$B,"Missing")</f>
        <v>964336</v>
      </c>
      <c r="N404">
        <f>_xlfn.XLOOKUP(A404,compensation_cleaned!$A:$A,compensation_cleaned!$C:$C,"Missing")</f>
        <v>86386</v>
      </c>
      <c r="O404" t="str">
        <f>_xlfn.XLOOKUP(A404,compensation_cleaned!$A:$A,compensation_cleaned!$D:$D,"Missing")</f>
        <v>L3</v>
      </c>
      <c r="P404">
        <f>_xlfn.XLOOKUP(A404,engagement_pivot!$A:$A,engagement_pivot!$B:$B,"Missing")</f>
        <v>1</v>
      </c>
      <c r="Q404" t="str">
        <f>IF(
  _xlfn.XLOOKUP(A404, engagement_pivot!A:A, engagement_pivot!C:C, 0) &gt; 0,
  "Yes",
  "No"
)</f>
        <v>Yes</v>
      </c>
      <c r="R404">
        <f t="shared" si="30"/>
        <v>71</v>
      </c>
      <c r="S404" t="str">
        <f t="shared" si="31"/>
        <v>37+ months</v>
      </c>
      <c r="T404">
        <f>_xlfn.XLOOKUP(A404,performance_pivot!$A:$A,performance_pivot!$B:$B,"Missing")</f>
        <v>3.5</v>
      </c>
      <c r="U404">
        <f>_xlfn.XLOOKUP(A404,compensation_cleaned!$A:$A,compensation_cleaned!$F:$F,"Missing")</f>
        <v>1044648.4727722772</v>
      </c>
      <c r="V404" t="str">
        <f t="shared" si="32"/>
        <v>Below Avg Pay</v>
      </c>
      <c r="W404" t="str">
        <f t="shared" si="33"/>
        <v>Low/Avg Performer</v>
      </c>
      <c r="Y404" t="str">
        <f t="shared" si="34"/>
        <v>Low Pay &amp; Low Performance</v>
      </c>
    </row>
    <row r="405" spans="1:25">
      <c r="A405" s="11" t="s">
        <v>578</v>
      </c>
      <c r="B405" s="12" t="s">
        <v>11</v>
      </c>
      <c r="C405" s="12">
        <v>23</v>
      </c>
      <c r="D405" s="12" t="s">
        <v>20</v>
      </c>
      <c r="E405" s="12" t="s">
        <v>33</v>
      </c>
      <c r="F405" s="12" t="s">
        <v>112</v>
      </c>
      <c r="G405" s="13">
        <v>43187</v>
      </c>
      <c r="H405" s="12" t="s">
        <v>215</v>
      </c>
      <c r="I405" s="12" t="s">
        <v>70</v>
      </c>
      <c r="J405" s="14" t="s">
        <v>24</v>
      </c>
      <c r="K405" t="str">
        <f>_xlfn.XLOOKUP(A405,attrition_cleaned!$A:$A,attrition_cleaned!$B:$B,"Missing")</f>
        <v>Yes</v>
      </c>
      <c r="L405" s="13">
        <v>43417</v>
      </c>
      <c r="M405">
        <f>_xlfn.XLOOKUP(A405,compensation_cleaned!$A:$A,compensation_cleaned!$B:$B,"Missing")</f>
        <v>918618</v>
      </c>
      <c r="N405">
        <f>_xlfn.XLOOKUP(A405,compensation_cleaned!$A:$A,compensation_cleaned!$C:$C,"Missing")</f>
        <v>136899</v>
      </c>
      <c r="O405" t="str">
        <f>_xlfn.XLOOKUP(A405,compensation_cleaned!$A:$A,compensation_cleaned!$D:$D,"Missing")</f>
        <v>L3</v>
      </c>
      <c r="P405">
        <f>_xlfn.XLOOKUP(A405,engagement_pivot!$A:$A,engagement_pivot!$B:$B,"Missing")</f>
        <v>3</v>
      </c>
      <c r="Q405" t="str">
        <f>IF(
  _xlfn.XLOOKUP(A405, engagement_pivot!A:A, engagement_pivot!C:C, 0) &gt; 0,
  "Yes",
  "No"
)</f>
        <v>Yes</v>
      </c>
      <c r="R405">
        <f t="shared" si="30"/>
        <v>7</v>
      </c>
      <c r="S405" t="str">
        <f t="shared" si="31"/>
        <v>0–12 months</v>
      </c>
      <c r="T405">
        <f>_xlfn.XLOOKUP(A405,performance_pivot!$A:$A,performance_pivot!$B:$B,"Missing")</f>
        <v>3.3333333333333335</v>
      </c>
      <c r="U405">
        <f>_xlfn.XLOOKUP(A405,compensation_cleaned!$A:$A,compensation_cleaned!$F:$F,"Missing")</f>
        <v>1044648.4727722772</v>
      </c>
      <c r="V405" t="str">
        <f t="shared" si="32"/>
        <v>Below Avg Pay</v>
      </c>
      <c r="W405" t="str">
        <f t="shared" si="33"/>
        <v>Low/Avg Performer</v>
      </c>
      <c r="Y405" t="str">
        <f t="shared" si="34"/>
        <v>Low Pay &amp; Low Performance</v>
      </c>
    </row>
    <row r="406" spans="1:25">
      <c r="A406" s="7" t="s">
        <v>579</v>
      </c>
      <c r="B406" s="8" t="s">
        <v>11</v>
      </c>
      <c r="C406" s="8">
        <v>41</v>
      </c>
      <c r="D406" s="8" t="s">
        <v>20</v>
      </c>
      <c r="E406" s="8" t="s">
        <v>33</v>
      </c>
      <c r="F406" s="8" t="s">
        <v>112</v>
      </c>
      <c r="G406" s="9">
        <v>43330</v>
      </c>
      <c r="H406" s="8" t="s">
        <v>78</v>
      </c>
      <c r="I406" s="8" t="s">
        <v>70</v>
      </c>
      <c r="J406" s="10" t="s">
        <v>24</v>
      </c>
      <c r="K406" t="str">
        <f>_xlfn.XLOOKUP(A406,attrition_cleaned!$A:$A,attrition_cleaned!$B:$B,"Missing")</f>
        <v>No</v>
      </c>
      <c r="L406" s="9"/>
      <c r="M406">
        <f>_xlfn.XLOOKUP(A406,compensation_cleaned!$A:$A,compensation_cleaned!$B:$B,"Missing")</f>
        <v>745065</v>
      </c>
      <c r="N406">
        <f>_xlfn.XLOOKUP(A406,compensation_cleaned!$A:$A,compensation_cleaned!$C:$C,"Missing")</f>
        <v>70537</v>
      </c>
      <c r="O406" t="str">
        <f>_xlfn.XLOOKUP(A406,compensation_cleaned!$A:$A,compensation_cleaned!$D:$D,"Missing")</f>
        <v>L2</v>
      </c>
      <c r="P406">
        <f>_xlfn.XLOOKUP(A406,engagement_pivot!$A:$A,engagement_pivot!$B:$B,"Missing")</f>
        <v>2</v>
      </c>
      <c r="Q406" t="str">
        <f>IF(
  _xlfn.XLOOKUP(A406, engagement_pivot!A:A, engagement_pivot!C:C, 0) &gt; 0,
  "Yes",
  "No"
)</f>
        <v>Yes</v>
      </c>
      <c r="R406">
        <f t="shared" si="30"/>
        <v>64</v>
      </c>
      <c r="S406" t="str">
        <f t="shared" si="31"/>
        <v>37+ months</v>
      </c>
      <c r="T406">
        <f>_xlfn.XLOOKUP(A406,performance_pivot!$A:$A,performance_pivot!$B:$B,"Missing")</f>
        <v>4</v>
      </c>
      <c r="U406">
        <f>_xlfn.XLOOKUP(A406,compensation_cleaned!$A:$A,compensation_cleaned!$F:$F,"Missing")</f>
        <v>746435.40070921986</v>
      </c>
      <c r="V406" t="str">
        <f t="shared" si="32"/>
        <v>Below Avg Pay</v>
      </c>
      <c r="W406" t="str">
        <f t="shared" si="33"/>
        <v>High Performer</v>
      </c>
      <c r="Y406" t="str">
        <f t="shared" si="34"/>
        <v>Underpaid High Performer</v>
      </c>
    </row>
    <row r="407" spans="1:25">
      <c r="A407" s="11" t="s">
        <v>580</v>
      </c>
      <c r="B407" s="12" t="s">
        <v>19</v>
      </c>
      <c r="C407" s="12">
        <v>38</v>
      </c>
      <c r="D407" s="12" t="s">
        <v>20</v>
      </c>
      <c r="E407" s="12" t="s">
        <v>26</v>
      </c>
      <c r="F407" s="12" t="s">
        <v>27</v>
      </c>
      <c r="G407" s="13">
        <v>44660</v>
      </c>
      <c r="H407" s="12" t="s">
        <v>159</v>
      </c>
      <c r="I407" s="12" t="s">
        <v>70</v>
      </c>
      <c r="J407" s="14" t="s">
        <v>17</v>
      </c>
      <c r="K407" t="str">
        <f>_xlfn.XLOOKUP(A407,attrition_cleaned!$A:$A,attrition_cleaned!$B:$B,"Missing")</f>
        <v>No</v>
      </c>
      <c r="L407" s="13"/>
      <c r="M407">
        <f>_xlfn.XLOOKUP(A407,compensation_cleaned!$A:$A,compensation_cleaned!$B:$B,"Missing")</f>
        <v>858286</v>
      </c>
      <c r="N407">
        <f>_xlfn.XLOOKUP(A407,compensation_cleaned!$A:$A,compensation_cleaned!$C:$C,"Missing")</f>
        <v>85101</v>
      </c>
      <c r="O407" t="str">
        <f>_xlfn.XLOOKUP(A407,compensation_cleaned!$A:$A,compensation_cleaned!$D:$D,"Missing")</f>
        <v>L2</v>
      </c>
      <c r="P407">
        <f>_xlfn.XLOOKUP(A407,engagement_pivot!$A:$A,engagement_pivot!$B:$B,"Missing")</f>
        <v>3</v>
      </c>
      <c r="Q407" t="str">
        <f>IF(
  _xlfn.XLOOKUP(A407, engagement_pivot!A:A, engagement_pivot!C:C, 0) &gt; 0,
  "Yes",
  "No"
)</f>
        <v>Yes</v>
      </c>
      <c r="R407">
        <f t="shared" si="30"/>
        <v>20</v>
      </c>
      <c r="S407" t="str">
        <f t="shared" si="31"/>
        <v>13–36 months</v>
      </c>
      <c r="T407">
        <f>_xlfn.XLOOKUP(A407,performance_pivot!$A:$A,performance_pivot!$B:$B,"Missing")</f>
        <v>3</v>
      </c>
      <c r="U407">
        <f>_xlfn.XLOOKUP(A407,compensation_cleaned!$A:$A,compensation_cleaned!$F:$F,"Missing")</f>
        <v>746435.40070921986</v>
      </c>
      <c r="V407" t="str">
        <f t="shared" si="32"/>
        <v>Above Avg Pay</v>
      </c>
      <c r="W407" t="str">
        <f t="shared" si="33"/>
        <v>Low/Avg Performer</v>
      </c>
      <c r="Y407" t="str">
        <f t="shared" si="34"/>
        <v>Overpaid Low Performer</v>
      </c>
    </row>
    <row r="408" spans="1:25">
      <c r="A408" s="7" t="s">
        <v>581</v>
      </c>
      <c r="B408" s="8" t="s">
        <v>11</v>
      </c>
      <c r="C408" s="8">
        <v>39</v>
      </c>
      <c r="D408" s="8" t="s">
        <v>12</v>
      </c>
      <c r="E408" s="8" t="s">
        <v>26</v>
      </c>
      <c r="F408" s="8" t="s">
        <v>58</v>
      </c>
      <c r="G408" s="9">
        <v>43623</v>
      </c>
      <c r="H408" s="8" t="s">
        <v>582</v>
      </c>
      <c r="I408" s="8" t="s">
        <v>56</v>
      </c>
      <c r="J408" s="10" t="s">
        <v>24</v>
      </c>
      <c r="K408" t="str">
        <f>_xlfn.XLOOKUP(A408,attrition_cleaned!$A:$A,attrition_cleaned!$B:$B,"Missing")</f>
        <v>No</v>
      </c>
      <c r="L408" s="9"/>
      <c r="M408">
        <f>_xlfn.XLOOKUP(A408,compensation_cleaned!$A:$A,compensation_cleaned!$B:$B,"Missing")</f>
        <v>929377</v>
      </c>
      <c r="N408">
        <f>_xlfn.XLOOKUP(A408,compensation_cleaned!$A:$A,compensation_cleaned!$C:$C,"Missing")</f>
        <v>53069</v>
      </c>
      <c r="O408" t="str">
        <f>_xlfn.XLOOKUP(A408,compensation_cleaned!$A:$A,compensation_cleaned!$D:$D,"Missing")</f>
        <v>L3</v>
      </c>
      <c r="P408">
        <f>_xlfn.XLOOKUP(A408,engagement_pivot!$A:$A,engagement_pivot!$B:$B,"Missing")</f>
        <v>2.5</v>
      </c>
      <c r="Q408" t="str">
        <f>IF(
  _xlfn.XLOOKUP(A408, engagement_pivot!A:A, engagement_pivot!C:C, 0) &gt; 0,
  "Yes",
  "No"
)</f>
        <v>Yes</v>
      </c>
      <c r="R408">
        <f t="shared" si="30"/>
        <v>54</v>
      </c>
      <c r="S408" t="str">
        <f t="shared" si="31"/>
        <v>37+ months</v>
      </c>
      <c r="T408">
        <f>_xlfn.XLOOKUP(A408,performance_pivot!$A:$A,performance_pivot!$B:$B,"Missing")</f>
        <v>4</v>
      </c>
      <c r="U408">
        <f>_xlfn.XLOOKUP(A408,compensation_cleaned!$A:$A,compensation_cleaned!$F:$F,"Missing")</f>
        <v>1044648.4727722772</v>
      </c>
      <c r="V408" t="str">
        <f t="shared" si="32"/>
        <v>Below Avg Pay</v>
      </c>
      <c r="W408" t="str">
        <f t="shared" si="33"/>
        <v>High Performer</v>
      </c>
      <c r="Y408" t="str">
        <f t="shared" si="34"/>
        <v>Underpaid High Performer</v>
      </c>
    </row>
    <row r="409" spans="1:25">
      <c r="A409" s="11" t="s">
        <v>583</v>
      </c>
      <c r="B409" s="12" t="s">
        <v>11</v>
      </c>
      <c r="C409" s="12">
        <v>41</v>
      </c>
      <c r="D409" s="12" t="s">
        <v>20</v>
      </c>
      <c r="E409" s="12" t="s">
        <v>37</v>
      </c>
      <c r="F409" s="12" t="s">
        <v>43</v>
      </c>
      <c r="G409" s="13">
        <v>43187</v>
      </c>
      <c r="H409" s="12" t="s">
        <v>173</v>
      </c>
      <c r="I409" s="12" t="s">
        <v>56</v>
      </c>
      <c r="J409" s="14" t="s">
        <v>24</v>
      </c>
      <c r="K409" t="str">
        <f>_xlfn.XLOOKUP(A409,attrition_cleaned!$A:$A,attrition_cleaned!$B:$B,"Missing")</f>
        <v>No</v>
      </c>
      <c r="L409" s="13"/>
      <c r="M409">
        <f>_xlfn.XLOOKUP(A409,compensation_cleaned!$A:$A,compensation_cleaned!$B:$B,"Missing")</f>
        <v>523626</v>
      </c>
      <c r="N409">
        <f>_xlfn.XLOOKUP(A409,compensation_cleaned!$A:$A,compensation_cleaned!$C:$C,"Missing")</f>
        <v>44424</v>
      </c>
      <c r="O409" t="str">
        <f>_xlfn.XLOOKUP(A409,compensation_cleaned!$A:$A,compensation_cleaned!$D:$D,"Missing")</f>
        <v>L1</v>
      </c>
      <c r="P409">
        <f>_xlfn.XLOOKUP(A409,engagement_pivot!$A:$A,engagement_pivot!$B:$B,"Missing")</f>
        <v>1</v>
      </c>
      <c r="Q409" t="str">
        <f>IF(
  _xlfn.XLOOKUP(A409, engagement_pivot!A:A, engagement_pivot!C:C, 0) &gt; 0,
  "Yes",
  "No"
)</f>
        <v>Yes</v>
      </c>
      <c r="R409">
        <f t="shared" si="30"/>
        <v>69</v>
      </c>
      <c r="S409" t="str">
        <f t="shared" si="31"/>
        <v>37+ months</v>
      </c>
      <c r="T409">
        <f>_xlfn.XLOOKUP(A409,performance_pivot!$A:$A,performance_pivot!$B:$B,"Missing")</f>
        <v>3.3333333333333335</v>
      </c>
      <c r="U409">
        <f>_xlfn.XLOOKUP(A409,compensation_cleaned!$A:$A,compensation_cleaned!$F:$F,"Missing")</f>
        <v>499723.03723404254</v>
      </c>
      <c r="V409" t="str">
        <f t="shared" si="32"/>
        <v>Above Avg Pay</v>
      </c>
      <c r="W409" t="str">
        <f t="shared" si="33"/>
        <v>Low/Avg Performer</v>
      </c>
      <c r="Y409" t="str">
        <f t="shared" si="34"/>
        <v>Overpaid Low Performer</v>
      </c>
    </row>
    <row r="410" spans="1:25">
      <c r="A410" s="7" t="s">
        <v>584</v>
      </c>
      <c r="B410" s="8" t="s">
        <v>19</v>
      </c>
      <c r="C410" s="8">
        <v>39</v>
      </c>
      <c r="D410" s="8" t="s">
        <v>20</v>
      </c>
      <c r="E410" s="8" t="s">
        <v>26</v>
      </c>
      <c r="F410" s="8" t="s">
        <v>58</v>
      </c>
      <c r="G410" s="9">
        <v>45187</v>
      </c>
      <c r="H410" s="8" t="s">
        <v>585</v>
      </c>
      <c r="I410" s="8" t="s">
        <v>70</v>
      </c>
      <c r="J410" s="10" t="s">
        <v>24</v>
      </c>
      <c r="K410" t="str">
        <f>_xlfn.XLOOKUP(A410,attrition_cleaned!$A:$A,attrition_cleaned!$B:$B,"Missing")</f>
        <v>No</v>
      </c>
      <c r="L410" s="9"/>
      <c r="M410">
        <f>_xlfn.XLOOKUP(A410,compensation_cleaned!$A:$A,compensation_cleaned!$B:$B,"Missing")</f>
        <v>1104520</v>
      </c>
      <c r="N410">
        <f>_xlfn.XLOOKUP(A410,compensation_cleaned!$A:$A,compensation_cleaned!$C:$C,"Missing")</f>
        <v>111137</v>
      </c>
      <c r="O410" t="str">
        <f>_xlfn.XLOOKUP(A410,compensation_cleaned!$A:$A,compensation_cleaned!$D:$D,"Missing")</f>
        <v>L3</v>
      </c>
      <c r="P410">
        <f>_xlfn.XLOOKUP(A410,engagement_pivot!$A:$A,engagement_pivot!$B:$B,"Missing")</f>
        <v>3.5</v>
      </c>
      <c r="Q410" t="str">
        <f>IF(
  _xlfn.XLOOKUP(A410, engagement_pivot!A:A, engagement_pivot!C:C, 0) &gt; 0,
  "Yes",
  "No"
)</f>
        <v>Yes</v>
      </c>
      <c r="R410">
        <f t="shared" si="30"/>
        <v>3</v>
      </c>
      <c r="S410" t="str">
        <f t="shared" si="31"/>
        <v>0–12 months</v>
      </c>
      <c r="T410">
        <f>_xlfn.XLOOKUP(A410,performance_pivot!$A:$A,performance_pivot!$B:$B,"Missing")</f>
        <v>4</v>
      </c>
      <c r="U410">
        <f>_xlfn.XLOOKUP(A410,compensation_cleaned!$A:$A,compensation_cleaned!$F:$F,"Missing")</f>
        <v>1044648.4727722772</v>
      </c>
      <c r="V410" t="str">
        <f t="shared" si="32"/>
        <v>Above Avg Pay</v>
      </c>
      <c r="W410" t="str">
        <f t="shared" si="33"/>
        <v>High Performer</v>
      </c>
      <c r="Y410" t="str">
        <f t="shared" si="34"/>
        <v>Well Aligned</v>
      </c>
    </row>
    <row r="411" spans="1:25">
      <c r="A411" s="11" t="s">
        <v>586</v>
      </c>
      <c r="B411" s="12" t="s">
        <v>19</v>
      </c>
      <c r="C411" s="12">
        <v>26</v>
      </c>
      <c r="D411" s="12" t="s">
        <v>20</v>
      </c>
      <c r="E411" s="12" t="s">
        <v>26</v>
      </c>
      <c r="F411" s="12" t="s">
        <v>58</v>
      </c>
      <c r="G411" s="13">
        <v>44800</v>
      </c>
      <c r="H411" s="12" t="s">
        <v>157</v>
      </c>
      <c r="I411" s="12" t="s">
        <v>23</v>
      </c>
      <c r="J411" s="14" t="s">
        <v>24</v>
      </c>
      <c r="K411" t="str">
        <f>_xlfn.XLOOKUP(A411,attrition_cleaned!$A:$A,attrition_cleaned!$B:$B,"Missing")</f>
        <v>Yes</v>
      </c>
      <c r="L411" s="13">
        <v>46075</v>
      </c>
      <c r="M411">
        <f>_xlfn.XLOOKUP(A411,compensation_cleaned!$A:$A,compensation_cleaned!$B:$B,"Missing")</f>
        <v>995695</v>
      </c>
      <c r="N411">
        <f>_xlfn.XLOOKUP(A411,compensation_cleaned!$A:$A,compensation_cleaned!$C:$C,"Missing")</f>
        <v>114534</v>
      </c>
      <c r="O411" t="str">
        <f>_xlfn.XLOOKUP(A411,compensation_cleaned!$A:$A,compensation_cleaned!$D:$D,"Missing")</f>
        <v>L3</v>
      </c>
      <c r="P411">
        <f>_xlfn.XLOOKUP(A411,engagement_pivot!$A:$A,engagement_pivot!$B:$B,"Missing")</f>
        <v>3</v>
      </c>
      <c r="Q411" t="str">
        <f>IF(
  _xlfn.XLOOKUP(A411, engagement_pivot!A:A, engagement_pivot!C:C, 0) &gt; 0,
  "Yes",
  "No"
)</f>
        <v>Yes</v>
      </c>
      <c r="R411">
        <f t="shared" si="30"/>
        <v>41</v>
      </c>
      <c r="S411" t="str">
        <f t="shared" si="31"/>
        <v>37+ months</v>
      </c>
      <c r="T411">
        <f>_xlfn.XLOOKUP(A411,performance_pivot!$A:$A,performance_pivot!$B:$B,"Missing")</f>
        <v>3</v>
      </c>
      <c r="U411">
        <f>_xlfn.XLOOKUP(A411,compensation_cleaned!$A:$A,compensation_cleaned!$F:$F,"Missing")</f>
        <v>1044648.4727722772</v>
      </c>
      <c r="V411" t="str">
        <f t="shared" si="32"/>
        <v>Below Avg Pay</v>
      </c>
      <c r="W411" t="str">
        <f t="shared" si="33"/>
        <v>Low/Avg Performer</v>
      </c>
      <c r="Y411" t="str">
        <f t="shared" si="34"/>
        <v>Low Pay &amp; Low Performance</v>
      </c>
    </row>
    <row r="412" spans="1:25">
      <c r="A412" s="7" t="s">
        <v>587</v>
      </c>
      <c r="B412" s="8" t="s">
        <v>19</v>
      </c>
      <c r="C412" s="8">
        <v>24</v>
      </c>
      <c r="D412" s="8" t="s">
        <v>12</v>
      </c>
      <c r="E412" s="8" t="s">
        <v>49</v>
      </c>
      <c r="F412" s="8" t="s">
        <v>65</v>
      </c>
      <c r="G412" s="9">
        <v>44448</v>
      </c>
      <c r="H412" s="8" t="s">
        <v>35</v>
      </c>
      <c r="I412" s="8" t="s">
        <v>16</v>
      </c>
      <c r="J412" s="10" t="s">
        <v>24</v>
      </c>
      <c r="K412" t="str">
        <f>_xlfn.XLOOKUP(A412,attrition_cleaned!$A:$A,attrition_cleaned!$B:$B,"Missing")</f>
        <v>No</v>
      </c>
      <c r="L412" s="9"/>
      <c r="M412">
        <f>_xlfn.XLOOKUP(A412,compensation_cleaned!$A:$A,compensation_cleaned!$B:$B,"Missing")</f>
        <v>2116271</v>
      </c>
      <c r="N412">
        <f>_xlfn.XLOOKUP(A412,compensation_cleaned!$A:$A,compensation_cleaned!$C:$C,"Missing")</f>
        <v>292590</v>
      </c>
      <c r="O412" t="str">
        <f>_xlfn.XLOOKUP(A412,compensation_cleaned!$A:$A,compensation_cleaned!$D:$D,"Missing")</f>
        <v>L5</v>
      </c>
      <c r="P412">
        <f>_xlfn.XLOOKUP(A412,engagement_pivot!$A:$A,engagement_pivot!$B:$B,"Missing")</f>
        <v>1.6666666666666667</v>
      </c>
      <c r="Q412" t="str">
        <f>IF(
  _xlfn.XLOOKUP(A412, engagement_pivot!A:A, engagement_pivot!C:C, 0) &gt; 0,
  "Yes",
  "No"
)</f>
        <v>Yes</v>
      </c>
      <c r="R412">
        <f t="shared" si="30"/>
        <v>27</v>
      </c>
      <c r="S412" t="str">
        <f t="shared" si="31"/>
        <v>13–36 months</v>
      </c>
      <c r="T412">
        <f>_xlfn.XLOOKUP(A412,performance_pivot!$A:$A,performance_pivot!$B:$B,"Missing")</f>
        <v>3</v>
      </c>
      <c r="U412">
        <f>_xlfn.XLOOKUP(A412,compensation_cleaned!$A:$A,compensation_cleaned!$F:$F,"Missing")</f>
        <v>1044648.4727722772</v>
      </c>
      <c r="V412" t="str">
        <f t="shared" si="32"/>
        <v>Above Avg Pay</v>
      </c>
      <c r="W412" t="str">
        <f t="shared" si="33"/>
        <v>Low/Avg Performer</v>
      </c>
      <c r="Y412" t="str">
        <f t="shared" si="34"/>
        <v>Overpaid Low Performer</v>
      </c>
    </row>
    <row r="413" spans="1:25">
      <c r="A413" s="11" t="s">
        <v>588</v>
      </c>
      <c r="B413" s="12" t="s">
        <v>11</v>
      </c>
      <c r="C413" s="12">
        <v>32</v>
      </c>
      <c r="D413" s="12" t="s">
        <v>12</v>
      </c>
      <c r="E413" s="12" t="s">
        <v>13</v>
      </c>
      <c r="F413" s="12" t="s">
        <v>21</v>
      </c>
      <c r="G413" s="13">
        <v>44949</v>
      </c>
      <c r="H413" s="12" t="s">
        <v>335</v>
      </c>
      <c r="I413" s="12" t="s">
        <v>16</v>
      </c>
      <c r="J413" s="14" t="s">
        <v>24</v>
      </c>
      <c r="K413" t="str">
        <f>_xlfn.XLOOKUP(A413,attrition_cleaned!$A:$A,attrition_cleaned!$B:$B,"Missing")</f>
        <v>No</v>
      </c>
      <c r="L413" s="13"/>
      <c r="M413">
        <f>_xlfn.XLOOKUP(A413,compensation_cleaned!$A:$A,compensation_cleaned!$B:$B,"Missing")</f>
        <v>1093170</v>
      </c>
      <c r="N413">
        <f>_xlfn.XLOOKUP(A413,compensation_cleaned!$A:$A,compensation_cleaned!$C:$C,"Missing")</f>
        <v>115883</v>
      </c>
      <c r="O413" t="str">
        <f>_xlfn.XLOOKUP(A413,compensation_cleaned!$A:$A,compensation_cleaned!$D:$D,"Missing")</f>
        <v>L3</v>
      </c>
      <c r="P413">
        <f>_xlfn.XLOOKUP(A413,engagement_pivot!$A:$A,engagement_pivot!$B:$B,"Missing")</f>
        <v>3</v>
      </c>
      <c r="Q413" t="str">
        <f>IF(
  _xlfn.XLOOKUP(A413, engagement_pivot!A:A, engagement_pivot!C:C, 0) &gt; 0,
  "Yes",
  "No"
)</f>
        <v>Yes</v>
      </c>
      <c r="R413">
        <f t="shared" si="30"/>
        <v>11</v>
      </c>
      <c r="S413" t="str">
        <f t="shared" si="31"/>
        <v>0–12 months</v>
      </c>
      <c r="T413">
        <f>_xlfn.XLOOKUP(A413,performance_pivot!$A:$A,performance_pivot!$B:$B,"Missing")</f>
        <v>3</v>
      </c>
      <c r="U413">
        <f>_xlfn.XLOOKUP(A413,compensation_cleaned!$A:$A,compensation_cleaned!$F:$F,"Missing")</f>
        <v>1044648.4727722772</v>
      </c>
      <c r="V413" t="str">
        <f t="shared" si="32"/>
        <v>Above Avg Pay</v>
      </c>
      <c r="W413" t="str">
        <f t="shared" si="33"/>
        <v>Low/Avg Performer</v>
      </c>
      <c r="Y413" t="str">
        <f t="shared" si="34"/>
        <v>Overpaid Low Performer</v>
      </c>
    </row>
    <row r="414" spans="1:25">
      <c r="A414" s="7" t="s">
        <v>589</v>
      </c>
      <c r="B414" s="8" t="s">
        <v>11</v>
      </c>
      <c r="C414" s="8">
        <v>36</v>
      </c>
      <c r="D414" s="8" t="s">
        <v>12</v>
      </c>
      <c r="E414" s="8" t="s">
        <v>13</v>
      </c>
      <c r="F414" s="8" t="s">
        <v>21</v>
      </c>
      <c r="G414" s="9">
        <v>43138</v>
      </c>
      <c r="H414" s="8" t="s">
        <v>164</v>
      </c>
      <c r="I414" s="8" t="s">
        <v>23</v>
      </c>
      <c r="J414" s="10" t="s">
        <v>24</v>
      </c>
      <c r="K414" t="str">
        <f>_xlfn.XLOOKUP(A414,attrition_cleaned!$A:$A,attrition_cleaned!$B:$B,"Missing")</f>
        <v>Yes</v>
      </c>
      <c r="L414" s="9">
        <v>44154</v>
      </c>
      <c r="M414">
        <f>_xlfn.XLOOKUP(A414,compensation_cleaned!$A:$A,compensation_cleaned!$B:$B,"Missing")</f>
        <v>769095</v>
      </c>
      <c r="N414">
        <f>_xlfn.XLOOKUP(A414,compensation_cleaned!$A:$A,compensation_cleaned!$C:$C,"Missing")</f>
        <v>81814</v>
      </c>
      <c r="O414" t="str">
        <f>_xlfn.XLOOKUP(A414,compensation_cleaned!$A:$A,compensation_cleaned!$D:$D,"Missing")</f>
        <v>L2</v>
      </c>
      <c r="P414">
        <f>_xlfn.XLOOKUP(A414,engagement_pivot!$A:$A,engagement_pivot!$B:$B,"Missing")</f>
        <v>3.6666666666666665</v>
      </c>
      <c r="Q414" t="str">
        <f>IF(
  _xlfn.XLOOKUP(A414, engagement_pivot!A:A, engagement_pivot!C:C, 0) &gt; 0,
  "Yes",
  "No"
)</f>
        <v>Yes</v>
      </c>
      <c r="R414">
        <f t="shared" si="30"/>
        <v>33</v>
      </c>
      <c r="S414" t="str">
        <f t="shared" si="31"/>
        <v>13–36 months</v>
      </c>
      <c r="T414">
        <f>_xlfn.XLOOKUP(A414,performance_pivot!$A:$A,performance_pivot!$B:$B,"Missing")</f>
        <v>2.75</v>
      </c>
      <c r="U414">
        <f>_xlfn.XLOOKUP(A414,compensation_cleaned!$A:$A,compensation_cleaned!$F:$F,"Missing")</f>
        <v>746435.40070921986</v>
      </c>
      <c r="V414" t="str">
        <f t="shared" si="32"/>
        <v>Above Avg Pay</v>
      </c>
      <c r="W414" t="str">
        <f t="shared" si="33"/>
        <v>Low/Avg Performer</v>
      </c>
      <c r="Y414" t="str">
        <f t="shared" si="34"/>
        <v>Overpaid Low Performer</v>
      </c>
    </row>
    <row r="415" spans="1:25">
      <c r="A415" s="11" t="s">
        <v>590</v>
      </c>
      <c r="B415" s="12" t="s">
        <v>11</v>
      </c>
      <c r="C415" s="12">
        <v>37</v>
      </c>
      <c r="D415" s="12" t="s">
        <v>12</v>
      </c>
      <c r="E415" s="12" t="s">
        <v>33</v>
      </c>
      <c r="F415" s="12" t="s">
        <v>112</v>
      </c>
      <c r="G415" s="13">
        <v>42808</v>
      </c>
      <c r="H415" s="12" t="s">
        <v>287</v>
      </c>
      <c r="I415" s="12" t="s">
        <v>16</v>
      </c>
      <c r="J415" s="14" t="s">
        <v>24</v>
      </c>
      <c r="K415" t="str">
        <f>_xlfn.XLOOKUP(A415,attrition_cleaned!$A:$A,attrition_cleaned!$B:$B,"Missing")</f>
        <v>No</v>
      </c>
      <c r="L415" s="13"/>
      <c r="M415">
        <f>_xlfn.XLOOKUP(A415,compensation_cleaned!$A:$A,compensation_cleaned!$B:$B,"Missing")</f>
        <v>600911</v>
      </c>
      <c r="N415">
        <f>_xlfn.XLOOKUP(A415,compensation_cleaned!$A:$A,compensation_cleaned!$C:$C,"Missing")</f>
        <v>35918</v>
      </c>
      <c r="O415" t="str">
        <f>_xlfn.XLOOKUP(A415,compensation_cleaned!$A:$A,compensation_cleaned!$D:$D,"Missing")</f>
        <v>L2</v>
      </c>
      <c r="P415">
        <f>_xlfn.XLOOKUP(A415,engagement_pivot!$A:$A,engagement_pivot!$B:$B,"Missing")</f>
        <v>3.6666666666666665</v>
      </c>
      <c r="Q415" t="str">
        <f>IF(
  _xlfn.XLOOKUP(A415, engagement_pivot!A:A, engagement_pivot!C:C, 0) &gt; 0,
  "Yes",
  "No"
)</f>
        <v>Yes</v>
      </c>
      <c r="R415">
        <f t="shared" si="30"/>
        <v>81</v>
      </c>
      <c r="S415" t="str">
        <f t="shared" si="31"/>
        <v>37+ months</v>
      </c>
      <c r="T415">
        <f>_xlfn.XLOOKUP(A415,performance_pivot!$A:$A,performance_pivot!$B:$B,"Missing")</f>
        <v>3</v>
      </c>
      <c r="U415">
        <f>_xlfn.XLOOKUP(A415,compensation_cleaned!$A:$A,compensation_cleaned!$F:$F,"Missing")</f>
        <v>746435.40070921986</v>
      </c>
      <c r="V415" t="str">
        <f t="shared" si="32"/>
        <v>Below Avg Pay</v>
      </c>
      <c r="W415" t="str">
        <f t="shared" si="33"/>
        <v>Low/Avg Performer</v>
      </c>
      <c r="Y415" t="str">
        <f t="shared" si="34"/>
        <v>Low Pay &amp; Low Performance</v>
      </c>
    </row>
    <row r="416" spans="1:25">
      <c r="A416" s="7" t="s">
        <v>591</v>
      </c>
      <c r="B416" s="8" t="s">
        <v>19</v>
      </c>
      <c r="C416" s="8">
        <v>31</v>
      </c>
      <c r="D416" s="8" t="s">
        <v>12</v>
      </c>
      <c r="E416" s="8" t="s">
        <v>26</v>
      </c>
      <c r="F416" s="8" t="s">
        <v>58</v>
      </c>
      <c r="G416" s="9">
        <v>43824</v>
      </c>
      <c r="H416" s="8" t="s">
        <v>28</v>
      </c>
      <c r="I416" s="8" t="s">
        <v>56</v>
      </c>
      <c r="J416" s="10" t="s">
        <v>17</v>
      </c>
      <c r="K416" t="str">
        <f>_xlfn.XLOOKUP(A416,attrition_cleaned!$A:$A,attrition_cleaned!$B:$B,"Missing")</f>
        <v>Yes</v>
      </c>
      <c r="L416" s="9">
        <v>44094</v>
      </c>
      <c r="M416">
        <f>_xlfn.XLOOKUP(A416,compensation_cleaned!$A:$A,compensation_cleaned!$B:$B,"Missing")</f>
        <v>1105135</v>
      </c>
      <c r="N416">
        <f>_xlfn.XLOOKUP(A416,compensation_cleaned!$A:$A,compensation_cleaned!$C:$C,"Missing")</f>
        <v>134269</v>
      </c>
      <c r="O416" t="str">
        <f>_xlfn.XLOOKUP(A416,compensation_cleaned!$A:$A,compensation_cleaned!$D:$D,"Missing")</f>
        <v>L3</v>
      </c>
      <c r="P416">
        <f>_xlfn.XLOOKUP(A416,engagement_pivot!$A:$A,engagement_pivot!$B:$B,"Missing")</f>
        <v>4</v>
      </c>
      <c r="Q416" t="str">
        <f>IF(
  _xlfn.XLOOKUP(A416, engagement_pivot!A:A, engagement_pivot!C:C, 0) &gt; 0,
  "Yes",
  "No"
)</f>
        <v>Yes</v>
      </c>
      <c r="R416">
        <f t="shared" si="30"/>
        <v>8</v>
      </c>
      <c r="S416" t="str">
        <f t="shared" si="31"/>
        <v>0–12 months</v>
      </c>
      <c r="T416">
        <f>_xlfn.XLOOKUP(A416,performance_pivot!$A:$A,performance_pivot!$B:$B,"Missing")</f>
        <v>4</v>
      </c>
      <c r="U416">
        <f>_xlfn.XLOOKUP(A416,compensation_cleaned!$A:$A,compensation_cleaned!$F:$F,"Missing")</f>
        <v>1044648.4727722772</v>
      </c>
      <c r="V416" t="str">
        <f t="shared" si="32"/>
        <v>Above Avg Pay</v>
      </c>
      <c r="W416" t="str">
        <f t="shared" si="33"/>
        <v>High Performer</v>
      </c>
      <c r="Y416" t="str">
        <f t="shared" si="34"/>
        <v>Well Aligned</v>
      </c>
    </row>
    <row r="417" spans="1:25">
      <c r="A417" s="11" t="s">
        <v>592</v>
      </c>
      <c r="B417" s="12" t="s">
        <v>19</v>
      </c>
      <c r="C417" s="12">
        <v>23</v>
      </c>
      <c r="D417" s="12" t="s">
        <v>12</v>
      </c>
      <c r="E417" s="12" t="s">
        <v>26</v>
      </c>
      <c r="F417" s="12" t="s">
        <v>27</v>
      </c>
      <c r="G417" s="13">
        <v>44007</v>
      </c>
      <c r="H417" s="12" t="s">
        <v>444</v>
      </c>
      <c r="I417" s="12" t="s">
        <v>70</v>
      </c>
      <c r="J417" s="14" t="s">
        <v>24</v>
      </c>
      <c r="K417" t="str">
        <f>_xlfn.XLOOKUP(A417,attrition_cleaned!$A:$A,attrition_cleaned!$B:$B,"Missing")</f>
        <v>No</v>
      </c>
      <c r="L417" s="13"/>
      <c r="M417">
        <f>_xlfn.XLOOKUP(A417,compensation_cleaned!$A:$A,compensation_cleaned!$B:$B,"Missing")</f>
        <v>1133708</v>
      </c>
      <c r="N417">
        <f>_xlfn.XLOOKUP(A417,compensation_cleaned!$A:$A,compensation_cleaned!$C:$C,"Missing")</f>
        <v>142098</v>
      </c>
      <c r="O417" t="str">
        <f>_xlfn.XLOOKUP(A417,compensation_cleaned!$A:$A,compensation_cleaned!$D:$D,"Missing")</f>
        <v>L3</v>
      </c>
      <c r="P417">
        <f>_xlfn.XLOOKUP(A417,engagement_pivot!$A:$A,engagement_pivot!$B:$B,"Missing")</f>
        <v>1</v>
      </c>
      <c r="Q417" t="str">
        <f>IF(
  _xlfn.XLOOKUP(A417, engagement_pivot!A:A, engagement_pivot!C:C, 0) &gt; 0,
  "Yes",
  "No"
)</f>
        <v>Yes</v>
      </c>
      <c r="R417">
        <f t="shared" si="30"/>
        <v>42</v>
      </c>
      <c r="S417" t="str">
        <f t="shared" si="31"/>
        <v>37+ months</v>
      </c>
      <c r="T417">
        <f>_xlfn.XLOOKUP(A417,performance_pivot!$A:$A,performance_pivot!$B:$B,"Missing")</f>
        <v>3.75</v>
      </c>
      <c r="U417">
        <f>_xlfn.XLOOKUP(A417,compensation_cleaned!$A:$A,compensation_cleaned!$F:$F,"Missing")</f>
        <v>1044648.4727722772</v>
      </c>
      <c r="V417" t="str">
        <f t="shared" si="32"/>
        <v>Above Avg Pay</v>
      </c>
      <c r="W417" t="str">
        <f t="shared" si="33"/>
        <v>Low/Avg Performer</v>
      </c>
      <c r="Y417" t="str">
        <f t="shared" si="34"/>
        <v>Overpaid Low Performer</v>
      </c>
    </row>
    <row r="418" spans="1:25">
      <c r="A418" s="7" t="s">
        <v>593</v>
      </c>
      <c r="B418" s="8" t="s">
        <v>19</v>
      </c>
      <c r="C418" s="8">
        <v>40</v>
      </c>
      <c r="D418" s="8" t="s">
        <v>20</v>
      </c>
      <c r="E418" s="8" t="s">
        <v>13</v>
      </c>
      <c r="F418" s="8" t="s">
        <v>14</v>
      </c>
      <c r="G418" s="9">
        <v>43552</v>
      </c>
      <c r="H418" s="8" t="s">
        <v>368</v>
      </c>
      <c r="I418" s="8" t="s">
        <v>45</v>
      </c>
      <c r="J418" s="10" t="s">
        <v>24</v>
      </c>
      <c r="K418" t="str">
        <f>_xlfn.XLOOKUP(A418,attrition_cleaned!$A:$A,attrition_cleaned!$B:$B,"Missing")</f>
        <v>No</v>
      </c>
      <c r="L418" s="9"/>
      <c r="M418">
        <f>_xlfn.XLOOKUP(A418,compensation_cleaned!$A:$A,compensation_cleaned!$B:$B,"Missing")</f>
        <v>509154</v>
      </c>
      <c r="N418">
        <f>_xlfn.XLOOKUP(A418,compensation_cleaned!$A:$A,compensation_cleaned!$C:$C,"Missing")</f>
        <v>67647</v>
      </c>
      <c r="O418" t="str">
        <f>_xlfn.XLOOKUP(A418,compensation_cleaned!$A:$A,compensation_cleaned!$D:$D,"Missing")</f>
        <v>L1</v>
      </c>
      <c r="P418">
        <f>_xlfn.XLOOKUP(A418,engagement_pivot!$A:$A,engagement_pivot!$B:$B,"Missing")</f>
        <v>2</v>
      </c>
      <c r="Q418" t="str">
        <f>IF(
  _xlfn.XLOOKUP(A418, engagement_pivot!A:A, engagement_pivot!C:C, 0) &gt; 0,
  "Yes",
  "No"
)</f>
        <v>Yes</v>
      </c>
      <c r="R418">
        <f t="shared" si="30"/>
        <v>57</v>
      </c>
      <c r="S418" t="str">
        <f t="shared" si="31"/>
        <v>37+ months</v>
      </c>
      <c r="T418">
        <f>_xlfn.XLOOKUP(A418,performance_pivot!$A:$A,performance_pivot!$B:$B,"Missing")</f>
        <v>3.3333333333333335</v>
      </c>
      <c r="U418">
        <f>_xlfn.XLOOKUP(A418,compensation_cleaned!$A:$A,compensation_cleaned!$F:$F,"Missing")</f>
        <v>499723.03723404254</v>
      </c>
      <c r="V418" t="str">
        <f t="shared" si="32"/>
        <v>Above Avg Pay</v>
      </c>
      <c r="W418" t="str">
        <f t="shared" si="33"/>
        <v>Low/Avg Performer</v>
      </c>
      <c r="Y418" t="str">
        <f t="shared" si="34"/>
        <v>Overpaid Low Performer</v>
      </c>
    </row>
    <row r="419" spans="1:25">
      <c r="A419" s="11" t="s">
        <v>594</v>
      </c>
      <c r="B419" s="12" t="s">
        <v>11</v>
      </c>
      <c r="C419" s="12">
        <v>39</v>
      </c>
      <c r="D419" s="12" t="s">
        <v>12</v>
      </c>
      <c r="E419" s="12" t="s">
        <v>49</v>
      </c>
      <c r="F419" s="12" t="s">
        <v>68</v>
      </c>
      <c r="G419" s="13">
        <v>43105</v>
      </c>
      <c r="H419" s="12" t="s">
        <v>124</v>
      </c>
      <c r="I419" s="12" t="s">
        <v>70</v>
      </c>
      <c r="J419" s="14" t="s">
        <v>24</v>
      </c>
      <c r="K419" t="str">
        <f>_xlfn.XLOOKUP(A419,attrition_cleaned!$A:$A,attrition_cleaned!$B:$B,"Missing")</f>
        <v>Yes</v>
      </c>
      <c r="L419" s="13">
        <v>44462</v>
      </c>
      <c r="M419">
        <f>_xlfn.XLOOKUP(A419,compensation_cleaned!$A:$A,compensation_cleaned!$B:$B,"Missing")</f>
        <v>1522744</v>
      </c>
      <c r="N419">
        <f>_xlfn.XLOOKUP(A419,compensation_cleaned!$A:$A,compensation_cleaned!$C:$C,"Missing")</f>
        <v>119532</v>
      </c>
      <c r="O419" t="str">
        <f>_xlfn.XLOOKUP(A419,compensation_cleaned!$A:$A,compensation_cleaned!$D:$D,"Missing")</f>
        <v>L4</v>
      </c>
      <c r="P419">
        <f>_xlfn.XLOOKUP(A419,engagement_pivot!$A:$A,engagement_pivot!$B:$B,"Missing")</f>
        <v>1</v>
      </c>
      <c r="Q419" t="str">
        <f>IF(
  _xlfn.XLOOKUP(A419, engagement_pivot!A:A, engagement_pivot!C:C, 0) &gt; 0,
  "Yes",
  "No"
)</f>
        <v>Yes</v>
      </c>
      <c r="R419">
        <f t="shared" si="30"/>
        <v>44</v>
      </c>
      <c r="S419" t="str">
        <f t="shared" si="31"/>
        <v>37+ months</v>
      </c>
      <c r="T419">
        <f>_xlfn.XLOOKUP(A419,performance_pivot!$A:$A,performance_pivot!$B:$B,"Missing")</f>
        <v>5</v>
      </c>
      <c r="U419">
        <f>_xlfn.XLOOKUP(A419,compensation_cleaned!$A:$A,compensation_cleaned!$F:$F,"Missing")</f>
        <v>1044648.4727722772</v>
      </c>
      <c r="V419" t="str">
        <f t="shared" si="32"/>
        <v>Above Avg Pay</v>
      </c>
      <c r="W419" t="str">
        <f t="shared" si="33"/>
        <v>High Performer</v>
      </c>
      <c r="Y419" t="str">
        <f t="shared" si="34"/>
        <v>Well Aligned</v>
      </c>
    </row>
    <row r="420" spans="1:25">
      <c r="A420" s="7" t="s">
        <v>595</v>
      </c>
      <c r="B420" s="8" t="s">
        <v>11</v>
      </c>
      <c r="C420" s="8">
        <v>40</v>
      </c>
      <c r="D420" s="8" t="s">
        <v>12</v>
      </c>
      <c r="E420" s="8" t="s">
        <v>13</v>
      </c>
      <c r="F420" s="8" t="s">
        <v>14</v>
      </c>
      <c r="G420" s="9">
        <v>45162</v>
      </c>
      <c r="H420" s="8" t="s">
        <v>98</v>
      </c>
      <c r="I420" s="8" t="s">
        <v>16</v>
      </c>
      <c r="J420" s="10" t="s">
        <v>24</v>
      </c>
      <c r="K420" t="str">
        <f>_xlfn.XLOOKUP(A420,attrition_cleaned!$A:$A,attrition_cleaned!$B:$B,"Missing")</f>
        <v>No</v>
      </c>
      <c r="L420" s="9"/>
      <c r="M420">
        <f>_xlfn.XLOOKUP(A420,compensation_cleaned!$A:$A,compensation_cleaned!$B:$B,"Missing")</f>
        <v>1044322</v>
      </c>
      <c r="N420">
        <f>_xlfn.XLOOKUP(A420,compensation_cleaned!$A:$A,compensation_cleaned!$C:$C,"Missing")</f>
        <v>151576</v>
      </c>
      <c r="O420" t="str">
        <f>_xlfn.XLOOKUP(A420,compensation_cleaned!$A:$A,compensation_cleaned!$D:$D,"Missing")</f>
        <v>L3</v>
      </c>
      <c r="P420">
        <f>_xlfn.XLOOKUP(A420,engagement_pivot!$A:$A,engagement_pivot!$B:$B,"Missing")</f>
        <v>3.5</v>
      </c>
      <c r="Q420" t="str">
        <f>IF(
  _xlfn.XLOOKUP(A420, engagement_pivot!A:A, engagement_pivot!C:C, 0) &gt; 0,
  "Yes",
  "No"
)</f>
        <v>Yes</v>
      </c>
      <c r="R420">
        <f t="shared" si="30"/>
        <v>4</v>
      </c>
      <c r="S420" t="str">
        <f t="shared" si="31"/>
        <v>0–12 months</v>
      </c>
      <c r="T420">
        <f>_xlfn.XLOOKUP(A420,performance_pivot!$A:$A,performance_pivot!$B:$B,"Missing")</f>
        <v>5</v>
      </c>
      <c r="U420">
        <f>_xlfn.XLOOKUP(A420,compensation_cleaned!$A:$A,compensation_cleaned!$F:$F,"Missing")</f>
        <v>1044648.4727722772</v>
      </c>
      <c r="V420" t="str">
        <f t="shared" si="32"/>
        <v>Below Avg Pay</v>
      </c>
      <c r="W420" t="str">
        <f t="shared" si="33"/>
        <v>High Performer</v>
      </c>
      <c r="Y420" t="str">
        <f t="shared" si="34"/>
        <v>Underpaid High Performer</v>
      </c>
    </row>
    <row r="421" spans="1:25">
      <c r="A421" s="11" t="s">
        <v>596</v>
      </c>
      <c r="B421" s="12" t="s">
        <v>19</v>
      </c>
      <c r="C421" s="12">
        <v>28</v>
      </c>
      <c r="D421" s="12" t="s">
        <v>12</v>
      </c>
      <c r="E421" s="12" t="s">
        <v>37</v>
      </c>
      <c r="F421" s="12" t="s">
        <v>43</v>
      </c>
      <c r="G421" s="13">
        <v>44995</v>
      </c>
      <c r="H421" s="12" t="s">
        <v>218</v>
      </c>
      <c r="I421" s="12" t="s">
        <v>31</v>
      </c>
      <c r="J421" s="14" t="s">
        <v>24</v>
      </c>
      <c r="K421" t="str">
        <f>_xlfn.XLOOKUP(A421,attrition_cleaned!$A:$A,attrition_cleaned!$B:$B,"Missing")</f>
        <v>Yes</v>
      </c>
      <c r="L421" s="13">
        <v>45625</v>
      </c>
      <c r="M421">
        <f>_xlfn.XLOOKUP(A421,compensation_cleaned!$A:$A,compensation_cleaned!$B:$B,"Missing")</f>
        <v>909571</v>
      </c>
      <c r="N421">
        <f>_xlfn.XLOOKUP(A421,compensation_cleaned!$A:$A,compensation_cleaned!$C:$C,"Missing")</f>
        <v>129888</v>
      </c>
      <c r="O421" t="str">
        <f>_xlfn.XLOOKUP(A421,compensation_cleaned!$A:$A,compensation_cleaned!$D:$D,"Missing")</f>
        <v>L3</v>
      </c>
      <c r="P421">
        <f>_xlfn.XLOOKUP(A421,engagement_pivot!$A:$A,engagement_pivot!$B:$B,"Missing")</f>
        <v>3</v>
      </c>
      <c r="Q421" t="str">
        <f>IF(
  _xlfn.XLOOKUP(A421, engagement_pivot!A:A, engagement_pivot!C:C, 0) &gt; 0,
  "Yes",
  "No"
)</f>
        <v>Yes</v>
      </c>
      <c r="R421">
        <f t="shared" si="30"/>
        <v>20</v>
      </c>
      <c r="S421" t="str">
        <f t="shared" si="31"/>
        <v>13–36 months</v>
      </c>
      <c r="T421">
        <f>_xlfn.XLOOKUP(A421,performance_pivot!$A:$A,performance_pivot!$B:$B,"Missing")</f>
        <v>2.75</v>
      </c>
      <c r="U421">
        <f>_xlfn.XLOOKUP(A421,compensation_cleaned!$A:$A,compensation_cleaned!$F:$F,"Missing")</f>
        <v>1044648.4727722772</v>
      </c>
      <c r="V421" t="str">
        <f t="shared" si="32"/>
        <v>Below Avg Pay</v>
      </c>
      <c r="W421" t="str">
        <f t="shared" si="33"/>
        <v>Low/Avg Performer</v>
      </c>
      <c r="Y421" t="str">
        <f t="shared" si="34"/>
        <v>Low Pay &amp; Low Performance</v>
      </c>
    </row>
    <row r="422" spans="1:25">
      <c r="A422" s="7" t="s">
        <v>597</v>
      </c>
      <c r="B422" s="8" t="s">
        <v>19</v>
      </c>
      <c r="C422" s="8">
        <v>37</v>
      </c>
      <c r="D422" s="8" t="s">
        <v>20</v>
      </c>
      <c r="E422" s="8" t="s">
        <v>49</v>
      </c>
      <c r="F422" s="8" t="s">
        <v>50</v>
      </c>
      <c r="G422" s="9">
        <v>44125</v>
      </c>
      <c r="H422" s="8" t="s">
        <v>149</v>
      </c>
      <c r="I422" s="8" t="s">
        <v>23</v>
      </c>
      <c r="J422" s="10" t="s">
        <v>24</v>
      </c>
      <c r="K422" t="str">
        <f>_xlfn.XLOOKUP(A422,attrition_cleaned!$A:$A,attrition_cleaned!$B:$B,"Missing")</f>
        <v>Yes</v>
      </c>
      <c r="L422" s="9">
        <v>44955</v>
      </c>
      <c r="M422">
        <f>_xlfn.XLOOKUP(A422,compensation_cleaned!$A:$A,compensation_cleaned!$B:$B,"Missing")</f>
        <v>1209850</v>
      </c>
      <c r="N422">
        <f>_xlfn.XLOOKUP(A422,compensation_cleaned!$A:$A,compensation_cleaned!$C:$C,"Missing")</f>
        <v>75676</v>
      </c>
      <c r="O422" t="str">
        <f>_xlfn.XLOOKUP(A422,compensation_cleaned!$A:$A,compensation_cleaned!$D:$D,"Missing")</f>
        <v>L4</v>
      </c>
      <c r="P422">
        <f>_xlfn.XLOOKUP(A422,engagement_pivot!$A:$A,engagement_pivot!$B:$B,"Missing")</f>
        <v>2.6666666666666665</v>
      </c>
      <c r="Q422" t="str">
        <f>IF(
  _xlfn.XLOOKUP(A422, engagement_pivot!A:A, engagement_pivot!C:C, 0) &gt; 0,
  "Yes",
  "No"
)</f>
        <v>Yes</v>
      </c>
      <c r="R422">
        <f t="shared" si="30"/>
        <v>27</v>
      </c>
      <c r="S422" t="str">
        <f t="shared" si="31"/>
        <v>13–36 months</v>
      </c>
      <c r="T422">
        <f>_xlfn.XLOOKUP(A422,performance_pivot!$A:$A,performance_pivot!$B:$B,"Missing")</f>
        <v>3.5</v>
      </c>
      <c r="U422">
        <f>_xlfn.XLOOKUP(A422,compensation_cleaned!$A:$A,compensation_cleaned!$F:$F,"Missing")</f>
        <v>1044648.4727722772</v>
      </c>
      <c r="V422" t="str">
        <f t="shared" si="32"/>
        <v>Above Avg Pay</v>
      </c>
      <c r="W422" t="str">
        <f t="shared" si="33"/>
        <v>Low/Avg Performer</v>
      </c>
      <c r="Y422" t="str">
        <f t="shared" si="34"/>
        <v>Overpaid Low Performer</v>
      </c>
    </row>
    <row r="423" spans="1:25">
      <c r="A423" s="11" t="s">
        <v>598</v>
      </c>
      <c r="B423" s="12" t="s">
        <v>19</v>
      </c>
      <c r="C423" s="12">
        <v>37</v>
      </c>
      <c r="D423" s="12" t="s">
        <v>12</v>
      </c>
      <c r="E423" s="12" t="s">
        <v>37</v>
      </c>
      <c r="F423" s="12" t="s">
        <v>38</v>
      </c>
      <c r="G423" s="13">
        <v>43066</v>
      </c>
      <c r="H423" s="12" t="s">
        <v>157</v>
      </c>
      <c r="I423" s="12" t="s">
        <v>56</v>
      </c>
      <c r="J423" s="14" t="s">
        <v>24</v>
      </c>
      <c r="K423" t="str">
        <f>_xlfn.XLOOKUP(A423,attrition_cleaned!$A:$A,attrition_cleaned!$B:$B,"Missing")</f>
        <v>No</v>
      </c>
      <c r="L423" s="13"/>
      <c r="M423">
        <f>_xlfn.XLOOKUP(A423,compensation_cleaned!$A:$A,compensation_cleaned!$B:$B,"Missing")</f>
        <v>1298357</v>
      </c>
      <c r="N423">
        <f>_xlfn.XLOOKUP(A423,compensation_cleaned!$A:$A,compensation_cleaned!$C:$C,"Missing")</f>
        <v>191831</v>
      </c>
      <c r="O423" t="str">
        <f>_xlfn.XLOOKUP(A423,compensation_cleaned!$A:$A,compensation_cleaned!$D:$D,"Missing")</f>
        <v>L4</v>
      </c>
      <c r="P423">
        <f>_xlfn.XLOOKUP(A423,engagement_pivot!$A:$A,engagement_pivot!$B:$B,"Missing")</f>
        <v>4</v>
      </c>
      <c r="Q423" t="str">
        <f>IF(
  _xlfn.XLOOKUP(A423, engagement_pivot!A:A, engagement_pivot!C:C, 0) &gt; 0,
  "Yes",
  "No"
)</f>
        <v>Yes</v>
      </c>
      <c r="R423">
        <f t="shared" si="30"/>
        <v>73</v>
      </c>
      <c r="S423" t="str">
        <f t="shared" si="31"/>
        <v>37+ months</v>
      </c>
      <c r="T423">
        <f>_xlfn.XLOOKUP(A423,performance_pivot!$A:$A,performance_pivot!$B:$B,"Missing")</f>
        <v>4</v>
      </c>
      <c r="U423">
        <f>_xlfn.XLOOKUP(A423,compensation_cleaned!$A:$A,compensation_cleaned!$F:$F,"Missing")</f>
        <v>1044648.4727722772</v>
      </c>
      <c r="V423" t="str">
        <f t="shared" si="32"/>
        <v>Above Avg Pay</v>
      </c>
      <c r="W423" t="str">
        <f t="shared" si="33"/>
        <v>High Performer</v>
      </c>
      <c r="Y423" t="str">
        <f t="shared" si="34"/>
        <v>Well Aligned</v>
      </c>
    </row>
    <row r="424" spans="1:25">
      <c r="A424" s="7" t="s">
        <v>599</v>
      </c>
      <c r="B424" s="8" t="s">
        <v>19</v>
      </c>
      <c r="C424" s="8">
        <v>35</v>
      </c>
      <c r="D424" s="8" t="s">
        <v>12</v>
      </c>
      <c r="E424" s="8" t="s">
        <v>13</v>
      </c>
      <c r="F424" s="8" t="s">
        <v>14</v>
      </c>
      <c r="G424" s="9">
        <v>45102</v>
      </c>
      <c r="H424" s="8" t="s">
        <v>258</v>
      </c>
      <c r="I424" s="8" t="s">
        <v>70</v>
      </c>
      <c r="J424" s="10" t="s">
        <v>24</v>
      </c>
      <c r="K424" t="str">
        <f>_xlfn.XLOOKUP(A424,attrition_cleaned!$A:$A,attrition_cleaned!$B:$B,"Missing")</f>
        <v>No</v>
      </c>
      <c r="L424" s="9"/>
      <c r="M424">
        <f>_xlfn.XLOOKUP(A424,compensation_cleaned!$A:$A,compensation_cleaned!$B:$B,"Missing")</f>
        <v>465464</v>
      </c>
      <c r="N424">
        <f>_xlfn.XLOOKUP(A424,compensation_cleaned!$A:$A,compensation_cleaned!$C:$C,"Missing")</f>
        <v>30761</v>
      </c>
      <c r="O424" t="str">
        <f>_xlfn.XLOOKUP(A424,compensation_cleaned!$A:$A,compensation_cleaned!$D:$D,"Missing")</f>
        <v>L1</v>
      </c>
      <c r="P424">
        <f>_xlfn.XLOOKUP(A424,engagement_pivot!$A:$A,engagement_pivot!$B:$B,"Missing")</f>
        <v>2.3333333333333335</v>
      </c>
      <c r="Q424" t="str">
        <f>IF(
  _xlfn.XLOOKUP(A424, engagement_pivot!A:A, engagement_pivot!C:C, 0) &gt; 0,
  "Yes",
  "No"
)</f>
        <v>Yes</v>
      </c>
      <c r="R424">
        <f t="shared" si="30"/>
        <v>6</v>
      </c>
      <c r="S424" t="str">
        <f t="shared" si="31"/>
        <v>0–12 months</v>
      </c>
      <c r="T424">
        <f>_xlfn.XLOOKUP(A424,performance_pivot!$A:$A,performance_pivot!$B:$B,"Missing")</f>
        <v>4</v>
      </c>
      <c r="U424">
        <f>_xlfn.XLOOKUP(A424,compensation_cleaned!$A:$A,compensation_cleaned!$F:$F,"Missing")</f>
        <v>499723.03723404254</v>
      </c>
      <c r="V424" t="str">
        <f t="shared" si="32"/>
        <v>Below Avg Pay</v>
      </c>
      <c r="W424" t="str">
        <f t="shared" si="33"/>
        <v>High Performer</v>
      </c>
      <c r="Y424" t="str">
        <f t="shared" si="34"/>
        <v>Underpaid High Performer</v>
      </c>
    </row>
    <row r="425" spans="1:25">
      <c r="A425" s="11" t="s">
        <v>600</v>
      </c>
      <c r="B425" s="12" t="s">
        <v>19</v>
      </c>
      <c r="C425" s="12">
        <v>31</v>
      </c>
      <c r="D425" s="12" t="s">
        <v>12</v>
      </c>
      <c r="E425" s="12" t="s">
        <v>33</v>
      </c>
      <c r="F425" s="12" t="s">
        <v>112</v>
      </c>
      <c r="G425" s="13">
        <v>44535</v>
      </c>
      <c r="H425" s="12" t="s">
        <v>210</v>
      </c>
      <c r="I425" s="12" t="s">
        <v>16</v>
      </c>
      <c r="J425" s="14" t="s">
        <v>24</v>
      </c>
      <c r="K425" t="str">
        <f>_xlfn.XLOOKUP(A425,attrition_cleaned!$A:$A,attrition_cleaned!$B:$B,"Missing")</f>
        <v>No</v>
      </c>
      <c r="L425" s="13"/>
      <c r="M425">
        <f>_xlfn.XLOOKUP(A425,compensation_cleaned!$A:$A,compensation_cleaned!$B:$B,"Missing")</f>
        <v>811657</v>
      </c>
      <c r="N425">
        <f>_xlfn.XLOOKUP(A425,compensation_cleaned!$A:$A,compensation_cleaned!$C:$C,"Missing")</f>
        <v>89507</v>
      </c>
      <c r="O425" t="str">
        <f>_xlfn.XLOOKUP(A425,compensation_cleaned!$A:$A,compensation_cleaned!$D:$D,"Missing")</f>
        <v>L2</v>
      </c>
      <c r="P425">
        <f>_xlfn.XLOOKUP(A425,engagement_pivot!$A:$A,engagement_pivot!$B:$B,"Missing")</f>
        <v>3</v>
      </c>
      <c r="Q425" t="str">
        <f>IF(
  _xlfn.XLOOKUP(A425, engagement_pivot!A:A, engagement_pivot!C:C, 0) &gt; 0,
  "Yes",
  "No"
)</f>
        <v>Yes</v>
      </c>
      <c r="R425">
        <f t="shared" si="30"/>
        <v>24</v>
      </c>
      <c r="S425" t="str">
        <f t="shared" si="31"/>
        <v>13–36 months</v>
      </c>
      <c r="T425">
        <f>_xlfn.XLOOKUP(A425,performance_pivot!$A:$A,performance_pivot!$B:$B,"Missing")</f>
        <v>3.5</v>
      </c>
      <c r="U425">
        <f>_xlfn.XLOOKUP(A425,compensation_cleaned!$A:$A,compensation_cleaned!$F:$F,"Missing")</f>
        <v>746435.40070921986</v>
      </c>
      <c r="V425" t="str">
        <f t="shared" si="32"/>
        <v>Above Avg Pay</v>
      </c>
      <c r="W425" t="str">
        <f t="shared" si="33"/>
        <v>Low/Avg Performer</v>
      </c>
      <c r="Y425" t="str">
        <f t="shared" si="34"/>
        <v>Overpaid Low Performer</v>
      </c>
    </row>
    <row r="426" spans="1:25">
      <c r="A426" s="7" t="s">
        <v>601</v>
      </c>
      <c r="B426" s="8" t="s">
        <v>11</v>
      </c>
      <c r="C426" s="8">
        <v>39</v>
      </c>
      <c r="D426" s="8" t="s">
        <v>20</v>
      </c>
      <c r="E426" s="8" t="s">
        <v>49</v>
      </c>
      <c r="F426" s="8" t="s">
        <v>50</v>
      </c>
      <c r="G426" s="9">
        <v>44453</v>
      </c>
      <c r="H426" s="8" t="s">
        <v>124</v>
      </c>
      <c r="I426" s="8" t="s">
        <v>23</v>
      </c>
      <c r="J426" s="10" t="s">
        <v>24</v>
      </c>
      <c r="K426" t="str">
        <f>_xlfn.XLOOKUP(A426,attrition_cleaned!$A:$A,attrition_cleaned!$B:$B,"Missing")</f>
        <v>No</v>
      </c>
      <c r="L426" s="9"/>
      <c r="M426">
        <f>_xlfn.XLOOKUP(A426,compensation_cleaned!$A:$A,compensation_cleaned!$B:$B,"Missing")</f>
        <v>1457390</v>
      </c>
      <c r="N426">
        <f>_xlfn.XLOOKUP(A426,compensation_cleaned!$A:$A,compensation_cleaned!$C:$C,"Missing")</f>
        <v>130388</v>
      </c>
      <c r="O426" t="str">
        <f>_xlfn.XLOOKUP(A426,compensation_cleaned!$A:$A,compensation_cleaned!$D:$D,"Missing")</f>
        <v>L4</v>
      </c>
      <c r="P426">
        <f>_xlfn.XLOOKUP(A426,engagement_pivot!$A:$A,engagement_pivot!$B:$B,"Missing")</f>
        <v>2.3333333333333335</v>
      </c>
      <c r="Q426" t="str">
        <f>IF(
  _xlfn.XLOOKUP(A426, engagement_pivot!A:A, engagement_pivot!C:C, 0) &gt; 0,
  "Yes",
  "No"
)</f>
        <v>Yes</v>
      </c>
      <c r="R426">
        <f t="shared" si="30"/>
        <v>27</v>
      </c>
      <c r="S426" t="str">
        <f t="shared" si="31"/>
        <v>13–36 months</v>
      </c>
      <c r="T426">
        <f>_xlfn.XLOOKUP(A426,performance_pivot!$A:$A,performance_pivot!$B:$B,"Missing")</f>
        <v>3.5</v>
      </c>
      <c r="U426">
        <f>_xlfn.XLOOKUP(A426,compensation_cleaned!$A:$A,compensation_cleaned!$F:$F,"Missing")</f>
        <v>1044648.4727722772</v>
      </c>
      <c r="V426" t="str">
        <f t="shared" si="32"/>
        <v>Above Avg Pay</v>
      </c>
      <c r="W426" t="str">
        <f t="shared" si="33"/>
        <v>Low/Avg Performer</v>
      </c>
      <c r="Y426" t="str">
        <f t="shared" si="34"/>
        <v>Overpaid Low Performer</v>
      </c>
    </row>
    <row r="427" spans="1:25">
      <c r="A427" s="11" t="s">
        <v>602</v>
      </c>
      <c r="B427" s="12" t="s">
        <v>11</v>
      </c>
      <c r="C427" s="12">
        <v>29</v>
      </c>
      <c r="D427" s="12" t="s">
        <v>12</v>
      </c>
      <c r="E427" s="12" t="s">
        <v>33</v>
      </c>
      <c r="F427" s="12" t="s">
        <v>34</v>
      </c>
      <c r="G427" s="13">
        <v>43947</v>
      </c>
      <c r="H427" s="12" t="s">
        <v>432</v>
      </c>
      <c r="I427" s="12" t="s">
        <v>45</v>
      </c>
      <c r="J427" s="14" t="s">
        <v>24</v>
      </c>
      <c r="K427" t="str">
        <f>_xlfn.XLOOKUP(A427,attrition_cleaned!$A:$A,attrition_cleaned!$B:$B,"Missing")</f>
        <v>No</v>
      </c>
      <c r="L427" s="13"/>
      <c r="M427">
        <f>_xlfn.XLOOKUP(A427,compensation_cleaned!$A:$A,compensation_cleaned!$B:$B,"Missing")</f>
        <v>549674</v>
      </c>
      <c r="N427">
        <f>_xlfn.XLOOKUP(A427,compensation_cleaned!$A:$A,compensation_cleaned!$C:$C,"Missing")</f>
        <v>54385</v>
      </c>
      <c r="O427" t="str">
        <f>_xlfn.XLOOKUP(A427,compensation_cleaned!$A:$A,compensation_cleaned!$D:$D,"Missing")</f>
        <v>L1</v>
      </c>
      <c r="P427">
        <f>_xlfn.XLOOKUP(A427,engagement_pivot!$A:$A,engagement_pivot!$B:$B,"Missing")</f>
        <v>4</v>
      </c>
      <c r="Q427" t="str">
        <f>IF(
  _xlfn.XLOOKUP(A427, engagement_pivot!A:A, engagement_pivot!C:C, 0) &gt; 0,
  "Yes",
  "No"
)</f>
        <v>Yes</v>
      </c>
      <c r="R427">
        <f t="shared" si="30"/>
        <v>44</v>
      </c>
      <c r="S427" t="str">
        <f t="shared" si="31"/>
        <v>37+ months</v>
      </c>
      <c r="T427">
        <f>_xlfn.XLOOKUP(A427,performance_pivot!$A:$A,performance_pivot!$B:$B,"Missing")</f>
        <v>3</v>
      </c>
      <c r="U427">
        <f>_xlfn.XLOOKUP(A427,compensation_cleaned!$A:$A,compensation_cleaned!$F:$F,"Missing")</f>
        <v>499723.03723404254</v>
      </c>
      <c r="V427" t="str">
        <f t="shared" si="32"/>
        <v>Above Avg Pay</v>
      </c>
      <c r="W427" t="str">
        <f t="shared" si="33"/>
        <v>Low/Avg Performer</v>
      </c>
      <c r="Y427" t="str">
        <f t="shared" si="34"/>
        <v>Overpaid Low Performer</v>
      </c>
    </row>
    <row r="428" spans="1:25">
      <c r="A428" s="7" t="s">
        <v>603</v>
      </c>
      <c r="B428" s="8" t="s">
        <v>19</v>
      </c>
      <c r="C428" s="8">
        <v>32</v>
      </c>
      <c r="D428" s="8" t="s">
        <v>12</v>
      </c>
      <c r="E428" s="8" t="s">
        <v>37</v>
      </c>
      <c r="F428" s="8" t="s">
        <v>43</v>
      </c>
      <c r="G428" s="9">
        <v>42798</v>
      </c>
      <c r="H428" s="8" t="s">
        <v>166</v>
      </c>
      <c r="I428" s="8" t="s">
        <v>56</v>
      </c>
      <c r="J428" s="10" t="s">
        <v>24</v>
      </c>
      <c r="K428" t="str">
        <f>_xlfn.XLOOKUP(A428,attrition_cleaned!$A:$A,attrition_cleaned!$B:$B,"Missing")</f>
        <v>No</v>
      </c>
      <c r="L428" s="9"/>
      <c r="M428">
        <f>_xlfn.XLOOKUP(A428,compensation_cleaned!$A:$A,compensation_cleaned!$B:$B,"Missing")</f>
        <v>734795</v>
      </c>
      <c r="N428">
        <f>_xlfn.XLOOKUP(A428,compensation_cleaned!$A:$A,compensation_cleaned!$C:$C,"Missing")</f>
        <v>50847</v>
      </c>
      <c r="O428" t="str">
        <f>_xlfn.XLOOKUP(A428,compensation_cleaned!$A:$A,compensation_cleaned!$D:$D,"Missing")</f>
        <v>L2</v>
      </c>
      <c r="P428">
        <f>_xlfn.XLOOKUP(A428,engagement_pivot!$A:$A,engagement_pivot!$B:$B,"Missing")</f>
        <v>4</v>
      </c>
      <c r="Q428" t="str">
        <f>IF(
  _xlfn.XLOOKUP(A428, engagement_pivot!A:A, engagement_pivot!C:C, 0) &gt; 0,
  "Yes",
  "No"
)</f>
        <v>Yes</v>
      </c>
      <c r="R428">
        <f t="shared" si="30"/>
        <v>81</v>
      </c>
      <c r="S428" t="str">
        <f t="shared" si="31"/>
        <v>37+ months</v>
      </c>
      <c r="T428">
        <f>_xlfn.XLOOKUP(A428,performance_pivot!$A:$A,performance_pivot!$B:$B,"Missing")</f>
        <v>3.75</v>
      </c>
      <c r="U428">
        <f>_xlfn.XLOOKUP(A428,compensation_cleaned!$A:$A,compensation_cleaned!$F:$F,"Missing")</f>
        <v>746435.40070921986</v>
      </c>
      <c r="V428" t="str">
        <f t="shared" si="32"/>
        <v>Below Avg Pay</v>
      </c>
      <c r="W428" t="str">
        <f t="shared" si="33"/>
        <v>Low/Avg Performer</v>
      </c>
      <c r="Y428" t="str">
        <f t="shared" si="34"/>
        <v>Low Pay &amp; Low Performance</v>
      </c>
    </row>
    <row r="429" spans="1:25">
      <c r="A429" s="11" t="s">
        <v>604</v>
      </c>
      <c r="B429" s="12" t="s">
        <v>19</v>
      </c>
      <c r="C429" s="12">
        <v>36</v>
      </c>
      <c r="D429" s="12" t="s">
        <v>12</v>
      </c>
      <c r="E429" s="12" t="s">
        <v>26</v>
      </c>
      <c r="F429" s="12" t="s">
        <v>27</v>
      </c>
      <c r="G429" s="13">
        <v>43557</v>
      </c>
      <c r="H429" s="12" t="s">
        <v>66</v>
      </c>
      <c r="I429" s="12" t="s">
        <v>56</v>
      </c>
      <c r="J429" s="14" t="s">
        <v>24</v>
      </c>
      <c r="K429" t="str">
        <f>_xlfn.XLOOKUP(A429,attrition_cleaned!$A:$A,attrition_cleaned!$B:$B,"Missing")</f>
        <v>Yes</v>
      </c>
      <c r="L429" s="13">
        <v>44259</v>
      </c>
      <c r="M429">
        <f>_xlfn.XLOOKUP(A429,compensation_cleaned!$A:$A,compensation_cleaned!$B:$B,"Missing")</f>
        <v>863352</v>
      </c>
      <c r="N429">
        <f>_xlfn.XLOOKUP(A429,compensation_cleaned!$A:$A,compensation_cleaned!$C:$C,"Missing")</f>
        <v>66051</v>
      </c>
      <c r="O429" t="str">
        <f>_xlfn.XLOOKUP(A429,compensation_cleaned!$A:$A,compensation_cleaned!$D:$D,"Missing")</f>
        <v>L2</v>
      </c>
      <c r="P429">
        <f>_xlfn.XLOOKUP(A429,engagement_pivot!$A:$A,engagement_pivot!$B:$B,"Missing")</f>
        <v>2</v>
      </c>
      <c r="Q429" t="str">
        <f>IF(
  _xlfn.XLOOKUP(A429, engagement_pivot!A:A, engagement_pivot!C:C, 0) &gt; 0,
  "Yes",
  "No"
)</f>
        <v>Yes</v>
      </c>
      <c r="R429">
        <f t="shared" si="30"/>
        <v>23</v>
      </c>
      <c r="S429" t="str">
        <f t="shared" si="31"/>
        <v>13–36 months</v>
      </c>
      <c r="T429">
        <f>_xlfn.XLOOKUP(A429,performance_pivot!$A:$A,performance_pivot!$B:$B,"Missing")</f>
        <v>3.5</v>
      </c>
      <c r="U429">
        <f>_xlfn.XLOOKUP(A429,compensation_cleaned!$A:$A,compensation_cleaned!$F:$F,"Missing")</f>
        <v>746435.40070921986</v>
      </c>
      <c r="V429" t="str">
        <f t="shared" si="32"/>
        <v>Above Avg Pay</v>
      </c>
      <c r="W429" t="str">
        <f t="shared" si="33"/>
        <v>Low/Avg Performer</v>
      </c>
      <c r="Y429" t="str">
        <f t="shared" si="34"/>
        <v>Overpaid Low Performer</v>
      </c>
    </row>
    <row r="430" spans="1:25">
      <c r="A430" s="7" t="s">
        <v>605</v>
      </c>
      <c r="B430" s="8" t="s">
        <v>19</v>
      </c>
      <c r="C430" s="8">
        <v>37</v>
      </c>
      <c r="D430" s="8" t="s">
        <v>12</v>
      </c>
      <c r="E430" s="8" t="s">
        <v>49</v>
      </c>
      <c r="F430" s="8" t="s">
        <v>50</v>
      </c>
      <c r="G430" s="9">
        <v>44373</v>
      </c>
      <c r="H430" s="8" t="s">
        <v>109</v>
      </c>
      <c r="I430" s="8" t="s">
        <v>45</v>
      </c>
      <c r="J430" s="10" t="s">
        <v>24</v>
      </c>
      <c r="K430" t="str">
        <f>_xlfn.XLOOKUP(A430,attrition_cleaned!$A:$A,attrition_cleaned!$B:$B,"Missing")</f>
        <v>No</v>
      </c>
      <c r="L430" s="9"/>
      <c r="M430">
        <f>_xlfn.XLOOKUP(A430,compensation_cleaned!$A:$A,compensation_cleaned!$B:$B,"Missing")</f>
        <v>967203</v>
      </c>
      <c r="N430">
        <f>_xlfn.XLOOKUP(A430,compensation_cleaned!$A:$A,compensation_cleaned!$C:$C,"Missing")</f>
        <v>99375</v>
      </c>
      <c r="O430" t="str">
        <f>_xlfn.XLOOKUP(A430,compensation_cleaned!$A:$A,compensation_cleaned!$D:$D,"Missing")</f>
        <v>L3</v>
      </c>
      <c r="P430">
        <f>_xlfn.XLOOKUP(A430,engagement_pivot!$A:$A,engagement_pivot!$B:$B,"Missing")</f>
        <v>3.3333333333333335</v>
      </c>
      <c r="Q430" t="str">
        <f>IF(
  _xlfn.XLOOKUP(A430, engagement_pivot!A:A, engagement_pivot!C:C, 0) &gt; 0,
  "Yes",
  "No"
)</f>
        <v>Yes</v>
      </c>
      <c r="R430">
        <f t="shared" si="30"/>
        <v>30</v>
      </c>
      <c r="S430" t="str">
        <f t="shared" si="31"/>
        <v>13–36 months</v>
      </c>
      <c r="T430">
        <f>_xlfn.XLOOKUP(A430,performance_pivot!$A:$A,performance_pivot!$B:$B,"Missing")</f>
        <v>4</v>
      </c>
      <c r="U430">
        <f>_xlfn.XLOOKUP(A430,compensation_cleaned!$A:$A,compensation_cleaned!$F:$F,"Missing")</f>
        <v>1044648.4727722772</v>
      </c>
      <c r="V430" t="str">
        <f t="shared" si="32"/>
        <v>Below Avg Pay</v>
      </c>
      <c r="W430" t="str">
        <f t="shared" si="33"/>
        <v>High Performer</v>
      </c>
      <c r="Y430" t="str">
        <f t="shared" si="34"/>
        <v>Underpaid High Performer</v>
      </c>
    </row>
    <row r="431" spans="1:25">
      <c r="A431" s="11" t="s">
        <v>606</v>
      </c>
      <c r="B431" s="12" t="s">
        <v>11</v>
      </c>
      <c r="C431" s="12">
        <v>24</v>
      </c>
      <c r="D431" s="12" t="s">
        <v>20</v>
      </c>
      <c r="E431" s="12" t="s">
        <v>33</v>
      </c>
      <c r="F431" s="12" t="s">
        <v>34</v>
      </c>
      <c r="G431" s="13">
        <v>45086</v>
      </c>
      <c r="H431" s="12" t="s">
        <v>74</v>
      </c>
      <c r="I431" s="12" t="s">
        <v>31</v>
      </c>
      <c r="J431" s="14" t="s">
        <v>17</v>
      </c>
      <c r="K431" t="str">
        <f>_xlfn.XLOOKUP(A431,attrition_cleaned!$A:$A,attrition_cleaned!$B:$B,"Missing")</f>
        <v>No</v>
      </c>
      <c r="L431" s="13"/>
      <c r="M431">
        <f>_xlfn.XLOOKUP(A431,compensation_cleaned!$A:$A,compensation_cleaned!$B:$B,"Missing")</f>
        <v>1011212</v>
      </c>
      <c r="N431">
        <f>_xlfn.XLOOKUP(A431,compensation_cleaned!$A:$A,compensation_cleaned!$C:$C,"Missing")</f>
        <v>76958</v>
      </c>
      <c r="O431" t="str">
        <f>_xlfn.XLOOKUP(A431,compensation_cleaned!$A:$A,compensation_cleaned!$D:$D,"Missing")</f>
        <v>L3</v>
      </c>
      <c r="P431">
        <f>_xlfn.XLOOKUP(A431,engagement_pivot!$A:$A,engagement_pivot!$B:$B,"Missing")</f>
        <v>3</v>
      </c>
      <c r="Q431" t="str">
        <f>IF(
  _xlfn.XLOOKUP(A431, engagement_pivot!A:A, engagement_pivot!C:C, 0) &gt; 0,
  "Yes",
  "No"
)</f>
        <v>Yes</v>
      </c>
      <c r="R431">
        <f t="shared" si="30"/>
        <v>6</v>
      </c>
      <c r="S431" t="str">
        <f t="shared" si="31"/>
        <v>0–12 months</v>
      </c>
      <c r="T431">
        <f>_xlfn.XLOOKUP(A431,performance_pivot!$A:$A,performance_pivot!$B:$B,"Missing")</f>
        <v>3</v>
      </c>
      <c r="U431">
        <f>_xlfn.XLOOKUP(A431,compensation_cleaned!$A:$A,compensation_cleaned!$F:$F,"Missing")</f>
        <v>1044648.4727722772</v>
      </c>
      <c r="V431" t="str">
        <f t="shared" si="32"/>
        <v>Below Avg Pay</v>
      </c>
      <c r="W431" t="str">
        <f t="shared" si="33"/>
        <v>Low/Avg Performer</v>
      </c>
      <c r="Y431" t="str">
        <f t="shared" si="34"/>
        <v>Low Pay &amp; Low Performance</v>
      </c>
    </row>
    <row r="432" spans="1:25">
      <c r="A432" s="7" t="s">
        <v>607</v>
      </c>
      <c r="B432" s="8" t="s">
        <v>19</v>
      </c>
      <c r="C432" s="8">
        <v>42</v>
      </c>
      <c r="D432" s="8" t="s">
        <v>20</v>
      </c>
      <c r="E432" s="8" t="s">
        <v>33</v>
      </c>
      <c r="F432" s="8" t="s">
        <v>112</v>
      </c>
      <c r="G432" s="9">
        <v>43481</v>
      </c>
      <c r="H432" s="8" t="s">
        <v>534</v>
      </c>
      <c r="I432" s="8" t="s">
        <v>31</v>
      </c>
      <c r="J432" s="10" t="s">
        <v>17</v>
      </c>
      <c r="K432" t="str">
        <f>_xlfn.XLOOKUP(A432,attrition_cleaned!$A:$A,attrition_cleaned!$B:$B,"Missing")</f>
        <v>No</v>
      </c>
      <c r="L432" s="9"/>
      <c r="M432">
        <f>_xlfn.XLOOKUP(A432,compensation_cleaned!$A:$A,compensation_cleaned!$B:$B,"Missing")</f>
        <v>656858</v>
      </c>
      <c r="N432">
        <f>_xlfn.XLOOKUP(A432,compensation_cleaned!$A:$A,compensation_cleaned!$C:$C,"Missing")</f>
        <v>80117</v>
      </c>
      <c r="O432" t="str">
        <f>_xlfn.XLOOKUP(A432,compensation_cleaned!$A:$A,compensation_cleaned!$D:$D,"Missing")</f>
        <v>L2</v>
      </c>
      <c r="P432">
        <f>_xlfn.XLOOKUP(A432,engagement_pivot!$A:$A,engagement_pivot!$B:$B,"Missing")</f>
        <v>3.3333333333333335</v>
      </c>
      <c r="Q432" t="str">
        <f>IF(
  _xlfn.XLOOKUP(A432, engagement_pivot!A:A, engagement_pivot!C:C, 0) &gt; 0,
  "Yes",
  "No"
)</f>
        <v>Yes</v>
      </c>
      <c r="R432">
        <f t="shared" si="30"/>
        <v>59</v>
      </c>
      <c r="S432" t="str">
        <f t="shared" si="31"/>
        <v>37+ months</v>
      </c>
      <c r="T432">
        <f>_xlfn.XLOOKUP(A432,performance_pivot!$A:$A,performance_pivot!$B:$B,"Missing")</f>
        <v>4</v>
      </c>
      <c r="U432">
        <f>_xlfn.XLOOKUP(A432,compensation_cleaned!$A:$A,compensation_cleaned!$F:$F,"Missing")</f>
        <v>746435.40070921986</v>
      </c>
      <c r="V432" t="str">
        <f t="shared" si="32"/>
        <v>Below Avg Pay</v>
      </c>
      <c r="W432" t="str">
        <f t="shared" si="33"/>
        <v>High Performer</v>
      </c>
      <c r="Y432" t="str">
        <f t="shared" si="34"/>
        <v>Underpaid High Performer</v>
      </c>
    </row>
    <row r="433" spans="1:25">
      <c r="A433" s="11" t="s">
        <v>608</v>
      </c>
      <c r="B433" s="12" t="s">
        <v>11</v>
      </c>
      <c r="C433" s="12">
        <v>26</v>
      </c>
      <c r="D433" s="12" t="s">
        <v>12</v>
      </c>
      <c r="E433" s="12" t="s">
        <v>26</v>
      </c>
      <c r="F433" s="12" t="s">
        <v>27</v>
      </c>
      <c r="G433" s="13">
        <v>44573</v>
      </c>
      <c r="H433" s="12" t="s">
        <v>220</v>
      </c>
      <c r="I433" s="12" t="s">
        <v>23</v>
      </c>
      <c r="J433" s="14" t="s">
        <v>17</v>
      </c>
      <c r="K433" t="str">
        <f>_xlfn.XLOOKUP(A433,attrition_cleaned!$A:$A,attrition_cleaned!$B:$B,"Missing")</f>
        <v>No</v>
      </c>
      <c r="L433" s="13"/>
      <c r="M433">
        <f>_xlfn.XLOOKUP(A433,compensation_cleaned!$A:$A,compensation_cleaned!$B:$B,"Missing")</f>
        <v>498669</v>
      </c>
      <c r="N433">
        <f>_xlfn.XLOOKUP(A433,compensation_cleaned!$A:$A,compensation_cleaned!$C:$C,"Missing")</f>
        <v>32058</v>
      </c>
      <c r="O433" t="str">
        <f>_xlfn.XLOOKUP(A433,compensation_cleaned!$A:$A,compensation_cleaned!$D:$D,"Missing")</f>
        <v>L1</v>
      </c>
      <c r="P433">
        <f>_xlfn.XLOOKUP(A433,engagement_pivot!$A:$A,engagement_pivot!$B:$B,"Missing")</f>
        <v>2</v>
      </c>
      <c r="Q433" t="str">
        <f>IF(
  _xlfn.XLOOKUP(A433, engagement_pivot!A:A, engagement_pivot!C:C, 0) &gt; 0,
  "Yes",
  "No"
)</f>
        <v>Yes</v>
      </c>
      <c r="R433">
        <f t="shared" si="30"/>
        <v>23</v>
      </c>
      <c r="S433" t="str">
        <f t="shared" si="31"/>
        <v>13–36 months</v>
      </c>
      <c r="T433">
        <f>_xlfn.XLOOKUP(A433,performance_pivot!$A:$A,performance_pivot!$B:$B,"Missing")</f>
        <v>3</v>
      </c>
      <c r="U433">
        <f>_xlfn.XLOOKUP(A433,compensation_cleaned!$A:$A,compensation_cleaned!$F:$F,"Missing")</f>
        <v>499723.03723404254</v>
      </c>
      <c r="V433" t="str">
        <f t="shared" si="32"/>
        <v>Below Avg Pay</v>
      </c>
      <c r="W433" t="str">
        <f t="shared" si="33"/>
        <v>Low/Avg Performer</v>
      </c>
      <c r="Y433" t="str">
        <f t="shared" si="34"/>
        <v>Low Pay &amp; Low Performance</v>
      </c>
    </row>
    <row r="434" spans="1:25">
      <c r="A434" s="7" t="s">
        <v>609</v>
      </c>
      <c r="B434" s="8" t="s">
        <v>11</v>
      </c>
      <c r="C434" s="8">
        <v>27</v>
      </c>
      <c r="D434" s="8" t="s">
        <v>12</v>
      </c>
      <c r="E434" s="8" t="s">
        <v>49</v>
      </c>
      <c r="F434" s="8" t="s">
        <v>50</v>
      </c>
      <c r="G434" s="9">
        <v>43972</v>
      </c>
      <c r="H434" s="8" t="s">
        <v>131</v>
      </c>
      <c r="I434" s="8" t="s">
        <v>56</v>
      </c>
      <c r="J434" s="10" t="s">
        <v>24</v>
      </c>
      <c r="K434" t="str">
        <f>_xlfn.XLOOKUP(A434,attrition_cleaned!$A:$A,attrition_cleaned!$B:$B,"Missing")</f>
        <v>No</v>
      </c>
      <c r="L434" s="9"/>
      <c r="M434">
        <f>_xlfn.XLOOKUP(A434,compensation_cleaned!$A:$A,compensation_cleaned!$B:$B,"Missing")</f>
        <v>833018</v>
      </c>
      <c r="N434">
        <f>_xlfn.XLOOKUP(A434,compensation_cleaned!$A:$A,compensation_cleaned!$C:$C,"Missing")</f>
        <v>88310</v>
      </c>
      <c r="O434" t="str">
        <f>_xlfn.XLOOKUP(A434,compensation_cleaned!$A:$A,compensation_cleaned!$D:$D,"Missing")</f>
        <v>L2</v>
      </c>
      <c r="P434">
        <f>_xlfn.XLOOKUP(A434,engagement_pivot!$A:$A,engagement_pivot!$B:$B,"Missing")</f>
        <v>5</v>
      </c>
      <c r="Q434" t="str">
        <f>IF(
  _xlfn.XLOOKUP(A434, engagement_pivot!A:A, engagement_pivot!C:C, 0) &gt; 0,
  "Yes",
  "No"
)</f>
        <v>Yes</v>
      </c>
      <c r="R434">
        <f t="shared" si="30"/>
        <v>43</v>
      </c>
      <c r="S434" t="str">
        <f t="shared" si="31"/>
        <v>37+ months</v>
      </c>
      <c r="T434">
        <f>_xlfn.XLOOKUP(A434,performance_pivot!$A:$A,performance_pivot!$B:$B,"Missing")</f>
        <v>4</v>
      </c>
      <c r="U434">
        <f>_xlfn.XLOOKUP(A434,compensation_cleaned!$A:$A,compensation_cleaned!$F:$F,"Missing")</f>
        <v>746435.40070921986</v>
      </c>
      <c r="V434" t="str">
        <f t="shared" si="32"/>
        <v>Above Avg Pay</v>
      </c>
      <c r="W434" t="str">
        <f t="shared" si="33"/>
        <v>High Performer</v>
      </c>
      <c r="Y434" t="str">
        <f t="shared" si="34"/>
        <v>Well Aligned</v>
      </c>
    </row>
    <row r="435" spans="1:25">
      <c r="A435" s="11" t="s">
        <v>610</v>
      </c>
      <c r="B435" s="12" t="s">
        <v>11</v>
      </c>
      <c r="C435" s="12">
        <v>44</v>
      </c>
      <c r="D435" s="12" t="s">
        <v>12</v>
      </c>
      <c r="E435" s="12" t="s">
        <v>26</v>
      </c>
      <c r="F435" s="12" t="s">
        <v>58</v>
      </c>
      <c r="G435" s="13">
        <v>42822</v>
      </c>
      <c r="H435" s="12" t="s">
        <v>249</v>
      </c>
      <c r="I435" s="12" t="s">
        <v>56</v>
      </c>
      <c r="J435" s="14" t="s">
        <v>24</v>
      </c>
      <c r="K435" t="str">
        <f>_xlfn.XLOOKUP(A435,attrition_cleaned!$A:$A,attrition_cleaned!$B:$B,"Missing")</f>
        <v>No</v>
      </c>
      <c r="L435" s="13"/>
      <c r="M435">
        <f>_xlfn.XLOOKUP(A435,compensation_cleaned!$A:$A,compensation_cleaned!$B:$B,"Missing")</f>
        <v>548057</v>
      </c>
      <c r="N435">
        <f>_xlfn.XLOOKUP(A435,compensation_cleaned!$A:$A,compensation_cleaned!$C:$C,"Missing")</f>
        <v>57741</v>
      </c>
      <c r="O435" t="str">
        <f>_xlfn.XLOOKUP(A435,compensation_cleaned!$A:$A,compensation_cleaned!$D:$D,"Missing")</f>
        <v>L1</v>
      </c>
      <c r="P435">
        <f>_xlfn.XLOOKUP(A435,engagement_pivot!$A:$A,engagement_pivot!$B:$B,"Missing")</f>
        <v>1</v>
      </c>
      <c r="Q435" t="str">
        <f>IF(
  _xlfn.XLOOKUP(A435, engagement_pivot!A:A, engagement_pivot!C:C, 0) &gt; 0,
  "Yes",
  "No"
)</f>
        <v>Yes</v>
      </c>
      <c r="R435">
        <f t="shared" si="30"/>
        <v>81</v>
      </c>
      <c r="S435" t="str">
        <f t="shared" si="31"/>
        <v>37+ months</v>
      </c>
      <c r="T435">
        <f>_xlfn.XLOOKUP(A435,performance_pivot!$A:$A,performance_pivot!$B:$B,"Missing")</f>
        <v>5</v>
      </c>
      <c r="U435">
        <f>_xlfn.XLOOKUP(A435,compensation_cleaned!$A:$A,compensation_cleaned!$F:$F,"Missing")</f>
        <v>499723.03723404254</v>
      </c>
      <c r="V435" t="str">
        <f t="shared" si="32"/>
        <v>Above Avg Pay</v>
      </c>
      <c r="W435" t="str">
        <f t="shared" si="33"/>
        <v>High Performer</v>
      </c>
      <c r="Y435" t="str">
        <f t="shared" si="34"/>
        <v>Well Aligned</v>
      </c>
    </row>
    <row r="436" spans="1:25">
      <c r="A436" s="7" t="s">
        <v>611</v>
      </c>
      <c r="B436" s="8" t="s">
        <v>19</v>
      </c>
      <c r="C436" s="8">
        <v>34</v>
      </c>
      <c r="D436" s="8" t="s">
        <v>12</v>
      </c>
      <c r="E436" s="8" t="s">
        <v>26</v>
      </c>
      <c r="F436" s="8" t="s">
        <v>27</v>
      </c>
      <c r="G436" s="9">
        <v>43230</v>
      </c>
      <c r="H436" s="8" t="s">
        <v>552</v>
      </c>
      <c r="I436" s="8" t="s">
        <v>45</v>
      </c>
      <c r="J436" s="10" t="s">
        <v>24</v>
      </c>
      <c r="K436" t="str">
        <f>_xlfn.XLOOKUP(A436,attrition_cleaned!$A:$A,attrition_cleaned!$B:$B,"Missing")</f>
        <v>No</v>
      </c>
      <c r="L436" s="9"/>
      <c r="M436">
        <f>_xlfn.XLOOKUP(A436,compensation_cleaned!$A:$A,compensation_cleaned!$B:$B,"Missing")</f>
        <v>592858</v>
      </c>
      <c r="N436">
        <f>_xlfn.XLOOKUP(A436,compensation_cleaned!$A:$A,compensation_cleaned!$C:$C,"Missing")</f>
        <v>69015</v>
      </c>
      <c r="O436" t="str">
        <f>_xlfn.XLOOKUP(A436,compensation_cleaned!$A:$A,compensation_cleaned!$D:$D,"Missing")</f>
        <v>L1</v>
      </c>
      <c r="P436">
        <f>_xlfn.XLOOKUP(A436,engagement_pivot!$A:$A,engagement_pivot!$B:$B,"Missing")</f>
        <v>5</v>
      </c>
      <c r="Q436" t="str">
        <f>IF(
  _xlfn.XLOOKUP(A436, engagement_pivot!A:A, engagement_pivot!C:C, 0) &gt; 0,
  "Yes",
  "No"
)</f>
        <v>Yes</v>
      </c>
      <c r="R436">
        <f t="shared" si="30"/>
        <v>67</v>
      </c>
      <c r="S436" t="str">
        <f t="shared" si="31"/>
        <v>37+ months</v>
      </c>
      <c r="T436">
        <f>_xlfn.XLOOKUP(A436,performance_pivot!$A:$A,performance_pivot!$B:$B,"Missing")</f>
        <v>4.5</v>
      </c>
      <c r="U436">
        <f>_xlfn.XLOOKUP(A436,compensation_cleaned!$A:$A,compensation_cleaned!$F:$F,"Missing")</f>
        <v>499723.03723404254</v>
      </c>
      <c r="V436" t="str">
        <f t="shared" si="32"/>
        <v>Above Avg Pay</v>
      </c>
      <c r="W436" t="str">
        <f t="shared" si="33"/>
        <v>High Performer</v>
      </c>
      <c r="Y436" t="str">
        <f t="shared" si="34"/>
        <v>Well Aligned</v>
      </c>
    </row>
    <row r="437" spans="1:25">
      <c r="A437" s="11" t="s">
        <v>612</v>
      </c>
      <c r="B437" s="12" t="s">
        <v>19</v>
      </c>
      <c r="C437" s="12">
        <v>22</v>
      </c>
      <c r="D437" s="12" t="s">
        <v>12</v>
      </c>
      <c r="E437" s="12" t="s">
        <v>13</v>
      </c>
      <c r="F437" s="12" t="s">
        <v>21</v>
      </c>
      <c r="G437" s="13">
        <v>44365</v>
      </c>
      <c r="H437" s="12" t="s">
        <v>176</v>
      </c>
      <c r="I437" s="12" t="s">
        <v>16</v>
      </c>
      <c r="J437" s="14" t="s">
        <v>24</v>
      </c>
      <c r="K437" t="str">
        <f>_xlfn.XLOOKUP(A437,attrition_cleaned!$A:$A,attrition_cleaned!$B:$B,"Missing")</f>
        <v>No</v>
      </c>
      <c r="L437" s="13"/>
      <c r="M437">
        <f>_xlfn.XLOOKUP(A437,compensation_cleaned!$A:$A,compensation_cleaned!$B:$B,"Missing")</f>
        <v>1115100</v>
      </c>
      <c r="N437">
        <f>_xlfn.XLOOKUP(A437,compensation_cleaned!$A:$A,compensation_cleaned!$C:$C,"Missing")</f>
        <v>128178</v>
      </c>
      <c r="O437" t="str">
        <f>_xlfn.XLOOKUP(A437,compensation_cleaned!$A:$A,compensation_cleaned!$D:$D,"Missing")</f>
        <v>L3</v>
      </c>
      <c r="P437">
        <f>_xlfn.XLOOKUP(A437,engagement_pivot!$A:$A,engagement_pivot!$B:$B,"Missing")</f>
        <v>2</v>
      </c>
      <c r="Q437" t="str">
        <f>IF(
  _xlfn.XLOOKUP(A437, engagement_pivot!A:A, engagement_pivot!C:C, 0) &gt; 0,
  "Yes",
  "No"
)</f>
        <v>Yes</v>
      </c>
      <c r="R437">
        <f t="shared" si="30"/>
        <v>30</v>
      </c>
      <c r="S437" t="str">
        <f t="shared" si="31"/>
        <v>13–36 months</v>
      </c>
      <c r="T437">
        <f>_xlfn.XLOOKUP(A437,performance_pivot!$A:$A,performance_pivot!$B:$B,"Missing")</f>
        <v>3.6666666666666665</v>
      </c>
      <c r="U437">
        <f>_xlfn.XLOOKUP(A437,compensation_cleaned!$A:$A,compensation_cleaned!$F:$F,"Missing")</f>
        <v>1044648.4727722772</v>
      </c>
      <c r="V437" t="str">
        <f t="shared" si="32"/>
        <v>Above Avg Pay</v>
      </c>
      <c r="W437" t="str">
        <f t="shared" si="33"/>
        <v>Low/Avg Performer</v>
      </c>
      <c r="Y437" t="str">
        <f t="shared" si="34"/>
        <v>Overpaid Low Performer</v>
      </c>
    </row>
    <row r="438" spans="1:25">
      <c r="A438" s="7" t="s">
        <v>613</v>
      </c>
      <c r="B438" s="8" t="s">
        <v>19</v>
      </c>
      <c r="C438" s="8">
        <v>40</v>
      </c>
      <c r="D438" s="8" t="s">
        <v>12</v>
      </c>
      <c r="E438" s="8" t="s">
        <v>33</v>
      </c>
      <c r="F438" s="8" t="s">
        <v>112</v>
      </c>
      <c r="G438" s="9">
        <v>43369</v>
      </c>
      <c r="H438" s="8" t="s">
        <v>444</v>
      </c>
      <c r="I438" s="8" t="s">
        <v>16</v>
      </c>
      <c r="J438" s="10" t="s">
        <v>24</v>
      </c>
      <c r="K438" t="str">
        <f>_xlfn.XLOOKUP(A438,attrition_cleaned!$A:$A,attrition_cleaned!$B:$B,"Missing")</f>
        <v>Yes</v>
      </c>
      <c r="L438" s="9">
        <v>44269</v>
      </c>
      <c r="M438">
        <f>_xlfn.XLOOKUP(A438,compensation_cleaned!$A:$A,compensation_cleaned!$B:$B,"Missing")</f>
        <v>831457</v>
      </c>
      <c r="N438">
        <f>_xlfn.XLOOKUP(A438,compensation_cleaned!$A:$A,compensation_cleaned!$C:$C,"Missing")</f>
        <v>42392</v>
      </c>
      <c r="O438" t="str">
        <f>_xlfn.XLOOKUP(A438,compensation_cleaned!$A:$A,compensation_cleaned!$D:$D,"Missing")</f>
        <v>L2</v>
      </c>
      <c r="P438">
        <f>_xlfn.XLOOKUP(A438,engagement_pivot!$A:$A,engagement_pivot!$B:$B,"Missing")</f>
        <v>2.5</v>
      </c>
      <c r="Q438" t="str">
        <f>IF(
  _xlfn.XLOOKUP(A438, engagement_pivot!A:A, engagement_pivot!C:C, 0) &gt; 0,
  "Yes",
  "No"
)</f>
        <v>Yes</v>
      </c>
      <c r="R438">
        <f t="shared" si="30"/>
        <v>29</v>
      </c>
      <c r="S438" t="str">
        <f t="shared" si="31"/>
        <v>13–36 months</v>
      </c>
      <c r="T438">
        <f>_xlfn.XLOOKUP(A438,performance_pivot!$A:$A,performance_pivot!$B:$B,"Missing")</f>
        <v>3.5</v>
      </c>
      <c r="U438">
        <f>_xlfn.XLOOKUP(A438,compensation_cleaned!$A:$A,compensation_cleaned!$F:$F,"Missing")</f>
        <v>746435.40070921986</v>
      </c>
      <c r="V438" t="str">
        <f t="shared" si="32"/>
        <v>Above Avg Pay</v>
      </c>
      <c r="W438" t="str">
        <f t="shared" si="33"/>
        <v>Low/Avg Performer</v>
      </c>
      <c r="Y438" t="str">
        <f t="shared" si="34"/>
        <v>Overpaid Low Performer</v>
      </c>
    </row>
    <row r="439" spans="1:25">
      <c r="A439" s="11" t="s">
        <v>614</v>
      </c>
      <c r="B439" s="12" t="s">
        <v>19</v>
      </c>
      <c r="C439" s="12">
        <v>32</v>
      </c>
      <c r="D439" s="12" t="s">
        <v>12</v>
      </c>
      <c r="E439" s="12" t="s">
        <v>33</v>
      </c>
      <c r="F439" s="12" t="s">
        <v>112</v>
      </c>
      <c r="G439" s="13">
        <v>43147</v>
      </c>
      <c r="H439" s="12" t="s">
        <v>94</v>
      </c>
      <c r="I439" s="12" t="s">
        <v>56</v>
      </c>
      <c r="J439" s="14" t="s">
        <v>17</v>
      </c>
      <c r="K439" t="str">
        <f>_xlfn.XLOOKUP(A439,attrition_cleaned!$A:$A,attrition_cleaned!$B:$B,"Missing")</f>
        <v>No</v>
      </c>
      <c r="L439" s="13"/>
      <c r="M439">
        <f>_xlfn.XLOOKUP(A439,compensation_cleaned!$A:$A,compensation_cleaned!$B:$B,"Missing")</f>
        <v>602075</v>
      </c>
      <c r="N439">
        <f>_xlfn.XLOOKUP(A439,compensation_cleaned!$A:$A,compensation_cleaned!$C:$C,"Missing")</f>
        <v>59639</v>
      </c>
      <c r="O439" t="str">
        <f>_xlfn.XLOOKUP(A439,compensation_cleaned!$A:$A,compensation_cleaned!$D:$D,"Missing")</f>
        <v>L2</v>
      </c>
      <c r="P439">
        <f>_xlfn.XLOOKUP(A439,engagement_pivot!$A:$A,engagement_pivot!$B:$B,"Missing")</f>
        <v>3.5</v>
      </c>
      <c r="Q439" t="str">
        <f>IF(
  _xlfn.XLOOKUP(A439, engagement_pivot!A:A, engagement_pivot!C:C, 0) &gt; 0,
  "Yes",
  "No"
)</f>
        <v>Yes</v>
      </c>
      <c r="R439">
        <f t="shared" si="30"/>
        <v>70</v>
      </c>
      <c r="S439" t="str">
        <f t="shared" si="31"/>
        <v>37+ months</v>
      </c>
      <c r="T439">
        <f>_xlfn.XLOOKUP(A439,performance_pivot!$A:$A,performance_pivot!$B:$B,"Missing")</f>
        <v>3</v>
      </c>
      <c r="U439">
        <f>_xlfn.XLOOKUP(A439,compensation_cleaned!$A:$A,compensation_cleaned!$F:$F,"Missing")</f>
        <v>746435.40070921986</v>
      </c>
      <c r="V439" t="str">
        <f t="shared" si="32"/>
        <v>Below Avg Pay</v>
      </c>
      <c r="W439" t="str">
        <f t="shared" si="33"/>
        <v>Low/Avg Performer</v>
      </c>
      <c r="Y439" t="str">
        <f t="shared" si="34"/>
        <v>Low Pay &amp; Low Performance</v>
      </c>
    </row>
    <row r="440" spans="1:25">
      <c r="A440" s="7" t="s">
        <v>615</v>
      </c>
      <c r="B440" s="8" t="s">
        <v>11</v>
      </c>
      <c r="C440" s="8">
        <v>22</v>
      </c>
      <c r="D440" s="8" t="s">
        <v>12</v>
      </c>
      <c r="E440" s="8" t="s">
        <v>33</v>
      </c>
      <c r="F440" s="8" t="s">
        <v>112</v>
      </c>
      <c r="G440" s="9">
        <v>44695</v>
      </c>
      <c r="H440" s="8" t="s">
        <v>171</v>
      </c>
      <c r="I440" s="8" t="s">
        <v>16</v>
      </c>
      <c r="J440" s="10" t="s">
        <v>24</v>
      </c>
      <c r="K440" t="str">
        <f>_xlfn.XLOOKUP(A440,attrition_cleaned!$A:$A,attrition_cleaned!$B:$B,"Missing")</f>
        <v>No</v>
      </c>
      <c r="L440" s="9"/>
      <c r="M440">
        <f>_xlfn.XLOOKUP(A440,compensation_cleaned!$A:$A,compensation_cleaned!$B:$B,"Missing")</f>
        <v>1357470</v>
      </c>
      <c r="N440">
        <f>_xlfn.XLOOKUP(A440,compensation_cleaned!$A:$A,compensation_cleaned!$C:$C,"Missing")</f>
        <v>183724</v>
      </c>
      <c r="O440" t="str">
        <f>_xlfn.XLOOKUP(A440,compensation_cleaned!$A:$A,compensation_cleaned!$D:$D,"Missing")</f>
        <v>L4</v>
      </c>
      <c r="P440">
        <f>_xlfn.XLOOKUP(A440,engagement_pivot!$A:$A,engagement_pivot!$B:$B,"Missing")</f>
        <v>3</v>
      </c>
      <c r="Q440" t="str">
        <f>IF(
  _xlfn.XLOOKUP(A440, engagement_pivot!A:A, engagement_pivot!C:C, 0) &gt; 0,
  "Yes",
  "No"
)</f>
        <v>Yes</v>
      </c>
      <c r="R440">
        <f t="shared" si="30"/>
        <v>19</v>
      </c>
      <c r="S440" t="str">
        <f t="shared" si="31"/>
        <v>13–36 months</v>
      </c>
      <c r="T440">
        <f>_xlfn.XLOOKUP(A440,performance_pivot!$A:$A,performance_pivot!$B:$B,"Missing")</f>
        <v>3.5</v>
      </c>
      <c r="U440">
        <f>_xlfn.XLOOKUP(A440,compensation_cleaned!$A:$A,compensation_cleaned!$F:$F,"Missing")</f>
        <v>1044648.4727722772</v>
      </c>
      <c r="V440" t="str">
        <f t="shared" si="32"/>
        <v>Above Avg Pay</v>
      </c>
      <c r="W440" t="str">
        <f t="shared" si="33"/>
        <v>Low/Avg Performer</v>
      </c>
      <c r="Y440" t="str">
        <f t="shared" si="34"/>
        <v>Overpaid Low Performer</v>
      </c>
    </row>
    <row r="441" spans="1:25">
      <c r="A441" s="11" t="s">
        <v>616</v>
      </c>
      <c r="B441" s="12" t="s">
        <v>19</v>
      </c>
      <c r="C441" s="12">
        <v>34</v>
      </c>
      <c r="D441" s="12" t="s">
        <v>20</v>
      </c>
      <c r="E441" s="12" t="s">
        <v>49</v>
      </c>
      <c r="F441" s="12" t="s">
        <v>68</v>
      </c>
      <c r="G441" s="13">
        <v>42828</v>
      </c>
      <c r="H441" s="12" t="s">
        <v>304</v>
      </c>
      <c r="I441" s="12" t="s">
        <v>45</v>
      </c>
      <c r="J441" s="14" t="s">
        <v>24</v>
      </c>
      <c r="K441" t="str">
        <f>_xlfn.XLOOKUP(A441,attrition_cleaned!$A:$A,attrition_cleaned!$B:$B,"Missing")</f>
        <v>No</v>
      </c>
      <c r="L441" s="13"/>
      <c r="M441">
        <f>_xlfn.XLOOKUP(A441,compensation_cleaned!$A:$A,compensation_cleaned!$B:$B,"Missing")</f>
        <v>1940510</v>
      </c>
      <c r="N441">
        <f>_xlfn.XLOOKUP(A441,compensation_cleaned!$A:$A,compensation_cleaned!$C:$C,"Missing")</f>
        <v>110475</v>
      </c>
      <c r="O441" t="str">
        <f>_xlfn.XLOOKUP(A441,compensation_cleaned!$A:$A,compensation_cleaned!$D:$D,"Missing")</f>
        <v>L5</v>
      </c>
      <c r="P441">
        <f>_xlfn.XLOOKUP(A441,engagement_pivot!$A:$A,engagement_pivot!$B:$B,"Missing")</f>
        <v>4</v>
      </c>
      <c r="Q441" t="str">
        <f>IF(
  _xlfn.XLOOKUP(A441, engagement_pivot!A:A, engagement_pivot!C:C, 0) &gt; 0,
  "Yes",
  "No"
)</f>
        <v>Yes</v>
      </c>
      <c r="R441">
        <f t="shared" si="30"/>
        <v>80</v>
      </c>
      <c r="S441" t="str">
        <f t="shared" si="31"/>
        <v>37+ months</v>
      </c>
      <c r="T441">
        <f>_xlfn.XLOOKUP(A441,performance_pivot!$A:$A,performance_pivot!$B:$B,"Missing")</f>
        <v>3.75</v>
      </c>
      <c r="U441">
        <f>_xlfn.XLOOKUP(A441,compensation_cleaned!$A:$A,compensation_cleaned!$F:$F,"Missing")</f>
        <v>1044648.4727722772</v>
      </c>
      <c r="V441" t="str">
        <f t="shared" si="32"/>
        <v>Above Avg Pay</v>
      </c>
      <c r="W441" t="str">
        <f t="shared" si="33"/>
        <v>Low/Avg Performer</v>
      </c>
      <c r="Y441" t="str">
        <f t="shared" si="34"/>
        <v>Overpaid Low Performer</v>
      </c>
    </row>
    <row r="442" spans="1:25">
      <c r="A442" s="7" t="s">
        <v>617</v>
      </c>
      <c r="B442" s="8" t="s">
        <v>19</v>
      </c>
      <c r="C442" s="8">
        <v>38</v>
      </c>
      <c r="D442" s="8" t="s">
        <v>20</v>
      </c>
      <c r="E442" s="8" t="s">
        <v>37</v>
      </c>
      <c r="F442" s="8" t="s">
        <v>38</v>
      </c>
      <c r="G442" s="9">
        <v>42806</v>
      </c>
      <c r="H442" s="8" t="s">
        <v>133</v>
      </c>
      <c r="I442" s="8" t="s">
        <v>70</v>
      </c>
      <c r="J442" s="10" t="s">
        <v>17</v>
      </c>
      <c r="K442" t="str">
        <f>_xlfn.XLOOKUP(A442,attrition_cleaned!$A:$A,attrition_cleaned!$B:$B,"Missing")</f>
        <v>No</v>
      </c>
      <c r="L442" s="9"/>
      <c r="M442">
        <f>_xlfn.XLOOKUP(A442,compensation_cleaned!$A:$A,compensation_cleaned!$B:$B,"Missing")</f>
        <v>821865</v>
      </c>
      <c r="N442">
        <f>_xlfn.XLOOKUP(A442,compensation_cleaned!$A:$A,compensation_cleaned!$C:$C,"Missing")</f>
        <v>44035</v>
      </c>
      <c r="O442" t="str">
        <f>_xlfn.XLOOKUP(A442,compensation_cleaned!$A:$A,compensation_cleaned!$D:$D,"Missing")</f>
        <v>L2</v>
      </c>
      <c r="P442">
        <f>_xlfn.XLOOKUP(A442,engagement_pivot!$A:$A,engagement_pivot!$B:$B,"Missing")</f>
        <v>3</v>
      </c>
      <c r="Q442" t="str">
        <f>IF(
  _xlfn.XLOOKUP(A442, engagement_pivot!A:A, engagement_pivot!C:C, 0) &gt; 0,
  "Yes",
  "No"
)</f>
        <v>Yes</v>
      </c>
      <c r="R442">
        <f t="shared" si="30"/>
        <v>81</v>
      </c>
      <c r="S442" t="str">
        <f t="shared" si="31"/>
        <v>37+ months</v>
      </c>
      <c r="T442">
        <f>_xlfn.XLOOKUP(A442,performance_pivot!$A:$A,performance_pivot!$B:$B,"Missing")</f>
        <v>2</v>
      </c>
      <c r="U442">
        <f>_xlfn.XLOOKUP(A442,compensation_cleaned!$A:$A,compensation_cleaned!$F:$F,"Missing")</f>
        <v>746435.40070921986</v>
      </c>
      <c r="V442" t="str">
        <f t="shared" si="32"/>
        <v>Above Avg Pay</v>
      </c>
      <c r="W442" t="str">
        <f t="shared" si="33"/>
        <v>Low/Avg Performer</v>
      </c>
      <c r="Y442" t="str">
        <f t="shared" si="34"/>
        <v>Overpaid Low Performer</v>
      </c>
    </row>
    <row r="443" spans="1:25">
      <c r="A443" s="11" t="s">
        <v>618</v>
      </c>
      <c r="B443" s="12" t="s">
        <v>11</v>
      </c>
      <c r="C443" s="12">
        <v>24</v>
      </c>
      <c r="D443" s="12" t="s">
        <v>12</v>
      </c>
      <c r="E443" s="12" t="s">
        <v>49</v>
      </c>
      <c r="F443" s="12" t="s">
        <v>50</v>
      </c>
      <c r="G443" s="13">
        <v>43264</v>
      </c>
      <c r="H443" s="12" t="s">
        <v>117</v>
      </c>
      <c r="I443" s="12" t="s">
        <v>16</v>
      </c>
      <c r="J443" s="14" t="s">
        <v>24</v>
      </c>
      <c r="K443" t="str">
        <f>_xlfn.XLOOKUP(A443,attrition_cleaned!$A:$A,attrition_cleaned!$B:$B,"Missing")</f>
        <v>No</v>
      </c>
      <c r="L443" s="13"/>
      <c r="M443">
        <f>_xlfn.XLOOKUP(A443,compensation_cleaned!$A:$A,compensation_cleaned!$B:$B,"Missing")</f>
        <v>580587</v>
      </c>
      <c r="N443">
        <f>_xlfn.XLOOKUP(A443,compensation_cleaned!$A:$A,compensation_cleaned!$C:$C,"Missing")</f>
        <v>70274</v>
      </c>
      <c r="O443" t="str">
        <f>_xlfn.XLOOKUP(A443,compensation_cleaned!$A:$A,compensation_cleaned!$D:$D,"Missing")</f>
        <v>L1</v>
      </c>
      <c r="P443">
        <f>_xlfn.XLOOKUP(A443,engagement_pivot!$A:$A,engagement_pivot!$B:$B,"Missing")</f>
        <v>4</v>
      </c>
      <c r="Q443" t="str">
        <f>IF(
  _xlfn.XLOOKUP(A443, engagement_pivot!A:A, engagement_pivot!C:C, 0) &gt; 0,
  "Yes",
  "No"
)</f>
        <v>Yes</v>
      </c>
      <c r="R443">
        <f t="shared" si="30"/>
        <v>66</v>
      </c>
      <c r="S443" t="str">
        <f t="shared" si="31"/>
        <v>37+ months</v>
      </c>
      <c r="T443">
        <f>_xlfn.XLOOKUP(A443,performance_pivot!$A:$A,performance_pivot!$B:$B,"Missing")</f>
        <v>4</v>
      </c>
      <c r="U443">
        <f>_xlfn.XLOOKUP(A443,compensation_cleaned!$A:$A,compensation_cleaned!$F:$F,"Missing")</f>
        <v>499723.03723404254</v>
      </c>
      <c r="V443" t="str">
        <f t="shared" si="32"/>
        <v>Above Avg Pay</v>
      </c>
      <c r="W443" t="str">
        <f t="shared" si="33"/>
        <v>High Performer</v>
      </c>
      <c r="Y443" t="str">
        <f t="shared" si="34"/>
        <v>Well Aligned</v>
      </c>
    </row>
    <row r="444" spans="1:25">
      <c r="A444" s="7" t="s">
        <v>619</v>
      </c>
      <c r="B444" s="8" t="s">
        <v>11</v>
      </c>
      <c r="C444" s="8">
        <v>30</v>
      </c>
      <c r="D444" s="8" t="s">
        <v>12</v>
      </c>
      <c r="E444" s="8" t="s">
        <v>13</v>
      </c>
      <c r="F444" s="8" t="s">
        <v>21</v>
      </c>
      <c r="G444" s="9">
        <v>44808</v>
      </c>
      <c r="H444" s="8" t="s">
        <v>530</v>
      </c>
      <c r="I444" s="8" t="s">
        <v>45</v>
      </c>
      <c r="J444" s="10" t="s">
        <v>24</v>
      </c>
      <c r="K444" t="str">
        <f>_xlfn.XLOOKUP(A444,attrition_cleaned!$A:$A,attrition_cleaned!$B:$B,"Missing")</f>
        <v>No</v>
      </c>
      <c r="L444" s="9"/>
      <c r="M444">
        <f>_xlfn.XLOOKUP(A444,compensation_cleaned!$A:$A,compensation_cleaned!$B:$B,"Missing")</f>
        <v>1880998</v>
      </c>
      <c r="N444">
        <f>_xlfn.XLOOKUP(A444,compensation_cleaned!$A:$A,compensation_cleaned!$C:$C,"Missing")</f>
        <v>144791</v>
      </c>
      <c r="O444" t="str">
        <f>_xlfn.XLOOKUP(A444,compensation_cleaned!$A:$A,compensation_cleaned!$D:$D,"Missing")</f>
        <v>L5</v>
      </c>
      <c r="P444">
        <f>_xlfn.XLOOKUP(A444,engagement_pivot!$A:$A,engagement_pivot!$B:$B,"Missing")</f>
        <v>4</v>
      </c>
      <c r="Q444" t="str">
        <f>IF(
  _xlfn.XLOOKUP(A444, engagement_pivot!A:A, engagement_pivot!C:C, 0) &gt; 0,
  "Yes",
  "No"
)</f>
        <v>Yes</v>
      </c>
      <c r="R444">
        <f t="shared" si="30"/>
        <v>15</v>
      </c>
      <c r="S444" t="str">
        <f t="shared" si="31"/>
        <v>13–36 months</v>
      </c>
      <c r="T444">
        <f>_xlfn.XLOOKUP(A444,performance_pivot!$A:$A,performance_pivot!$B:$B,"Missing")</f>
        <v>3.75</v>
      </c>
      <c r="U444">
        <f>_xlfn.XLOOKUP(A444,compensation_cleaned!$A:$A,compensation_cleaned!$F:$F,"Missing")</f>
        <v>1044648.4727722772</v>
      </c>
      <c r="V444" t="str">
        <f t="shared" si="32"/>
        <v>Above Avg Pay</v>
      </c>
      <c r="W444" t="str">
        <f t="shared" si="33"/>
        <v>Low/Avg Performer</v>
      </c>
      <c r="Y444" t="str">
        <f t="shared" si="34"/>
        <v>Overpaid Low Performer</v>
      </c>
    </row>
    <row r="445" spans="1:25">
      <c r="A445" s="11" t="s">
        <v>620</v>
      </c>
      <c r="B445" s="12" t="s">
        <v>19</v>
      </c>
      <c r="C445" s="12">
        <v>30</v>
      </c>
      <c r="D445" s="12" t="s">
        <v>12</v>
      </c>
      <c r="E445" s="12" t="s">
        <v>49</v>
      </c>
      <c r="F445" s="12" t="s">
        <v>65</v>
      </c>
      <c r="G445" s="13">
        <v>44123</v>
      </c>
      <c r="H445" s="12" t="s">
        <v>144</v>
      </c>
      <c r="I445" s="12" t="s">
        <v>16</v>
      </c>
      <c r="J445" s="14" t="s">
        <v>17</v>
      </c>
      <c r="K445" t="str">
        <f>_xlfn.XLOOKUP(A445,attrition_cleaned!$A:$A,attrition_cleaned!$B:$B,"Missing")</f>
        <v>No</v>
      </c>
      <c r="L445" s="13"/>
      <c r="M445">
        <f>_xlfn.XLOOKUP(A445,compensation_cleaned!$A:$A,compensation_cleaned!$B:$B,"Missing")</f>
        <v>1111437</v>
      </c>
      <c r="N445">
        <f>_xlfn.XLOOKUP(A445,compensation_cleaned!$A:$A,compensation_cleaned!$C:$C,"Missing")</f>
        <v>76995</v>
      </c>
      <c r="O445" t="str">
        <f>_xlfn.XLOOKUP(A445,compensation_cleaned!$A:$A,compensation_cleaned!$D:$D,"Missing")</f>
        <v>L3</v>
      </c>
      <c r="P445">
        <f>_xlfn.XLOOKUP(A445,engagement_pivot!$A:$A,engagement_pivot!$B:$B,"Missing")</f>
        <v>4</v>
      </c>
      <c r="Q445" t="str">
        <f>IF(
  _xlfn.XLOOKUP(A445, engagement_pivot!A:A, engagement_pivot!C:C, 0) &gt; 0,
  "Yes",
  "No"
)</f>
        <v>Yes</v>
      </c>
      <c r="R445">
        <f t="shared" si="30"/>
        <v>38</v>
      </c>
      <c r="S445" t="str">
        <f t="shared" si="31"/>
        <v>37+ months</v>
      </c>
      <c r="T445">
        <f>_xlfn.XLOOKUP(A445,performance_pivot!$A:$A,performance_pivot!$B:$B,"Missing")</f>
        <v>4</v>
      </c>
      <c r="U445">
        <f>_xlfn.XLOOKUP(A445,compensation_cleaned!$A:$A,compensation_cleaned!$F:$F,"Missing")</f>
        <v>1044648.4727722772</v>
      </c>
      <c r="V445" t="str">
        <f t="shared" si="32"/>
        <v>Above Avg Pay</v>
      </c>
      <c r="W445" t="str">
        <f t="shared" si="33"/>
        <v>High Performer</v>
      </c>
      <c r="Y445" t="str">
        <f t="shared" si="34"/>
        <v>Well Aligned</v>
      </c>
    </row>
    <row r="446" spans="1:25">
      <c r="A446" s="7" t="s">
        <v>621</v>
      </c>
      <c r="B446" s="8" t="s">
        <v>19</v>
      </c>
      <c r="C446" s="8">
        <v>35</v>
      </c>
      <c r="D446" s="8" t="s">
        <v>12</v>
      </c>
      <c r="E446" s="8" t="s">
        <v>26</v>
      </c>
      <c r="F446" s="8" t="s">
        <v>27</v>
      </c>
      <c r="G446" s="9">
        <v>43634</v>
      </c>
      <c r="H446" s="8" t="s">
        <v>41</v>
      </c>
      <c r="I446" s="8" t="s">
        <v>16</v>
      </c>
      <c r="J446" s="10" t="s">
        <v>24</v>
      </c>
      <c r="K446" t="str">
        <f>_xlfn.XLOOKUP(A446,attrition_cleaned!$A:$A,attrition_cleaned!$B:$B,"Missing")</f>
        <v>No</v>
      </c>
      <c r="L446" s="9"/>
      <c r="M446">
        <f>_xlfn.XLOOKUP(A446,compensation_cleaned!$A:$A,compensation_cleaned!$B:$B,"Missing")</f>
        <v>695543</v>
      </c>
      <c r="N446">
        <f>_xlfn.XLOOKUP(A446,compensation_cleaned!$A:$A,compensation_cleaned!$C:$C,"Missing")</f>
        <v>91902</v>
      </c>
      <c r="O446" t="str">
        <f>_xlfn.XLOOKUP(A446,compensation_cleaned!$A:$A,compensation_cleaned!$D:$D,"Missing")</f>
        <v>L2</v>
      </c>
      <c r="P446">
        <f>_xlfn.XLOOKUP(A446,engagement_pivot!$A:$A,engagement_pivot!$B:$B,"Missing")</f>
        <v>3</v>
      </c>
      <c r="Q446" t="str">
        <f>IF(
  _xlfn.XLOOKUP(A446, engagement_pivot!A:A, engagement_pivot!C:C, 0) &gt; 0,
  "Yes",
  "No"
)</f>
        <v>Yes</v>
      </c>
      <c r="R446">
        <f t="shared" si="30"/>
        <v>54</v>
      </c>
      <c r="S446" t="str">
        <f t="shared" si="31"/>
        <v>37+ months</v>
      </c>
      <c r="T446">
        <f>_xlfn.XLOOKUP(A446,performance_pivot!$A:$A,performance_pivot!$B:$B,"Missing")</f>
        <v>2.75</v>
      </c>
      <c r="U446">
        <f>_xlfn.XLOOKUP(A446,compensation_cleaned!$A:$A,compensation_cleaned!$F:$F,"Missing")</f>
        <v>746435.40070921986</v>
      </c>
      <c r="V446" t="str">
        <f t="shared" si="32"/>
        <v>Below Avg Pay</v>
      </c>
      <c r="W446" t="str">
        <f t="shared" si="33"/>
        <v>Low/Avg Performer</v>
      </c>
      <c r="Y446" t="str">
        <f t="shared" si="34"/>
        <v>Low Pay &amp; Low Performance</v>
      </c>
    </row>
    <row r="447" spans="1:25">
      <c r="A447" s="11" t="s">
        <v>622</v>
      </c>
      <c r="B447" s="12" t="s">
        <v>11</v>
      </c>
      <c r="C447" s="12">
        <v>36</v>
      </c>
      <c r="D447" s="12" t="s">
        <v>12</v>
      </c>
      <c r="E447" s="12" t="s">
        <v>37</v>
      </c>
      <c r="F447" s="12" t="s">
        <v>43</v>
      </c>
      <c r="G447" s="13">
        <v>44968</v>
      </c>
      <c r="H447" s="12" t="s">
        <v>249</v>
      </c>
      <c r="I447" s="12" t="s">
        <v>70</v>
      </c>
      <c r="J447" s="14" t="s">
        <v>24</v>
      </c>
      <c r="K447" t="str">
        <f>_xlfn.XLOOKUP(A447,attrition_cleaned!$A:$A,attrition_cleaned!$B:$B,"Missing")</f>
        <v>Yes</v>
      </c>
      <c r="L447" s="13">
        <v>46198</v>
      </c>
      <c r="M447">
        <f>_xlfn.XLOOKUP(A447,compensation_cleaned!$A:$A,compensation_cleaned!$B:$B,"Missing")</f>
        <v>645181</v>
      </c>
      <c r="N447">
        <f>_xlfn.XLOOKUP(A447,compensation_cleaned!$A:$A,compensation_cleaned!$C:$C,"Missing")</f>
        <v>39076</v>
      </c>
      <c r="O447" t="str">
        <f>_xlfn.XLOOKUP(A447,compensation_cleaned!$A:$A,compensation_cleaned!$D:$D,"Missing")</f>
        <v>L2</v>
      </c>
      <c r="P447">
        <f>_xlfn.XLOOKUP(A447,engagement_pivot!$A:$A,engagement_pivot!$B:$B,"Missing")</f>
        <v>4.5</v>
      </c>
      <c r="Q447" t="str">
        <f>IF(
  _xlfn.XLOOKUP(A447, engagement_pivot!A:A, engagement_pivot!C:C, 0) &gt; 0,
  "Yes",
  "No"
)</f>
        <v>Yes</v>
      </c>
      <c r="R447">
        <f t="shared" si="30"/>
        <v>40</v>
      </c>
      <c r="S447" t="str">
        <f t="shared" si="31"/>
        <v>37+ months</v>
      </c>
      <c r="T447">
        <f>_xlfn.XLOOKUP(A447,performance_pivot!$A:$A,performance_pivot!$B:$B,"Missing")</f>
        <v>3</v>
      </c>
      <c r="U447">
        <f>_xlfn.XLOOKUP(A447,compensation_cleaned!$A:$A,compensation_cleaned!$F:$F,"Missing")</f>
        <v>746435.40070921986</v>
      </c>
      <c r="V447" t="str">
        <f t="shared" si="32"/>
        <v>Below Avg Pay</v>
      </c>
      <c r="W447" t="str">
        <f t="shared" si="33"/>
        <v>Low/Avg Performer</v>
      </c>
      <c r="Y447" t="str">
        <f t="shared" si="34"/>
        <v>Low Pay &amp; Low Performance</v>
      </c>
    </row>
    <row r="448" spans="1:25">
      <c r="A448" s="7" t="s">
        <v>623</v>
      </c>
      <c r="B448" s="8" t="s">
        <v>19</v>
      </c>
      <c r="C448" s="8">
        <v>31</v>
      </c>
      <c r="D448" s="8" t="s">
        <v>12</v>
      </c>
      <c r="E448" s="8" t="s">
        <v>37</v>
      </c>
      <c r="F448" s="8" t="s">
        <v>38</v>
      </c>
      <c r="G448" s="9">
        <v>45118</v>
      </c>
      <c r="H448" s="8" t="s">
        <v>144</v>
      </c>
      <c r="I448" s="8" t="s">
        <v>16</v>
      </c>
      <c r="J448" s="10" t="s">
        <v>24</v>
      </c>
      <c r="K448" t="str">
        <f>_xlfn.XLOOKUP(A448,attrition_cleaned!$A:$A,attrition_cleaned!$B:$B,"Missing")</f>
        <v>No</v>
      </c>
      <c r="L448" s="9"/>
      <c r="M448">
        <f>_xlfn.XLOOKUP(A448,compensation_cleaned!$A:$A,compensation_cleaned!$B:$B,"Missing")</f>
        <v>1332876</v>
      </c>
      <c r="N448">
        <f>_xlfn.XLOOKUP(A448,compensation_cleaned!$A:$A,compensation_cleaned!$C:$C,"Missing")</f>
        <v>99221</v>
      </c>
      <c r="O448" t="str">
        <f>_xlfn.XLOOKUP(A448,compensation_cleaned!$A:$A,compensation_cleaned!$D:$D,"Missing")</f>
        <v>L4</v>
      </c>
      <c r="P448">
        <f>_xlfn.XLOOKUP(A448,engagement_pivot!$A:$A,engagement_pivot!$B:$B,"Missing")</f>
        <v>2.3333333333333335</v>
      </c>
      <c r="Q448" t="str">
        <f>IF(
  _xlfn.XLOOKUP(A448, engagement_pivot!A:A, engagement_pivot!C:C, 0) &gt; 0,
  "Yes",
  "No"
)</f>
        <v>Yes</v>
      </c>
      <c r="R448">
        <f t="shared" si="30"/>
        <v>5</v>
      </c>
      <c r="S448" t="str">
        <f t="shared" si="31"/>
        <v>0–12 months</v>
      </c>
      <c r="T448">
        <f>_xlfn.XLOOKUP(A448,performance_pivot!$A:$A,performance_pivot!$B:$B,"Missing")</f>
        <v>4</v>
      </c>
      <c r="U448">
        <f>_xlfn.XLOOKUP(A448,compensation_cleaned!$A:$A,compensation_cleaned!$F:$F,"Missing")</f>
        <v>1044648.4727722772</v>
      </c>
      <c r="V448" t="str">
        <f t="shared" si="32"/>
        <v>Above Avg Pay</v>
      </c>
      <c r="W448" t="str">
        <f t="shared" si="33"/>
        <v>High Performer</v>
      </c>
      <c r="Y448" t="str">
        <f t="shared" si="34"/>
        <v>Well Aligned</v>
      </c>
    </row>
    <row r="449" spans="1:25">
      <c r="A449" s="11" t="s">
        <v>624</v>
      </c>
      <c r="B449" s="12" t="s">
        <v>19</v>
      </c>
      <c r="C449" s="12">
        <v>41</v>
      </c>
      <c r="D449" s="12" t="s">
        <v>12</v>
      </c>
      <c r="E449" s="12" t="s">
        <v>33</v>
      </c>
      <c r="F449" s="12" t="s">
        <v>34</v>
      </c>
      <c r="G449" s="13">
        <v>43379</v>
      </c>
      <c r="H449" s="12" t="s">
        <v>432</v>
      </c>
      <c r="I449" s="12" t="s">
        <v>16</v>
      </c>
      <c r="J449" s="14" t="s">
        <v>24</v>
      </c>
      <c r="K449" t="str">
        <f>_xlfn.XLOOKUP(A449,attrition_cleaned!$A:$A,attrition_cleaned!$B:$B,"Missing")</f>
        <v>Yes</v>
      </c>
      <c r="L449" s="13">
        <v>45089</v>
      </c>
      <c r="M449">
        <f>_xlfn.XLOOKUP(A449,compensation_cleaned!$A:$A,compensation_cleaned!$B:$B,"Missing")</f>
        <v>1080247</v>
      </c>
      <c r="N449">
        <f>_xlfn.XLOOKUP(A449,compensation_cleaned!$A:$A,compensation_cleaned!$C:$C,"Missing")</f>
        <v>64123</v>
      </c>
      <c r="O449" t="str">
        <f>_xlfn.XLOOKUP(A449,compensation_cleaned!$A:$A,compensation_cleaned!$D:$D,"Missing")</f>
        <v>L3</v>
      </c>
      <c r="P449">
        <f>_xlfn.XLOOKUP(A449,engagement_pivot!$A:$A,engagement_pivot!$B:$B,"Missing")</f>
        <v>3.6666666666666665</v>
      </c>
      <c r="Q449" t="str">
        <f>IF(
  _xlfn.XLOOKUP(A449, engagement_pivot!A:A, engagement_pivot!C:C, 0) &gt; 0,
  "Yes",
  "No"
)</f>
        <v>Yes</v>
      </c>
      <c r="R449">
        <f t="shared" si="30"/>
        <v>56</v>
      </c>
      <c r="S449" t="str">
        <f t="shared" si="31"/>
        <v>37+ months</v>
      </c>
      <c r="T449">
        <f>_xlfn.XLOOKUP(A449,performance_pivot!$A:$A,performance_pivot!$B:$B,"Missing")</f>
        <v>3.6666666666666665</v>
      </c>
      <c r="U449">
        <f>_xlfn.XLOOKUP(A449,compensation_cleaned!$A:$A,compensation_cleaned!$F:$F,"Missing")</f>
        <v>1044648.4727722772</v>
      </c>
      <c r="V449" t="str">
        <f t="shared" si="32"/>
        <v>Above Avg Pay</v>
      </c>
      <c r="W449" t="str">
        <f t="shared" si="33"/>
        <v>Low/Avg Performer</v>
      </c>
      <c r="Y449" t="str">
        <f t="shared" si="34"/>
        <v>Overpaid Low Performer</v>
      </c>
    </row>
    <row r="450" spans="1:25">
      <c r="A450" s="7" t="s">
        <v>625</v>
      </c>
      <c r="B450" s="8" t="s">
        <v>19</v>
      </c>
      <c r="C450" s="8">
        <v>23</v>
      </c>
      <c r="D450" s="8" t="s">
        <v>20</v>
      </c>
      <c r="E450" s="8" t="s">
        <v>37</v>
      </c>
      <c r="F450" s="8" t="s">
        <v>43</v>
      </c>
      <c r="G450" s="9">
        <v>44015</v>
      </c>
      <c r="H450" s="8" t="s">
        <v>626</v>
      </c>
      <c r="I450" s="8" t="s">
        <v>70</v>
      </c>
      <c r="J450" s="10" t="s">
        <v>24</v>
      </c>
      <c r="K450" t="str">
        <f>_xlfn.XLOOKUP(A450,attrition_cleaned!$A:$A,attrition_cleaned!$B:$B,"Missing")</f>
        <v>No</v>
      </c>
      <c r="L450" s="9"/>
      <c r="M450">
        <f>_xlfn.XLOOKUP(A450,compensation_cleaned!$A:$A,compensation_cleaned!$B:$B,"Missing")</f>
        <v>461954</v>
      </c>
      <c r="N450">
        <f>_xlfn.XLOOKUP(A450,compensation_cleaned!$A:$A,compensation_cleaned!$C:$C,"Missing")</f>
        <v>24401</v>
      </c>
      <c r="O450" t="str">
        <f>_xlfn.XLOOKUP(A450,compensation_cleaned!$A:$A,compensation_cleaned!$D:$D,"Missing")</f>
        <v>L1</v>
      </c>
      <c r="P450">
        <f>_xlfn.XLOOKUP(A450,engagement_pivot!$A:$A,engagement_pivot!$B:$B,"Missing")</f>
        <v>3.6666666666666665</v>
      </c>
      <c r="Q450" t="str">
        <f>IF(
  _xlfn.XLOOKUP(A450, engagement_pivot!A:A, engagement_pivot!C:C, 0) &gt; 0,
  "Yes",
  "No"
)</f>
        <v>Yes</v>
      </c>
      <c r="R450">
        <f t="shared" si="30"/>
        <v>41</v>
      </c>
      <c r="S450" t="str">
        <f t="shared" si="31"/>
        <v>37+ months</v>
      </c>
      <c r="T450">
        <f>_xlfn.XLOOKUP(A450,performance_pivot!$A:$A,performance_pivot!$B:$B,"Missing")</f>
        <v>4</v>
      </c>
      <c r="U450">
        <f>_xlfn.XLOOKUP(A450,compensation_cleaned!$A:$A,compensation_cleaned!$F:$F,"Missing")</f>
        <v>499723.03723404254</v>
      </c>
      <c r="V450" t="str">
        <f t="shared" si="32"/>
        <v>Below Avg Pay</v>
      </c>
      <c r="W450" t="str">
        <f t="shared" si="33"/>
        <v>High Performer</v>
      </c>
      <c r="Y450" t="str">
        <f t="shared" si="34"/>
        <v>Underpaid High Performer</v>
      </c>
    </row>
    <row r="451" spans="1:25">
      <c r="A451" s="11" t="s">
        <v>627</v>
      </c>
      <c r="B451" s="12" t="s">
        <v>11</v>
      </c>
      <c r="C451" s="12">
        <v>34</v>
      </c>
      <c r="D451" s="12" t="s">
        <v>12</v>
      </c>
      <c r="E451" s="12" t="s">
        <v>49</v>
      </c>
      <c r="F451" s="12" t="s">
        <v>68</v>
      </c>
      <c r="G451" s="13">
        <v>45097</v>
      </c>
      <c r="H451" s="12" t="s">
        <v>133</v>
      </c>
      <c r="I451" s="12" t="s">
        <v>31</v>
      </c>
      <c r="J451" s="14" t="s">
        <v>24</v>
      </c>
      <c r="K451" t="str">
        <f>_xlfn.XLOOKUP(A451,attrition_cleaned!$A:$A,attrition_cleaned!$B:$B,"Missing")</f>
        <v>No</v>
      </c>
      <c r="L451" s="13"/>
      <c r="M451">
        <f>_xlfn.XLOOKUP(A451,compensation_cleaned!$A:$A,compensation_cleaned!$B:$B,"Missing")</f>
        <v>931658</v>
      </c>
      <c r="N451">
        <f>_xlfn.XLOOKUP(A451,compensation_cleaned!$A:$A,compensation_cleaned!$C:$C,"Missing")</f>
        <v>121325</v>
      </c>
      <c r="O451" t="str">
        <f>_xlfn.XLOOKUP(A451,compensation_cleaned!$A:$A,compensation_cleaned!$D:$D,"Missing")</f>
        <v>L3</v>
      </c>
      <c r="P451">
        <f>_xlfn.XLOOKUP(A451,engagement_pivot!$A:$A,engagement_pivot!$B:$B,"Missing")</f>
        <v>2.3333333333333335</v>
      </c>
      <c r="Q451" t="str">
        <f>IF(
  _xlfn.XLOOKUP(A451, engagement_pivot!A:A, engagement_pivot!C:C, 0) &gt; 0,
  "Yes",
  "No"
)</f>
        <v>Yes</v>
      </c>
      <c r="R451">
        <f t="shared" ref="R451:R514" si="35">IF(K451="Yes",DATEDIF(G451,L451,"M"),DATEDIF(G451,DATE(2023,12,31),"M"))</f>
        <v>6</v>
      </c>
      <c r="S451" t="str">
        <f t="shared" ref="S451:S514" si="36">IF(R451&lt;=12,"0–12 months",
 IF(R451&lt;=36,"13–36 months","37+ months"))</f>
        <v>0–12 months</v>
      </c>
      <c r="T451">
        <f>_xlfn.XLOOKUP(A451,performance_pivot!$A:$A,performance_pivot!$B:$B,"Missing")</f>
        <v>3</v>
      </c>
      <c r="U451">
        <f>_xlfn.XLOOKUP(A451,compensation_cleaned!$A:$A,compensation_cleaned!$F:$F,"Missing")</f>
        <v>1044648.4727722772</v>
      </c>
      <c r="V451" t="str">
        <f t="shared" ref="V451:V514" si="37">IF(M451&gt;U451,"Above Avg Pay","Below Avg Pay")</f>
        <v>Below Avg Pay</v>
      </c>
      <c r="W451" t="str">
        <f t="shared" ref="W451:W514" si="38">IF(T451&gt;=4,"High Performer","Low/Avg Performer")</f>
        <v>Low/Avg Performer</v>
      </c>
      <c r="Y451" t="str">
        <f t="shared" si="34"/>
        <v>Low Pay &amp; Low Performance</v>
      </c>
    </row>
    <row r="452" spans="1:25">
      <c r="A452" s="7" t="s">
        <v>628</v>
      </c>
      <c r="B452" s="8" t="s">
        <v>11</v>
      </c>
      <c r="C452" s="8">
        <v>28</v>
      </c>
      <c r="D452" s="8" t="s">
        <v>20</v>
      </c>
      <c r="E452" s="8" t="s">
        <v>26</v>
      </c>
      <c r="F452" s="8" t="s">
        <v>27</v>
      </c>
      <c r="G452" s="9">
        <v>42779</v>
      </c>
      <c r="H452" s="8" t="s">
        <v>571</v>
      </c>
      <c r="I452" s="8" t="s">
        <v>31</v>
      </c>
      <c r="J452" s="10" t="s">
        <v>24</v>
      </c>
      <c r="K452" t="str">
        <f>_xlfn.XLOOKUP(A452,attrition_cleaned!$A:$A,attrition_cleaned!$B:$B,"Missing")</f>
        <v>No</v>
      </c>
      <c r="L452" s="9"/>
      <c r="M452">
        <f>_xlfn.XLOOKUP(A452,compensation_cleaned!$A:$A,compensation_cleaned!$B:$B,"Missing")</f>
        <v>1179149</v>
      </c>
      <c r="N452">
        <f>_xlfn.XLOOKUP(A452,compensation_cleaned!$A:$A,compensation_cleaned!$C:$C,"Missing")</f>
        <v>137011</v>
      </c>
      <c r="O452" t="str">
        <f>_xlfn.XLOOKUP(A452,compensation_cleaned!$A:$A,compensation_cleaned!$D:$D,"Missing")</f>
        <v>L3</v>
      </c>
      <c r="P452">
        <f>_xlfn.XLOOKUP(A452,engagement_pivot!$A:$A,engagement_pivot!$B:$B,"Missing")</f>
        <v>2.3333333333333335</v>
      </c>
      <c r="Q452" t="str">
        <f>IF(
  _xlfn.XLOOKUP(A452, engagement_pivot!A:A, engagement_pivot!C:C, 0) &gt; 0,
  "Yes",
  "No"
)</f>
        <v>Yes</v>
      </c>
      <c r="R452">
        <f t="shared" si="35"/>
        <v>82</v>
      </c>
      <c r="S452" t="str">
        <f t="shared" si="36"/>
        <v>37+ months</v>
      </c>
      <c r="T452">
        <f>_xlfn.XLOOKUP(A452,performance_pivot!$A:$A,performance_pivot!$B:$B,"Missing")</f>
        <v>2.5</v>
      </c>
      <c r="U452">
        <f>_xlfn.XLOOKUP(A452,compensation_cleaned!$A:$A,compensation_cleaned!$F:$F,"Missing")</f>
        <v>1044648.4727722772</v>
      </c>
      <c r="V452" t="str">
        <f t="shared" si="37"/>
        <v>Above Avg Pay</v>
      </c>
      <c r="W452" t="str">
        <f t="shared" si="38"/>
        <v>Low/Avg Performer</v>
      </c>
      <c r="Y452" t="str">
        <f t="shared" ref="Y452:Y515" si="39">IF(
 AND(V452="Above Avg Pay",W452="High Performer"),"Well Aligned",
 IF(
  AND(V452="Below Avg Pay",W452="High Performer"),"Underpaid High Performer",
  IF(
   AND(V452="Above Avg Pay",W452="Low/Avg Performer"),"Overpaid Low Performer",
   "Low Pay &amp; Low Performance"
  )
 )
)</f>
        <v>Overpaid Low Performer</v>
      </c>
    </row>
    <row r="453" spans="1:25">
      <c r="A453" s="11" t="s">
        <v>629</v>
      </c>
      <c r="B453" s="12" t="s">
        <v>19</v>
      </c>
      <c r="C453" s="12">
        <v>25</v>
      </c>
      <c r="D453" s="12" t="s">
        <v>20</v>
      </c>
      <c r="E453" s="12" t="s">
        <v>37</v>
      </c>
      <c r="F453" s="12" t="s">
        <v>38</v>
      </c>
      <c r="G453" s="13">
        <v>43726</v>
      </c>
      <c r="H453" s="12" t="s">
        <v>194</v>
      </c>
      <c r="I453" s="12" t="s">
        <v>23</v>
      </c>
      <c r="J453" s="14" t="s">
        <v>24</v>
      </c>
      <c r="K453" t="str">
        <f>_xlfn.XLOOKUP(A453,attrition_cleaned!$A:$A,attrition_cleaned!$B:$B,"Missing")</f>
        <v>No</v>
      </c>
      <c r="L453" s="13"/>
      <c r="M453">
        <f>_xlfn.XLOOKUP(A453,compensation_cleaned!$A:$A,compensation_cleaned!$B:$B,"Missing")</f>
        <v>1129266</v>
      </c>
      <c r="N453">
        <f>_xlfn.XLOOKUP(A453,compensation_cleaned!$A:$A,compensation_cleaned!$C:$C,"Missing")</f>
        <v>149330</v>
      </c>
      <c r="O453" t="str">
        <f>_xlfn.XLOOKUP(A453,compensation_cleaned!$A:$A,compensation_cleaned!$D:$D,"Missing")</f>
        <v>L3</v>
      </c>
      <c r="P453">
        <f>_xlfn.XLOOKUP(A453,engagement_pivot!$A:$A,engagement_pivot!$B:$B,"Missing")</f>
        <v>3</v>
      </c>
      <c r="Q453" t="str">
        <f>IF(
  _xlfn.XLOOKUP(A453, engagement_pivot!A:A, engagement_pivot!C:C, 0) &gt; 0,
  "Yes",
  "No"
)</f>
        <v>Yes</v>
      </c>
      <c r="R453">
        <f t="shared" si="35"/>
        <v>51</v>
      </c>
      <c r="S453" t="str">
        <f t="shared" si="36"/>
        <v>37+ months</v>
      </c>
      <c r="T453">
        <f>_xlfn.XLOOKUP(A453,performance_pivot!$A:$A,performance_pivot!$B:$B,"Missing")</f>
        <v>3.5</v>
      </c>
      <c r="U453">
        <f>_xlfn.XLOOKUP(A453,compensation_cleaned!$A:$A,compensation_cleaned!$F:$F,"Missing")</f>
        <v>1044648.4727722772</v>
      </c>
      <c r="V453" t="str">
        <f t="shared" si="37"/>
        <v>Above Avg Pay</v>
      </c>
      <c r="W453" t="str">
        <f t="shared" si="38"/>
        <v>Low/Avg Performer</v>
      </c>
      <c r="Y453" t="str">
        <f t="shared" si="39"/>
        <v>Overpaid Low Performer</v>
      </c>
    </row>
    <row r="454" spans="1:25">
      <c r="A454" s="7" t="s">
        <v>630</v>
      </c>
      <c r="B454" s="8" t="s">
        <v>19</v>
      </c>
      <c r="C454" s="8">
        <v>29</v>
      </c>
      <c r="D454" s="8" t="s">
        <v>12</v>
      </c>
      <c r="E454" s="8" t="s">
        <v>26</v>
      </c>
      <c r="F454" s="8" t="s">
        <v>27</v>
      </c>
      <c r="G454" s="9">
        <v>45050</v>
      </c>
      <c r="H454" s="8" t="s">
        <v>249</v>
      </c>
      <c r="I454" s="8" t="s">
        <v>45</v>
      </c>
      <c r="J454" s="10" t="s">
        <v>24</v>
      </c>
      <c r="K454" t="str">
        <f>_xlfn.XLOOKUP(A454,attrition_cleaned!$A:$A,attrition_cleaned!$B:$B,"Missing")</f>
        <v>Yes</v>
      </c>
      <c r="L454" s="9">
        <v>45256</v>
      </c>
      <c r="M454">
        <f>_xlfn.XLOOKUP(A454,compensation_cleaned!$A:$A,compensation_cleaned!$B:$B,"Missing")</f>
        <v>633974</v>
      </c>
      <c r="N454">
        <f>_xlfn.XLOOKUP(A454,compensation_cleaned!$A:$A,compensation_cleaned!$C:$C,"Missing")</f>
        <v>37806</v>
      </c>
      <c r="O454" t="str">
        <f>_xlfn.XLOOKUP(A454,compensation_cleaned!$A:$A,compensation_cleaned!$D:$D,"Missing")</f>
        <v>L2</v>
      </c>
      <c r="P454">
        <f>_xlfn.XLOOKUP(A454,engagement_pivot!$A:$A,engagement_pivot!$B:$B,"Missing")</f>
        <v>2.6666666666666665</v>
      </c>
      <c r="Q454" t="str">
        <f>IF(
  _xlfn.XLOOKUP(A454, engagement_pivot!A:A, engagement_pivot!C:C, 0) &gt; 0,
  "Yes",
  "No"
)</f>
        <v>Yes</v>
      </c>
      <c r="R454">
        <f t="shared" si="35"/>
        <v>6</v>
      </c>
      <c r="S454" t="str">
        <f t="shared" si="36"/>
        <v>0–12 months</v>
      </c>
      <c r="T454">
        <f>_xlfn.XLOOKUP(A454,performance_pivot!$A:$A,performance_pivot!$B:$B,"Missing")</f>
        <v>4</v>
      </c>
      <c r="U454">
        <f>_xlfn.XLOOKUP(A454,compensation_cleaned!$A:$A,compensation_cleaned!$F:$F,"Missing")</f>
        <v>746435.40070921986</v>
      </c>
      <c r="V454" t="str">
        <f t="shared" si="37"/>
        <v>Below Avg Pay</v>
      </c>
      <c r="W454" t="str">
        <f t="shared" si="38"/>
        <v>High Performer</v>
      </c>
      <c r="Y454" t="str">
        <f t="shared" si="39"/>
        <v>Underpaid High Performer</v>
      </c>
    </row>
    <row r="455" spans="1:25">
      <c r="A455" s="11" t="s">
        <v>631</v>
      </c>
      <c r="B455" s="12" t="s">
        <v>11</v>
      </c>
      <c r="C455" s="12">
        <v>37</v>
      </c>
      <c r="D455" s="12" t="s">
        <v>12</v>
      </c>
      <c r="E455" s="12" t="s">
        <v>13</v>
      </c>
      <c r="F455" s="12" t="s">
        <v>21</v>
      </c>
      <c r="G455" s="13">
        <v>45083</v>
      </c>
      <c r="H455" s="12" t="s">
        <v>315</v>
      </c>
      <c r="I455" s="12" t="s">
        <v>23</v>
      </c>
      <c r="J455" s="14" t="s">
        <v>24</v>
      </c>
      <c r="K455" t="str">
        <f>_xlfn.XLOOKUP(A455,attrition_cleaned!$A:$A,attrition_cleaned!$B:$B,"Missing")</f>
        <v>No</v>
      </c>
      <c r="L455" s="13"/>
      <c r="M455">
        <f>_xlfn.XLOOKUP(A455,compensation_cleaned!$A:$A,compensation_cleaned!$B:$B,"Missing")</f>
        <v>710253</v>
      </c>
      <c r="N455">
        <f>_xlfn.XLOOKUP(A455,compensation_cleaned!$A:$A,compensation_cleaned!$C:$C,"Missing")</f>
        <v>96702</v>
      </c>
      <c r="O455" t="str">
        <f>_xlfn.XLOOKUP(A455,compensation_cleaned!$A:$A,compensation_cleaned!$D:$D,"Missing")</f>
        <v>L2</v>
      </c>
      <c r="P455">
        <f>_xlfn.XLOOKUP(A455,engagement_pivot!$A:$A,engagement_pivot!$B:$B,"Missing")</f>
        <v>1</v>
      </c>
      <c r="Q455" t="str">
        <f>IF(
  _xlfn.XLOOKUP(A455, engagement_pivot!A:A, engagement_pivot!C:C, 0) &gt; 0,
  "Yes",
  "No"
)</f>
        <v>Yes</v>
      </c>
      <c r="R455">
        <f t="shared" si="35"/>
        <v>6</v>
      </c>
      <c r="S455" t="str">
        <f t="shared" si="36"/>
        <v>0–12 months</v>
      </c>
      <c r="T455">
        <f>_xlfn.XLOOKUP(A455,performance_pivot!$A:$A,performance_pivot!$B:$B,"Missing")</f>
        <v>3.25</v>
      </c>
      <c r="U455">
        <f>_xlfn.XLOOKUP(A455,compensation_cleaned!$A:$A,compensation_cleaned!$F:$F,"Missing")</f>
        <v>746435.40070921986</v>
      </c>
      <c r="V455" t="str">
        <f t="shared" si="37"/>
        <v>Below Avg Pay</v>
      </c>
      <c r="W455" t="str">
        <f t="shared" si="38"/>
        <v>Low/Avg Performer</v>
      </c>
      <c r="Y455" t="str">
        <f t="shared" si="39"/>
        <v>Low Pay &amp; Low Performance</v>
      </c>
    </row>
    <row r="456" spans="1:25">
      <c r="A456" s="7" t="s">
        <v>632</v>
      </c>
      <c r="B456" s="8" t="s">
        <v>11</v>
      </c>
      <c r="C456" s="8">
        <v>38</v>
      </c>
      <c r="D456" s="8" t="s">
        <v>12</v>
      </c>
      <c r="E456" s="8" t="s">
        <v>37</v>
      </c>
      <c r="F456" s="8" t="s">
        <v>38</v>
      </c>
      <c r="G456" s="9">
        <v>43393</v>
      </c>
      <c r="H456" s="8" t="s">
        <v>22</v>
      </c>
      <c r="I456" s="8" t="s">
        <v>70</v>
      </c>
      <c r="J456" s="10" t="s">
        <v>24</v>
      </c>
      <c r="K456" t="str">
        <f>_xlfn.XLOOKUP(A456,attrition_cleaned!$A:$A,attrition_cleaned!$B:$B,"Missing")</f>
        <v>No</v>
      </c>
      <c r="L456" s="9"/>
      <c r="M456">
        <f>_xlfn.XLOOKUP(A456,compensation_cleaned!$A:$A,compensation_cleaned!$B:$B,"Missing")</f>
        <v>426057</v>
      </c>
      <c r="N456">
        <f>_xlfn.XLOOKUP(A456,compensation_cleaned!$A:$A,compensation_cleaned!$C:$C,"Missing")</f>
        <v>36801</v>
      </c>
      <c r="O456" t="str">
        <f>_xlfn.XLOOKUP(A456,compensation_cleaned!$A:$A,compensation_cleaned!$D:$D,"Missing")</f>
        <v>L1</v>
      </c>
      <c r="P456">
        <f>_xlfn.XLOOKUP(A456,engagement_pivot!$A:$A,engagement_pivot!$B:$B,"Missing")</f>
        <v>5</v>
      </c>
      <c r="Q456" t="str">
        <f>IF(
  _xlfn.XLOOKUP(A456, engagement_pivot!A:A, engagement_pivot!C:C, 0) &gt; 0,
  "Yes",
  "No"
)</f>
        <v>Yes</v>
      </c>
      <c r="R456">
        <f t="shared" si="35"/>
        <v>62</v>
      </c>
      <c r="S456" t="str">
        <f t="shared" si="36"/>
        <v>37+ months</v>
      </c>
      <c r="T456">
        <f>_xlfn.XLOOKUP(A456,performance_pivot!$A:$A,performance_pivot!$B:$B,"Missing")</f>
        <v>4</v>
      </c>
      <c r="U456">
        <f>_xlfn.XLOOKUP(A456,compensation_cleaned!$A:$A,compensation_cleaned!$F:$F,"Missing")</f>
        <v>499723.03723404254</v>
      </c>
      <c r="V456" t="str">
        <f t="shared" si="37"/>
        <v>Below Avg Pay</v>
      </c>
      <c r="W456" t="str">
        <f t="shared" si="38"/>
        <v>High Performer</v>
      </c>
      <c r="Y456" t="str">
        <f t="shared" si="39"/>
        <v>Underpaid High Performer</v>
      </c>
    </row>
    <row r="457" spans="1:25">
      <c r="A457" s="11" t="s">
        <v>633</v>
      </c>
      <c r="B457" s="12" t="s">
        <v>19</v>
      </c>
      <c r="C457" s="12">
        <v>34</v>
      </c>
      <c r="D457" s="12" t="s">
        <v>20</v>
      </c>
      <c r="E457" s="12" t="s">
        <v>33</v>
      </c>
      <c r="F457" s="12" t="s">
        <v>112</v>
      </c>
      <c r="G457" s="13">
        <v>44844</v>
      </c>
      <c r="H457" s="12" t="s">
        <v>634</v>
      </c>
      <c r="I457" s="12" t="s">
        <v>23</v>
      </c>
      <c r="J457" s="14" t="s">
        <v>24</v>
      </c>
      <c r="K457" t="str">
        <f>_xlfn.XLOOKUP(A457,attrition_cleaned!$A:$A,attrition_cleaned!$B:$B,"Missing")</f>
        <v>No</v>
      </c>
      <c r="L457" s="13"/>
      <c r="M457">
        <f>_xlfn.XLOOKUP(A457,compensation_cleaned!$A:$A,compensation_cleaned!$B:$B,"Missing")</f>
        <v>1552034</v>
      </c>
      <c r="N457">
        <f>_xlfn.XLOOKUP(A457,compensation_cleaned!$A:$A,compensation_cleaned!$C:$C,"Missing")</f>
        <v>79191</v>
      </c>
      <c r="O457" t="str">
        <f>_xlfn.XLOOKUP(A457,compensation_cleaned!$A:$A,compensation_cleaned!$D:$D,"Missing")</f>
        <v>L4</v>
      </c>
      <c r="P457">
        <f>_xlfn.XLOOKUP(A457,engagement_pivot!$A:$A,engagement_pivot!$B:$B,"Missing")</f>
        <v>4</v>
      </c>
      <c r="Q457" t="str">
        <f>IF(
  _xlfn.XLOOKUP(A457, engagement_pivot!A:A, engagement_pivot!C:C, 0) &gt; 0,
  "Yes",
  "No"
)</f>
        <v>Yes</v>
      </c>
      <c r="R457">
        <f t="shared" si="35"/>
        <v>14</v>
      </c>
      <c r="S457" t="str">
        <f t="shared" si="36"/>
        <v>13–36 months</v>
      </c>
      <c r="T457">
        <f>_xlfn.XLOOKUP(A457,performance_pivot!$A:$A,performance_pivot!$B:$B,"Missing")</f>
        <v>3.5</v>
      </c>
      <c r="U457">
        <f>_xlfn.XLOOKUP(A457,compensation_cleaned!$A:$A,compensation_cleaned!$F:$F,"Missing")</f>
        <v>1044648.4727722772</v>
      </c>
      <c r="V457" t="str">
        <f t="shared" si="37"/>
        <v>Above Avg Pay</v>
      </c>
      <c r="W457" t="str">
        <f t="shared" si="38"/>
        <v>Low/Avg Performer</v>
      </c>
      <c r="Y457" t="str">
        <f t="shared" si="39"/>
        <v>Overpaid Low Performer</v>
      </c>
    </row>
    <row r="458" spans="1:25">
      <c r="A458" s="7" t="s">
        <v>635</v>
      </c>
      <c r="B458" s="8" t="s">
        <v>11</v>
      </c>
      <c r="C458" s="8">
        <v>36</v>
      </c>
      <c r="D458" s="8" t="s">
        <v>20</v>
      </c>
      <c r="E458" s="8" t="s">
        <v>33</v>
      </c>
      <c r="F458" s="8" t="s">
        <v>112</v>
      </c>
      <c r="G458" s="9">
        <v>44345</v>
      </c>
      <c r="H458" s="8" t="s">
        <v>511</v>
      </c>
      <c r="I458" s="8" t="s">
        <v>56</v>
      </c>
      <c r="J458" s="10" t="s">
        <v>24</v>
      </c>
      <c r="K458" t="str">
        <f>_xlfn.XLOOKUP(A458,attrition_cleaned!$A:$A,attrition_cleaned!$B:$B,"Missing")</f>
        <v>No</v>
      </c>
      <c r="L458" s="9"/>
      <c r="M458">
        <f>_xlfn.XLOOKUP(A458,compensation_cleaned!$A:$A,compensation_cleaned!$B:$B,"Missing")</f>
        <v>1347818</v>
      </c>
      <c r="N458">
        <f>_xlfn.XLOOKUP(A458,compensation_cleaned!$A:$A,compensation_cleaned!$C:$C,"Missing")</f>
        <v>162597</v>
      </c>
      <c r="O458" t="str">
        <f>_xlfn.XLOOKUP(A458,compensation_cleaned!$A:$A,compensation_cleaned!$D:$D,"Missing")</f>
        <v>L4</v>
      </c>
      <c r="P458">
        <f>_xlfn.XLOOKUP(A458,engagement_pivot!$A:$A,engagement_pivot!$B:$B,"Missing")</f>
        <v>3</v>
      </c>
      <c r="Q458" t="str">
        <f>IF(
  _xlfn.XLOOKUP(A458, engagement_pivot!A:A, engagement_pivot!C:C, 0) &gt; 0,
  "Yes",
  "No"
)</f>
        <v>Yes</v>
      </c>
      <c r="R458">
        <f t="shared" si="35"/>
        <v>31</v>
      </c>
      <c r="S458" t="str">
        <f t="shared" si="36"/>
        <v>13–36 months</v>
      </c>
      <c r="T458">
        <f>_xlfn.XLOOKUP(A458,performance_pivot!$A:$A,performance_pivot!$B:$B,"Missing")</f>
        <v>5</v>
      </c>
      <c r="U458">
        <f>_xlfn.XLOOKUP(A458,compensation_cleaned!$A:$A,compensation_cleaned!$F:$F,"Missing")</f>
        <v>1044648.4727722772</v>
      </c>
      <c r="V458" t="str">
        <f t="shared" si="37"/>
        <v>Above Avg Pay</v>
      </c>
      <c r="W458" t="str">
        <f t="shared" si="38"/>
        <v>High Performer</v>
      </c>
      <c r="Y458" t="str">
        <f t="shared" si="39"/>
        <v>Well Aligned</v>
      </c>
    </row>
    <row r="459" spans="1:25">
      <c r="A459" s="11" t="s">
        <v>636</v>
      </c>
      <c r="B459" s="12" t="s">
        <v>19</v>
      </c>
      <c r="C459" s="12">
        <v>29</v>
      </c>
      <c r="D459" s="12" t="s">
        <v>12</v>
      </c>
      <c r="E459" s="12" t="s">
        <v>37</v>
      </c>
      <c r="F459" s="12" t="s">
        <v>38</v>
      </c>
      <c r="G459" s="13">
        <v>45123</v>
      </c>
      <c r="H459" s="12" t="s">
        <v>223</v>
      </c>
      <c r="I459" s="12" t="s">
        <v>56</v>
      </c>
      <c r="J459" s="14" t="s">
        <v>24</v>
      </c>
      <c r="K459" t="str">
        <f>_xlfn.XLOOKUP(A459,attrition_cleaned!$A:$A,attrition_cleaned!$B:$B,"Missing")</f>
        <v>No</v>
      </c>
      <c r="L459" s="13"/>
      <c r="M459">
        <f>_xlfn.XLOOKUP(A459,compensation_cleaned!$A:$A,compensation_cleaned!$B:$B,"Missing")</f>
        <v>509861</v>
      </c>
      <c r="N459">
        <f>_xlfn.XLOOKUP(A459,compensation_cleaned!$A:$A,compensation_cleaned!$C:$C,"Missing")</f>
        <v>29223</v>
      </c>
      <c r="O459" t="str">
        <f>_xlfn.XLOOKUP(A459,compensation_cleaned!$A:$A,compensation_cleaned!$D:$D,"Missing")</f>
        <v>L1</v>
      </c>
      <c r="P459">
        <f>_xlfn.XLOOKUP(A459,engagement_pivot!$A:$A,engagement_pivot!$B:$B,"Missing")</f>
        <v>3.3333333333333335</v>
      </c>
      <c r="Q459" t="str">
        <f>IF(
  _xlfn.XLOOKUP(A459, engagement_pivot!A:A, engagement_pivot!C:C, 0) &gt; 0,
  "Yes",
  "No"
)</f>
        <v>Yes</v>
      </c>
      <c r="R459">
        <f t="shared" si="35"/>
        <v>5</v>
      </c>
      <c r="S459" t="str">
        <f t="shared" si="36"/>
        <v>0–12 months</v>
      </c>
      <c r="T459">
        <f>_xlfn.XLOOKUP(A459,performance_pivot!$A:$A,performance_pivot!$B:$B,"Missing")</f>
        <v>3</v>
      </c>
      <c r="U459">
        <f>_xlfn.XLOOKUP(A459,compensation_cleaned!$A:$A,compensation_cleaned!$F:$F,"Missing")</f>
        <v>499723.03723404254</v>
      </c>
      <c r="V459" t="str">
        <f t="shared" si="37"/>
        <v>Above Avg Pay</v>
      </c>
      <c r="W459" t="str">
        <f t="shared" si="38"/>
        <v>Low/Avg Performer</v>
      </c>
      <c r="Y459" t="str">
        <f t="shared" si="39"/>
        <v>Overpaid Low Performer</v>
      </c>
    </row>
    <row r="460" spans="1:25">
      <c r="A460" s="7" t="s">
        <v>637</v>
      </c>
      <c r="B460" s="8" t="s">
        <v>19</v>
      </c>
      <c r="C460" s="8">
        <v>35</v>
      </c>
      <c r="D460" s="8" t="s">
        <v>20</v>
      </c>
      <c r="E460" s="8" t="s">
        <v>26</v>
      </c>
      <c r="F460" s="8" t="s">
        <v>58</v>
      </c>
      <c r="G460" s="9">
        <v>44350</v>
      </c>
      <c r="H460" s="8" t="s">
        <v>210</v>
      </c>
      <c r="I460" s="8" t="s">
        <v>70</v>
      </c>
      <c r="J460" s="10" t="s">
        <v>17</v>
      </c>
      <c r="K460" t="str">
        <f>_xlfn.XLOOKUP(A460,attrition_cleaned!$A:$A,attrition_cleaned!$B:$B,"Missing")</f>
        <v>Yes</v>
      </c>
      <c r="L460" s="9">
        <v>44760</v>
      </c>
      <c r="M460">
        <f>_xlfn.XLOOKUP(A460,compensation_cleaned!$A:$A,compensation_cleaned!$B:$B,"Missing")</f>
        <v>717439</v>
      </c>
      <c r="N460">
        <f>_xlfn.XLOOKUP(A460,compensation_cleaned!$A:$A,compensation_cleaned!$C:$C,"Missing")</f>
        <v>105906</v>
      </c>
      <c r="O460" t="str">
        <f>_xlfn.XLOOKUP(A460,compensation_cleaned!$A:$A,compensation_cleaned!$D:$D,"Missing")</f>
        <v>L2</v>
      </c>
      <c r="P460">
        <f>_xlfn.XLOOKUP(A460,engagement_pivot!$A:$A,engagement_pivot!$B:$B,"Missing")</f>
        <v>3.3333333333333335</v>
      </c>
      <c r="Q460" t="str">
        <f>IF(
  _xlfn.XLOOKUP(A460, engagement_pivot!A:A, engagement_pivot!C:C, 0) &gt; 0,
  "Yes",
  "No"
)</f>
        <v>Yes</v>
      </c>
      <c r="R460">
        <f t="shared" si="35"/>
        <v>13</v>
      </c>
      <c r="S460" t="str">
        <f t="shared" si="36"/>
        <v>13–36 months</v>
      </c>
      <c r="T460">
        <f>_xlfn.XLOOKUP(A460,performance_pivot!$A:$A,performance_pivot!$B:$B,"Missing")</f>
        <v>3</v>
      </c>
      <c r="U460">
        <f>_xlfn.XLOOKUP(A460,compensation_cleaned!$A:$A,compensation_cleaned!$F:$F,"Missing")</f>
        <v>746435.40070921986</v>
      </c>
      <c r="V460" t="str">
        <f t="shared" si="37"/>
        <v>Below Avg Pay</v>
      </c>
      <c r="W460" t="str">
        <f t="shared" si="38"/>
        <v>Low/Avg Performer</v>
      </c>
      <c r="Y460" t="str">
        <f t="shared" si="39"/>
        <v>Low Pay &amp; Low Performance</v>
      </c>
    </row>
    <row r="461" spans="1:25">
      <c r="A461" s="11" t="s">
        <v>638</v>
      </c>
      <c r="B461" s="12" t="s">
        <v>11</v>
      </c>
      <c r="C461" s="12">
        <v>27</v>
      </c>
      <c r="D461" s="12" t="s">
        <v>12</v>
      </c>
      <c r="E461" s="12" t="s">
        <v>33</v>
      </c>
      <c r="F461" s="12" t="s">
        <v>112</v>
      </c>
      <c r="G461" s="13">
        <v>43190</v>
      </c>
      <c r="H461" s="12" t="s">
        <v>39</v>
      </c>
      <c r="I461" s="12" t="s">
        <v>16</v>
      </c>
      <c r="J461" s="14" t="s">
        <v>24</v>
      </c>
      <c r="K461" t="str">
        <f>_xlfn.XLOOKUP(A461,attrition_cleaned!$A:$A,attrition_cleaned!$B:$B,"Missing")</f>
        <v>No</v>
      </c>
      <c r="L461" s="13"/>
      <c r="M461">
        <f>_xlfn.XLOOKUP(A461,compensation_cleaned!$A:$A,compensation_cleaned!$B:$B,"Missing")</f>
        <v>1137430</v>
      </c>
      <c r="N461">
        <f>_xlfn.XLOOKUP(A461,compensation_cleaned!$A:$A,compensation_cleaned!$C:$C,"Missing")</f>
        <v>100477</v>
      </c>
      <c r="O461" t="str">
        <f>_xlfn.XLOOKUP(A461,compensation_cleaned!$A:$A,compensation_cleaned!$D:$D,"Missing")</f>
        <v>L3</v>
      </c>
      <c r="P461">
        <f>_xlfn.XLOOKUP(A461,engagement_pivot!$A:$A,engagement_pivot!$B:$B,"Missing")</f>
        <v>4</v>
      </c>
      <c r="Q461" t="str">
        <f>IF(
  _xlfn.XLOOKUP(A461, engagement_pivot!A:A, engagement_pivot!C:C, 0) &gt; 0,
  "Yes",
  "No"
)</f>
        <v>Yes</v>
      </c>
      <c r="R461">
        <f t="shared" si="35"/>
        <v>69</v>
      </c>
      <c r="S461" t="str">
        <f t="shared" si="36"/>
        <v>37+ months</v>
      </c>
      <c r="T461">
        <f>_xlfn.XLOOKUP(A461,performance_pivot!$A:$A,performance_pivot!$B:$B,"Missing")</f>
        <v>3.6666666666666665</v>
      </c>
      <c r="U461">
        <f>_xlfn.XLOOKUP(A461,compensation_cleaned!$A:$A,compensation_cleaned!$F:$F,"Missing")</f>
        <v>1044648.4727722772</v>
      </c>
      <c r="V461" t="str">
        <f t="shared" si="37"/>
        <v>Above Avg Pay</v>
      </c>
      <c r="W461" t="str">
        <f t="shared" si="38"/>
        <v>Low/Avg Performer</v>
      </c>
      <c r="Y461" t="str">
        <f t="shared" si="39"/>
        <v>Overpaid Low Performer</v>
      </c>
    </row>
    <row r="462" spans="1:25">
      <c r="A462" s="7" t="s">
        <v>639</v>
      </c>
      <c r="B462" s="8" t="s">
        <v>19</v>
      </c>
      <c r="C462" s="8">
        <v>41</v>
      </c>
      <c r="D462" s="8" t="s">
        <v>20</v>
      </c>
      <c r="E462" s="8" t="s">
        <v>26</v>
      </c>
      <c r="F462" s="8" t="s">
        <v>58</v>
      </c>
      <c r="G462" s="9">
        <v>44309</v>
      </c>
      <c r="H462" s="8" t="s">
        <v>429</v>
      </c>
      <c r="I462" s="8" t="s">
        <v>16</v>
      </c>
      <c r="J462" s="10" t="s">
        <v>24</v>
      </c>
      <c r="K462" t="str">
        <f>_xlfn.XLOOKUP(A462,attrition_cleaned!$A:$A,attrition_cleaned!$B:$B,"Missing")</f>
        <v>No</v>
      </c>
      <c r="L462" s="9"/>
      <c r="M462">
        <f>_xlfn.XLOOKUP(A462,compensation_cleaned!$A:$A,compensation_cleaned!$B:$B,"Missing")</f>
        <v>1175894</v>
      </c>
      <c r="N462">
        <f>_xlfn.XLOOKUP(A462,compensation_cleaned!$A:$A,compensation_cleaned!$C:$C,"Missing")</f>
        <v>158981</v>
      </c>
      <c r="O462" t="str">
        <f>_xlfn.XLOOKUP(A462,compensation_cleaned!$A:$A,compensation_cleaned!$D:$D,"Missing")</f>
        <v>L3</v>
      </c>
      <c r="P462">
        <f>_xlfn.XLOOKUP(A462,engagement_pivot!$A:$A,engagement_pivot!$B:$B,"Missing")</f>
        <v>2</v>
      </c>
      <c r="Q462" t="str">
        <f>IF(
  _xlfn.XLOOKUP(A462, engagement_pivot!A:A, engagement_pivot!C:C, 0) &gt; 0,
  "Yes",
  "No"
)</f>
        <v>Yes</v>
      </c>
      <c r="R462">
        <f t="shared" si="35"/>
        <v>32</v>
      </c>
      <c r="S462" t="str">
        <f t="shared" si="36"/>
        <v>13–36 months</v>
      </c>
      <c r="T462">
        <f>_xlfn.XLOOKUP(A462,performance_pivot!$A:$A,performance_pivot!$B:$B,"Missing")</f>
        <v>3.5</v>
      </c>
      <c r="U462">
        <f>_xlfn.XLOOKUP(A462,compensation_cleaned!$A:$A,compensation_cleaned!$F:$F,"Missing")</f>
        <v>1044648.4727722772</v>
      </c>
      <c r="V462" t="str">
        <f t="shared" si="37"/>
        <v>Above Avg Pay</v>
      </c>
      <c r="W462" t="str">
        <f t="shared" si="38"/>
        <v>Low/Avg Performer</v>
      </c>
      <c r="Y462" t="str">
        <f t="shared" si="39"/>
        <v>Overpaid Low Performer</v>
      </c>
    </row>
    <row r="463" spans="1:25">
      <c r="A463" s="11" t="s">
        <v>640</v>
      </c>
      <c r="B463" s="12" t="s">
        <v>19</v>
      </c>
      <c r="C463" s="12">
        <v>36</v>
      </c>
      <c r="D463" s="12" t="s">
        <v>12</v>
      </c>
      <c r="E463" s="12" t="s">
        <v>37</v>
      </c>
      <c r="F463" s="12" t="s">
        <v>38</v>
      </c>
      <c r="G463" s="13">
        <v>43100</v>
      </c>
      <c r="H463" s="12" t="s">
        <v>115</v>
      </c>
      <c r="I463" s="12" t="s">
        <v>70</v>
      </c>
      <c r="J463" s="14" t="s">
        <v>17</v>
      </c>
      <c r="K463" t="str">
        <f>_xlfn.XLOOKUP(A463,attrition_cleaned!$A:$A,attrition_cleaned!$B:$B,"Missing")</f>
        <v>Yes</v>
      </c>
      <c r="L463" s="13">
        <v>43636</v>
      </c>
      <c r="M463">
        <f>_xlfn.XLOOKUP(A463,compensation_cleaned!$A:$A,compensation_cleaned!$B:$B,"Missing")</f>
        <v>759624</v>
      </c>
      <c r="N463">
        <f>_xlfn.XLOOKUP(A463,compensation_cleaned!$A:$A,compensation_cleaned!$C:$C,"Missing")</f>
        <v>90477</v>
      </c>
      <c r="O463" t="str">
        <f>_xlfn.XLOOKUP(A463,compensation_cleaned!$A:$A,compensation_cleaned!$D:$D,"Missing")</f>
        <v>L2</v>
      </c>
      <c r="P463">
        <f>_xlfn.XLOOKUP(A463,engagement_pivot!$A:$A,engagement_pivot!$B:$B,"Missing")</f>
        <v>3.3333333333333335</v>
      </c>
      <c r="Q463" t="str">
        <f>IF(
  _xlfn.XLOOKUP(A463, engagement_pivot!A:A, engagement_pivot!C:C, 0) &gt; 0,
  "Yes",
  "No"
)</f>
        <v>Yes</v>
      </c>
      <c r="R463">
        <f t="shared" si="35"/>
        <v>17</v>
      </c>
      <c r="S463" t="str">
        <f t="shared" si="36"/>
        <v>13–36 months</v>
      </c>
      <c r="T463">
        <f>_xlfn.XLOOKUP(A463,performance_pivot!$A:$A,performance_pivot!$B:$B,"Missing")</f>
        <v>3.5</v>
      </c>
      <c r="U463">
        <f>_xlfn.XLOOKUP(A463,compensation_cleaned!$A:$A,compensation_cleaned!$F:$F,"Missing")</f>
        <v>746435.40070921986</v>
      </c>
      <c r="V463" t="str">
        <f t="shared" si="37"/>
        <v>Above Avg Pay</v>
      </c>
      <c r="W463" t="str">
        <f t="shared" si="38"/>
        <v>Low/Avg Performer</v>
      </c>
      <c r="Y463" t="str">
        <f t="shared" si="39"/>
        <v>Overpaid Low Performer</v>
      </c>
    </row>
    <row r="464" spans="1:25">
      <c r="A464" s="7" t="s">
        <v>641</v>
      </c>
      <c r="B464" s="8" t="s">
        <v>19</v>
      </c>
      <c r="C464" s="8">
        <v>37</v>
      </c>
      <c r="D464" s="8" t="s">
        <v>12</v>
      </c>
      <c r="E464" s="8" t="s">
        <v>33</v>
      </c>
      <c r="F464" s="8" t="s">
        <v>34</v>
      </c>
      <c r="G464" s="9">
        <v>43234</v>
      </c>
      <c r="H464" s="8" t="s">
        <v>62</v>
      </c>
      <c r="I464" s="8" t="s">
        <v>56</v>
      </c>
      <c r="J464" s="10" t="s">
        <v>24</v>
      </c>
      <c r="K464" t="str">
        <f>_xlfn.XLOOKUP(A464,attrition_cleaned!$A:$A,attrition_cleaned!$B:$B,"Missing")</f>
        <v>No</v>
      </c>
      <c r="L464" s="9"/>
      <c r="M464">
        <f>_xlfn.XLOOKUP(A464,compensation_cleaned!$A:$A,compensation_cleaned!$B:$B,"Missing")</f>
        <v>457858</v>
      </c>
      <c r="N464">
        <f>_xlfn.XLOOKUP(A464,compensation_cleaned!$A:$A,compensation_cleaned!$C:$C,"Missing")</f>
        <v>63854</v>
      </c>
      <c r="O464" t="str">
        <f>_xlfn.XLOOKUP(A464,compensation_cleaned!$A:$A,compensation_cleaned!$D:$D,"Missing")</f>
        <v>L1</v>
      </c>
      <c r="P464">
        <f>_xlfn.XLOOKUP(A464,engagement_pivot!$A:$A,engagement_pivot!$B:$B,"Missing")</f>
        <v>1.6666666666666667</v>
      </c>
      <c r="Q464" t="str">
        <f>IF(
  _xlfn.XLOOKUP(A464, engagement_pivot!A:A, engagement_pivot!C:C, 0) &gt; 0,
  "Yes",
  "No"
)</f>
        <v>Yes</v>
      </c>
      <c r="R464">
        <f t="shared" si="35"/>
        <v>67</v>
      </c>
      <c r="S464" t="str">
        <f t="shared" si="36"/>
        <v>37+ months</v>
      </c>
      <c r="T464">
        <f>_xlfn.XLOOKUP(A464,performance_pivot!$A:$A,performance_pivot!$B:$B,"Missing")</f>
        <v>3.25</v>
      </c>
      <c r="U464">
        <f>_xlfn.XLOOKUP(A464,compensation_cleaned!$A:$A,compensation_cleaned!$F:$F,"Missing")</f>
        <v>499723.03723404254</v>
      </c>
      <c r="V464" t="str">
        <f t="shared" si="37"/>
        <v>Below Avg Pay</v>
      </c>
      <c r="W464" t="str">
        <f t="shared" si="38"/>
        <v>Low/Avg Performer</v>
      </c>
      <c r="Y464" t="str">
        <f t="shared" si="39"/>
        <v>Low Pay &amp; Low Performance</v>
      </c>
    </row>
    <row r="465" spans="1:25">
      <c r="A465" s="11" t="s">
        <v>642</v>
      </c>
      <c r="B465" s="12" t="s">
        <v>19</v>
      </c>
      <c r="C465" s="12">
        <v>44</v>
      </c>
      <c r="D465" s="12" t="s">
        <v>20</v>
      </c>
      <c r="E465" s="12" t="s">
        <v>37</v>
      </c>
      <c r="F465" s="12" t="s">
        <v>38</v>
      </c>
      <c r="G465" s="13">
        <v>43727</v>
      </c>
      <c r="H465" s="12" t="s">
        <v>135</v>
      </c>
      <c r="I465" s="12" t="s">
        <v>16</v>
      </c>
      <c r="J465" s="14" t="s">
        <v>24</v>
      </c>
      <c r="K465" t="str">
        <f>_xlfn.XLOOKUP(A465,attrition_cleaned!$A:$A,attrition_cleaned!$B:$B,"Missing")</f>
        <v>No</v>
      </c>
      <c r="L465" s="13"/>
      <c r="M465">
        <f>_xlfn.XLOOKUP(A465,compensation_cleaned!$A:$A,compensation_cleaned!$B:$B,"Missing")</f>
        <v>400343</v>
      </c>
      <c r="N465">
        <f>_xlfn.XLOOKUP(A465,compensation_cleaned!$A:$A,compensation_cleaned!$C:$C,"Missing")</f>
        <v>58575</v>
      </c>
      <c r="O465" t="str">
        <f>_xlfn.XLOOKUP(A465,compensation_cleaned!$A:$A,compensation_cleaned!$D:$D,"Missing")</f>
        <v>L1</v>
      </c>
      <c r="P465">
        <f>_xlfn.XLOOKUP(A465,engagement_pivot!$A:$A,engagement_pivot!$B:$B,"Missing")</f>
        <v>2</v>
      </c>
      <c r="Q465" t="str">
        <f>IF(
  _xlfn.XLOOKUP(A465, engagement_pivot!A:A, engagement_pivot!C:C, 0) &gt; 0,
  "Yes",
  "No"
)</f>
        <v>Yes</v>
      </c>
      <c r="R465">
        <f t="shared" si="35"/>
        <v>51</v>
      </c>
      <c r="S465" t="str">
        <f t="shared" si="36"/>
        <v>37+ months</v>
      </c>
      <c r="T465">
        <f>_xlfn.XLOOKUP(A465,performance_pivot!$A:$A,performance_pivot!$B:$B,"Missing")</f>
        <v>4</v>
      </c>
      <c r="U465">
        <f>_xlfn.XLOOKUP(A465,compensation_cleaned!$A:$A,compensation_cleaned!$F:$F,"Missing")</f>
        <v>499723.03723404254</v>
      </c>
      <c r="V465" t="str">
        <f t="shared" si="37"/>
        <v>Below Avg Pay</v>
      </c>
      <c r="W465" t="str">
        <f t="shared" si="38"/>
        <v>High Performer</v>
      </c>
      <c r="Y465" t="str">
        <f t="shared" si="39"/>
        <v>Underpaid High Performer</v>
      </c>
    </row>
    <row r="466" spans="1:25">
      <c r="A466" s="7" t="s">
        <v>643</v>
      </c>
      <c r="B466" s="8" t="s">
        <v>19</v>
      </c>
      <c r="C466" s="8">
        <v>25</v>
      </c>
      <c r="D466" s="8" t="s">
        <v>20</v>
      </c>
      <c r="E466" s="8" t="s">
        <v>26</v>
      </c>
      <c r="F466" s="8" t="s">
        <v>27</v>
      </c>
      <c r="G466" s="9">
        <v>44921</v>
      </c>
      <c r="H466" s="8" t="s">
        <v>571</v>
      </c>
      <c r="I466" s="8" t="s">
        <v>16</v>
      </c>
      <c r="J466" s="10" t="s">
        <v>24</v>
      </c>
      <c r="K466" t="str">
        <f>_xlfn.XLOOKUP(A466,attrition_cleaned!$A:$A,attrition_cleaned!$B:$B,"Missing")</f>
        <v>No</v>
      </c>
      <c r="L466" s="9"/>
      <c r="M466">
        <f>_xlfn.XLOOKUP(A466,compensation_cleaned!$A:$A,compensation_cleaned!$B:$B,"Missing")</f>
        <v>806952</v>
      </c>
      <c r="N466">
        <f>_xlfn.XLOOKUP(A466,compensation_cleaned!$A:$A,compensation_cleaned!$C:$C,"Missing")</f>
        <v>118094</v>
      </c>
      <c r="O466" t="str">
        <f>_xlfn.XLOOKUP(A466,compensation_cleaned!$A:$A,compensation_cleaned!$D:$D,"Missing")</f>
        <v>L2</v>
      </c>
      <c r="P466">
        <f>_xlfn.XLOOKUP(A466,engagement_pivot!$A:$A,engagement_pivot!$B:$B,"Missing")</f>
        <v>3.6666666666666665</v>
      </c>
      <c r="Q466" t="str">
        <f>IF(
  _xlfn.XLOOKUP(A466, engagement_pivot!A:A, engagement_pivot!C:C, 0) &gt; 0,
  "Yes",
  "No"
)</f>
        <v>Yes</v>
      </c>
      <c r="R466">
        <f t="shared" si="35"/>
        <v>12</v>
      </c>
      <c r="S466" t="str">
        <f t="shared" si="36"/>
        <v>0–12 months</v>
      </c>
      <c r="T466">
        <f>_xlfn.XLOOKUP(A466,performance_pivot!$A:$A,performance_pivot!$B:$B,"Missing")</f>
        <v>3</v>
      </c>
      <c r="U466">
        <f>_xlfn.XLOOKUP(A466,compensation_cleaned!$A:$A,compensation_cleaned!$F:$F,"Missing")</f>
        <v>746435.40070921986</v>
      </c>
      <c r="V466" t="str">
        <f t="shared" si="37"/>
        <v>Above Avg Pay</v>
      </c>
      <c r="W466" t="str">
        <f t="shared" si="38"/>
        <v>Low/Avg Performer</v>
      </c>
      <c r="Y466" t="str">
        <f t="shared" si="39"/>
        <v>Overpaid Low Performer</v>
      </c>
    </row>
    <row r="467" spans="1:25">
      <c r="A467" s="11" t="s">
        <v>644</v>
      </c>
      <c r="B467" s="12" t="s">
        <v>19</v>
      </c>
      <c r="C467" s="12">
        <v>44</v>
      </c>
      <c r="D467" s="12" t="s">
        <v>20</v>
      </c>
      <c r="E467" s="12" t="s">
        <v>37</v>
      </c>
      <c r="F467" s="12" t="s">
        <v>38</v>
      </c>
      <c r="G467" s="13">
        <v>44035</v>
      </c>
      <c r="H467" s="12" t="s">
        <v>518</v>
      </c>
      <c r="I467" s="12" t="s">
        <v>23</v>
      </c>
      <c r="J467" s="14" t="s">
        <v>24</v>
      </c>
      <c r="K467" t="str">
        <f>_xlfn.XLOOKUP(A467,attrition_cleaned!$A:$A,attrition_cleaned!$B:$B,"Missing")</f>
        <v>Yes</v>
      </c>
      <c r="L467" s="13">
        <v>45307</v>
      </c>
      <c r="M467">
        <f>_xlfn.XLOOKUP(A467,compensation_cleaned!$A:$A,compensation_cleaned!$B:$B,"Missing")</f>
        <v>605783</v>
      </c>
      <c r="N467">
        <f>_xlfn.XLOOKUP(A467,compensation_cleaned!$A:$A,compensation_cleaned!$C:$C,"Missing")</f>
        <v>66859</v>
      </c>
      <c r="O467" t="str">
        <f>_xlfn.XLOOKUP(A467,compensation_cleaned!$A:$A,compensation_cleaned!$D:$D,"Missing")</f>
        <v>L2</v>
      </c>
      <c r="P467">
        <f>_xlfn.XLOOKUP(A467,engagement_pivot!$A:$A,engagement_pivot!$B:$B,"Missing")</f>
        <v>3.3333333333333335</v>
      </c>
      <c r="Q467" t="str">
        <f>IF(
  _xlfn.XLOOKUP(A467, engagement_pivot!A:A, engagement_pivot!C:C, 0) &gt; 0,
  "Yes",
  "No"
)</f>
        <v>Yes</v>
      </c>
      <c r="R467">
        <f t="shared" si="35"/>
        <v>41</v>
      </c>
      <c r="S467" t="str">
        <f t="shared" si="36"/>
        <v>37+ months</v>
      </c>
      <c r="T467">
        <f>_xlfn.XLOOKUP(A467,performance_pivot!$A:$A,performance_pivot!$B:$B,"Missing")</f>
        <v>3.5</v>
      </c>
      <c r="U467">
        <f>_xlfn.XLOOKUP(A467,compensation_cleaned!$A:$A,compensation_cleaned!$F:$F,"Missing")</f>
        <v>746435.40070921986</v>
      </c>
      <c r="V467" t="str">
        <f t="shared" si="37"/>
        <v>Below Avg Pay</v>
      </c>
      <c r="W467" t="str">
        <f t="shared" si="38"/>
        <v>Low/Avg Performer</v>
      </c>
      <c r="Y467" t="str">
        <f t="shared" si="39"/>
        <v>Low Pay &amp; Low Performance</v>
      </c>
    </row>
    <row r="468" spans="1:25">
      <c r="A468" s="7" t="s">
        <v>645</v>
      </c>
      <c r="B468" s="8" t="s">
        <v>19</v>
      </c>
      <c r="C468" s="8">
        <v>42</v>
      </c>
      <c r="D468" s="8" t="s">
        <v>20</v>
      </c>
      <c r="E468" s="8" t="s">
        <v>26</v>
      </c>
      <c r="F468" s="8" t="s">
        <v>27</v>
      </c>
      <c r="G468" s="9">
        <v>44074</v>
      </c>
      <c r="H468" s="8" t="s">
        <v>60</v>
      </c>
      <c r="I468" s="8" t="s">
        <v>56</v>
      </c>
      <c r="J468" s="10" t="s">
        <v>24</v>
      </c>
      <c r="K468" t="str">
        <f>_xlfn.XLOOKUP(A468,attrition_cleaned!$A:$A,attrition_cleaned!$B:$B,"Missing")</f>
        <v>No</v>
      </c>
      <c r="L468" s="9"/>
      <c r="M468">
        <f>_xlfn.XLOOKUP(A468,compensation_cleaned!$A:$A,compensation_cleaned!$B:$B,"Missing")</f>
        <v>808022</v>
      </c>
      <c r="N468">
        <f>_xlfn.XLOOKUP(A468,compensation_cleaned!$A:$A,compensation_cleaned!$C:$C,"Missing")</f>
        <v>90867</v>
      </c>
      <c r="O468" t="str">
        <f>_xlfn.XLOOKUP(A468,compensation_cleaned!$A:$A,compensation_cleaned!$D:$D,"Missing")</f>
        <v>L2</v>
      </c>
      <c r="P468">
        <f>_xlfn.XLOOKUP(A468,engagement_pivot!$A:$A,engagement_pivot!$B:$B,"Missing")</f>
        <v>2</v>
      </c>
      <c r="Q468" t="str">
        <f>IF(
  _xlfn.XLOOKUP(A468, engagement_pivot!A:A, engagement_pivot!C:C, 0) &gt; 0,
  "Yes",
  "No"
)</f>
        <v>Yes</v>
      </c>
      <c r="R468">
        <f t="shared" si="35"/>
        <v>40</v>
      </c>
      <c r="S468" t="str">
        <f t="shared" si="36"/>
        <v>37+ months</v>
      </c>
      <c r="T468">
        <f>_xlfn.XLOOKUP(A468,performance_pivot!$A:$A,performance_pivot!$B:$B,"Missing")</f>
        <v>3</v>
      </c>
      <c r="U468">
        <f>_xlfn.XLOOKUP(A468,compensation_cleaned!$A:$A,compensation_cleaned!$F:$F,"Missing")</f>
        <v>746435.40070921986</v>
      </c>
      <c r="V468" t="str">
        <f t="shared" si="37"/>
        <v>Above Avg Pay</v>
      </c>
      <c r="W468" t="str">
        <f t="shared" si="38"/>
        <v>Low/Avg Performer</v>
      </c>
      <c r="Y468" t="str">
        <f t="shared" si="39"/>
        <v>Overpaid Low Performer</v>
      </c>
    </row>
    <row r="469" spans="1:25">
      <c r="A469" s="11" t="s">
        <v>646</v>
      </c>
      <c r="B469" s="12" t="s">
        <v>19</v>
      </c>
      <c r="C469" s="12">
        <v>32</v>
      </c>
      <c r="D469" s="12" t="s">
        <v>20</v>
      </c>
      <c r="E469" s="12" t="s">
        <v>13</v>
      </c>
      <c r="F469" s="12" t="s">
        <v>21</v>
      </c>
      <c r="G469" s="13">
        <v>44680</v>
      </c>
      <c r="H469" s="12" t="s">
        <v>162</v>
      </c>
      <c r="I469" s="12" t="s">
        <v>56</v>
      </c>
      <c r="J469" s="14" t="s">
        <v>24</v>
      </c>
      <c r="K469" t="str">
        <f>_xlfn.XLOOKUP(A469,attrition_cleaned!$A:$A,attrition_cleaned!$B:$B,"Missing")</f>
        <v>No</v>
      </c>
      <c r="L469" s="13"/>
      <c r="M469">
        <f>_xlfn.XLOOKUP(A469,compensation_cleaned!$A:$A,compensation_cleaned!$B:$B,"Missing")</f>
        <v>1487347</v>
      </c>
      <c r="N469">
        <f>_xlfn.XLOOKUP(A469,compensation_cleaned!$A:$A,compensation_cleaned!$C:$C,"Missing")</f>
        <v>169698</v>
      </c>
      <c r="O469" t="str">
        <f>_xlfn.XLOOKUP(A469,compensation_cleaned!$A:$A,compensation_cleaned!$D:$D,"Missing")</f>
        <v>L4</v>
      </c>
      <c r="P469">
        <f>_xlfn.XLOOKUP(A469,engagement_pivot!$A:$A,engagement_pivot!$B:$B,"Missing")</f>
        <v>3</v>
      </c>
      <c r="Q469" t="str">
        <f>IF(
  _xlfn.XLOOKUP(A469, engagement_pivot!A:A, engagement_pivot!C:C, 0) &gt; 0,
  "Yes",
  "No"
)</f>
        <v>Yes</v>
      </c>
      <c r="R469">
        <f t="shared" si="35"/>
        <v>20</v>
      </c>
      <c r="S469" t="str">
        <f t="shared" si="36"/>
        <v>13–36 months</v>
      </c>
      <c r="T469">
        <f>_xlfn.XLOOKUP(A469,performance_pivot!$A:$A,performance_pivot!$B:$B,"Missing")</f>
        <v>3.5</v>
      </c>
      <c r="U469">
        <f>_xlfn.XLOOKUP(A469,compensation_cleaned!$A:$A,compensation_cleaned!$F:$F,"Missing")</f>
        <v>1044648.4727722772</v>
      </c>
      <c r="V469" t="str">
        <f t="shared" si="37"/>
        <v>Above Avg Pay</v>
      </c>
      <c r="W469" t="str">
        <f t="shared" si="38"/>
        <v>Low/Avg Performer</v>
      </c>
      <c r="Y469" t="str">
        <f t="shared" si="39"/>
        <v>Overpaid Low Performer</v>
      </c>
    </row>
    <row r="470" spans="1:25">
      <c r="A470" s="7" t="s">
        <v>647</v>
      </c>
      <c r="B470" s="8" t="s">
        <v>19</v>
      </c>
      <c r="C470" s="8">
        <v>30</v>
      </c>
      <c r="D470" s="8" t="s">
        <v>12</v>
      </c>
      <c r="E470" s="8" t="s">
        <v>33</v>
      </c>
      <c r="F470" s="8" t="s">
        <v>34</v>
      </c>
      <c r="G470" s="9">
        <v>43675</v>
      </c>
      <c r="H470" s="8" t="s">
        <v>35</v>
      </c>
      <c r="I470" s="8" t="s">
        <v>70</v>
      </c>
      <c r="J470" s="10" t="s">
        <v>24</v>
      </c>
      <c r="K470" t="str">
        <f>_xlfn.XLOOKUP(A470,attrition_cleaned!$A:$A,attrition_cleaned!$B:$B,"Missing")</f>
        <v>Yes</v>
      </c>
      <c r="L470" s="9">
        <v>44778</v>
      </c>
      <c r="M470">
        <f>_xlfn.XLOOKUP(A470,compensation_cleaned!$A:$A,compensation_cleaned!$B:$B,"Missing")</f>
        <v>477089</v>
      </c>
      <c r="N470">
        <f>_xlfn.XLOOKUP(A470,compensation_cleaned!$A:$A,compensation_cleaned!$C:$C,"Missing")</f>
        <v>59208</v>
      </c>
      <c r="O470" t="str">
        <f>_xlfn.XLOOKUP(A470,compensation_cleaned!$A:$A,compensation_cleaned!$D:$D,"Missing")</f>
        <v>L1</v>
      </c>
      <c r="P470">
        <f>_xlfn.XLOOKUP(A470,engagement_pivot!$A:$A,engagement_pivot!$B:$B,"Missing")</f>
        <v>1</v>
      </c>
      <c r="Q470" t="str">
        <f>IF(
  _xlfn.XLOOKUP(A470, engagement_pivot!A:A, engagement_pivot!C:C, 0) &gt; 0,
  "Yes",
  "No"
)</f>
        <v>Yes</v>
      </c>
      <c r="R470">
        <f t="shared" si="35"/>
        <v>36</v>
      </c>
      <c r="S470" t="str">
        <f t="shared" si="36"/>
        <v>13–36 months</v>
      </c>
      <c r="T470">
        <f>_xlfn.XLOOKUP(A470,performance_pivot!$A:$A,performance_pivot!$B:$B,"Missing")</f>
        <v>4.5</v>
      </c>
      <c r="U470">
        <f>_xlfn.XLOOKUP(A470,compensation_cleaned!$A:$A,compensation_cleaned!$F:$F,"Missing")</f>
        <v>499723.03723404254</v>
      </c>
      <c r="V470" t="str">
        <f t="shared" si="37"/>
        <v>Below Avg Pay</v>
      </c>
      <c r="W470" t="str">
        <f t="shared" si="38"/>
        <v>High Performer</v>
      </c>
      <c r="Y470" t="str">
        <f t="shared" si="39"/>
        <v>Underpaid High Performer</v>
      </c>
    </row>
    <row r="471" spans="1:25">
      <c r="A471" s="11" t="s">
        <v>648</v>
      </c>
      <c r="B471" s="12" t="s">
        <v>19</v>
      </c>
      <c r="C471" s="12">
        <v>33</v>
      </c>
      <c r="D471" s="12" t="s">
        <v>12</v>
      </c>
      <c r="E471" s="12" t="s">
        <v>33</v>
      </c>
      <c r="F471" s="12" t="s">
        <v>34</v>
      </c>
      <c r="G471" s="13">
        <v>44976</v>
      </c>
      <c r="H471" s="12" t="s">
        <v>545</v>
      </c>
      <c r="I471" s="12" t="s">
        <v>56</v>
      </c>
      <c r="J471" s="14" t="s">
        <v>24</v>
      </c>
      <c r="K471" t="str">
        <f>_xlfn.XLOOKUP(A471,attrition_cleaned!$A:$A,attrition_cleaned!$B:$B,"Missing")</f>
        <v>No</v>
      </c>
      <c r="L471" s="13"/>
      <c r="M471">
        <f>_xlfn.XLOOKUP(A471,compensation_cleaned!$A:$A,compensation_cleaned!$B:$B,"Missing")</f>
        <v>683082</v>
      </c>
      <c r="N471">
        <f>_xlfn.XLOOKUP(A471,compensation_cleaned!$A:$A,compensation_cleaned!$C:$C,"Missing")</f>
        <v>86217</v>
      </c>
      <c r="O471" t="str">
        <f>_xlfn.XLOOKUP(A471,compensation_cleaned!$A:$A,compensation_cleaned!$D:$D,"Missing")</f>
        <v>L2</v>
      </c>
      <c r="P471">
        <f>_xlfn.XLOOKUP(A471,engagement_pivot!$A:$A,engagement_pivot!$B:$B,"Missing")</f>
        <v>1.5</v>
      </c>
      <c r="Q471" t="str">
        <f>IF(
  _xlfn.XLOOKUP(A471, engagement_pivot!A:A, engagement_pivot!C:C, 0) &gt; 0,
  "Yes",
  "No"
)</f>
        <v>Yes</v>
      </c>
      <c r="R471">
        <f t="shared" si="35"/>
        <v>10</v>
      </c>
      <c r="S471" t="str">
        <f t="shared" si="36"/>
        <v>0–12 months</v>
      </c>
      <c r="T471">
        <f>_xlfn.XLOOKUP(A471,performance_pivot!$A:$A,performance_pivot!$B:$B,"Missing")</f>
        <v>3.3333333333333335</v>
      </c>
      <c r="U471">
        <f>_xlfn.XLOOKUP(A471,compensation_cleaned!$A:$A,compensation_cleaned!$F:$F,"Missing")</f>
        <v>746435.40070921986</v>
      </c>
      <c r="V471" t="str">
        <f t="shared" si="37"/>
        <v>Below Avg Pay</v>
      </c>
      <c r="W471" t="str">
        <f t="shared" si="38"/>
        <v>Low/Avg Performer</v>
      </c>
      <c r="Y471" t="str">
        <f t="shared" si="39"/>
        <v>Low Pay &amp; Low Performance</v>
      </c>
    </row>
    <row r="472" spans="1:25">
      <c r="A472" s="7" t="s">
        <v>649</v>
      </c>
      <c r="B472" s="8" t="s">
        <v>19</v>
      </c>
      <c r="C472" s="8">
        <v>32</v>
      </c>
      <c r="D472" s="8" t="s">
        <v>12</v>
      </c>
      <c r="E472" s="8" t="s">
        <v>13</v>
      </c>
      <c r="F472" s="8" t="s">
        <v>21</v>
      </c>
      <c r="G472" s="9">
        <v>43871</v>
      </c>
      <c r="H472" s="8" t="s">
        <v>44</v>
      </c>
      <c r="I472" s="8" t="s">
        <v>56</v>
      </c>
      <c r="J472" s="10" t="s">
        <v>24</v>
      </c>
      <c r="K472" t="str">
        <f>_xlfn.XLOOKUP(A472,attrition_cleaned!$A:$A,attrition_cleaned!$B:$B,"Missing")</f>
        <v>No</v>
      </c>
      <c r="L472" s="9"/>
      <c r="M472">
        <f>_xlfn.XLOOKUP(A472,compensation_cleaned!$A:$A,compensation_cleaned!$B:$B,"Missing")</f>
        <v>1114997</v>
      </c>
      <c r="N472">
        <f>_xlfn.XLOOKUP(A472,compensation_cleaned!$A:$A,compensation_cleaned!$C:$C,"Missing")</f>
        <v>79668</v>
      </c>
      <c r="O472" t="str">
        <f>_xlfn.XLOOKUP(A472,compensation_cleaned!$A:$A,compensation_cleaned!$D:$D,"Missing")</f>
        <v>L3</v>
      </c>
      <c r="P472">
        <f>_xlfn.XLOOKUP(A472,engagement_pivot!$A:$A,engagement_pivot!$B:$B,"Missing")</f>
        <v>5</v>
      </c>
      <c r="Q472" t="str">
        <f>IF(
  _xlfn.XLOOKUP(A472, engagement_pivot!A:A, engagement_pivot!C:C, 0) &gt; 0,
  "Yes",
  "No"
)</f>
        <v>Yes</v>
      </c>
      <c r="R472">
        <f t="shared" si="35"/>
        <v>46</v>
      </c>
      <c r="S472" t="str">
        <f t="shared" si="36"/>
        <v>37+ months</v>
      </c>
      <c r="T472">
        <f>_xlfn.XLOOKUP(A472,performance_pivot!$A:$A,performance_pivot!$B:$B,"Missing")</f>
        <v>2</v>
      </c>
      <c r="U472">
        <f>_xlfn.XLOOKUP(A472,compensation_cleaned!$A:$A,compensation_cleaned!$F:$F,"Missing")</f>
        <v>1044648.4727722772</v>
      </c>
      <c r="V472" t="str">
        <f t="shared" si="37"/>
        <v>Above Avg Pay</v>
      </c>
      <c r="W472" t="str">
        <f t="shared" si="38"/>
        <v>Low/Avg Performer</v>
      </c>
      <c r="Y472" t="str">
        <f t="shared" si="39"/>
        <v>Overpaid Low Performer</v>
      </c>
    </row>
    <row r="473" spans="1:25">
      <c r="A473" s="11" t="s">
        <v>650</v>
      </c>
      <c r="B473" s="12" t="s">
        <v>19</v>
      </c>
      <c r="C473" s="12">
        <v>34</v>
      </c>
      <c r="D473" s="12" t="s">
        <v>12</v>
      </c>
      <c r="E473" s="12" t="s">
        <v>33</v>
      </c>
      <c r="F473" s="12" t="s">
        <v>112</v>
      </c>
      <c r="G473" s="13">
        <v>42825</v>
      </c>
      <c r="H473" s="12" t="s">
        <v>327</v>
      </c>
      <c r="I473" s="12" t="s">
        <v>31</v>
      </c>
      <c r="J473" s="14" t="s">
        <v>24</v>
      </c>
      <c r="K473" t="str">
        <f>_xlfn.XLOOKUP(A473,attrition_cleaned!$A:$A,attrition_cleaned!$B:$B,"Missing")</f>
        <v>No</v>
      </c>
      <c r="L473" s="13"/>
      <c r="M473">
        <f>_xlfn.XLOOKUP(A473,compensation_cleaned!$A:$A,compensation_cleaned!$B:$B,"Missing")</f>
        <v>535381</v>
      </c>
      <c r="N473">
        <f>_xlfn.XLOOKUP(A473,compensation_cleaned!$A:$A,compensation_cleaned!$C:$C,"Missing")</f>
        <v>73619</v>
      </c>
      <c r="O473" t="str">
        <f>_xlfn.XLOOKUP(A473,compensation_cleaned!$A:$A,compensation_cleaned!$D:$D,"Missing")</f>
        <v>L1</v>
      </c>
      <c r="P473">
        <f>_xlfn.XLOOKUP(A473,engagement_pivot!$A:$A,engagement_pivot!$B:$B,"Missing")</f>
        <v>4</v>
      </c>
      <c r="Q473" t="str">
        <f>IF(
  _xlfn.XLOOKUP(A473, engagement_pivot!A:A, engagement_pivot!C:C, 0) &gt; 0,
  "Yes",
  "No"
)</f>
        <v>Yes</v>
      </c>
      <c r="R473">
        <f t="shared" si="35"/>
        <v>81</v>
      </c>
      <c r="S473" t="str">
        <f t="shared" si="36"/>
        <v>37+ months</v>
      </c>
      <c r="T473">
        <f>_xlfn.XLOOKUP(A473,performance_pivot!$A:$A,performance_pivot!$B:$B,"Missing")</f>
        <v>3.6666666666666665</v>
      </c>
      <c r="U473">
        <f>_xlfn.XLOOKUP(A473,compensation_cleaned!$A:$A,compensation_cleaned!$F:$F,"Missing")</f>
        <v>499723.03723404254</v>
      </c>
      <c r="V473" t="str">
        <f t="shared" si="37"/>
        <v>Above Avg Pay</v>
      </c>
      <c r="W473" t="str">
        <f t="shared" si="38"/>
        <v>Low/Avg Performer</v>
      </c>
      <c r="Y473" t="str">
        <f t="shared" si="39"/>
        <v>Overpaid Low Performer</v>
      </c>
    </row>
    <row r="474" spans="1:25">
      <c r="A474" s="7" t="s">
        <v>651</v>
      </c>
      <c r="B474" s="8" t="s">
        <v>19</v>
      </c>
      <c r="C474" s="8">
        <v>41</v>
      </c>
      <c r="D474" s="8" t="s">
        <v>12</v>
      </c>
      <c r="E474" s="8" t="s">
        <v>33</v>
      </c>
      <c r="F474" s="8" t="s">
        <v>112</v>
      </c>
      <c r="G474" s="9">
        <v>44695</v>
      </c>
      <c r="H474" s="8" t="s">
        <v>44</v>
      </c>
      <c r="I474" s="8" t="s">
        <v>23</v>
      </c>
      <c r="J474" s="10" t="s">
        <v>24</v>
      </c>
      <c r="K474" t="str">
        <f>_xlfn.XLOOKUP(A474,attrition_cleaned!$A:$A,attrition_cleaned!$B:$B,"Missing")</f>
        <v>No</v>
      </c>
      <c r="L474" s="9"/>
      <c r="M474">
        <f>_xlfn.XLOOKUP(A474,compensation_cleaned!$A:$A,compensation_cleaned!$B:$B,"Missing")</f>
        <v>403871</v>
      </c>
      <c r="N474">
        <f>_xlfn.XLOOKUP(A474,compensation_cleaned!$A:$A,compensation_cleaned!$C:$C,"Missing")</f>
        <v>49849</v>
      </c>
      <c r="O474" t="str">
        <f>_xlfn.XLOOKUP(A474,compensation_cleaned!$A:$A,compensation_cleaned!$D:$D,"Missing")</f>
        <v>L1</v>
      </c>
      <c r="P474">
        <f>_xlfn.XLOOKUP(A474,engagement_pivot!$A:$A,engagement_pivot!$B:$B,"Missing")</f>
        <v>1</v>
      </c>
      <c r="Q474" t="str">
        <f>IF(
  _xlfn.XLOOKUP(A474, engagement_pivot!A:A, engagement_pivot!C:C, 0) &gt; 0,
  "Yes",
  "No"
)</f>
        <v>Yes</v>
      </c>
      <c r="R474">
        <f t="shared" si="35"/>
        <v>19</v>
      </c>
      <c r="S474" t="str">
        <f t="shared" si="36"/>
        <v>13–36 months</v>
      </c>
      <c r="T474">
        <f>_xlfn.XLOOKUP(A474,performance_pivot!$A:$A,performance_pivot!$B:$B,"Missing")</f>
        <v>3.5</v>
      </c>
      <c r="U474">
        <f>_xlfn.XLOOKUP(A474,compensation_cleaned!$A:$A,compensation_cleaned!$F:$F,"Missing")</f>
        <v>499723.03723404254</v>
      </c>
      <c r="V474" t="str">
        <f t="shared" si="37"/>
        <v>Below Avg Pay</v>
      </c>
      <c r="W474" t="str">
        <f t="shared" si="38"/>
        <v>Low/Avg Performer</v>
      </c>
      <c r="Y474" t="str">
        <f t="shared" si="39"/>
        <v>Low Pay &amp; Low Performance</v>
      </c>
    </row>
    <row r="475" spans="1:25">
      <c r="A475" s="11" t="s">
        <v>652</v>
      </c>
      <c r="B475" s="12" t="s">
        <v>11</v>
      </c>
      <c r="C475" s="12">
        <v>32</v>
      </c>
      <c r="D475" s="12" t="s">
        <v>12</v>
      </c>
      <c r="E475" s="12" t="s">
        <v>13</v>
      </c>
      <c r="F475" s="12" t="s">
        <v>21</v>
      </c>
      <c r="G475" s="13">
        <v>45222</v>
      </c>
      <c r="H475" s="12" t="s">
        <v>333</v>
      </c>
      <c r="I475" s="12" t="s">
        <v>16</v>
      </c>
      <c r="J475" s="14" t="s">
        <v>17</v>
      </c>
      <c r="K475" t="str">
        <f>_xlfn.XLOOKUP(A475,attrition_cleaned!$A:$A,attrition_cleaned!$B:$B,"Missing")</f>
        <v>No</v>
      </c>
      <c r="L475" s="13"/>
      <c r="M475">
        <f>_xlfn.XLOOKUP(A475,compensation_cleaned!$A:$A,compensation_cleaned!$B:$B,"Missing")</f>
        <v>2199819</v>
      </c>
      <c r="N475">
        <f>_xlfn.XLOOKUP(A475,compensation_cleaned!$A:$A,compensation_cleaned!$C:$C,"Missing")</f>
        <v>291497</v>
      </c>
      <c r="O475" t="str">
        <f>_xlfn.XLOOKUP(A475,compensation_cleaned!$A:$A,compensation_cleaned!$D:$D,"Missing")</f>
        <v>L5</v>
      </c>
      <c r="P475">
        <f>_xlfn.XLOOKUP(A475,engagement_pivot!$A:$A,engagement_pivot!$B:$B,"Missing")</f>
        <v>2</v>
      </c>
      <c r="Q475" t="str">
        <f>IF(
  _xlfn.XLOOKUP(A475, engagement_pivot!A:A, engagement_pivot!C:C, 0) &gt; 0,
  "Yes",
  "No"
)</f>
        <v>Yes</v>
      </c>
      <c r="R475">
        <f t="shared" si="35"/>
        <v>2</v>
      </c>
      <c r="S475" t="str">
        <f t="shared" si="36"/>
        <v>0–12 months</v>
      </c>
      <c r="T475">
        <f>_xlfn.XLOOKUP(A475,performance_pivot!$A:$A,performance_pivot!$B:$B,"Missing")</f>
        <v>3</v>
      </c>
      <c r="U475">
        <f>_xlfn.XLOOKUP(A475,compensation_cleaned!$A:$A,compensation_cleaned!$F:$F,"Missing")</f>
        <v>1044648.4727722772</v>
      </c>
      <c r="V475" t="str">
        <f t="shared" si="37"/>
        <v>Above Avg Pay</v>
      </c>
      <c r="W475" t="str">
        <f t="shared" si="38"/>
        <v>Low/Avg Performer</v>
      </c>
      <c r="Y475" t="str">
        <f t="shared" si="39"/>
        <v>Overpaid Low Performer</v>
      </c>
    </row>
    <row r="476" spans="1:25">
      <c r="A476" s="7" t="s">
        <v>653</v>
      </c>
      <c r="B476" s="8" t="s">
        <v>11</v>
      </c>
      <c r="C476" s="8">
        <v>30</v>
      </c>
      <c r="D476" s="8" t="s">
        <v>20</v>
      </c>
      <c r="E476" s="8" t="s">
        <v>33</v>
      </c>
      <c r="F476" s="8" t="s">
        <v>34</v>
      </c>
      <c r="G476" s="9">
        <v>44871</v>
      </c>
      <c r="H476" s="8" t="s">
        <v>86</v>
      </c>
      <c r="I476" s="8" t="s">
        <v>23</v>
      </c>
      <c r="J476" s="10" t="s">
        <v>24</v>
      </c>
      <c r="K476" t="str">
        <f>_xlfn.XLOOKUP(A476,attrition_cleaned!$A:$A,attrition_cleaned!$B:$B,"Missing")</f>
        <v>No</v>
      </c>
      <c r="L476" s="9"/>
      <c r="M476">
        <f>_xlfn.XLOOKUP(A476,compensation_cleaned!$A:$A,compensation_cleaned!$B:$B,"Missing")</f>
        <v>691294</v>
      </c>
      <c r="N476">
        <f>_xlfn.XLOOKUP(A476,compensation_cleaned!$A:$A,compensation_cleaned!$C:$C,"Missing")</f>
        <v>57305</v>
      </c>
      <c r="O476" t="str">
        <f>_xlfn.XLOOKUP(A476,compensation_cleaned!$A:$A,compensation_cleaned!$D:$D,"Missing")</f>
        <v>L2</v>
      </c>
      <c r="P476">
        <f>_xlfn.XLOOKUP(A476,engagement_pivot!$A:$A,engagement_pivot!$B:$B,"Missing")</f>
        <v>3.6666666666666665</v>
      </c>
      <c r="Q476" t="str">
        <f>IF(
  _xlfn.XLOOKUP(A476, engagement_pivot!A:A, engagement_pivot!C:C, 0) &gt; 0,
  "Yes",
  "No"
)</f>
        <v>Yes</v>
      </c>
      <c r="R476">
        <f t="shared" si="35"/>
        <v>13</v>
      </c>
      <c r="S476" t="str">
        <f t="shared" si="36"/>
        <v>13–36 months</v>
      </c>
      <c r="T476">
        <f>_xlfn.XLOOKUP(A476,performance_pivot!$A:$A,performance_pivot!$B:$B,"Missing")</f>
        <v>3.3333333333333335</v>
      </c>
      <c r="U476">
        <f>_xlfn.XLOOKUP(A476,compensation_cleaned!$A:$A,compensation_cleaned!$F:$F,"Missing")</f>
        <v>746435.40070921986</v>
      </c>
      <c r="V476" t="str">
        <f t="shared" si="37"/>
        <v>Below Avg Pay</v>
      </c>
      <c r="W476" t="str">
        <f t="shared" si="38"/>
        <v>Low/Avg Performer</v>
      </c>
      <c r="Y476" t="str">
        <f t="shared" si="39"/>
        <v>Low Pay &amp; Low Performance</v>
      </c>
    </row>
    <row r="477" spans="1:25">
      <c r="A477" s="11" t="s">
        <v>654</v>
      </c>
      <c r="B477" s="12" t="s">
        <v>19</v>
      </c>
      <c r="C477" s="12">
        <v>41</v>
      </c>
      <c r="D477" s="12" t="s">
        <v>12</v>
      </c>
      <c r="E477" s="12" t="s">
        <v>49</v>
      </c>
      <c r="F477" s="12" t="s">
        <v>65</v>
      </c>
      <c r="G477" s="13">
        <v>43620</v>
      </c>
      <c r="H477" s="12" t="s">
        <v>164</v>
      </c>
      <c r="I477" s="12" t="s">
        <v>31</v>
      </c>
      <c r="J477" s="14" t="s">
        <v>24</v>
      </c>
      <c r="K477" t="str">
        <f>_xlfn.XLOOKUP(A477,attrition_cleaned!$A:$A,attrition_cleaned!$B:$B,"Missing")</f>
        <v>No</v>
      </c>
      <c r="L477" s="13"/>
      <c r="M477">
        <f>_xlfn.XLOOKUP(A477,compensation_cleaned!$A:$A,compensation_cleaned!$B:$B,"Missing")</f>
        <v>524372</v>
      </c>
      <c r="N477">
        <f>_xlfn.XLOOKUP(A477,compensation_cleaned!$A:$A,compensation_cleaned!$C:$C,"Missing")</f>
        <v>29160</v>
      </c>
      <c r="O477" t="str">
        <f>_xlfn.XLOOKUP(A477,compensation_cleaned!$A:$A,compensation_cleaned!$D:$D,"Missing")</f>
        <v>L1</v>
      </c>
      <c r="P477">
        <f>_xlfn.XLOOKUP(A477,engagement_pivot!$A:$A,engagement_pivot!$B:$B,"Missing")</f>
        <v>3.3333333333333335</v>
      </c>
      <c r="Q477" t="str">
        <f>IF(
  _xlfn.XLOOKUP(A477, engagement_pivot!A:A, engagement_pivot!C:C, 0) &gt; 0,
  "Yes",
  "No"
)</f>
        <v>Yes</v>
      </c>
      <c r="R477">
        <f t="shared" si="35"/>
        <v>54</v>
      </c>
      <c r="S477" t="str">
        <f t="shared" si="36"/>
        <v>37+ months</v>
      </c>
      <c r="T477">
        <f>_xlfn.XLOOKUP(A477,performance_pivot!$A:$A,performance_pivot!$B:$B,"Missing")</f>
        <v>4.5</v>
      </c>
      <c r="U477">
        <f>_xlfn.XLOOKUP(A477,compensation_cleaned!$A:$A,compensation_cleaned!$F:$F,"Missing")</f>
        <v>499723.03723404254</v>
      </c>
      <c r="V477" t="str">
        <f t="shared" si="37"/>
        <v>Above Avg Pay</v>
      </c>
      <c r="W477" t="str">
        <f t="shared" si="38"/>
        <v>High Performer</v>
      </c>
      <c r="Y477" t="str">
        <f t="shared" si="39"/>
        <v>Well Aligned</v>
      </c>
    </row>
    <row r="478" spans="1:25">
      <c r="A478" s="7" t="s">
        <v>655</v>
      </c>
      <c r="B478" s="8" t="s">
        <v>19</v>
      </c>
      <c r="C478" s="8">
        <v>32</v>
      </c>
      <c r="D478" s="8" t="s">
        <v>20</v>
      </c>
      <c r="E478" s="8" t="s">
        <v>37</v>
      </c>
      <c r="F478" s="8" t="s">
        <v>43</v>
      </c>
      <c r="G478" s="9">
        <v>43660</v>
      </c>
      <c r="H478" s="8" t="s">
        <v>656</v>
      </c>
      <c r="I478" s="8" t="s">
        <v>31</v>
      </c>
      <c r="J478" s="10" t="s">
        <v>24</v>
      </c>
      <c r="K478" t="str">
        <f>_xlfn.XLOOKUP(A478,attrition_cleaned!$A:$A,attrition_cleaned!$B:$B,"Missing")</f>
        <v>No</v>
      </c>
      <c r="L478" s="9"/>
      <c r="M478">
        <f>_xlfn.XLOOKUP(A478,compensation_cleaned!$A:$A,compensation_cleaned!$B:$B,"Missing")</f>
        <v>866678</v>
      </c>
      <c r="N478">
        <f>_xlfn.XLOOKUP(A478,compensation_cleaned!$A:$A,compensation_cleaned!$C:$C,"Missing")</f>
        <v>107557</v>
      </c>
      <c r="O478" t="str">
        <f>_xlfn.XLOOKUP(A478,compensation_cleaned!$A:$A,compensation_cleaned!$D:$D,"Missing")</f>
        <v>L2</v>
      </c>
      <c r="P478">
        <f>_xlfn.XLOOKUP(A478,engagement_pivot!$A:$A,engagement_pivot!$B:$B,"Missing")</f>
        <v>3</v>
      </c>
      <c r="Q478" t="str">
        <f>IF(
  _xlfn.XLOOKUP(A478, engagement_pivot!A:A, engagement_pivot!C:C, 0) &gt; 0,
  "Yes",
  "No"
)</f>
        <v>Yes</v>
      </c>
      <c r="R478">
        <f t="shared" si="35"/>
        <v>53</v>
      </c>
      <c r="S478" t="str">
        <f t="shared" si="36"/>
        <v>37+ months</v>
      </c>
      <c r="T478">
        <f>_xlfn.XLOOKUP(A478,performance_pivot!$A:$A,performance_pivot!$B:$B,"Missing")</f>
        <v>4.25</v>
      </c>
      <c r="U478">
        <f>_xlfn.XLOOKUP(A478,compensation_cleaned!$A:$A,compensation_cleaned!$F:$F,"Missing")</f>
        <v>746435.40070921986</v>
      </c>
      <c r="V478" t="str">
        <f t="shared" si="37"/>
        <v>Above Avg Pay</v>
      </c>
      <c r="W478" t="str">
        <f t="shared" si="38"/>
        <v>High Performer</v>
      </c>
      <c r="Y478" t="str">
        <f t="shared" si="39"/>
        <v>Well Aligned</v>
      </c>
    </row>
    <row r="479" spans="1:25">
      <c r="A479" s="11" t="s">
        <v>657</v>
      </c>
      <c r="B479" s="12" t="s">
        <v>19</v>
      </c>
      <c r="C479" s="12">
        <v>31</v>
      </c>
      <c r="D479" s="12" t="s">
        <v>12</v>
      </c>
      <c r="E479" s="12" t="s">
        <v>33</v>
      </c>
      <c r="F479" s="12" t="s">
        <v>112</v>
      </c>
      <c r="G479" s="13">
        <v>42785</v>
      </c>
      <c r="H479" s="12" t="s">
        <v>47</v>
      </c>
      <c r="I479" s="12" t="s">
        <v>45</v>
      </c>
      <c r="J479" s="14" t="s">
        <v>24</v>
      </c>
      <c r="K479" t="str">
        <f>_xlfn.XLOOKUP(A479,attrition_cleaned!$A:$A,attrition_cleaned!$B:$B,"Missing")</f>
        <v>No</v>
      </c>
      <c r="L479" s="13"/>
      <c r="M479">
        <f>_xlfn.XLOOKUP(A479,compensation_cleaned!$A:$A,compensation_cleaned!$B:$B,"Missing")</f>
        <v>562938</v>
      </c>
      <c r="N479">
        <f>_xlfn.XLOOKUP(A479,compensation_cleaned!$A:$A,compensation_cleaned!$C:$C,"Missing")</f>
        <v>62869</v>
      </c>
      <c r="O479" t="str">
        <f>_xlfn.XLOOKUP(A479,compensation_cleaned!$A:$A,compensation_cleaned!$D:$D,"Missing")</f>
        <v>L1</v>
      </c>
      <c r="P479">
        <f>_xlfn.XLOOKUP(A479,engagement_pivot!$A:$A,engagement_pivot!$B:$B,"Missing")</f>
        <v>4</v>
      </c>
      <c r="Q479" t="str">
        <f>IF(
  _xlfn.XLOOKUP(A479, engagement_pivot!A:A, engagement_pivot!C:C, 0) &gt; 0,
  "Yes",
  "No"
)</f>
        <v>Yes</v>
      </c>
      <c r="R479">
        <f t="shared" si="35"/>
        <v>82</v>
      </c>
      <c r="S479" t="str">
        <f t="shared" si="36"/>
        <v>37+ months</v>
      </c>
      <c r="T479">
        <f>_xlfn.XLOOKUP(A479,performance_pivot!$A:$A,performance_pivot!$B:$B,"Missing")</f>
        <v>4</v>
      </c>
      <c r="U479">
        <f>_xlfn.XLOOKUP(A479,compensation_cleaned!$A:$A,compensation_cleaned!$F:$F,"Missing")</f>
        <v>499723.03723404254</v>
      </c>
      <c r="V479" t="str">
        <f t="shared" si="37"/>
        <v>Above Avg Pay</v>
      </c>
      <c r="W479" t="str">
        <f t="shared" si="38"/>
        <v>High Performer</v>
      </c>
      <c r="Y479" t="str">
        <f t="shared" si="39"/>
        <v>Well Aligned</v>
      </c>
    </row>
    <row r="480" spans="1:25">
      <c r="A480" s="7" t="s">
        <v>658</v>
      </c>
      <c r="B480" s="8" t="s">
        <v>11</v>
      </c>
      <c r="C480" s="8">
        <v>29</v>
      </c>
      <c r="D480" s="8" t="s">
        <v>12</v>
      </c>
      <c r="E480" s="8" t="s">
        <v>26</v>
      </c>
      <c r="F480" s="8" t="s">
        <v>58</v>
      </c>
      <c r="G480" s="9">
        <v>44776</v>
      </c>
      <c r="H480" s="8" t="s">
        <v>552</v>
      </c>
      <c r="I480" s="8" t="s">
        <v>16</v>
      </c>
      <c r="J480" s="10" t="s">
        <v>24</v>
      </c>
      <c r="K480" t="str">
        <f>_xlfn.XLOOKUP(A480,attrition_cleaned!$A:$A,attrition_cleaned!$B:$B,"Missing")</f>
        <v>No</v>
      </c>
      <c r="L480" s="9"/>
      <c r="M480">
        <f>_xlfn.XLOOKUP(A480,compensation_cleaned!$A:$A,compensation_cleaned!$B:$B,"Missing")</f>
        <v>1485096</v>
      </c>
      <c r="N480">
        <f>_xlfn.XLOOKUP(A480,compensation_cleaned!$A:$A,compensation_cleaned!$C:$C,"Missing")</f>
        <v>168760</v>
      </c>
      <c r="O480" t="str">
        <f>_xlfn.XLOOKUP(A480,compensation_cleaned!$A:$A,compensation_cleaned!$D:$D,"Missing")</f>
        <v>L4</v>
      </c>
      <c r="P480">
        <f>_xlfn.XLOOKUP(A480,engagement_pivot!$A:$A,engagement_pivot!$B:$B,"Missing")</f>
        <v>3.5</v>
      </c>
      <c r="Q480" t="str">
        <f>IF(
  _xlfn.XLOOKUP(A480, engagement_pivot!A:A, engagement_pivot!C:C, 0) &gt; 0,
  "Yes",
  "No"
)</f>
        <v>Yes</v>
      </c>
      <c r="R480">
        <f t="shared" si="35"/>
        <v>16</v>
      </c>
      <c r="S480" t="str">
        <f t="shared" si="36"/>
        <v>13–36 months</v>
      </c>
      <c r="T480">
        <f>_xlfn.XLOOKUP(A480,performance_pivot!$A:$A,performance_pivot!$B:$B,"Missing")</f>
        <v>3.5</v>
      </c>
      <c r="U480">
        <f>_xlfn.XLOOKUP(A480,compensation_cleaned!$A:$A,compensation_cleaned!$F:$F,"Missing")</f>
        <v>1044648.4727722772</v>
      </c>
      <c r="V480" t="str">
        <f t="shared" si="37"/>
        <v>Above Avg Pay</v>
      </c>
      <c r="W480" t="str">
        <f t="shared" si="38"/>
        <v>Low/Avg Performer</v>
      </c>
      <c r="Y480" t="str">
        <f t="shared" si="39"/>
        <v>Overpaid Low Performer</v>
      </c>
    </row>
    <row r="481" spans="1:25">
      <c r="A481" s="11" t="s">
        <v>659</v>
      </c>
      <c r="B481" s="12" t="s">
        <v>11</v>
      </c>
      <c r="C481" s="12">
        <v>38</v>
      </c>
      <c r="D481" s="12" t="s">
        <v>12</v>
      </c>
      <c r="E481" s="12" t="s">
        <v>26</v>
      </c>
      <c r="F481" s="12" t="s">
        <v>58</v>
      </c>
      <c r="G481" s="13">
        <v>43819</v>
      </c>
      <c r="H481" s="12" t="s">
        <v>115</v>
      </c>
      <c r="I481" s="12" t="s">
        <v>31</v>
      </c>
      <c r="J481" s="14" t="s">
        <v>24</v>
      </c>
      <c r="K481" t="str">
        <f>_xlfn.XLOOKUP(A481,attrition_cleaned!$A:$A,attrition_cleaned!$B:$B,"Missing")</f>
        <v>No</v>
      </c>
      <c r="L481" s="13"/>
      <c r="M481">
        <f>_xlfn.XLOOKUP(A481,compensation_cleaned!$A:$A,compensation_cleaned!$B:$B,"Missing")</f>
        <v>1268402</v>
      </c>
      <c r="N481">
        <f>_xlfn.XLOOKUP(A481,compensation_cleaned!$A:$A,compensation_cleaned!$C:$C,"Missing")</f>
        <v>64013</v>
      </c>
      <c r="O481" t="str">
        <f>_xlfn.XLOOKUP(A481,compensation_cleaned!$A:$A,compensation_cleaned!$D:$D,"Missing")</f>
        <v>L4</v>
      </c>
      <c r="P481">
        <f>_xlfn.XLOOKUP(A481,engagement_pivot!$A:$A,engagement_pivot!$B:$B,"Missing")</f>
        <v>1</v>
      </c>
      <c r="Q481" t="str">
        <f>IF(
  _xlfn.XLOOKUP(A481, engagement_pivot!A:A, engagement_pivot!C:C, 0) &gt; 0,
  "Yes",
  "No"
)</f>
        <v>Yes</v>
      </c>
      <c r="R481">
        <f t="shared" si="35"/>
        <v>48</v>
      </c>
      <c r="S481" t="str">
        <f t="shared" si="36"/>
        <v>37+ months</v>
      </c>
      <c r="T481">
        <f>_xlfn.XLOOKUP(A481,performance_pivot!$A:$A,performance_pivot!$B:$B,"Missing")</f>
        <v>4.5</v>
      </c>
      <c r="U481">
        <f>_xlfn.XLOOKUP(A481,compensation_cleaned!$A:$A,compensation_cleaned!$F:$F,"Missing")</f>
        <v>1044648.4727722772</v>
      </c>
      <c r="V481" t="str">
        <f t="shared" si="37"/>
        <v>Above Avg Pay</v>
      </c>
      <c r="W481" t="str">
        <f t="shared" si="38"/>
        <v>High Performer</v>
      </c>
      <c r="Y481" t="str">
        <f t="shared" si="39"/>
        <v>Well Aligned</v>
      </c>
    </row>
    <row r="482" spans="1:25">
      <c r="A482" s="7" t="s">
        <v>660</v>
      </c>
      <c r="B482" s="8" t="s">
        <v>19</v>
      </c>
      <c r="C482" s="8">
        <v>44</v>
      </c>
      <c r="D482" s="8" t="s">
        <v>12</v>
      </c>
      <c r="E482" s="8" t="s">
        <v>13</v>
      </c>
      <c r="F482" s="8" t="s">
        <v>14</v>
      </c>
      <c r="G482" s="9">
        <v>44097</v>
      </c>
      <c r="H482" s="8" t="s">
        <v>429</v>
      </c>
      <c r="I482" s="8" t="s">
        <v>16</v>
      </c>
      <c r="J482" s="10" t="s">
        <v>24</v>
      </c>
      <c r="K482" t="str">
        <f>_xlfn.XLOOKUP(A482,attrition_cleaned!$A:$A,attrition_cleaned!$B:$B,"Missing")</f>
        <v>Yes</v>
      </c>
      <c r="L482" s="9">
        <v>45129</v>
      </c>
      <c r="M482">
        <f>_xlfn.XLOOKUP(A482,compensation_cleaned!$A:$A,compensation_cleaned!$B:$B,"Missing")</f>
        <v>716805</v>
      </c>
      <c r="N482">
        <f>_xlfn.XLOOKUP(A482,compensation_cleaned!$A:$A,compensation_cleaned!$C:$C,"Missing")</f>
        <v>77763</v>
      </c>
      <c r="O482" t="str">
        <f>_xlfn.XLOOKUP(A482,compensation_cleaned!$A:$A,compensation_cleaned!$D:$D,"Missing")</f>
        <v>L2</v>
      </c>
      <c r="P482">
        <f>_xlfn.XLOOKUP(A482,engagement_pivot!$A:$A,engagement_pivot!$B:$B,"Missing")</f>
        <v>3</v>
      </c>
      <c r="Q482" t="str">
        <f>IF(
  _xlfn.XLOOKUP(A482, engagement_pivot!A:A, engagement_pivot!C:C, 0) &gt; 0,
  "Yes",
  "No"
)</f>
        <v>Yes</v>
      </c>
      <c r="R482">
        <f t="shared" si="35"/>
        <v>33</v>
      </c>
      <c r="S482" t="str">
        <f t="shared" si="36"/>
        <v>13–36 months</v>
      </c>
      <c r="T482">
        <f>_xlfn.XLOOKUP(A482,performance_pivot!$A:$A,performance_pivot!$B:$B,"Missing")</f>
        <v>3.25</v>
      </c>
      <c r="U482">
        <f>_xlfn.XLOOKUP(A482,compensation_cleaned!$A:$A,compensation_cleaned!$F:$F,"Missing")</f>
        <v>746435.40070921986</v>
      </c>
      <c r="V482" t="str">
        <f t="shared" si="37"/>
        <v>Below Avg Pay</v>
      </c>
      <c r="W482" t="str">
        <f t="shared" si="38"/>
        <v>Low/Avg Performer</v>
      </c>
      <c r="Y482" t="str">
        <f t="shared" si="39"/>
        <v>Low Pay &amp; Low Performance</v>
      </c>
    </row>
    <row r="483" spans="1:25">
      <c r="A483" s="11" t="s">
        <v>661</v>
      </c>
      <c r="B483" s="12" t="s">
        <v>11</v>
      </c>
      <c r="C483" s="12">
        <v>35</v>
      </c>
      <c r="D483" s="12" t="s">
        <v>12</v>
      </c>
      <c r="E483" s="12" t="s">
        <v>26</v>
      </c>
      <c r="F483" s="12" t="s">
        <v>58</v>
      </c>
      <c r="G483" s="13">
        <v>43221</v>
      </c>
      <c r="H483" s="12" t="s">
        <v>90</v>
      </c>
      <c r="I483" s="12" t="s">
        <v>31</v>
      </c>
      <c r="J483" s="14" t="s">
        <v>24</v>
      </c>
      <c r="K483" t="str">
        <f>_xlfn.XLOOKUP(A483,attrition_cleaned!$A:$A,attrition_cleaned!$B:$B,"Missing")</f>
        <v>No</v>
      </c>
      <c r="L483" s="13"/>
      <c r="M483">
        <f>_xlfn.XLOOKUP(A483,compensation_cleaned!$A:$A,compensation_cleaned!$B:$B,"Missing")</f>
        <v>478738</v>
      </c>
      <c r="N483">
        <f>_xlfn.XLOOKUP(A483,compensation_cleaned!$A:$A,compensation_cleaned!$C:$C,"Missing")</f>
        <v>44407</v>
      </c>
      <c r="O483" t="str">
        <f>_xlfn.XLOOKUP(A483,compensation_cleaned!$A:$A,compensation_cleaned!$D:$D,"Missing")</f>
        <v>L1</v>
      </c>
      <c r="P483">
        <f>_xlfn.XLOOKUP(A483,engagement_pivot!$A:$A,engagement_pivot!$B:$B,"Missing")</f>
        <v>5</v>
      </c>
      <c r="Q483" t="str">
        <f>IF(
  _xlfn.XLOOKUP(A483, engagement_pivot!A:A, engagement_pivot!C:C, 0) &gt; 0,
  "Yes",
  "No"
)</f>
        <v>Yes</v>
      </c>
      <c r="R483">
        <f t="shared" si="35"/>
        <v>67</v>
      </c>
      <c r="S483" t="str">
        <f t="shared" si="36"/>
        <v>37+ months</v>
      </c>
      <c r="T483">
        <f>_xlfn.XLOOKUP(A483,performance_pivot!$A:$A,performance_pivot!$B:$B,"Missing")</f>
        <v>2</v>
      </c>
      <c r="U483">
        <f>_xlfn.XLOOKUP(A483,compensation_cleaned!$A:$A,compensation_cleaned!$F:$F,"Missing")</f>
        <v>499723.03723404254</v>
      </c>
      <c r="V483" t="str">
        <f t="shared" si="37"/>
        <v>Below Avg Pay</v>
      </c>
      <c r="W483" t="str">
        <f t="shared" si="38"/>
        <v>Low/Avg Performer</v>
      </c>
      <c r="Y483" t="str">
        <f t="shared" si="39"/>
        <v>Low Pay &amp; Low Performance</v>
      </c>
    </row>
    <row r="484" spans="1:25">
      <c r="A484" s="7" t="s">
        <v>662</v>
      </c>
      <c r="B484" s="8" t="s">
        <v>19</v>
      </c>
      <c r="C484" s="8">
        <v>44</v>
      </c>
      <c r="D484" s="8" t="s">
        <v>12</v>
      </c>
      <c r="E484" s="8" t="s">
        <v>49</v>
      </c>
      <c r="F484" s="8" t="s">
        <v>50</v>
      </c>
      <c r="G484" s="9">
        <v>43726</v>
      </c>
      <c r="H484" s="8" t="s">
        <v>308</v>
      </c>
      <c r="I484" s="8" t="s">
        <v>56</v>
      </c>
      <c r="J484" s="10" t="s">
        <v>24</v>
      </c>
      <c r="K484" t="str">
        <f>_xlfn.XLOOKUP(A484,attrition_cleaned!$A:$A,attrition_cleaned!$B:$B,"Missing")</f>
        <v>No</v>
      </c>
      <c r="L484" s="9"/>
      <c r="M484">
        <f>_xlfn.XLOOKUP(A484,compensation_cleaned!$A:$A,compensation_cleaned!$B:$B,"Missing")</f>
        <v>750015</v>
      </c>
      <c r="N484">
        <f>_xlfn.XLOOKUP(A484,compensation_cleaned!$A:$A,compensation_cleaned!$C:$C,"Missing")</f>
        <v>67874</v>
      </c>
      <c r="O484" t="str">
        <f>_xlfn.XLOOKUP(A484,compensation_cleaned!$A:$A,compensation_cleaned!$D:$D,"Missing")</f>
        <v>L2</v>
      </c>
      <c r="P484">
        <f>_xlfn.XLOOKUP(A484,engagement_pivot!$A:$A,engagement_pivot!$B:$B,"Missing")</f>
        <v>3</v>
      </c>
      <c r="Q484" t="str">
        <f>IF(
  _xlfn.XLOOKUP(A484, engagement_pivot!A:A, engagement_pivot!C:C, 0) &gt; 0,
  "Yes",
  "No"
)</f>
        <v>Yes</v>
      </c>
      <c r="R484">
        <f t="shared" si="35"/>
        <v>51</v>
      </c>
      <c r="S484" t="str">
        <f t="shared" si="36"/>
        <v>37+ months</v>
      </c>
      <c r="T484">
        <f>_xlfn.XLOOKUP(A484,performance_pivot!$A:$A,performance_pivot!$B:$B,"Missing")</f>
        <v>3.5</v>
      </c>
      <c r="U484">
        <f>_xlfn.XLOOKUP(A484,compensation_cleaned!$A:$A,compensation_cleaned!$F:$F,"Missing")</f>
        <v>746435.40070921986</v>
      </c>
      <c r="V484" t="str">
        <f t="shared" si="37"/>
        <v>Above Avg Pay</v>
      </c>
      <c r="W484" t="str">
        <f t="shared" si="38"/>
        <v>Low/Avg Performer</v>
      </c>
      <c r="Y484" t="str">
        <f t="shared" si="39"/>
        <v>Overpaid Low Performer</v>
      </c>
    </row>
    <row r="485" spans="1:25">
      <c r="A485" s="11" t="s">
        <v>663</v>
      </c>
      <c r="B485" s="12" t="s">
        <v>11</v>
      </c>
      <c r="C485" s="12">
        <v>36</v>
      </c>
      <c r="D485" s="12" t="s">
        <v>12</v>
      </c>
      <c r="E485" s="12" t="s">
        <v>37</v>
      </c>
      <c r="F485" s="12" t="s">
        <v>38</v>
      </c>
      <c r="G485" s="13">
        <v>43707</v>
      </c>
      <c r="H485" s="12" t="s">
        <v>223</v>
      </c>
      <c r="I485" s="12" t="s">
        <v>45</v>
      </c>
      <c r="J485" s="14" t="s">
        <v>17</v>
      </c>
      <c r="K485" t="str">
        <f>_xlfn.XLOOKUP(A485,attrition_cleaned!$A:$A,attrition_cleaned!$B:$B,"Missing")</f>
        <v>No</v>
      </c>
      <c r="L485" s="13"/>
      <c r="M485">
        <f>_xlfn.XLOOKUP(A485,compensation_cleaned!$A:$A,compensation_cleaned!$B:$B,"Missing")</f>
        <v>1482669</v>
      </c>
      <c r="N485">
        <f>_xlfn.XLOOKUP(A485,compensation_cleaned!$A:$A,compensation_cleaned!$C:$C,"Missing")</f>
        <v>189463</v>
      </c>
      <c r="O485" t="str">
        <f>_xlfn.XLOOKUP(A485,compensation_cleaned!$A:$A,compensation_cleaned!$D:$D,"Missing")</f>
        <v>L4</v>
      </c>
      <c r="P485">
        <f>_xlfn.XLOOKUP(A485,engagement_pivot!$A:$A,engagement_pivot!$B:$B,"Missing")</f>
        <v>2.6666666666666665</v>
      </c>
      <c r="Q485" t="str">
        <f>IF(
  _xlfn.XLOOKUP(A485, engagement_pivot!A:A, engagement_pivot!C:C, 0) &gt; 0,
  "Yes",
  "No"
)</f>
        <v>Yes</v>
      </c>
      <c r="R485">
        <f t="shared" si="35"/>
        <v>52</v>
      </c>
      <c r="S485" t="str">
        <f t="shared" si="36"/>
        <v>37+ months</v>
      </c>
      <c r="T485">
        <f>_xlfn.XLOOKUP(A485,performance_pivot!$A:$A,performance_pivot!$B:$B,"Missing")</f>
        <v>4</v>
      </c>
      <c r="U485">
        <f>_xlfn.XLOOKUP(A485,compensation_cleaned!$A:$A,compensation_cleaned!$F:$F,"Missing")</f>
        <v>1044648.4727722772</v>
      </c>
      <c r="V485" t="str">
        <f t="shared" si="37"/>
        <v>Above Avg Pay</v>
      </c>
      <c r="W485" t="str">
        <f t="shared" si="38"/>
        <v>High Performer</v>
      </c>
      <c r="Y485" t="str">
        <f t="shared" si="39"/>
        <v>Well Aligned</v>
      </c>
    </row>
    <row r="486" spans="1:25">
      <c r="A486" s="7" t="s">
        <v>664</v>
      </c>
      <c r="B486" s="8" t="s">
        <v>19</v>
      </c>
      <c r="C486" s="8">
        <v>30</v>
      </c>
      <c r="D486" s="8" t="s">
        <v>12</v>
      </c>
      <c r="E486" s="8" t="s">
        <v>49</v>
      </c>
      <c r="F486" s="8" t="s">
        <v>68</v>
      </c>
      <c r="G486" s="9">
        <v>43841</v>
      </c>
      <c r="H486" s="8" t="s">
        <v>22</v>
      </c>
      <c r="I486" s="8" t="s">
        <v>16</v>
      </c>
      <c r="J486" s="10" t="s">
        <v>24</v>
      </c>
      <c r="K486" t="str">
        <f>_xlfn.XLOOKUP(A486,attrition_cleaned!$A:$A,attrition_cleaned!$B:$B,"Missing")</f>
        <v>Yes</v>
      </c>
      <c r="L486" s="9">
        <v>45294</v>
      </c>
      <c r="M486">
        <f>_xlfn.XLOOKUP(A486,compensation_cleaned!$A:$A,compensation_cleaned!$B:$B,"Missing")</f>
        <v>624255</v>
      </c>
      <c r="N486">
        <f>_xlfn.XLOOKUP(A486,compensation_cleaned!$A:$A,compensation_cleaned!$C:$C,"Missing")</f>
        <v>70508</v>
      </c>
      <c r="O486" t="str">
        <f>_xlfn.XLOOKUP(A486,compensation_cleaned!$A:$A,compensation_cleaned!$D:$D,"Missing")</f>
        <v>L2</v>
      </c>
      <c r="P486">
        <f>_xlfn.XLOOKUP(A486,engagement_pivot!$A:$A,engagement_pivot!$B:$B,"Missing")</f>
        <v>4</v>
      </c>
      <c r="Q486" t="str">
        <f>IF(
  _xlfn.XLOOKUP(A486, engagement_pivot!A:A, engagement_pivot!C:C, 0) &gt; 0,
  "Yes",
  "No"
)</f>
        <v>Yes</v>
      </c>
      <c r="R486">
        <f t="shared" si="35"/>
        <v>47</v>
      </c>
      <c r="S486" t="str">
        <f t="shared" si="36"/>
        <v>37+ months</v>
      </c>
      <c r="T486">
        <f>_xlfn.XLOOKUP(A486,performance_pivot!$A:$A,performance_pivot!$B:$B,"Missing")</f>
        <v>3</v>
      </c>
      <c r="U486">
        <f>_xlfn.XLOOKUP(A486,compensation_cleaned!$A:$A,compensation_cleaned!$F:$F,"Missing")</f>
        <v>746435.40070921986</v>
      </c>
      <c r="V486" t="str">
        <f t="shared" si="37"/>
        <v>Below Avg Pay</v>
      </c>
      <c r="W486" t="str">
        <f t="shared" si="38"/>
        <v>Low/Avg Performer</v>
      </c>
      <c r="Y486" t="str">
        <f t="shared" si="39"/>
        <v>Low Pay &amp; Low Performance</v>
      </c>
    </row>
    <row r="487" spans="1:25">
      <c r="A487" s="11" t="s">
        <v>665</v>
      </c>
      <c r="B487" s="12" t="s">
        <v>19</v>
      </c>
      <c r="C487" s="12">
        <v>44</v>
      </c>
      <c r="D487" s="12" t="s">
        <v>20</v>
      </c>
      <c r="E487" s="12" t="s">
        <v>49</v>
      </c>
      <c r="F487" s="12" t="s">
        <v>65</v>
      </c>
      <c r="G487" s="13">
        <v>42783</v>
      </c>
      <c r="H487" s="12" t="s">
        <v>35</v>
      </c>
      <c r="I487" s="12" t="s">
        <v>56</v>
      </c>
      <c r="J487" s="14" t="s">
        <v>17</v>
      </c>
      <c r="K487" t="str">
        <f>_xlfn.XLOOKUP(A487,attrition_cleaned!$A:$A,attrition_cleaned!$B:$B,"Missing")</f>
        <v>No</v>
      </c>
      <c r="L487" s="13"/>
      <c r="M487">
        <f>_xlfn.XLOOKUP(A487,compensation_cleaned!$A:$A,compensation_cleaned!$B:$B,"Missing")</f>
        <v>1255982</v>
      </c>
      <c r="N487">
        <f>_xlfn.XLOOKUP(A487,compensation_cleaned!$A:$A,compensation_cleaned!$C:$C,"Missing")</f>
        <v>108100</v>
      </c>
      <c r="O487" t="str">
        <f>_xlfn.XLOOKUP(A487,compensation_cleaned!$A:$A,compensation_cleaned!$D:$D,"Missing")</f>
        <v>L4</v>
      </c>
      <c r="P487">
        <f>_xlfn.XLOOKUP(A487,engagement_pivot!$A:$A,engagement_pivot!$B:$B,"Missing")</f>
        <v>2.5</v>
      </c>
      <c r="Q487" t="str">
        <f>IF(
  _xlfn.XLOOKUP(A487, engagement_pivot!A:A, engagement_pivot!C:C, 0) &gt; 0,
  "Yes",
  "No"
)</f>
        <v>Yes</v>
      </c>
      <c r="R487">
        <f t="shared" si="35"/>
        <v>82</v>
      </c>
      <c r="S487" t="str">
        <f t="shared" si="36"/>
        <v>37+ months</v>
      </c>
      <c r="T487">
        <f>_xlfn.XLOOKUP(A487,performance_pivot!$A:$A,performance_pivot!$B:$B,"Missing")</f>
        <v>3.5</v>
      </c>
      <c r="U487">
        <f>_xlfn.XLOOKUP(A487,compensation_cleaned!$A:$A,compensation_cleaned!$F:$F,"Missing")</f>
        <v>1044648.4727722772</v>
      </c>
      <c r="V487" t="str">
        <f t="shared" si="37"/>
        <v>Above Avg Pay</v>
      </c>
      <c r="W487" t="str">
        <f t="shared" si="38"/>
        <v>Low/Avg Performer</v>
      </c>
      <c r="Y487" t="str">
        <f t="shared" si="39"/>
        <v>Overpaid Low Performer</v>
      </c>
    </row>
    <row r="488" spans="1:25">
      <c r="A488" s="7" t="s">
        <v>666</v>
      </c>
      <c r="B488" s="8" t="s">
        <v>19</v>
      </c>
      <c r="C488" s="8">
        <v>40</v>
      </c>
      <c r="D488" s="8" t="s">
        <v>20</v>
      </c>
      <c r="E488" s="8" t="s">
        <v>26</v>
      </c>
      <c r="F488" s="8" t="s">
        <v>27</v>
      </c>
      <c r="G488" s="9">
        <v>44768</v>
      </c>
      <c r="H488" s="8" t="s">
        <v>413</v>
      </c>
      <c r="I488" s="8" t="s">
        <v>56</v>
      </c>
      <c r="J488" s="10" t="s">
        <v>24</v>
      </c>
      <c r="K488" t="str">
        <f>_xlfn.XLOOKUP(A488,attrition_cleaned!$A:$A,attrition_cleaned!$B:$B,"Missing")</f>
        <v>Yes</v>
      </c>
      <c r="L488" s="9">
        <v>46259</v>
      </c>
      <c r="M488">
        <f>_xlfn.XLOOKUP(A488,compensation_cleaned!$A:$A,compensation_cleaned!$B:$B,"Missing")</f>
        <v>1246716</v>
      </c>
      <c r="N488">
        <f>_xlfn.XLOOKUP(A488,compensation_cleaned!$A:$A,compensation_cleaned!$C:$C,"Missing")</f>
        <v>94627</v>
      </c>
      <c r="O488" t="str">
        <f>_xlfn.XLOOKUP(A488,compensation_cleaned!$A:$A,compensation_cleaned!$D:$D,"Missing")</f>
        <v>L4</v>
      </c>
      <c r="P488">
        <f>_xlfn.XLOOKUP(A488,engagement_pivot!$A:$A,engagement_pivot!$B:$B,"Missing")</f>
        <v>2.5</v>
      </c>
      <c r="Q488" t="str">
        <f>IF(
  _xlfn.XLOOKUP(A488, engagement_pivot!A:A, engagement_pivot!C:C, 0) &gt; 0,
  "Yes",
  "No"
)</f>
        <v>Yes</v>
      </c>
      <c r="R488">
        <f t="shared" si="35"/>
        <v>48</v>
      </c>
      <c r="S488" t="str">
        <f t="shared" si="36"/>
        <v>37+ months</v>
      </c>
      <c r="T488">
        <f>_xlfn.XLOOKUP(A488,performance_pivot!$A:$A,performance_pivot!$B:$B,"Missing")</f>
        <v>3</v>
      </c>
      <c r="U488">
        <f>_xlfn.XLOOKUP(A488,compensation_cleaned!$A:$A,compensation_cleaned!$F:$F,"Missing")</f>
        <v>1044648.4727722772</v>
      </c>
      <c r="V488" t="str">
        <f t="shared" si="37"/>
        <v>Above Avg Pay</v>
      </c>
      <c r="W488" t="str">
        <f t="shared" si="38"/>
        <v>Low/Avg Performer</v>
      </c>
      <c r="Y488" t="str">
        <f t="shared" si="39"/>
        <v>Overpaid Low Performer</v>
      </c>
    </row>
    <row r="489" spans="1:25">
      <c r="A489" s="11" t="s">
        <v>667</v>
      </c>
      <c r="B489" s="12" t="s">
        <v>11</v>
      </c>
      <c r="C489" s="12">
        <v>34</v>
      </c>
      <c r="D489" s="12" t="s">
        <v>20</v>
      </c>
      <c r="E489" s="12" t="s">
        <v>13</v>
      </c>
      <c r="F489" s="12" t="s">
        <v>21</v>
      </c>
      <c r="G489" s="13">
        <v>44310</v>
      </c>
      <c r="H489" s="12" t="s">
        <v>435</v>
      </c>
      <c r="I489" s="12" t="s">
        <v>31</v>
      </c>
      <c r="J489" s="14" t="s">
        <v>24</v>
      </c>
      <c r="K489" t="str">
        <f>_xlfn.XLOOKUP(A489,attrition_cleaned!$A:$A,attrition_cleaned!$B:$B,"Missing")</f>
        <v>No</v>
      </c>
      <c r="L489" s="13"/>
      <c r="M489">
        <f>_xlfn.XLOOKUP(A489,compensation_cleaned!$A:$A,compensation_cleaned!$B:$B,"Missing")</f>
        <v>601591</v>
      </c>
      <c r="N489">
        <f>_xlfn.XLOOKUP(A489,compensation_cleaned!$A:$A,compensation_cleaned!$C:$C,"Missing")</f>
        <v>76928</v>
      </c>
      <c r="O489" t="str">
        <f>_xlfn.XLOOKUP(A489,compensation_cleaned!$A:$A,compensation_cleaned!$D:$D,"Missing")</f>
        <v>L2</v>
      </c>
      <c r="P489">
        <f>_xlfn.XLOOKUP(A489,engagement_pivot!$A:$A,engagement_pivot!$B:$B,"Missing")</f>
        <v>3.3333333333333335</v>
      </c>
      <c r="Q489" t="str">
        <f>IF(
  _xlfn.XLOOKUP(A489, engagement_pivot!A:A, engagement_pivot!C:C, 0) &gt; 0,
  "Yes",
  "No"
)</f>
        <v>Yes</v>
      </c>
      <c r="R489">
        <f t="shared" si="35"/>
        <v>32</v>
      </c>
      <c r="S489" t="str">
        <f t="shared" si="36"/>
        <v>13–36 months</v>
      </c>
      <c r="T489">
        <f>_xlfn.XLOOKUP(A489,performance_pivot!$A:$A,performance_pivot!$B:$B,"Missing")</f>
        <v>3.6666666666666665</v>
      </c>
      <c r="U489">
        <f>_xlfn.XLOOKUP(A489,compensation_cleaned!$A:$A,compensation_cleaned!$F:$F,"Missing")</f>
        <v>746435.40070921986</v>
      </c>
      <c r="V489" t="str">
        <f t="shared" si="37"/>
        <v>Below Avg Pay</v>
      </c>
      <c r="W489" t="str">
        <f t="shared" si="38"/>
        <v>Low/Avg Performer</v>
      </c>
      <c r="Y489" t="str">
        <f t="shared" si="39"/>
        <v>Low Pay &amp; Low Performance</v>
      </c>
    </row>
    <row r="490" spans="1:25">
      <c r="A490" s="7" t="s">
        <v>668</v>
      </c>
      <c r="B490" s="8" t="s">
        <v>19</v>
      </c>
      <c r="C490" s="8">
        <v>23</v>
      </c>
      <c r="D490" s="8" t="s">
        <v>20</v>
      </c>
      <c r="E490" s="8" t="s">
        <v>33</v>
      </c>
      <c r="F490" s="8" t="s">
        <v>112</v>
      </c>
      <c r="G490" s="9">
        <v>44402</v>
      </c>
      <c r="H490" s="8" t="s">
        <v>69</v>
      </c>
      <c r="I490" s="8" t="s">
        <v>45</v>
      </c>
      <c r="J490" s="10" t="s">
        <v>24</v>
      </c>
      <c r="K490" t="str">
        <f>_xlfn.XLOOKUP(A490,attrition_cleaned!$A:$A,attrition_cleaned!$B:$B,"Missing")</f>
        <v>No</v>
      </c>
      <c r="L490" s="9"/>
      <c r="M490">
        <f>_xlfn.XLOOKUP(A490,compensation_cleaned!$A:$A,compensation_cleaned!$B:$B,"Missing")</f>
        <v>656713</v>
      </c>
      <c r="N490">
        <f>_xlfn.XLOOKUP(A490,compensation_cleaned!$A:$A,compensation_cleaned!$C:$C,"Missing")</f>
        <v>40725</v>
      </c>
      <c r="O490" t="str">
        <f>_xlfn.XLOOKUP(A490,compensation_cleaned!$A:$A,compensation_cleaned!$D:$D,"Missing")</f>
        <v>L2</v>
      </c>
      <c r="P490">
        <f>_xlfn.XLOOKUP(A490,engagement_pivot!$A:$A,engagement_pivot!$B:$B,"Missing")</f>
        <v>4</v>
      </c>
      <c r="Q490" t="str">
        <f>IF(
  _xlfn.XLOOKUP(A490, engagement_pivot!A:A, engagement_pivot!C:C, 0) &gt; 0,
  "Yes",
  "No"
)</f>
        <v>Yes</v>
      </c>
      <c r="R490">
        <f t="shared" si="35"/>
        <v>29</v>
      </c>
      <c r="S490" t="str">
        <f t="shared" si="36"/>
        <v>13–36 months</v>
      </c>
      <c r="T490">
        <f>_xlfn.XLOOKUP(A490,performance_pivot!$A:$A,performance_pivot!$B:$B,"Missing")</f>
        <v>5</v>
      </c>
      <c r="U490">
        <f>_xlfn.XLOOKUP(A490,compensation_cleaned!$A:$A,compensation_cleaned!$F:$F,"Missing")</f>
        <v>746435.40070921986</v>
      </c>
      <c r="V490" t="str">
        <f t="shared" si="37"/>
        <v>Below Avg Pay</v>
      </c>
      <c r="W490" t="str">
        <f t="shared" si="38"/>
        <v>High Performer</v>
      </c>
      <c r="Y490" t="str">
        <f t="shared" si="39"/>
        <v>Underpaid High Performer</v>
      </c>
    </row>
    <row r="491" spans="1:25">
      <c r="A491" s="11" t="s">
        <v>669</v>
      </c>
      <c r="B491" s="12" t="s">
        <v>19</v>
      </c>
      <c r="C491" s="12">
        <v>31</v>
      </c>
      <c r="D491" s="12" t="s">
        <v>12</v>
      </c>
      <c r="E491" s="12" t="s">
        <v>49</v>
      </c>
      <c r="F491" s="12" t="s">
        <v>68</v>
      </c>
      <c r="G491" s="13">
        <v>43965</v>
      </c>
      <c r="H491" s="12" t="s">
        <v>203</v>
      </c>
      <c r="I491" s="12" t="s">
        <v>70</v>
      </c>
      <c r="J491" s="14" t="s">
        <v>24</v>
      </c>
      <c r="K491" t="str">
        <f>_xlfn.XLOOKUP(A491,attrition_cleaned!$A:$A,attrition_cleaned!$B:$B,"Missing")</f>
        <v>Yes</v>
      </c>
      <c r="L491" s="13">
        <v>45174</v>
      </c>
      <c r="M491">
        <f>_xlfn.XLOOKUP(A491,compensation_cleaned!$A:$A,compensation_cleaned!$B:$B,"Missing")</f>
        <v>1718198</v>
      </c>
      <c r="N491">
        <f>_xlfn.XLOOKUP(A491,compensation_cleaned!$A:$A,compensation_cleaned!$C:$C,"Missing")</f>
        <v>102008</v>
      </c>
      <c r="O491" t="str">
        <f>_xlfn.XLOOKUP(A491,compensation_cleaned!$A:$A,compensation_cleaned!$D:$D,"Missing")</f>
        <v>L5</v>
      </c>
      <c r="P491">
        <f>_xlfn.XLOOKUP(A491,engagement_pivot!$A:$A,engagement_pivot!$B:$B,"Missing")</f>
        <v>1</v>
      </c>
      <c r="Q491" t="str">
        <f>IF(
  _xlfn.XLOOKUP(A491, engagement_pivot!A:A, engagement_pivot!C:C, 0) &gt; 0,
  "Yes",
  "No"
)</f>
        <v>Yes</v>
      </c>
      <c r="R491">
        <f t="shared" si="35"/>
        <v>39</v>
      </c>
      <c r="S491" t="str">
        <f t="shared" si="36"/>
        <v>37+ months</v>
      </c>
      <c r="T491">
        <f>_xlfn.XLOOKUP(A491,performance_pivot!$A:$A,performance_pivot!$B:$B,"Missing")</f>
        <v>4</v>
      </c>
      <c r="U491">
        <f>_xlfn.XLOOKUP(A491,compensation_cleaned!$A:$A,compensation_cleaned!$F:$F,"Missing")</f>
        <v>1044648.4727722772</v>
      </c>
      <c r="V491" t="str">
        <f t="shared" si="37"/>
        <v>Above Avg Pay</v>
      </c>
      <c r="W491" t="str">
        <f t="shared" si="38"/>
        <v>High Performer</v>
      </c>
      <c r="Y491" t="str">
        <f t="shared" si="39"/>
        <v>Well Aligned</v>
      </c>
    </row>
    <row r="492" spans="1:25">
      <c r="A492" s="7" t="s">
        <v>670</v>
      </c>
      <c r="B492" s="8" t="s">
        <v>11</v>
      </c>
      <c r="C492" s="8">
        <v>30</v>
      </c>
      <c r="D492" s="8" t="s">
        <v>12</v>
      </c>
      <c r="E492" s="8" t="s">
        <v>26</v>
      </c>
      <c r="F492" s="8" t="s">
        <v>27</v>
      </c>
      <c r="G492" s="9">
        <v>43043</v>
      </c>
      <c r="H492" s="8" t="s">
        <v>229</v>
      </c>
      <c r="I492" s="8" t="s">
        <v>56</v>
      </c>
      <c r="J492" s="10" t="s">
        <v>24</v>
      </c>
      <c r="K492" t="str">
        <f>_xlfn.XLOOKUP(A492,attrition_cleaned!$A:$A,attrition_cleaned!$B:$B,"Missing")</f>
        <v>No</v>
      </c>
      <c r="L492" s="9"/>
      <c r="M492">
        <f>_xlfn.XLOOKUP(A492,compensation_cleaned!$A:$A,compensation_cleaned!$B:$B,"Missing")</f>
        <v>697101</v>
      </c>
      <c r="N492">
        <f>_xlfn.XLOOKUP(A492,compensation_cleaned!$A:$A,compensation_cleaned!$C:$C,"Missing")</f>
        <v>75924</v>
      </c>
      <c r="O492" t="str">
        <f>_xlfn.XLOOKUP(A492,compensation_cleaned!$A:$A,compensation_cleaned!$D:$D,"Missing")</f>
        <v>L2</v>
      </c>
      <c r="P492">
        <f>_xlfn.XLOOKUP(A492,engagement_pivot!$A:$A,engagement_pivot!$B:$B,"Missing")</f>
        <v>3</v>
      </c>
      <c r="Q492" t="str">
        <f>IF(
  _xlfn.XLOOKUP(A492, engagement_pivot!A:A, engagement_pivot!C:C, 0) &gt; 0,
  "Yes",
  "No"
)</f>
        <v>Yes</v>
      </c>
      <c r="R492">
        <f t="shared" si="35"/>
        <v>73</v>
      </c>
      <c r="S492" t="str">
        <f t="shared" si="36"/>
        <v>37+ months</v>
      </c>
      <c r="T492">
        <f>_xlfn.XLOOKUP(A492,performance_pivot!$A:$A,performance_pivot!$B:$B,"Missing")</f>
        <v>3</v>
      </c>
      <c r="U492">
        <f>_xlfn.XLOOKUP(A492,compensation_cleaned!$A:$A,compensation_cleaned!$F:$F,"Missing")</f>
        <v>746435.40070921986</v>
      </c>
      <c r="V492" t="str">
        <f t="shared" si="37"/>
        <v>Below Avg Pay</v>
      </c>
      <c r="W492" t="str">
        <f t="shared" si="38"/>
        <v>Low/Avg Performer</v>
      </c>
      <c r="Y492" t="str">
        <f t="shared" si="39"/>
        <v>Low Pay &amp; Low Performance</v>
      </c>
    </row>
    <row r="493" spans="1:25">
      <c r="A493" s="11" t="s">
        <v>671</v>
      </c>
      <c r="B493" s="12" t="s">
        <v>19</v>
      </c>
      <c r="C493" s="12">
        <v>38</v>
      </c>
      <c r="D493" s="12" t="s">
        <v>12</v>
      </c>
      <c r="E493" s="12" t="s">
        <v>26</v>
      </c>
      <c r="F493" s="12" t="s">
        <v>27</v>
      </c>
      <c r="G493" s="13">
        <v>43011</v>
      </c>
      <c r="H493" s="12" t="s">
        <v>74</v>
      </c>
      <c r="I493" s="12" t="s">
        <v>45</v>
      </c>
      <c r="J493" s="14" t="s">
        <v>24</v>
      </c>
      <c r="K493" t="str">
        <f>_xlfn.XLOOKUP(A493,attrition_cleaned!$A:$A,attrition_cleaned!$B:$B,"Missing")</f>
        <v>No</v>
      </c>
      <c r="L493" s="13"/>
      <c r="M493">
        <f>_xlfn.XLOOKUP(A493,compensation_cleaned!$A:$A,compensation_cleaned!$B:$B,"Missing")</f>
        <v>1901601</v>
      </c>
      <c r="N493">
        <f>_xlfn.XLOOKUP(A493,compensation_cleaned!$A:$A,compensation_cleaned!$C:$C,"Missing")</f>
        <v>242525</v>
      </c>
      <c r="O493" t="str">
        <f>_xlfn.XLOOKUP(A493,compensation_cleaned!$A:$A,compensation_cleaned!$D:$D,"Missing")</f>
        <v>L5</v>
      </c>
      <c r="P493">
        <f>_xlfn.XLOOKUP(A493,engagement_pivot!$A:$A,engagement_pivot!$B:$B,"Missing")</f>
        <v>4</v>
      </c>
      <c r="Q493" t="str">
        <f>IF(
  _xlfn.XLOOKUP(A493, engagement_pivot!A:A, engagement_pivot!C:C, 0) &gt; 0,
  "Yes",
  "No"
)</f>
        <v>Yes</v>
      </c>
      <c r="R493">
        <f t="shared" si="35"/>
        <v>74</v>
      </c>
      <c r="S493" t="str">
        <f t="shared" si="36"/>
        <v>37+ months</v>
      </c>
      <c r="T493">
        <f>_xlfn.XLOOKUP(A493,performance_pivot!$A:$A,performance_pivot!$B:$B,"Missing")</f>
        <v>4</v>
      </c>
      <c r="U493">
        <f>_xlfn.XLOOKUP(A493,compensation_cleaned!$A:$A,compensation_cleaned!$F:$F,"Missing")</f>
        <v>1044648.4727722772</v>
      </c>
      <c r="V493" t="str">
        <f t="shared" si="37"/>
        <v>Above Avg Pay</v>
      </c>
      <c r="W493" t="str">
        <f t="shared" si="38"/>
        <v>High Performer</v>
      </c>
      <c r="Y493" t="str">
        <f t="shared" si="39"/>
        <v>Well Aligned</v>
      </c>
    </row>
    <row r="494" spans="1:25">
      <c r="A494" s="7" t="s">
        <v>672</v>
      </c>
      <c r="B494" s="8" t="s">
        <v>11</v>
      </c>
      <c r="C494" s="8">
        <v>44</v>
      </c>
      <c r="D494" s="8" t="s">
        <v>12</v>
      </c>
      <c r="E494" s="8" t="s">
        <v>37</v>
      </c>
      <c r="F494" s="8" t="s">
        <v>43</v>
      </c>
      <c r="G494" s="9">
        <v>44769</v>
      </c>
      <c r="H494" s="8" t="s">
        <v>39</v>
      </c>
      <c r="I494" s="8" t="s">
        <v>16</v>
      </c>
      <c r="J494" s="10" t="s">
        <v>24</v>
      </c>
      <c r="K494" t="str">
        <f>_xlfn.XLOOKUP(A494,attrition_cleaned!$A:$A,attrition_cleaned!$B:$B,"Missing")</f>
        <v>No</v>
      </c>
      <c r="L494" s="9"/>
      <c r="M494">
        <f>_xlfn.XLOOKUP(A494,compensation_cleaned!$A:$A,compensation_cleaned!$B:$B,"Missing")</f>
        <v>1564305</v>
      </c>
      <c r="N494">
        <f>_xlfn.XLOOKUP(A494,compensation_cleaned!$A:$A,compensation_cleaned!$C:$C,"Missing")</f>
        <v>224247</v>
      </c>
      <c r="O494" t="str">
        <f>_xlfn.XLOOKUP(A494,compensation_cleaned!$A:$A,compensation_cleaned!$D:$D,"Missing")</f>
        <v>L4</v>
      </c>
      <c r="P494">
        <f>_xlfn.XLOOKUP(A494,engagement_pivot!$A:$A,engagement_pivot!$B:$B,"Missing")</f>
        <v>3</v>
      </c>
      <c r="Q494" t="str">
        <f>IF(
  _xlfn.XLOOKUP(A494, engagement_pivot!A:A, engagement_pivot!C:C, 0) &gt; 0,
  "Yes",
  "No"
)</f>
        <v>Yes</v>
      </c>
      <c r="R494">
        <f t="shared" si="35"/>
        <v>17</v>
      </c>
      <c r="S494" t="str">
        <f t="shared" si="36"/>
        <v>13–36 months</v>
      </c>
      <c r="T494">
        <f>_xlfn.XLOOKUP(A494,performance_pivot!$A:$A,performance_pivot!$B:$B,"Missing")</f>
        <v>3</v>
      </c>
      <c r="U494">
        <f>_xlfn.XLOOKUP(A494,compensation_cleaned!$A:$A,compensation_cleaned!$F:$F,"Missing")</f>
        <v>1044648.4727722772</v>
      </c>
      <c r="V494" t="str">
        <f t="shared" si="37"/>
        <v>Above Avg Pay</v>
      </c>
      <c r="W494" t="str">
        <f t="shared" si="38"/>
        <v>Low/Avg Performer</v>
      </c>
      <c r="Y494" t="str">
        <f t="shared" si="39"/>
        <v>Overpaid Low Performer</v>
      </c>
    </row>
    <row r="495" spans="1:25">
      <c r="A495" s="11" t="s">
        <v>673</v>
      </c>
      <c r="B495" s="12" t="s">
        <v>11</v>
      </c>
      <c r="C495" s="12">
        <v>37</v>
      </c>
      <c r="D495" s="12" t="s">
        <v>12</v>
      </c>
      <c r="E495" s="12" t="s">
        <v>33</v>
      </c>
      <c r="F495" s="12" t="s">
        <v>34</v>
      </c>
      <c r="G495" s="13">
        <v>44256</v>
      </c>
      <c r="H495" s="12" t="s">
        <v>142</v>
      </c>
      <c r="I495" s="12" t="s">
        <v>56</v>
      </c>
      <c r="J495" s="14" t="s">
        <v>17</v>
      </c>
      <c r="K495" t="str">
        <f>_xlfn.XLOOKUP(A495,attrition_cleaned!$A:$A,attrition_cleaned!$B:$B,"Missing")</f>
        <v>Yes</v>
      </c>
      <c r="L495" s="13">
        <v>45394</v>
      </c>
      <c r="M495">
        <f>_xlfn.XLOOKUP(A495,compensation_cleaned!$A:$A,compensation_cleaned!$B:$B,"Missing")</f>
        <v>507821</v>
      </c>
      <c r="N495">
        <f>_xlfn.XLOOKUP(A495,compensation_cleaned!$A:$A,compensation_cleaned!$C:$C,"Missing")</f>
        <v>26364</v>
      </c>
      <c r="O495" t="str">
        <f>_xlfn.XLOOKUP(A495,compensation_cleaned!$A:$A,compensation_cleaned!$D:$D,"Missing")</f>
        <v>L1</v>
      </c>
      <c r="P495">
        <f>_xlfn.XLOOKUP(A495,engagement_pivot!$A:$A,engagement_pivot!$B:$B,"Missing")</f>
        <v>3</v>
      </c>
      <c r="Q495" t="str">
        <f>IF(
  _xlfn.XLOOKUP(A495, engagement_pivot!A:A, engagement_pivot!C:C, 0) &gt; 0,
  "Yes",
  "No"
)</f>
        <v>Yes</v>
      </c>
      <c r="R495">
        <f t="shared" si="35"/>
        <v>37</v>
      </c>
      <c r="S495" t="str">
        <f t="shared" si="36"/>
        <v>37+ months</v>
      </c>
      <c r="T495">
        <f>_xlfn.XLOOKUP(A495,performance_pivot!$A:$A,performance_pivot!$B:$B,"Missing")</f>
        <v>3</v>
      </c>
      <c r="U495">
        <f>_xlfn.XLOOKUP(A495,compensation_cleaned!$A:$A,compensation_cleaned!$F:$F,"Missing")</f>
        <v>499723.03723404254</v>
      </c>
      <c r="V495" t="str">
        <f t="shared" si="37"/>
        <v>Above Avg Pay</v>
      </c>
      <c r="W495" t="str">
        <f t="shared" si="38"/>
        <v>Low/Avg Performer</v>
      </c>
      <c r="Y495" t="str">
        <f t="shared" si="39"/>
        <v>Overpaid Low Performer</v>
      </c>
    </row>
    <row r="496" spans="1:25">
      <c r="A496" s="7" t="s">
        <v>674</v>
      </c>
      <c r="B496" s="8" t="s">
        <v>11</v>
      </c>
      <c r="C496" s="8">
        <v>34</v>
      </c>
      <c r="D496" s="8" t="s">
        <v>20</v>
      </c>
      <c r="E496" s="8" t="s">
        <v>37</v>
      </c>
      <c r="F496" s="8" t="s">
        <v>38</v>
      </c>
      <c r="G496" s="9">
        <v>45021</v>
      </c>
      <c r="H496" s="8" t="s">
        <v>675</v>
      </c>
      <c r="I496" s="8" t="s">
        <v>45</v>
      </c>
      <c r="J496" s="10" t="s">
        <v>24</v>
      </c>
      <c r="K496" t="str">
        <f>_xlfn.XLOOKUP(A496,attrition_cleaned!$A:$A,attrition_cleaned!$B:$B,"Missing")</f>
        <v>Yes</v>
      </c>
      <c r="L496" s="9">
        <v>46658</v>
      </c>
      <c r="M496">
        <f>_xlfn.XLOOKUP(A496,compensation_cleaned!$A:$A,compensation_cleaned!$B:$B,"Missing")</f>
        <v>886031</v>
      </c>
      <c r="N496">
        <f>_xlfn.XLOOKUP(A496,compensation_cleaned!$A:$A,compensation_cleaned!$C:$C,"Missing")</f>
        <v>109748</v>
      </c>
      <c r="O496" t="str">
        <f>_xlfn.XLOOKUP(A496,compensation_cleaned!$A:$A,compensation_cleaned!$D:$D,"Missing")</f>
        <v>L2</v>
      </c>
      <c r="P496">
        <f>_xlfn.XLOOKUP(A496,engagement_pivot!$A:$A,engagement_pivot!$B:$B,"Missing")</f>
        <v>2</v>
      </c>
      <c r="Q496" t="str">
        <f>IF(
  _xlfn.XLOOKUP(A496, engagement_pivot!A:A, engagement_pivot!C:C, 0) &gt; 0,
  "Yes",
  "No"
)</f>
        <v>Yes</v>
      </c>
      <c r="R496">
        <f t="shared" si="35"/>
        <v>53</v>
      </c>
      <c r="S496" t="str">
        <f t="shared" si="36"/>
        <v>37+ months</v>
      </c>
      <c r="T496">
        <f>_xlfn.XLOOKUP(A496,performance_pivot!$A:$A,performance_pivot!$B:$B,"Missing")</f>
        <v>4.333333333333333</v>
      </c>
      <c r="U496">
        <f>_xlfn.XLOOKUP(A496,compensation_cleaned!$A:$A,compensation_cleaned!$F:$F,"Missing")</f>
        <v>746435.40070921986</v>
      </c>
      <c r="V496" t="str">
        <f t="shared" si="37"/>
        <v>Above Avg Pay</v>
      </c>
      <c r="W496" t="str">
        <f t="shared" si="38"/>
        <v>High Performer</v>
      </c>
      <c r="Y496" t="str">
        <f t="shared" si="39"/>
        <v>Well Aligned</v>
      </c>
    </row>
    <row r="497" spans="1:25">
      <c r="A497" s="11" t="s">
        <v>676</v>
      </c>
      <c r="B497" s="12" t="s">
        <v>11</v>
      </c>
      <c r="C497" s="12">
        <v>31</v>
      </c>
      <c r="D497" s="12" t="s">
        <v>20</v>
      </c>
      <c r="E497" s="12" t="s">
        <v>49</v>
      </c>
      <c r="F497" s="12" t="s">
        <v>65</v>
      </c>
      <c r="G497" s="13">
        <v>42878</v>
      </c>
      <c r="H497" s="12" t="s">
        <v>164</v>
      </c>
      <c r="I497" s="12" t="s">
        <v>31</v>
      </c>
      <c r="J497" s="14" t="s">
        <v>24</v>
      </c>
      <c r="K497" t="str">
        <f>_xlfn.XLOOKUP(A497,attrition_cleaned!$A:$A,attrition_cleaned!$B:$B,"Missing")</f>
        <v>Yes</v>
      </c>
      <c r="L497" s="13">
        <v>44523</v>
      </c>
      <c r="M497">
        <f>_xlfn.XLOOKUP(A497,compensation_cleaned!$A:$A,compensation_cleaned!$B:$B,"Missing")</f>
        <v>898013</v>
      </c>
      <c r="N497">
        <f>_xlfn.XLOOKUP(A497,compensation_cleaned!$A:$A,compensation_cleaned!$C:$C,"Missing")</f>
        <v>110310</v>
      </c>
      <c r="O497" t="str">
        <f>_xlfn.XLOOKUP(A497,compensation_cleaned!$A:$A,compensation_cleaned!$D:$D,"Missing")</f>
        <v>L2</v>
      </c>
      <c r="P497">
        <f>_xlfn.XLOOKUP(A497,engagement_pivot!$A:$A,engagement_pivot!$B:$B,"Missing")</f>
        <v>3.5</v>
      </c>
      <c r="Q497" t="str">
        <f>IF(
  _xlfn.XLOOKUP(A497, engagement_pivot!A:A, engagement_pivot!C:C, 0) &gt; 0,
  "Yes",
  "No"
)</f>
        <v>Yes</v>
      </c>
      <c r="R497">
        <f t="shared" si="35"/>
        <v>54</v>
      </c>
      <c r="S497" t="str">
        <f t="shared" si="36"/>
        <v>37+ months</v>
      </c>
      <c r="T497">
        <f>_xlfn.XLOOKUP(A497,performance_pivot!$A:$A,performance_pivot!$B:$B,"Missing")</f>
        <v>2.6666666666666665</v>
      </c>
      <c r="U497">
        <f>_xlfn.XLOOKUP(A497,compensation_cleaned!$A:$A,compensation_cleaned!$F:$F,"Missing")</f>
        <v>746435.40070921986</v>
      </c>
      <c r="V497" t="str">
        <f t="shared" si="37"/>
        <v>Above Avg Pay</v>
      </c>
      <c r="W497" t="str">
        <f t="shared" si="38"/>
        <v>Low/Avg Performer</v>
      </c>
      <c r="Y497" t="str">
        <f t="shared" si="39"/>
        <v>Overpaid Low Performer</v>
      </c>
    </row>
    <row r="498" spans="1:25">
      <c r="A498" s="7" t="s">
        <v>677</v>
      </c>
      <c r="B498" s="8" t="s">
        <v>11</v>
      </c>
      <c r="C498" s="8">
        <v>33</v>
      </c>
      <c r="D498" s="8" t="s">
        <v>12</v>
      </c>
      <c r="E498" s="8" t="s">
        <v>49</v>
      </c>
      <c r="F498" s="8" t="s">
        <v>50</v>
      </c>
      <c r="G498" s="9">
        <v>44453</v>
      </c>
      <c r="H498" s="8" t="s">
        <v>171</v>
      </c>
      <c r="I498" s="8" t="s">
        <v>70</v>
      </c>
      <c r="J498" s="10" t="s">
        <v>24</v>
      </c>
      <c r="K498" t="str">
        <f>_xlfn.XLOOKUP(A498,attrition_cleaned!$A:$A,attrition_cleaned!$B:$B,"Missing")</f>
        <v>No</v>
      </c>
      <c r="L498" s="9"/>
      <c r="M498">
        <f>_xlfn.XLOOKUP(A498,compensation_cleaned!$A:$A,compensation_cleaned!$B:$B,"Missing")</f>
        <v>471220</v>
      </c>
      <c r="N498">
        <f>_xlfn.XLOOKUP(A498,compensation_cleaned!$A:$A,compensation_cleaned!$C:$C,"Missing")</f>
        <v>38489</v>
      </c>
      <c r="O498" t="str">
        <f>_xlfn.XLOOKUP(A498,compensation_cleaned!$A:$A,compensation_cleaned!$D:$D,"Missing")</f>
        <v>L1</v>
      </c>
      <c r="P498">
        <f>_xlfn.XLOOKUP(A498,engagement_pivot!$A:$A,engagement_pivot!$B:$B,"Missing")</f>
        <v>3</v>
      </c>
      <c r="Q498" t="str">
        <f>IF(
  _xlfn.XLOOKUP(A498, engagement_pivot!A:A, engagement_pivot!C:C, 0) &gt; 0,
  "Yes",
  "No"
)</f>
        <v>Yes</v>
      </c>
      <c r="R498">
        <f t="shared" si="35"/>
        <v>27</v>
      </c>
      <c r="S498" t="str">
        <f t="shared" si="36"/>
        <v>13–36 months</v>
      </c>
      <c r="T498">
        <f>_xlfn.XLOOKUP(A498,performance_pivot!$A:$A,performance_pivot!$B:$B,"Missing")</f>
        <v>4</v>
      </c>
      <c r="U498">
        <f>_xlfn.XLOOKUP(A498,compensation_cleaned!$A:$A,compensation_cleaned!$F:$F,"Missing")</f>
        <v>499723.03723404254</v>
      </c>
      <c r="V498" t="str">
        <f t="shared" si="37"/>
        <v>Below Avg Pay</v>
      </c>
      <c r="W498" t="str">
        <f t="shared" si="38"/>
        <v>High Performer</v>
      </c>
      <c r="Y498" t="str">
        <f t="shared" si="39"/>
        <v>Underpaid High Performer</v>
      </c>
    </row>
    <row r="499" spans="1:25">
      <c r="A499" s="11" t="s">
        <v>678</v>
      </c>
      <c r="B499" s="12" t="s">
        <v>19</v>
      </c>
      <c r="C499" s="12">
        <v>29</v>
      </c>
      <c r="D499" s="12" t="s">
        <v>20</v>
      </c>
      <c r="E499" s="12" t="s">
        <v>13</v>
      </c>
      <c r="F499" s="12" t="s">
        <v>14</v>
      </c>
      <c r="G499" s="13">
        <v>43752</v>
      </c>
      <c r="H499" s="12" t="s">
        <v>53</v>
      </c>
      <c r="I499" s="12" t="s">
        <v>70</v>
      </c>
      <c r="J499" s="14" t="s">
        <v>24</v>
      </c>
      <c r="K499" t="str">
        <f>_xlfn.XLOOKUP(A499,attrition_cleaned!$A:$A,attrition_cleaned!$B:$B,"Missing")</f>
        <v>No</v>
      </c>
      <c r="L499" s="13"/>
      <c r="M499">
        <f>_xlfn.XLOOKUP(A499,compensation_cleaned!$A:$A,compensation_cleaned!$B:$B,"Missing")</f>
        <v>827601</v>
      </c>
      <c r="N499">
        <f>_xlfn.XLOOKUP(A499,compensation_cleaned!$A:$A,compensation_cleaned!$C:$C,"Missing")</f>
        <v>59490</v>
      </c>
      <c r="O499" t="str">
        <f>_xlfn.XLOOKUP(A499,compensation_cleaned!$A:$A,compensation_cleaned!$D:$D,"Missing")</f>
        <v>L2</v>
      </c>
      <c r="P499">
        <f>_xlfn.XLOOKUP(A499,engagement_pivot!$A:$A,engagement_pivot!$B:$B,"Missing")</f>
        <v>3.5</v>
      </c>
      <c r="Q499" t="str">
        <f>IF(
  _xlfn.XLOOKUP(A499, engagement_pivot!A:A, engagement_pivot!C:C, 0) &gt; 0,
  "Yes",
  "No"
)</f>
        <v>Yes</v>
      </c>
      <c r="R499">
        <f t="shared" si="35"/>
        <v>50</v>
      </c>
      <c r="S499" t="str">
        <f t="shared" si="36"/>
        <v>37+ months</v>
      </c>
      <c r="T499">
        <f>_xlfn.XLOOKUP(A499,performance_pivot!$A:$A,performance_pivot!$B:$B,"Missing")</f>
        <v>4</v>
      </c>
      <c r="U499">
        <f>_xlfn.XLOOKUP(A499,compensation_cleaned!$A:$A,compensation_cleaned!$F:$F,"Missing")</f>
        <v>746435.40070921986</v>
      </c>
      <c r="V499" t="str">
        <f t="shared" si="37"/>
        <v>Above Avg Pay</v>
      </c>
      <c r="W499" t="str">
        <f t="shared" si="38"/>
        <v>High Performer</v>
      </c>
      <c r="Y499" t="str">
        <f t="shared" si="39"/>
        <v>Well Aligned</v>
      </c>
    </row>
    <row r="500" spans="1:25">
      <c r="A500" s="7" t="s">
        <v>679</v>
      </c>
      <c r="B500" s="8" t="s">
        <v>11</v>
      </c>
      <c r="C500" s="8">
        <v>32</v>
      </c>
      <c r="D500" s="8" t="s">
        <v>20</v>
      </c>
      <c r="E500" s="8" t="s">
        <v>37</v>
      </c>
      <c r="F500" s="8" t="s">
        <v>43</v>
      </c>
      <c r="G500" s="9">
        <v>43618</v>
      </c>
      <c r="H500" s="8" t="s">
        <v>124</v>
      </c>
      <c r="I500" s="8" t="s">
        <v>56</v>
      </c>
      <c r="J500" s="10" t="s">
        <v>24</v>
      </c>
      <c r="K500" t="str">
        <f>_xlfn.XLOOKUP(A500,attrition_cleaned!$A:$A,attrition_cleaned!$B:$B,"Missing")</f>
        <v>No</v>
      </c>
      <c r="L500" s="9"/>
      <c r="M500">
        <f>_xlfn.XLOOKUP(A500,compensation_cleaned!$A:$A,compensation_cleaned!$B:$B,"Missing")</f>
        <v>474240</v>
      </c>
      <c r="N500">
        <f>_xlfn.XLOOKUP(A500,compensation_cleaned!$A:$A,compensation_cleaned!$C:$C,"Missing")</f>
        <v>66041</v>
      </c>
      <c r="O500" t="str">
        <f>_xlfn.XLOOKUP(A500,compensation_cleaned!$A:$A,compensation_cleaned!$D:$D,"Missing")</f>
        <v>L1</v>
      </c>
      <c r="P500">
        <f>_xlfn.XLOOKUP(A500,engagement_pivot!$A:$A,engagement_pivot!$B:$B,"Missing")</f>
        <v>2</v>
      </c>
      <c r="Q500" t="str">
        <f>IF(
  _xlfn.XLOOKUP(A500, engagement_pivot!A:A, engagement_pivot!C:C, 0) &gt; 0,
  "Yes",
  "No"
)</f>
        <v>Yes</v>
      </c>
      <c r="R500">
        <f t="shared" si="35"/>
        <v>54</v>
      </c>
      <c r="S500" t="str">
        <f t="shared" si="36"/>
        <v>37+ months</v>
      </c>
      <c r="T500">
        <f>_xlfn.XLOOKUP(A500,performance_pivot!$A:$A,performance_pivot!$B:$B,"Missing")</f>
        <v>3</v>
      </c>
      <c r="U500">
        <f>_xlfn.XLOOKUP(A500,compensation_cleaned!$A:$A,compensation_cleaned!$F:$F,"Missing")</f>
        <v>499723.03723404254</v>
      </c>
      <c r="V500" t="str">
        <f t="shared" si="37"/>
        <v>Below Avg Pay</v>
      </c>
      <c r="W500" t="str">
        <f t="shared" si="38"/>
        <v>Low/Avg Performer</v>
      </c>
      <c r="Y500" t="str">
        <f t="shared" si="39"/>
        <v>Low Pay &amp; Low Performance</v>
      </c>
    </row>
    <row r="501" spans="1:25">
      <c r="A501" s="11" t="s">
        <v>680</v>
      </c>
      <c r="B501" s="12" t="s">
        <v>19</v>
      </c>
      <c r="C501" s="12">
        <v>29</v>
      </c>
      <c r="D501" s="12" t="s">
        <v>20</v>
      </c>
      <c r="E501" s="12" t="s">
        <v>26</v>
      </c>
      <c r="F501" s="12" t="s">
        <v>27</v>
      </c>
      <c r="G501" s="13">
        <v>42927</v>
      </c>
      <c r="H501" s="12" t="s">
        <v>215</v>
      </c>
      <c r="I501" s="12" t="s">
        <v>16</v>
      </c>
      <c r="J501" s="14" t="s">
        <v>24</v>
      </c>
      <c r="K501" t="str">
        <f>_xlfn.XLOOKUP(A501,attrition_cleaned!$A:$A,attrition_cleaned!$B:$B,"Missing")</f>
        <v>No</v>
      </c>
      <c r="L501" s="13"/>
      <c r="M501">
        <f>_xlfn.XLOOKUP(A501,compensation_cleaned!$A:$A,compensation_cleaned!$B:$B,"Missing")</f>
        <v>853369</v>
      </c>
      <c r="N501">
        <f>_xlfn.XLOOKUP(A501,compensation_cleaned!$A:$A,compensation_cleaned!$C:$C,"Missing")</f>
        <v>115459</v>
      </c>
      <c r="O501" t="str">
        <f>_xlfn.XLOOKUP(A501,compensation_cleaned!$A:$A,compensation_cleaned!$D:$D,"Missing")</f>
        <v>L2</v>
      </c>
      <c r="P501">
        <f>_xlfn.XLOOKUP(A501,engagement_pivot!$A:$A,engagement_pivot!$B:$B,"Missing")</f>
        <v>1</v>
      </c>
      <c r="Q501" t="str">
        <f>IF(
  _xlfn.XLOOKUP(A501, engagement_pivot!A:A, engagement_pivot!C:C, 0) &gt; 0,
  "Yes",
  "No"
)</f>
        <v>Yes</v>
      </c>
      <c r="R501">
        <f t="shared" si="35"/>
        <v>77</v>
      </c>
      <c r="S501" t="str">
        <f t="shared" si="36"/>
        <v>37+ months</v>
      </c>
      <c r="T501">
        <f>_xlfn.XLOOKUP(A501,performance_pivot!$A:$A,performance_pivot!$B:$B,"Missing")</f>
        <v>4.25</v>
      </c>
      <c r="U501">
        <f>_xlfn.XLOOKUP(A501,compensation_cleaned!$A:$A,compensation_cleaned!$F:$F,"Missing")</f>
        <v>746435.40070921986</v>
      </c>
      <c r="V501" t="str">
        <f t="shared" si="37"/>
        <v>Above Avg Pay</v>
      </c>
      <c r="W501" t="str">
        <f t="shared" si="38"/>
        <v>High Performer</v>
      </c>
      <c r="Y501" t="str">
        <f t="shared" si="39"/>
        <v>Well Aligned</v>
      </c>
    </row>
    <row r="502" spans="1:25">
      <c r="A502" s="7" t="s">
        <v>681</v>
      </c>
      <c r="B502" s="8" t="s">
        <v>11</v>
      </c>
      <c r="C502" s="8">
        <v>40</v>
      </c>
      <c r="D502" s="8" t="s">
        <v>12</v>
      </c>
      <c r="E502" s="8" t="s">
        <v>26</v>
      </c>
      <c r="F502" s="8" t="s">
        <v>27</v>
      </c>
      <c r="G502" s="9">
        <v>44209</v>
      </c>
      <c r="H502" s="8" t="s">
        <v>98</v>
      </c>
      <c r="I502" s="8" t="s">
        <v>56</v>
      </c>
      <c r="J502" s="10" t="s">
        <v>24</v>
      </c>
      <c r="K502" t="str">
        <f>_xlfn.XLOOKUP(A502,attrition_cleaned!$A:$A,attrition_cleaned!$B:$B,"Missing")</f>
        <v>No</v>
      </c>
      <c r="L502" s="9"/>
      <c r="M502">
        <f>_xlfn.XLOOKUP(A502,compensation_cleaned!$A:$A,compensation_cleaned!$B:$B,"Missing")</f>
        <v>420392</v>
      </c>
      <c r="N502">
        <f>_xlfn.XLOOKUP(A502,compensation_cleaned!$A:$A,compensation_cleaned!$C:$C,"Missing")</f>
        <v>42481</v>
      </c>
      <c r="O502" t="str">
        <f>_xlfn.XLOOKUP(A502,compensation_cleaned!$A:$A,compensation_cleaned!$D:$D,"Missing")</f>
        <v>L1</v>
      </c>
      <c r="P502">
        <f>_xlfn.XLOOKUP(A502,engagement_pivot!$A:$A,engagement_pivot!$B:$B,"Missing")</f>
        <v>1</v>
      </c>
      <c r="Q502" t="str">
        <f>IF(
  _xlfn.XLOOKUP(A502, engagement_pivot!A:A, engagement_pivot!C:C, 0) &gt; 0,
  "Yes",
  "No"
)</f>
        <v>Yes</v>
      </c>
      <c r="R502">
        <f t="shared" si="35"/>
        <v>35</v>
      </c>
      <c r="S502" t="str">
        <f t="shared" si="36"/>
        <v>13–36 months</v>
      </c>
      <c r="T502">
        <f>_xlfn.XLOOKUP(A502,performance_pivot!$A:$A,performance_pivot!$B:$B,"Missing")</f>
        <v>3.6666666666666665</v>
      </c>
      <c r="U502">
        <f>_xlfn.XLOOKUP(A502,compensation_cleaned!$A:$A,compensation_cleaned!$F:$F,"Missing")</f>
        <v>499723.03723404254</v>
      </c>
      <c r="V502" t="str">
        <f t="shared" si="37"/>
        <v>Below Avg Pay</v>
      </c>
      <c r="W502" t="str">
        <f t="shared" si="38"/>
        <v>Low/Avg Performer</v>
      </c>
      <c r="Y502" t="str">
        <f t="shared" si="39"/>
        <v>Low Pay &amp; Low Performance</v>
      </c>
    </row>
    <row r="503" spans="1:25">
      <c r="A503" s="11" t="s">
        <v>682</v>
      </c>
      <c r="B503" s="12" t="s">
        <v>11</v>
      </c>
      <c r="C503" s="12">
        <v>40</v>
      </c>
      <c r="D503" s="12" t="s">
        <v>12</v>
      </c>
      <c r="E503" s="12" t="s">
        <v>13</v>
      </c>
      <c r="F503" s="12" t="s">
        <v>21</v>
      </c>
      <c r="G503" s="13">
        <v>44309</v>
      </c>
      <c r="H503" s="12" t="s">
        <v>683</v>
      </c>
      <c r="I503" s="12" t="s">
        <v>31</v>
      </c>
      <c r="J503" s="14" t="s">
        <v>17</v>
      </c>
      <c r="K503" t="str">
        <f>_xlfn.XLOOKUP(A503,attrition_cleaned!$A:$A,attrition_cleaned!$B:$B,"Missing")</f>
        <v>No</v>
      </c>
      <c r="L503" s="13"/>
      <c r="M503">
        <f>_xlfn.XLOOKUP(A503,compensation_cleaned!$A:$A,compensation_cleaned!$B:$B,"Missing")</f>
        <v>1446413</v>
      </c>
      <c r="N503">
        <f>_xlfn.XLOOKUP(A503,compensation_cleaned!$A:$A,compensation_cleaned!$C:$C,"Missing")</f>
        <v>83833</v>
      </c>
      <c r="O503" t="str">
        <f>_xlfn.XLOOKUP(A503,compensation_cleaned!$A:$A,compensation_cleaned!$D:$D,"Missing")</f>
        <v>L4</v>
      </c>
      <c r="P503">
        <f>_xlfn.XLOOKUP(A503,engagement_pivot!$A:$A,engagement_pivot!$B:$B,"Missing")</f>
        <v>3</v>
      </c>
      <c r="Q503" t="str">
        <f>IF(
  _xlfn.XLOOKUP(A503, engagement_pivot!A:A, engagement_pivot!C:C, 0) &gt; 0,
  "Yes",
  "No"
)</f>
        <v>Yes</v>
      </c>
      <c r="R503">
        <f t="shared" si="35"/>
        <v>32</v>
      </c>
      <c r="S503" t="str">
        <f t="shared" si="36"/>
        <v>13–36 months</v>
      </c>
      <c r="T503">
        <f>_xlfn.XLOOKUP(A503,performance_pivot!$A:$A,performance_pivot!$B:$B,"Missing")</f>
        <v>3.5</v>
      </c>
      <c r="U503">
        <f>_xlfn.XLOOKUP(A503,compensation_cleaned!$A:$A,compensation_cleaned!$F:$F,"Missing")</f>
        <v>1044648.4727722772</v>
      </c>
      <c r="V503" t="str">
        <f t="shared" si="37"/>
        <v>Above Avg Pay</v>
      </c>
      <c r="W503" t="str">
        <f t="shared" si="38"/>
        <v>Low/Avg Performer</v>
      </c>
      <c r="Y503" t="str">
        <f t="shared" si="39"/>
        <v>Overpaid Low Performer</v>
      </c>
    </row>
    <row r="504" spans="1:25">
      <c r="A504" s="7" t="s">
        <v>684</v>
      </c>
      <c r="B504" s="8" t="s">
        <v>11</v>
      </c>
      <c r="C504" s="8">
        <v>44</v>
      </c>
      <c r="D504" s="8" t="s">
        <v>12</v>
      </c>
      <c r="E504" s="8" t="s">
        <v>13</v>
      </c>
      <c r="F504" s="8" t="s">
        <v>21</v>
      </c>
      <c r="G504" s="9">
        <v>43712</v>
      </c>
      <c r="H504" s="8" t="s">
        <v>144</v>
      </c>
      <c r="I504" s="8" t="s">
        <v>23</v>
      </c>
      <c r="J504" s="10" t="s">
        <v>24</v>
      </c>
      <c r="K504" t="str">
        <f>_xlfn.XLOOKUP(A504,attrition_cleaned!$A:$A,attrition_cleaned!$B:$B,"Missing")</f>
        <v>No</v>
      </c>
      <c r="L504" s="9"/>
      <c r="M504">
        <f>_xlfn.XLOOKUP(A504,compensation_cleaned!$A:$A,compensation_cleaned!$B:$B,"Missing")</f>
        <v>1650812</v>
      </c>
      <c r="N504">
        <f>_xlfn.XLOOKUP(A504,compensation_cleaned!$A:$A,compensation_cleaned!$C:$C,"Missing")</f>
        <v>154461</v>
      </c>
      <c r="O504" t="str">
        <f>_xlfn.XLOOKUP(A504,compensation_cleaned!$A:$A,compensation_cleaned!$D:$D,"Missing")</f>
        <v>L5</v>
      </c>
      <c r="P504">
        <f>_xlfn.XLOOKUP(A504,engagement_pivot!$A:$A,engagement_pivot!$B:$B,"Missing")</f>
        <v>4</v>
      </c>
      <c r="Q504" t="str">
        <f>IF(
  _xlfn.XLOOKUP(A504, engagement_pivot!A:A, engagement_pivot!C:C, 0) &gt; 0,
  "Yes",
  "No"
)</f>
        <v>Yes</v>
      </c>
      <c r="R504">
        <f t="shared" si="35"/>
        <v>51</v>
      </c>
      <c r="S504" t="str">
        <f t="shared" si="36"/>
        <v>37+ months</v>
      </c>
      <c r="T504">
        <f>_xlfn.XLOOKUP(A504,performance_pivot!$A:$A,performance_pivot!$B:$B,"Missing")</f>
        <v>5</v>
      </c>
      <c r="U504">
        <f>_xlfn.XLOOKUP(A504,compensation_cleaned!$A:$A,compensation_cleaned!$F:$F,"Missing")</f>
        <v>1044648.4727722772</v>
      </c>
      <c r="V504" t="str">
        <f t="shared" si="37"/>
        <v>Above Avg Pay</v>
      </c>
      <c r="W504" t="str">
        <f t="shared" si="38"/>
        <v>High Performer</v>
      </c>
      <c r="Y504" t="str">
        <f t="shared" si="39"/>
        <v>Well Aligned</v>
      </c>
    </row>
    <row r="505" spans="1:25">
      <c r="A505" s="11" t="s">
        <v>685</v>
      </c>
      <c r="B505" s="12" t="s">
        <v>19</v>
      </c>
      <c r="C505" s="12">
        <v>37</v>
      </c>
      <c r="D505" s="12" t="s">
        <v>20</v>
      </c>
      <c r="E505" s="12" t="s">
        <v>33</v>
      </c>
      <c r="F505" s="12" t="s">
        <v>112</v>
      </c>
      <c r="G505" s="13">
        <v>43632</v>
      </c>
      <c r="H505" s="12" t="s">
        <v>284</v>
      </c>
      <c r="I505" s="12" t="s">
        <v>31</v>
      </c>
      <c r="J505" s="14" t="s">
        <v>24</v>
      </c>
      <c r="K505" t="str">
        <f>_xlfn.XLOOKUP(A505,attrition_cleaned!$A:$A,attrition_cleaned!$B:$B,"Missing")</f>
        <v>No</v>
      </c>
      <c r="L505" s="13"/>
      <c r="M505">
        <f>_xlfn.XLOOKUP(A505,compensation_cleaned!$A:$A,compensation_cleaned!$B:$B,"Missing")</f>
        <v>1931778</v>
      </c>
      <c r="N505">
        <f>_xlfn.XLOOKUP(A505,compensation_cleaned!$A:$A,compensation_cleaned!$C:$C,"Missing")</f>
        <v>177741</v>
      </c>
      <c r="O505" t="str">
        <f>_xlfn.XLOOKUP(A505,compensation_cleaned!$A:$A,compensation_cleaned!$D:$D,"Missing")</f>
        <v>L5</v>
      </c>
      <c r="P505">
        <f>_xlfn.XLOOKUP(A505,engagement_pivot!$A:$A,engagement_pivot!$B:$B,"Missing")</f>
        <v>2</v>
      </c>
      <c r="Q505" t="str">
        <f>IF(
  _xlfn.XLOOKUP(A505, engagement_pivot!A:A, engagement_pivot!C:C, 0) &gt; 0,
  "Yes",
  "No"
)</f>
        <v>Yes</v>
      </c>
      <c r="R505">
        <f t="shared" si="35"/>
        <v>54</v>
      </c>
      <c r="S505" t="str">
        <f t="shared" si="36"/>
        <v>37+ months</v>
      </c>
      <c r="T505">
        <f>_xlfn.XLOOKUP(A505,performance_pivot!$A:$A,performance_pivot!$B:$B,"Missing")</f>
        <v>3.5</v>
      </c>
      <c r="U505">
        <f>_xlfn.XLOOKUP(A505,compensation_cleaned!$A:$A,compensation_cleaned!$F:$F,"Missing")</f>
        <v>1044648.4727722772</v>
      </c>
      <c r="V505" t="str">
        <f t="shared" si="37"/>
        <v>Above Avg Pay</v>
      </c>
      <c r="W505" t="str">
        <f t="shared" si="38"/>
        <v>Low/Avg Performer</v>
      </c>
      <c r="Y505" t="str">
        <f t="shared" si="39"/>
        <v>Overpaid Low Performer</v>
      </c>
    </row>
    <row r="506" spans="1:25">
      <c r="A506" s="7" t="s">
        <v>686</v>
      </c>
      <c r="B506" s="8" t="s">
        <v>19</v>
      </c>
      <c r="C506" s="8">
        <v>33</v>
      </c>
      <c r="D506" s="8" t="s">
        <v>12</v>
      </c>
      <c r="E506" s="8" t="s">
        <v>33</v>
      </c>
      <c r="F506" s="8" t="s">
        <v>34</v>
      </c>
      <c r="G506" s="9">
        <v>43102</v>
      </c>
      <c r="H506" s="8" t="s">
        <v>299</v>
      </c>
      <c r="I506" s="8" t="s">
        <v>56</v>
      </c>
      <c r="J506" s="10" t="s">
        <v>24</v>
      </c>
      <c r="K506" t="str">
        <f>_xlfn.XLOOKUP(A506,attrition_cleaned!$A:$A,attrition_cleaned!$B:$B,"Missing")</f>
        <v>No</v>
      </c>
      <c r="L506" s="9"/>
      <c r="M506">
        <f>_xlfn.XLOOKUP(A506,compensation_cleaned!$A:$A,compensation_cleaned!$B:$B,"Missing")</f>
        <v>1391965</v>
      </c>
      <c r="N506">
        <f>_xlfn.XLOOKUP(A506,compensation_cleaned!$A:$A,compensation_cleaned!$C:$C,"Missing")</f>
        <v>72822</v>
      </c>
      <c r="O506" t="str">
        <f>_xlfn.XLOOKUP(A506,compensation_cleaned!$A:$A,compensation_cleaned!$D:$D,"Missing")</f>
        <v>L4</v>
      </c>
      <c r="P506">
        <f>_xlfn.XLOOKUP(A506,engagement_pivot!$A:$A,engagement_pivot!$B:$B,"Missing")</f>
        <v>4</v>
      </c>
      <c r="Q506" t="str">
        <f>IF(
  _xlfn.XLOOKUP(A506, engagement_pivot!A:A, engagement_pivot!C:C, 0) &gt; 0,
  "Yes",
  "No"
)</f>
        <v>Yes</v>
      </c>
      <c r="R506">
        <f t="shared" si="35"/>
        <v>71</v>
      </c>
      <c r="S506" t="str">
        <f t="shared" si="36"/>
        <v>37+ months</v>
      </c>
      <c r="T506">
        <f>_xlfn.XLOOKUP(A506,performance_pivot!$A:$A,performance_pivot!$B:$B,"Missing")</f>
        <v>3.5</v>
      </c>
      <c r="U506">
        <f>_xlfn.XLOOKUP(A506,compensation_cleaned!$A:$A,compensation_cleaned!$F:$F,"Missing")</f>
        <v>1044648.4727722772</v>
      </c>
      <c r="V506" t="str">
        <f t="shared" si="37"/>
        <v>Above Avg Pay</v>
      </c>
      <c r="W506" t="str">
        <f t="shared" si="38"/>
        <v>Low/Avg Performer</v>
      </c>
      <c r="Y506" t="str">
        <f t="shared" si="39"/>
        <v>Overpaid Low Performer</v>
      </c>
    </row>
    <row r="507" spans="1:25">
      <c r="A507" s="11" t="s">
        <v>687</v>
      </c>
      <c r="B507" s="12" t="s">
        <v>19</v>
      </c>
      <c r="C507" s="12">
        <v>43</v>
      </c>
      <c r="D507" s="12" t="s">
        <v>20</v>
      </c>
      <c r="E507" s="12" t="s">
        <v>37</v>
      </c>
      <c r="F507" s="12" t="s">
        <v>38</v>
      </c>
      <c r="G507" s="13">
        <v>44009</v>
      </c>
      <c r="H507" s="12" t="s">
        <v>297</v>
      </c>
      <c r="I507" s="12" t="s">
        <v>31</v>
      </c>
      <c r="J507" s="14" t="s">
        <v>24</v>
      </c>
      <c r="K507" t="str">
        <f>_xlfn.XLOOKUP(A507,attrition_cleaned!$A:$A,attrition_cleaned!$B:$B,"Missing")</f>
        <v>No</v>
      </c>
      <c r="L507" s="13"/>
      <c r="M507">
        <f>_xlfn.XLOOKUP(A507,compensation_cleaned!$A:$A,compensation_cleaned!$B:$B,"Missing")</f>
        <v>557066</v>
      </c>
      <c r="N507">
        <f>_xlfn.XLOOKUP(A507,compensation_cleaned!$A:$A,compensation_cleaned!$C:$C,"Missing")</f>
        <v>55245</v>
      </c>
      <c r="O507" t="str">
        <f>_xlfn.XLOOKUP(A507,compensation_cleaned!$A:$A,compensation_cleaned!$D:$D,"Missing")</f>
        <v>L1</v>
      </c>
      <c r="P507">
        <f>_xlfn.XLOOKUP(A507,engagement_pivot!$A:$A,engagement_pivot!$B:$B,"Missing")</f>
        <v>3</v>
      </c>
      <c r="Q507" t="str">
        <f>IF(
  _xlfn.XLOOKUP(A507, engagement_pivot!A:A, engagement_pivot!C:C, 0) &gt; 0,
  "Yes",
  "No"
)</f>
        <v>Yes</v>
      </c>
      <c r="R507">
        <f t="shared" si="35"/>
        <v>42</v>
      </c>
      <c r="S507" t="str">
        <f t="shared" si="36"/>
        <v>37+ months</v>
      </c>
      <c r="T507">
        <f>_xlfn.XLOOKUP(A507,performance_pivot!$A:$A,performance_pivot!$B:$B,"Missing")</f>
        <v>3.5</v>
      </c>
      <c r="U507">
        <f>_xlfn.XLOOKUP(A507,compensation_cleaned!$A:$A,compensation_cleaned!$F:$F,"Missing")</f>
        <v>499723.03723404254</v>
      </c>
      <c r="V507" t="str">
        <f t="shared" si="37"/>
        <v>Above Avg Pay</v>
      </c>
      <c r="W507" t="str">
        <f t="shared" si="38"/>
        <v>Low/Avg Performer</v>
      </c>
      <c r="Y507" t="str">
        <f t="shared" si="39"/>
        <v>Overpaid Low Performer</v>
      </c>
    </row>
    <row r="508" spans="1:25">
      <c r="A508" s="7" t="s">
        <v>688</v>
      </c>
      <c r="B508" s="8" t="s">
        <v>11</v>
      </c>
      <c r="C508" s="8">
        <v>37</v>
      </c>
      <c r="D508" s="8" t="s">
        <v>20</v>
      </c>
      <c r="E508" s="8" t="s">
        <v>37</v>
      </c>
      <c r="F508" s="8" t="s">
        <v>38</v>
      </c>
      <c r="G508" s="9">
        <v>42887</v>
      </c>
      <c r="H508" s="8" t="s">
        <v>585</v>
      </c>
      <c r="I508" s="8" t="s">
        <v>45</v>
      </c>
      <c r="J508" s="10" t="s">
        <v>24</v>
      </c>
      <c r="K508" t="str">
        <f>_xlfn.XLOOKUP(A508,attrition_cleaned!$A:$A,attrition_cleaned!$B:$B,"Missing")</f>
        <v>No</v>
      </c>
      <c r="L508" s="9"/>
      <c r="M508">
        <f>_xlfn.XLOOKUP(A508,compensation_cleaned!$A:$A,compensation_cleaned!$B:$B,"Missing")</f>
        <v>414945</v>
      </c>
      <c r="N508">
        <f>_xlfn.XLOOKUP(A508,compensation_cleaned!$A:$A,compensation_cleaned!$C:$C,"Missing")</f>
        <v>27202</v>
      </c>
      <c r="O508" t="str">
        <f>_xlfn.XLOOKUP(A508,compensation_cleaned!$A:$A,compensation_cleaned!$D:$D,"Missing")</f>
        <v>L1</v>
      </c>
      <c r="P508">
        <f>_xlfn.XLOOKUP(A508,engagement_pivot!$A:$A,engagement_pivot!$B:$B,"Missing")</f>
        <v>1.5</v>
      </c>
      <c r="Q508" t="str">
        <f>IF(
  _xlfn.XLOOKUP(A508, engagement_pivot!A:A, engagement_pivot!C:C, 0) &gt; 0,
  "Yes",
  "No"
)</f>
        <v>Yes</v>
      </c>
      <c r="R508">
        <f t="shared" si="35"/>
        <v>78</v>
      </c>
      <c r="S508" t="str">
        <f t="shared" si="36"/>
        <v>37+ months</v>
      </c>
      <c r="T508">
        <f>_xlfn.XLOOKUP(A508,performance_pivot!$A:$A,performance_pivot!$B:$B,"Missing")</f>
        <v>3.6666666666666665</v>
      </c>
      <c r="U508">
        <f>_xlfn.XLOOKUP(A508,compensation_cleaned!$A:$A,compensation_cleaned!$F:$F,"Missing")</f>
        <v>499723.03723404254</v>
      </c>
      <c r="V508" t="str">
        <f t="shared" si="37"/>
        <v>Below Avg Pay</v>
      </c>
      <c r="W508" t="str">
        <f t="shared" si="38"/>
        <v>Low/Avg Performer</v>
      </c>
      <c r="Y508" t="str">
        <f t="shared" si="39"/>
        <v>Low Pay &amp; Low Performance</v>
      </c>
    </row>
    <row r="509" spans="1:25">
      <c r="A509" s="11" t="s">
        <v>689</v>
      </c>
      <c r="B509" s="12" t="s">
        <v>19</v>
      </c>
      <c r="C509" s="12">
        <v>33</v>
      </c>
      <c r="D509" s="12" t="s">
        <v>20</v>
      </c>
      <c r="E509" s="12" t="s">
        <v>37</v>
      </c>
      <c r="F509" s="12" t="s">
        <v>38</v>
      </c>
      <c r="G509" s="13">
        <v>45134</v>
      </c>
      <c r="H509" s="12" t="s">
        <v>398</v>
      </c>
      <c r="I509" s="12" t="s">
        <v>70</v>
      </c>
      <c r="J509" s="14" t="s">
        <v>24</v>
      </c>
      <c r="K509" t="str">
        <f>_xlfn.XLOOKUP(A509,attrition_cleaned!$A:$A,attrition_cleaned!$B:$B,"Missing")</f>
        <v>No</v>
      </c>
      <c r="L509" s="13"/>
      <c r="M509">
        <f>_xlfn.XLOOKUP(A509,compensation_cleaned!$A:$A,compensation_cleaned!$B:$B,"Missing")</f>
        <v>421275</v>
      </c>
      <c r="N509">
        <f>_xlfn.XLOOKUP(A509,compensation_cleaned!$A:$A,compensation_cleaned!$C:$C,"Missing")</f>
        <v>47375</v>
      </c>
      <c r="O509" t="str">
        <f>_xlfn.XLOOKUP(A509,compensation_cleaned!$A:$A,compensation_cleaned!$D:$D,"Missing")</f>
        <v>L1</v>
      </c>
      <c r="P509">
        <f>_xlfn.XLOOKUP(A509,engagement_pivot!$A:$A,engagement_pivot!$B:$B,"Missing")</f>
        <v>1</v>
      </c>
      <c r="Q509" t="str">
        <f>IF(
  _xlfn.XLOOKUP(A509, engagement_pivot!A:A, engagement_pivot!C:C, 0) &gt; 0,
  "Yes",
  "No"
)</f>
        <v>Yes</v>
      </c>
      <c r="R509">
        <f t="shared" si="35"/>
        <v>5</v>
      </c>
      <c r="S509" t="str">
        <f t="shared" si="36"/>
        <v>0–12 months</v>
      </c>
      <c r="T509">
        <f>_xlfn.XLOOKUP(A509,performance_pivot!$A:$A,performance_pivot!$B:$B,"Missing")</f>
        <v>5</v>
      </c>
      <c r="U509">
        <f>_xlfn.XLOOKUP(A509,compensation_cleaned!$A:$A,compensation_cleaned!$F:$F,"Missing")</f>
        <v>499723.03723404254</v>
      </c>
      <c r="V509" t="str">
        <f t="shared" si="37"/>
        <v>Below Avg Pay</v>
      </c>
      <c r="W509" t="str">
        <f t="shared" si="38"/>
        <v>High Performer</v>
      </c>
      <c r="Y509" t="str">
        <f t="shared" si="39"/>
        <v>Underpaid High Performer</v>
      </c>
    </row>
    <row r="510" spans="1:25">
      <c r="A510" s="7" t="s">
        <v>690</v>
      </c>
      <c r="B510" s="8" t="s">
        <v>19</v>
      </c>
      <c r="C510" s="8">
        <v>38</v>
      </c>
      <c r="D510" s="8" t="s">
        <v>20</v>
      </c>
      <c r="E510" s="8" t="s">
        <v>37</v>
      </c>
      <c r="F510" s="8" t="s">
        <v>43</v>
      </c>
      <c r="G510" s="9">
        <v>42884</v>
      </c>
      <c r="H510" s="8" t="s">
        <v>422</v>
      </c>
      <c r="I510" s="8" t="s">
        <v>56</v>
      </c>
      <c r="J510" s="10" t="s">
        <v>24</v>
      </c>
      <c r="K510" t="str">
        <f>_xlfn.XLOOKUP(A510,attrition_cleaned!$A:$A,attrition_cleaned!$B:$B,"Missing")</f>
        <v>No</v>
      </c>
      <c r="L510" s="9"/>
      <c r="M510">
        <f>_xlfn.XLOOKUP(A510,compensation_cleaned!$A:$A,compensation_cleaned!$B:$B,"Missing")</f>
        <v>1879837</v>
      </c>
      <c r="N510">
        <f>_xlfn.XLOOKUP(A510,compensation_cleaned!$A:$A,compensation_cleaned!$C:$C,"Missing")</f>
        <v>199853</v>
      </c>
      <c r="O510" t="str">
        <f>_xlfn.XLOOKUP(A510,compensation_cleaned!$A:$A,compensation_cleaned!$D:$D,"Missing")</f>
        <v>L5</v>
      </c>
      <c r="P510">
        <f>_xlfn.XLOOKUP(A510,engagement_pivot!$A:$A,engagement_pivot!$B:$B,"Missing")</f>
        <v>3.3333333333333335</v>
      </c>
      <c r="Q510" t="str">
        <f>IF(
  _xlfn.XLOOKUP(A510, engagement_pivot!A:A, engagement_pivot!C:C, 0) &gt; 0,
  "Yes",
  "No"
)</f>
        <v>Yes</v>
      </c>
      <c r="R510">
        <f t="shared" si="35"/>
        <v>79</v>
      </c>
      <c r="S510" t="str">
        <f t="shared" si="36"/>
        <v>37+ months</v>
      </c>
      <c r="T510">
        <f>_xlfn.XLOOKUP(A510,performance_pivot!$A:$A,performance_pivot!$B:$B,"Missing")</f>
        <v>3.25</v>
      </c>
      <c r="U510">
        <f>_xlfn.XLOOKUP(A510,compensation_cleaned!$A:$A,compensation_cleaned!$F:$F,"Missing")</f>
        <v>1044648.4727722772</v>
      </c>
      <c r="V510" t="str">
        <f t="shared" si="37"/>
        <v>Above Avg Pay</v>
      </c>
      <c r="W510" t="str">
        <f t="shared" si="38"/>
        <v>Low/Avg Performer</v>
      </c>
      <c r="Y510" t="str">
        <f t="shared" si="39"/>
        <v>Overpaid Low Performer</v>
      </c>
    </row>
    <row r="511" spans="1:25">
      <c r="A511" s="11" t="s">
        <v>691</v>
      </c>
      <c r="B511" s="12" t="s">
        <v>11</v>
      </c>
      <c r="C511" s="12">
        <v>42</v>
      </c>
      <c r="D511" s="12" t="s">
        <v>12</v>
      </c>
      <c r="E511" s="12" t="s">
        <v>37</v>
      </c>
      <c r="F511" s="12" t="s">
        <v>43</v>
      </c>
      <c r="G511" s="13">
        <v>43683</v>
      </c>
      <c r="H511" s="12" t="s">
        <v>534</v>
      </c>
      <c r="I511" s="12" t="s">
        <v>45</v>
      </c>
      <c r="J511" s="14" t="s">
        <v>24</v>
      </c>
      <c r="K511" t="str">
        <f>_xlfn.XLOOKUP(A511,attrition_cleaned!$A:$A,attrition_cleaned!$B:$B,"Missing")</f>
        <v>No</v>
      </c>
      <c r="L511" s="13"/>
      <c r="M511">
        <f>_xlfn.XLOOKUP(A511,compensation_cleaned!$A:$A,compensation_cleaned!$B:$B,"Missing")</f>
        <v>418578</v>
      </c>
      <c r="N511">
        <f>_xlfn.XLOOKUP(A511,compensation_cleaned!$A:$A,compensation_cleaned!$C:$C,"Missing")</f>
        <v>56797</v>
      </c>
      <c r="O511" t="str">
        <f>_xlfn.XLOOKUP(A511,compensation_cleaned!$A:$A,compensation_cleaned!$D:$D,"Missing")</f>
        <v>L1</v>
      </c>
      <c r="P511">
        <f>_xlfn.XLOOKUP(A511,engagement_pivot!$A:$A,engagement_pivot!$B:$B,"Missing")</f>
        <v>5</v>
      </c>
      <c r="Q511" t="str">
        <f>IF(
  _xlfn.XLOOKUP(A511, engagement_pivot!A:A, engagement_pivot!C:C, 0) &gt; 0,
  "Yes",
  "No"
)</f>
        <v>Yes</v>
      </c>
      <c r="R511">
        <f t="shared" si="35"/>
        <v>52</v>
      </c>
      <c r="S511" t="str">
        <f t="shared" si="36"/>
        <v>37+ months</v>
      </c>
      <c r="T511">
        <f>_xlfn.XLOOKUP(A511,performance_pivot!$A:$A,performance_pivot!$B:$B,"Missing")</f>
        <v>3.5</v>
      </c>
      <c r="U511">
        <f>_xlfn.XLOOKUP(A511,compensation_cleaned!$A:$A,compensation_cleaned!$F:$F,"Missing")</f>
        <v>499723.03723404254</v>
      </c>
      <c r="V511" t="str">
        <f t="shared" si="37"/>
        <v>Below Avg Pay</v>
      </c>
      <c r="W511" t="str">
        <f t="shared" si="38"/>
        <v>Low/Avg Performer</v>
      </c>
      <c r="Y511" t="str">
        <f t="shared" si="39"/>
        <v>Low Pay &amp; Low Performance</v>
      </c>
    </row>
    <row r="512" spans="1:25">
      <c r="A512" s="7" t="s">
        <v>692</v>
      </c>
      <c r="B512" s="8" t="s">
        <v>19</v>
      </c>
      <c r="C512" s="8">
        <v>39</v>
      </c>
      <c r="D512" s="8" t="s">
        <v>12</v>
      </c>
      <c r="E512" s="8" t="s">
        <v>33</v>
      </c>
      <c r="F512" s="8" t="s">
        <v>112</v>
      </c>
      <c r="G512" s="9">
        <v>44062</v>
      </c>
      <c r="H512" s="8" t="s">
        <v>552</v>
      </c>
      <c r="I512" s="8" t="s">
        <v>16</v>
      </c>
      <c r="J512" s="10" t="s">
        <v>24</v>
      </c>
      <c r="K512" t="str">
        <f>_xlfn.XLOOKUP(A512,attrition_cleaned!$A:$A,attrition_cleaned!$B:$B,"Missing")</f>
        <v>No</v>
      </c>
      <c r="L512" s="9"/>
      <c r="M512">
        <f>_xlfn.XLOOKUP(A512,compensation_cleaned!$A:$A,compensation_cleaned!$B:$B,"Missing")</f>
        <v>777500</v>
      </c>
      <c r="N512">
        <f>_xlfn.XLOOKUP(A512,compensation_cleaned!$A:$A,compensation_cleaned!$C:$C,"Missing")</f>
        <v>52357</v>
      </c>
      <c r="O512" t="str">
        <f>_xlfn.XLOOKUP(A512,compensation_cleaned!$A:$A,compensation_cleaned!$D:$D,"Missing")</f>
        <v>L2</v>
      </c>
      <c r="P512">
        <f>_xlfn.XLOOKUP(A512,engagement_pivot!$A:$A,engagement_pivot!$B:$B,"Missing")</f>
        <v>2</v>
      </c>
      <c r="Q512" t="str">
        <f>IF(
  _xlfn.XLOOKUP(A512, engagement_pivot!A:A, engagement_pivot!C:C, 0) &gt; 0,
  "Yes",
  "No"
)</f>
        <v>Yes</v>
      </c>
      <c r="R512">
        <f t="shared" si="35"/>
        <v>40</v>
      </c>
      <c r="S512" t="str">
        <f t="shared" si="36"/>
        <v>37+ months</v>
      </c>
      <c r="T512">
        <f>_xlfn.XLOOKUP(A512,performance_pivot!$A:$A,performance_pivot!$B:$B,"Missing")</f>
        <v>3</v>
      </c>
      <c r="U512">
        <f>_xlfn.XLOOKUP(A512,compensation_cleaned!$A:$A,compensation_cleaned!$F:$F,"Missing")</f>
        <v>746435.40070921986</v>
      </c>
      <c r="V512" t="str">
        <f t="shared" si="37"/>
        <v>Above Avg Pay</v>
      </c>
      <c r="W512" t="str">
        <f t="shared" si="38"/>
        <v>Low/Avg Performer</v>
      </c>
      <c r="Y512" t="str">
        <f t="shared" si="39"/>
        <v>Overpaid Low Performer</v>
      </c>
    </row>
    <row r="513" spans="1:25">
      <c r="A513" s="11" t="s">
        <v>693</v>
      </c>
      <c r="B513" s="12" t="s">
        <v>19</v>
      </c>
      <c r="C513" s="12">
        <v>32</v>
      </c>
      <c r="D513" s="12" t="s">
        <v>20</v>
      </c>
      <c r="E513" s="12" t="s">
        <v>37</v>
      </c>
      <c r="F513" s="12" t="s">
        <v>38</v>
      </c>
      <c r="G513" s="13">
        <v>43744</v>
      </c>
      <c r="H513" s="12" t="s">
        <v>159</v>
      </c>
      <c r="I513" s="12" t="s">
        <v>23</v>
      </c>
      <c r="J513" s="14" t="s">
        <v>24</v>
      </c>
      <c r="K513" t="str">
        <f>_xlfn.XLOOKUP(A513,attrition_cleaned!$A:$A,attrition_cleaned!$B:$B,"Missing")</f>
        <v>No</v>
      </c>
      <c r="L513" s="13"/>
      <c r="M513">
        <f>_xlfn.XLOOKUP(A513,compensation_cleaned!$A:$A,compensation_cleaned!$B:$B,"Missing")</f>
        <v>1913777</v>
      </c>
      <c r="N513">
        <f>_xlfn.XLOOKUP(A513,compensation_cleaned!$A:$A,compensation_cleaned!$C:$C,"Missing")</f>
        <v>276336</v>
      </c>
      <c r="O513" t="str">
        <f>_xlfn.XLOOKUP(A513,compensation_cleaned!$A:$A,compensation_cleaned!$D:$D,"Missing")</f>
        <v>L5</v>
      </c>
      <c r="P513">
        <f>_xlfn.XLOOKUP(A513,engagement_pivot!$A:$A,engagement_pivot!$B:$B,"Missing")</f>
        <v>2.6666666666666665</v>
      </c>
      <c r="Q513" t="str">
        <f>IF(
  _xlfn.XLOOKUP(A513, engagement_pivot!A:A, engagement_pivot!C:C, 0) &gt; 0,
  "Yes",
  "No"
)</f>
        <v>Yes</v>
      </c>
      <c r="R513">
        <f t="shared" si="35"/>
        <v>50</v>
      </c>
      <c r="S513" t="str">
        <f t="shared" si="36"/>
        <v>37+ months</v>
      </c>
      <c r="T513">
        <f>_xlfn.XLOOKUP(A513,performance_pivot!$A:$A,performance_pivot!$B:$B,"Missing")</f>
        <v>5</v>
      </c>
      <c r="U513">
        <f>_xlfn.XLOOKUP(A513,compensation_cleaned!$A:$A,compensation_cleaned!$F:$F,"Missing")</f>
        <v>1044648.4727722772</v>
      </c>
      <c r="V513" t="str">
        <f t="shared" si="37"/>
        <v>Above Avg Pay</v>
      </c>
      <c r="W513" t="str">
        <f t="shared" si="38"/>
        <v>High Performer</v>
      </c>
      <c r="Y513" t="str">
        <f t="shared" si="39"/>
        <v>Well Aligned</v>
      </c>
    </row>
    <row r="514" spans="1:25">
      <c r="A514" s="7" t="s">
        <v>694</v>
      </c>
      <c r="B514" s="8" t="s">
        <v>11</v>
      </c>
      <c r="C514" s="8">
        <v>26</v>
      </c>
      <c r="D514" s="8" t="s">
        <v>12</v>
      </c>
      <c r="E514" s="8" t="s">
        <v>26</v>
      </c>
      <c r="F514" s="8" t="s">
        <v>58</v>
      </c>
      <c r="G514" s="9">
        <v>43178</v>
      </c>
      <c r="H514" s="8" t="s">
        <v>315</v>
      </c>
      <c r="I514" s="8" t="s">
        <v>70</v>
      </c>
      <c r="J514" s="10" t="s">
        <v>24</v>
      </c>
      <c r="K514" t="str">
        <f>_xlfn.XLOOKUP(A514,attrition_cleaned!$A:$A,attrition_cleaned!$B:$B,"Missing")</f>
        <v>No</v>
      </c>
      <c r="L514" s="9"/>
      <c r="M514">
        <f>_xlfn.XLOOKUP(A514,compensation_cleaned!$A:$A,compensation_cleaned!$B:$B,"Missing")</f>
        <v>498813</v>
      </c>
      <c r="N514">
        <f>_xlfn.XLOOKUP(A514,compensation_cleaned!$A:$A,compensation_cleaned!$C:$C,"Missing")</f>
        <v>45419</v>
      </c>
      <c r="O514" t="str">
        <f>_xlfn.XLOOKUP(A514,compensation_cleaned!$A:$A,compensation_cleaned!$D:$D,"Missing")</f>
        <v>L1</v>
      </c>
      <c r="P514">
        <f>_xlfn.XLOOKUP(A514,engagement_pivot!$A:$A,engagement_pivot!$B:$B,"Missing")</f>
        <v>3</v>
      </c>
      <c r="Q514" t="str">
        <f>IF(
  _xlfn.XLOOKUP(A514, engagement_pivot!A:A, engagement_pivot!C:C, 0) &gt; 0,
  "Yes",
  "No"
)</f>
        <v>Yes</v>
      </c>
      <c r="R514">
        <f t="shared" si="35"/>
        <v>69</v>
      </c>
      <c r="S514" t="str">
        <f t="shared" si="36"/>
        <v>37+ months</v>
      </c>
      <c r="T514">
        <f>_xlfn.XLOOKUP(A514,performance_pivot!$A:$A,performance_pivot!$B:$B,"Missing")</f>
        <v>4</v>
      </c>
      <c r="U514">
        <f>_xlfn.XLOOKUP(A514,compensation_cleaned!$A:$A,compensation_cleaned!$F:$F,"Missing")</f>
        <v>499723.03723404254</v>
      </c>
      <c r="V514" t="str">
        <f t="shared" si="37"/>
        <v>Below Avg Pay</v>
      </c>
      <c r="W514" t="str">
        <f t="shared" si="38"/>
        <v>High Performer</v>
      </c>
      <c r="Y514" t="str">
        <f t="shared" si="39"/>
        <v>Underpaid High Performer</v>
      </c>
    </row>
    <row r="515" spans="1:25">
      <c r="A515" s="11" t="s">
        <v>695</v>
      </c>
      <c r="B515" s="12" t="s">
        <v>19</v>
      </c>
      <c r="C515" s="12">
        <v>33</v>
      </c>
      <c r="D515" s="12" t="s">
        <v>20</v>
      </c>
      <c r="E515" s="12" t="s">
        <v>33</v>
      </c>
      <c r="F515" s="12" t="s">
        <v>112</v>
      </c>
      <c r="G515" s="13">
        <v>44538</v>
      </c>
      <c r="H515" s="12" t="s">
        <v>76</v>
      </c>
      <c r="I515" s="12" t="s">
        <v>45</v>
      </c>
      <c r="J515" s="14" t="s">
        <v>24</v>
      </c>
      <c r="K515" t="str">
        <f>_xlfn.XLOOKUP(A515,attrition_cleaned!$A:$A,attrition_cleaned!$B:$B,"Missing")</f>
        <v>No</v>
      </c>
      <c r="L515" s="13"/>
      <c r="M515">
        <f>_xlfn.XLOOKUP(A515,compensation_cleaned!$A:$A,compensation_cleaned!$B:$B,"Missing")</f>
        <v>1757110</v>
      </c>
      <c r="N515">
        <f>_xlfn.XLOOKUP(A515,compensation_cleaned!$A:$A,compensation_cleaned!$C:$C,"Missing")</f>
        <v>251609</v>
      </c>
      <c r="O515" t="str">
        <f>_xlfn.XLOOKUP(A515,compensation_cleaned!$A:$A,compensation_cleaned!$D:$D,"Missing")</f>
        <v>L5</v>
      </c>
      <c r="P515">
        <f>_xlfn.XLOOKUP(A515,engagement_pivot!$A:$A,engagement_pivot!$B:$B,"Missing")</f>
        <v>2.6666666666666665</v>
      </c>
      <c r="Q515" t="str">
        <f>IF(
  _xlfn.XLOOKUP(A515, engagement_pivot!A:A, engagement_pivot!C:C, 0) &gt; 0,
  "Yes",
  "No"
)</f>
        <v>Yes</v>
      </c>
      <c r="R515">
        <f t="shared" ref="R515:R578" si="40">IF(K515="Yes",DATEDIF(G515,L515,"M"),DATEDIF(G515,DATE(2023,12,31),"M"))</f>
        <v>24</v>
      </c>
      <c r="S515" t="str">
        <f t="shared" ref="S515:S578" si="41">IF(R515&lt;=12,"0–12 months",
 IF(R515&lt;=36,"13–36 months","37+ months"))</f>
        <v>13–36 months</v>
      </c>
      <c r="T515">
        <f>_xlfn.XLOOKUP(A515,performance_pivot!$A:$A,performance_pivot!$B:$B,"Missing")</f>
        <v>4.75</v>
      </c>
      <c r="U515">
        <f>_xlfn.XLOOKUP(A515,compensation_cleaned!$A:$A,compensation_cleaned!$F:$F,"Missing")</f>
        <v>1044648.4727722772</v>
      </c>
      <c r="V515" t="str">
        <f t="shared" ref="V515:V578" si="42">IF(M515&gt;U515,"Above Avg Pay","Below Avg Pay")</f>
        <v>Above Avg Pay</v>
      </c>
      <c r="W515" t="str">
        <f t="shared" ref="W515:W578" si="43">IF(T515&gt;=4,"High Performer","Low/Avg Performer")</f>
        <v>High Performer</v>
      </c>
      <c r="Y515" t="str">
        <f t="shared" si="39"/>
        <v>Well Aligned</v>
      </c>
    </row>
    <row r="516" spans="1:25">
      <c r="A516" s="7" t="s">
        <v>696</v>
      </c>
      <c r="B516" s="8" t="s">
        <v>19</v>
      </c>
      <c r="C516" s="8">
        <v>42</v>
      </c>
      <c r="D516" s="8" t="s">
        <v>12</v>
      </c>
      <c r="E516" s="8" t="s">
        <v>13</v>
      </c>
      <c r="F516" s="8" t="s">
        <v>21</v>
      </c>
      <c r="G516" s="9">
        <v>43341</v>
      </c>
      <c r="H516" s="8" t="s">
        <v>429</v>
      </c>
      <c r="I516" s="8" t="s">
        <v>31</v>
      </c>
      <c r="J516" s="10" t="s">
        <v>24</v>
      </c>
      <c r="K516" t="str">
        <f>_xlfn.XLOOKUP(A516,attrition_cleaned!$A:$A,attrition_cleaned!$B:$B,"Missing")</f>
        <v>No</v>
      </c>
      <c r="L516" s="9"/>
      <c r="M516">
        <f>_xlfn.XLOOKUP(A516,compensation_cleaned!$A:$A,compensation_cleaned!$B:$B,"Missing")</f>
        <v>837382</v>
      </c>
      <c r="N516">
        <f>_xlfn.XLOOKUP(A516,compensation_cleaned!$A:$A,compensation_cleaned!$C:$C,"Missing")</f>
        <v>110202</v>
      </c>
      <c r="O516" t="str">
        <f>_xlfn.XLOOKUP(A516,compensation_cleaned!$A:$A,compensation_cleaned!$D:$D,"Missing")</f>
        <v>L2</v>
      </c>
      <c r="P516">
        <f>_xlfn.XLOOKUP(A516,engagement_pivot!$A:$A,engagement_pivot!$B:$B,"Missing")</f>
        <v>3</v>
      </c>
      <c r="Q516" t="str">
        <f>IF(
  _xlfn.XLOOKUP(A516, engagement_pivot!A:A, engagement_pivot!C:C, 0) &gt; 0,
  "Yes",
  "No"
)</f>
        <v>Yes</v>
      </c>
      <c r="R516">
        <f t="shared" si="40"/>
        <v>64</v>
      </c>
      <c r="S516" t="str">
        <f t="shared" si="41"/>
        <v>37+ months</v>
      </c>
      <c r="T516">
        <f>_xlfn.XLOOKUP(A516,performance_pivot!$A:$A,performance_pivot!$B:$B,"Missing")</f>
        <v>3.6666666666666665</v>
      </c>
      <c r="U516">
        <f>_xlfn.XLOOKUP(A516,compensation_cleaned!$A:$A,compensation_cleaned!$F:$F,"Missing")</f>
        <v>746435.40070921986</v>
      </c>
      <c r="V516" t="str">
        <f t="shared" si="42"/>
        <v>Above Avg Pay</v>
      </c>
      <c r="W516" t="str">
        <f t="shared" si="43"/>
        <v>Low/Avg Performer</v>
      </c>
      <c r="Y516" t="str">
        <f t="shared" ref="Y516:Y579" si="44">IF(
 AND(V516="Above Avg Pay",W516="High Performer"),"Well Aligned",
 IF(
  AND(V516="Below Avg Pay",W516="High Performer"),"Underpaid High Performer",
  IF(
   AND(V516="Above Avg Pay",W516="Low/Avg Performer"),"Overpaid Low Performer",
   "Low Pay &amp; Low Performance"
  )
 )
)</f>
        <v>Overpaid Low Performer</v>
      </c>
    </row>
    <row r="517" spans="1:25">
      <c r="A517" s="11" t="s">
        <v>697</v>
      </c>
      <c r="B517" s="12" t="s">
        <v>19</v>
      </c>
      <c r="C517" s="12">
        <v>36</v>
      </c>
      <c r="D517" s="12" t="s">
        <v>12</v>
      </c>
      <c r="E517" s="12" t="s">
        <v>49</v>
      </c>
      <c r="F517" s="12" t="s">
        <v>65</v>
      </c>
      <c r="G517" s="13">
        <v>43013</v>
      </c>
      <c r="H517" s="12" t="s">
        <v>634</v>
      </c>
      <c r="I517" s="12" t="s">
        <v>70</v>
      </c>
      <c r="J517" s="14" t="s">
        <v>24</v>
      </c>
      <c r="K517" t="str">
        <f>_xlfn.XLOOKUP(A517,attrition_cleaned!$A:$A,attrition_cleaned!$B:$B,"Missing")</f>
        <v>Yes</v>
      </c>
      <c r="L517" s="13">
        <v>44068</v>
      </c>
      <c r="M517">
        <f>_xlfn.XLOOKUP(A517,compensation_cleaned!$A:$A,compensation_cleaned!$B:$B,"Missing")</f>
        <v>1159526</v>
      </c>
      <c r="N517">
        <f>_xlfn.XLOOKUP(A517,compensation_cleaned!$A:$A,compensation_cleaned!$C:$C,"Missing")</f>
        <v>119844</v>
      </c>
      <c r="O517" t="str">
        <f>_xlfn.XLOOKUP(A517,compensation_cleaned!$A:$A,compensation_cleaned!$D:$D,"Missing")</f>
        <v>L3</v>
      </c>
      <c r="P517">
        <f>_xlfn.XLOOKUP(A517,engagement_pivot!$A:$A,engagement_pivot!$B:$B,"Missing")</f>
        <v>4</v>
      </c>
      <c r="Q517" t="str">
        <f>IF(
  _xlfn.XLOOKUP(A517, engagement_pivot!A:A, engagement_pivot!C:C, 0) &gt; 0,
  "Yes",
  "No"
)</f>
        <v>Yes</v>
      </c>
      <c r="R517">
        <f t="shared" si="40"/>
        <v>34</v>
      </c>
      <c r="S517" t="str">
        <f t="shared" si="41"/>
        <v>13–36 months</v>
      </c>
      <c r="T517">
        <f>_xlfn.XLOOKUP(A517,performance_pivot!$A:$A,performance_pivot!$B:$B,"Missing")</f>
        <v>2</v>
      </c>
      <c r="U517">
        <f>_xlfn.XLOOKUP(A517,compensation_cleaned!$A:$A,compensation_cleaned!$F:$F,"Missing")</f>
        <v>1044648.4727722772</v>
      </c>
      <c r="V517" t="str">
        <f t="shared" si="42"/>
        <v>Above Avg Pay</v>
      </c>
      <c r="W517" t="str">
        <f t="shared" si="43"/>
        <v>Low/Avg Performer</v>
      </c>
      <c r="Y517" t="str">
        <f t="shared" si="44"/>
        <v>Overpaid Low Performer</v>
      </c>
    </row>
    <row r="518" spans="1:25">
      <c r="A518" s="7" t="s">
        <v>698</v>
      </c>
      <c r="B518" s="8" t="s">
        <v>19</v>
      </c>
      <c r="C518" s="8">
        <v>36</v>
      </c>
      <c r="D518" s="8" t="s">
        <v>12</v>
      </c>
      <c r="E518" s="8" t="s">
        <v>33</v>
      </c>
      <c r="F518" s="8" t="s">
        <v>34</v>
      </c>
      <c r="G518" s="9">
        <v>43967</v>
      </c>
      <c r="H518" s="8" t="s">
        <v>413</v>
      </c>
      <c r="I518" s="8" t="s">
        <v>45</v>
      </c>
      <c r="J518" s="10" t="s">
        <v>24</v>
      </c>
      <c r="K518" t="str">
        <f>_xlfn.XLOOKUP(A518,attrition_cleaned!$A:$A,attrition_cleaned!$B:$B,"Missing")</f>
        <v>No</v>
      </c>
      <c r="L518" s="9"/>
      <c r="M518">
        <f>_xlfn.XLOOKUP(A518,compensation_cleaned!$A:$A,compensation_cleaned!$B:$B,"Missing")</f>
        <v>1061244</v>
      </c>
      <c r="N518">
        <f>_xlfn.XLOOKUP(A518,compensation_cleaned!$A:$A,compensation_cleaned!$C:$C,"Missing")</f>
        <v>66613</v>
      </c>
      <c r="O518" t="str">
        <f>_xlfn.XLOOKUP(A518,compensation_cleaned!$A:$A,compensation_cleaned!$D:$D,"Missing")</f>
        <v>L3</v>
      </c>
      <c r="P518">
        <f>_xlfn.XLOOKUP(A518,engagement_pivot!$A:$A,engagement_pivot!$B:$B,"Missing")</f>
        <v>3</v>
      </c>
      <c r="Q518" t="str">
        <f>IF(
  _xlfn.XLOOKUP(A518, engagement_pivot!A:A, engagement_pivot!C:C, 0) &gt; 0,
  "Yes",
  "No"
)</f>
        <v>Yes</v>
      </c>
      <c r="R518">
        <f t="shared" si="40"/>
        <v>43</v>
      </c>
      <c r="S518" t="str">
        <f t="shared" si="41"/>
        <v>37+ months</v>
      </c>
      <c r="T518">
        <f>_xlfn.XLOOKUP(A518,performance_pivot!$A:$A,performance_pivot!$B:$B,"Missing")</f>
        <v>4.5</v>
      </c>
      <c r="U518">
        <f>_xlfn.XLOOKUP(A518,compensation_cleaned!$A:$A,compensation_cleaned!$F:$F,"Missing")</f>
        <v>1044648.4727722772</v>
      </c>
      <c r="V518" t="str">
        <f t="shared" si="42"/>
        <v>Above Avg Pay</v>
      </c>
      <c r="W518" t="str">
        <f t="shared" si="43"/>
        <v>High Performer</v>
      </c>
      <c r="Y518" t="str">
        <f t="shared" si="44"/>
        <v>Well Aligned</v>
      </c>
    </row>
    <row r="519" spans="1:25">
      <c r="A519" s="11" t="s">
        <v>699</v>
      </c>
      <c r="B519" s="12" t="s">
        <v>11</v>
      </c>
      <c r="C519" s="12">
        <v>35</v>
      </c>
      <c r="D519" s="12" t="s">
        <v>12</v>
      </c>
      <c r="E519" s="12" t="s">
        <v>49</v>
      </c>
      <c r="F519" s="12" t="s">
        <v>68</v>
      </c>
      <c r="G519" s="13">
        <v>43164</v>
      </c>
      <c r="H519" s="12" t="s">
        <v>319</v>
      </c>
      <c r="I519" s="12" t="s">
        <v>45</v>
      </c>
      <c r="J519" s="14" t="s">
        <v>24</v>
      </c>
      <c r="K519" t="str">
        <f>_xlfn.XLOOKUP(A519,attrition_cleaned!$A:$A,attrition_cleaned!$B:$B,"Missing")</f>
        <v>Yes</v>
      </c>
      <c r="L519" s="13">
        <v>44091</v>
      </c>
      <c r="M519">
        <f>_xlfn.XLOOKUP(A519,compensation_cleaned!$A:$A,compensation_cleaned!$B:$B,"Missing")</f>
        <v>711963</v>
      </c>
      <c r="N519">
        <f>_xlfn.XLOOKUP(A519,compensation_cleaned!$A:$A,compensation_cleaned!$C:$C,"Missing")</f>
        <v>92441</v>
      </c>
      <c r="O519" t="str">
        <f>_xlfn.XLOOKUP(A519,compensation_cleaned!$A:$A,compensation_cleaned!$D:$D,"Missing")</f>
        <v>L2</v>
      </c>
      <c r="P519">
        <f>_xlfn.XLOOKUP(A519,engagement_pivot!$A:$A,engagement_pivot!$B:$B,"Missing")</f>
        <v>1</v>
      </c>
      <c r="Q519" t="str">
        <f>IF(
  _xlfn.XLOOKUP(A519, engagement_pivot!A:A, engagement_pivot!C:C, 0) &gt; 0,
  "Yes",
  "No"
)</f>
        <v>Yes</v>
      </c>
      <c r="R519">
        <f t="shared" si="40"/>
        <v>30</v>
      </c>
      <c r="S519" t="str">
        <f t="shared" si="41"/>
        <v>13–36 months</v>
      </c>
      <c r="T519">
        <f>_xlfn.XLOOKUP(A519,performance_pivot!$A:$A,performance_pivot!$B:$B,"Missing")</f>
        <v>2.6666666666666665</v>
      </c>
      <c r="U519">
        <f>_xlfn.XLOOKUP(A519,compensation_cleaned!$A:$A,compensation_cleaned!$F:$F,"Missing")</f>
        <v>746435.40070921986</v>
      </c>
      <c r="V519" t="str">
        <f t="shared" si="42"/>
        <v>Below Avg Pay</v>
      </c>
      <c r="W519" t="str">
        <f t="shared" si="43"/>
        <v>Low/Avg Performer</v>
      </c>
      <c r="Y519" t="str">
        <f t="shared" si="44"/>
        <v>Low Pay &amp; Low Performance</v>
      </c>
    </row>
    <row r="520" spans="1:25">
      <c r="A520" s="7" t="s">
        <v>700</v>
      </c>
      <c r="B520" s="8" t="s">
        <v>19</v>
      </c>
      <c r="C520" s="8">
        <v>42</v>
      </c>
      <c r="D520" s="8" t="s">
        <v>12</v>
      </c>
      <c r="E520" s="8" t="s">
        <v>26</v>
      </c>
      <c r="F520" s="8" t="s">
        <v>27</v>
      </c>
      <c r="G520" s="9">
        <v>43004</v>
      </c>
      <c r="H520" s="8" t="s">
        <v>205</v>
      </c>
      <c r="I520" s="8" t="s">
        <v>56</v>
      </c>
      <c r="J520" s="10" t="s">
        <v>24</v>
      </c>
      <c r="K520" t="str">
        <f>_xlfn.XLOOKUP(A520,attrition_cleaned!$A:$A,attrition_cleaned!$B:$B,"Missing")</f>
        <v>No</v>
      </c>
      <c r="L520" s="9"/>
      <c r="M520">
        <f>_xlfn.XLOOKUP(A520,compensation_cleaned!$A:$A,compensation_cleaned!$B:$B,"Missing")</f>
        <v>969498</v>
      </c>
      <c r="N520">
        <f>_xlfn.XLOOKUP(A520,compensation_cleaned!$A:$A,compensation_cleaned!$C:$C,"Missing")</f>
        <v>63850</v>
      </c>
      <c r="O520" t="str">
        <f>_xlfn.XLOOKUP(A520,compensation_cleaned!$A:$A,compensation_cleaned!$D:$D,"Missing")</f>
        <v>L3</v>
      </c>
      <c r="P520">
        <f>_xlfn.XLOOKUP(A520,engagement_pivot!$A:$A,engagement_pivot!$B:$B,"Missing")</f>
        <v>3</v>
      </c>
      <c r="Q520" t="str">
        <f>IF(
  _xlfn.XLOOKUP(A520, engagement_pivot!A:A, engagement_pivot!C:C, 0) &gt; 0,
  "Yes",
  "No"
)</f>
        <v>Yes</v>
      </c>
      <c r="R520">
        <f t="shared" si="40"/>
        <v>75</v>
      </c>
      <c r="S520" t="str">
        <f t="shared" si="41"/>
        <v>37+ months</v>
      </c>
      <c r="T520">
        <f>_xlfn.XLOOKUP(A520,performance_pivot!$A:$A,performance_pivot!$B:$B,"Missing")</f>
        <v>2.6666666666666665</v>
      </c>
      <c r="U520">
        <f>_xlfn.XLOOKUP(A520,compensation_cleaned!$A:$A,compensation_cleaned!$F:$F,"Missing")</f>
        <v>1044648.4727722772</v>
      </c>
      <c r="V520" t="str">
        <f t="shared" si="42"/>
        <v>Below Avg Pay</v>
      </c>
      <c r="W520" t="str">
        <f t="shared" si="43"/>
        <v>Low/Avg Performer</v>
      </c>
      <c r="Y520" t="str">
        <f t="shared" si="44"/>
        <v>Low Pay &amp; Low Performance</v>
      </c>
    </row>
    <row r="521" spans="1:25">
      <c r="A521" s="11" t="s">
        <v>701</v>
      </c>
      <c r="B521" s="12" t="s">
        <v>19</v>
      </c>
      <c r="C521" s="12">
        <v>36</v>
      </c>
      <c r="D521" s="12" t="s">
        <v>12</v>
      </c>
      <c r="E521" s="12" t="s">
        <v>37</v>
      </c>
      <c r="F521" s="12" t="s">
        <v>38</v>
      </c>
      <c r="G521" s="13">
        <v>43142</v>
      </c>
      <c r="H521" s="12" t="s">
        <v>335</v>
      </c>
      <c r="I521" s="12" t="s">
        <v>56</v>
      </c>
      <c r="J521" s="14" t="s">
        <v>24</v>
      </c>
      <c r="K521" t="str">
        <f>_xlfn.XLOOKUP(A521,attrition_cleaned!$A:$A,attrition_cleaned!$B:$B,"Missing")</f>
        <v>No</v>
      </c>
      <c r="L521" s="13"/>
      <c r="M521">
        <f>_xlfn.XLOOKUP(A521,compensation_cleaned!$A:$A,compensation_cleaned!$B:$B,"Missing")</f>
        <v>1103491</v>
      </c>
      <c r="N521">
        <f>_xlfn.XLOOKUP(A521,compensation_cleaned!$A:$A,compensation_cleaned!$C:$C,"Missing")</f>
        <v>161379</v>
      </c>
      <c r="O521" t="str">
        <f>_xlfn.XLOOKUP(A521,compensation_cleaned!$A:$A,compensation_cleaned!$D:$D,"Missing")</f>
        <v>L3</v>
      </c>
      <c r="P521">
        <f>_xlfn.XLOOKUP(A521,engagement_pivot!$A:$A,engagement_pivot!$B:$B,"Missing")</f>
        <v>4</v>
      </c>
      <c r="Q521" t="str">
        <f>IF(
  _xlfn.XLOOKUP(A521, engagement_pivot!A:A, engagement_pivot!C:C, 0) &gt; 0,
  "Yes",
  "No"
)</f>
        <v>Yes</v>
      </c>
      <c r="R521">
        <f t="shared" si="40"/>
        <v>70</v>
      </c>
      <c r="S521" t="str">
        <f t="shared" si="41"/>
        <v>37+ months</v>
      </c>
      <c r="T521">
        <f>_xlfn.XLOOKUP(A521,performance_pivot!$A:$A,performance_pivot!$B:$B,"Missing")</f>
        <v>3.3333333333333335</v>
      </c>
      <c r="U521">
        <f>_xlfn.XLOOKUP(A521,compensation_cleaned!$A:$A,compensation_cleaned!$F:$F,"Missing")</f>
        <v>1044648.4727722772</v>
      </c>
      <c r="V521" t="str">
        <f t="shared" si="42"/>
        <v>Above Avg Pay</v>
      </c>
      <c r="W521" t="str">
        <f t="shared" si="43"/>
        <v>Low/Avg Performer</v>
      </c>
      <c r="Y521" t="str">
        <f t="shared" si="44"/>
        <v>Overpaid Low Performer</v>
      </c>
    </row>
    <row r="522" spans="1:25">
      <c r="A522" s="7" t="s">
        <v>702</v>
      </c>
      <c r="B522" s="8" t="s">
        <v>19</v>
      </c>
      <c r="C522" s="8">
        <v>35</v>
      </c>
      <c r="D522" s="8" t="s">
        <v>20</v>
      </c>
      <c r="E522" s="8" t="s">
        <v>37</v>
      </c>
      <c r="F522" s="8" t="s">
        <v>43</v>
      </c>
      <c r="G522" s="9">
        <v>44147</v>
      </c>
      <c r="H522" s="8" t="s">
        <v>107</v>
      </c>
      <c r="I522" s="8" t="s">
        <v>31</v>
      </c>
      <c r="J522" s="10" t="s">
        <v>24</v>
      </c>
      <c r="K522" t="str">
        <f>_xlfn.XLOOKUP(A522,attrition_cleaned!$A:$A,attrition_cleaned!$B:$B,"Missing")</f>
        <v>No</v>
      </c>
      <c r="L522" s="9"/>
      <c r="M522">
        <f>_xlfn.XLOOKUP(A522,compensation_cleaned!$A:$A,compensation_cleaned!$B:$B,"Missing")</f>
        <v>526229</v>
      </c>
      <c r="N522">
        <f>_xlfn.XLOOKUP(A522,compensation_cleaned!$A:$A,compensation_cleaned!$C:$C,"Missing")</f>
        <v>33136</v>
      </c>
      <c r="O522" t="str">
        <f>_xlfn.XLOOKUP(A522,compensation_cleaned!$A:$A,compensation_cleaned!$D:$D,"Missing")</f>
        <v>L1</v>
      </c>
      <c r="P522">
        <f>_xlfn.XLOOKUP(A522,engagement_pivot!$A:$A,engagement_pivot!$B:$B,"Missing")</f>
        <v>5</v>
      </c>
      <c r="Q522" t="str">
        <f>IF(
  _xlfn.XLOOKUP(A522, engagement_pivot!A:A, engagement_pivot!C:C, 0) &gt; 0,
  "Yes",
  "No"
)</f>
        <v>Yes</v>
      </c>
      <c r="R522">
        <f t="shared" si="40"/>
        <v>37</v>
      </c>
      <c r="S522" t="str">
        <f t="shared" si="41"/>
        <v>37+ months</v>
      </c>
      <c r="T522">
        <f>_xlfn.XLOOKUP(A522,performance_pivot!$A:$A,performance_pivot!$B:$B,"Missing")</f>
        <v>3.5</v>
      </c>
      <c r="U522">
        <f>_xlfn.XLOOKUP(A522,compensation_cleaned!$A:$A,compensation_cleaned!$F:$F,"Missing")</f>
        <v>499723.03723404254</v>
      </c>
      <c r="V522" t="str">
        <f t="shared" si="42"/>
        <v>Above Avg Pay</v>
      </c>
      <c r="W522" t="str">
        <f t="shared" si="43"/>
        <v>Low/Avg Performer</v>
      </c>
      <c r="Y522" t="str">
        <f t="shared" si="44"/>
        <v>Overpaid Low Performer</v>
      </c>
    </row>
    <row r="523" spans="1:25">
      <c r="A523" s="11" t="s">
        <v>703</v>
      </c>
      <c r="B523" s="12" t="s">
        <v>11</v>
      </c>
      <c r="C523" s="12">
        <v>24</v>
      </c>
      <c r="D523" s="12" t="s">
        <v>12</v>
      </c>
      <c r="E523" s="12" t="s">
        <v>33</v>
      </c>
      <c r="F523" s="12" t="s">
        <v>34</v>
      </c>
      <c r="G523" s="13">
        <v>43739</v>
      </c>
      <c r="H523" s="12" t="s">
        <v>287</v>
      </c>
      <c r="I523" s="12" t="s">
        <v>16</v>
      </c>
      <c r="J523" s="14" t="s">
        <v>24</v>
      </c>
      <c r="K523" t="str">
        <f>_xlfn.XLOOKUP(A523,attrition_cleaned!$A:$A,attrition_cleaned!$B:$B,"Missing")</f>
        <v>No</v>
      </c>
      <c r="L523" s="13"/>
      <c r="M523">
        <f>_xlfn.XLOOKUP(A523,compensation_cleaned!$A:$A,compensation_cleaned!$B:$B,"Missing")</f>
        <v>1169121</v>
      </c>
      <c r="N523">
        <f>_xlfn.XLOOKUP(A523,compensation_cleaned!$A:$A,compensation_cleaned!$C:$C,"Missing")</f>
        <v>69778</v>
      </c>
      <c r="O523" t="str">
        <f>_xlfn.XLOOKUP(A523,compensation_cleaned!$A:$A,compensation_cleaned!$D:$D,"Missing")</f>
        <v>L3</v>
      </c>
      <c r="P523">
        <f>_xlfn.XLOOKUP(A523,engagement_pivot!$A:$A,engagement_pivot!$B:$B,"Missing")</f>
        <v>1.6666666666666667</v>
      </c>
      <c r="Q523" t="str">
        <f>IF(
  _xlfn.XLOOKUP(A523, engagement_pivot!A:A, engagement_pivot!C:C, 0) &gt; 0,
  "Yes",
  "No"
)</f>
        <v>Yes</v>
      </c>
      <c r="R523">
        <f t="shared" si="40"/>
        <v>50</v>
      </c>
      <c r="S523" t="str">
        <f t="shared" si="41"/>
        <v>37+ months</v>
      </c>
      <c r="T523">
        <f>_xlfn.XLOOKUP(A523,performance_pivot!$A:$A,performance_pivot!$B:$B,"Missing")</f>
        <v>2</v>
      </c>
      <c r="U523">
        <f>_xlfn.XLOOKUP(A523,compensation_cleaned!$A:$A,compensation_cleaned!$F:$F,"Missing")</f>
        <v>1044648.4727722772</v>
      </c>
      <c r="V523" t="str">
        <f t="shared" si="42"/>
        <v>Above Avg Pay</v>
      </c>
      <c r="W523" t="str">
        <f t="shared" si="43"/>
        <v>Low/Avg Performer</v>
      </c>
      <c r="Y523" t="str">
        <f t="shared" si="44"/>
        <v>Overpaid Low Performer</v>
      </c>
    </row>
    <row r="524" spans="1:25">
      <c r="A524" s="7" t="s">
        <v>704</v>
      </c>
      <c r="B524" s="8" t="s">
        <v>19</v>
      </c>
      <c r="C524" s="8">
        <v>38</v>
      </c>
      <c r="D524" s="8" t="s">
        <v>20</v>
      </c>
      <c r="E524" s="8" t="s">
        <v>13</v>
      </c>
      <c r="F524" s="8" t="s">
        <v>21</v>
      </c>
      <c r="G524" s="9">
        <v>44679</v>
      </c>
      <c r="H524" s="8" t="s">
        <v>341</v>
      </c>
      <c r="I524" s="8" t="s">
        <v>70</v>
      </c>
      <c r="J524" s="10" t="s">
        <v>24</v>
      </c>
      <c r="K524" t="str">
        <f>_xlfn.XLOOKUP(A524,attrition_cleaned!$A:$A,attrition_cleaned!$B:$B,"Missing")</f>
        <v>No</v>
      </c>
      <c r="L524" s="9"/>
      <c r="M524">
        <f>_xlfn.XLOOKUP(A524,compensation_cleaned!$A:$A,compensation_cleaned!$B:$B,"Missing")</f>
        <v>612935</v>
      </c>
      <c r="N524">
        <f>_xlfn.XLOOKUP(A524,compensation_cleaned!$A:$A,compensation_cleaned!$C:$C,"Missing")</f>
        <v>51188</v>
      </c>
      <c r="O524" t="str">
        <f>_xlfn.XLOOKUP(A524,compensation_cleaned!$A:$A,compensation_cleaned!$D:$D,"Missing")</f>
        <v>L2</v>
      </c>
      <c r="P524">
        <f>_xlfn.XLOOKUP(A524,engagement_pivot!$A:$A,engagement_pivot!$B:$B,"Missing")</f>
        <v>4</v>
      </c>
      <c r="Q524" t="str">
        <f>IF(
  _xlfn.XLOOKUP(A524, engagement_pivot!A:A, engagement_pivot!C:C, 0) &gt; 0,
  "Yes",
  "No"
)</f>
        <v>Yes</v>
      </c>
      <c r="R524">
        <f t="shared" si="40"/>
        <v>20</v>
      </c>
      <c r="S524" t="str">
        <f t="shared" si="41"/>
        <v>13–36 months</v>
      </c>
      <c r="T524">
        <f>_xlfn.XLOOKUP(A524,performance_pivot!$A:$A,performance_pivot!$B:$B,"Missing")</f>
        <v>2.75</v>
      </c>
      <c r="U524">
        <f>_xlfn.XLOOKUP(A524,compensation_cleaned!$A:$A,compensation_cleaned!$F:$F,"Missing")</f>
        <v>746435.40070921986</v>
      </c>
      <c r="V524" t="str">
        <f t="shared" si="42"/>
        <v>Below Avg Pay</v>
      </c>
      <c r="W524" t="str">
        <f t="shared" si="43"/>
        <v>Low/Avg Performer</v>
      </c>
      <c r="Y524" t="str">
        <f t="shared" si="44"/>
        <v>Low Pay &amp; Low Performance</v>
      </c>
    </row>
    <row r="525" spans="1:25">
      <c r="A525" s="11" t="s">
        <v>705</v>
      </c>
      <c r="B525" s="12" t="s">
        <v>11</v>
      </c>
      <c r="C525" s="12">
        <v>37</v>
      </c>
      <c r="D525" s="12" t="s">
        <v>12</v>
      </c>
      <c r="E525" s="12" t="s">
        <v>13</v>
      </c>
      <c r="F525" s="12" t="s">
        <v>14</v>
      </c>
      <c r="G525" s="13">
        <v>43887</v>
      </c>
      <c r="H525" s="12" t="s">
        <v>92</v>
      </c>
      <c r="I525" s="12" t="s">
        <v>16</v>
      </c>
      <c r="J525" s="14" t="s">
        <v>24</v>
      </c>
      <c r="K525" t="str">
        <f>_xlfn.XLOOKUP(A525,attrition_cleaned!$A:$A,attrition_cleaned!$B:$B,"Missing")</f>
        <v>Yes</v>
      </c>
      <c r="L525" s="13">
        <v>44826</v>
      </c>
      <c r="M525">
        <f>_xlfn.XLOOKUP(A525,compensation_cleaned!$A:$A,compensation_cleaned!$B:$B,"Missing")</f>
        <v>1016803</v>
      </c>
      <c r="N525">
        <f>_xlfn.XLOOKUP(A525,compensation_cleaned!$A:$A,compensation_cleaned!$C:$C,"Missing")</f>
        <v>66214</v>
      </c>
      <c r="O525" t="str">
        <f>_xlfn.XLOOKUP(A525,compensation_cleaned!$A:$A,compensation_cleaned!$D:$D,"Missing")</f>
        <v>L3</v>
      </c>
      <c r="P525">
        <f>_xlfn.XLOOKUP(A525,engagement_pivot!$A:$A,engagement_pivot!$B:$B,"Missing")</f>
        <v>1.6666666666666667</v>
      </c>
      <c r="Q525" t="str">
        <f>IF(
  _xlfn.XLOOKUP(A525, engagement_pivot!A:A, engagement_pivot!C:C, 0) &gt; 0,
  "Yes",
  "No"
)</f>
        <v>Yes</v>
      </c>
      <c r="R525">
        <f t="shared" si="40"/>
        <v>30</v>
      </c>
      <c r="S525" t="str">
        <f t="shared" si="41"/>
        <v>13–36 months</v>
      </c>
      <c r="T525">
        <f>_xlfn.XLOOKUP(A525,performance_pivot!$A:$A,performance_pivot!$B:$B,"Missing")</f>
        <v>2.5</v>
      </c>
      <c r="U525">
        <f>_xlfn.XLOOKUP(A525,compensation_cleaned!$A:$A,compensation_cleaned!$F:$F,"Missing")</f>
        <v>1044648.4727722772</v>
      </c>
      <c r="V525" t="str">
        <f t="shared" si="42"/>
        <v>Below Avg Pay</v>
      </c>
      <c r="W525" t="str">
        <f t="shared" si="43"/>
        <v>Low/Avg Performer</v>
      </c>
      <c r="Y525" t="str">
        <f t="shared" si="44"/>
        <v>Low Pay &amp; Low Performance</v>
      </c>
    </row>
    <row r="526" spans="1:25">
      <c r="A526" s="7" t="s">
        <v>706</v>
      </c>
      <c r="B526" s="8" t="s">
        <v>19</v>
      </c>
      <c r="C526" s="8">
        <v>23</v>
      </c>
      <c r="D526" s="8" t="s">
        <v>12</v>
      </c>
      <c r="E526" s="8" t="s">
        <v>13</v>
      </c>
      <c r="F526" s="8" t="s">
        <v>14</v>
      </c>
      <c r="G526" s="9">
        <v>44043</v>
      </c>
      <c r="H526" s="8" t="s">
        <v>51</v>
      </c>
      <c r="I526" s="8" t="s">
        <v>16</v>
      </c>
      <c r="J526" s="10" t="s">
        <v>24</v>
      </c>
      <c r="K526" t="str">
        <f>_xlfn.XLOOKUP(A526,attrition_cleaned!$A:$A,attrition_cleaned!$B:$B,"Missing")</f>
        <v>Yes</v>
      </c>
      <c r="L526" s="9">
        <v>44914</v>
      </c>
      <c r="M526">
        <f>_xlfn.XLOOKUP(A526,compensation_cleaned!$A:$A,compensation_cleaned!$B:$B,"Missing")</f>
        <v>499133</v>
      </c>
      <c r="N526">
        <f>_xlfn.XLOOKUP(A526,compensation_cleaned!$A:$A,compensation_cleaned!$C:$C,"Missing")</f>
        <v>54327</v>
      </c>
      <c r="O526" t="str">
        <f>_xlfn.XLOOKUP(A526,compensation_cleaned!$A:$A,compensation_cleaned!$D:$D,"Missing")</f>
        <v>L1</v>
      </c>
      <c r="P526">
        <f>_xlfn.XLOOKUP(A526,engagement_pivot!$A:$A,engagement_pivot!$B:$B,"Missing")</f>
        <v>2.6666666666666665</v>
      </c>
      <c r="Q526" t="str">
        <f>IF(
  _xlfn.XLOOKUP(A526, engagement_pivot!A:A, engagement_pivot!C:C, 0) &gt; 0,
  "Yes",
  "No"
)</f>
        <v>Yes</v>
      </c>
      <c r="R526">
        <f t="shared" si="40"/>
        <v>28</v>
      </c>
      <c r="S526" t="str">
        <f t="shared" si="41"/>
        <v>13–36 months</v>
      </c>
      <c r="T526">
        <f>_xlfn.XLOOKUP(A526,performance_pivot!$A:$A,performance_pivot!$B:$B,"Missing")</f>
        <v>3.6666666666666665</v>
      </c>
      <c r="U526">
        <f>_xlfn.XLOOKUP(A526,compensation_cleaned!$A:$A,compensation_cleaned!$F:$F,"Missing")</f>
        <v>499723.03723404254</v>
      </c>
      <c r="V526" t="str">
        <f t="shared" si="42"/>
        <v>Below Avg Pay</v>
      </c>
      <c r="W526" t="str">
        <f t="shared" si="43"/>
        <v>Low/Avg Performer</v>
      </c>
      <c r="Y526" t="str">
        <f t="shared" si="44"/>
        <v>Low Pay &amp; Low Performance</v>
      </c>
    </row>
    <row r="527" spans="1:25">
      <c r="A527" s="11" t="s">
        <v>707</v>
      </c>
      <c r="B527" s="12" t="s">
        <v>11</v>
      </c>
      <c r="C527" s="12">
        <v>31</v>
      </c>
      <c r="D527" s="12" t="s">
        <v>12</v>
      </c>
      <c r="E527" s="12" t="s">
        <v>26</v>
      </c>
      <c r="F527" s="12" t="s">
        <v>58</v>
      </c>
      <c r="G527" s="13">
        <v>43611</v>
      </c>
      <c r="H527" s="12" t="s">
        <v>233</v>
      </c>
      <c r="I527" s="12" t="s">
        <v>23</v>
      </c>
      <c r="J527" s="14" t="s">
        <v>24</v>
      </c>
      <c r="K527" t="str">
        <f>_xlfn.XLOOKUP(A527,attrition_cleaned!$A:$A,attrition_cleaned!$B:$B,"Missing")</f>
        <v>Yes</v>
      </c>
      <c r="L527" s="13">
        <v>44441</v>
      </c>
      <c r="M527">
        <f>_xlfn.XLOOKUP(A527,compensation_cleaned!$A:$A,compensation_cleaned!$B:$B,"Missing")</f>
        <v>926758</v>
      </c>
      <c r="N527">
        <f>_xlfn.XLOOKUP(A527,compensation_cleaned!$A:$A,compensation_cleaned!$C:$C,"Missing")</f>
        <v>92604</v>
      </c>
      <c r="O527" t="str">
        <f>_xlfn.XLOOKUP(A527,compensation_cleaned!$A:$A,compensation_cleaned!$D:$D,"Missing")</f>
        <v>L3</v>
      </c>
      <c r="P527">
        <f>_xlfn.XLOOKUP(A527,engagement_pivot!$A:$A,engagement_pivot!$B:$B,"Missing")</f>
        <v>2</v>
      </c>
      <c r="Q527" t="str">
        <f>IF(
  _xlfn.XLOOKUP(A527, engagement_pivot!A:A, engagement_pivot!C:C, 0) &gt; 0,
  "Yes",
  "No"
)</f>
        <v>Yes</v>
      </c>
      <c r="R527">
        <f t="shared" si="40"/>
        <v>27</v>
      </c>
      <c r="S527" t="str">
        <f t="shared" si="41"/>
        <v>13–36 months</v>
      </c>
      <c r="T527">
        <f>_xlfn.XLOOKUP(A527,performance_pivot!$A:$A,performance_pivot!$B:$B,"Missing")</f>
        <v>3.5</v>
      </c>
      <c r="U527">
        <f>_xlfn.XLOOKUP(A527,compensation_cleaned!$A:$A,compensation_cleaned!$F:$F,"Missing")</f>
        <v>1044648.4727722772</v>
      </c>
      <c r="V527" t="str">
        <f t="shared" si="42"/>
        <v>Below Avg Pay</v>
      </c>
      <c r="W527" t="str">
        <f t="shared" si="43"/>
        <v>Low/Avg Performer</v>
      </c>
      <c r="Y527" t="str">
        <f t="shared" si="44"/>
        <v>Low Pay &amp; Low Performance</v>
      </c>
    </row>
    <row r="528" spans="1:25">
      <c r="A528" s="7" t="s">
        <v>708</v>
      </c>
      <c r="B528" s="8" t="s">
        <v>11</v>
      </c>
      <c r="C528" s="8">
        <v>32</v>
      </c>
      <c r="D528" s="8" t="s">
        <v>20</v>
      </c>
      <c r="E528" s="8" t="s">
        <v>37</v>
      </c>
      <c r="F528" s="8" t="s">
        <v>38</v>
      </c>
      <c r="G528" s="9">
        <v>43158</v>
      </c>
      <c r="H528" s="8" t="s">
        <v>675</v>
      </c>
      <c r="I528" s="8" t="s">
        <v>56</v>
      </c>
      <c r="J528" s="10" t="s">
        <v>17</v>
      </c>
      <c r="K528" t="str">
        <f>_xlfn.XLOOKUP(A528,attrition_cleaned!$A:$A,attrition_cleaned!$B:$B,"Missing")</f>
        <v>No</v>
      </c>
      <c r="L528" s="9"/>
      <c r="M528">
        <f>_xlfn.XLOOKUP(A528,compensation_cleaned!$A:$A,compensation_cleaned!$B:$B,"Missing")</f>
        <v>966322</v>
      </c>
      <c r="N528">
        <f>_xlfn.XLOOKUP(A528,compensation_cleaned!$A:$A,compensation_cleaned!$C:$C,"Missing")</f>
        <v>129654</v>
      </c>
      <c r="O528" t="str">
        <f>_xlfn.XLOOKUP(A528,compensation_cleaned!$A:$A,compensation_cleaned!$D:$D,"Missing")</f>
        <v>L3</v>
      </c>
      <c r="P528">
        <f>_xlfn.XLOOKUP(A528,engagement_pivot!$A:$A,engagement_pivot!$B:$B,"Missing")</f>
        <v>2</v>
      </c>
      <c r="Q528" t="str">
        <f>IF(
  _xlfn.XLOOKUP(A528, engagement_pivot!A:A, engagement_pivot!C:C, 0) &gt; 0,
  "Yes",
  "No"
)</f>
        <v>Yes</v>
      </c>
      <c r="R528">
        <f t="shared" si="40"/>
        <v>70</v>
      </c>
      <c r="S528" t="str">
        <f t="shared" si="41"/>
        <v>37+ months</v>
      </c>
      <c r="T528">
        <f>_xlfn.XLOOKUP(A528,performance_pivot!$A:$A,performance_pivot!$B:$B,"Missing")</f>
        <v>3.3333333333333335</v>
      </c>
      <c r="U528">
        <f>_xlfn.XLOOKUP(A528,compensation_cleaned!$A:$A,compensation_cleaned!$F:$F,"Missing")</f>
        <v>1044648.4727722772</v>
      </c>
      <c r="V528" t="str">
        <f t="shared" si="42"/>
        <v>Below Avg Pay</v>
      </c>
      <c r="W528" t="str">
        <f t="shared" si="43"/>
        <v>Low/Avg Performer</v>
      </c>
      <c r="Y528" t="str">
        <f t="shared" si="44"/>
        <v>Low Pay &amp; Low Performance</v>
      </c>
    </row>
    <row r="529" spans="1:25">
      <c r="A529" s="11" t="s">
        <v>709</v>
      </c>
      <c r="B529" s="12" t="s">
        <v>19</v>
      </c>
      <c r="C529" s="12">
        <v>39</v>
      </c>
      <c r="D529" s="12" t="s">
        <v>12</v>
      </c>
      <c r="E529" s="12" t="s">
        <v>26</v>
      </c>
      <c r="F529" s="12" t="s">
        <v>58</v>
      </c>
      <c r="G529" s="13">
        <v>44789</v>
      </c>
      <c r="H529" s="12" t="s">
        <v>534</v>
      </c>
      <c r="I529" s="12" t="s">
        <v>70</v>
      </c>
      <c r="J529" s="14" t="s">
        <v>24</v>
      </c>
      <c r="K529" t="str">
        <f>_xlfn.XLOOKUP(A529,attrition_cleaned!$A:$A,attrition_cleaned!$B:$B,"Missing")</f>
        <v>No</v>
      </c>
      <c r="L529" s="13"/>
      <c r="M529">
        <f>_xlfn.XLOOKUP(A529,compensation_cleaned!$A:$A,compensation_cleaned!$B:$B,"Missing")</f>
        <v>961610</v>
      </c>
      <c r="N529">
        <f>_xlfn.XLOOKUP(A529,compensation_cleaned!$A:$A,compensation_cleaned!$C:$C,"Missing")</f>
        <v>78777</v>
      </c>
      <c r="O529" t="str">
        <f>_xlfn.XLOOKUP(A529,compensation_cleaned!$A:$A,compensation_cleaned!$D:$D,"Missing")</f>
        <v>L3</v>
      </c>
      <c r="P529">
        <f>_xlfn.XLOOKUP(A529,engagement_pivot!$A:$A,engagement_pivot!$B:$B,"Missing")</f>
        <v>5</v>
      </c>
      <c r="Q529" t="str">
        <f>IF(
  _xlfn.XLOOKUP(A529, engagement_pivot!A:A, engagement_pivot!C:C, 0) &gt; 0,
  "Yes",
  "No"
)</f>
        <v>Yes</v>
      </c>
      <c r="R529">
        <f t="shared" si="40"/>
        <v>16</v>
      </c>
      <c r="S529" t="str">
        <f t="shared" si="41"/>
        <v>13–36 months</v>
      </c>
      <c r="T529">
        <f>_xlfn.XLOOKUP(A529,performance_pivot!$A:$A,performance_pivot!$B:$B,"Missing")</f>
        <v>3</v>
      </c>
      <c r="U529">
        <f>_xlfn.XLOOKUP(A529,compensation_cleaned!$A:$A,compensation_cleaned!$F:$F,"Missing")</f>
        <v>1044648.4727722772</v>
      </c>
      <c r="V529" t="str">
        <f t="shared" si="42"/>
        <v>Below Avg Pay</v>
      </c>
      <c r="W529" t="str">
        <f t="shared" si="43"/>
        <v>Low/Avg Performer</v>
      </c>
      <c r="Y529" t="str">
        <f t="shared" si="44"/>
        <v>Low Pay &amp; Low Performance</v>
      </c>
    </row>
    <row r="530" spans="1:25">
      <c r="A530" s="7" t="s">
        <v>710</v>
      </c>
      <c r="B530" s="8" t="s">
        <v>19</v>
      </c>
      <c r="C530" s="8">
        <v>24</v>
      </c>
      <c r="D530" s="8" t="s">
        <v>20</v>
      </c>
      <c r="E530" s="8" t="s">
        <v>13</v>
      </c>
      <c r="F530" s="8" t="s">
        <v>21</v>
      </c>
      <c r="G530" s="9">
        <v>45159</v>
      </c>
      <c r="H530" s="8" t="s">
        <v>683</v>
      </c>
      <c r="I530" s="8" t="s">
        <v>70</v>
      </c>
      <c r="J530" s="10" t="s">
        <v>24</v>
      </c>
      <c r="K530" t="str">
        <f>_xlfn.XLOOKUP(A530,attrition_cleaned!$A:$A,attrition_cleaned!$B:$B,"Missing")</f>
        <v>No</v>
      </c>
      <c r="L530" s="9"/>
      <c r="M530">
        <f>_xlfn.XLOOKUP(A530,compensation_cleaned!$A:$A,compensation_cleaned!$B:$B,"Missing")</f>
        <v>651220</v>
      </c>
      <c r="N530">
        <f>_xlfn.XLOOKUP(A530,compensation_cleaned!$A:$A,compensation_cleaned!$C:$C,"Missing")</f>
        <v>46157</v>
      </c>
      <c r="O530" t="str">
        <f>_xlfn.XLOOKUP(A530,compensation_cleaned!$A:$A,compensation_cleaned!$D:$D,"Missing")</f>
        <v>L2</v>
      </c>
      <c r="P530">
        <f>_xlfn.XLOOKUP(A530,engagement_pivot!$A:$A,engagement_pivot!$B:$B,"Missing")</f>
        <v>4.333333333333333</v>
      </c>
      <c r="Q530" t="str">
        <f>IF(
  _xlfn.XLOOKUP(A530, engagement_pivot!A:A, engagement_pivot!C:C, 0) &gt; 0,
  "Yes",
  "No"
)</f>
        <v>Yes</v>
      </c>
      <c r="R530">
        <f t="shared" si="40"/>
        <v>4</v>
      </c>
      <c r="S530" t="str">
        <f t="shared" si="41"/>
        <v>0–12 months</v>
      </c>
      <c r="T530">
        <f>_xlfn.XLOOKUP(A530,performance_pivot!$A:$A,performance_pivot!$B:$B,"Missing")</f>
        <v>3</v>
      </c>
      <c r="U530">
        <f>_xlfn.XLOOKUP(A530,compensation_cleaned!$A:$A,compensation_cleaned!$F:$F,"Missing")</f>
        <v>746435.40070921986</v>
      </c>
      <c r="V530" t="str">
        <f t="shared" si="42"/>
        <v>Below Avg Pay</v>
      </c>
      <c r="W530" t="str">
        <f t="shared" si="43"/>
        <v>Low/Avg Performer</v>
      </c>
      <c r="Y530" t="str">
        <f t="shared" si="44"/>
        <v>Low Pay &amp; Low Performance</v>
      </c>
    </row>
    <row r="531" spans="1:25">
      <c r="A531" s="11" t="s">
        <v>711</v>
      </c>
      <c r="B531" s="12" t="s">
        <v>19</v>
      </c>
      <c r="C531" s="12">
        <v>43</v>
      </c>
      <c r="D531" s="12" t="s">
        <v>20</v>
      </c>
      <c r="E531" s="12" t="s">
        <v>13</v>
      </c>
      <c r="F531" s="12" t="s">
        <v>14</v>
      </c>
      <c r="G531" s="13">
        <v>43544</v>
      </c>
      <c r="H531" s="12" t="s">
        <v>131</v>
      </c>
      <c r="I531" s="12" t="s">
        <v>56</v>
      </c>
      <c r="J531" s="14" t="s">
        <v>24</v>
      </c>
      <c r="K531" t="str">
        <f>_xlfn.XLOOKUP(A531,attrition_cleaned!$A:$A,attrition_cleaned!$B:$B,"Missing")</f>
        <v>No</v>
      </c>
      <c r="L531" s="13"/>
      <c r="M531">
        <f>_xlfn.XLOOKUP(A531,compensation_cleaned!$A:$A,compensation_cleaned!$B:$B,"Missing")</f>
        <v>798418</v>
      </c>
      <c r="N531">
        <f>_xlfn.XLOOKUP(A531,compensation_cleaned!$A:$A,compensation_cleaned!$C:$C,"Missing")</f>
        <v>93632</v>
      </c>
      <c r="O531" t="str">
        <f>_xlfn.XLOOKUP(A531,compensation_cleaned!$A:$A,compensation_cleaned!$D:$D,"Missing")</f>
        <v>L2</v>
      </c>
      <c r="P531">
        <f>_xlfn.XLOOKUP(A531,engagement_pivot!$A:$A,engagement_pivot!$B:$B,"Missing")</f>
        <v>3</v>
      </c>
      <c r="Q531" t="str">
        <f>IF(
  _xlfn.XLOOKUP(A531, engagement_pivot!A:A, engagement_pivot!C:C, 0) &gt; 0,
  "Yes",
  "No"
)</f>
        <v>Yes</v>
      </c>
      <c r="R531">
        <f t="shared" si="40"/>
        <v>57</v>
      </c>
      <c r="S531" t="str">
        <f t="shared" si="41"/>
        <v>37+ months</v>
      </c>
      <c r="T531">
        <f>_xlfn.XLOOKUP(A531,performance_pivot!$A:$A,performance_pivot!$B:$B,"Missing")</f>
        <v>5</v>
      </c>
      <c r="U531">
        <f>_xlfn.XLOOKUP(A531,compensation_cleaned!$A:$A,compensation_cleaned!$F:$F,"Missing")</f>
        <v>746435.40070921986</v>
      </c>
      <c r="V531" t="str">
        <f t="shared" si="42"/>
        <v>Above Avg Pay</v>
      </c>
      <c r="W531" t="str">
        <f t="shared" si="43"/>
        <v>High Performer</v>
      </c>
      <c r="Y531" t="str">
        <f t="shared" si="44"/>
        <v>Well Aligned</v>
      </c>
    </row>
    <row r="532" spans="1:25">
      <c r="A532" s="7" t="s">
        <v>712</v>
      </c>
      <c r="B532" s="8" t="s">
        <v>11</v>
      </c>
      <c r="C532" s="8">
        <v>33</v>
      </c>
      <c r="D532" s="8" t="s">
        <v>20</v>
      </c>
      <c r="E532" s="8" t="s">
        <v>33</v>
      </c>
      <c r="F532" s="8" t="s">
        <v>34</v>
      </c>
      <c r="G532" s="9">
        <v>44274</v>
      </c>
      <c r="H532" s="8" t="s">
        <v>329</v>
      </c>
      <c r="I532" s="8" t="s">
        <v>70</v>
      </c>
      <c r="J532" s="10" t="s">
        <v>24</v>
      </c>
      <c r="K532" t="str">
        <f>_xlfn.XLOOKUP(A532,attrition_cleaned!$A:$A,attrition_cleaned!$B:$B,"Missing")</f>
        <v>No</v>
      </c>
      <c r="L532" s="9"/>
      <c r="M532">
        <f>_xlfn.XLOOKUP(A532,compensation_cleaned!$A:$A,compensation_cleaned!$B:$B,"Missing")</f>
        <v>1074862</v>
      </c>
      <c r="N532">
        <f>_xlfn.XLOOKUP(A532,compensation_cleaned!$A:$A,compensation_cleaned!$C:$C,"Missing")</f>
        <v>91441</v>
      </c>
      <c r="O532" t="str">
        <f>_xlfn.XLOOKUP(A532,compensation_cleaned!$A:$A,compensation_cleaned!$D:$D,"Missing")</f>
        <v>L3</v>
      </c>
      <c r="P532">
        <f>_xlfn.XLOOKUP(A532,engagement_pivot!$A:$A,engagement_pivot!$B:$B,"Missing")</f>
        <v>3</v>
      </c>
      <c r="Q532" t="str">
        <f>IF(
  _xlfn.XLOOKUP(A532, engagement_pivot!A:A, engagement_pivot!C:C, 0) &gt; 0,
  "Yes",
  "No"
)</f>
        <v>Yes</v>
      </c>
      <c r="R532">
        <f t="shared" si="40"/>
        <v>33</v>
      </c>
      <c r="S532" t="str">
        <f t="shared" si="41"/>
        <v>13–36 months</v>
      </c>
      <c r="T532">
        <f>_xlfn.XLOOKUP(A532,performance_pivot!$A:$A,performance_pivot!$B:$B,"Missing")</f>
        <v>4</v>
      </c>
      <c r="U532">
        <f>_xlfn.XLOOKUP(A532,compensation_cleaned!$A:$A,compensation_cleaned!$F:$F,"Missing")</f>
        <v>1044648.4727722772</v>
      </c>
      <c r="V532" t="str">
        <f t="shared" si="42"/>
        <v>Above Avg Pay</v>
      </c>
      <c r="W532" t="str">
        <f t="shared" si="43"/>
        <v>High Performer</v>
      </c>
      <c r="Y532" t="str">
        <f t="shared" si="44"/>
        <v>Well Aligned</v>
      </c>
    </row>
    <row r="533" spans="1:25">
      <c r="A533" s="11" t="s">
        <v>713</v>
      </c>
      <c r="B533" s="12" t="s">
        <v>11</v>
      </c>
      <c r="C533" s="12">
        <v>36</v>
      </c>
      <c r="D533" s="12" t="s">
        <v>12</v>
      </c>
      <c r="E533" s="12" t="s">
        <v>49</v>
      </c>
      <c r="F533" s="12" t="s">
        <v>65</v>
      </c>
      <c r="G533" s="13">
        <v>43449</v>
      </c>
      <c r="H533" s="12" t="s">
        <v>422</v>
      </c>
      <c r="I533" s="12" t="s">
        <v>56</v>
      </c>
      <c r="J533" s="14" t="s">
        <v>24</v>
      </c>
      <c r="K533" t="str">
        <f>_xlfn.XLOOKUP(A533,attrition_cleaned!$A:$A,attrition_cleaned!$B:$B,"Missing")</f>
        <v>Yes</v>
      </c>
      <c r="L533" s="13">
        <v>44808</v>
      </c>
      <c r="M533">
        <f>_xlfn.XLOOKUP(A533,compensation_cleaned!$A:$A,compensation_cleaned!$B:$B,"Missing")</f>
        <v>437645</v>
      </c>
      <c r="N533">
        <f>_xlfn.XLOOKUP(A533,compensation_cleaned!$A:$A,compensation_cleaned!$C:$C,"Missing")</f>
        <v>43764</v>
      </c>
      <c r="O533" t="str">
        <f>_xlfn.XLOOKUP(A533,compensation_cleaned!$A:$A,compensation_cleaned!$D:$D,"Missing")</f>
        <v>L1</v>
      </c>
      <c r="P533">
        <f>_xlfn.XLOOKUP(A533,engagement_pivot!$A:$A,engagement_pivot!$B:$B,"Missing")</f>
        <v>2</v>
      </c>
      <c r="Q533" t="str">
        <f>IF(
  _xlfn.XLOOKUP(A533, engagement_pivot!A:A, engagement_pivot!C:C, 0) &gt; 0,
  "Yes",
  "No"
)</f>
        <v>Yes</v>
      </c>
      <c r="R533">
        <f t="shared" si="40"/>
        <v>44</v>
      </c>
      <c r="S533" t="str">
        <f t="shared" si="41"/>
        <v>37+ months</v>
      </c>
      <c r="T533">
        <f>_xlfn.XLOOKUP(A533,performance_pivot!$A:$A,performance_pivot!$B:$B,"Missing")</f>
        <v>3.3333333333333335</v>
      </c>
      <c r="U533">
        <f>_xlfn.XLOOKUP(A533,compensation_cleaned!$A:$A,compensation_cleaned!$F:$F,"Missing")</f>
        <v>499723.03723404254</v>
      </c>
      <c r="V533" t="str">
        <f t="shared" si="42"/>
        <v>Below Avg Pay</v>
      </c>
      <c r="W533" t="str">
        <f t="shared" si="43"/>
        <v>Low/Avg Performer</v>
      </c>
      <c r="Y533" t="str">
        <f t="shared" si="44"/>
        <v>Low Pay &amp; Low Performance</v>
      </c>
    </row>
    <row r="534" spans="1:25">
      <c r="A534" s="7" t="s">
        <v>714</v>
      </c>
      <c r="B534" s="8" t="s">
        <v>19</v>
      </c>
      <c r="C534" s="8">
        <v>31</v>
      </c>
      <c r="D534" s="8" t="s">
        <v>20</v>
      </c>
      <c r="E534" s="8" t="s">
        <v>37</v>
      </c>
      <c r="F534" s="8" t="s">
        <v>38</v>
      </c>
      <c r="G534" s="9">
        <v>45151</v>
      </c>
      <c r="H534" s="8" t="s">
        <v>133</v>
      </c>
      <c r="I534" s="8" t="s">
        <v>56</v>
      </c>
      <c r="J534" s="10" t="s">
        <v>24</v>
      </c>
      <c r="K534" t="str">
        <f>_xlfn.XLOOKUP(A534,attrition_cleaned!$A:$A,attrition_cleaned!$B:$B,"Missing")</f>
        <v>Yes</v>
      </c>
      <c r="L534" s="9">
        <v>46396</v>
      </c>
      <c r="M534">
        <f>_xlfn.XLOOKUP(A534,compensation_cleaned!$A:$A,compensation_cleaned!$B:$B,"Missing")</f>
        <v>1399260</v>
      </c>
      <c r="N534">
        <f>_xlfn.XLOOKUP(A534,compensation_cleaned!$A:$A,compensation_cleaned!$C:$C,"Missing")</f>
        <v>161928</v>
      </c>
      <c r="O534" t="str">
        <f>_xlfn.XLOOKUP(A534,compensation_cleaned!$A:$A,compensation_cleaned!$D:$D,"Missing")</f>
        <v>L4</v>
      </c>
      <c r="P534">
        <f>_xlfn.XLOOKUP(A534,engagement_pivot!$A:$A,engagement_pivot!$B:$B,"Missing")</f>
        <v>1</v>
      </c>
      <c r="Q534" t="str">
        <f>IF(
  _xlfn.XLOOKUP(A534, engagement_pivot!A:A, engagement_pivot!C:C, 0) &gt; 0,
  "Yes",
  "No"
)</f>
        <v>Yes</v>
      </c>
      <c r="R534">
        <f t="shared" si="40"/>
        <v>40</v>
      </c>
      <c r="S534" t="str">
        <f t="shared" si="41"/>
        <v>37+ months</v>
      </c>
      <c r="T534">
        <f>_xlfn.XLOOKUP(A534,performance_pivot!$A:$A,performance_pivot!$B:$B,"Missing")</f>
        <v>4</v>
      </c>
      <c r="U534">
        <f>_xlfn.XLOOKUP(A534,compensation_cleaned!$A:$A,compensation_cleaned!$F:$F,"Missing")</f>
        <v>1044648.4727722772</v>
      </c>
      <c r="V534" t="str">
        <f t="shared" si="42"/>
        <v>Above Avg Pay</v>
      </c>
      <c r="W534" t="str">
        <f t="shared" si="43"/>
        <v>High Performer</v>
      </c>
      <c r="Y534" t="str">
        <f t="shared" si="44"/>
        <v>Well Aligned</v>
      </c>
    </row>
    <row r="535" spans="1:25">
      <c r="A535" s="11" t="s">
        <v>715</v>
      </c>
      <c r="B535" s="12" t="s">
        <v>19</v>
      </c>
      <c r="C535" s="12">
        <v>37</v>
      </c>
      <c r="D535" s="12" t="s">
        <v>12</v>
      </c>
      <c r="E535" s="12" t="s">
        <v>49</v>
      </c>
      <c r="F535" s="12" t="s">
        <v>50</v>
      </c>
      <c r="G535" s="13">
        <v>44093</v>
      </c>
      <c r="H535" s="12" t="s">
        <v>135</v>
      </c>
      <c r="I535" s="12" t="s">
        <v>16</v>
      </c>
      <c r="J535" s="14" t="s">
        <v>24</v>
      </c>
      <c r="K535" t="str">
        <f>_xlfn.XLOOKUP(A535,attrition_cleaned!$A:$A,attrition_cleaned!$B:$B,"Missing")</f>
        <v>No</v>
      </c>
      <c r="L535" s="13"/>
      <c r="M535">
        <f>_xlfn.XLOOKUP(A535,compensation_cleaned!$A:$A,compensation_cleaned!$B:$B,"Missing")</f>
        <v>589782</v>
      </c>
      <c r="N535">
        <f>_xlfn.XLOOKUP(A535,compensation_cleaned!$A:$A,compensation_cleaned!$C:$C,"Missing")</f>
        <v>56169</v>
      </c>
      <c r="O535" t="str">
        <f>_xlfn.XLOOKUP(A535,compensation_cleaned!$A:$A,compensation_cleaned!$D:$D,"Missing")</f>
        <v>L1</v>
      </c>
      <c r="P535">
        <f>_xlfn.XLOOKUP(A535,engagement_pivot!$A:$A,engagement_pivot!$B:$B,"Missing")</f>
        <v>3</v>
      </c>
      <c r="Q535" t="str">
        <f>IF(
  _xlfn.XLOOKUP(A535, engagement_pivot!A:A, engagement_pivot!C:C, 0) &gt; 0,
  "Yes",
  "No"
)</f>
        <v>Yes</v>
      </c>
      <c r="R535">
        <f t="shared" si="40"/>
        <v>39</v>
      </c>
      <c r="S535" t="str">
        <f t="shared" si="41"/>
        <v>37+ months</v>
      </c>
      <c r="T535">
        <f>_xlfn.XLOOKUP(A535,performance_pivot!$A:$A,performance_pivot!$B:$B,"Missing")</f>
        <v>3.75</v>
      </c>
      <c r="U535">
        <f>_xlfn.XLOOKUP(A535,compensation_cleaned!$A:$A,compensation_cleaned!$F:$F,"Missing")</f>
        <v>499723.03723404254</v>
      </c>
      <c r="V535" t="str">
        <f t="shared" si="42"/>
        <v>Above Avg Pay</v>
      </c>
      <c r="W535" t="str">
        <f t="shared" si="43"/>
        <v>Low/Avg Performer</v>
      </c>
      <c r="Y535" t="str">
        <f t="shared" si="44"/>
        <v>Overpaid Low Performer</v>
      </c>
    </row>
    <row r="536" spans="1:25">
      <c r="A536" s="7" t="s">
        <v>716</v>
      </c>
      <c r="B536" s="8" t="s">
        <v>19</v>
      </c>
      <c r="C536" s="8">
        <v>38</v>
      </c>
      <c r="D536" s="8" t="s">
        <v>12</v>
      </c>
      <c r="E536" s="8" t="s">
        <v>26</v>
      </c>
      <c r="F536" s="8" t="s">
        <v>58</v>
      </c>
      <c r="G536" s="9">
        <v>43420</v>
      </c>
      <c r="H536" s="8" t="s">
        <v>304</v>
      </c>
      <c r="I536" s="8" t="s">
        <v>23</v>
      </c>
      <c r="J536" s="10" t="s">
        <v>17</v>
      </c>
      <c r="K536" t="str">
        <f>_xlfn.XLOOKUP(A536,attrition_cleaned!$A:$A,attrition_cleaned!$B:$B,"Missing")</f>
        <v>No</v>
      </c>
      <c r="L536" s="9"/>
      <c r="M536">
        <f>_xlfn.XLOOKUP(A536,compensation_cleaned!$A:$A,compensation_cleaned!$B:$B,"Missing")</f>
        <v>497251</v>
      </c>
      <c r="N536">
        <f>_xlfn.XLOOKUP(A536,compensation_cleaned!$A:$A,compensation_cleaned!$C:$C,"Missing")</f>
        <v>55312</v>
      </c>
      <c r="O536" t="str">
        <f>_xlfn.XLOOKUP(A536,compensation_cleaned!$A:$A,compensation_cleaned!$D:$D,"Missing")</f>
        <v>L1</v>
      </c>
      <c r="P536">
        <f>_xlfn.XLOOKUP(A536,engagement_pivot!$A:$A,engagement_pivot!$B:$B,"Missing")</f>
        <v>1</v>
      </c>
      <c r="Q536" t="str">
        <f>IF(
  _xlfn.XLOOKUP(A536, engagement_pivot!A:A, engagement_pivot!C:C, 0) &gt; 0,
  "Yes",
  "No"
)</f>
        <v>Yes</v>
      </c>
      <c r="R536">
        <f t="shared" si="40"/>
        <v>61</v>
      </c>
      <c r="S536" t="str">
        <f t="shared" si="41"/>
        <v>37+ months</v>
      </c>
      <c r="T536">
        <f>_xlfn.XLOOKUP(A536,performance_pivot!$A:$A,performance_pivot!$B:$B,"Missing")</f>
        <v>3</v>
      </c>
      <c r="U536">
        <f>_xlfn.XLOOKUP(A536,compensation_cleaned!$A:$A,compensation_cleaned!$F:$F,"Missing")</f>
        <v>499723.03723404254</v>
      </c>
      <c r="V536" t="str">
        <f t="shared" si="42"/>
        <v>Below Avg Pay</v>
      </c>
      <c r="W536" t="str">
        <f t="shared" si="43"/>
        <v>Low/Avg Performer</v>
      </c>
      <c r="Y536" t="str">
        <f t="shared" si="44"/>
        <v>Low Pay &amp; Low Performance</v>
      </c>
    </row>
    <row r="537" spans="1:25">
      <c r="A537" s="11" t="s">
        <v>717</v>
      </c>
      <c r="B537" s="12" t="s">
        <v>19</v>
      </c>
      <c r="C537" s="12">
        <v>37</v>
      </c>
      <c r="D537" s="12" t="s">
        <v>12</v>
      </c>
      <c r="E537" s="12" t="s">
        <v>37</v>
      </c>
      <c r="F537" s="12" t="s">
        <v>43</v>
      </c>
      <c r="G537" s="13">
        <v>44837</v>
      </c>
      <c r="H537" s="12" t="s">
        <v>329</v>
      </c>
      <c r="I537" s="12" t="s">
        <v>16</v>
      </c>
      <c r="J537" s="14" t="s">
        <v>24</v>
      </c>
      <c r="K537" t="str">
        <f>_xlfn.XLOOKUP(A537,attrition_cleaned!$A:$A,attrition_cleaned!$B:$B,"Missing")</f>
        <v>No</v>
      </c>
      <c r="L537" s="13"/>
      <c r="M537">
        <f>_xlfn.XLOOKUP(A537,compensation_cleaned!$A:$A,compensation_cleaned!$B:$B,"Missing")</f>
        <v>838435</v>
      </c>
      <c r="N537">
        <f>_xlfn.XLOOKUP(A537,compensation_cleaned!$A:$A,compensation_cleaned!$C:$C,"Missing")</f>
        <v>110918</v>
      </c>
      <c r="O537" t="str">
        <f>_xlfn.XLOOKUP(A537,compensation_cleaned!$A:$A,compensation_cleaned!$D:$D,"Missing")</f>
        <v>L2</v>
      </c>
      <c r="P537">
        <f>_xlfn.XLOOKUP(A537,engagement_pivot!$A:$A,engagement_pivot!$B:$B,"Missing")</f>
        <v>2</v>
      </c>
      <c r="Q537" t="str">
        <f>IF(
  _xlfn.XLOOKUP(A537, engagement_pivot!A:A, engagement_pivot!C:C, 0) &gt; 0,
  "Yes",
  "No"
)</f>
        <v>Yes</v>
      </c>
      <c r="R537">
        <f t="shared" si="40"/>
        <v>14</v>
      </c>
      <c r="S537" t="str">
        <f t="shared" si="41"/>
        <v>13–36 months</v>
      </c>
      <c r="T537">
        <f>_xlfn.XLOOKUP(A537,performance_pivot!$A:$A,performance_pivot!$B:$B,"Missing")</f>
        <v>3.6666666666666665</v>
      </c>
      <c r="U537">
        <f>_xlfn.XLOOKUP(A537,compensation_cleaned!$A:$A,compensation_cleaned!$F:$F,"Missing")</f>
        <v>746435.40070921986</v>
      </c>
      <c r="V537" t="str">
        <f t="shared" si="42"/>
        <v>Above Avg Pay</v>
      </c>
      <c r="W537" t="str">
        <f t="shared" si="43"/>
        <v>Low/Avg Performer</v>
      </c>
      <c r="Y537" t="str">
        <f t="shared" si="44"/>
        <v>Overpaid Low Performer</v>
      </c>
    </row>
    <row r="538" spans="1:25">
      <c r="A538" s="7" t="s">
        <v>718</v>
      </c>
      <c r="B538" s="8" t="s">
        <v>11</v>
      </c>
      <c r="C538" s="8">
        <v>32</v>
      </c>
      <c r="D538" s="8" t="s">
        <v>12</v>
      </c>
      <c r="E538" s="8" t="s">
        <v>37</v>
      </c>
      <c r="F538" s="8" t="s">
        <v>43</v>
      </c>
      <c r="G538" s="9">
        <v>45045</v>
      </c>
      <c r="H538" s="8" t="s">
        <v>626</v>
      </c>
      <c r="I538" s="8" t="s">
        <v>23</v>
      </c>
      <c r="J538" s="10" t="s">
        <v>24</v>
      </c>
      <c r="K538" t="str">
        <f>_xlfn.XLOOKUP(A538,attrition_cleaned!$A:$A,attrition_cleaned!$B:$B,"Missing")</f>
        <v>No</v>
      </c>
      <c r="L538" s="9"/>
      <c r="M538">
        <f>_xlfn.XLOOKUP(A538,compensation_cleaned!$A:$A,compensation_cleaned!$B:$B,"Missing")</f>
        <v>634024</v>
      </c>
      <c r="N538">
        <f>_xlfn.XLOOKUP(A538,compensation_cleaned!$A:$A,compensation_cleaned!$C:$C,"Missing")</f>
        <v>51918</v>
      </c>
      <c r="O538" t="str">
        <f>_xlfn.XLOOKUP(A538,compensation_cleaned!$A:$A,compensation_cleaned!$D:$D,"Missing")</f>
        <v>L2</v>
      </c>
      <c r="P538">
        <f>_xlfn.XLOOKUP(A538,engagement_pivot!$A:$A,engagement_pivot!$B:$B,"Missing")</f>
        <v>3.5</v>
      </c>
      <c r="Q538" t="str">
        <f>IF(
  _xlfn.XLOOKUP(A538, engagement_pivot!A:A, engagement_pivot!C:C, 0) &gt; 0,
  "Yes",
  "No"
)</f>
        <v>Yes</v>
      </c>
      <c r="R538">
        <f t="shared" si="40"/>
        <v>8</v>
      </c>
      <c r="S538" t="str">
        <f t="shared" si="41"/>
        <v>0–12 months</v>
      </c>
      <c r="T538">
        <f>_xlfn.XLOOKUP(A538,performance_pivot!$A:$A,performance_pivot!$B:$B,"Missing")</f>
        <v>4</v>
      </c>
      <c r="U538">
        <f>_xlfn.XLOOKUP(A538,compensation_cleaned!$A:$A,compensation_cleaned!$F:$F,"Missing")</f>
        <v>746435.40070921986</v>
      </c>
      <c r="V538" t="str">
        <f t="shared" si="42"/>
        <v>Below Avg Pay</v>
      </c>
      <c r="W538" t="str">
        <f t="shared" si="43"/>
        <v>High Performer</v>
      </c>
      <c r="Y538" t="str">
        <f t="shared" si="44"/>
        <v>Underpaid High Performer</v>
      </c>
    </row>
    <row r="539" spans="1:25">
      <c r="A539" s="11" t="s">
        <v>719</v>
      </c>
      <c r="B539" s="12" t="s">
        <v>19</v>
      </c>
      <c r="C539" s="12">
        <v>36</v>
      </c>
      <c r="D539" s="12" t="s">
        <v>12</v>
      </c>
      <c r="E539" s="12" t="s">
        <v>26</v>
      </c>
      <c r="F539" s="12" t="s">
        <v>58</v>
      </c>
      <c r="G539" s="13">
        <v>44517</v>
      </c>
      <c r="H539" s="12" t="s">
        <v>239</v>
      </c>
      <c r="I539" s="12" t="s">
        <v>56</v>
      </c>
      <c r="J539" s="14" t="s">
        <v>24</v>
      </c>
      <c r="K539" t="str">
        <f>_xlfn.XLOOKUP(A539,attrition_cleaned!$A:$A,attrition_cleaned!$B:$B,"Missing")</f>
        <v>No</v>
      </c>
      <c r="L539" s="13"/>
      <c r="M539">
        <f>_xlfn.XLOOKUP(A539,compensation_cleaned!$A:$A,compensation_cleaned!$B:$B,"Missing")</f>
        <v>1227961</v>
      </c>
      <c r="N539">
        <f>_xlfn.XLOOKUP(A539,compensation_cleaned!$A:$A,compensation_cleaned!$C:$C,"Missing")</f>
        <v>110529</v>
      </c>
      <c r="O539" t="str">
        <f>_xlfn.XLOOKUP(A539,compensation_cleaned!$A:$A,compensation_cleaned!$D:$D,"Missing")</f>
        <v>L4</v>
      </c>
      <c r="P539">
        <f>_xlfn.XLOOKUP(A539,engagement_pivot!$A:$A,engagement_pivot!$B:$B,"Missing")</f>
        <v>2</v>
      </c>
      <c r="Q539" t="str">
        <f>IF(
  _xlfn.XLOOKUP(A539, engagement_pivot!A:A, engagement_pivot!C:C, 0) &gt; 0,
  "Yes",
  "No"
)</f>
        <v>Yes</v>
      </c>
      <c r="R539">
        <f t="shared" si="40"/>
        <v>25</v>
      </c>
      <c r="S539" t="str">
        <f t="shared" si="41"/>
        <v>13–36 months</v>
      </c>
      <c r="T539">
        <f>_xlfn.XLOOKUP(A539,performance_pivot!$A:$A,performance_pivot!$B:$B,"Missing")</f>
        <v>4</v>
      </c>
      <c r="U539">
        <f>_xlfn.XLOOKUP(A539,compensation_cleaned!$A:$A,compensation_cleaned!$F:$F,"Missing")</f>
        <v>1044648.4727722772</v>
      </c>
      <c r="V539" t="str">
        <f t="shared" si="42"/>
        <v>Above Avg Pay</v>
      </c>
      <c r="W539" t="str">
        <f t="shared" si="43"/>
        <v>High Performer</v>
      </c>
      <c r="Y539" t="str">
        <f t="shared" si="44"/>
        <v>Well Aligned</v>
      </c>
    </row>
    <row r="540" spans="1:25">
      <c r="A540" s="7" t="s">
        <v>720</v>
      </c>
      <c r="B540" s="8" t="s">
        <v>11</v>
      </c>
      <c r="C540" s="8">
        <v>38</v>
      </c>
      <c r="D540" s="8" t="s">
        <v>12</v>
      </c>
      <c r="E540" s="8" t="s">
        <v>13</v>
      </c>
      <c r="F540" s="8" t="s">
        <v>21</v>
      </c>
      <c r="G540" s="9">
        <v>42876</v>
      </c>
      <c r="H540" s="8" t="s">
        <v>435</v>
      </c>
      <c r="I540" s="8" t="s">
        <v>31</v>
      </c>
      <c r="J540" s="10" t="s">
        <v>24</v>
      </c>
      <c r="K540" t="str">
        <f>_xlfn.XLOOKUP(A540,attrition_cleaned!$A:$A,attrition_cleaned!$B:$B,"Missing")</f>
        <v>Yes</v>
      </c>
      <c r="L540" s="9">
        <v>44323</v>
      </c>
      <c r="M540">
        <f>_xlfn.XLOOKUP(A540,compensation_cleaned!$A:$A,compensation_cleaned!$B:$B,"Missing")</f>
        <v>706420</v>
      </c>
      <c r="N540">
        <f>_xlfn.XLOOKUP(A540,compensation_cleaned!$A:$A,compensation_cleaned!$C:$C,"Missing")</f>
        <v>60311</v>
      </c>
      <c r="O540" t="str">
        <f>_xlfn.XLOOKUP(A540,compensation_cleaned!$A:$A,compensation_cleaned!$D:$D,"Missing")</f>
        <v>L2</v>
      </c>
      <c r="P540">
        <f>_xlfn.XLOOKUP(A540,engagement_pivot!$A:$A,engagement_pivot!$B:$B,"Missing")</f>
        <v>2</v>
      </c>
      <c r="Q540" t="str">
        <f>IF(
  _xlfn.XLOOKUP(A540, engagement_pivot!A:A, engagement_pivot!C:C, 0) &gt; 0,
  "Yes",
  "No"
)</f>
        <v>Yes</v>
      </c>
      <c r="R540">
        <f t="shared" si="40"/>
        <v>47</v>
      </c>
      <c r="S540" t="str">
        <f t="shared" si="41"/>
        <v>37+ months</v>
      </c>
      <c r="T540">
        <f>_xlfn.XLOOKUP(A540,performance_pivot!$A:$A,performance_pivot!$B:$B,"Missing")</f>
        <v>2.5</v>
      </c>
      <c r="U540">
        <f>_xlfn.XLOOKUP(A540,compensation_cleaned!$A:$A,compensation_cleaned!$F:$F,"Missing")</f>
        <v>746435.40070921986</v>
      </c>
      <c r="V540" t="str">
        <f t="shared" si="42"/>
        <v>Below Avg Pay</v>
      </c>
      <c r="W540" t="str">
        <f t="shared" si="43"/>
        <v>Low/Avg Performer</v>
      </c>
      <c r="Y540" t="str">
        <f t="shared" si="44"/>
        <v>Low Pay &amp; Low Performance</v>
      </c>
    </row>
    <row r="541" spans="1:25">
      <c r="A541" s="11" t="s">
        <v>721</v>
      </c>
      <c r="B541" s="12" t="s">
        <v>19</v>
      </c>
      <c r="C541" s="12">
        <v>43</v>
      </c>
      <c r="D541" s="12" t="s">
        <v>12</v>
      </c>
      <c r="E541" s="12" t="s">
        <v>26</v>
      </c>
      <c r="F541" s="12" t="s">
        <v>58</v>
      </c>
      <c r="G541" s="13">
        <v>43455</v>
      </c>
      <c r="H541" s="12" t="s">
        <v>203</v>
      </c>
      <c r="I541" s="12" t="s">
        <v>45</v>
      </c>
      <c r="J541" s="14" t="s">
        <v>24</v>
      </c>
      <c r="K541" t="str">
        <f>_xlfn.XLOOKUP(A541,attrition_cleaned!$A:$A,attrition_cleaned!$B:$B,"Missing")</f>
        <v>No</v>
      </c>
      <c r="L541" s="13"/>
      <c r="M541">
        <f>_xlfn.XLOOKUP(A541,compensation_cleaned!$A:$A,compensation_cleaned!$B:$B,"Missing")</f>
        <v>502146</v>
      </c>
      <c r="N541">
        <f>_xlfn.XLOOKUP(A541,compensation_cleaned!$A:$A,compensation_cleaned!$C:$C,"Missing")</f>
        <v>62627</v>
      </c>
      <c r="O541" t="str">
        <f>_xlfn.XLOOKUP(A541,compensation_cleaned!$A:$A,compensation_cleaned!$D:$D,"Missing")</f>
        <v>L1</v>
      </c>
      <c r="P541">
        <f>_xlfn.XLOOKUP(A541,engagement_pivot!$A:$A,engagement_pivot!$B:$B,"Missing")</f>
        <v>2.5</v>
      </c>
      <c r="Q541" t="str">
        <f>IF(
  _xlfn.XLOOKUP(A541, engagement_pivot!A:A, engagement_pivot!C:C, 0) &gt; 0,
  "Yes",
  "No"
)</f>
        <v>Yes</v>
      </c>
      <c r="R541">
        <f t="shared" si="40"/>
        <v>60</v>
      </c>
      <c r="S541" t="str">
        <f t="shared" si="41"/>
        <v>37+ months</v>
      </c>
      <c r="T541">
        <f>_xlfn.XLOOKUP(A541,performance_pivot!$A:$A,performance_pivot!$B:$B,"Missing")</f>
        <v>4.333333333333333</v>
      </c>
      <c r="U541">
        <f>_xlfn.XLOOKUP(A541,compensation_cleaned!$A:$A,compensation_cleaned!$F:$F,"Missing")</f>
        <v>499723.03723404254</v>
      </c>
      <c r="V541" t="str">
        <f t="shared" si="42"/>
        <v>Above Avg Pay</v>
      </c>
      <c r="W541" t="str">
        <f t="shared" si="43"/>
        <v>High Performer</v>
      </c>
      <c r="Y541" t="str">
        <f t="shared" si="44"/>
        <v>Well Aligned</v>
      </c>
    </row>
    <row r="542" spans="1:25">
      <c r="A542" s="7" t="s">
        <v>722</v>
      </c>
      <c r="B542" s="8" t="s">
        <v>11</v>
      </c>
      <c r="C542" s="8">
        <v>26</v>
      </c>
      <c r="D542" s="8" t="s">
        <v>20</v>
      </c>
      <c r="E542" s="8" t="s">
        <v>37</v>
      </c>
      <c r="F542" s="8" t="s">
        <v>38</v>
      </c>
      <c r="G542" s="9">
        <v>44764</v>
      </c>
      <c r="H542" s="8" t="s">
        <v>364</v>
      </c>
      <c r="I542" s="8" t="s">
        <v>31</v>
      </c>
      <c r="J542" s="10" t="s">
        <v>24</v>
      </c>
      <c r="K542" t="str">
        <f>_xlfn.XLOOKUP(A542,attrition_cleaned!$A:$A,attrition_cleaned!$B:$B,"Missing")</f>
        <v>Yes</v>
      </c>
      <c r="L542" s="9">
        <v>45908</v>
      </c>
      <c r="M542">
        <f>_xlfn.XLOOKUP(A542,compensation_cleaned!$A:$A,compensation_cleaned!$B:$B,"Missing")</f>
        <v>1032120</v>
      </c>
      <c r="N542">
        <f>_xlfn.XLOOKUP(A542,compensation_cleaned!$A:$A,compensation_cleaned!$C:$C,"Missing")</f>
        <v>88463</v>
      </c>
      <c r="O542" t="str">
        <f>_xlfn.XLOOKUP(A542,compensation_cleaned!$A:$A,compensation_cleaned!$D:$D,"Missing")</f>
        <v>L3</v>
      </c>
      <c r="P542">
        <f>_xlfn.XLOOKUP(A542,engagement_pivot!$A:$A,engagement_pivot!$B:$B,"Missing")</f>
        <v>4.5</v>
      </c>
      <c r="Q542" t="str">
        <f>IF(
  _xlfn.XLOOKUP(A542, engagement_pivot!A:A, engagement_pivot!C:C, 0) &gt; 0,
  "Yes",
  "No"
)</f>
        <v>Yes</v>
      </c>
      <c r="R542">
        <f t="shared" si="40"/>
        <v>37</v>
      </c>
      <c r="S542" t="str">
        <f t="shared" si="41"/>
        <v>37+ months</v>
      </c>
      <c r="T542">
        <f>_xlfn.XLOOKUP(A542,performance_pivot!$A:$A,performance_pivot!$B:$B,"Missing")</f>
        <v>4</v>
      </c>
      <c r="U542">
        <f>_xlfn.XLOOKUP(A542,compensation_cleaned!$A:$A,compensation_cleaned!$F:$F,"Missing")</f>
        <v>1044648.4727722772</v>
      </c>
      <c r="V542" t="str">
        <f t="shared" si="42"/>
        <v>Below Avg Pay</v>
      </c>
      <c r="W542" t="str">
        <f t="shared" si="43"/>
        <v>High Performer</v>
      </c>
      <c r="Y542" t="str">
        <f t="shared" si="44"/>
        <v>Underpaid High Performer</v>
      </c>
    </row>
    <row r="543" spans="1:25">
      <c r="A543" s="11" t="s">
        <v>723</v>
      </c>
      <c r="B543" s="12" t="s">
        <v>19</v>
      </c>
      <c r="C543" s="12">
        <v>26</v>
      </c>
      <c r="D543" s="12" t="s">
        <v>20</v>
      </c>
      <c r="E543" s="12" t="s">
        <v>13</v>
      </c>
      <c r="F543" s="12" t="s">
        <v>14</v>
      </c>
      <c r="G543" s="13">
        <v>43196</v>
      </c>
      <c r="H543" s="12" t="s">
        <v>122</v>
      </c>
      <c r="I543" s="12" t="s">
        <v>31</v>
      </c>
      <c r="J543" s="14" t="s">
        <v>24</v>
      </c>
      <c r="K543" t="str">
        <f>_xlfn.XLOOKUP(A543,attrition_cleaned!$A:$A,attrition_cleaned!$B:$B,"Missing")</f>
        <v>No</v>
      </c>
      <c r="L543" s="13"/>
      <c r="M543">
        <f>_xlfn.XLOOKUP(A543,compensation_cleaned!$A:$A,compensation_cleaned!$B:$B,"Missing")</f>
        <v>979619</v>
      </c>
      <c r="N543">
        <f>_xlfn.XLOOKUP(A543,compensation_cleaned!$A:$A,compensation_cleaned!$C:$C,"Missing")</f>
        <v>103050</v>
      </c>
      <c r="O543" t="str">
        <f>_xlfn.XLOOKUP(A543,compensation_cleaned!$A:$A,compensation_cleaned!$D:$D,"Missing")</f>
        <v>L3</v>
      </c>
      <c r="P543">
        <f>_xlfn.XLOOKUP(A543,engagement_pivot!$A:$A,engagement_pivot!$B:$B,"Missing")</f>
        <v>3</v>
      </c>
      <c r="Q543" t="str">
        <f>IF(
  _xlfn.XLOOKUP(A543, engagement_pivot!A:A, engagement_pivot!C:C, 0) &gt; 0,
  "Yes",
  "No"
)</f>
        <v>Yes</v>
      </c>
      <c r="R543">
        <f t="shared" si="40"/>
        <v>68</v>
      </c>
      <c r="S543" t="str">
        <f t="shared" si="41"/>
        <v>37+ months</v>
      </c>
      <c r="T543">
        <f>_xlfn.XLOOKUP(A543,performance_pivot!$A:$A,performance_pivot!$B:$B,"Missing")</f>
        <v>3</v>
      </c>
      <c r="U543">
        <f>_xlfn.XLOOKUP(A543,compensation_cleaned!$A:$A,compensation_cleaned!$F:$F,"Missing")</f>
        <v>1044648.4727722772</v>
      </c>
      <c r="V543" t="str">
        <f t="shared" si="42"/>
        <v>Below Avg Pay</v>
      </c>
      <c r="W543" t="str">
        <f t="shared" si="43"/>
        <v>Low/Avg Performer</v>
      </c>
      <c r="Y543" t="str">
        <f t="shared" si="44"/>
        <v>Low Pay &amp; Low Performance</v>
      </c>
    </row>
    <row r="544" spans="1:25">
      <c r="A544" s="7" t="s">
        <v>724</v>
      </c>
      <c r="B544" s="8" t="s">
        <v>11</v>
      </c>
      <c r="C544" s="8">
        <v>26</v>
      </c>
      <c r="D544" s="8" t="s">
        <v>20</v>
      </c>
      <c r="E544" s="8" t="s">
        <v>13</v>
      </c>
      <c r="F544" s="8" t="s">
        <v>21</v>
      </c>
      <c r="G544" s="9">
        <v>42959</v>
      </c>
      <c r="H544" s="8" t="s">
        <v>233</v>
      </c>
      <c r="I544" s="8" t="s">
        <v>45</v>
      </c>
      <c r="J544" s="10" t="s">
        <v>24</v>
      </c>
      <c r="K544" t="str">
        <f>_xlfn.XLOOKUP(A544,attrition_cleaned!$A:$A,attrition_cleaned!$B:$B,"Missing")</f>
        <v>No</v>
      </c>
      <c r="L544" s="9"/>
      <c r="M544">
        <f>_xlfn.XLOOKUP(A544,compensation_cleaned!$A:$A,compensation_cleaned!$B:$B,"Missing")</f>
        <v>1395556</v>
      </c>
      <c r="N544">
        <f>_xlfn.XLOOKUP(A544,compensation_cleaned!$A:$A,compensation_cleaned!$C:$C,"Missing")</f>
        <v>131079</v>
      </c>
      <c r="O544" t="str">
        <f>_xlfn.XLOOKUP(A544,compensation_cleaned!$A:$A,compensation_cleaned!$D:$D,"Missing")</f>
        <v>L4</v>
      </c>
      <c r="P544">
        <f>_xlfn.XLOOKUP(A544,engagement_pivot!$A:$A,engagement_pivot!$B:$B,"Missing")</f>
        <v>4</v>
      </c>
      <c r="Q544" t="str">
        <f>IF(
  _xlfn.XLOOKUP(A544, engagement_pivot!A:A, engagement_pivot!C:C, 0) &gt; 0,
  "Yes",
  "No"
)</f>
        <v>Yes</v>
      </c>
      <c r="R544">
        <f t="shared" si="40"/>
        <v>76</v>
      </c>
      <c r="S544" t="str">
        <f t="shared" si="41"/>
        <v>37+ months</v>
      </c>
      <c r="T544">
        <f>_xlfn.XLOOKUP(A544,performance_pivot!$A:$A,performance_pivot!$B:$B,"Missing")</f>
        <v>3</v>
      </c>
      <c r="U544">
        <f>_xlfn.XLOOKUP(A544,compensation_cleaned!$A:$A,compensation_cleaned!$F:$F,"Missing")</f>
        <v>1044648.4727722772</v>
      </c>
      <c r="V544" t="str">
        <f t="shared" si="42"/>
        <v>Above Avg Pay</v>
      </c>
      <c r="W544" t="str">
        <f t="shared" si="43"/>
        <v>Low/Avg Performer</v>
      </c>
      <c r="Y544" t="str">
        <f t="shared" si="44"/>
        <v>Overpaid Low Performer</v>
      </c>
    </row>
    <row r="545" spans="1:25">
      <c r="A545" s="11" t="s">
        <v>725</v>
      </c>
      <c r="B545" s="12" t="s">
        <v>11</v>
      </c>
      <c r="C545" s="12">
        <v>25</v>
      </c>
      <c r="D545" s="12" t="s">
        <v>20</v>
      </c>
      <c r="E545" s="12" t="s">
        <v>37</v>
      </c>
      <c r="F545" s="12" t="s">
        <v>38</v>
      </c>
      <c r="G545" s="13">
        <v>43565</v>
      </c>
      <c r="H545" s="12" t="s">
        <v>218</v>
      </c>
      <c r="I545" s="12" t="s">
        <v>31</v>
      </c>
      <c r="J545" s="14" t="s">
        <v>24</v>
      </c>
      <c r="K545" t="str">
        <f>_xlfn.XLOOKUP(A545,attrition_cleaned!$A:$A,attrition_cleaned!$B:$B,"Missing")</f>
        <v>No</v>
      </c>
      <c r="L545" s="13"/>
      <c r="M545">
        <f>_xlfn.XLOOKUP(A545,compensation_cleaned!$A:$A,compensation_cleaned!$B:$B,"Missing")</f>
        <v>1306420</v>
      </c>
      <c r="N545">
        <f>_xlfn.XLOOKUP(A545,compensation_cleaned!$A:$A,compensation_cleaned!$C:$C,"Missing")</f>
        <v>100210</v>
      </c>
      <c r="O545" t="str">
        <f>_xlfn.XLOOKUP(A545,compensation_cleaned!$A:$A,compensation_cleaned!$D:$D,"Missing")</f>
        <v>L4</v>
      </c>
      <c r="P545">
        <f>_xlfn.XLOOKUP(A545,engagement_pivot!$A:$A,engagement_pivot!$B:$B,"Missing")</f>
        <v>2.5</v>
      </c>
      <c r="Q545" t="str">
        <f>IF(
  _xlfn.XLOOKUP(A545, engagement_pivot!A:A, engagement_pivot!C:C, 0) &gt; 0,
  "Yes",
  "No"
)</f>
        <v>Yes</v>
      </c>
      <c r="R545">
        <f t="shared" si="40"/>
        <v>56</v>
      </c>
      <c r="S545" t="str">
        <f t="shared" si="41"/>
        <v>37+ months</v>
      </c>
      <c r="T545">
        <f>_xlfn.XLOOKUP(A545,performance_pivot!$A:$A,performance_pivot!$B:$B,"Missing")</f>
        <v>3</v>
      </c>
      <c r="U545">
        <f>_xlfn.XLOOKUP(A545,compensation_cleaned!$A:$A,compensation_cleaned!$F:$F,"Missing")</f>
        <v>1044648.4727722772</v>
      </c>
      <c r="V545" t="str">
        <f t="shared" si="42"/>
        <v>Above Avg Pay</v>
      </c>
      <c r="W545" t="str">
        <f t="shared" si="43"/>
        <v>Low/Avg Performer</v>
      </c>
      <c r="Y545" t="str">
        <f t="shared" si="44"/>
        <v>Overpaid Low Performer</v>
      </c>
    </row>
    <row r="546" spans="1:25">
      <c r="A546" s="7" t="s">
        <v>726</v>
      </c>
      <c r="B546" s="8" t="s">
        <v>19</v>
      </c>
      <c r="C546" s="8">
        <v>36</v>
      </c>
      <c r="D546" s="8" t="s">
        <v>20</v>
      </c>
      <c r="E546" s="8" t="s">
        <v>33</v>
      </c>
      <c r="F546" s="8" t="s">
        <v>34</v>
      </c>
      <c r="G546" s="9">
        <v>44309</v>
      </c>
      <c r="H546" s="8" t="s">
        <v>555</v>
      </c>
      <c r="I546" s="8" t="s">
        <v>70</v>
      </c>
      <c r="J546" s="10" t="s">
        <v>24</v>
      </c>
      <c r="K546" t="str">
        <f>_xlfn.XLOOKUP(A546,attrition_cleaned!$A:$A,attrition_cleaned!$B:$B,"Missing")</f>
        <v>No</v>
      </c>
      <c r="L546" s="9"/>
      <c r="M546">
        <f>_xlfn.XLOOKUP(A546,compensation_cleaned!$A:$A,compensation_cleaned!$B:$B,"Missing")</f>
        <v>2088088</v>
      </c>
      <c r="N546">
        <f>_xlfn.XLOOKUP(A546,compensation_cleaned!$A:$A,compensation_cleaned!$C:$C,"Missing")</f>
        <v>307432</v>
      </c>
      <c r="O546" t="str">
        <f>_xlfn.XLOOKUP(A546,compensation_cleaned!$A:$A,compensation_cleaned!$D:$D,"Missing")</f>
        <v>L5</v>
      </c>
      <c r="P546">
        <f>_xlfn.XLOOKUP(A546,engagement_pivot!$A:$A,engagement_pivot!$B:$B,"Missing")</f>
        <v>3</v>
      </c>
      <c r="Q546" t="str">
        <f>IF(
  _xlfn.XLOOKUP(A546, engagement_pivot!A:A, engagement_pivot!C:C, 0) &gt; 0,
  "Yes",
  "No"
)</f>
        <v>Yes</v>
      </c>
      <c r="R546">
        <f t="shared" si="40"/>
        <v>32</v>
      </c>
      <c r="S546" t="str">
        <f t="shared" si="41"/>
        <v>13–36 months</v>
      </c>
      <c r="T546">
        <f>_xlfn.XLOOKUP(A546,performance_pivot!$A:$A,performance_pivot!$B:$B,"Missing")</f>
        <v>3.25</v>
      </c>
      <c r="U546">
        <f>_xlfn.XLOOKUP(A546,compensation_cleaned!$A:$A,compensation_cleaned!$F:$F,"Missing")</f>
        <v>1044648.4727722772</v>
      </c>
      <c r="V546" t="str">
        <f t="shared" si="42"/>
        <v>Above Avg Pay</v>
      </c>
      <c r="W546" t="str">
        <f t="shared" si="43"/>
        <v>Low/Avg Performer</v>
      </c>
      <c r="Y546" t="str">
        <f t="shared" si="44"/>
        <v>Overpaid Low Performer</v>
      </c>
    </row>
    <row r="547" spans="1:25">
      <c r="A547" s="11" t="s">
        <v>727</v>
      </c>
      <c r="B547" s="12" t="s">
        <v>11</v>
      </c>
      <c r="C547" s="12">
        <v>32</v>
      </c>
      <c r="D547" s="12" t="s">
        <v>12</v>
      </c>
      <c r="E547" s="12" t="s">
        <v>37</v>
      </c>
      <c r="F547" s="12" t="s">
        <v>43</v>
      </c>
      <c r="G547" s="13">
        <v>43651</v>
      </c>
      <c r="H547" s="12" t="s">
        <v>92</v>
      </c>
      <c r="I547" s="12" t="s">
        <v>45</v>
      </c>
      <c r="J547" s="14" t="s">
        <v>17</v>
      </c>
      <c r="K547" t="str">
        <f>_xlfn.XLOOKUP(A547,attrition_cleaned!$A:$A,attrition_cleaned!$B:$B,"Missing")</f>
        <v>No</v>
      </c>
      <c r="L547" s="13"/>
      <c r="M547">
        <f>_xlfn.XLOOKUP(A547,compensation_cleaned!$A:$A,compensation_cleaned!$B:$B,"Missing")</f>
        <v>802540</v>
      </c>
      <c r="N547">
        <f>_xlfn.XLOOKUP(A547,compensation_cleaned!$A:$A,compensation_cleaned!$C:$C,"Missing")</f>
        <v>86554</v>
      </c>
      <c r="O547" t="str">
        <f>_xlfn.XLOOKUP(A547,compensation_cleaned!$A:$A,compensation_cleaned!$D:$D,"Missing")</f>
        <v>L2</v>
      </c>
      <c r="P547">
        <f>_xlfn.XLOOKUP(A547,engagement_pivot!$A:$A,engagement_pivot!$B:$B,"Missing")</f>
        <v>1.6666666666666667</v>
      </c>
      <c r="Q547" t="str">
        <f>IF(
  _xlfn.XLOOKUP(A547, engagement_pivot!A:A, engagement_pivot!C:C, 0) &gt; 0,
  "Yes",
  "No"
)</f>
        <v>Yes</v>
      </c>
      <c r="R547">
        <f t="shared" si="40"/>
        <v>53</v>
      </c>
      <c r="S547" t="str">
        <f t="shared" si="41"/>
        <v>37+ months</v>
      </c>
      <c r="T547">
        <f>_xlfn.XLOOKUP(A547,performance_pivot!$A:$A,performance_pivot!$B:$B,"Missing")</f>
        <v>3</v>
      </c>
      <c r="U547">
        <f>_xlfn.XLOOKUP(A547,compensation_cleaned!$A:$A,compensation_cleaned!$F:$F,"Missing")</f>
        <v>746435.40070921986</v>
      </c>
      <c r="V547" t="str">
        <f t="shared" si="42"/>
        <v>Above Avg Pay</v>
      </c>
      <c r="W547" t="str">
        <f t="shared" si="43"/>
        <v>Low/Avg Performer</v>
      </c>
      <c r="Y547" t="str">
        <f t="shared" si="44"/>
        <v>Overpaid Low Performer</v>
      </c>
    </row>
    <row r="548" spans="1:25">
      <c r="A548" s="7" t="s">
        <v>728</v>
      </c>
      <c r="B548" s="8" t="s">
        <v>19</v>
      </c>
      <c r="C548" s="8">
        <v>25</v>
      </c>
      <c r="D548" s="8" t="s">
        <v>20</v>
      </c>
      <c r="E548" s="8" t="s">
        <v>26</v>
      </c>
      <c r="F548" s="8" t="s">
        <v>58</v>
      </c>
      <c r="G548" s="9">
        <v>43353</v>
      </c>
      <c r="H548" s="8" t="s">
        <v>128</v>
      </c>
      <c r="I548" s="8" t="s">
        <v>16</v>
      </c>
      <c r="J548" s="10" t="s">
        <v>24</v>
      </c>
      <c r="K548" t="str">
        <f>_xlfn.XLOOKUP(A548,attrition_cleaned!$A:$A,attrition_cleaned!$B:$B,"Missing")</f>
        <v>No</v>
      </c>
      <c r="L548" s="9"/>
      <c r="M548">
        <f>_xlfn.XLOOKUP(A548,compensation_cleaned!$A:$A,compensation_cleaned!$B:$B,"Missing")</f>
        <v>532983</v>
      </c>
      <c r="N548">
        <f>_xlfn.XLOOKUP(A548,compensation_cleaned!$A:$A,compensation_cleaned!$C:$C,"Missing")</f>
        <v>57451</v>
      </c>
      <c r="O548" t="str">
        <f>_xlfn.XLOOKUP(A548,compensation_cleaned!$A:$A,compensation_cleaned!$D:$D,"Missing")</f>
        <v>L1</v>
      </c>
      <c r="P548">
        <f>_xlfn.XLOOKUP(A548,engagement_pivot!$A:$A,engagement_pivot!$B:$B,"Missing")</f>
        <v>3.6666666666666665</v>
      </c>
      <c r="Q548" t="str">
        <f>IF(
  _xlfn.XLOOKUP(A548, engagement_pivot!A:A, engagement_pivot!C:C, 0) &gt; 0,
  "Yes",
  "No"
)</f>
        <v>Yes</v>
      </c>
      <c r="R548">
        <f t="shared" si="40"/>
        <v>63</v>
      </c>
      <c r="S548" t="str">
        <f t="shared" si="41"/>
        <v>37+ months</v>
      </c>
      <c r="T548">
        <f>_xlfn.XLOOKUP(A548,performance_pivot!$A:$A,performance_pivot!$B:$B,"Missing")</f>
        <v>4.25</v>
      </c>
      <c r="U548">
        <f>_xlfn.XLOOKUP(A548,compensation_cleaned!$A:$A,compensation_cleaned!$F:$F,"Missing")</f>
        <v>499723.03723404254</v>
      </c>
      <c r="V548" t="str">
        <f t="shared" si="42"/>
        <v>Above Avg Pay</v>
      </c>
      <c r="W548" t="str">
        <f t="shared" si="43"/>
        <v>High Performer</v>
      </c>
      <c r="Y548" t="str">
        <f t="shared" si="44"/>
        <v>Well Aligned</v>
      </c>
    </row>
    <row r="549" spans="1:25">
      <c r="A549" s="11" t="s">
        <v>729</v>
      </c>
      <c r="B549" s="12" t="s">
        <v>11</v>
      </c>
      <c r="C549" s="12">
        <v>23</v>
      </c>
      <c r="D549" s="12" t="s">
        <v>12</v>
      </c>
      <c r="E549" s="12" t="s">
        <v>26</v>
      </c>
      <c r="F549" s="12" t="s">
        <v>27</v>
      </c>
      <c r="G549" s="13">
        <v>44098</v>
      </c>
      <c r="H549" s="12" t="s">
        <v>126</v>
      </c>
      <c r="I549" s="12" t="s">
        <v>23</v>
      </c>
      <c r="J549" s="14" t="s">
        <v>24</v>
      </c>
      <c r="K549" t="str">
        <f>_xlfn.XLOOKUP(A549,attrition_cleaned!$A:$A,attrition_cleaned!$B:$B,"Missing")</f>
        <v>Yes</v>
      </c>
      <c r="L549" s="13">
        <v>45392</v>
      </c>
      <c r="M549">
        <f>_xlfn.XLOOKUP(A549,compensation_cleaned!$A:$A,compensation_cleaned!$B:$B,"Missing")</f>
        <v>782394</v>
      </c>
      <c r="N549">
        <f>_xlfn.XLOOKUP(A549,compensation_cleaned!$A:$A,compensation_cleaned!$C:$C,"Missing")</f>
        <v>52347</v>
      </c>
      <c r="O549" t="str">
        <f>_xlfn.XLOOKUP(A549,compensation_cleaned!$A:$A,compensation_cleaned!$D:$D,"Missing")</f>
        <v>L2</v>
      </c>
      <c r="P549">
        <f>_xlfn.XLOOKUP(A549,engagement_pivot!$A:$A,engagement_pivot!$B:$B,"Missing")</f>
        <v>4</v>
      </c>
      <c r="Q549" t="str">
        <f>IF(
  _xlfn.XLOOKUP(A549, engagement_pivot!A:A, engagement_pivot!C:C, 0) &gt; 0,
  "Yes",
  "No"
)</f>
        <v>Yes</v>
      </c>
      <c r="R549">
        <f t="shared" si="40"/>
        <v>42</v>
      </c>
      <c r="S549" t="str">
        <f t="shared" si="41"/>
        <v>37+ months</v>
      </c>
      <c r="T549">
        <f>_xlfn.XLOOKUP(A549,performance_pivot!$A:$A,performance_pivot!$B:$B,"Missing")</f>
        <v>3</v>
      </c>
      <c r="U549">
        <f>_xlfn.XLOOKUP(A549,compensation_cleaned!$A:$A,compensation_cleaned!$F:$F,"Missing")</f>
        <v>746435.40070921986</v>
      </c>
      <c r="V549" t="str">
        <f t="shared" si="42"/>
        <v>Above Avg Pay</v>
      </c>
      <c r="W549" t="str">
        <f t="shared" si="43"/>
        <v>Low/Avg Performer</v>
      </c>
      <c r="Y549" t="str">
        <f t="shared" si="44"/>
        <v>Overpaid Low Performer</v>
      </c>
    </row>
    <row r="550" spans="1:25">
      <c r="A550" s="7" t="s">
        <v>730</v>
      </c>
      <c r="B550" s="8" t="s">
        <v>11</v>
      </c>
      <c r="C550" s="8">
        <v>32</v>
      </c>
      <c r="D550" s="8" t="s">
        <v>12</v>
      </c>
      <c r="E550" s="8" t="s">
        <v>49</v>
      </c>
      <c r="F550" s="8" t="s">
        <v>68</v>
      </c>
      <c r="G550" s="9">
        <v>45206</v>
      </c>
      <c r="H550" s="8" t="s">
        <v>310</v>
      </c>
      <c r="I550" s="8" t="s">
        <v>45</v>
      </c>
      <c r="J550" s="10" t="s">
        <v>24</v>
      </c>
      <c r="K550" t="str">
        <f>_xlfn.XLOOKUP(A550,attrition_cleaned!$A:$A,attrition_cleaned!$B:$B,"Missing")</f>
        <v>No</v>
      </c>
      <c r="L550" s="9"/>
      <c r="M550">
        <f>_xlfn.XLOOKUP(A550,compensation_cleaned!$A:$A,compensation_cleaned!$B:$B,"Missing")</f>
        <v>1105061</v>
      </c>
      <c r="N550">
        <f>_xlfn.XLOOKUP(A550,compensation_cleaned!$A:$A,compensation_cleaned!$C:$C,"Missing")</f>
        <v>69383</v>
      </c>
      <c r="O550" t="str">
        <f>_xlfn.XLOOKUP(A550,compensation_cleaned!$A:$A,compensation_cleaned!$D:$D,"Missing")</f>
        <v>L3</v>
      </c>
      <c r="P550">
        <f>_xlfn.XLOOKUP(A550,engagement_pivot!$A:$A,engagement_pivot!$B:$B,"Missing")</f>
        <v>4</v>
      </c>
      <c r="Q550" t="str">
        <f>IF(
  _xlfn.XLOOKUP(A550, engagement_pivot!A:A, engagement_pivot!C:C, 0) &gt; 0,
  "Yes",
  "No"
)</f>
        <v>Yes</v>
      </c>
      <c r="R550">
        <f t="shared" si="40"/>
        <v>2</v>
      </c>
      <c r="S550" t="str">
        <f t="shared" si="41"/>
        <v>0–12 months</v>
      </c>
      <c r="T550">
        <f>_xlfn.XLOOKUP(A550,performance_pivot!$A:$A,performance_pivot!$B:$B,"Missing")</f>
        <v>4</v>
      </c>
      <c r="U550">
        <f>_xlfn.XLOOKUP(A550,compensation_cleaned!$A:$A,compensation_cleaned!$F:$F,"Missing")</f>
        <v>1044648.4727722772</v>
      </c>
      <c r="V550" t="str">
        <f t="shared" si="42"/>
        <v>Above Avg Pay</v>
      </c>
      <c r="W550" t="str">
        <f t="shared" si="43"/>
        <v>High Performer</v>
      </c>
      <c r="Y550" t="str">
        <f t="shared" si="44"/>
        <v>Well Aligned</v>
      </c>
    </row>
    <row r="551" spans="1:25">
      <c r="A551" s="11" t="s">
        <v>731</v>
      </c>
      <c r="B551" s="12" t="s">
        <v>19</v>
      </c>
      <c r="C551" s="12">
        <v>38</v>
      </c>
      <c r="D551" s="12" t="s">
        <v>20</v>
      </c>
      <c r="E551" s="12" t="s">
        <v>37</v>
      </c>
      <c r="F551" s="12" t="s">
        <v>38</v>
      </c>
      <c r="G551" s="13">
        <v>43041</v>
      </c>
      <c r="H551" s="12" t="s">
        <v>109</v>
      </c>
      <c r="I551" s="12" t="s">
        <v>70</v>
      </c>
      <c r="J551" s="14" t="s">
        <v>24</v>
      </c>
      <c r="K551" t="str">
        <f>_xlfn.XLOOKUP(A551,attrition_cleaned!$A:$A,attrition_cleaned!$B:$B,"Missing")</f>
        <v>No</v>
      </c>
      <c r="L551" s="13"/>
      <c r="M551">
        <f>_xlfn.XLOOKUP(A551,compensation_cleaned!$A:$A,compensation_cleaned!$B:$B,"Missing")</f>
        <v>562818</v>
      </c>
      <c r="N551">
        <f>_xlfn.XLOOKUP(A551,compensation_cleaned!$A:$A,compensation_cleaned!$C:$C,"Missing")</f>
        <v>32838</v>
      </c>
      <c r="O551" t="str">
        <f>_xlfn.XLOOKUP(A551,compensation_cleaned!$A:$A,compensation_cleaned!$D:$D,"Missing")</f>
        <v>L1</v>
      </c>
      <c r="P551">
        <f>_xlfn.XLOOKUP(A551,engagement_pivot!$A:$A,engagement_pivot!$B:$B,"Missing")</f>
        <v>5</v>
      </c>
      <c r="Q551" t="str">
        <f>IF(
  _xlfn.XLOOKUP(A551, engagement_pivot!A:A, engagement_pivot!C:C, 0) &gt; 0,
  "Yes",
  "No"
)</f>
        <v>Yes</v>
      </c>
      <c r="R551">
        <f t="shared" si="40"/>
        <v>73</v>
      </c>
      <c r="S551" t="str">
        <f t="shared" si="41"/>
        <v>37+ months</v>
      </c>
      <c r="T551">
        <f>_xlfn.XLOOKUP(A551,performance_pivot!$A:$A,performance_pivot!$B:$B,"Missing")</f>
        <v>3.25</v>
      </c>
      <c r="U551">
        <f>_xlfn.XLOOKUP(A551,compensation_cleaned!$A:$A,compensation_cleaned!$F:$F,"Missing")</f>
        <v>499723.03723404254</v>
      </c>
      <c r="V551" t="str">
        <f t="shared" si="42"/>
        <v>Above Avg Pay</v>
      </c>
      <c r="W551" t="str">
        <f t="shared" si="43"/>
        <v>Low/Avg Performer</v>
      </c>
      <c r="Y551" t="str">
        <f t="shared" si="44"/>
        <v>Overpaid Low Performer</v>
      </c>
    </row>
    <row r="552" spans="1:25">
      <c r="A552" s="7" t="s">
        <v>732</v>
      </c>
      <c r="B552" s="8" t="s">
        <v>19</v>
      </c>
      <c r="C552" s="8">
        <v>25</v>
      </c>
      <c r="D552" s="8" t="s">
        <v>12</v>
      </c>
      <c r="E552" s="8" t="s">
        <v>26</v>
      </c>
      <c r="F552" s="8" t="s">
        <v>58</v>
      </c>
      <c r="G552" s="9">
        <v>44145</v>
      </c>
      <c r="H552" s="8" t="s">
        <v>44</v>
      </c>
      <c r="I552" s="8" t="s">
        <v>23</v>
      </c>
      <c r="J552" s="10" t="s">
        <v>24</v>
      </c>
      <c r="K552" t="str">
        <f>_xlfn.XLOOKUP(A552,attrition_cleaned!$A:$A,attrition_cleaned!$B:$B,"Missing")</f>
        <v>No</v>
      </c>
      <c r="L552" s="9"/>
      <c r="M552">
        <f>_xlfn.XLOOKUP(A552,compensation_cleaned!$A:$A,compensation_cleaned!$B:$B,"Missing")</f>
        <v>472158</v>
      </c>
      <c r="N552">
        <f>_xlfn.XLOOKUP(A552,compensation_cleaned!$A:$A,compensation_cleaned!$C:$C,"Missing")</f>
        <v>46748</v>
      </c>
      <c r="O552" t="str">
        <f>_xlfn.XLOOKUP(A552,compensation_cleaned!$A:$A,compensation_cleaned!$D:$D,"Missing")</f>
        <v>L1</v>
      </c>
      <c r="P552">
        <f>_xlfn.XLOOKUP(A552,engagement_pivot!$A:$A,engagement_pivot!$B:$B,"Missing")</f>
        <v>4</v>
      </c>
      <c r="Q552" t="str">
        <f>IF(
  _xlfn.XLOOKUP(A552, engagement_pivot!A:A, engagement_pivot!C:C, 0) &gt; 0,
  "Yes",
  "No"
)</f>
        <v>Yes</v>
      </c>
      <c r="R552">
        <f t="shared" si="40"/>
        <v>37</v>
      </c>
      <c r="S552" t="str">
        <f t="shared" si="41"/>
        <v>37+ months</v>
      </c>
      <c r="T552">
        <f>_xlfn.XLOOKUP(A552,performance_pivot!$A:$A,performance_pivot!$B:$B,"Missing")</f>
        <v>3</v>
      </c>
      <c r="U552">
        <f>_xlfn.XLOOKUP(A552,compensation_cleaned!$A:$A,compensation_cleaned!$F:$F,"Missing")</f>
        <v>499723.03723404254</v>
      </c>
      <c r="V552" t="str">
        <f t="shared" si="42"/>
        <v>Below Avg Pay</v>
      </c>
      <c r="W552" t="str">
        <f t="shared" si="43"/>
        <v>Low/Avg Performer</v>
      </c>
      <c r="Y552" t="str">
        <f t="shared" si="44"/>
        <v>Low Pay &amp; Low Performance</v>
      </c>
    </row>
    <row r="553" spans="1:25">
      <c r="A553" s="11" t="s">
        <v>733</v>
      </c>
      <c r="B553" s="12" t="s">
        <v>19</v>
      </c>
      <c r="C553" s="12">
        <v>38</v>
      </c>
      <c r="D553" s="12" t="s">
        <v>20</v>
      </c>
      <c r="E553" s="12" t="s">
        <v>26</v>
      </c>
      <c r="F553" s="12" t="s">
        <v>27</v>
      </c>
      <c r="G553" s="13">
        <v>42747</v>
      </c>
      <c r="H553" s="12" t="s">
        <v>201</v>
      </c>
      <c r="I553" s="12" t="s">
        <v>23</v>
      </c>
      <c r="J553" s="14" t="s">
        <v>24</v>
      </c>
      <c r="K553" t="str">
        <f>_xlfn.XLOOKUP(A553,attrition_cleaned!$A:$A,attrition_cleaned!$B:$B,"Missing")</f>
        <v>No</v>
      </c>
      <c r="L553" s="13"/>
      <c r="M553">
        <f>_xlfn.XLOOKUP(A553,compensation_cleaned!$A:$A,compensation_cleaned!$B:$B,"Missing")</f>
        <v>912487</v>
      </c>
      <c r="N553">
        <f>_xlfn.XLOOKUP(A553,compensation_cleaned!$A:$A,compensation_cleaned!$C:$C,"Missing")</f>
        <v>122754</v>
      </c>
      <c r="O553" t="str">
        <f>_xlfn.XLOOKUP(A553,compensation_cleaned!$A:$A,compensation_cleaned!$D:$D,"Missing")</f>
        <v>L3</v>
      </c>
      <c r="P553">
        <f>_xlfn.XLOOKUP(A553,engagement_pivot!$A:$A,engagement_pivot!$B:$B,"Missing")</f>
        <v>4</v>
      </c>
      <c r="Q553" t="str">
        <f>IF(
  _xlfn.XLOOKUP(A553, engagement_pivot!A:A, engagement_pivot!C:C, 0) &gt; 0,
  "Yes",
  "No"
)</f>
        <v>Yes</v>
      </c>
      <c r="R553">
        <f t="shared" si="40"/>
        <v>83</v>
      </c>
      <c r="S553" t="str">
        <f t="shared" si="41"/>
        <v>37+ months</v>
      </c>
      <c r="T553">
        <f>_xlfn.XLOOKUP(A553,performance_pivot!$A:$A,performance_pivot!$B:$B,"Missing")</f>
        <v>3.6666666666666665</v>
      </c>
      <c r="U553">
        <f>_xlfn.XLOOKUP(A553,compensation_cleaned!$A:$A,compensation_cleaned!$F:$F,"Missing")</f>
        <v>1044648.4727722772</v>
      </c>
      <c r="V553" t="str">
        <f t="shared" si="42"/>
        <v>Below Avg Pay</v>
      </c>
      <c r="W553" t="str">
        <f t="shared" si="43"/>
        <v>Low/Avg Performer</v>
      </c>
      <c r="Y553" t="str">
        <f t="shared" si="44"/>
        <v>Low Pay &amp; Low Performance</v>
      </c>
    </row>
    <row r="554" spans="1:25">
      <c r="A554" s="7" t="s">
        <v>734</v>
      </c>
      <c r="B554" s="8" t="s">
        <v>19</v>
      </c>
      <c r="C554" s="8">
        <v>31</v>
      </c>
      <c r="D554" s="8" t="s">
        <v>12</v>
      </c>
      <c r="E554" s="8" t="s">
        <v>13</v>
      </c>
      <c r="F554" s="8" t="s">
        <v>21</v>
      </c>
      <c r="G554" s="9">
        <v>43855</v>
      </c>
      <c r="H554" s="8" t="s">
        <v>358</v>
      </c>
      <c r="I554" s="8" t="s">
        <v>70</v>
      </c>
      <c r="J554" s="10" t="s">
        <v>24</v>
      </c>
      <c r="K554" t="str">
        <f>_xlfn.XLOOKUP(A554,attrition_cleaned!$A:$A,attrition_cleaned!$B:$B,"Missing")</f>
        <v>No</v>
      </c>
      <c r="L554" s="9"/>
      <c r="M554">
        <f>_xlfn.XLOOKUP(A554,compensation_cleaned!$A:$A,compensation_cleaned!$B:$B,"Missing")</f>
        <v>824108</v>
      </c>
      <c r="N554">
        <f>_xlfn.XLOOKUP(A554,compensation_cleaned!$A:$A,compensation_cleaned!$C:$C,"Missing")</f>
        <v>85141</v>
      </c>
      <c r="O554" t="str">
        <f>_xlfn.XLOOKUP(A554,compensation_cleaned!$A:$A,compensation_cleaned!$D:$D,"Missing")</f>
        <v>L2</v>
      </c>
      <c r="P554">
        <f>_xlfn.XLOOKUP(A554,engagement_pivot!$A:$A,engagement_pivot!$B:$B,"Missing")</f>
        <v>4</v>
      </c>
      <c r="Q554" t="str">
        <f>IF(
  _xlfn.XLOOKUP(A554, engagement_pivot!A:A, engagement_pivot!C:C, 0) &gt; 0,
  "Yes",
  "No"
)</f>
        <v>Yes</v>
      </c>
      <c r="R554">
        <f t="shared" si="40"/>
        <v>47</v>
      </c>
      <c r="S554" t="str">
        <f t="shared" si="41"/>
        <v>37+ months</v>
      </c>
      <c r="T554">
        <f>_xlfn.XLOOKUP(A554,performance_pivot!$A:$A,performance_pivot!$B:$B,"Missing")</f>
        <v>3</v>
      </c>
      <c r="U554">
        <f>_xlfn.XLOOKUP(A554,compensation_cleaned!$A:$A,compensation_cleaned!$F:$F,"Missing")</f>
        <v>746435.40070921986</v>
      </c>
      <c r="V554" t="str">
        <f t="shared" si="42"/>
        <v>Above Avg Pay</v>
      </c>
      <c r="W554" t="str">
        <f t="shared" si="43"/>
        <v>Low/Avg Performer</v>
      </c>
      <c r="Y554" t="str">
        <f t="shared" si="44"/>
        <v>Overpaid Low Performer</v>
      </c>
    </row>
    <row r="555" spans="1:25">
      <c r="A555" s="11" t="s">
        <v>735</v>
      </c>
      <c r="B555" s="12" t="s">
        <v>19</v>
      </c>
      <c r="C555" s="12">
        <v>41</v>
      </c>
      <c r="D555" s="12" t="s">
        <v>20</v>
      </c>
      <c r="E555" s="12" t="s">
        <v>26</v>
      </c>
      <c r="F555" s="12" t="s">
        <v>58</v>
      </c>
      <c r="G555" s="13">
        <v>43996</v>
      </c>
      <c r="H555" s="12" t="s">
        <v>356</v>
      </c>
      <c r="I555" s="12" t="s">
        <v>70</v>
      </c>
      <c r="J555" s="14" t="s">
        <v>17</v>
      </c>
      <c r="K555" t="str">
        <f>_xlfn.XLOOKUP(A555,attrition_cleaned!$A:$A,attrition_cleaned!$B:$B,"Missing")</f>
        <v>No</v>
      </c>
      <c r="L555" s="13"/>
      <c r="M555">
        <f>_xlfn.XLOOKUP(A555,compensation_cleaned!$A:$A,compensation_cleaned!$B:$B,"Missing")</f>
        <v>588826</v>
      </c>
      <c r="N555">
        <f>_xlfn.XLOOKUP(A555,compensation_cleaned!$A:$A,compensation_cleaned!$C:$C,"Missing")</f>
        <v>64879</v>
      </c>
      <c r="O555" t="str">
        <f>_xlfn.XLOOKUP(A555,compensation_cleaned!$A:$A,compensation_cleaned!$D:$D,"Missing")</f>
        <v>L1</v>
      </c>
      <c r="P555">
        <f>_xlfn.XLOOKUP(A555,engagement_pivot!$A:$A,engagement_pivot!$B:$B,"Missing")</f>
        <v>2</v>
      </c>
      <c r="Q555" t="str">
        <f>IF(
  _xlfn.XLOOKUP(A555, engagement_pivot!A:A, engagement_pivot!C:C, 0) &gt; 0,
  "Yes",
  "No"
)</f>
        <v>Yes</v>
      </c>
      <c r="R555">
        <f t="shared" si="40"/>
        <v>42</v>
      </c>
      <c r="S555" t="str">
        <f t="shared" si="41"/>
        <v>37+ months</v>
      </c>
      <c r="T555">
        <f>_xlfn.XLOOKUP(A555,performance_pivot!$A:$A,performance_pivot!$B:$B,"Missing")</f>
        <v>3.5</v>
      </c>
      <c r="U555">
        <f>_xlfn.XLOOKUP(A555,compensation_cleaned!$A:$A,compensation_cleaned!$F:$F,"Missing")</f>
        <v>499723.03723404254</v>
      </c>
      <c r="V555" t="str">
        <f t="shared" si="42"/>
        <v>Above Avg Pay</v>
      </c>
      <c r="W555" t="str">
        <f t="shared" si="43"/>
        <v>Low/Avg Performer</v>
      </c>
      <c r="Y555" t="str">
        <f t="shared" si="44"/>
        <v>Overpaid Low Performer</v>
      </c>
    </row>
    <row r="556" spans="1:25">
      <c r="A556" s="7" t="s">
        <v>736</v>
      </c>
      <c r="B556" s="8" t="s">
        <v>19</v>
      </c>
      <c r="C556" s="8">
        <v>33</v>
      </c>
      <c r="D556" s="8" t="s">
        <v>12</v>
      </c>
      <c r="E556" s="8" t="s">
        <v>37</v>
      </c>
      <c r="F556" s="8" t="s">
        <v>38</v>
      </c>
      <c r="G556" s="9">
        <v>44795</v>
      </c>
      <c r="H556" s="8" t="s">
        <v>198</v>
      </c>
      <c r="I556" s="8" t="s">
        <v>70</v>
      </c>
      <c r="J556" s="10" t="s">
        <v>24</v>
      </c>
      <c r="K556" t="str">
        <f>_xlfn.XLOOKUP(A556,attrition_cleaned!$A:$A,attrition_cleaned!$B:$B,"Missing")</f>
        <v>No</v>
      </c>
      <c r="L556" s="9"/>
      <c r="M556">
        <f>_xlfn.XLOOKUP(A556,compensation_cleaned!$A:$A,compensation_cleaned!$B:$B,"Missing")</f>
        <v>703183</v>
      </c>
      <c r="N556">
        <f>_xlfn.XLOOKUP(A556,compensation_cleaned!$A:$A,compensation_cleaned!$C:$C,"Missing")</f>
        <v>90320</v>
      </c>
      <c r="O556" t="str">
        <f>_xlfn.XLOOKUP(A556,compensation_cleaned!$A:$A,compensation_cleaned!$D:$D,"Missing")</f>
        <v>L2</v>
      </c>
      <c r="P556">
        <f>_xlfn.XLOOKUP(A556,engagement_pivot!$A:$A,engagement_pivot!$B:$B,"Missing")</f>
        <v>3.3333333333333335</v>
      </c>
      <c r="Q556" t="str">
        <f>IF(
  _xlfn.XLOOKUP(A556, engagement_pivot!A:A, engagement_pivot!C:C, 0) &gt; 0,
  "Yes",
  "No"
)</f>
        <v>Yes</v>
      </c>
      <c r="R556">
        <f t="shared" si="40"/>
        <v>16</v>
      </c>
      <c r="S556" t="str">
        <f t="shared" si="41"/>
        <v>13–36 months</v>
      </c>
      <c r="T556">
        <f>_xlfn.XLOOKUP(A556,performance_pivot!$A:$A,performance_pivot!$B:$B,"Missing")</f>
        <v>3.5</v>
      </c>
      <c r="U556">
        <f>_xlfn.XLOOKUP(A556,compensation_cleaned!$A:$A,compensation_cleaned!$F:$F,"Missing")</f>
        <v>746435.40070921986</v>
      </c>
      <c r="V556" t="str">
        <f t="shared" si="42"/>
        <v>Below Avg Pay</v>
      </c>
      <c r="W556" t="str">
        <f t="shared" si="43"/>
        <v>Low/Avg Performer</v>
      </c>
      <c r="Y556" t="str">
        <f t="shared" si="44"/>
        <v>Low Pay &amp; Low Performance</v>
      </c>
    </row>
    <row r="557" spans="1:25">
      <c r="A557" s="11" t="s">
        <v>737</v>
      </c>
      <c r="B557" s="12" t="s">
        <v>11</v>
      </c>
      <c r="C557" s="12">
        <v>40</v>
      </c>
      <c r="D557" s="12" t="s">
        <v>12</v>
      </c>
      <c r="E557" s="12" t="s">
        <v>13</v>
      </c>
      <c r="F557" s="12" t="s">
        <v>14</v>
      </c>
      <c r="G557" s="13">
        <v>42795</v>
      </c>
      <c r="H557" s="12" t="s">
        <v>338</v>
      </c>
      <c r="I557" s="12" t="s">
        <v>70</v>
      </c>
      <c r="J557" s="14" t="s">
        <v>17</v>
      </c>
      <c r="K557" t="str">
        <f>_xlfn.XLOOKUP(A557,attrition_cleaned!$A:$A,attrition_cleaned!$B:$B,"Missing")</f>
        <v>No</v>
      </c>
      <c r="L557" s="13"/>
      <c r="M557">
        <f>_xlfn.XLOOKUP(A557,compensation_cleaned!$A:$A,compensation_cleaned!$B:$B,"Missing")</f>
        <v>429812</v>
      </c>
      <c r="N557">
        <f>_xlfn.XLOOKUP(A557,compensation_cleaned!$A:$A,compensation_cleaned!$C:$C,"Missing")</f>
        <v>25047</v>
      </c>
      <c r="O557" t="str">
        <f>_xlfn.XLOOKUP(A557,compensation_cleaned!$A:$A,compensation_cleaned!$D:$D,"Missing")</f>
        <v>L1</v>
      </c>
      <c r="P557">
        <f>_xlfn.XLOOKUP(A557,engagement_pivot!$A:$A,engagement_pivot!$B:$B,"Missing")</f>
        <v>5</v>
      </c>
      <c r="Q557" t="str">
        <f>IF(
  _xlfn.XLOOKUP(A557, engagement_pivot!A:A, engagement_pivot!C:C, 0) &gt; 0,
  "Yes",
  "No"
)</f>
        <v>Yes</v>
      </c>
      <c r="R557">
        <f t="shared" si="40"/>
        <v>81</v>
      </c>
      <c r="S557" t="str">
        <f t="shared" si="41"/>
        <v>37+ months</v>
      </c>
      <c r="T557">
        <f>_xlfn.XLOOKUP(A557,performance_pivot!$A:$A,performance_pivot!$B:$B,"Missing")</f>
        <v>3.6666666666666665</v>
      </c>
      <c r="U557">
        <f>_xlfn.XLOOKUP(A557,compensation_cleaned!$A:$A,compensation_cleaned!$F:$F,"Missing")</f>
        <v>499723.03723404254</v>
      </c>
      <c r="V557" t="str">
        <f t="shared" si="42"/>
        <v>Below Avg Pay</v>
      </c>
      <c r="W557" t="str">
        <f t="shared" si="43"/>
        <v>Low/Avg Performer</v>
      </c>
      <c r="Y557" t="str">
        <f t="shared" si="44"/>
        <v>Low Pay &amp; Low Performance</v>
      </c>
    </row>
    <row r="558" spans="1:25">
      <c r="A558" s="7" t="s">
        <v>738</v>
      </c>
      <c r="B558" s="8" t="s">
        <v>19</v>
      </c>
      <c r="C558" s="8">
        <v>42</v>
      </c>
      <c r="D558" s="8" t="s">
        <v>12</v>
      </c>
      <c r="E558" s="8" t="s">
        <v>26</v>
      </c>
      <c r="F558" s="8" t="s">
        <v>27</v>
      </c>
      <c r="G558" s="9">
        <v>44908</v>
      </c>
      <c r="H558" s="8" t="s">
        <v>464</v>
      </c>
      <c r="I558" s="8" t="s">
        <v>45</v>
      </c>
      <c r="J558" s="10" t="s">
        <v>24</v>
      </c>
      <c r="K558" t="str">
        <f>_xlfn.XLOOKUP(A558,attrition_cleaned!$A:$A,attrition_cleaned!$B:$B,"Missing")</f>
        <v>No</v>
      </c>
      <c r="L558" s="9"/>
      <c r="M558">
        <f>_xlfn.XLOOKUP(A558,compensation_cleaned!$A:$A,compensation_cleaned!$B:$B,"Missing")</f>
        <v>787837</v>
      </c>
      <c r="N558">
        <f>_xlfn.XLOOKUP(A558,compensation_cleaned!$A:$A,compensation_cleaned!$C:$C,"Missing")</f>
        <v>57473</v>
      </c>
      <c r="O558" t="str">
        <f>_xlfn.XLOOKUP(A558,compensation_cleaned!$A:$A,compensation_cleaned!$D:$D,"Missing")</f>
        <v>L2</v>
      </c>
      <c r="P558">
        <f>_xlfn.XLOOKUP(A558,engagement_pivot!$A:$A,engagement_pivot!$B:$B,"Missing")</f>
        <v>2.5</v>
      </c>
      <c r="Q558" t="str">
        <f>IF(
  _xlfn.XLOOKUP(A558, engagement_pivot!A:A, engagement_pivot!C:C, 0) &gt; 0,
  "Yes",
  "No"
)</f>
        <v>Yes</v>
      </c>
      <c r="R558">
        <f t="shared" si="40"/>
        <v>12</v>
      </c>
      <c r="S558" t="str">
        <f t="shared" si="41"/>
        <v>0–12 months</v>
      </c>
      <c r="T558">
        <f>_xlfn.XLOOKUP(A558,performance_pivot!$A:$A,performance_pivot!$B:$B,"Missing")</f>
        <v>5</v>
      </c>
      <c r="U558">
        <f>_xlfn.XLOOKUP(A558,compensation_cleaned!$A:$A,compensation_cleaned!$F:$F,"Missing")</f>
        <v>746435.40070921986</v>
      </c>
      <c r="V558" t="str">
        <f t="shared" si="42"/>
        <v>Above Avg Pay</v>
      </c>
      <c r="W558" t="str">
        <f t="shared" si="43"/>
        <v>High Performer</v>
      </c>
      <c r="Y558" t="str">
        <f t="shared" si="44"/>
        <v>Well Aligned</v>
      </c>
    </row>
    <row r="559" spans="1:25">
      <c r="A559" s="11" t="s">
        <v>739</v>
      </c>
      <c r="B559" s="12" t="s">
        <v>19</v>
      </c>
      <c r="C559" s="12">
        <v>27</v>
      </c>
      <c r="D559" s="12" t="s">
        <v>20</v>
      </c>
      <c r="E559" s="12" t="s">
        <v>37</v>
      </c>
      <c r="F559" s="12" t="s">
        <v>43</v>
      </c>
      <c r="G559" s="13">
        <v>45097</v>
      </c>
      <c r="H559" s="12" t="s">
        <v>292</v>
      </c>
      <c r="I559" s="12" t="s">
        <v>56</v>
      </c>
      <c r="J559" s="14" t="s">
        <v>24</v>
      </c>
      <c r="K559" t="str">
        <f>_xlfn.XLOOKUP(A559,attrition_cleaned!$A:$A,attrition_cleaned!$B:$B,"Missing")</f>
        <v>No</v>
      </c>
      <c r="L559" s="13"/>
      <c r="M559">
        <f>_xlfn.XLOOKUP(A559,compensation_cleaned!$A:$A,compensation_cleaned!$B:$B,"Missing")</f>
        <v>659681</v>
      </c>
      <c r="N559">
        <f>_xlfn.XLOOKUP(A559,compensation_cleaned!$A:$A,compensation_cleaned!$C:$C,"Missing")</f>
        <v>83918</v>
      </c>
      <c r="O559" t="str">
        <f>_xlfn.XLOOKUP(A559,compensation_cleaned!$A:$A,compensation_cleaned!$D:$D,"Missing")</f>
        <v>L2</v>
      </c>
      <c r="P559">
        <f>_xlfn.XLOOKUP(A559,engagement_pivot!$A:$A,engagement_pivot!$B:$B,"Missing")</f>
        <v>3</v>
      </c>
      <c r="Q559" t="str">
        <f>IF(
  _xlfn.XLOOKUP(A559, engagement_pivot!A:A, engagement_pivot!C:C, 0) &gt; 0,
  "Yes",
  "No"
)</f>
        <v>Yes</v>
      </c>
      <c r="R559">
        <f t="shared" si="40"/>
        <v>6</v>
      </c>
      <c r="S559" t="str">
        <f t="shared" si="41"/>
        <v>0–12 months</v>
      </c>
      <c r="T559">
        <f>_xlfn.XLOOKUP(A559,performance_pivot!$A:$A,performance_pivot!$B:$B,"Missing")</f>
        <v>3.3333333333333335</v>
      </c>
      <c r="U559">
        <f>_xlfn.XLOOKUP(A559,compensation_cleaned!$A:$A,compensation_cleaned!$F:$F,"Missing")</f>
        <v>746435.40070921986</v>
      </c>
      <c r="V559" t="str">
        <f t="shared" si="42"/>
        <v>Below Avg Pay</v>
      </c>
      <c r="W559" t="str">
        <f t="shared" si="43"/>
        <v>Low/Avg Performer</v>
      </c>
      <c r="Y559" t="str">
        <f t="shared" si="44"/>
        <v>Low Pay &amp; Low Performance</v>
      </c>
    </row>
    <row r="560" spans="1:25">
      <c r="A560" s="7" t="s">
        <v>740</v>
      </c>
      <c r="B560" s="8" t="s">
        <v>11</v>
      </c>
      <c r="C560" s="8">
        <v>22</v>
      </c>
      <c r="D560" s="8" t="s">
        <v>20</v>
      </c>
      <c r="E560" s="8" t="s">
        <v>26</v>
      </c>
      <c r="F560" s="8" t="s">
        <v>58</v>
      </c>
      <c r="G560" s="9">
        <v>43175</v>
      </c>
      <c r="H560" s="8" t="s">
        <v>555</v>
      </c>
      <c r="I560" s="8" t="s">
        <v>23</v>
      </c>
      <c r="J560" s="10" t="s">
        <v>24</v>
      </c>
      <c r="K560" t="str">
        <f>_xlfn.XLOOKUP(A560,attrition_cleaned!$A:$A,attrition_cleaned!$B:$B,"Missing")</f>
        <v>No</v>
      </c>
      <c r="L560" s="9"/>
      <c r="M560">
        <f>_xlfn.XLOOKUP(A560,compensation_cleaned!$A:$A,compensation_cleaned!$B:$B,"Missing")</f>
        <v>448366</v>
      </c>
      <c r="N560">
        <f>_xlfn.XLOOKUP(A560,compensation_cleaned!$A:$A,compensation_cleaned!$C:$C,"Missing")</f>
        <v>34392</v>
      </c>
      <c r="O560" t="str">
        <f>_xlfn.XLOOKUP(A560,compensation_cleaned!$A:$A,compensation_cleaned!$D:$D,"Missing")</f>
        <v>L1</v>
      </c>
      <c r="P560">
        <f>_xlfn.XLOOKUP(A560,engagement_pivot!$A:$A,engagement_pivot!$B:$B,"Missing")</f>
        <v>3</v>
      </c>
      <c r="Q560" t="str">
        <f>IF(
  _xlfn.XLOOKUP(A560, engagement_pivot!A:A, engagement_pivot!C:C, 0) &gt; 0,
  "Yes",
  "No"
)</f>
        <v>Yes</v>
      </c>
      <c r="R560">
        <f t="shared" si="40"/>
        <v>69</v>
      </c>
      <c r="S560" t="str">
        <f t="shared" si="41"/>
        <v>37+ months</v>
      </c>
      <c r="T560">
        <f>_xlfn.XLOOKUP(A560,performance_pivot!$A:$A,performance_pivot!$B:$B,"Missing")</f>
        <v>4.5</v>
      </c>
      <c r="U560">
        <f>_xlfn.XLOOKUP(A560,compensation_cleaned!$A:$A,compensation_cleaned!$F:$F,"Missing")</f>
        <v>499723.03723404254</v>
      </c>
      <c r="V560" t="str">
        <f t="shared" si="42"/>
        <v>Below Avg Pay</v>
      </c>
      <c r="W560" t="str">
        <f t="shared" si="43"/>
        <v>High Performer</v>
      </c>
      <c r="Y560" t="str">
        <f t="shared" si="44"/>
        <v>Underpaid High Performer</v>
      </c>
    </row>
    <row r="561" spans="1:25">
      <c r="A561" s="11" t="s">
        <v>741</v>
      </c>
      <c r="B561" s="12" t="s">
        <v>19</v>
      </c>
      <c r="C561" s="12">
        <v>25</v>
      </c>
      <c r="D561" s="12" t="s">
        <v>12</v>
      </c>
      <c r="E561" s="12" t="s">
        <v>26</v>
      </c>
      <c r="F561" s="12" t="s">
        <v>27</v>
      </c>
      <c r="G561" s="13">
        <v>44159</v>
      </c>
      <c r="H561" s="12" t="s">
        <v>275</v>
      </c>
      <c r="I561" s="12" t="s">
        <v>70</v>
      </c>
      <c r="J561" s="14" t="s">
        <v>24</v>
      </c>
      <c r="K561" t="str">
        <f>_xlfn.XLOOKUP(A561,attrition_cleaned!$A:$A,attrition_cleaned!$B:$B,"Missing")</f>
        <v>No</v>
      </c>
      <c r="L561" s="13"/>
      <c r="M561">
        <f>_xlfn.XLOOKUP(A561,compensation_cleaned!$A:$A,compensation_cleaned!$B:$B,"Missing")</f>
        <v>574357</v>
      </c>
      <c r="N561">
        <f>_xlfn.XLOOKUP(A561,compensation_cleaned!$A:$A,compensation_cleaned!$C:$C,"Missing")</f>
        <v>29877</v>
      </c>
      <c r="O561" t="str">
        <f>_xlfn.XLOOKUP(A561,compensation_cleaned!$A:$A,compensation_cleaned!$D:$D,"Missing")</f>
        <v>L1</v>
      </c>
      <c r="P561">
        <f>_xlfn.XLOOKUP(A561,engagement_pivot!$A:$A,engagement_pivot!$B:$B,"Missing")</f>
        <v>1</v>
      </c>
      <c r="Q561" t="str">
        <f>IF(
  _xlfn.XLOOKUP(A561, engagement_pivot!A:A, engagement_pivot!C:C, 0) &gt; 0,
  "Yes",
  "No"
)</f>
        <v>Yes</v>
      </c>
      <c r="R561">
        <f t="shared" si="40"/>
        <v>37</v>
      </c>
      <c r="S561" t="str">
        <f t="shared" si="41"/>
        <v>37+ months</v>
      </c>
      <c r="T561">
        <f>_xlfn.XLOOKUP(A561,performance_pivot!$A:$A,performance_pivot!$B:$B,"Missing")</f>
        <v>3</v>
      </c>
      <c r="U561">
        <f>_xlfn.XLOOKUP(A561,compensation_cleaned!$A:$A,compensation_cleaned!$F:$F,"Missing")</f>
        <v>499723.03723404254</v>
      </c>
      <c r="V561" t="str">
        <f t="shared" si="42"/>
        <v>Above Avg Pay</v>
      </c>
      <c r="W561" t="str">
        <f t="shared" si="43"/>
        <v>Low/Avg Performer</v>
      </c>
      <c r="Y561" t="str">
        <f t="shared" si="44"/>
        <v>Overpaid Low Performer</v>
      </c>
    </row>
    <row r="562" spans="1:25">
      <c r="A562" s="7" t="s">
        <v>742</v>
      </c>
      <c r="B562" s="8" t="s">
        <v>11</v>
      </c>
      <c r="C562" s="8">
        <v>38</v>
      </c>
      <c r="D562" s="8" t="s">
        <v>20</v>
      </c>
      <c r="E562" s="8" t="s">
        <v>26</v>
      </c>
      <c r="F562" s="8" t="s">
        <v>27</v>
      </c>
      <c r="G562" s="9">
        <v>44559</v>
      </c>
      <c r="H562" s="8" t="s">
        <v>743</v>
      </c>
      <c r="I562" s="8" t="s">
        <v>23</v>
      </c>
      <c r="J562" s="10" t="s">
        <v>24</v>
      </c>
      <c r="K562" t="str">
        <f>_xlfn.XLOOKUP(A562,attrition_cleaned!$A:$A,attrition_cleaned!$B:$B,"Missing")</f>
        <v>No</v>
      </c>
      <c r="L562" s="9"/>
      <c r="M562">
        <f>_xlfn.XLOOKUP(A562,compensation_cleaned!$A:$A,compensation_cleaned!$B:$B,"Missing")</f>
        <v>455090</v>
      </c>
      <c r="N562">
        <f>_xlfn.XLOOKUP(A562,compensation_cleaned!$A:$A,compensation_cleaned!$C:$C,"Missing")</f>
        <v>26983</v>
      </c>
      <c r="O562" t="str">
        <f>_xlfn.XLOOKUP(A562,compensation_cleaned!$A:$A,compensation_cleaned!$D:$D,"Missing")</f>
        <v>L1</v>
      </c>
      <c r="P562">
        <f>_xlfn.XLOOKUP(A562,engagement_pivot!$A:$A,engagement_pivot!$B:$B,"Missing")</f>
        <v>3.5</v>
      </c>
      <c r="Q562" t="str">
        <f>IF(
  _xlfn.XLOOKUP(A562, engagement_pivot!A:A, engagement_pivot!C:C, 0) &gt; 0,
  "Yes",
  "No"
)</f>
        <v>Yes</v>
      </c>
      <c r="R562">
        <f t="shared" si="40"/>
        <v>24</v>
      </c>
      <c r="S562" t="str">
        <f t="shared" si="41"/>
        <v>13–36 months</v>
      </c>
      <c r="T562">
        <f>_xlfn.XLOOKUP(A562,performance_pivot!$A:$A,performance_pivot!$B:$B,"Missing")</f>
        <v>3.75</v>
      </c>
      <c r="U562">
        <f>_xlfn.XLOOKUP(A562,compensation_cleaned!$A:$A,compensation_cleaned!$F:$F,"Missing")</f>
        <v>499723.03723404254</v>
      </c>
      <c r="V562" t="str">
        <f t="shared" si="42"/>
        <v>Below Avg Pay</v>
      </c>
      <c r="W562" t="str">
        <f t="shared" si="43"/>
        <v>Low/Avg Performer</v>
      </c>
      <c r="Y562" t="str">
        <f t="shared" si="44"/>
        <v>Low Pay &amp; Low Performance</v>
      </c>
    </row>
    <row r="563" spans="1:25">
      <c r="A563" s="11" t="s">
        <v>744</v>
      </c>
      <c r="B563" s="12" t="s">
        <v>19</v>
      </c>
      <c r="C563" s="12">
        <v>35</v>
      </c>
      <c r="D563" s="12" t="s">
        <v>12</v>
      </c>
      <c r="E563" s="12" t="s">
        <v>33</v>
      </c>
      <c r="F563" s="12" t="s">
        <v>112</v>
      </c>
      <c r="G563" s="13">
        <v>43351</v>
      </c>
      <c r="H563" s="12" t="s">
        <v>96</v>
      </c>
      <c r="I563" s="12" t="s">
        <v>45</v>
      </c>
      <c r="J563" s="14" t="s">
        <v>24</v>
      </c>
      <c r="K563" t="str">
        <f>_xlfn.XLOOKUP(A563,attrition_cleaned!$A:$A,attrition_cleaned!$B:$B,"Missing")</f>
        <v>No</v>
      </c>
      <c r="L563" s="13"/>
      <c r="M563">
        <f>_xlfn.XLOOKUP(A563,compensation_cleaned!$A:$A,compensation_cleaned!$B:$B,"Missing")</f>
        <v>531319</v>
      </c>
      <c r="N563">
        <f>_xlfn.XLOOKUP(A563,compensation_cleaned!$A:$A,compensation_cleaned!$C:$C,"Missing")</f>
        <v>72311</v>
      </c>
      <c r="O563" t="str">
        <f>_xlfn.XLOOKUP(A563,compensation_cleaned!$A:$A,compensation_cleaned!$D:$D,"Missing")</f>
        <v>L1</v>
      </c>
      <c r="P563">
        <f>_xlfn.XLOOKUP(A563,engagement_pivot!$A:$A,engagement_pivot!$B:$B,"Missing")</f>
        <v>4</v>
      </c>
      <c r="Q563" t="str">
        <f>IF(
  _xlfn.XLOOKUP(A563, engagement_pivot!A:A, engagement_pivot!C:C, 0) &gt; 0,
  "Yes",
  "No"
)</f>
        <v>Yes</v>
      </c>
      <c r="R563">
        <f t="shared" si="40"/>
        <v>63</v>
      </c>
      <c r="S563" t="str">
        <f t="shared" si="41"/>
        <v>37+ months</v>
      </c>
      <c r="T563">
        <f>_xlfn.XLOOKUP(A563,performance_pivot!$A:$A,performance_pivot!$B:$B,"Missing")</f>
        <v>3.5</v>
      </c>
      <c r="U563">
        <f>_xlfn.XLOOKUP(A563,compensation_cleaned!$A:$A,compensation_cleaned!$F:$F,"Missing")</f>
        <v>499723.03723404254</v>
      </c>
      <c r="V563" t="str">
        <f t="shared" si="42"/>
        <v>Above Avg Pay</v>
      </c>
      <c r="W563" t="str">
        <f t="shared" si="43"/>
        <v>Low/Avg Performer</v>
      </c>
      <c r="Y563" t="str">
        <f t="shared" si="44"/>
        <v>Overpaid Low Performer</v>
      </c>
    </row>
    <row r="564" spans="1:25">
      <c r="A564" s="7" t="s">
        <v>745</v>
      </c>
      <c r="B564" s="8" t="s">
        <v>19</v>
      </c>
      <c r="C564" s="8">
        <v>44</v>
      </c>
      <c r="D564" s="8" t="s">
        <v>20</v>
      </c>
      <c r="E564" s="8" t="s">
        <v>49</v>
      </c>
      <c r="F564" s="8" t="s">
        <v>65</v>
      </c>
      <c r="G564" s="9">
        <v>43869</v>
      </c>
      <c r="H564" s="8" t="s">
        <v>231</v>
      </c>
      <c r="I564" s="8" t="s">
        <v>16</v>
      </c>
      <c r="J564" s="10" t="s">
        <v>24</v>
      </c>
      <c r="K564" t="str">
        <f>_xlfn.XLOOKUP(A564,attrition_cleaned!$A:$A,attrition_cleaned!$B:$B,"Missing")</f>
        <v>No</v>
      </c>
      <c r="L564" s="9"/>
      <c r="M564">
        <f>_xlfn.XLOOKUP(A564,compensation_cleaned!$A:$A,compensation_cleaned!$B:$B,"Missing")</f>
        <v>502384</v>
      </c>
      <c r="N564">
        <f>_xlfn.XLOOKUP(A564,compensation_cleaned!$A:$A,compensation_cleaned!$C:$C,"Missing")</f>
        <v>26384</v>
      </c>
      <c r="O564" t="str">
        <f>_xlfn.XLOOKUP(A564,compensation_cleaned!$A:$A,compensation_cleaned!$D:$D,"Missing")</f>
        <v>L1</v>
      </c>
      <c r="P564">
        <f>_xlfn.XLOOKUP(A564,engagement_pivot!$A:$A,engagement_pivot!$B:$B,"Missing")</f>
        <v>2.5</v>
      </c>
      <c r="Q564" t="str">
        <f>IF(
  _xlfn.XLOOKUP(A564, engagement_pivot!A:A, engagement_pivot!C:C, 0) &gt; 0,
  "Yes",
  "No"
)</f>
        <v>Yes</v>
      </c>
      <c r="R564">
        <f t="shared" si="40"/>
        <v>46</v>
      </c>
      <c r="S564" t="str">
        <f t="shared" si="41"/>
        <v>37+ months</v>
      </c>
      <c r="T564">
        <f>_xlfn.XLOOKUP(A564,performance_pivot!$A:$A,performance_pivot!$B:$B,"Missing")</f>
        <v>3.5</v>
      </c>
      <c r="U564">
        <f>_xlfn.XLOOKUP(A564,compensation_cleaned!$A:$A,compensation_cleaned!$F:$F,"Missing")</f>
        <v>499723.03723404254</v>
      </c>
      <c r="V564" t="str">
        <f t="shared" si="42"/>
        <v>Above Avg Pay</v>
      </c>
      <c r="W564" t="str">
        <f t="shared" si="43"/>
        <v>Low/Avg Performer</v>
      </c>
      <c r="Y564" t="str">
        <f t="shared" si="44"/>
        <v>Overpaid Low Performer</v>
      </c>
    </row>
    <row r="565" spans="1:25">
      <c r="A565" s="11" t="s">
        <v>746</v>
      </c>
      <c r="B565" s="12" t="s">
        <v>11</v>
      </c>
      <c r="C565" s="12">
        <v>43</v>
      </c>
      <c r="D565" s="12" t="s">
        <v>20</v>
      </c>
      <c r="E565" s="12" t="s">
        <v>26</v>
      </c>
      <c r="F565" s="12" t="s">
        <v>27</v>
      </c>
      <c r="G565" s="13">
        <v>43061</v>
      </c>
      <c r="H565" s="12" t="s">
        <v>120</v>
      </c>
      <c r="I565" s="12" t="s">
        <v>31</v>
      </c>
      <c r="J565" s="14" t="s">
        <v>24</v>
      </c>
      <c r="K565" t="str">
        <f>_xlfn.XLOOKUP(A565,attrition_cleaned!$A:$A,attrition_cleaned!$B:$B,"Missing")</f>
        <v>No</v>
      </c>
      <c r="L565" s="13"/>
      <c r="M565">
        <f>_xlfn.XLOOKUP(A565,compensation_cleaned!$A:$A,compensation_cleaned!$B:$B,"Missing")</f>
        <v>1181497</v>
      </c>
      <c r="N565">
        <f>_xlfn.XLOOKUP(A565,compensation_cleaned!$A:$A,compensation_cleaned!$C:$C,"Missing")</f>
        <v>110519</v>
      </c>
      <c r="O565" t="str">
        <f>_xlfn.XLOOKUP(A565,compensation_cleaned!$A:$A,compensation_cleaned!$D:$D,"Missing")</f>
        <v>L3</v>
      </c>
      <c r="P565">
        <f>_xlfn.XLOOKUP(A565,engagement_pivot!$A:$A,engagement_pivot!$B:$B,"Missing")</f>
        <v>3</v>
      </c>
      <c r="Q565" t="str">
        <f>IF(
  _xlfn.XLOOKUP(A565, engagement_pivot!A:A, engagement_pivot!C:C, 0) &gt; 0,
  "Yes",
  "No"
)</f>
        <v>Yes</v>
      </c>
      <c r="R565">
        <f t="shared" si="40"/>
        <v>73</v>
      </c>
      <c r="S565" t="str">
        <f t="shared" si="41"/>
        <v>37+ months</v>
      </c>
      <c r="T565">
        <f>_xlfn.XLOOKUP(A565,performance_pivot!$A:$A,performance_pivot!$B:$B,"Missing")</f>
        <v>3</v>
      </c>
      <c r="U565">
        <f>_xlfn.XLOOKUP(A565,compensation_cleaned!$A:$A,compensation_cleaned!$F:$F,"Missing")</f>
        <v>1044648.4727722772</v>
      </c>
      <c r="V565" t="str">
        <f t="shared" si="42"/>
        <v>Above Avg Pay</v>
      </c>
      <c r="W565" t="str">
        <f t="shared" si="43"/>
        <v>Low/Avg Performer</v>
      </c>
      <c r="Y565" t="str">
        <f t="shared" si="44"/>
        <v>Overpaid Low Performer</v>
      </c>
    </row>
    <row r="566" spans="1:25">
      <c r="A566" s="7" t="s">
        <v>747</v>
      </c>
      <c r="B566" s="8" t="s">
        <v>19</v>
      </c>
      <c r="C566" s="8">
        <v>36</v>
      </c>
      <c r="D566" s="8" t="s">
        <v>20</v>
      </c>
      <c r="E566" s="8" t="s">
        <v>49</v>
      </c>
      <c r="F566" s="8" t="s">
        <v>65</v>
      </c>
      <c r="G566" s="9">
        <v>43343</v>
      </c>
      <c r="H566" s="8" t="s">
        <v>88</v>
      </c>
      <c r="I566" s="8" t="s">
        <v>23</v>
      </c>
      <c r="J566" s="10" t="s">
        <v>24</v>
      </c>
      <c r="K566" t="str">
        <f>_xlfn.XLOOKUP(A566,attrition_cleaned!$A:$A,attrition_cleaned!$B:$B,"Missing")</f>
        <v>No</v>
      </c>
      <c r="L566" s="9"/>
      <c r="M566">
        <f>_xlfn.XLOOKUP(A566,compensation_cleaned!$A:$A,compensation_cleaned!$B:$B,"Missing")</f>
        <v>606320</v>
      </c>
      <c r="N566">
        <f>_xlfn.XLOOKUP(A566,compensation_cleaned!$A:$A,compensation_cleaned!$C:$C,"Missing")</f>
        <v>76519</v>
      </c>
      <c r="O566" t="str">
        <f>_xlfn.XLOOKUP(A566,compensation_cleaned!$A:$A,compensation_cleaned!$D:$D,"Missing")</f>
        <v>L2</v>
      </c>
      <c r="P566">
        <f>_xlfn.XLOOKUP(A566,engagement_pivot!$A:$A,engagement_pivot!$B:$B,"Missing")</f>
        <v>3</v>
      </c>
      <c r="Q566" t="str">
        <f>IF(
  _xlfn.XLOOKUP(A566, engagement_pivot!A:A, engagement_pivot!C:C, 0) &gt; 0,
  "Yes",
  "No"
)</f>
        <v>Yes</v>
      </c>
      <c r="R566">
        <f t="shared" si="40"/>
        <v>64</v>
      </c>
      <c r="S566" t="str">
        <f t="shared" si="41"/>
        <v>37+ months</v>
      </c>
      <c r="T566">
        <f>_xlfn.XLOOKUP(A566,performance_pivot!$A:$A,performance_pivot!$B:$B,"Missing")</f>
        <v>3.5</v>
      </c>
      <c r="U566">
        <f>_xlfn.XLOOKUP(A566,compensation_cleaned!$A:$A,compensation_cleaned!$F:$F,"Missing")</f>
        <v>746435.40070921986</v>
      </c>
      <c r="V566" t="str">
        <f t="shared" si="42"/>
        <v>Below Avg Pay</v>
      </c>
      <c r="W566" t="str">
        <f t="shared" si="43"/>
        <v>Low/Avg Performer</v>
      </c>
      <c r="Y566" t="str">
        <f t="shared" si="44"/>
        <v>Low Pay &amp; Low Performance</v>
      </c>
    </row>
    <row r="567" spans="1:25">
      <c r="A567" s="11" t="s">
        <v>748</v>
      </c>
      <c r="B567" s="12" t="s">
        <v>11</v>
      </c>
      <c r="C567" s="12">
        <v>42</v>
      </c>
      <c r="D567" s="12" t="s">
        <v>12</v>
      </c>
      <c r="E567" s="12" t="s">
        <v>13</v>
      </c>
      <c r="F567" s="12" t="s">
        <v>21</v>
      </c>
      <c r="G567" s="13">
        <v>44722</v>
      </c>
      <c r="H567" s="12" t="s">
        <v>301</v>
      </c>
      <c r="I567" s="12" t="s">
        <v>23</v>
      </c>
      <c r="J567" s="14" t="s">
        <v>24</v>
      </c>
      <c r="K567" t="str">
        <f>_xlfn.XLOOKUP(A567,attrition_cleaned!$A:$A,attrition_cleaned!$B:$B,"Missing")</f>
        <v>Yes</v>
      </c>
      <c r="L567" s="13">
        <v>46094</v>
      </c>
      <c r="M567">
        <f>_xlfn.XLOOKUP(A567,compensation_cleaned!$A:$A,compensation_cleaned!$B:$B,"Missing")</f>
        <v>745770</v>
      </c>
      <c r="N567">
        <f>_xlfn.XLOOKUP(A567,compensation_cleaned!$A:$A,compensation_cleaned!$C:$C,"Missing")</f>
        <v>65990</v>
      </c>
      <c r="O567" t="str">
        <f>_xlfn.XLOOKUP(A567,compensation_cleaned!$A:$A,compensation_cleaned!$D:$D,"Missing")</f>
        <v>L2</v>
      </c>
      <c r="P567">
        <f>_xlfn.XLOOKUP(A567,engagement_pivot!$A:$A,engagement_pivot!$B:$B,"Missing")</f>
        <v>1</v>
      </c>
      <c r="Q567" t="str">
        <f>IF(
  _xlfn.XLOOKUP(A567, engagement_pivot!A:A, engagement_pivot!C:C, 0) &gt; 0,
  "Yes",
  "No"
)</f>
        <v>Yes</v>
      </c>
      <c r="R567">
        <f t="shared" si="40"/>
        <v>45</v>
      </c>
      <c r="S567" t="str">
        <f t="shared" si="41"/>
        <v>37+ months</v>
      </c>
      <c r="T567">
        <f>_xlfn.XLOOKUP(A567,performance_pivot!$A:$A,performance_pivot!$B:$B,"Missing")</f>
        <v>2.5</v>
      </c>
      <c r="U567">
        <f>_xlfn.XLOOKUP(A567,compensation_cleaned!$A:$A,compensation_cleaned!$F:$F,"Missing")</f>
        <v>746435.40070921986</v>
      </c>
      <c r="V567" t="str">
        <f t="shared" si="42"/>
        <v>Below Avg Pay</v>
      </c>
      <c r="W567" t="str">
        <f t="shared" si="43"/>
        <v>Low/Avg Performer</v>
      </c>
      <c r="Y567" t="str">
        <f t="shared" si="44"/>
        <v>Low Pay &amp; Low Performance</v>
      </c>
    </row>
    <row r="568" spans="1:25">
      <c r="A568" s="7" t="s">
        <v>749</v>
      </c>
      <c r="B568" s="8" t="s">
        <v>11</v>
      </c>
      <c r="C568" s="8">
        <v>26</v>
      </c>
      <c r="D568" s="8" t="s">
        <v>12</v>
      </c>
      <c r="E568" s="8" t="s">
        <v>26</v>
      </c>
      <c r="F568" s="8" t="s">
        <v>58</v>
      </c>
      <c r="G568" s="9">
        <v>44914</v>
      </c>
      <c r="H568" s="8" t="s">
        <v>255</v>
      </c>
      <c r="I568" s="8" t="s">
        <v>31</v>
      </c>
      <c r="J568" s="10" t="s">
        <v>24</v>
      </c>
      <c r="K568" t="str">
        <f>_xlfn.XLOOKUP(A568,attrition_cleaned!$A:$A,attrition_cleaned!$B:$B,"Missing")</f>
        <v>No</v>
      </c>
      <c r="L568" s="9"/>
      <c r="M568">
        <f>_xlfn.XLOOKUP(A568,compensation_cleaned!$A:$A,compensation_cleaned!$B:$B,"Missing")</f>
        <v>989627</v>
      </c>
      <c r="N568">
        <f>_xlfn.XLOOKUP(A568,compensation_cleaned!$A:$A,compensation_cleaned!$C:$C,"Missing")</f>
        <v>105634</v>
      </c>
      <c r="O568" t="str">
        <f>_xlfn.XLOOKUP(A568,compensation_cleaned!$A:$A,compensation_cleaned!$D:$D,"Missing")</f>
        <v>L3</v>
      </c>
      <c r="P568">
        <f>_xlfn.XLOOKUP(A568,engagement_pivot!$A:$A,engagement_pivot!$B:$B,"Missing")</f>
        <v>3</v>
      </c>
      <c r="Q568" t="str">
        <f>IF(
  _xlfn.XLOOKUP(A568, engagement_pivot!A:A, engagement_pivot!C:C, 0) &gt; 0,
  "Yes",
  "No"
)</f>
        <v>Yes</v>
      </c>
      <c r="R568">
        <f t="shared" si="40"/>
        <v>12</v>
      </c>
      <c r="S568" t="str">
        <f t="shared" si="41"/>
        <v>0–12 months</v>
      </c>
      <c r="T568">
        <f>_xlfn.XLOOKUP(A568,performance_pivot!$A:$A,performance_pivot!$B:$B,"Missing")</f>
        <v>4.333333333333333</v>
      </c>
      <c r="U568">
        <f>_xlfn.XLOOKUP(A568,compensation_cleaned!$A:$A,compensation_cleaned!$F:$F,"Missing")</f>
        <v>1044648.4727722772</v>
      </c>
      <c r="V568" t="str">
        <f t="shared" si="42"/>
        <v>Below Avg Pay</v>
      </c>
      <c r="W568" t="str">
        <f t="shared" si="43"/>
        <v>High Performer</v>
      </c>
      <c r="Y568" t="str">
        <f t="shared" si="44"/>
        <v>Underpaid High Performer</v>
      </c>
    </row>
    <row r="569" spans="1:25">
      <c r="A569" s="11" t="s">
        <v>750</v>
      </c>
      <c r="B569" s="12" t="s">
        <v>19</v>
      </c>
      <c r="C569" s="12">
        <v>43</v>
      </c>
      <c r="D569" s="12" t="s">
        <v>12</v>
      </c>
      <c r="E569" s="12" t="s">
        <v>13</v>
      </c>
      <c r="F569" s="12" t="s">
        <v>14</v>
      </c>
      <c r="G569" s="13">
        <v>42906</v>
      </c>
      <c r="H569" s="12" t="s">
        <v>218</v>
      </c>
      <c r="I569" s="12" t="s">
        <v>45</v>
      </c>
      <c r="J569" s="14" t="s">
        <v>24</v>
      </c>
      <c r="K569" t="str">
        <f>_xlfn.XLOOKUP(A569,attrition_cleaned!$A:$A,attrition_cleaned!$B:$B,"Missing")</f>
        <v>Yes</v>
      </c>
      <c r="L569" s="13">
        <v>43515</v>
      </c>
      <c r="M569">
        <f>_xlfn.XLOOKUP(A569,compensation_cleaned!$A:$A,compensation_cleaned!$B:$B,"Missing")</f>
        <v>597612</v>
      </c>
      <c r="N569">
        <f>_xlfn.XLOOKUP(A569,compensation_cleaned!$A:$A,compensation_cleaned!$C:$C,"Missing")</f>
        <v>82883</v>
      </c>
      <c r="O569" t="str">
        <f>_xlfn.XLOOKUP(A569,compensation_cleaned!$A:$A,compensation_cleaned!$D:$D,"Missing")</f>
        <v>L1</v>
      </c>
      <c r="P569">
        <f>_xlfn.XLOOKUP(A569,engagement_pivot!$A:$A,engagement_pivot!$B:$B,"Missing")</f>
        <v>5</v>
      </c>
      <c r="Q569" t="str">
        <f>IF(
  _xlfn.XLOOKUP(A569, engagement_pivot!A:A, engagement_pivot!C:C, 0) &gt; 0,
  "Yes",
  "No"
)</f>
        <v>Yes</v>
      </c>
      <c r="R569">
        <f t="shared" si="40"/>
        <v>19</v>
      </c>
      <c r="S569" t="str">
        <f t="shared" si="41"/>
        <v>13–36 months</v>
      </c>
      <c r="T569">
        <f>_xlfn.XLOOKUP(A569,performance_pivot!$A:$A,performance_pivot!$B:$B,"Missing")</f>
        <v>3.5</v>
      </c>
      <c r="U569">
        <f>_xlfn.XLOOKUP(A569,compensation_cleaned!$A:$A,compensation_cleaned!$F:$F,"Missing")</f>
        <v>499723.03723404254</v>
      </c>
      <c r="V569" t="str">
        <f t="shared" si="42"/>
        <v>Above Avg Pay</v>
      </c>
      <c r="W569" t="str">
        <f t="shared" si="43"/>
        <v>Low/Avg Performer</v>
      </c>
      <c r="Y569" t="str">
        <f t="shared" si="44"/>
        <v>Overpaid Low Performer</v>
      </c>
    </row>
    <row r="570" spans="1:25">
      <c r="A570" s="7" t="s">
        <v>751</v>
      </c>
      <c r="B570" s="8" t="s">
        <v>19</v>
      </c>
      <c r="C570" s="8">
        <v>37</v>
      </c>
      <c r="D570" s="8" t="s">
        <v>12</v>
      </c>
      <c r="E570" s="8" t="s">
        <v>33</v>
      </c>
      <c r="F570" s="8" t="s">
        <v>34</v>
      </c>
      <c r="G570" s="9">
        <v>44771</v>
      </c>
      <c r="H570" s="8" t="s">
        <v>683</v>
      </c>
      <c r="I570" s="8" t="s">
        <v>45</v>
      </c>
      <c r="J570" s="10" t="s">
        <v>24</v>
      </c>
      <c r="K570" t="str">
        <f>_xlfn.XLOOKUP(A570,attrition_cleaned!$A:$A,attrition_cleaned!$B:$B,"Missing")</f>
        <v>No</v>
      </c>
      <c r="L570" s="9"/>
      <c r="M570">
        <f>_xlfn.XLOOKUP(A570,compensation_cleaned!$A:$A,compensation_cleaned!$B:$B,"Missing")</f>
        <v>579611</v>
      </c>
      <c r="N570">
        <f>_xlfn.XLOOKUP(A570,compensation_cleaned!$A:$A,compensation_cleaned!$C:$C,"Missing")</f>
        <v>42933</v>
      </c>
      <c r="O570" t="str">
        <f>_xlfn.XLOOKUP(A570,compensation_cleaned!$A:$A,compensation_cleaned!$D:$D,"Missing")</f>
        <v>L1</v>
      </c>
      <c r="P570">
        <f>_xlfn.XLOOKUP(A570,engagement_pivot!$A:$A,engagement_pivot!$B:$B,"Missing")</f>
        <v>4</v>
      </c>
      <c r="Q570" t="str">
        <f>IF(
  _xlfn.XLOOKUP(A570, engagement_pivot!A:A, engagement_pivot!C:C, 0) &gt; 0,
  "Yes",
  "No"
)</f>
        <v>Yes</v>
      </c>
      <c r="R570">
        <f t="shared" si="40"/>
        <v>17</v>
      </c>
      <c r="S570" t="str">
        <f t="shared" si="41"/>
        <v>13–36 months</v>
      </c>
      <c r="T570">
        <f>_xlfn.XLOOKUP(A570,performance_pivot!$A:$A,performance_pivot!$B:$B,"Missing")</f>
        <v>3.25</v>
      </c>
      <c r="U570">
        <f>_xlfn.XLOOKUP(A570,compensation_cleaned!$A:$A,compensation_cleaned!$F:$F,"Missing")</f>
        <v>499723.03723404254</v>
      </c>
      <c r="V570" t="str">
        <f t="shared" si="42"/>
        <v>Above Avg Pay</v>
      </c>
      <c r="W570" t="str">
        <f t="shared" si="43"/>
        <v>Low/Avg Performer</v>
      </c>
      <c r="Y570" t="str">
        <f t="shared" si="44"/>
        <v>Overpaid Low Performer</v>
      </c>
    </row>
    <row r="571" spans="1:25">
      <c r="A571" s="11" t="s">
        <v>752</v>
      </c>
      <c r="B571" s="12" t="s">
        <v>11</v>
      </c>
      <c r="C571" s="12">
        <v>40</v>
      </c>
      <c r="D571" s="12" t="s">
        <v>12</v>
      </c>
      <c r="E571" s="12" t="s">
        <v>13</v>
      </c>
      <c r="F571" s="12" t="s">
        <v>21</v>
      </c>
      <c r="G571" s="13">
        <v>42946</v>
      </c>
      <c r="H571" s="12" t="s">
        <v>82</v>
      </c>
      <c r="I571" s="12" t="s">
        <v>23</v>
      </c>
      <c r="J571" s="14" t="s">
        <v>24</v>
      </c>
      <c r="K571" t="str">
        <f>_xlfn.XLOOKUP(A571,attrition_cleaned!$A:$A,attrition_cleaned!$B:$B,"Missing")</f>
        <v>No</v>
      </c>
      <c r="L571" s="13"/>
      <c r="M571">
        <f>_xlfn.XLOOKUP(A571,compensation_cleaned!$A:$A,compensation_cleaned!$B:$B,"Missing")</f>
        <v>1143136</v>
      </c>
      <c r="N571">
        <f>_xlfn.XLOOKUP(A571,compensation_cleaned!$A:$A,compensation_cleaned!$C:$C,"Missing")</f>
        <v>128310</v>
      </c>
      <c r="O571" t="str">
        <f>_xlfn.XLOOKUP(A571,compensation_cleaned!$A:$A,compensation_cleaned!$D:$D,"Missing")</f>
        <v>L3</v>
      </c>
      <c r="P571">
        <f>_xlfn.XLOOKUP(A571,engagement_pivot!$A:$A,engagement_pivot!$B:$B,"Missing")</f>
        <v>2</v>
      </c>
      <c r="Q571" t="str">
        <f>IF(
  _xlfn.XLOOKUP(A571, engagement_pivot!A:A, engagement_pivot!C:C, 0) &gt; 0,
  "Yes",
  "No"
)</f>
        <v>Yes</v>
      </c>
      <c r="R571">
        <f t="shared" si="40"/>
        <v>77</v>
      </c>
      <c r="S571" t="str">
        <f t="shared" si="41"/>
        <v>37+ months</v>
      </c>
      <c r="T571">
        <f>_xlfn.XLOOKUP(A571,performance_pivot!$A:$A,performance_pivot!$B:$B,"Missing")</f>
        <v>4</v>
      </c>
      <c r="U571">
        <f>_xlfn.XLOOKUP(A571,compensation_cleaned!$A:$A,compensation_cleaned!$F:$F,"Missing")</f>
        <v>1044648.4727722772</v>
      </c>
      <c r="V571" t="str">
        <f t="shared" si="42"/>
        <v>Above Avg Pay</v>
      </c>
      <c r="W571" t="str">
        <f t="shared" si="43"/>
        <v>High Performer</v>
      </c>
      <c r="Y571" t="str">
        <f t="shared" si="44"/>
        <v>Well Aligned</v>
      </c>
    </row>
    <row r="572" spans="1:25">
      <c r="A572" s="7" t="s">
        <v>753</v>
      </c>
      <c r="B572" s="8" t="s">
        <v>19</v>
      </c>
      <c r="C572" s="8">
        <v>27</v>
      </c>
      <c r="D572" s="8" t="s">
        <v>12</v>
      </c>
      <c r="E572" s="8" t="s">
        <v>33</v>
      </c>
      <c r="F572" s="8" t="s">
        <v>112</v>
      </c>
      <c r="G572" s="9">
        <v>43162</v>
      </c>
      <c r="H572" s="8" t="s">
        <v>72</v>
      </c>
      <c r="I572" s="8" t="s">
        <v>23</v>
      </c>
      <c r="J572" s="10" t="s">
        <v>24</v>
      </c>
      <c r="K572" t="str">
        <f>_xlfn.XLOOKUP(A572,attrition_cleaned!$A:$A,attrition_cleaned!$B:$B,"Missing")</f>
        <v>No</v>
      </c>
      <c r="L572" s="9"/>
      <c r="M572">
        <f>_xlfn.XLOOKUP(A572,compensation_cleaned!$A:$A,compensation_cleaned!$B:$B,"Missing")</f>
        <v>771824</v>
      </c>
      <c r="N572">
        <f>_xlfn.XLOOKUP(A572,compensation_cleaned!$A:$A,compensation_cleaned!$C:$C,"Missing")</f>
        <v>102120</v>
      </c>
      <c r="O572" t="str">
        <f>_xlfn.XLOOKUP(A572,compensation_cleaned!$A:$A,compensation_cleaned!$D:$D,"Missing")</f>
        <v>L2</v>
      </c>
      <c r="P572">
        <f>_xlfn.XLOOKUP(A572,engagement_pivot!$A:$A,engagement_pivot!$B:$B,"Missing")</f>
        <v>1</v>
      </c>
      <c r="Q572" t="str">
        <f>IF(
  _xlfn.XLOOKUP(A572, engagement_pivot!A:A, engagement_pivot!C:C, 0) &gt; 0,
  "Yes",
  "No"
)</f>
        <v>Yes</v>
      </c>
      <c r="R572">
        <f t="shared" si="40"/>
        <v>69</v>
      </c>
      <c r="S572" t="str">
        <f t="shared" si="41"/>
        <v>37+ months</v>
      </c>
      <c r="T572">
        <f>_xlfn.XLOOKUP(A572,performance_pivot!$A:$A,performance_pivot!$B:$B,"Missing")</f>
        <v>4.333333333333333</v>
      </c>
      <c r="U572">
        <f>_xlfn.XLOOKUP(A572,compensation_cleaned!$A:$A,compensation_cleaned!$F:$F,"Missing")</f>
        <v>746435.40070921986</v>
      </c>
      <c r="V572" t="str">
        <f t="shared" si="42"/>
        <v>Above Avg Pay</v>
      </c>
      <c r="W572" t="str">
        <f t="shared" si="43"/>
        <v>High Performer</v>
      </c>
      <c r="Y572" t="str">
        <f t="shared" si="44"/>
        <v>Well Aligned</v>
      </c>
    </row>
    <row r="573" spans="1:25">
      <c r="A573" s="11" t="s">
        <v>754</v>
      </c>
      <c r="B573" s="12" t="s">
        <v>19</v>
      </c>
      <c r="C573" s="12">
        <v>43</v>
      </c>
      <c r="D573" s="12" t="s">
        <v>20</v>
      </c>
      <c r="E573" s="12" t="s">
        <v>33</v>
      </c>
      <c r="F573" s="12" t="s">
        <v>112</v>
      </c>
      <c r="G573" s="13">
        <v>43063</v>
      </c>
      <c r="H573" s="12" t="s">
        <v>239</v>
      </c>
      <c r="I573" s="12" t="s">
        <v>16</v>
      </c>
      <c r="J573" s="14" t="s">
        <v>17</v>
      </c>
      <c r="K573" t="str">
        <f>_xlfn.XLOOKUP(A573,attrition_cleaned!$A:$A,attrition_cleaned!$B:$B,"Missing")</f>
        <v>No</v>
      </c>
      <c r="L573" s="13"/>
      <c r="M573">
        <f>_xlfn.XLOOKUP(A573,compensation_cleaned!$A:$A,compensation_cleaned!$B:$B,"Missing")</f>
        <v>655817</v>
      </c>
      <c r="N573">
        <f>_xlfn.XLOOKUP(A573,compensation_cleaned!$A:$A,compensation_cleaned!$C:$C,"Missing")</f>
        <v>75622</v>
      </c>
      <c r="O573" t="str">
        <f>_xlfn.XLOOKUP(A573,compensation_cleaned!$A:$A,compensation_cleaned!$D:$D,"Missing")</f>
        <v>L2</v>
      </c>
      <c r="P573">
        <f>_xlfn.XLOOKUP(A573,engagement_pivot!$A:$A,engagement_pivot!$B:$B,"Missing")</f>
        <v>3.6666666666666665</v>
      </c>
      <c r="Q573" t="str">
        <f>IF(
  _xlfn.XLOOKUP(A573, engagement_pivot!A:A, engagement_pivot!C:C, 0) &gt; 0,
  "Yes",
  "No"
)</f>
        <v>Yes</v>
      </c>
      <c r="R573">
        <f t="shared" si="40"/>
        <v>73</v>
      </c>
      <c r="S573" t="str">
        <f t="shared" si="41"/>
        <v>37+ months</v>
      </c>
      <c r="T573">
        <f>_xlfn.XLOOKUP(A573,performance_pivot!$A:$A,performance_pivot!$B:$B,"Missing")</f>
        <v>3</v>
      </c>
      <c r="U573">
        <f>_xlfn.XLOOKUP(A573,compensation_cleaned!$A:$A,compensation_cleaned!$F:$F,"Missing")</f>
        <v>746435.40070921986</v>
      </c>
      <c r="V573" t="str">
        <f t="shared" si="42"/>
        <v>Below Avg Pay</v>
      </c>
      <c r="W573" t="str">
        <f t="shared" si="43"/>
        <v>Low/Avg Performer</v>
      </c>
      <c r="Y573" t="str">
        <f t="shared" si="44"/>
        <v>Low Pay &amp; Low Performance</v>
      </c>
    </row>
    <row r="574" spans="1:25">
      <c r="A574" s="7" t="s">
        <v>755</v>
      </c>
      <c r="B574" s="8" t="s">
        <v>19</v>
      </c>
      <c r="C574" s="8">
        <v>32</v>
      </c>
      <c r="D574" s="8" t="s">
        <v>20</v>
      </c>
      <c r="E574" s="8" t="s">
        <v>13</v>
      </c>
      <c r="F574" s="8" t="s">
        <v>14</v>
      </c>
      <c r="G574" s="9">
        <v>44629</v>
      </c>
      <c r="H574" s="8" t="s">
        <v>100</v>
      </c>
      <c r="I574" s="8" t="s">
        <v>45</v>
      </c>
      <c r="J574" s="10" t="s">
        <v>24</v>
      </c>
      <c r="K574" t="str">
        <f>_xlfn.XLOOKUP(A574,attrition_cleaned!$A:$A,attrition_cleaned!$B:$B,"Missing")</f>
        <v>No</v>
      </c>
      <c r="L574" s="9"/>
      <c r="M574">
        <f>_xlfn.XLOOKUP(A574,compensation_cleaned!$A:$A,compensation_cleaned!$B:$B,"Missing")</f>
        <v>408458</v>
      </c>
      <c r="N574">
        <f>_xlfn.XLOOKUP(A574,compensation_cleaned!$A:$A,compensation_cleaned!$C:$C,"Missing")</f>
        <v>53072</v>
      </c>
      <c r="O574" t="str">
        <f>_xlfn.XLOOKUP(A574,compensation_cleaned!$A:$A,compensation_cleaned!$D:$D,"Missing")</f>
        <v>L1</v>
      </c>
      <c r="P574">
        <f>_xlfn.XLOOKUP(A574,engagement_pivot!$A:$A,engagement_pivot!$B:$B,"Missing")</f>
        <v>3.6666666666666665</v>
      </c>
      <c r="Q574" t="str">
        <f>IF(
  _xlfn.XLOOKUP(A574, engagement_pivot!A:A, engagement_pivot!C:C, 0) &gt; 0,
  "Yes",
  "No"
)</f>
        <v>Yes</v>
      </c>
      <c r="R574">
        <f t="shared" si="40"/>
        <v>21</v>
      </c>
      <c r="S574" t="str">
        <f t="shared" si="41"/>
        <v>13–36 months</v>
      </c>
      <c r="T574">
        <f>_xlfn.XLOOKUP(A574,performance_pivot!$A:$A,performance_pivot!$B:$B,"Missing")</f>
        <v>3</v>
      </c>
      <c r="U574">
        <f>_xlfn.XLOOKUP(A574,compensation_cleaned!$A:$A,compensation_cleaned!$F:$F,"Missing")</f>
        <v>499723.03723404254</v>
      </c>
      <c r="V574" t="str">
        <f t="shared" si="42"/>
        <v>Below Avg Pay</v>
      </c>
      <c r="W574" t="str">
        <f t="shared" si="43"/>
        <v>Low/Avg Performer</v>
      </c>
      <c r="Y574" t="str">
        <f t="shared" si="44"/>
        <v>Low Pay &amp; Low Performance</v>
      </c>
    </row>
    <row r="575" spans="1:25">
      <c r="A575" s="11" t="s">
        <v>756</v>
      </c>
      <c r="B575" s="12" t="s">
        <v>11</v>
      </c>
      <c r="C575" s="12">
        <v>43</v>
      </c>
      <c r="D575" s="12" t="s">
        <v>12</v>
      </c>
      <c r="E575" s="12" t="s">
        <v>49</v>
      </c>
      <c r="F575" s="12" t="s">
        <v>50</v>
      </c>
      <c r="G575" s="13">
        <v>43336</v>
      </c>
      <c r="H575" s="12" t="s">
        <v>153</v>
      </c>
      <c r="I575" s="12" t="s">
        <v>31</v>
      </c>
      <c r="J575" s="14" t="s">
        <v>24</v>
      </c>
      <c r="K575" t="str">
        <f>_xlfn.XLOOKUP(A575,attrition_cleaned!$A:$A,attrition_cleaned!$B:$B,"Missing")</f>
        <v>No</v>
      </c>
      <c r="L575" s="13"/>
      <c r="M575">
        <f>_xlfn.XLOOKUP(A575,compensation_cleaned!$A:$A,compensation_cleaned!$B:$B,"Missing")</f>
        <v>697944</v>
      </c>
      <c r="N575">
        <f>_xlfn.XLOOKUP(A575,compensation_cleaned!$A:$A,compensation_cleaned!$C:$C,"Missing")</f>
        <v>69663</v>
      </c>
      <c r="O575" t="str">
        <f>_xlfn.XLOOKUP(A575,compensation_cleaned!$A:$A,compensation_cleaned!$D:$D,"Missing")</f>
        <v>L2</v>
      </c>
      <c r="P575">
        <f>_xlfn.XLOOKUP(A575,engagement_pivot!$A:$A,engagement_pivot!$B:$B,"Missing")</f>
        <v>3</v>
      </c>
      <c r="Q575" t="str">
        <f>IF(
  _xlfn.XLOOKUP(A575, engagement_pivot!A:A, engagement_pivot!C:C, 0) &gt; 0,
  "Yes",
  "No"
)</f>
        <v>Yes</v>
      </c>
      <c r="R575">
        <f t="shared" si="40"/>
        <v>64</v>
      </c>
      <c r="S575" t="str">
        <f t="shared" si="41"/>
        <v>37+ months</v>
      </c>
      <c r="T575">
        <f>_xlfn.XLOOKUP(A575,performance_pivot!$A:$A,performance_pivot!$B:$B,"Missing")</f>
        <v>3.6666666666666665</v>
      </c>
      <c r="U575">
        <f>_xlfn.XLOOKUP(A575,compensation_cleaned!$A:$A,compensation_cleaned!$F:$F,"Missing")</f>
        <v>746435.40070921986</v>
      </c>
      <c r="V575" t="str">
        <f t="shared" si="42"/>
        <v>Below Avg Pay</v>
      </c>
      <c r="W575" t="str">
        <f t="shared" si="43"/>
        <v>Low/Avg Performer</v>
      </c>
      <c r="Y575" t="str">
        <f t="shared" si="44"/>
        <v>Low Pay &amp; Low Performance</v>
      </c>
    </row>
    <row r="576" spans="1:25">
      <c r="A576" s="7" t="s">
        <v>757</v>
      </c>
      <c r="B576" s="8" t="s">
        <v>19</v>
      </c>
      <c r="C576" s="8">
        <v>43</v>
      </c>
      <c r="D576" s="8" t="s">
        <v>12</v>
      </c>
      <c r="E576" s="8" t="s">
        <v>49</v>
      </c>
      <c r="F576" s="8" t="s">
        <v>65</v>
      </c>
      <c r="G576" s="9">
        <v>43101</v>
      </c>
      <c r="H576" s="8" t="s">
        <v>511</v>
      </c>
      <c r="I576" s="8" t="s">
        <v>23</v>
      </c>
      <c r="J576" s="10" t="s">
        <v>24</v>
      </c>
      <c r="K576" t="str">
        <f>_xlfn.XLOOKUP(A576,attrition_cleaned!$A:$A,attrition_cleaned!$B:$B,"Missing")</f>
        <v>Yes</v>
      </c>
      <c r="L576" s="9">
        <v>43416</v>
      </c>
      <c r="M576">
        <f>_xlfn.XLOOKUP(A576,compensation_cleaned!$A:$A,compensation_cleaned!$B:$B,"Missing")</f>
        <v>551876</v>
      </c>
      <c r="N576">
        <f>_xlfn.XLOOKUP(A576,compensation_cleaned!$A:$A,compensation_cleaned!$C:$C,"Missing")</f>
        <v>62993</v>
      </c>
      <c r="O576" t="str">
        <f>_xlfn.XLOOKUP(A576,compensation_cleaned!$A:$A,compensation_cleaned!$D:$D,"Missing")</f>
        <v>L1</v>
      </c>
      <c r="P576">
        <f>_xlfn.XLOOKUP(A576,engagement_pivot!$A:$A,engagement_pivot!$B:$B,"Missing")</f>
        <v>3</v>
      </c>
      <c r="Q576" t="str">
        <f>IF(
  _xlfn.XLOOKUP(A576, engagement_pivot!A:A, engagement_pivot!C:C, 0) &gt; 0,
  "Yes",
  "No"
)</f>
        <v>Yes</v>
      </c>
      <c r="R576">
        <f t="shared" si="40"/>
        <v>10</v>
      </c>
      <c r="S576" t="str">
        <f t="shared" si="41"/>
        <v>0–12 months</v>
      </c>
      <c r="T576">
        <f>_xlfn.XLOOKUP(A576,performance_pivot!$A:$A,performance_pivot!$B:$B,"Missing")</f>
        <v>4</v>
      </c>
      <c r="U576">
        <f>_xlfn.XLOOKUP(A576,compensation_cleaned!$A:$A,compensation_cleaned!$F:$F,"Missing")</f>
        <v>499723.03723404254</v>
      </c>
      <c r="V576" t="str">
        <f t="shared" si="42"/>
        <v>Above Avg Pay</v>
      </c>
      <c r="W576" t="str">
        <f t="shared" si="43"/>
        <v>High Performer</v>
      </c>
      <c r="Y576" t="str">
        <f t="shared" si="44"/>
        <v>Well Aligned</v>
      </c>
    </row>
    <row r="577" spans="1:25">
      <c r="A577" s="11" t="s">
        <v>758</v>
      </c>
      <c r="B577" s="12" t="s">
        <v>19</v>
      </c>
      <c r="C577" s="12">
        <v>40</v>
      </c>
      <c r="D577" s="12" t="s">
        <v>12</v>
      </c>
      <c r="E577" s="12" t="s">
        <v>49</v>
      </c>
      <c r="F577" s="12" t="s">
        <v>68</v>
      </c>
      <c r="G577" s="13">
        <v>43656</v>
      </c>
      <c r="H577" s="12" t="s">
        <v>244</v>
      </c>
      <c r="I577" s="12" t="s">
        <v>56</v>
      </c>
      <c r="J577" s="14" t="s">
        <v>24</v>
      </c>
      <c r="K577" t="str">
        <f>_xlfn.XLOOKUP(A577,attrition_cleaned!$A:$A,attrition_cleaned!$B:$B,"Missing")</f>
        <v>No</v>
      </c>
      <c r="L577" s="13"/>
      <c r="M577">
        <f>_xlfn.XLOOKUP(A577,compensation_cleaned!$A:$A,compensation_cleaned!$B:$B,"Missing")</f>
        <v>1118858</v>
      </c>
      <c r="N577">
        <f>_xlfn.XLOOKUP(A577,compensation_cleaned!$A:$A,compensation_cleaned!$C:$C,"Missing")</f>
        <v>133512</v>
      </c>
      <c r="O577" t="str">
        <f>_xlfn.XLOOKUP(A577,compensation_cleaned!$A:$A,compensation_cleaned!$D:$D,"Missing")</f>
        <v>L3</v>
      </c>
      <c r="P577">
        <f>_xlfn.XLOOKUP(A577,engagement_pivot!$A:$A,engagement_pivot!$B:$B,"Missing")</f>
        <v>4</v>
      </c>
      <c r="Q577" t="str">
        <f>IF(
  _xlfn.XLOOKUP(A577, engagement_pivot!A:A, engagement_pivot!C:C, 0) &gt; 0,
  "Yes",
  "No"
)</f>
        <v>Yes</v>
      </c>
      <c r="R577">
        <f t="shared" si="40"/>
        <v>53</v>
      </c>
      <c r="S577" t="str">
        <f t="shared" si="41"/>
        <v>37+ months</v>
      </c>
      <c r="T577">
        <f>_xlfn.XLOOKUP(A577,performance_pivot!$A:$A,performance_pivot!$B:$B,"Missing")</f>
        <v>4</v>
      </c>
      <c r="U577">
        <f>_xlfn.XLOOKUP(A577,compensation_cleaned!$A:$A,compensation_cleaned!$F:$F,"Missing")</f>
        <v>1044648.4727722772</v>
      </c>
      <c r="V577" t="str">
        <f t="shared" si="42"/>
        <v>Above Avg Pay</v>
      </c>
      <c r="W577" t="str">
        <f t="shared" si="43"/>
        <v>High Performer</v>
      </c>
      <c r="Y577" t="str">
        <f t="shared" si="44"/>
        <v>Well Aligned</v>
      </c>
    </row>
    <row r="578" spans="1:25">
      <c r="A578" s="7" t="s">
        <v>759</v>
      </c>
      <c r="B578" s="8" t="s">
        <v>19</v>
      </c>
      <c r="C578" s="8">
        <v>41</v>
      </c>
      <c r="D578" s="8" t="s">
        <v>12</v>
      </c>
      <c r="E578" s="8" t="s">
        <v>13</v>
      </c>
      <c r="F578" s="8" t="s">
        <v>14</v>
      </c>
      <c r="G578" s="9">
        <v>43455</v>
      </c>
      <c r="H578" s="8" t="s">
        <v>173</v>
      </c>
      <c r="I578" s="8" t="s">
        <v>56</v>
      </c>
      <c r="J578" s="10" t="s">
        <v>17</v>
      </c>
      <c r="K578" t="str">
        <f>_xlfn.XLOOKUP(A578,attrition_cleaned!$A:$A,attrition_cleaned!$B:$B,"Missing")</f>
        <v>No</v>
      </c>
      <c r="L578" s="9"/>
      <c r="M578">
        <f>_xlfn.XLOOKUP(A578,compensation_cleaned!$A:$A,compensation_cleaned!$B:$B,"Missing")</f>
        <v>765654</v>
      </c>
      <c r="N578">
        <f>_xlfn.XLOOKUP(A578,compensation_cleaned!$A:$A,compensation_cleaned!$C:$C,"Missing")</f>
        <v>107446</v>
      </c>
      <c r="O578" t="str">
        <f>_xlfn.XLOOKUP(A578,compensation_cleaned!$A:$A,compensation_cleaned!$D:$D,"Missing")</f>
        <v>L2</v>
      </c>
      <c r="P578">
        <f>_xlfn.XLOOKUP(A578,engagement_pivot!$A:$A,engagement_pivot!$B:$B,"Missing")</f>
        <v>3.5</v>
      </c>
      <c r="Q578" t="str">
        <f>IF(
  _xlfn.XLOOKUP(A578, engagement_pivot!A:A, engagement_pivot!C:C, 0) &gt; 0,
  "Yes",
  "No"
)</f>
        <v>Yes</v>
      </c>
      <c r="R578">
        <f t="shared" si="40"/>
        <v>60</v>
      </c>
      <c r="S578" t="str">
        <f t="shared" si="41"/>
        <v>37+ months</v>
      </c>
      <c r="T578">
        <f>_xlfn.XLOOKUP(A578,performance_pivot!$A:$A,performance_pivot!$B:$B,"Missing")</f>
        <v>3</v>
      </c>
      <c r="U578">
        <f>_xlfn.XLOOKUP(A578,compensation_cleaned!$A:$A,compensation_cleaned!$F:$F,"Missing")</f>
        <v>746435.40070921986</v>
      </c>
      <c r="V578" t="str">
        <f t="shared" si="42"/>
        <v>Above Avg Pay</v>
      </c>
      <c r="W578" t="str">
        <f t="shared" si="43"/>
        <v>Low/Avg Performer</v>
      </c>
      <c r="Y578" t="str">
        <f t="shared" si="44"/>
        <v>Overpaid Low Performer</v>
      </c>
    </row>
    <row r="579" spans="1:25">
      <c r="A579" s="11" t="s">
        <v>760</v>
      </c>
      <c r="B579" s="12" t="s">
        <v>11</v>
      </c>
      <c r="C579" s="12">
        <v>43</v>
      </c>
      <c r="D579" s="12" t="s">
        <v>12</v>
      </c>
      <c r="E579" s="12" t="s">
        <v>33</v>
      </c>
      <c r="F579" s="12" t="s">
        <v>112</v>
      </c>
      <c r="G579" s="13">
        <v>43242</v>
      </c>
      <c r="H579" s="12" t="s">
        <v>304</v>
      </c>
      <c r="I579" s="12" t="s">
        <v>70</v>
      </c>
      <c r="J579" s="14" t="s">
        <v>17</v>
      </c>
      <c r="K579" t="str">
        <f>_xlfn.XLOOKUP(A579,attrition_cleaned!$A:$A,attrition_cleaned!$B:$B,"Missing")</f>
        <v>No</v>
      </c>
      <c r="L579" s="13"/>
      <c r="M579">
        <f>_xlfn.XLOOKUP(A579,compensation_cleaned!$A:$A,compensation_cleaned!$B:$B,"Missing")</f>
        <v>866380</v>
      </c>
      <c r="N579">
        <f>_xlfn.XLOOKUP(A579,compensation_cleaned!$A:$A,compensation_cleaned!$C:$C,"Missing")</f>
        <v>53693</v>
      </c>
      <c r="O579" t="str">
        <f>_xlfn.XLOOKUP(A579,compensation_cleaned!$A:$A,compensation_cleaned!$D:$D,"Missing")</f>
        <v>L2</v>
      </c>
      <c r="P579">
        <f>_xlfn.XLOOKUP(A579,engagement_pivot!$A:$A,engagement_pivot!$B:$B,"Missing")</f>
        <v>1</v>
      </c>
      <c r="Q579" t="str">
        <f>IF(
  _xlfn.XLOOKUP(A579, engagement_pivot!A:A, engagement_pivot!C:C, 0) &gt; 0,
  "Yes",
  "No"
)</f>
        <v>Yes</v>
      </c>
      <c r="R579">
        <f t="shared" ref="R579:R642" si="45">IF(K579="Yes",DATEDIF(G579,L579,"M"),DATEDIF(G579,DATE(2023,12,31),"M"))</f>
        <v>67</v>
      </c>
      <c r="S579" t="str">
        <f t="shared" ref="S579:S642" si="46">IF(R579&lt;=12,"0–12 months",
 IF(R579&lt;=36,"13–36 months","37+ months"))</f>
        <v>37+ months</v>
      </c>
      <c r="T579">
        <f>_xlfn.XLOOKUP(A579,performance_pivot!$A:$A,performance_pivot!$B:$B,"Missing")</f>
        <v>3.5</v>
      </c>
      <c r="U579">
        <f>_xlfn.XLOOKUP(A579,compensation_cleaned!$A:$A,compensation_cleaned!$F:$F,"Missing")</f>
        <v>746435.40070921986</v>
      </c>
      <c r="V579" t="str">
        <f t="shared" ref="V579:V642" si="47">IF(M579&gt;U579,"Above Avg Pay","Below Avg Pay")</f>
        <v>Above Avg Pay</v>
      </c>
      <c r="W579" t="str">
        <f t="shared" ref="W579:W642" si="48">IF(T579&gt;=4,"High Performer","Low/Avg Performer")</f>
        <v>Low/Avg Performer</v>
      </c>
      <c r="Y579" t="str">
        <f t="shared" si="44"/>
        <v>Overpaid Low Performer</v>
      </c>
    </row>
    <row r="580" spans="1:25">
      <c r="A580" s="7" t="s">
        <v>761</v>
      </c>
      <c r="B580" s="8" t="s">
        <v>19</v>
      </c>
      <c r="C580" s="8">
        <v>28</v>
      </c>
      <c r="D580" s="8" t="s">
        <v>12</v>
      </c>
      <c r="E580" s="8" t="s">
        <v>49</v>
      </c>
      <c r="F580" s="8" t="s">
        <v>68</v>
      </c>
      <c r="G580" s="9">
        <v>43928</v>
      </c>
      <c r="H580" s="8" t="s">
        <v>341</v>
      </c>
      <c r="I580" s="8" t="s">
        <v>56</v>
      </c>
      <c r="J580" s="10" t="s">
        <v>17</v>
      </c>
      <c r="K580" t="str">
        <f>_xlfn.XLOOKUP(A580,attrition_cleaned!$A:$A,attrition_cleaned!$B:$B,"Missing")</f>
        <v>No</v>
      </c>
      <c r="L580" s="9"/>
      <c r="M580">
        <f>_xlfn.XLOOKUP(A580,compensation_cleaned!$A:$A,compensation_cleaned!$B:$B,"Missing")</f>
        <v>791205</v>
      </c>
      <c r="N580">
        <f>_xlfn.XLOOKUP(A580,compensation_cleaned!$A:$A,compensation_cleaned!$C:$C,"Missing")</f>
        <v>90220</v>
      </c>
      <c r="O580" t="str">
        <f>_xlfn.XLOOKUP(A580,compensation_cleaned!$A:$A,compensation_cleaned!$D:$D,"Missing")</f>
        <v>L2</v>
      </c>
      <c r="P580">
        <f>_xlfn.XLOOKUP(A580,engagement_pivot!$A:$A,engagement_pivot!$B:$B,"Missing")</f>
        <v>2.5</v>
      </c>
      <c r="Q580" t="str">
        <f>IF(
  _xlfn.XLOOKUP(A580, engagement_pivot!A:A, engagement_pivot!C:C, 0) &gt; 0,
  "Yes",
  "No"
)</f>
        <v>Yes</v>
      </c>
      <c r="R580">
        <f t="shared" si="45"/>
        <v>44</v>
      </c>
      <c r="S580" t="str">
        <f t="shared" si="46"/>
        <v>37+ months</v>
      </c>
      <c r="T580">
        <f>_xlfn.XLOOKUP(A580,performance_pivot!$A:$A,performance_pivot!$B:$B,"Missing")</f>
        <v>3.5</v>
      </c>
      <c r="U580">
        <f>_xlfn.XLOOKUP(A580,compensation_cleaned!$A:$A,compensation_cleaned!$F:$F,"Missing")</f>
        <v>746435.40070921986</v>
      </c>
      <c r="V580" t="str">
        <f t="shared" si="47"/>
        <v>Above Avg Pay</v>
      </c>
      <c r="W580" t="str">
        <f t="shared" si="48"/>
        <v>Low/Avg Performer</v>
      </c>
      <c r="Y580" t="str">
        <f t="shared" ref="Y580:Y643" si="49">IF(
 AND(V580="Above Avg Pay",W580="High Performer"),"Well Aligned",
 IF(
  AND(V580="Below Avg Pay",W580="High Performer"),"Underpaid High Performer",
  IF(
   AND(V580="Above Avg Pay",W580="Low/Avg Performer"),"Overpaid Low Performer",
   "Low Pay &amp; Low Performance"
  )
 )
)</f>
        <v>Overpaid Low Performer</v>
      </c>
    </row>
    <row r="581" spans="1:25">
      <c r="A581" s="11" t="s">
        <v>762</v>
      </c>
      <c r="B581" s="12" t="s">
        <v>19</v>
      </c>
      <c r="C581" s="12">
        <v>23</v>
      </c>
      <c r="D581" s="12" t="s">
        <v>12</v>
      </c>
      <c r="E581" s="12" t="s">
        <v>49</v>
      </c>
      <c r="F581" s="12" t="s">
        <v>50</v>
      </c>
      <c r="G581" s="13">
        <v>44507</v>
      </c>
      <c r="H581" s="12" t="s">
        <v>60</v>
      </c>
      <c r="I581" s="12" t="s">
        <v>16</v>
      </c>
      <c r="J581" s="14" t="s">
        <v>24</v>
      </c>
      <c r="K581" t="str">
        <f>_xlfn.XLOOKUP(A581,attrition_cleaned!$A:$A,attrition_cleaned!$B:$B,"Missing")</f>
        <v>No</v>
      </c>
      <c r="L581" s="13"/>
      <c r="M581">
        <f>_xlfn.XLOOKUP(A581,compensation_cleaned!$A:$A,compensation_cleaned!$B:$B,"Missing")</f>
        <v>765048</v>
      </c>
      <c r="N581">
        <f>_xlfn.XLOOKUP(A581,compensation_cleaned!$A:$A,compensation_cleaned!$C:$C,"Missing")</f>
        <v>110237</v>
      </c>
      <c r="O581" t="str">
        <f>_xlfn.XLOOKUP(A581,compensation_cleaned!$A:$A,compensation_cleaned!$D:$D,"Missing")</f>
        <v>L2</v>
      </c>
      <c r="P581">
        <f>_xlfn.XLOOKUP(A581,engagement_pivot!$A:$A,engagement_pivot!$B:$B,"Missing")</f>
        <v>1.5</v>
      </c>
      <c r="Q581" t="str">
        <f>IF(
  _xlfn.XLOOKUP(A581, engagement_pivot!A:A, engagement_pivot!C:C, 0) &gt; 0,
  "Yes",
  "No"
)</f>
        <v>Yes</v>
      </c>
      <c r="R581">
        <f t="shared" si="45"/>
        <v>25</v>
      </c>
      <c r="S581" t="str">
        <f t="shared" si="46"/>
        <v>13–36 months</v>
      </c>
      <c r="T581">
        <f>_xlfn.XLOOKUP(A581,performance_pivot!$A:$A,performance_pivot!$B:$B,"Missing")</f>
        <v>3.5</v>
      </c>
      <c r="U581">
        <f>_xlfn.XLOOKUP(A581,compensation_cleaned!$A:$A,compensation_cleaned!$F:$F,"Missing")</f>
        <v>746435.40070921986</v>
      </c>
      <c r="V581" t="str">
        <f t="shared" si="47"/>
        <v>Above Avg Pay</v>
      </c>
      <c r="W581" t="str">
        <f t="shared" si="48"/>
        <v>Low/Avg Performer</v>
      </c>
      <c r="Y581" t="str">
        <f t="shared" si="49"/>
        <v>Overpaid Low Performer</v>
      </c>
    </row>
    <row r="582" spans="1:25">
      <c r="A582" s="7" t="s">
        <v>763</v>
      </c>
      <c r="B582" s="8" t="s">
        <v>19</v>
      </c>
      <c r="C582" s="8">
        <v>30</v>
      </c>
      <c r="D582" s="8" t="s">
        <v>12</v>
      </c>
      <c r="E582" s="8" t="s">
        <v>13</v>
      </c>
      <c r="F582" s="8" t="s">
        <v>14</v>
      </c>
      <c r="G582" s="9">
        <v>44854</v>
      </c>
      <c r="H582" s="8" t="s">
        <v>39</v>
      </c>
      <c r="I582" s="8" t="s">
        <v>45</v>
      </c>
      <c r="J582" s="10" t="s">
        <v>24</v>
      </c>
      <c r="K582" t="str">
        <f>_xlfn.XLOOKUP(A582,attrition_cleaned!$A:$A,attrition_cleaned!$B:$B,"Missing")</f>
        <v>No</v>
      </c>
      <c r="L582" s="9"/>
      <c r="M582">
        <f>_xlfn.XLOOKUP(A582,compensation_cleaned!$A:$A,compensation_cleaned!$B:$B,"Missing")</f>
        <v>901906</v>
      </c>
      <c r="N582">
        <f>_xlfn.XLOOKUP(A582,compensation_cleaned!$A:$A,compensation_cleaned!$C:$C,"Missing")</f>
        <v>50803</v>
      </c>
      <c r="O582" t="str">
        <f>_xlfn.XLOOKUP(A582,compensation_cleaned!$A:$A,compensation_cleaned!$D:$D,"Missing")</f>
        <v>L3</v>
      </c>
      <c r="P582">
        <f>_xlfn.XLOOKUP(A582,engagement_pivot!$A:$A,engagement_pivot!$B:$B,"Missing")</f>
        <v>1.5</v>
      </c>
      <c r="Q582" t="str">
        <f>IF(
  _xlfn.XLOOKUP(A582, engagement_pivot!A:A, engagement_pivot!C:C, 0) &gt; 0,
  "Yes",
  "No"
)</f>
        <v>Yes</v>
      </c>
      <c r="R582">
        <f t="shared" si="45"/>
        <v>14</v>
      </c>
      <c r="S582" t="str">
        <f t="shared" si="46"/>
        <v>13–36 months</v>
      </c>
      <c r="T582">
        <f>_xlfn.XLOOKUP(A582,performance_pivot!$A:$A,performance_pivot!$B:$B,"Missing")</f>
        <v>4</v>
      </c>
      <c r="U582">
        <f>_xlfn.XLOOKUP(A582,compensation_cleaned!$A:$A,compensation_cleaned!$F:$F,"Missing")</f>
        <v>1044648.4727722772</v>
      </c>
      <c r="V582" t="str">
        <f t="shared" si="47"/>
        <v>Below Avg Pay</v>
      </c>
      <c r="W582" t="str">
        <f t="shared" si="48"/>
        <v>High Performer</v>
      </c>
      <c r="Y582" t="str">
        <f t="shared" si="49"/>
        <v>Underpaid High Performer</v>
      </c>
    </row>
    <row r="583" spans="1:25">
      <c r="A583" s="11" t="s">
        <v>764</v>
      </c>
      <c r="B583" s="12" t="s">
        <v>19</v>
      </c>
      <c r="C583" s="12">
        <v>35</v>
      </c>
      <c r="D583" s="12" t="s">
        <v>12</v>
      </c>
      <c r="E583" s="12" t="s">
        <v>13</v>
      </c>
      <c r="F583" s="12" t="s">
        <v>21</v>
      </c>
      <c r="G583" s="13">
        <v>43491</v>
      </c>
      <c r="H583" s="12" t="s">
        <v>263</v>
      </c>
      <c r="I583" s="12" t="s">
        <v>16</v>
      </c>
      <c r="J583" s="14" t="s">
        <v>24</v>
      </c>
      <c r="K583" t="str">
        <f>_xlfn.XLOOKUP(A583,attrition_cleaned!$A:$A,attrition_cleaned!$B:$B,"Missing")</f>
        <v>No</v>
      </c>
      <c r="L583" s="13"/>
      <c r="M583">
        <f>_xlfn.XLOOKUP(A583,compensation_cleaned!$A:$A,compensation_cleaned!$B:$B,"Missing")</f>
        <v>831515</v>
      </c>
      <c r="N583">
        <f>_xlfn.XLOOKUP(A583,compensation_cleaned!$A:$A,compensation_cleaned!$C:$C,"Missing")</f>
        <v>57401</v>
      </c>
      <c r="O583" t="str">
        <f>_xlfn.XLOOKUP(A583,compensation_cleaned!$A:$A,compensation_cleaned!$D:$D,"Missing")</f>
        <v>L2</v>
      </c>
      <c r="P583">
        <f>_xlfn.XLOOKUP(A583,engagement_pivot!$A:$A,engagement_pivot!$B:$B,"Missing")</f>
        <v>3.3333333333333335</v>
      </c>
      <c r="Q583" t="str">
        <f>IF(
  _xlfn.XLOOKUP(A583, engagement_pivot!A:A, engagement_pivot!C:C, 0) &gt; 0,
  "Yes",
  "No"
)</f>
        <v>Yes</v>
      </c>
      <c r="R583">
        <f t="shared" si="45"/>
        <v>59</v>
      </c>
      <c r="S583" t="str">
        <f t="shared" si="46"/>
        <v>37+ months</v>
      </c>
      <c r="T583">
        <f>_xlfn.XLOOKUP(A583,performance_pivot!$A:$A,performance_pivot!$B:$B,"Missing")</f>
        <v>3.25</v>
      </c>
      <c r="U583">
        <f>_xlfn.XLOOKUP(A583,compensation_cleaned!$A:$A,compensation_cleaned!$F:$F,"Missing")</f>
        <v>746435.40070921986</v>
      </c>
      <c r="V583" t="str">
        <f t="shared" si="47"/>
        <v>Above Avg Pay</v>
      </c>
      <c r="W583" t="str">
        <f t="shared" si="48"/>
        <v>Low/Avg Performer</v>
      </c>
      <c r="Y583" t="str">
        <f t="shared" si="49"/>
        <v>Overpaid Low Performer</v>
      </c>
    </row>
    <row r="584" spans="1:25">
      <c r="A584" s="7" t="s">
        <v>765</v>
      </c>
      <c r="B584" s="8" t="s">
        <v>19</v>
      </c>
      <c r="C584" s="8">
        <v>28</v>
      </c>
      <c r="D584" s="8" t="s">
        <v>20</v>
      </c>
      <c r="E584" s="8" t="s">
        <v>33</v>
      </c>
      <c r="F584" s="8" t="s">
        <v>34</v>
      </c>
      <c r="G584" s="9">
        <v>45043</v>
      </c>
      <c r="H584" s="8" t="s">
        <v>105</v>
      </c>
      <c r="I584" s="8" t="s">
        <v>70</v>
      </c>
      <c r="J584" s="10" t="s">
        <v>24</v>
      </c>
      <c r="K584" t="str">
        <f>_xlfn.XLOOKUP(A584,attrition_cleaned!$A:$A,attrition_cleaned!$B:$B,"Missing")</f>
        <v>No</v>
      </c>
      <c r="L584" s="9"/>
      <c r="M584">
        <f>_xlfn.XLOOKUP(A584,compensation_cleaned!$A:$A,compensation_cleaned!$B:$B,"Missing")</f>
        <v>1471990</v>
      </c>
      <c r="N584">
        <f>_xlfn.XLOOKUP(A584,compensation_cleaned!$A:$A,compensation_cleaned!$C:$C,"Missing")</f>
        <v>205779</v>
      </c>
      <c r="O584" t="str">
        <f>_xlfn.XLOOKUP(A584,compensation_cleaned!$A:$A,compensation_cleaned!$D:$D,"Missing")</f>
        <v>L4</v>
      </c>
      <c r="P584">
        <f>_xlfn.XLOOKUP(A584,engagement_pivot!$A:$A,engagement_pivot!$B:$B,"Missing")</f>
        <v>5</v>
      </c>
      <c r="Q584" t="str">
        <f>IF(
  _xlfn.XLOOKUP(A584, engagement_pivot!A:A, engagement_pivot!C:C, 0) &gt; 0,
  "Yes",
  "No"
)</f>
        <v>Yes</v>
      </c>
      <c r="R584">
        <f t="shared" si="45"/>
        <v>8</v>
      </c>
      <c r="S584" t="str">
        <f t="shared" si="46"/>
        <v>0–12 months</v>
      </c>
      <c r="T584">
        <f>_xlfn.XLOOKUP(A584,performance_pivot!$A:$A,performance_pivot!$B:$B,"Missing")</f>
        <v>3</v>
      </c>
      <c r="U584">
        <f>_xlfn.XLOOKUP(A584,compensation_cleaned!$A:$A,compensation_cleaned!$F:$F,"Missing")</f>
        <v>1044648.4727722772</v>
      </c>
      <c r="V584" t="str">
        <f t="shared" si="47"/>
        <v>Above Avg Pay</v>
      </c>
      <c r="W584" t="str">
        <f t="shared" si="48"/>
        <v>Low/Avg Performer</v>
      </c>
      <c r="Y584" t="str">
        <f t="shared" si="49"/>
        <v>Overpaid Low Performer</v>
      </c>
    </row>
    <row r="585" spans="1:25">
      <c r="A585" s="11" t="s">
        <v>766</v>
      </c>
      <c r="B585" s="12" t="s">
        <v>11</v>
      </c>
      <c r="C585" s="12">
        <v>25</v>
      </c>
      <c r="D585" s="12" t="s">
        <v>20</v>
      </c>
      <c r="E585" s="12" t="s">
        <v>33</v>
      </c>
      <c r="F585" s="12" t="s">
        <v>112</v>
      </c>
      <c r="G585" s="13">
        <v>44891</v>
      </c>
      <c r="H585" s="12" t="s">
        <v>767</v>
      </c>
      <c r="I585" s="12" t="s">
        <v>23</v>
      </c>
      <c r="J585" s="14" t="s">
        <v>17</v>
      </c>
      <c r="K585" t="str">
        <f>_xlfn.XLOOKUP(A585,attrition_cleaned!$A:$A,attrition_cleaned!$B:$B,"Missing")</f>
        <v>No</v>
      </c>
      <c r="L585" s="13"/>
      <c r="M585">
        <f>_xlfn.XLOOKUP(A585,compensation_cleaned!$A:$A,compensation_cleaned!$B:$B,"Missing")</f>
        <v>853188</v>
      </c>
      <c r="N585">
        <f>_xlfn.XLOOKUP(A585,compensation_cleaned!$A:$A,compensation_cleaned!$C:$C,"Missing")</f>
        <v>56170</v>
      </c>
      <c r="O585" t="str">
        <f>_xlfn.XLOOKUP(A585,compensation_cleaned!$A:$A,compensation_cleaned!$D:$D,"Missing")</f>
        <v>L2</v>
      </c>
      <c r="P585">
        <f>_xlfn.XLOOKUP(A585,engagement_pivot!$A:$A,engagement_pivot!$B:$B,"Missing")</f>
        <v>1</v>
      </c>
      <c r="Q585" t="str">
        <f>IF(
  _xlfn.XLOOKUP(A585, engagement_pivot!A:A, engagement_pivot!C:C, 0) &gt; 0,
  "Yes",
  "No"
)</f>
        <v>Yes</v>
      </c>
      <c r="R585">
        <f t="shared" si="45"/>
        <v>13</v>
      </c>
      <c r="S585" t="str">
        <f t="shared" si="46"/>
        <v>13–36 months</v>
      </c>
      <c r="T585">
        <f>_xlfn.XLOOKUP(A585,performance_pivot!$A:$A,performance_pivot!$B:$B,"Missing")</f>
        <v>5</v>
      </c>
      <c r="U585">
        <f>_xlfn.XLOOKUP(A585,compensation_cleaned!$A:$A,compensation_cleaned!$F:$F,"Missing")</f>
        <v>746435.40070921986</v>
      </c>
      <c r="V585" t="str">
        <f t="shared" si="47"/>
        <v>Above Avg Pay</v>
      </c>
      <c r="W585" t="str">
        <f t="shared" si="48"/>
        <v>High Performer</v>
      </c>
      <c r="Y585" t="str">
        <f t="shared" si="49"/>
        <v>Well Aligned</v>
      </c>
    </row>
    <row r="586" spans="1:25">
      <c r="A586" s="7" t="s">
        <v>768</v>
      </c>
      <c r="B586" s="8" t="s">
        <v>11</v>
      </c>
      <c r="C586" s="8">
        <v>29</v>
      </c>
      <c r="D586" s="8" t="s">
        <v>20</v>
      </c>
      <c r="E586" s="8" t="s">
        <v>37</v>
      </c>
      <c r="F586" s="8" t="s">
        <v>38</v>
      </c>
      <c r="G586" s="9">
        <v>45173</v>
      </c>
      <c r="H586" s="8" t="s">
        <v>582</v>
      </c>
      <c r="I586" s="8" t="s">
        <v>45</v>
      </c>
      <c r="J586" s="10" t="s">
        <v>24</v>
      </c>
      <c r="K586" t="str">
        <f>_xlfn.XLOOKUP(A586,attrition_cleaned!$A:$A,attrition_cleaned!$B:$B,"Missing")</f>
        <v>Yes</v>
      </c>
      <c r="L586" s="9">
        <v>45910</v>
      </c>
      <c r="M586">
        <f>_xlfn.XLOOKUP(A586,compensation_cleaned!$A:$A,compensation_cleaned!$B:$B,"Missing")</f>
        <v>440293</v>
      </c>
      <c r="N586">
        <f>_xlfn.XLOOKUP(A586,compensation_cleaned!$A:$A,compensation_cleaned!$C:$C,"Missing")</f>
        <v>42642</v>
      </c>
      <c r="O586" t="str">
        <f>_xlfn.XLOOKUP(A586,compensation_cleaned!$A:$A,compensation_cleaned!$D:$D,"Missing")</f>
        <v>L1</v>
      </c>
      <c r="P586">
        <f>_xlfn.XLOOKUP(A586,engagement_pivot!$A:$A,engagement_pivot!$B:$B,"Missing")</f>
        <v>4</v>
      </c>
      <c r="Q586" t="str">
        <f>IF(
  _xlfn.XLOOKUP(A586, engagement_pivot!A:A, engagement_pivot!C:C, 0) &gt; 0,
  "Yes",
  "No"
)</f>
        <v>Yes</v>
      </c>
      <c r="R586">
        <f t="shared" si="45"/>
        <v>24</v>
      </c>
      <c r="S586" t="str">
        <f t="shared" si="46"/>
        <v>13–36 months</v>
      </c>
      <c r="T586">
        <f>_xlfn.XLOOKUP(A586,performance_pivot!$A:$A,performance_pivot!$B:$B,"Missing")</f>
        <v>4.5</v>
      </c>
      <c r="U586">
        <f>_xlfn.XLOOKUP(A586,compensation_cleaned!$A:$A,compensation_cleaned!$F:$F,"Missing")</f>
        <v>499723.03723404254</v>
      </c>
      <c r="V586" t="str">
        <f t="shared" si="47"/>
        <v>Below Avg Pay</v>
      </c>
      <c r="W586" t="str">
        <f t="shared" si="48"/>
        <v>High Performer</v>
      </c>
      <c r="Y586" t="str">
        <f t="shared" si="49"/>
        <v>Underpaid High Performer</v>
      </c>
    </row>
    <row r="587" spans="1:25">
      <c r="A587" s="11" t="s">
        <v>769</v>
      </c>
      <c r="B587" s="12" t="s">
        <v>19</v>
      </c>
      <c r="C587" s="12">
        <v>33</v>
      </c>
      <c r="D587" s="12" t="s">
        <v>20</v>
      </c>
      <c r="E587" s="12" t="s">
        <v>26</v>
      </c>
      <c r="F587" s="12" t="s">
        <v>58</v>
      </c>
      <c r="G587" s="13">
        <v>44816</v>
      </c>
      <c r="H587" s="12" t="s">
        <v>265</v>
      </c>
      <c r="I587" s="12" t="s">
        <v>56</v>
      </c>
      <c r="J587" s="14" t="s">
        <v>24</v>
      </c>
      <c r="K587" t="str">
        <f>_xlfn.XLOOKUP(A587,attrition_cleaned!$A:$A,attrition_cleaned!$B:$B,"Missing")</f>
        <v>No</v>
      </c>
      <c r="L587" s="13"/>
      <c r="M587">
        <f>_xlfn.XLOOKUP(A587,compensation_cleaned!$A:$A,compensation_cleaned!$B:$B,"Missing")</f>
        <v>1738290</v>
      </c>
      <c r="N587">
        <f>_xlfn.XLOOKUP(A587,compensation_cleaned!$A:$A,compensation_cleaned!$C:$C,"Missing")</f>
        <v>122551</v>
      </c>
      <c r="O587" t="str">
        <f>_xlfn.XLOOKUP(A587,compensation_cleaned!$A:$A,compensation_cleaned!$D:$D,"Missing")</f>
        <v>L5</v>
      </c>
      <c r="P587">
        <f>_xlfn.XLOOKUP(A587,engagement_pivot!$A:$A,engagement_pivot!$B:$B,"Missing")</f>
        <v>2.3333333333333335</v>
      </c>
      <c r="Q587" t="str">
        <f>IF(
  _xlfn.XLOOKUP(A587, engagement_pivot!A:A, engagement_pivot!C:C, 0) &gt; 0,
  "Yes",
  "No"
)</f>
        <v>Yes</v>
      </c>
      <c r="R587">
        <f t="shared" si="45"/>
        <v>15</v>
      </c>
      <c r="S587" t="str">
        <f t="shared" si="46"/>
        <v>13–36 months</v>
      </c>
      <c r="T587">
        <f>_xlfn.XLOOKUP(A587,performance_pivot!$A:$A,performance_pivot!$B:$B,"Missing")</f>
        <v>3.6666666666666665</v>
      </c>
      <c r="U587">
        <f>_xlfn.XLOOKUP(A587,compensation_cleaned!$A:$A,compensation_cleaned!$F:$F,"Missing")</f>
        <v>1044648.4727722772</v>
      </c>
      <c r="V587" t="str">
        <f t="shared" si="47"/>
        <v>Above Avg Pay</v>
      </c>
      <c r="W587" t="str">
        <f t="shared" si="48"/>
        <v>Low/Avg Performer</v>
      </c>
      <c r="Y587" t="str">
        <f t="shared" si="49"/>
        <v>Overpaid Low Performer</v>
      </c>
    </row>
    <row r="588" spans="1:25">
      <c r="A588" s="7" t="s">
        <v>770</v>
      </c>
      <c r="B588" s="8" t="s">
        <v>19</v>
      </c>
      <c r="C588" s="8">
        <v>36</v>
      </c>
      <c r="D588" s="8" t="s">
        <v>12</v>
      </c>
      <c r="E588" s="8" t="s">
        <v>26</v>
      </c>
      <c r="F588" s="8" t="s">
        <v>27</v>
      </c>
      <c r="G588" s="9">
        <v>43482</v>
      </c>
      <c r="H588" s="8" t="s">
        <v>117</v>
      </c>
      <c r="I588" s="8" t="s">
        <v>31</v>
      </c>
      <c r="J588" s="10" t="s">
        <v>24</v>
      </c>
      <c r="K588" t="str">
        <f>_xlfn.XLOOKUP(A588,attrition_cleaned!$A:$A,attrition_cleaned!$B:$B,"Missing")</f>
        <v>No</v>
      </c>
      <c r="L588" s="9"/>
      <c r="M588">
        <f>_xlfn.XLOOKUP(A588,compensation_cleaned!$A:$A,compensation_cleaned!$B:$B,"Missing")</f>
        <v>1004793</v>
      </c>
      <c r="N588">
        <f>_xlfn.XLOOKUP(A588,compensation_cleaned!$A:$A,compensation_cleaned!$C:$C,"Missing")</f>
        <v>84837</v>
      </c>
      <c r="O588" t="str">
        <f>_xlfn.XLOOKUP(A588,compensation_cleaned!$A:$A,compensation_cleaned!$D:$D,"Missing")</f>
        <v>L3</v>
      </c>
      <c r="P588">
        <f>_xlfn.XLOOKUP(A588,engagement_pivot!$A:$A,engagement_pivot!$B:$B,"Missing")</f>
        <v>3.6666666666666665</v>
      </c>
      <c r="Q588" t="str">
        <f>IF(
  _xlfn.XLOOKUP(A588, engagement_pivot!A:A, engagement_pivot!C:C, 0) &gt; 0,
  "Yes",
  "No"
)</f>
        <v>Yes</v>
      </c>
      <c r="R588">
        <f t="shared" si="45"/>
        <v>59</v>
      </c>
      <c r="S588" t="str">
        <f t="shared" si="46"/>
        <v>37+ months</v>
      </c>
      <c r="T588">
        <f>_xlfn.XLOOKUP(A588,performance_pivot!$A:$A,performance_pivot!$B:$B,"Missing")</f>
        <v>4.25</v>
      </c>
      <c r="U588">
        <f>_xlfn.XLOOKUP(A588,compensation_cleaned!$A:$A,compensation_cleaned!$F:$F,"Missing")</f>
        <v>1044648.4727722772</v>
      </c>
      <c r="V588" t="str">
        <f t="shared" si="47"/>
        <v>Below Avg Pay</v>
      </c>
      <c r="W588" t="str">
        <f t="shared" si="48"/>
        <v>High Performer</v>
      </c>
      <c r="Y588" t="str">
        <f t="shared" si="49"/>
        <v>Underpaid High Performer</v>
      </c>
    </row>
    <row r="589" spans="1:25">
      <c r="A589" s="11" t="s">
        <v>771</v>
      </c>
      <c r="B589" s="12" t="s">
        <v>19</v>
      </c>
      <c r="C589" s="12">
        <v>27</v>
      </c>
      <c r="D589" s="12" t="s">
        <v>12</v>
      </c>
      <c r="E589" s="12" t="s">
        <v>33</v>
      </c>
      <c r="F589" s="12" t="s">
        <v>34</v>
      </c>
      <c r="G589" s="13">
        <v>44442</v>
      </c>
      <c r="H589" s="12" t="s">
        <v>30</v>
      </c>
      <c r="I589" s="12" t="s">
        <v>16</v>
      </c>
      <c r="J589" s="14" t="s">
        <v>24</v>
      </c>
      <c r="K589" t="str">
        <f>_xlfn.XLOOKUP(A589,attrition_cleaned!$A:$A,attrition_cleaned!$B:$B,"Missing")</f>
        <v>No</v>
      </c>
      <c r="L589" s="13"/>
      <c r="M589">
        <f>_xlfn.XLOOKUP(A589,compensation_cleaned!$A:$A,compensation_cleaned!$B:$B,"Missing")</f>
        <v>1135498</v>
      </c>
      <c r="N589">
        <f>_xlfn.XLOOKUP(A589,compensation_cleaned!$A:$A,compensation_cleaned!$C:$C,"Missing")</f>
        <v>82851</v>
      </c>
      <c r="O589" t="str">
        <f>_xlfn.XLOOKUP(A589,compensation_cleaned!$A:$A,compensation_cleaned!$D:$D,"Missing")</f>
        <v>L3</v>
      </c>
      <c r="P589">
        <f>_xlfn.XLOOKUP(A589,engagement_pivot!$A:$A,engagement_pivot!$B:$B,"Missing")</f>
        <v>2</v>
      </c>
      <c r="Q589" t="str">
        <f>IF(
  _xlfn.XLOOKUP(A589, engagement_pivot!A:A, engagement_pivot!C:C, 0) &gt; 0,
  "Yes",
  "No"
)</f>
        <v>Yes</v>
      </c>
      <c r="R589">
        <f t="shared" si="45"/>
        <v>27</v>
      </c>
      <c r="S589" t="str">
        <f t="shared" si="46"/>
        <v>13–36 months</v>
      </c>
      <c r="T589">
        <f>_xlfn.XLOOKUP(A589,performance_pivot!$A:$A,performance_pivot!$B:$B,"Missing")</f>
        <v>3.25</v>
      </c>
      <c r="U589">
        <f>_xlfn.XLOOKUP(A589,compensation_cleaned!$A:$A,compensation_cleaned!$F:$F,"Missing")</f>
        <v>1044648.4727722772</v>
      </c>
      <c r="V589" t="str">
        <f t="shared" si="47"/>
        <v>Above Avg Pay</v>
      </c>
      <c r="W589" t="str">
        <f t="shared" si="48"/>
        <v>Low/Avg Performer</v>
      </c>
      <c r="Y589" t="str">
        <f t="shared" si="49"/>
        <v>Overpaid Low Performer</v>
      </c>
    </row>
    <row r="590" spans="1:25">
      <c r="A590" s="7" t="s">
        <v>772</v>
      </c>
      <c r="B590" s="8" t="s">
        <v>19</v>
      </c>
      <c r="C590" s="8">
        <v>38</v>
      </c>
      <c r="D590" s="8" t="s">
        <v>12</v>
      </c>
      <c r="E590" s="8" t="s">
        <v>33</v>
      </c>
      <c r="F590" s="8" t="s">
        <v>112</v>
      </c>
      <c r="G590" s="9">
        <v>43626</v>
      </c>
      <c r="H590" s="8" t="s">
        <v>292</v>
      </c>
      <c r="I590" s="8" t="s">
        <v>23</v>
      </c>
      <c r="J590" s="10" t="s">
        <v>24</v>
      </c>
      <c r="K590" t="str">
        <f>_xlfn.XLOOKUP(A590,attrition_cleaned!$A:$A,attrition_cleaned!$B:$B,"Missing")</f>
        <v>No</v>
      </c>
      <c r="L590" s="9"/>
      <c r="M590">
        <f>_xlfn.XLOOKUP(A590,compensation_cleaned!$A:$A,compensation_cleaned!$B:$B,"Missing")</f>
        <v>875221</v>
      </c>
      <c r="N590">
        <f>_xlfn.XLOOKUP(A590,compensation_cleaned!$A:$A,compensation_cleaned!$C:$C,"Missing")</f>
        <v>95384</v>
      </c>
      <c r="O590" t="str">
        <f>_xlfn.XLOOKUP(A590,compensation_cleaned!$A:$A,compensation_cleaned!$D:$D,"Missing")</f>
        <v>L2</v>
      </c>
      <c r="P590">
        <f>_xlfn.XLOOKUP(A590,engagement_pivot!$A:$A,engagement_pivot!$B:$B,"Missing")</f>
        <v>3.6666666666666665</v>
      </c>
      <c r="Q590" t="str">
        <f>IF(
  _xlfn.XLOOKUP(A590, engagement_pivot!A:A, engagement_pivot!C:C, 0) &gt; 0,
  "Yes",
  "No"
)</f>
        <v>Yes</v>
      </c>
      <c r="R590">
        <f t="shared" si="45"/>
        <v>54</v>
      </c>
      <c r="S590" t="str">
        <f t="shared" si="46"/>
        <v>37+ months</v>
      </c>
      <c r="T590">
        <f>_xlfn.XLOOKUP(A590,performance_pivot!$A:$A,performance_pivot!$B:$B,"Missing")</f>
        <v>5</v>
      </c>
      <c r="U590">
        <f>_xlfn.XLOOKUP(A590,compensation_cleaned!$A:$A,compensation_cleaned!$F:$F,"Missing")</f>
        <v>746435.40070921986</v>
      </c>
      <c r="V590" t="str">
        <f t="shared" si="47"/>
        <v>Above Avg Pay</v>
      </c>
      <c r="W590" t="str">
        <f t="shared" si="48"/>
        <v>High Performer</v>
      </c>
      <c r="Y590" t="str">
        <f t="shared" si="49"/>
        <v>Well Aligned</v>
      </c>
    </row>
    <row r="591" spans="1:25">
      <c r="A591" s="11" t="s">
        <v>773</v>
      </c>
      <c r="B591" s="12" t="s">
        <v>19</v>
      </c>
      <c r="C591" s="12">
        <v>44</v>
      </c>
      <c r="D591" s="12" t="s">
        <v>12</v>
      </c>
      <c r="E591" s="12" t="s">
        <v>37</v>
      </c>
      <c r="F591" s="12" t="s">
        <v>38</v>
      </c>
      <c r="G591" s="13">
        <v>45286</v>
      </c>
      <c r="H591" s="12" t="s">
        <v>774</v>
      </c>
      <c r="I591" s="12" t="s">
        <v>56</v>
      </c>
      <c r="J591" s="14" t="s">
        <v>24</v>
      </c>
      <c r="K591" t="str">
        <f>_xlfn.XLOOKUP(A591,attrition_cleaned!$A:$A,attrition_cleaned!$B:$B,"Missing")</f>
        <v>No</v>
      </c>
      <c r="L591" s="13"/>
      <c r="M591">
        <f>_xlfn.XLOOKUP(A591,compensation_cleaned!$A:$A,compensation_cleaned!$B:$B,"Missing")</f>
        <v>611782</v>
      </c>
      <c r="N591">
        <f>_xlfn.XLOOKUP(A591,compensation_cleaned!$A:$A,compensation_cleaned!$C:$C,"Missing")</f>
        <v>65684</v>
      </c>
      <c r="O591" t="str">
        <f>_xlfn.XLOOKUP(A591,compensation_cleaned!$A:$A,compensation_cleaned!$D:$D,"Missing")</f>
        <v>L2</v>
      </c>
      <c r="P591">
        <f>_xlfn.XLOOKUP(A591,engagement_pivot!$A:$A,engagement_pivot!$B:$B,"Missing")</f>
        <v>2</v>
      </c>
      <c r="Q591" t="str">
        <f>IF(
  _xlfn.XLOOKUP(A591, engagement_pivot!A:A, engagement_pivot!C:C, 0) &gt; 0,
  "Yes",
  "No"
)</f>
        <v>Yes</v>
      </c>
      <c r="R591">
        <f t="shared" si="45"/>
        <v>0</v>
      </c>
      <c r="S591" t="str">
        <f t="shared" si="46"/>
        <v>0–12 months</v>
      </c>
      <c r="T591">
        <f>_xlfn.XLOOKUP(A591,performance_pivot!$A:$A,performance_pivot!$B:$B,"Missing")</f>
        <v>4.333333333333333</v>
      </c>
      <c r="U591">
        <f>_xlfn.XLOOKUP(A591,compensation_cleaned!$A:$A,compensation_cleaned!$F:$F,"Missing")</f>
        <v>746435.40070921986</v>
      </c>
      <c r="V591" t="str">
        <f t="shared" si="47"/>
        <v>Below Avg Pay</v>
      </c>
      <c r="W591" t="str">
        <f t="shared" si="48"/>
        <v>High Performer</v>
      </c>
      <c r="Y591" t="str">
        <f t="shared" si="49"/>
        <v>Underpaid High Performer</v>
      </c>
    </row>
    <row r="592" spans="1:25">
      <c r="A592" s="7" t="s">
        <v>775</v>
      </c>
      <c r="B592" s="8" t="s">
        <v>19</v>
      </c>
      <c r="C592" s="8">
        <v>34</v>
      </c>
      <c r="D592" s="8" t="s">
        <v>20</v>
      </c>
      <c r="E592" s="8" t="s">
        <v>13</v>
      </c>
      <c r="F592" s="8" t="s">
        <v>14</v>
      </c>
      <c r="G592" s="9">
        <v>44390</v>
      </c>
      <c r="H592" s="8" t="s">
        <v>207</v>
      </c>
      <c r="I592" s="8" t="s">
        <v>45</v>
      </c>
      <c r="J592" s="10" t="s">
        <v>24</v>
      </c>
      <c r="K592" t="str">
        <f>_xlfn.XLOOKUP(A592,attrition_cleaned!$A:$A,attrition_cleaned!$B:$B,"Missing")</f>
        <v>Yes</v>
      </c>
      <c r="L592" s="9">
        <v>45854</v>
      </c>
      <c r="M592">
        <f>_xlfn.XLOOKUP(A592,compensation_cleaned!$A:$A,compensation_cleaned!$B:$B,"Missing")</f>
        <v>1491596</v>
      </c>
      <c r="N592">
        <f>_xlfn.XLOOKUP(A592,compensation_cleaned!$A:$A,compensation_cleaned!$C:$C,"Missing")</f>
        <v>79709</v>
      </c>
      <c r="O592" t="str">
        <f>_xlfn.XLOOKUP(A592,compensation_cleaned!$A:$A,compensation_cleaned!$D:$D,"Missing")</f>
        <v>L4</v>
      </c>
      <c r="P592">
        <f>_xlfn.XLOOKUP(A592,engagement_pivot!$A:$A,engagement_pivot!$B:$B,"Missing")</f>
        <v>3</v>
      </c>
      <c r="Q592" t="str">
        <f>IF(
  _xlfn.XLOOKUP(A592, engagement_pivot!A:A, engagement_pivot!C:C, 0) &gt; 0,
  "Yes",
  "No"
)</f>
        <v>Yes</v>
      </c>
      <c r="R592">
        <f t="shared" si="45"/>
        <v>48</v>
      </c>
      <c r="S592" t="str">
        <f t="shared" si="46"/>
        <v>37+ months</v>
      </c>
      <c r="T592">
        <f>_xlfn.XLOOKUP(A592,performance_pivot!$A:$A,performance_pivot!$B:$B,"Missing")</f>
        <v>3.25</v>
      </c>
      <c r="U592">
        <f>_xlfn.XLOOKUP(A592,compensation_cleaned!$A:$A,compensation_cleaned!$F:$F,"Missing")</f>
        <v>1044648.4727722772</v>
      </c>
      <c r="V592" t="str">
        <f t="shared" si="47"/>
        <v>Above Avg Pay</v>
      </c>
      <c r="W592" t="str">
        <f t="shared" si="48"/>
        <v>Low/Avg Performer</v>
      </c>
      <c r="Y592" t="str">
        <f t="shared" si="49"/>
        <v>Overpaid Low Performer</v>
      </c>
    </row>
    <row r="593" spans="1:25">
      <c r="A593" s="11" t="s">
        <v>776</v>
      </c>
      <c r="B593" s="12" t="s">
        <v>19</v>
      </c>
      <c r="C593" s="12">
        <v>36</v>
      </c>
      <c r="D593" s="12" t="s">
        <v>12</v>
      </c>
      <c r="E593" s="12" t="s">
        <v>37</v>
      </c>
      <c r="F593" s="12" t="s">
        <v>38</v>
      </c>
      <c r="G593" s="13">
        <v>43625</v>
      </c>
      <c r="H593" s="12" t="s">
        <v>198</v>
      </c>
      <c r="I593" s="12" t="s">
        <v>31</v>
      </c>
      <c r="J593" s="14" t="s">
        <v>24</v>
      </c>
      <c r="K593" t="str">
        <f>_xlfn.XLOOKUP(A593,attrition_cleaned!$A:$A,attrition_cleaned!$B:$B,"Missing")</f>
        <v>No</v>
      </c>
      <c r="L593" s="13"/>
      <c r="M593">
        <f>_xlfn.XLOOKUP(A593,compensation_cleaned!$A:$A,compensation_cleaned!$B:$B,"Missing")</f>
        <v>1069319</v>
      </c>
      <c r="N593">
        <f>_xlfn.XLOOKUP(A593,compensation_cleaned!$A:$A,compensation_cleaned!$C:$C,"Missing")</f>
        <v>115652</v>
      </c>
      <c r="O593" t="str">
        <f>_xlfn.XLOOKUP(A593,compensation_cleaned!$A:$A,compensation_cleaned!$D:$D,"Missing")</f>
        <v>L3</v>
      </c>
      <c r="P593">
        <f>_xlfn.XLOOKUP(A593,engagement_pivot!$A:$A,engagement_pivot!$B:$B,"Missing")</f>
        <v>4.5</v>
      </c>
      <c r="Q593" t="str">
        <f>IF(
  _xlfn.XLOOKUP(A593, engagement_pivot!A:A, engagement_pivot!C:C, 0) &gt; 0,
  "Yes",
  "No"
)</f>
        <v>Yes</v>
      </c>
      <c r="R593">
        <f t="shared" si="45"/>
        <v>54</v>
      </c>
      <c r="S593" t="str">
        <f t="shared" si="46"/>
        <v>37+ months</v>
      </c>
      <c r="T593">
        <f>_xlfn.XLOOKUP(A593,performance_pivot!$A:$A,performance_pivot!$B:$B,"Missing")</f>
        <v>3.3333333333333335</v>
      </c>
      <c r="U593">
        <f>_xlfn.XLOOKUP(A593,compensation_cleaned!$A:$A,compensation_cleaned!$F:$F,"Missing")</f>
        <v>1044648.4727722772</v>
      </c>
      <c r="V593" t="str">
        <f t="shared" si="47"/>
        <v>Above Avg Pay</v>
      </c>
      <c r="W593" t="str">
        <f t="shared" si="48"/>
        <v>Low/Avg Performer</v>
      </c>
      <c r="Y593" t="str">
        <f t="shared" si="49"/>
        <v>Overpaid Low Performer</v>
      </c>
    </row>
    <row r="594" spans="1:25">
      <c r="A594" s="7" t="s">
        <v>777</v>
      </c>
      <c r="B594" s="8" t="s">
        <v>19</v>
      </c>
      <c r="C594" s="8">
        <v>34</v>
      </c>
      <c r="D594" s="8" t="s">
        <v>20</v>
      </c>
      <c r="E594" s="8" t="s">
        <v>33</v>
      </c>
      <c r="F594" s="8" t="s">
        <v>112</v>
      </c>
      <c r="G594" s="9">
        <v>44155</v>
      </c>
      <c r="H594" s="8" t="s">
        <v>102</v>
      </c>
      <c r="I594" s="8" t="s">
        <v>23</v>
      </c>
      <c r="J594" s="10" t="s">
        <v>24</v>
      </c>
      <c r="K594" t="str">
        <f>_xlfn.XLOOKUP(A594,attrition_cleaned!$A:$A,attrition_cleaned!$B:$B,"Missing")</f>
        <v>No</v>
      </c>
      <c r="L594" s="9"/>
      <c r="M594">
        <f>_xlfn.XLOOKUP(A594,compensation_cleaned!$A:$A,compensation_cleaned!$B:$B,"Missing")</f>
        <v>1556277</v>
      </c>
      <c r="N594">
        <f>_xlfn.XLOOKUP(A594,compensation_cleaned!$A:$A,compensation_cleaned!$C:$C,"Missing")</f>
        <v>100187</v>
      </c>
      <c r="O594" t="str">
        <f>_xlfn.XLOOKUP(A594,compensation_cleaned!$A:$A,compensation_cleaned!$D:$D,"Missing")</f>
        <v>L4</v>
      </c>
      <c r="P594">
        <f>_xlfn.XLOOKUP(A594,engagement_pivot!$A:$A,engagement_pivot!$B:$B,"Missing")</f>
        <v>4</v>
      </c>
      <c r="Q594" t="str">
        <f>IF(
  _xlfn.XLOOKUP(A594, engagement_pivot!A:A, engagement_pivot!C:C, 0) &gt; 0,
  "Yes",
  "No"
)</f>
        <v>Yes</v>
      </c>
      <c r="R594">
        <f t="shared" si="45"/>
        <v>37</v>
      </c>
      <c r="S594" t="str">
        <f t="shared" si="46"/>
        <v>37+ months</v>
      </c>
      <c r="T594">
        <f>_xlfn.XLOOKUP(A594,performance_pivot!$A:$A,performance_pivot!$B:$B,"Missing")</f>
        <v>3.25</v>
      </c>
      <c r="U594">
        <f>_xlfn.XLOOKUP(A594,compensation_cleaned!$A:$A,compensation_cleaned!$F:$F,"Missing")</f>
        <v>1044648.4727722772</v>
      </c>
      <c r="V594" t="str">
        <f t="shared" si="47"/>
        <v>Above Avg Pay</v>
      </c>
      <c r="W594" t="str">
        <f t="shared" si="48"/>
        <v>Low/Avg Performer</v>
      </c>
      <c r="Y594" t="str">
        <f t="shared" si="49"/>
        <v>Overpaid Low Performer</v>
      </c>
    </row>
    <row r="595" spans="1:25">
      <c r="A595" s="11" t="s">
        <v>778</v>
      </c>
      <c r="B595" s="12" t="s">
        <v>19</v>
      </c>
      <c r="C595" s="12">
        <v>29</v>
      </c>
      <c r="D595" s="12" t="s">
        <v>12</v>
      </c>
      <c r="E595" s="12" t="s">
        <v>13</v>
      </c>
      <c r="F595" s="12" t="s">
        <v>14</v>
      </c>
      <c r="G595" s="13">
        <v>43332</v>
      </c>
      <c r="H595" s="12" t="s">
        <v>358</v>
      </c>
      <c r="I595" s="12" t="s">
        <v>16</v>
      </c>
      <c r="J595" s="14" t="s">
        <v>17</v>
      </c>
      <c r="K595" t="str">
        <f>_xlfn.XLOOKUP(A595,attrition_cleaned!$A:$A,attrition_cleaned!$B:$B,"Missing")</f>
        <v>No</v>
      </c>
      <c r="L595" s="13"/>
      <c r="M595">
        <f>_xlfn.XLOOKUP(A595,compensation_cleaned!$A:$A,compensation_cleaned!$B:$B,"Missing")</f>
        <v>499743</v>
      </c>
      <c r="N595">
        <f>_xlfn.XLOOKUP(A595,compensation_cleaned!$A:$A,compensation_cleaned!$C:$C,"Missing")</f>
        <v>39893</v>
      </c>
      <c r="O595" t="str">
        <f>_xlfn.XLOOKUP(A595,compensation_cleaned!$A:$A,compensation_cleaned!$D:$D,"Missing")</f>
        <v>L1</v>
      </c>
      <c r="P595">
        <f>_xlfn.XLOOKUP(A595,engagement_pivot!$A:$A,engagement_pivot!$B:$B,"Missing")</f>
        <v>2</v>
      </c>
      <c r="Q595" t="str">
        <f>IF(
  _xlfn.XLOOKUP(A595, engagement_pivot!A:A, engagement_pivot!C:C, 0) &gt; 0,
  "Yes",
  "No"
)</f>
        <v>Yes</v>
      </c>
      <c r="R595">
        <f t="shared" si="45"/>
        <v>64</v>
      </c>
      <c r="S595" t="str">
        <f t="shared" si="46"/>
        <v>37+ months</v>
      </c>
      <c r="T595">
        <f>_xlfn.XLOOKUP(A595,performance_pivot!$A:$A,performance_pivot!$B:$B,"Missing")</f>
        <v>3</v>
      </c>
      <c r="U595">
        <f>_xlfn.XLOOKUP(A595,compensation_cleaned!$A:$A,compensation_cleaned!$F:$F,"Missing")</f>
        <v>499723.03723404254</v>
      </c>
      <c r="V595" t="str">
        <f t="shared" si="47"/>
        <v>Above Avg Pay</v>
      </c>
      <c r="W595" t="str">
        <f t="shared" si="48"/>
        <v>Low/Avg Performer</v>
      </c>
      <c r="Y595" t="str">
        <f t="shared" si="49"/>
        <v>Overpaid Low Performer</v>
      </c>
    </row>
    <row r="596" spans="1:25">
      <c r="A596" s="7" t="s">
        <v>779</v>
      </c>
      <c r="B596" s="8" t="s">
        <v>11</v>
      </c>
      <c r="C596" s="8">
        <v>28</v>
      </c>
      <c r="D596" s="8" t="s">
        <v>12</v>
      </c>
      <c r="E596" s="8" t="s">
        <v>13</v>
      </c>
      <c r="F596" s="8" t="s">
        <v>21</v>
      </c>
      <c r="G596" s="9">
        <v>43752</v>
      </c>
      <c r="H596" s="8" t="s">
        <v>292</v>
      </c>
      <c r="I596" s="8" t="s">
        <v>70</v>
      </c>
      <c r="J596" s="10" t="s">
        <v>24</v>
      </c>
      <c r="K596" t="str">
        <f>_xlfn.XLOOKUP(A596,attrition_cleaned!$A:$A,attrition_cleaned!$B:$B,"Missing")</f>
        <v>No</v>
      </c>
      <c r="L596" s="9"/>
      <c r="M596">
        <f>_xlfn.XLOOKUP(A596,compensation_cleaned!$A:$A,compensation_cleaned!$B:$B,"Missing")</f>
        <v>1109231</v>
      </c>
      <c r="N596">
        <f>_xlfn.XLOOKUP(A596,compensation_cleaned!$A:$A,compensation_cleaned!$C:$C,"Missing")</f>
        <v>77153</v>
      </c>
      <c r="O596" t="str">
        <f>_xlfn.XLOOKUP(A596,compensation_cleaned!$A:$A,compensation_cleaned!$D:$D,"Missing")</f>
        <v>L3</v>
      </c>
      <c r="P596">
        <f>_xlfn.XLOOKUP(A596,engagement_pivot!$A:$A,engagement_pivot!$B:$B,"Missing")</f>
        <v>1</v>
      </c>
      <c r="Q596" t="str">
        <f>IF(
  _xlfn.XLOOKUP(A596, engagement_pivot!A:A, engagement_pivot!C:C, 0) &gt; 0,
  "Yes",
  "No"
)</f>
        <v>Yes</v>
      </c>
      <c r="R596">
        <f t="shared" si="45"/>
        <v>50</v>
      </c>
      <c r="S596" t="str">
        <f t="shared" si="46"/>
        <v>37+ months</v>
      </c>
      <c r="T596">
        <f>_xlfn.XLOOKUP(A596,performance_pivot!$A:$A,performance_pivot!$B:$B,"Missing")</f>
        <v>2.75</v>
      </c>
      <c r="U596">
        <f>_xlfn.XLOOKUP(A596,compensation_cleaned!$A:$A,compensation_cleaned!$F:$F,"Missing")</f>
        <v>1044648.4727722772</v>
      </c>
      <c r="V596" t="str">
        <f t="shared" si="47"/>
        <v>Above Avg Pay</v>
      </c>
      <c r="W596" t="str">
        <f t="shared" si="48"/>
        <v>Low/Avg Performer</v>
      </c>
      <c r="Y596" t="str">
        <f t="shared" si="49"/>
        <v>Overpaid Low Performer</v>
      </c>
    </row>
    <row r="597" spans="1:25">
      <c r="A597" s="11" t="s">
        <v>780</v>
      </c>
      <c r="B597" s="12" t="s">
        <v>19</v>
      </c>
      <c r="C597" s="12">
        <v>29</v>
      </c>
      <c r="D597" s="12" t="s">
        <v>12</v>
      </c>
      <c r="E597" s="12" t="s">
        <v>49</v>
      </c>
      <c r="F597" s="12" t="s">
        <v>68</v>
      </c>
      <c r="G597" s="13">
        <v>44250</v>
      </c>
      <c r="H597" s="12" t="s">
        <v>341</v>
      </c>
      <c r="I597" s="12" t="s">
        <v>31</v>
      </c>
      <c r="J597" s="14" t="s">
        <v>17</v>
      </c>
      <c r="K597" t="str">
        <f>_xlfn.XLOOKUP(A597,attrition_cleaned!$A:$A,attrition_cleaned!$B:$B,"Missing")</f>
        <v>No</v>
      </c>
      <c r="L597" s="13"/>
      <c r="M597">
        <f>_xlfn.XLOOKUP(A597,compensation_cleaned!$A:$A,compensation_cleaned!$B:$B,"Missing")</f>
        <v>1650687</v>
      </c>
      <c r="N597">
        <f>_xlfn.XLOOKUP(A597,compensation_cleaned!$A:$A,compensation_cleaned!$C:$C,"Missing")</f>
        <v>193939</v>
      </c>
      <c r="O597" t="str">
        <f>_xlfn.XLOOKUP(A597,compensation_cleaned!$A:$A,compensation_cleaned!$D:$D,"Missing")</f>
        <v>L5</v>
      </c>
      <c r="P597">
        <f>_xlfn.XLOOKUP(A597,engagement_pivot!$A:$A,engagement_pivot!$B:$B,"Missing")</f>
        <v>3</v>
      </c>
      <c r="Q597" t="str">
        <f>IF(
  _xlfn.XLOOKUP(A597, engagement_pivot!A:A, engagement_pivot!C:C, 0) &gt; 0,
  "Yes",
  "No"
)</f>
        <v>Yes</v>
      </c>
      <c r="R597">
        <f t="shared" si="45"/>
        <v>34</v>
      </c>
      <c r="S597" t="str">
        <f t="shared" si="46"/>
        <v>13–36 months</v>
      </c>
      <c r="T597">
        <f>_xlfn.XLOOKUP(A597,performance_pivot!$A:$A,performance_pivot!$B:$B,"Missing")</f>
        <v>3</v>
      </c>
      <c r="U597">
        <f>_xlfn.XLOOKUP(A597,compensation_cleaned!$A:$A,compensation_cleaned!$F:$F,"Missing")</f>
        <v>1044648.4727722772</v>
      </c>
      <c r="V597" t="str">
        <f t="shared" si="47"/>
        <v>Above Avg Pay</v>
      </c>
      <c r="W597" t="str">
        <f t="shared" si="48"/>
        <v>Low/Avg Performer</v>
      </c>
      <c r="Y597" t="str">
        <f t="shared" si="49"/>
        <v>Overpaid Low Performer</v>
      </c>
    </row>
    <row r="598" spans="1:25">
      <c r="A598" s="7" t="s">
        <v>781</v>
      </c>
      <c r="B598" s="8" t="s">
        <v>19</v>
      </c>
      <c r="C598" s="8">
        <v>30</v>
      </c>
      <c r="D598" s="8" t="s">
        <v>12</v>
      </c>
      <c r="E598" s="8" t="s">
        <v>13</v>
      </c>
      <c r="F598" s="8" t="s">
        <v>21</v>
      </c>
      <c r="G598" s="9">
        <v>44253</v>
      </c>
      <c r="H598" s="8" t="s">
        <v>511</v>
      </c>
      <c r="I598" s="8" t="s">
        <v>16</v>
      </c>
      <c r="J598" s="10" t="s">
        <v>24</v>
      </c>
      <c r="K598" t="str">
        <f>_xlfn.XLOOKUP(A598,attrition_cleaned!$A:$A,attrition_cleaned!$B:$B,"Missing")</f>
        <v>No</v>
      </c>
      <c r="L598" s="9"/>
      <c r="M598">
        <f>_xlfn.XLOOKUP(A598,compensation_cleaned!$A:$A,compensation_cleaned!$B:$B,"Missing")</f>
        <v>524724</v>
      </c>
      <c r="N598">
        <f>_xlfn.XLOOKUP(A598,compensation_cleaned!$A:$A,compensation_cleaned!$C:$C,"Missing")</f>
        <v>60286</v>
      </c>
      <c r="O598" t="str">
        <f>_xlfn.XLOOKUP(A598,compensation_cleaned!$A:$A,compensation_cleaned!$D:$D,"Missing")</f>
        <v>L1</v>
      </c>
      <c r="P598">
        <f>_xlfn.XLOOKUP(A598,engagement_pivot!$A:$A,engagement_pivot!$B:$B,"Missing")</f>
        <v>3.3333333333333335</v>
      </c>
      <c r="Q598" t="str">
        <f>IF(
  _xlfn.XLOOKUP(A598, engagement_pivot!A:A, engagement_pivot!C:C, 0) &gt; 0,
  "Yes",
  "No"
)</f>
        <v>Yes</v>
      </c>
      <c r="R598">
        <f t="shared" si="45"/>
        <v>34</v>
      </c>
      <c r="S598" t="str">
        <f t="shared" si="46"/>
        <v>13–36 months</v>
      </c>
      <c r="T598">
        <f>_xlfn.XLOOKUP(A598,performance_pivot!$A:$A,performance_pivot!$B:$B,"Missing")</f>
        <v>3.5</v>
      </c>
      <c r="U598">
        <f>_xlfn.XLOOKUP(A598,compensation_cleaned!$A:$A,compensation_cleaned!$F:$F,"Missing")</f>
        <v>499723.03723404254</v>
      </c>
      <c r="V598" t="str">
        <f t="shared" si="47"/>
        <v>Above Avg Pay</v>
      </c>
      <c r="W598" t="str">
        <f t="shared" si="48"/>
        <v>Low/Avg Performer</v>
      </c>
      <c r="Y598" t="str">
        <f t="shared" si="49"/>
        <v>Overpaid Low Performer</v>
      </c>
    </row>
    <row r="599" spans="1:25">
      <c r="A599" s="11" t="s">
        <v>782</v>
      </c>
      <c r="B599" s="12" t="s">
        <v>11</v>
      </c>
      <c r="C599" s="12">
        <v>32</v>
      </c>
      <c r="D599" s="12" t="s">
        <v>12</v>
      </c>
      <c r="E599" s="12" t="s">
        <v>26</v>
      </c>
      <c r="F599" s="12" t="s">
        <v>27</v>
      </c>
      <c r="G599" s="13">
        <v>44289</v>
      </c>
      <c r="H599" s="12" t="s">
        <v>41</v>
      </c>
      <c r="I599" s="12" t="s">
        <v>16</v>
      </c>
      <c r="J599" s="14" t="s">
        <v>24</v>
      </c>
      <c r="K599" t="str">
        <f>_xlfn.XLOOKUP(A599,attrition_cleaned!$A:$A,attrition_cleaned!$B:$B,"Missing")</f>
        <v>Yes</v>
      </c>
      <c r="L599" s="13">
        <v>45548</v>
      </c>
      <c r="M599">
        <f>_xlfn.XLOOKUP(A599,compensation_cleaned!$A:$A,compensation_cleaned!$B:$B,"Missing")</f>
        <v>832959</v>
      </c>
      <c r="N599">
        <f>_xlfn.XLOOKUP(A599,compensation_cleaned!$A:$A,compensation_cleaned!$C:$C,"Missing")</f>
        <v>83260</v>
      </c>
      <c r="O599" t="str">
        <f>_xlfn.XLOOKUP(A599,compensation_cleaned!$A:$A,compensation_cleaned!$D:$D,"Missing")</f>
        <v>L2</v>
      </c>
      <c r="P599">
        <f>_xlfn.XLOOKUP(A599,engagement_pivot!$A:$A,engagement_pivot!$B:$B,"Missing")</f>
        <v>1.3333333333333333</v>
      </c>
      <c r="Q599" t="str">
        <f>IF(
  _xlfn.XLOOKUP(A599, engagement_pivot!A:A, engagement_pivot!C:C, 0) &gt; 0,
  "Yes",
  "No"
)</f>
        <v>Yes</v>
      </c>
      <c r="R599">
        <f t="shared" si="45"/>
        <v>41</v>
      </c>
      <c r="S599" t="str">
        <f t="shared" si="46"/>
        <v>37+ months</v>
      </c>
      <c r="T599">
        <f>_xlfn.XLOOKUP(A599,performance_pivot!$A:$A,performance_pivot!$B:$B,"Missing")</f>
        <v>2.75</v>
      </c>
      <c r="U599">
        <f>_xlfn.XLOOKUP(A599,compensation_cleaned!$A:$A,compensation_cleaned!$F:$F,"Missing")</f>
        <v>746435.40070921986</v>
      </c>
      <c r="V599" t="str">
        <f t="shared" si="47"/>
        <v>Above Avg Pay</v>
      </c>
      <c r="W599" t="str">
        <f t="shared" si="48"/>
        <v>Low/Avg Performer</v>
      </c>
      <c r="Y599" t="str">
        <f t="shared" si="49"/>
        <v>Overpaid Low Performer</v>
      </c>
    </row>
    <row r="600" spans="1:25">
      <c r="A600" s="7" t="s">
        <v>783</v>
      </c>
      <c r="B600" s="8" t="s">
        <v>19</v>
      </c>
      <c r="C600" s="8">
        <v>36</v>
      </c>
      <c r="D600" s="8" t="s">
        <v>12</v>
      </c>
      <c r="E600" s="8" t="s">
        <v>49</v>
      </c>
      <c r="F600" s="8" t="s">
        <v>65</v>
      </c>
      <c r="G600" s="9">
        <v>43815</v>
      </c>
      <c r="H600" s="8" t="s">
        <v>92</v>
      </c>
      <c r="I600" s="8" t="s">
        <v>56</v>
      </c>
      <c r="J600" s="10" t="s">
        <v>17</v>
      </c>
      <c r="K600" t="str">
        <f>_xlfn.XLOOKUP(A600,attrition_cleaned!$A:$A,attrition_cleaned!$B:$B,"Missing")</f>
        <v>Yes</v>
      </c>
      <c r="L600" s="9">
        <v>45333</v>
      </c>
      <c r="M600">
        <f>_xlfn.XLOOKUP(A600,compensation_cleaned!$A:$A,compensation_cleaned!$B:$B,"Missing")</f>
        <v>868759</v>
      </c>
      <c r="N600">
        <f>_xlfn.XLOOKUP(A600,compensation_cleaned!$A:$A,compensation_cleaned!$C:$C,"Missing")</f>
        <v>65976</v>
      </c>
      <c r="O600" t="str">
        <f>_xlfn.XLOOKUP(A600,compensation_cleaned!$A:$A,compensation_cleaned!$D:$D,"Missing")</f>
        <v>L2</v>
      </c>
      <c r="P600">
        <f>_xlfn.XLOOKUP(A600,engagement_pivot!$A:$A,engagement_pivot!$B:$B,"Missing")</f>
        <v>1.5</v>
      </c>
      <c r="Q600" t="str">
        <f>IF(
  _xlfn.XLOOKUP(A600, engagement_pivot!A:A, engagement_pivot!C:C, 0) &gt; 0,
  "Yes",
  "No"
)</f>
        <v>Yes</v>
      </c>
      <c r="R600">
        <f t="shared" si="45"/>
        <v>49</v>
      </c>
      <c r="S600" t="str">
        <f t="shared" si="46"/>
        <v>37+ months</v>
      </c>
      <c r="T600">
        <f>_xlfn.XLOOKUP(A600,performance_pivot!$A:$A,performance_pivot!$B:$B,"Missing")</f>
        <v>2.5</v>
      </c>
      <c r="U600">
        <f>_xlfn.XLOOKUP(A600,compensation_cleaned!$A:$A,compensation_cleaned!$F:$F,"Missing")</f>
        <v>746435.40070921986</v>
      </c>
      <c r="V600" t="str">
        <f t="shared" si="47"/>
        <v>Above Avg Pay</v>
      </c>
      <c r="W600" t="str">
        <f t="shared" si="48"/>
        <v>Low/Avg Performer</v>
      </c>
      <c r="Y600" t="str">
        <f t="shared" si="49"/>
        <v>Overpaid Low Performer</v>
      </c>
    </row>
    <row r="601" spans="1:25">
      <c r="A601" s="11" t="s">
        <v>784</v>
      </c>
      <c r="B601" s="12" t="s">
        <v>19</v>
      </c>
      <c r="C601" s="12">
        <v>37</v>
      </c>
      <c r="D601" s="12" t="s">
        <v>12</v>
      </c>
      <c r="E601" s="12" t="s">
        <v>33</v>
      </c>
      <c r="F601" s="12" t="s">
        <v>112</v>
      </c>
      <c r="G601" s="13">
        <v>43639</v>
      </c>
      <c r="H601" s="12" t="s">
        <v>115</v>
      </c>
      <c r="I601" s="12" t="s">
        <v>45</v>
      </c>
      <c r="J601" s="14" t="s">
        <v>24</v>
      </c>
      <c r="K601" t="str">
        <f>_xlfn.XLOOKUP(A601,attrition_cleaned!$A:$A,attrition_cleaned!$B:$B,"Missing")</f>
        <v>No</v>
      </c>
      <c r="L601" s="13"/>
      <c r="M601">
        <f>_xlfn.XLOOKUP(A601,compensation_cleaned!$A:$A,compensation_cleaned!$B:$B,"Missing")</f>
        <v>474567</v>
      </c>
      <c r="N601">
        <f>_xlfn.XLOOKUP(A601,compensation_cleaned!$A:$A,compensation_cleaned!$C:$C,"Missing")</f>
        <v>48644</v>
      </c>
      <c r="O601" t="str">
        <f>_xlfn.XLOOKUP(A601,compensation_cleaned!$A:$A,compensation_cleaned!$D:$D,"Missing")</f>
        <v>L1</v>
      </c>
      <c r="P601">
        <f>_xlfn.XLOOKUP(A601,engagement_pivot!$A:$A,engagement_pivot!$B:$B,"Missing")</f>
        <v>4.666666666666667</v>
      </c>
      <c r="Q601" t="str">
        <f>IF(
  _xlfn.XLOOKUP(A601, engagement_pivot!A:A, engagement_pivot!C:C, 0) &gt; 0,
  "Yes",
  "No"
)</f>
        <v>Yes</v>
      </c>
      <c r="R601">
        <f t="shared" si="45"/>
        <v>54</v>
      </c>
      <c r="S601" t="str">
        <f t="shared" si="46"/>
        <v>37+ months</v>
      </c>
      <c r="T601">
        <f>_xlfn.XLOOKUP(A601,performance_pivot!$A:$A,performance_pivot!$B:$B,"Missing")</f>
        <v>4.25</v>
      </c>
      <c r="U601">
        <f>_xlfn.XLOOKUP(A601,compensation_cleaned!$A:$A,compensation_cleaned!$F:$F,"Missing")</f>
        <v>499723.03723404254</v>
      </c>
      <c r="V601" t="str">
        <f t="shared" si="47"/>
        <v>Below Avg Pay</v>
      </c>
      <c r="W601" t="str">
        <f t="shared" si="48"/>
        <v>High Performer</v>
      </c>
      <c r="Y601" t="str">
        <f t="shared" si="49"/>
        <v>Underpaid High Performer</v>
      </c>
    </row>
    <row r="602" spans="1:25">
      <c r="A602" s="7" t="s">
        <v>785</v>
      </c>
      <c r="B602" s="8" t="s">
        <v>19</v>
      </c>
      <c r="C602" s="8">
        <v>34</v>
      </c>
      <c r="D602" s="8" t="s">
        <v>12</v>
      </c>
      <c r="E602" s="8" t="s">
        <v>37</v>
      </c>
      <c r="F602" s="8" t="s">
        <v>38</v>
      </c>
      <c r="G602" s="9">
        <v>43825</v>
      </c>
      <c r="H602" s="8" t="s">
        <v>223</v>
      </c>
      <c r="I602" s="8" t="s">
        <v>31</v>
      </c>
      <c r="J602" s="10" t="s">
        <v>24</v>
      </c>
      <c r="K602" t="str">
        <f>_xlfn.XLOOKUP(A602,attrition_cleaned!$A:$A,attrition_cleaned!$B:$B,"Missing")</f>
        <v>No</v>
      </c>
      <c r="L602" s="9"/>
      <c r="M602">
        <f>_xlfn.XLOOKUP(A602,compensation_cleaned!$A:$A,compensation_cleaned!$B:$B,"Missing")</f>
        <v>1854336</v>
      </c>
      <c r="N602">
        <f>_xlfn.XLOOKUP(A602,compensation_cleaned!$A:$A,compensation_cleaned!$C:$C,"Missing")</f>
        <v>141581</v>
      </c>
      <c r="O602" t="str">
        <f>_xlfn.XLOOKUP(A602,compensation_cleaned!$A:$A,compensation_cleaned!$D:$D,"Missing")</f>
        <v>L5</v>
      </c>
      <c r="P602">
        <f>_xlfn.XLOOKUP(A602,engagement_pivot!$A:$A,engagement_pivot!$B:$B,"Missing")</f>
        <v>3.5</v>
      </c>
      <c r="Q602" t="str">
        <f>IF(
  _xlfn.XLOOKUP(A602, engagement_pivot!A:A, engagement_pivot!C:C, 0) &gt; 0,
  "Yes",
  "No"
)</f>
        <v>Yes</v>
      </c>
      <c r="R602">
        <f t="shared" si="45"/>
        <v>48</v>
      </c>
      <c r="S602" t="str">
        <f t="shared" si="46"/>
        <v>37+ months</v>
      </c>
      <c r="T602">
        <f>_xlfn.XLOOKUP(A602,performance_pivot!$A:$A,performance_pivot!$B:$B,"Missing")</f>
        <v>4.25</v>
      </c>
      <c r="U602">
        <f>_xlfn.XLOOKUP(A602,compensation_cleaned!$A:$A,compensation_cleaned!$F:$F,"Missing")</f>
        <v>1044648.4727722772</v>
      </c>
      <c r="V602" t="str">
        <f t="shared" si="47"/>
        <v>Above Avg Pay</v>
      </c>
      <c r="W602" t="str">
        <f t="shared" si="48"/>
        <v>High Performer</v>
      </c>
      <c r="Y602" t="str">
        <f t="shared" si="49"/>
        <v>Well Aligned</v>
      </c>
    </row>
    <row r="603" spans="1:25">
      <c r="A603" s="11" t="s">
        <v>786</v>
      </c>
      <c r="B603" s="12" t="s">
        <v>11</v>
      </c>
      <c r="C603" s="12">
        <v>40</v>
      </c>
      <c r="D603" s="12" t="s">
        <v>20</v>
      </c>
      <c r="E603" s="12" t="s">
        <v>37</v>
      </c>
      <c r="F603" s="12" t="s">
        <v>38</v>
      </c>
      <c r="G603" s="13">
        <v>44520</v>
      </c>
      <c r="H603" s="12" t="s">
        <v>164</v>
      </c>
      <c r="I603" s="12" t="s">
        <v>23</v>
      </c>
      <c r="J603" s="14" t="s">
        <v>17</v>
      </c>
      <c r="K603" t="str">
        <f>_xlfn.XLOOKUP(A603,attrition_cleaned!$A:$A,attrition_cleaned!$B:$B,"Missing")</f>
        <v>No</v>
      </c>
      <c r="L603" s="13"/>
      <c r="M603">
        <f>_xlfn.XLOOKUP(A603,compensation_cleaned!$A:$A,compensation_cleaned!$B:$B,"Missing")</f>
        <v>1168695</v>
      </c>
      <c r="N603">
        <f>_xlfn.XLOOKUP(A603,compensation_cleaned!$A:$A,compensation_cleaned!$C:$C,"Missing")</f>
        <v>101516</v>
      </c>
      <c r="O603" t="str">
        <f>_xlfn.XLOOKUP(A603,compensation_cleaned!$A:$A,compensation_cleaned!$D:$D,"Missing")</f>
        <v>L3</v>
      </c>
      <c r="P603">
        <f>_xlfn.XLOOKUP(A603,engagement_pivot!$A:$A,engagement_pivot!$B:$B,"Missing")</f>
        <v>4</v>
      </c>
      <c r="Q603" t="str">
        <f>IF(
  _xlfn.XLOOKUP(A603, engagement_pivot!A:A, engagement_pivot!C:C, 0) &gt; 0,
  "Yes",
  "No"
)</f>
        <v>Yes</v>
      </c>
      <c r="R603">
        <f t="shared" si="45"/>
        <v>25</v>
      </c>
      <c r="S603" t="str">
        <f t="shared" si="46"/>
        <v>13–36 months</v>
      </c>
      <c r="T603">
        <f>_xlfn.XLOOKUP(A603,performance_pivot!$A:$A,performance_pivot!$B:$B,"Missing")</f>
        <v>5</v>
      </c>
      <c r="U603">
        <f>_xlfn.XLOOKUP(A603,compensation_cleaned!$A:$A,compensation_cleaned!$F:$F,"Missing")</f>
        <v>1044648.4727722772</v>
      </c>
      <c r="V603" t="str">
        <f t="shared" si="47"/>
        <v>Above Avg Pay</v>
      </c>
      <c r="W603" t="str">
        <f t="shared" si="48"/>
        <v>High Performer</v>
      </c>
      <c r="Y603" t="str">
        <f t="shared" si="49"/>
        <v>Well Aligned</v>
      </c>
    </row>
    <row r="604" spans="1:25">
      <c r="A604" s="7" t="s">
        <v>787</v>
      </c>
      <c r="B604" s="8" t="s">
        <v>19</v>
      </c>
      <c r="C604" s="8">
        <v>40</v>
      </c>
      <c r="D604" s="8" t="s">
        <v>20</v>
      </c>
      <c r="E604" s="8" t="s">
        <v>26</v>
      </c>
      <c r="F604" s="8" t="s">
        <v>58</v>
      </c>
      <c r="G604" s="9">
        <v>44487</v>
      </c>
      <c r="H604" s="8" t="s">
        <v>582</v>
      </c>
      <c r="I604" s="8" t="s">
        <v>23</v>
      </c>
      <c r="J604" s="10" t="s">
        <v>24</v>
      </c>
      <c r="K604" t="str">
        <f>_xlfn.XLOOKUP(A604,attrition_cleaned!$A:$A,attrition_cleaned!$B:$B,"Missing")</f>
        <v>No</v>
      </c>
      <c r="L604" s="9"/>
      <c r="M604">
        <f>_xlfn.XLOOKUP(A604,compensation_cleaned!$A:$A,compensation_cleaned!$B:$B,"Missing")</f>
        <v>1159107</v>
      </c>
      <c r="N604">
        <f>_xlfn.XLOOKUP(A604,compensation_cleaned!$A:$A,compensation_cleaned!$C:$C,"Missing")</f>
        <v>172481</v>
      </c>
      <c r="O604" t="str">
        <f>_xlfn.XLOOKUP(A604,compensation_cleaned!$A:$A,compensation_cleaned!$D:$D,"Missing")</f>
        <v>L3</v>
      </c>
      <c r="P604">
        <f>_xlfn.XLOOKUP(A604,engagement_pivot!$A:$A,engagement_pivot!$B:$B,"Missing")</f>
        <v>5</v>
      </c>
      <c r="Q604" t="str">
        <f>IF(
  _xlfn.XLOOKUP(A604, engagement_pivot!A:A, engagement_pivot!C:C, 0) &gt; 0,
  "Yes",
  "No"
)</f>
        <v>Yes</v>
      </c>
      <c r="R604">
        <f t="shared" si="45"/>
        <v>26</v>
      </c>
      <c r="S604" t="str">
        <f t="shared" si="46"/>
        <v>13–36 months</v>
      </c>
      <c r="T604">
        <f>_xlfn.XLOOKUP(A604,performance_pivot!$A:$A,performance_pivot!$B:$B,"Missing")</f>
        <v>3</v>
      </c>
      <c r="U604">
        <f>_xlfn.XLOOKUP(A604,compensation_cleaned!$A:$A,compensation_cleaned!$F:$F,"Missing")</f>
        <v>1044648.4727722772</v>
      </c>
      <c r="V604" t="str">
        <f t="shared" si="47"/>
        <v>Above Avg Pay</v>
      </c>
      <c r="W604" t="str">
        <f t="shared" si="48"/>
        <v>Low/Avg Performer</v>
      </c>
      <c r="Y604" t="str">
        <f t="shared" si="49"/>
        <v>Overpaid Low Performer</v>
      </c>
    </row>
    <row r="605" spans="1:25">
      <c r="A605" s="11" t="s">
        <v>788</v>
      </c>
      <c r="B605" s="12" t="s">
        <v>19</v>
      </c>
      <c r="C605" s="12">
        <v>40</v>
      </c>
      <c r="D605" s="12" t="s">
        <v>12</v>
      </c>
      <c r="E605" s="12" t="s">
        <v>13</v>
      </c>
      <c r="F605" s="12" t="s">
        <v>21</v>
      </c>
      <c r="G605" s="13">
        <v>44715</v>
      </c>
      <c r="H605" s="12" t="s">
        <v>176</v>
      </c>
      <c r="I605" s="12" t="s">
        <v>70</v>
      </c>
      <c r="J605" s="14" t="s">
        <v>17</v>
      </c>
      <c r="K605" t="str">
        <f>_xlfn.XLOOKUP(A605,attrition_cleaned!$A:$A,attrition_cleaned!$B:$B,"Missing")</f>
        <v>No</v>
      </c>
      <c r="L605" s="13"/>
      <c r="M605">
        <f>_xlfn.XLOOKUP(A605,compensation_cleaned!$A:$A,compensation_cleaned!$B:$B,"Missing")</f>
        <v>553113</v>
      </c>
      <c r="N605">
        <f>_xlfn.XLOOKUP(A605,compensation_cleaned!$A:$A,compensation_cleaned!$C:$C,"Missing")</f>
        <v>48319</v>
      </c>
      <c r="O605" t="str">
        <f>_xlfn.XLOOKUP(A605,compensation_cleaned!$A:$A,compensation_cleaned!$D:$D,"Missing")</f>
        <v>L1</v>
      </c>
      <c r="P605">
        <f>_xlfn.XLOOKUP(A605,engagement_pivot!$A:$A,engagement_pivot!$B:$B,"Missing")</f>
        <v>1.6666666666666667</v>
      </c>
      <c r="Q605" t="str">
        <f>IF(
  _xlfn.XLOOKUP(A605, engagement_pivot!A:A, engagement_pivot!C:C, 0) &gt; 0,
  "Yes",
  "No"
)</f>
        <v>Yes</v>
      </c>
      <c r="R605">
        <f t="shared" si="45"/>
        <v>18</v>
      </c>
      <c r="S605" t="str">
        <f t="shared" si="46"/>
        <v>13–36 months</v>
      </c>
      <c r="T605">
        <f>_xlfn.XLOOKUP(A605,performance_pivot!$A:$A,performance_pivot!$B:$B,"Missing")</f>
        <v>5</v>
      </c>
      <c r="U605">
        <f>_xlfn.XLOOKUP(A605,compensation_cleaned!$A:$A,compensation_cleaned!$F:$F,"Missing")</f>
        <v>499723.03723404254</v>
      </c>
      <c r="V605" t="str">
        <f t="shared" si="47"/>
        <v>Above Avg Pay</v>
      </c>
      <c r="W605" t="str">
        <f t="shared" si="48"/>
        <v>High Performer</v>
      </c>
      <c r="Y605" t="str">
        <f t="shared" si="49"/>
        <v>Well Aligned</v>
      </c>
    </row>
    <row r="606" spans="1:25">
      <c r="A606" s="7" t="s">
        <v>789</v>
      </c>
      <c r="B606" s="8" t="s">
        <v>19</v>
      </c>
      <c r="C606" s="8">
        <v>37</v>
      </c>
      <c r="D606" s="8" t="s">
        <v>20</v>
      </c>
      <c r="E606" s="8" t="s">
        <v>33</v>
      </c>
      <c r="F606" s="8" t="s">
        <v>112</v>
      </c>
      <c r="G606" s="9">
        <v>42862</v>
      </c>
      <c r="H606" s="8" t="s">
        <v>176</v>
      </c>
      <c r="I606" s="8" t="s">
        <v>31</v>
      </c>
      <c r="J606" s="10" t="s">
        <v>17</v>
      </c>
      <c r="K606" t="str">
        <f>_xlfn.XLOOKUP(A606,attrition_cleaned!$A:$A,attrition_cleaned!$B:$B,"Missing")</f>
        <v>No</v>
      </c>
      <c r="L606" s="9"/>
      <c r="M606">
        <f>_xlfn.XLOOKUP(A606,compensation_cleaned!$A:$A,compensation_cleaned!$B:$B,"Missing")</f>
        <v>409472</v>
      </c>
      <c r="N606">
        <f>_xlfn.XLOOKUP(A606,compensation_cleaned!$A:$A,compensation_cleaned!$C:$C,"Missing")</f>
        <v>30602</v>
      </c>
      <c r="O606" t="str">
        <f>_xlfn.XLOOKUP(A606,compensation_cleaned!$A:$A,compensation_cleaned!$D:$D,"Missing")</f>
        <v>L1</v>
      </c>
      <c r="P606">
        <f>_xlfn.XLOOKUP(A606,engagement_pivot!$A:$A,engagement_pivot!$B:$B,"Missing")</f>
        <v>5</v>
      </c>
      <c r="Q606" t="str">
        <f>IF(
  _xlfn.XLOOKUP(A606, engagement_pivot!A:A, engagement_pivot!C:C, 0) &gt; 0,
  "Yes",
  "No"
)</f>
        <v>Yes</v>
      </c>
      <c r="R606">
        <f t="shared" si="45"/>
        <v>79</v>
      </c>
      <c r="S606" t="str">
        <f t="shared" si="46"/>
        <v>37+ months</v>
      </c>
      <c r="T606">
        <f>_xlfn.XLOOKUP(A606,performance_pivot!$A:$A,performance_pivot!$B:$B,"Missing")</f>
        <v>4</v>
      </c>
      <c r="U606">
        <f>_xlfn.XLOOKUP(A606,compensation_cleaned!$A:$A,compensation_cleaned!$F:$F,"Missing")</f>
        <v>499723.03723404254</v>
      </c>
      <c r="V606" t="str">
        <f t="shared" si="47"/>
        <v>Below Avg Pay</v>
      </c>
      <c r="W606" t="str">
        <f t="shared" si="48"/>
        <v>High Performer</v>
      </c>
      <c r="Y606" t="str">
        <f t="shared" si="49"/>
        <v>Underpaid High Performer</v>
      </c>
    </row>
    <row r="607" spans="1:25">
      <c r="A607" s="11" t="s">
        <v>790</v>
      </c>
      <c r="B607" s="12" t="s">
        <v>19</v>
      </c>
      <c r="C607" s="12">
        <v>35</v>
      </c>
      <c r="D607" s="12" t="s">
        <v>12</v>
      </c>
      <c r="E607" s="12" t="s">
        <v>13</v>
      </c>
      <c r="F607" s="12" t="s">
        <v>21</v>
      </c>
      <c r="G607" s="13">
        <v>43154</v>
      </c>
      <c r="H607" s="12" t="s">
        <v>124</v>
      </c>
      <c r="I607" s="12" t="s">
        <v>23</v>
      </c>
      <c r="J607" s="14" t="s">
        <v>17</v>
      </c>
      <c r="K607" t="str">
        <f>_xlfn.XLOOKUP(A607,attrition_cleaned!$A:$A,attrition_cleaned!$B:$B,"Missing")</f>
        <v>No</v>
      </c>
      <c r="L607" s="13"/>
      <c r="M607">
        <f>_xlfn.XLOOKUP(A607,compensation_cleaned!$A:$A,compensation_cleaned!$B:$B,"Missing")</f>
        <v>866003</v>
      </c>
      <c r="N607">
        <f>_xlfn.XLOOKUP(A607,compensation_cleaned!$A:$A,compensation_cleaned!$C:$C,"Missing")</f>
        <v>97921</v>
      </c>
      <c r="O607" t="str">
        <f>_xlfn.XLOOKUP(A607,compensation_cleaned!$A:$A,compensation_cleaned!$D:$D,"Missing")</f>
        <v>L2</v>
      </c>
      <c r="P607">
        <f>_xlfn.XLOOKUP(A607,engagement_pivot!$A:$A,engagement_pivot!$B:$B,"Missing")</f>
        <v>2</v>
      </c>
      <c r="Q607" t="str">
        <f>IF(
  _xlfn.XLOOKUP(A607, engagement_pivot!A:A, engagement_pivot!C:C, 0) &gt; 0,
  "Yes",
  "No"
)</f>
        <v>Yes</v>
      </c>
      <c r="R607">
        <f t="shared" si="45"/>
        <v>70</v>
      </c>
      <c r="S607" t="str">
        <f t="shared" si="46"/>
        <v>37+ months</v>
      </c>
      <c r="T607">
        <f>_xlfn.XLOOKUP(A607,performance_pivot!$A:$A,performance_pivot!$B:$B,"Missing")</f>
        <v>3.5</v>
      </c>
      <c r="U607">
        <f>_xlfn.XLOOKUP(A607,compensation_cleaned!$A:$A,compensation_cleaned!$F:$F,"Missing")</f>
        <v>746435.40070921986</v>
      </c>
      <c r="V607" t="str">
        <f t="shared" si="47"/>
        <v>Above Avg Pay</v>
      </c>
      <c r="W607" t="str">
        <f t="shared" si="48"/>
        <v>Low/Avg Performer</v>
      </c>
      <c r="Y607" t="str">
        <f t="shared" si="49"/>
        <v>Overpaid Low Performer</v>
      </c>
    </row>
    <row r="608" spans="1:25">
      <c r="A608" s="7" t="s">
        <v>791</v>
      </c>
      <c r="B608" s="8" t="s">
        <v>19</v>
      </c>
      <c r="C608" s="8">
        <v>40</v>
      </c>
      <c r="D608" s="8" t="s">
        <v>20</v>
      </c>
      <c r="E608" s="8" t="s">
        <v>49</v>
      </c>
      <c r="F608" s="8" t="s">
        <v>50</v>
      </c>
      <c r="G608" s="9">
        <v>44848</v>
      </c>
      <c r="H608" s="8" t="s">
        <v>432</v>
      </c>
      <c r="I608" s="8" t="s">
        <v>56</v>
      </c>
      <c r="J608" s="10" t="s">
        <v>17</v>
      </c>
      <c r="K608" t="str">
        <f>_xlfn.XLOOKUP(A608,attrition_cleaned!$A:$A,attrition_cleaned!$B:$B,"Missing")</f>
        <v>No</v>
      </c>
      <c r="L608" s="9"/>
      <c r="M608">
        <f>_xlfn.XLOOKUP(A608,compensation_cleaned!$A:$A,compensation_cleaned!$B:$B,"Missing")</f>
        <v>791484</v>
      </c>
      <c r="N608">
        <f>_xlfn.XLOOKUP(A608,compensation_cleaned!$A:$A,compensation_cleaned!$C:$C,"Missing")</f>
        <v>95151</v>
      </c>
      <c r="O608" t="str">
        <f>_xlfn.XLOOKUP(A608,compensation_cleaned!$A:$A,compensation_cleaned!$D:$D,"Missing")</f>
        <v>L2</v>
      </c>
      <c r="P608">
        <f>_xlfn.XLOOKUP(A608,engagement_pivot!$A:$A,engagement_pivot!$B:$B,"Missing")</f>
        <v>1</v>
      </c>
      <c r="Q608" t="str">
        <f>IF(
  _xlfn.XLOOKUP(A608, engagement_pivot!A:A, engagement_pivot!C:C, 0) &gt; 0,
  "Yes",
  "No"
)</f>
        <v>Yes</v>
      </c>
      <c r="R608">
        <f t="shared" si="45"/>
        <v>14</v>
      </c>
      <c r="S608" t="str">
        <f t="shared" si="46"/>
        <v>13–36 months</v>
      </c>
      <c r="T608">
        <f>_xlfn.XLOOKUP(A608,performance_pivot!$A:$A,performance_pivot!$B:$B,"Missing")</f>
        <v>3</v>
      </c>
      <c r="U608">
        <f>_xlfn.XLOOKUP(A608,compensation_cleaned!$A:$A,compensation_cleaned!$F:$F,"Missing")</f>
        <v>746435.40070921986</v>
      </c>
      <c r="V608" t="str">
        <f t="shared" si="47"/>
        <v>Above Avg Pay</v>
      </c>
      <c r="W608" t="str">
        <f t="shared" si="48"/>
        <v>Low/Avg Performer</v>
      </c>
      <c r="Y608" t="str">
        <f t="shared" si="49"/>
        <v>Overpaid Low Performer</v>
      </c>
    </row>
    <row r="609" spans="1:25">
      <c r="A609" s="11" t="s">
        <v>792</v>
      </c>
      <c r="B609" s="12" t="s">
        <v>19</v>
      </c>
      <c r="C609" s="12">
        <v>44</v>
      </c>
      <c r="D609" s="12" t="s">
        <v>12</v>
      </c>
      <c r="E609" s="12" t="s">
        <v>37</v>
      </c>
      <c r="F609" s="12" t="s">
        <v>38</v>
      </c>
      <c r="G609" s="13">
        <v>44676</v>
      </c>
      <c r="H609" s="12" t="s">
        <v>227</v>
      </c>
      <c r="I609" s="12" t="s">
        <v>16</v>
      </c>
      <c r="J609" s="14" t="s">
        <v>24</v>
      </c>
      <c r="K609" t="str">
        <f>_xlfn.XLOOKUP(A609,attrition_cleaned!$A:$A,attrition_cleaned!$B:$B,"Missing")</f>
        <v>No</v>
      </c>
      <c r="L609" s="13"/>
      <c r="M609">
        <f>_xlfn.XLOOKUP(A609,compensation_cleaned!$A:$A,compensation_cleaned!$B:$B,"Missing")</f>
        <v>639066</v>
      </c>
      <c r="N609">
        <f>_xlfn.XLOOKUP(A609,compensation_cleaned!$A:$A,compensation_cleaned!$C:$C,"Missing")</f>
        <v>80157</v>
      </c>
      <c r="O609" t="str">
        <f>_xlfn.XLOOKUP(A609,compensation_cleaned!$A:$A,compensation_cleaned!$D:$D,"Missing")</f>
        <v>L2</v>
      </c>
      <c r="P609">
        <f>_xlfn.XLOOKUP(A609,engagement_pivot!$A:$A,engagement_pivot!$B:$B,"Missing")</f>
        <v>5</v>
      </c>
      <c r="Q609" t="str">
        <f>IF(
  _xlfn.XLOOKUP(A609, engagement_pivot!A:A, engagement_pivot!C:C, 0) &gt; 0,
  "Yes",
  "No"
)</f>
        <v>Yes</v>
      </c>
      <c r="R609">
        <f t="shared" si="45"/>
        <v>20</v>
      </c>
      <c r="S609" t="str">
        <f t="shared" si="46"/>
        <v>13–36 months</v>
      </c>
      <c r="T609">
        <f>_xlfn.XLOOKUP(A609,performance_pivot!$A:$A,performance_pivot!$B:$B,"Missing")</f>
        <v>2</v>
      </c>
      <c r="U609">
        <f>_xlfn.XLOOKUP(A609,compensation_cleaned!$A:$A,compensation_cleaned!$F:$F,"Missing")</f>
        <v>746435.40070921986</v>
      </c>
      <c r="V609" t="str">
        <f t="shared" si="47"/>
        <v>Below Avg Pay</v>
      </c>
      <c r="W609" t="str">
        <f t="shared" si="48"/>
        <v>Low/Avg Performer</v>
      </c>
      <c r="Y609" t="str">
        <f t="shared" si="49"/>
        <v>Low Pay &amp; Low Performance</v>
      </c>
    </row>
    <row r="610" spans="1:25">
      <c r="A610" s="7" t="s">
        <v>793</v>
      </c>
      <c r="B610" s="8" t="s">
        <v>11</v>
      </c>
      <c r="C610" s="8">
        <v>41</v>
      </c>
      <c r="D610" s="8" t="s">
        <v>20</v>
      </c>
      <c r="E610" s="8" t="s">
        <v>33</v>
      </c>
      <c r="F610" s="8" t="s">
        <v>112</v>
      </c>
      <c r="G610" s="9">
        <v>43894</v>
      </c>
      <c r="H610" s="8" t="s">
        <v>462</v>
      </c>
      <c r="I610" s="8" t="s">
        <v>70</v>
      </c>
      <c r="J610" s="10" t="s">
        <v>24</v>
      </c>
      <c r="K610" t="str">
        <f>_xlfn.XLOOKUP(A610,attrition_cleaned!$A:$A,attrition_cleaned!$B:$B,"Missing")</f>
        <v>No</v>
      </c>
      <c r="L610" s="9"/>
      <c r="M610">
        <f>_xlfn.XLOOKUP(A610,compensation_cleaned!$A:$A,compensation_cleaned!$B:$B,"Missing")</f>
        <v>886706</v>
      </c>
      <c r="N610">
        <f>_xlfn.XLOOKUP(A610,compensation_cleaned!$A:$A,compensation_cleaned!$C:$C,"Missing")</f>
        <v>105848</v>
      </c>
      <c r="O610" t="str">
        <f>_xlfn.XLOOKUP(A610,compensation_cleaned!$A:$A,compensation_cleaned!$D:$D,"Missing")</f>
        <v>L2</v>
      </c>
      <c r="P610">
        <f>_xlfn.XLOOKUP(A610,engagement_pivot!$A:$A,engagement_pivot!$B:$B,"Missing")</f>
        <v>1.5</v>
      </c>
      <c r="Q610" t="str">
        <f>IF(
  _xlfn.XLOOKUP(A610, engagement_pivot!A:A, engagement_pivot!C:C, 0) &gt; 0,
  "Yes",
  "No"
)</f>
        <v>Yes</v>
      </c>
      <c r="R610">
        <f t="shared" si="45"/>
        <v>45</v>
      </c>
      <c r="S610" t="str">
        <f t="shared" si="46"/>
        <v>37+ months</v>
      </c>
      <c r="T610">
        <f>_xlfn.XLOOKUP(A610,performance_pivot!$A:$A,performance_pivot!$B:$B,"Missing")</f>
        <v>3.3333333333333335</v>
      </c>
      <c r="U610">
        <f>_xlfn.XLOOKUP(A610,compensation_cleaned!$A:$A,compensation_cleaned!$F:$F,"Missing")</f>
        <v>746435.40070921986</v>
      </c>
      <c r="V610" t="str">
        <f t="shared" si="47"/>
        <v>Above Avg Pay</v>
      </c>
      <c r="W610" t="str">
        <f t="shared" si="48"/>
        <v>Low/Avg Performer</v>
      </c>
      <c r="Y610" t="str">
        <f t="shared" si="49"/>
        <v>Overpaid Low Performer</v>
      </c>
    </row>
    <row r="611" spans="1:25">
      <c r="A611" s="11" t="s">
        <v>794</v>
      </c>
      <c r="B611" s="12" t="s">
        <v>19</v>
      </c>
      <c r="C611" s="12">
        <v>34</v>
      </c>
      <c r="D611" s="12" t="s">
        <v>12</v>
      </c>
      <c r="E611" s="12" t="s">
        <v>49</v>
      </c>
      <c r="F611" s="12" t="s">
        <v>65</v>
      </c>
      <c r="G611" s="13">
        <v>43031</v>
      </c>
      <c r="H611" s="12" t="s">
        <v>555</v>
      </c>
      <c r="I611" s="12" t="s">
        <v>45</v>
      </c>
      <c r="J611" s="14" t="s">
        <v>17</v>
      </c>
      <c r="K611" t="str">
        <f>_xlfn.XLOOKUP(A611,attrition_cleaned!$A:$A,attrition_cleaned!$B:$B,"Missing")</f>
        <v>No</v>
      </c>
      <c r="L611" s="13"/>
      <c r="M611">
        <f>_xlfn.XLOOKUP(A611,compensation_cleaned!$A:$A,compensation_cleaned!$B:$B,"Missing")</f>
        <v>837859</v>
      </c>
      <c r="N611">
        <f>_xlfn.XLOOKUP(A611,compensation_cleaned!$A:$A,compensation_cleaned!$C:$C,"Missing")</f>
        <v>123669</v>
      </c>
      <c r="O611" t="str">
        <f>_xlfn.XLOOKUP(A611,compensation_cleaned!$A:$A,compensation_cleaned!$D:$D,"Missing")</f>
        <v>L2</v>
      </c>
      <c r="P611">
        <f>_xlfn.XLOOKUP(A611,engagement_pivot!$A:$A,engagement_pivot!$B:$B,"Missing")</f>
        <v>5</v>
      </c>
      <c r="Q611" t="str">
        <f>IF(
  _xlfn.XLOOKUP(A611, engagement_pivot!A:A, engagement_pivot!C:C, 0) &gt; 0,
  "Yes",
  "No"
)</f>
        <v>Yes</v>
      </c>
      <c r="R611">
        <f t="shared" si="45"/>
        <v>74</v>
      </c>
      <c r="S611" t="str">
        <f t="shared" si="46"/>
        <v>37+ months</v>
      </c>
      <c r="T611">
        <f>_xlfn.XLOOKUP(A611,performance_pivot!$A:$A,performance_pivot!$B:$B,"Missing")</f>
        <v>4</v>
      </c>
      <c r="U611">
        <f>_xlfn.XLOOKUP(A611,compensation_cleaned!$A:$A,compensation_cleaned!$F:$F,"Missing")</f>
        <v>746435.40070921986</v>
      </c>
      <c r="V611" t="str">
        <f t="shared" si="47"/>
        <v>Above Avg Pay</v>
      </c>
      <c r="W611" t="str">
        <f t="shared" si="48"/>
        <v>High Performer</v>
      </c>
      <c r="Y611" t="str">
        <f t="shared" si="49"/>
        <v>Well Aligned</v>
      </c>
    </row>
    <row r="612" spans="1:25">
      <c r="A612" s="7" t="s">
        <v>795</v>
      </c>
      <c r="B612" s="8" t="s">
        <v>19</v>
      </c>
      <c r="C612" s="8">
        <v>39</v>
      </c>
      <c r="D612" s="8" t="s">
        <v>12</v>
      </c>
      <c r="E612" s="8" t="s">
        <v>13</v>
      </c>
      <c r="F612" s="8" t="s">
        <v>14</v>
      </c>
      <c r="G612" s="9">
        <v>42763</v>
      </c>
      <c r="H612" s="8" t="s">
        <v>15</v>
      </c>
      <c r="I612" s="8" t="s">
        <v>70</v>
      </c>
      <c r="J612" s="10" t="s">
        <v>24</v>
      </c>
      <c r="K612" t="str">
        <f>_xlfn.XLOOKUP(A612,attrition_cleaned!$A:$A,attrition_cleaned!$B:$B,"Missing")</f>
        <v>Yes</v>
      </c>
      <c r="L612" s="9">
        <v>43572</v>
      </c>
      <c r="M612">
        <f>_xlfn.XLOOKUP(A612,compensation_cleaned!$A:$A,compensation_cleaned!$B:$B,"Missing")</f>
        <v>478936</v>
      </c>
      <c r="N612">
        <f>_xlfn.XLOOKUP(A612,compensation_cleaned!$A:$A,compensation_cleaned!$C:$C,"Missing")</f>
        <v>68800</v>
      </c>
      <c r="O612" t="str">
        <f>_xlfn.XLOOKUP(A612,compensation_cleaned!$A:$A,compensation_cleaned!$D:$D,"Missing")</f>
        <v>L1</v>
      </c>
      <c r="P612">
        <f>_xlfn.XLOOKUP(A612,engagement_pivot!$A:$A,engagement_pivot!$B:$B,"Missing")</f>
        <v>2</v>
      </c>
      <c r="Q612" t="str">
        <f>IF(
  _xlfn.XLOOKUP(A612, engagement_pivot!A:A, engagement_pivot!C:C, 0) &gt; 0,
  "Yes",
  "No"
)</f>
        <v>Yes</v>
      </c>
      <c r="R612">
        <f t="shared" si="45"/>
        <v>26</v>
      </c>
      <c r="S612" t="str">
        <f t="shared" si="46"/>
        <v>13–36 months</v>
      </c>
      <c r="T612">
        <f>_xlfn.XLOOKUP(A612,performance_pivot!$A:$A,performance_pivot!$B:$B,"Missing")</f>
        <v>3</v>
      </c>
      <c r="U612">
        <f>_xlfn.XLOOKUP(A612,compensation_cleaned!$A:$A,compensation_cleaned!$F:$F,"Missing")</f>
        <v>499723.03723404254</v>
      </c>
      <c r="V612" t="str">
        <f t="shared" si="47"/>
        <v>Below Avg Pay</v>
      </c>
      <c r="W612" t="str">
        <f t="shared" si="48"/>
        <v>Low/Avg Performer</v>
      </c>
      <c r="Y612" t="str">
        <f t="shared" si="49"/>
        <v>Low Pay &amp; Low Performance</v>
      </c>
    </row>
    <row r="613" spans="1:25">
      <c r="A613" s="11" t="s">
        <v>796</v>
      </c>
      <c r="B613" s="12" t="s">
        <v>19</v>
      </c>
      <c r="C613" s="12">
        <v>24</v>
      </c>
      <c r="D613" s="12" t="s">
        <v>12</v>
      </c>
      <c r="E613" s="12" t="s">
        <v>26</v>
      </c>
      <c r="F613" s="12" t="s">
        <v>27</v>
      </c>
      <c r="G613" s="13">
        <v>44413</v>
      </c>
      <c r="H613" s="12" t="s">
        <v>135</v>
      </c>
      <c r="I613" s="12" t="s">
        <v>70</v>
      </c>
      <c r="J613" s="14" t="s">
        <v>24</v>
      </c>
      <c r="K613" t="str">
        <f>_xlfn.XLOOKUP(A613,attrition_cleaned!$A:$A,attrition_cleaned!$B:$B,"Missing")</f>
        <v>No</v>
      </c>
      <c r="L613" s="13"/>
      <c r="M613">
        <f>_xlfn.XLOOKUP(A613,compensation_cleaned!$A:$A,compensation_cleaned!$B:$B,"Missing")</f>
        <v>491282</v>
      </c>
      <c r="N613">
        <f>_xlfn.XLOOKUP(A613,compensation_cleaned!$A:$A,compensation_cleaned!$C:$C,"Missing")</f>
        <v>37593</v>
      </c>
      <c r="O613" t="str">
        <f>_xlfn.XLOOKUP(A613,compensation_cleaned!$A:$A,compensation_cleaned!$D:$D,"Missing")</f>
        <v>L1</v>
      </c>
      <c r="P613">
        <f>_xlfn.XLOOKUP(A613,engagement_pivot!$A:$A,engagement_pivot!$B:$B,"Missing")</f>
        <v>1</v>
      </c>
      <c r="Q613" t="str">
        <f>IF(
  _xlfn.XLOOKUP(A613, engagement_pivot!A:A, engagement_pivot!C:C, 0) &gt; 0,
  "Yes",
  "No"
)</f>
        <v>Yes</v>
      </c>
      <c r="R613">
        <f t="shared" si="45"/>
        <v>28</v>
      </c>
      <c r="S613" t="str">
        <f t="shared" si="46"/>
        <v>13–36 months</v>
      </c>
      <c r="T613">
        <f>_xlfn.XLOOKUP(A613,performance_pivot!$A:$A,performance_pivot!$B:$B,"Missing")</f>
        <v>3.3333333333333335</v>
      </c>
      <c r="U613">
        <f>_xlfn.XLOOKUP(A613,compensation_cleaned!$A:$A,compensation_cleaned!$F:$F,"Missing")</f>
        <v>499723.03723404254</v>
      </c>
      <c r="V613" t="str">
        <f t="shared" si="47"/>
        <v>Below Avg Pay</v>
      </c>
      <c r="W613" t="str">
        <f t="shared" si="48"/>
        <v>Low/Avg Performer</v>
      </c>
      <c r="Y613" t="str">
        <f t="shared" si="49"/>
        <v>Low Pay &amp; Low Performance</v>
      </c>
    </row>
    <row r="614" spans="1:25">
      <c r="A614" s="7" t="s">
        <v>797</v>
      </c>
      <c r="B614" s="8" t="s">
        <v>19</v>
      </c>
      <c r="C614" s="8">
        <v>34</v>
      </c>
      <c r="D614" s="8" t="s">
        <v>12</v>
      </c>
      <c r="E614" s="8" t="s">
        <v>37</v>
      </c>
      <c r="F614" s="8" t="s">
        <v>43</v>
      </c>
      <c r="G614" s="9">
        <v>44000</v>
      </c>
      <c r="H614" s="8" t="s">
        <v>767</v>
      </c>
      <c r="I614" s="8" t="s">
        <v>31</v>
      </c>
      <c r="J614" s="10" t="s">
        <v>24</v>
      </c>
      <c r="K614" t="str">
        <f>_xlfn.XLOOKUP(A614,attrition_cleaned!$A:$A,attrition_cleaned!$B:$B,"Missing")</f>
        <v>No</v>
      </c>
      <c r="L614" s="9"/>
      <c r="M614">
        <f>_xlfn.XLOOKUP(A614,compensation_cleaned!$A:$A,compensation_cleaned!$B:$B,"Missing")</f>
        <v>483055</v>
      </c>
      <c r="N614">
        <f>_xlfn.XLOOKUP(A614,compensation_cleaned!$A:$A,compensation_cleaned!$C:$C,"Missing")</f>
        <v>58699</v>
      </c>
      <c r="O614" t="str">
        <f>_xlfn.XLOOKUP(A614,compensation_cleaned!$A:$A,compensation_cleaned!$D:$D,"Missing")</f>
        <v>L1</v>
      </c>
      <c r="P614">
        <f>_xlfn.XLOOKUP(A614,engagement_pivot!$A:$A,engagement_pivot!$B:$B,"Missing")</f>
        <v>3</v>
      </c>
      <c r="Q614" t="str">
        <f>IF(
  _xlfn.XLOOKUP(A614, engagement_pivot!A:A, engagement_pivot!C:C, 0) &gt; 0,
  "Yes",
  "No"
)</f>
        <v>Yes</v>
      </c>
      <c r="R614">
        <f t="shared" si="45"/>
        <v>42</v>
      </c>
      <c r="S614" t="str">
        <f t="shared" si="46"/>
        <v>37+ months</v>
      </c>
      <c r="T614">
        <f>_xlfn.XLOOKUP(A614,performance_pivot!$A:$A,performance_pivot!$B:$B,"Missing")</f>
        <v>5</v>
      </c>
      <c r="U614">
        <f>_xlfn.XLOOKUP(A614,compensation_cleaned!$A:$A,compensation_cleaned!$F:$F,"Missing")</f>
        <v>499723.03723404254</v>
      </c>
      <c r="V614" t="str">
        <f t="shared" si="47"/>
        <v>Below Avg Pay</v>
      </c>
      <c r="W614" t="str">
        <f t="shared" si="48"/>
        <v>High Performer</v>
      </c>
      <c r="Y614" t="str">
        <f t="shared" si="49"/>
        <v>Underpaid High Performer</v>
      </c>
    </row>
    <row r="615" spans="1:25">
      <c r="A615" s="11" t="s">
        <v>798</v>
      </c>
      <c r="B615" s="12" t="s">
        <v>19</v>
      </c>
      <c r="C615" s="12">
        <v>37</v>
      </c>
      <c r="D615" s="12" t="s">
        <v>12</v>
      </c>
      <c r="E615" s="12" t="s">
        <v>49</v>
      </c>
      <c r="F615" s="12" t="s">
        <v>68</v>
      </c>
      <c r="G615" s="13">
        <v>43226</v>
      </c>
      <c r="H615" s="12" t="s">
        <v>80</v>
      </c>
      <c r="I615" s="12" t="s">
        <v>16</v>
      </c>
      <c r="J615" s="14" t="s">
        <v>24</v>
      </c>
      <c r="K615" t="str">
        <f>_xlfn.XLOOKUP(A615,attrition_cleaned!$A:$A,attrition_cleaned!$B:$B,"Missing")</f>
        <v>No</v>
      </c>
      <c r="L615" s="13"/>
      <c r="M615">
        <f>_xlfn.XLOOKUP(A615,compensation_cleaned!$A:$A,compensation_cleaned!$B:$B,"Missing")</f>
        <v>1185722</v>
      </c>
      <c r="N615">
        <f>_xlfn.XLOOKUP(A615,compensation_cleaned!$A:$A,compensation_cleaned!$C:$C,"Missing")</f>
        <v>150160</v>
      </c>
      <c r="O615" t="str">
        <f>_xlfn.XLOOKUP(A615,compensation_cleaned!$A:$A,compensation_cleaned!$D:$D,"Missing")</f>
        <v>L3</v>
      </c>
      <c r="P615">
        <f>_xlfn.XLOOKUP(A615,engagement_pivot!$A:$A,engagement_pivot!$B:$B,"Missing")</f>
        <v>1.3333333333333333</v>
      </c>
      <c r="Q615" t="str">
        <f>IF(
  _xlfn.XLOOKUP(A615, engagement_pivot!A:A, engagement_pivot!C:C, 0) &gt; 0,
  "Yes",
  "No"
)</f>
        <v>Yes</v>
      </c>
      <c r="R615">
        <f t="shared" si="45"/>
        <v>67</v>
      </c>
      <c r="S615" t="str">
        <f t="shared" si="46"/>
        <v>37+ months</v>
      </c>
      <c r="T615">
        <f>_xlfn.XLOOKUP(A615,performance_pivot!$A:$A,performance_pivot!$B:$B,"Missing")</f>
        <v>3.3333333333333335</v>
      </c>
      <c r="U615">
        <f>_xlfn.XLOOKUP(A615,compensation_cleaned!$A:$A,compensation_cleaned!$F:$F,"Missing")</f>
        <v>1044648.4727722772</v>
      </c>
      <c r="V615" t="str">
        <f t="shared" si="47"/>
        <v>Above Avg Pay</v>
      </c>
      <c r="W615" t="str">
        <f t="shared" si="48"/>
        <v>Low/Avg Performer</v>
      </c>
      <c r="Y615" t="str">
        <f t="shared" si="49"/>
        <v>Overpaid Low Performer</v>
      </c>
    </row>
    <row r="616" spans="1:25">
      <c r="A616" s="7" t="s">
        <v>799</v>
      </c>
      <c r="B616" s="8" t="s">
        <v>19</v>
      </c>
      <c r="C616" s="8">
        <v>22</v>
      </c>
      <c r="D616" s="8" t="s">
        <v>12</v>
      </c>
      <c r="E616" s="8" t="s">
        <v>33</v>
      </c>
      <c r="F616" s="8" t="s">
        <v>34</v>
      </c>
      <c r="G616" s="9">
        <v>44400</v>
      </c>
      <c r="H616" s="8" t="s">
        <v>552</v>
      </c>
      <c r="I616" s="8" t="s">
        <v>23</v>
      </c>
      <c r="J616" s="10" t="s">
        <v>24</v>
      </c>
      <c r="K616" t="str">
        <f>_xlfn.XLOOKUP(A616,attrition_cleaned!$A:$A,attrition_cleaned!$B:$B,"Missing")</f>
        <v>No</v>
      </c>
      <c r="L616" s="9"/>
      <c r="M616">
        <f>_xlfn.XLOOKUP(A616,compensation_cleaned!$A:$A,compensation_cleaned!$B:$B,"Missing")</f>
        <v>771935</v>
      </c>
      <c r="N616">
        <f>_xlfn.XLOOKUP(A616,compensation_cleaned!$A:$A,compensation_cleaned!$C:$C,"Missing")</f>
        <v>101430</v>
      </c>
      <c r="O616" t="str">
        <f>_xlfn.XLOOKUP(A616,compensation_cleaned!$A:$A,compensation_cleaned!$D:$D,"Missing")</f>
        <v>L2</v>
      </c>
      <c r="P616">
        <f>_xlfn.XLOOKUP(A616,engagement_pivot!$A:$A,engagement_pivot!$B:$B,"Missing")</f>
        <v>5</v>
      </c>
      <c r="Q616" t="str">
        <f>IF(
  _xlfn.XLOOKUP(A616, engagement_pivot!A:A, engagement_pivot!C:C, 0) &gt; 0,
  "Yes",
  "No"
)</f>
        <v>Yes</v>
      </c>
      <c r="R616">
        <f t="shared" si="45"/>
        <v>29</v>
      </c>
      <c r="S616" t="str">
        <f t="shared" si="46"/>
        <v>13–36 months</v>
      </c>
      <c r="T616">
        <f>_xlfn.XLOOKUP(A616,performance_pivot!$A:$A,performance_pivot!$B:$B,"Missing")</f>
        <v>4</v>
      </c>
      <c r="U616">
        <f>_xlfn.XLOOKUP(A616,compensation_cleaned!$A:$A,compensation_cleaned!$F:$F,"Missing")</f>
        <v>746435.40070921986</v>
      </c>
      <c r="V616" t="str">
        <f t="shared" si="47"/>
        <v>Above Avg Pay</v>
      </c>
      <c r="W616" t="str">
        <f t="shared" si="48"/>
        <v>High Performer</v>
      </c>
      <c r="Y616" t="str">
        <f t="shared" si="49"/>
        <v>Well Aligned</v>
      </c>
    </row>
    <row r="617" spans="1:25">
      <c r="A617" s="11" t="s">
        <v>800</v>
      </c>
      <c r="B617" s="12" t="s">
        <v>19</v>
      </c>
      <c r="C617" s="12">
        <v>30</v>
      </c>
      <c r="D617" s="12" t="s">
        <v>12</v>
      </c>
      <c r="E617" s="12" t="s">
        <v>26</v>
      </c>
      <c r="F617" s="12" t="s">
        <v>27</v>
      </c>
      <c r="G617" s="13">
        <v>44804</v>
      </c>
      <c r="H617" s="12" t="s">
        <v>105</v>
      </c>
      <c r="I617" s="12" t="s">
        <v>23</v>
      </c>
      <c r="J617" s="14" t="s">
        <v>24</v>
      </c>
      <c r="K617" t="str">
        <f>_xlfn.XLOOKUP(A617,attrition_cleaned!$A:$A,attrition_cleaned!$B:$B,"Missing")</f>
        <v>No</v>
      </c>
      <c r="L617" s="13"/>
      <c r="M617">
        <f>_xlfn.XLOOKUP(A617,compensation_cleaned!$A:$A,compensation_cleaned!$B:$B,"Missing")</f>
        <v>1117617</v>
      </c>
      <c r="N617">
        <f>_xlfn.XLOOKUP(A617,compensation_cleaned!$A:$A,compensation_cleaned!$C:$C,"Missing")</f>
        <v>60759</v>
      </c>
      <c r="O617" t="str">
        <f>_xlfn.XLOOKUP(A617,compensation_cleaned!$A:$A,compensation_cleaned!$D:$D,"Missing")</f>
        <v>L3</v>
      </c>
      <c r="P617">
        <f>_xlfn.XLOOKUP(A617,engagement_pivot!$A:$A,engagement_pivot!$B:$B,"Missing")</f>
        <v>4.333333333333333</v>
      </c>
      <c r="Q617" t="str">
        <f>IF(
  _xlfn.XLOOKUP(A617, engagement_pivot!A:A, engagement_pivot!C:C, 0) &gt; 0,
  "Yes",
  "No"
)</f>
        <v>Yes</v>
      </c>
      <c r="R617">
        <f t="shared" si="45"/>
        <v>16</v>
      </c>
      <c r="S617" t="str">
        <f t="shared" si="46"/>
        <v>13–36 months</v>
      </c>
      <c r="T617">
        <f>_xlfn.XLOOKUP(A617,performance_pivot!$A:$A,performance_pivot!$B:$B,"Missing")</f>
        <v>3.5</v>
      </c>
      <c r="U617">
        <f>_xlfn.XLOOKUP(A617,compensation_cleaned!$A:$A,compensation_cleaned!$F:$F,"Missing")</f>
        <v>1044648.4727722772</v>
      </c>
      <c r="V617" t="str">
        <f t="shared" si="47"/>
        <v>Above Avg Pay</v>
      </c>
      <c r="W617" t="str">
        <f t="shared" si="48"/>
        <v>Low/Avg Performer</v>
      </c>
      <c r="Y617" t="str">
        <f t="shared" si="49"/>
        <v>Overpaid Low Performer</v>
      </c>
    </row>
    <row r="618" spans="1:25">
      <c r="A618" s="7" t="s">
        <v>801</v>
      </c>
      <c r="B618" s="8" t="s">
        <v>19</v>
      </c>
      <c r="C618" s="8">
        <v>30</v>
      </c>
      <c r="D618" s="8" t="s">
        <v>12</v>
      </c>
      <c r="E618" s="8" t="s">
        <v>49</v>
      </c>
      <c r="F618" s="8" t="s">
        <v>68</v>
      </c>
      <c r="G618" s="9">
        <v>43691</v>
      </c>
      <c r="H618" s="8" t="s">
        <v>166</v>
      </c>
      <c r="I618" s="8" t="s">
        <v>70</v>
      </c>
      <c r="J618" s="10" t="s">
        <v>24</v>
      </c>
      <c r="K618" t="str">
        <f>_xlfn.XLOOKUP(A618,attrition_cleaned!$A:$A,attrition_cleaned!$B:$B,"Missing")</f>
        <v>No</v>
      </c>
      <c r="L618" s="9"/>
      <c r="M618">
        <f>_xlfn.XLOOKUP(A618,compensation_cleaned!$A:$A,compensation_cleaned!$B:$B,"Missing")</f>
        <v>805029</v>
      </c>
      <c r="N618">
        <f>_xlfn.XLOOKUP(A618,compensation_cleaned!$A:$A,compensation_cleaned!$C:$C,"Missing")</f>
        <v>116380</v>
      </c>
      <c r="O618" t="str">
        <f>_xlfn.XLOOKUP(A618,compensation_cleaned!$A:$A,compensation_cleaned!$D:$D,"Missing")</f>
        <v>L2</v>
      </c>
      <c r="P618">
        <f>_xlfn.XLOOKUP(A618,engagement_pivot!$A:$A,engagement_pivot!$B:$B,"Missing")</f>
        <v>3.6666666666666665</v>
      </c>
      <c r="Q618" t="str">
        <f>IF(
  _xlfn.XLOOKUP(A618, engagement_pivot!A:A, engagement_pivot!C:C, 0) &gt; 0,
  "Yes",
  "No"
)</f>
        <v>Yes</v>
      </c>
      <c r="R618">
        <f t="shared" si="45"/>
        <v>52</v>
      </c>
      <c r="S618" t="str">
        <f t="shared" si="46"/>
        <v>37+ months</v>
      </c>
      <c r="T618">
        <f>_xlfn.XLOOKUP(A618,performance_pivot!$A:$A,performance_pivot!$B:$B,"Missing")</f>
        <v>4</v>
      </c>
      <c r="U618">
        <f>_xlfn.XLOOKUP(A618,compensation_cleaned!$A:$A,compensation_cleaned!$F:$F,"Missing")</f>
        <v>746435.40070921986</v>
      </c>
      <c r="V618" t="str">
        <f t="shared" si="47"/>
        <v>Above Avg Pay</v>
      </c>
      <c r="W618" t="str">
        <f t="shared" si="48"/>
        <v>High Performer</v>
      </c>
      <c r="Y618" t="str">
        <f t="shared" si="49"/>
        <v>Well Aligned</v>
      </c>
    </row>
    <row r="619" spans="1:25">
      <c r="A619" s="11" t="s">
        <v>802</v>
      </c>
      <c r="B619" s="12" t="s">
        <v>19</v>
      </c>
      <c r="C619" s="12">
        <v>41</v>
      </c>
      <c r="D619" s="12" t="s">
        <v>20</v>
      </c>
      <c r="E619" s="12" t="s">
        <v>37</v>
      </c>
      <c r="F619" s="12" t="s">
        <v>43</v>
      </c>
      <c r="G619" s="13">
        <v>43007</v>
      </c>
      <c r="H619" s="12" t="s">
        <v>159</v>
      </c>
      <c r="I619" s="12" t="s">
        <v>31</v>
      </c>
      <c r="J619" s="14" t="s">
        <v>24</v>
      </c>
      <c r="K619" t="str">
        <f>_xlfn.XLOOKUP(A619,attrition_cleaned!$A:$A,attrition_cleaned!$B:$B,"Missing")</f>
        <v>No</v>
      </c>
      <c r="L619" s="13"/>
      <c r="M619">
        <f>_xlfn.XLOOKUP(A619,compensation_cleaned!$A:$A,compensation_cleaned!$B:$B,"Missing")</f>
        <v>745103</v>
      </c>
      <c r="N619">
        <f>_xlfn.XLOOKUP(A619,compensation_cleaned!$A:$A,compensation_cleaned!$C:$C,"Missing")</f>
        <v>60925</v>
      </c>
      <c r="O619" t="str">
        <f>_xlfn.XLOOKUP(A619,compensation_cleaned!$A:$A,compensation_cleaned!$D:$D,"Missing")</f>
        <v>L2</v>
      </c>
      <c r="P619">
        <f>_xlfn.XLOOKUP(A619,engagement_pivot!$A:$A,engagement_pivot!$B:$B,"Missing")</f>
        <v>3</v>
      </c>
      <c r="Q619" t="str">
        <f>IF(
  _xlfn.XLOOKUP(A619, engagement_pivot!A:A, engagement_pivot!C:C, 0) &gt; 0,
  "Yes",
  "No"
)</f>
        <v>Yes</v>
      </c>
      <c r="R619">
        <f t="shared" si="45"/>
        <v>75</v>
      </c>
      <c r="S619" t="str">
        <f t="shared" si="46"/>
        <v>37+ months</v>
      </c>
      <c r="T619">
        <f>_xlfn.XLOOKUP(A619,performance_pivot!$A:$A,performance_pivot!$B:$B,"Missing")</f>
        <v>3.6666666666666665</v>
      </c>
      <c r="U619">
        <f>_xlfn.XLOOKUP(A619,compensation_cleaned!$A:$A,compensation_cleaned!$F:$F,"Missing")</f>
        <v>746435.40070921986</v>
      </c>
      <c r="V619" t="str">
        <f t="shared" si="47"/>
        <v>Below Avg Pay</v>
      </c>
      <c r="W619" t="str">
        <f t="shared" si="48"/>
        <v>Low/Avg Performer</v>
      </c>
      <c r="Y619" t="str">
        <f t="shared" si="49"/>
        <v>Low Pay &amp; Low Performance</v>
      </c>
    </row>
    <row r="620" spans="1:25">
      <c r="A620" s="7" t="s">
        <v>803</v>
      </c>
      <c r="B620" s="8" t="s">
        <v>11</v>
      </c>
      <c r="C620" s="8">
        <v>30</v>
      </c>
      <c r="D620" s="8" t="s">
        <v>20</v>
      </c>
      <c r="E620" s="8" t="s">
        <v>37</v>
      </c>
      <c r="F620" s="8" t="s">
        <v>38</v>
      </c>
      <c r="G620" s="9">
        <v>43673</v>
      </c>
      <c r="H620" s="8" t="s">
        <v>518</v>
      </c>
      <c r="I620" s="8" t="s">
        <v>70</v>
      </c>
      <c r="J620" s="10" t="s">
        <v>24</v>
      </c>
      <c r="K620" t="str">
        <f>_xlfn.XLOOKUP(A620,attrition_cleaned!$A:$A,attrition_cleaned!$B:$B,"Missing")</f>
        <v>No</v>
      </c>
      <c r="L620" s="9"/>
      <c r="M620">
        <f>_xlfn.XLOOKUP(A620,compensation_cleaned!$A:$A,compensation_cleaned!$B:$B,"Missing")</f>
        <v>1345702</v>
      </c>
      <c r="N620">
        <f>_xlfn.XLOOKUP(A620,compensation_cleaned!$A:$A,compensation_cleaned!$C:$C,"Missing")</f>
        <v>158023</v>
      </c>
      <c r="O620" t="str">
        <f>_xlfn.XLOOKUP(A620,compensation_cleaned!$A:$A,compensation_cleaned!$D:$D,"Missing")</f>
        <v>L4</v>
      </c>
      <c r="P620">
        <f>_xlfn.XLOOKUP(A620,engagement_pivot!$A:$A,engagement_pivot!$B:$B,"Missing")</f>
        <v>3</v>
      </c>
      <c r="Q620" t="str">
        <f>IF(
  _xlfn.XLOOKUP(A620, engagement_pivot!A:A, engagement_pivot!C:C, 0) &gt; 0,
  "Yes",
  "No"
)</f>
        <v>Yes</v>
      </c>
      <c r="R620">
        <f t="shared" si="45"/>
        <v>53</v>
      </c>
      <c r="S620" t="str">
        <f t="shared" si="46"/>
        <v>37+ months</v>
      </c>
      <c r="T620">
        <f>_xlfn.XLOOKUP(A620,performance_pivot!$A:$A,performance_pivot!$B:$B,"Missing")</f>
        <v>4</v>
      </c>
      <c r="U620">
        <f>_xlfn.XLOOKUP(A620,compensation_cleaned!$A:$A,compensation_cleaned!$F:$F,"Missing")</f>
        <v>1044648.4727722772</v>
      </c>
      <c r="V620" t="str">
        <f t="shared" si="47"/>
        <v>Above Avg Pay</v>
      </c>
      <c r="W620" t="str">
        <f t="shared" si="48"/>
        <v>High Performer</v>
      </c>
      <c r="Y620" t="str">
        <f t="shared" si="49"/>
        <v>Well Aligned</v>
      </c>
    </row>
    <row r="621" spans="1:25">
      <c r="A621" s="11" t="s">
        <v>804</v>
      </c>
      <c r="B621" s="12" t="s">
        <v>19</v>
      </c>
      <c r="C621" s="12">
        <v>34</v>
      </c>
      <c r="D621" s="12" t="s">
        <v>12</v>
      </c>
      <c r="E621" s="12" t="s">
        <v>33</v>
      </c>
      <c r="F621" s="12" t="s">
        <v>34</v>
      </c>
      <c r="G621" s="13">
        <v>45268</v>
      </c>
      <c r="H621" s="12" t="s">
        <v>231</v>
      </c>
      <c r="I621" s="12" t="s">
        <v>31</v>
      </c>
      <c r="J621" s="14" t="s">
        <v>24</v>
      </c>
      <c r="K621" t="str">
        <f>_xlfn.XLOOKUP(A621,attrition_cleaned!$A:$A,attrition_cleaned!$B:$B,"Missing")</f>
        <v>No</v>
      </c>
      <c r="L621" s="13"/>
      <c r="M621">
        <f>_xlfn.XLOOKUP(A621,compensation_cleaned!$A:$A,compensation_cleaned!$B:$B,"Missing")</f>
        <v>1142751</v>
      </c>
      <c r="N621">
        <f>_xlfn.XLOOKUP(A621,compensation_cleaned!$A:$A,compensation_cleaned!$C:$C,"Missing")</f>
        <v>130642</v>
      </c>
      <c r="O621" t="str">
        <f>_xlfn.XLOOKUP(A621,compensation_cleaned!$A:$A,compensation_cleaned!$D:$D,"Missing")</f>
        <v>L3</v>
      </c>
      <c r="P621">
        <f>_xlfn.XLOOKUP(A621,engagement_pivot!$A:$A,engagement_pivot!$B:$B,"Missing")</f>
        <v>5</v>
      </c>
      <c r="Q621" t="str">
        <f>IF(
  _xlfn.XLOOKUP(A621, engagement_pivot!A:A, engagement_pivot!C:C, 0) &gt; 0,
  "Yes",
  "No"
)</f>
        <v>Yes</v>
      </c>
      <c r="R621">
        <f t="shared" si="45"/>
        <v>0</v>
      </c>
      <c r="S621" t="str">
        <f t="shared" si="46"/>
        <v>0–12 months</v>
      </c>
      <c r="T621">
        <f>_xlfn.XLOOKUP(A621,performance_pivot!$A:$A,performance_pivot!$B:$B,"Missing")</f>
        <v>3</v>
      </c>
      <c r="U621">
        <f>_xlfn.XLOOKUP(A621,compensation_cleaned!$A:$A,compensation_cleaned!$F:$F,"Missing")</f>
        <v>1044648.4727722772</v>
      </c>
      <c r="V621" t="str">
        <f t="shared" si="47"/>
        <v>Above Avg Pay</v>
      </c>
      <c r="W621" t="str">
        <f t="shared" si="48"/>
        <v>Low/Avg Performer</v>
      </c>
      <c r="Y621" t="str">
        <f t="shared" si="49"/>
        <v>Overpaid Low Performer</v>
      </c>
    </row>
    <row r="622" spans="1:25">
      <c r="A622" s="7" t="s">
        <v>805</v>
      </c>
      <c r="B622" s="8" t="s">
        <v>11</v>
      </c>
      <c r="C622" s="8">
        <v>23</v>
      </c>
      <c r="D622" s="8" t="s">
        <v>20</v>
      </c>
      <c r="E622" s="8" t="s">
        <v>13</v>
      </c>
      <c r="F622" s="8" t="s">
        <v>21</v>
      </c>
      <c r="G622" s="9">
        <v>42808</v>
      </c>
      <c r="H622" s="8" t="s">
        <v>205</v>
      </c>
      <c r="I622" s="8" t="s">
        <v>45</v>
      </c>
      <c r="J622" s="10" t="s">
        <v>17</v>
      </c>
      <c r="K622" t="str">
        <f>_xlfn.XLOOKUP(A622,attrition_cleaned!$A:$A,attrition_cleaned!$B:$B,"Missing")</f>
        <v>No</v>
      </c>
      <c r="L622" s="9"/>
      <c r="M622">
        <f>_xlfn.XLOOKUP(A622,compensation_cleaned!$A:$A,compensation_cleaned!$B:$B,"Missing")</f>
        <v>615606</v>
      </c>
      <c r="N622">
        <f>_xlfn.XLOOKUP(A622,compensation_cleaned!$A:$A,compensation_cleaned!$C:$C,"Missing")</f>
        <v>84644</v>
      </c>
      <c r="O622" t="str">
        <f>_xlfn.XLOOKUP(A622,compensation_cleaned!$A:$A,compensation_cleaned!$D:$D,"Missing")</f>
        <v>L2</v>
      </c>
      <c r="P622">
        <f>_xlfn.XLOOKUP(A622,engagement_pivot!$A:$A,engagement_pivot!$B:$B,"Missing")</f>
        <v>5</v>
      </c>
      <c r="Q622" t="str">
        <f>IF(
  _xlfn.XLOOKUP(A622, engagement_pivot!A:A, engagement_pivot!C:C, 0) &gt; 0,
  "Yes",
  "No"
)</f>
        <v>Yes</v>
      </c>
      <c r="R622">
        <f t="shared" si="45"/>
        <v>81</v>
      </c>
      <c r="S622" t="str">
        <f t="shared" si="46"/>
        <v>37+ months</v>
      </c>
      <c r="T622">
        <f>_xlfn.XLOOKUP(A622,performance_pivot!$A:$A,performance_pivot!$B:$B,"Missing")</f>
        <v>3.75</v>
      </c>
      <c r="U622">
        <f>_xlfn.XLOOKUP(A622,compensation_cleaned!$A:$A,compensation_cleaned!$F:$F,"Missing")</f>
        <v>746435.40070921986</v>
      </c>
      <c r="V622" t="str">
        <f t="shared" si="47"/>
        <v>Below Avg Pay</v>
      </c>
      <c r="W622" t="str">
        <f t="shared" si="48"/>
        <v>Low/Avg Performer</v>
      </c>
      <c r="Y622" t="str">
        <f t="shared" si="49"/>
        <v>Low Pay &amp; Low Performance</v>
      </c>
    </row>
    <row r="623" spans="1:25">
      <c r="A623" s="11" t="s">
        <v>806</v>
      </c>
      <c r="B623" s="12" t="s">
        <v>11</v>
      </c>
      <c r="C623" s="12">
        <v>39</v>
      </c>
      <c r="D623" s="12" t="s">
        <v>12</v>
      </c>
      <c r="E623" s="12" t="s">
        <v>37</v>
      </c>
      <c r="F623" s="12" t="s">
        <v>38</v>
      </c>
      <c r="G623" s="13">
        <v>44980</v>
      </c>
      <c r="H623" s="12" t="s">
        <v>338</v>
      </c>
      <c r="I623" s="12" t="s">
        <v>70</v>
      </c>
      <c r="J623" s="14" t="s">
        <v>24</v>
      </c>
      <c r="K623" t="str">
        <f>_xlfn.XLOOKUP(A623,attrition_cleaned!$A:$A,attrition_cleaned!$B:$B,"Missing")</f>
        <v>No</v>
      </c>
      <c r="L623" s="13"/>
      <c r="M623">
        <f>_xlfn.XLOOKUP(A623,compensation_cleaned!$A:$A,compensation_cleaned!$B:$B,"Missing")</f>
        <v>725242</v>
      </c>
      <c r="N623">
        <f>_xlfn.XLOOKUP(A623,compensation_cleaned!$A:$A,compensation_cleaned!$C:$C,"Missing")</f>
        <v>55017</v>
      </c>
      <c r="O623" t="str">
        <f>_xlfn.XLOOKUP(A623,compensation_cleaned!$A:$A,compensation_cleaned!$D:$D,"Missing")</f>
        <v>L2</v>
      </c>
      <c r="P623">
        <f>_xlfn.XLOOKUP(A623,engagement_pivot!$A:$A,engagement_pivot!$B:$B,"Missing")</f>
        <v>3.6666666666666665</v>
      </c>
      <c r="Q623" t="str">
        <f>IF(
  _xlfn.XLOOKUP(A623, engagement_pivot!A:A, engagement_pivot!C:C, 0) &gt; 0,
  "Yes",
  "No"
)</f>
        <v>Yes</v>
      </c>
      <c r="R623">
        <f t="shared" si="45"/>
        <v>10</v>
      </c>
      <c r="S623" t="str">
        <f t="shared" si="46"/>
        <v>0–12 months</v>
      </c>
      <c r="T623">
        <f>_xlfn.XLOOKUP(A623,performance_pivot!$A:$A,performance_pivot!$B:$B,"Missing")</f>
        <v>3.6666666666666665</v>
      </c>
      <c r="U623">
        <f>_xlfn.XLOOKUP(A623,compensation_cleaned!$A:$A,compensation_cleaned!$F:$F,"Missing")</f>
        <v>746435.40070921986</v>
      </c>
      <c r="V623" t="str">
        <f t="shared" si="47"/>
        <v>Below Avg Pay</v>
      </c>
      <c r="W623" t="str">
        <f t="shared" si="48"/>
        <v>Low/Avg Performer</v>
      </c>
      <c r="Y623" t="str">
        <f t="shared" si="49"/>
        <v>Low Pay &amp; Low Performance</v>
      </c>
    </row>
    <row r="624" spans="1:25">
      <c r="A624" s="7" t="s">
        <v>807</v>
      </c>
      <c r="B624" s="8" t="s">
        <v>19</v>
      </c>
      <c r="C624" s="8">
        <v>24</v>
      </c>
      <c r="D624" s="8" t="s">
        <v>12</v>
      </c>
      <c r="E624" s="8" t="s">
        <v>13</v>
      </c>
      <c r="F624" s="8" t="s">
        <v>21</v>
      </c>
      <c r="G624" s="9">
        <v>44341</v>
      </c>
      <c r="H624" s="8" t="s">
        <v>153</v>
      </c>
      <c r="I624" s="8" t="s">
        <v>31</v>
      </c>
      <c r="J624" s="10" t="s">
        <v>24</v>
      </c>
      <c r="K624" t="str">
        <f>_xlfn.XLOOKUP(A624,attrition_cleaned!$A:$A,attrition_cleaned!$B:$B,"Missing")</f>
        <v>Yes</v>
      </c>
      <c r="L624" s="9">
        <v>45275</v>
      </c>
      <c r="M624">
        <f>_xlfn.XLOOKUP(A624,compensation_cleaned!$A:$A,compensation_cleaned!$B:$B,"Missing")</f>
        <v>472333</v>
      </c>
      <c r="N624">
        <f>_xlfn.XLOOKUP(A624,compensation_cleaned!$A:$A,compensation_cleaned!$C:$C,"Missing")</f>
        <v>66481</v>
      </c>
      <c r="O624" t="str">
        <f>_xlfn.XLOOKUP(A624,compensation_cleaned!$A:$A,compensation_cleaned!$D:$D,"Missing")</f>
        <v>L1</v>
      </c>
      <c r="P624">
        <f>_xlfn.XLOOKUP(A624,engagement_pivot!$A:$A,engagement_pivot!$B:$B,"Missing")</f>
        <v>1.6666666666666667</v>
      </c>
      <c r="Q624" t="str">
        <f>IF(
  _xlfn.XLOOKUP(A624, engagement_pivot!A:A, engagement_pivot!C:C, 0) &gt; 0,
  "Yes",
  "No"
)</f>
        <v>Yes</v>
      </c>
      <c r="R624">
        <f t="shared" si="45"/>
        <v>30</v>
      </c>
      <c r="S624" t="str">
        <f t="shared" si="46"/>
        <v>13–36 months</v>
      </c>
      <c r="T624">
        <f>_xlfn.XLOOKUP(A624,performance_pivot!$A:$A,performance_pivot!$B:$B,"Missing")</f>
        <v>3.5</v>
      </c>
      <c r="U624">
        <f>_xlfn.XLOOKUP(A624,compensation_cleaned!$A:$A,compensation_cleaned!$F:$F,"Missing")</f>
        <v>499723.03723404254</v>
      </c>
      <c r="V624" t="str">
        <f t="shared" si="47"/>
        <v>Below Avg Pay</v>
      </c>
      <c r="W624" t="str">
        <f t="shared" si="48"/>
        <v>Low/Avg Performer</v>
      </c>
      <c r="Y624" t="str">
        <f t="shared" si="49"/>
        <v>Low Pay &amp; Low Performance</v>
      </c>
    </row>
    <row r="625" spans="1:25">
      <c r="A625" s="11" t="s">
        <v>808</v>
      </c>
      <c r="B625" s="12" t="s">
        <v>19</v>
      </c>
      <c r="C625" s="12">
        <v>36</v>
      </c>
      <c r="D625" s="12" t="s">
        <v>20</v>
      </c>
      <c r="E625" s="12" t="s">
        <v>33</v>
      </c>
      <c r="F625" s="12" t="s">
        <v>112</v>
      </c>
      <c r="G625" s="13">
        <v>44586</v>
      </c>
      <c r="H625" s="12" t="s">
        <v>128</v>
      </c>
      <c r="I625" s="12" t="s">
        <v>70</v>
      </c>
      <c r="J625" s="14" t="s">
        <v>24</v>
      </c>
      <c r="K625" t="str">
        <f>_xlfn.XLOOKUP(A625,attrition_cleaned!$A:$A,attrition_cleaned!$B:$B,"Missing")</f>
        <v>Yes</v>
      </c>
      <c r="L625" s="13">
        <v>45620</v>
      </c>
      <c r="M625">
        <f>_xlfn.XLOOKUP(A625,compensation_cleaned!$A:$A,compensation_cleaned!$B:$B,"Missing")</f>
        <v>1562634</v>
      </c>
      <c r="N625">
        <f>_xlfn.XLOOKUP(A625,compensation_cleaned!$A:$A,compensation_cleaned!$C:$C,"Missing")</f>
        <v>205651</v>
      </c>
      <c r="O625" t="str">
        <f>_xlfn.XLOOKUP(A625,compensation_cleaned!$A:$A,compensation_cleaned!$D:$D,"Missing")</f>
        <v>L4</v>
      </c>
      <c r="P625">
        <f>_xlfn.XLOOKUP(A625,engagement_pivot!$A:$A,engagement_pivot!$B:$B,"Missing")</f>
        <v>3</v>
      </c>
      <c r="Q625" t="str">
        <f>IF(
  _xlfn.XLOOKUP(A625, engagement_pivot!A:A, engagement_pivot!C:C, 0) &gt; 0,
  "Yes",
  "No"
)</f>
        <v>Yes</v>
      </c>
      <c r="R625">
        <f t="shared" si="45"/>
        <v>33</v>
      </c>
      <c r="S625" t="str">
        <f t="shared" si="46"/>
        <v>13–36 months</v>
      </c>
      <c r="T625">
        <f>_xlfn.XLOOKUP(A625,performance_pivot!$A:$A,performance_pivot!$B:$B,"Missing")</f>
        <v>4</v>
      </c>
      <c r="U625">
        <f>_xlfn.XLOOKUP(A625,compensation_cleaned!$A:$A,compensation_cleaned!$F:$F,"Missing")</f>
        <v>1044648.4727722772</v>
      </c>
      <c r="V625" t="str">
        <f t="shared" si="47"/>
        <v>Above Avg Pay</v>
      </c>
      <c r="W625" t="str">
        <f t="shared" si="48"/>
        <v>High Performer</v>
      </c>
      <c r="Y625" t="str">
        <f t="shared" si="49"/>
        <v>Well Aligned</v>
      </c>
    </row>
    <row r="626" spans="1:25">
      <c r="A626" s="7" t="s">
        <v>809</v>
      </c>
      <c r="B626" s="8" t="s">
        <v>19</v>
      </c>
      <c r="C626" s="8">
        <v>40</v>
      </c>
      <c r="D626" s="8" t="s">
        <v>20</v>
      </c>
      <c r="E626" s="8" t="s">
        <v>49</v>
      </c>
      <c r="F626" s="8" t="s">
        <v>65</v>
      </c>
      <c r="G626" s="9">
        <v>44966</v>
      </c>
      <c r="H626" s="8" t="s">
        <v>239</v>
      </c>
      <c r="I626" s="8" t="s">
        <v>56</v>
      </c>
      <c r="J626" s="10" t="s">
        <v>24</v>
      </c>
      <c r="K626" t="str">
        <f>_xlfn.XLOOKUP(A626,attrition_cleaned!$A:$A,attrition_cleaned!$B:$B,"Missing")</f>
        <v>No</v>
      </c>
      <c r="L626" s="9"/>
      <c r="M626">
        <f>_xlfn.XLOOKUP(A626,compensation_cleaned!$A:$A,compensation_cleaned!$B:$B,"Missing")</f>
        <v>1169277</v>
      </c>
      <c r="N626">
        <f>_xlfn.XLOOKUP(A626,compensation_cleaned!$A:$A,compensation_cleaned!$C:$C,"Missing")</f>
        <v>108819</v>
      </c>
      <c r="O626" t="str">
        <f>_xlfn.XLOOKUP(A626,compensation_cleaned!$A:$A,compensation_cleaned!$D:$D,"Missing")</f>
        <v>L3</v>
      </c>
      <c r="P626">
        <f>_xlfn.XLOOKUP(A626,engagement_pivot!$A:$A,engagement_pivot!$B:$B,"Missing")</f>
        <v>2</v>
      </c>
      <c r="Q626" t="str">
        <f>IF(
  _xlfn.XLOOKUP(A626, engagement_pivot!A:A, engagement_pivot!C:C, 0) &gt; 0,
  "Yes",
  "No"
)</f>
        <v>Yes</v>
      </c>
      <c r="R626">
        <f t="shared" si="45"/>
        <v>10</v>
      </c>
      <c r="S626" t="str">
        <f t="shared" si="46"/>
        <v>0–12 months</v>
      </c>
      <c r="T626">
        <f>_xlfn.XLOOKUP(A626,performance_pivot!$A:$A,performance_pivot!$B:$B,"Missing")</f>
        <v>2.6666666666666665</v>
      </c>
      <c r="U626">
        <f>_xlfn.XLOOKUP(A626,compensation_cleaned!$A:$A,compensation_cleaned!$F:$F,"Missing")</f>
        <v>1044648.4727722772</v>
      </c>
      <c r="V626" t="str">
        <f t="shared" si="47"/>
        <v>Above Avg Pay</v>
      </c>
      <c r="W626" t="str">
        <f t="shared" si="48"/>
        <v>Low/Avg Performer</v>
      </c>
      <c r="Y626" t="str">
        <f t="shared" si="49"/>
        <v>Overpaid Low Performer</v>
      </c>
    </row>
    <row r="627" spans="1:25">
      <c r="A627" s="11" t="s">
        <v>810</v>
      </c>
      <c r="B627" s="12" t="s">
        <v>19</v>
      </c>
      <c r="C627" s="12">
        <v>29</v>
      </c>
      <c r="D627" s="12" t="s">
        <v>12</v>
      </c>
      <c r="E627" s="12" t="s">
        <v>49</v>
      </c>
      <c r="F627" s="12" t="s">
        <v>65</v>
      </c>
      <c r="G627" s="13">
        <v>43749</v>
      </c>
      <c r="H627" s="12" t="s">
        <v>382</v>
      </c>
      <c r="I627" s="12" t="s">
        <v>31</v>
      </c>
      <c r="J627" s="14" t="s">
        <v>24</v>
      </c>
      <c r="K627" t="str">
        <f>_xlfn.XLOOKUP(A627,attrition_cleaned!$A:$A,attrition_cleaned!$B:$B,"Missing")</f>
        <v>Yes</v>
      </c>
      <c r="L627" s="13">
        <v>45383</v>
      </c>
      <c r="M627">
        <f>_xlfn.XLOOKUP(A627,compensation_cleaned!$A:$A,compensation_cleaned!$B:$B,"Missing")</f>
        <v>482583</v>
      </c>
      <c r="N627">
        <f>_xlfn.XLOOKUP(A627,compensation_cleaned!$A:$A,compensation_cleaned!$C:$C,"Missing")</f>
        <v>37832</v>
      </c>
      <c r="O627" t="str">
        <f>_xlfn.XLOOKUP(A627,compensation_cleaned!$A:$A,compensation_cleaned!$D:$D,"Missing")</f>
        <v>L1</v>
      </c>
      <c r="P627">
        <f>_xlfn.XLOOKUP(A627,engagement_pivot!$A:$A,engagement_pivot!$B:$B,"Missing")</f>
        <v>3.5</v>
      </c>
      <c r="Q627" t="str">
        <f>IF(
  _xlfn.XLOOKUP(A627, engagement_pivot!A:A, engagement_pivot!C:C, 0) &gt; 0,
  "Yes",
  "No"
)</f>
        <v>Yes</v>
      </c>
      <c r="R627">
        <f t="shared" si="45"/>
        <v>53</v>
      </c>
      <c r="S627" t="str">
        <f t="shared" si="46"/>
        <v>37+ months</v>
      </c>
      <c r="T627">
        <f>_xlfn.XLOOKUP(A627,performance_pivot!$A:$A,performance_pivot!$B:$B,"Missing")</f>
        <v>4</v>
      </c>
      <c r="U627">
        <f>_xlfn.XLOOKUP(A627,compensation_cleaned!$A:$A,compensation_cleaned!$F:$F,"Missing")</f>
        <v>499723.03723404254</v>
      </c>
      <c r="V627" t="str">
        <f t="shared" si="47"/>
        <v>Below Avg Pay</v>
      </c>
      <c r="W627" t="str">
        <f t="shared" si="48"/>
        <v>High Performer</v>
      </c>
      <c r="Y627" t="str">
        <f t="shared" si="49"/>
        <v>Underpaid High Performer</v>
      </c>
    </row>
    <row r="628" spans="1:25">
      <c r="A628" s="7" t="s">
        <v>811</v>
      </c>
      <c r="B628" s="8" t="s">
        <v>11</v>
      </c>
      <c r="C628" s="8">
        <v>31</v>
      </c>
      <c r="D628" s="8" t="s">
        <v>20</v>
      </c>
      <c r="E628" s="8" t="s">
        <v>49</v>
      </c>
      <c r="F628" s="8" t="s">
        <v>65</v>
      </c>
      <c r="G628" s="9">
        <v>44956</v>
      </c>
      <c r="H628" s="8" t="s">
        <v>192</v>
      </c>
      <c r="I628" s="8" t="s">
        <v>23</v>
      </c>
      <c r="J628" s="10" t="s">
        <v>17</v>
      </c>
      <c r="K628" t="str">
        <f>_xlfn.XLOOKUP(A628,attrition_cleaned!$A:$A,attrition_cleaned!$B:$B,"Missing")</f>
        <v>No</v>
      </c>
      <c r="L628" s="9"/>
      <c r="M628">
        <f>_xlfn.XLOOKUP(A628,compensation_cleaned!$A:$A,compensation_cleaned!$B:$B,"Missing")</f>
        <v>574168</v>
      </c>
      <c r="N628">
        <f>_xlfn.XLOOKUP(A628,compensation_cleaned!$A:$A,compensation_cleaned!$C:$C,"Missing")</f>
        <v>46773</v>
      </c>
      <c r="O628" t="str">
        <f>_xlfn.XLOOKUP(A628,compensation_cleaned!$A:$A,compensation_cleaned!$D:$D,"Missing")</f>
        <v>L1</v>
      </c>
      <c r="P628">
        <f>_xlfn.XLOOKUP(A628,engagement_pivot!$A:$A,engagement_pivot!$B:$B,"Missing")</f>
        <v>5</v>
      </c>
      <c r="Q628" t="str">
        <f>IF(
  _xlfn.XLOOKUP(A628, engagement_pivot!A:A, engagement_pivot!C:C, 0) &gt; 0,
  "Yes",
  "No"
)</f>
        <v>Yes</v>
      </c>
      <c r="R628">
        <f t="shared" si="45"/>
        <v>11</v>
      </c>
      <c r="S628" t="str">
        <f t="shared" si="46"/>
        <v>0–12 months</v>
      </c>
      <c r="T628">
        <f>_xlfn.XLOOKUP(A628,performance_pivot!$A:$A,performance_pivot!$B:$B,"Missing")</f>
        <v>5</v>
      </c>
      <c r="U628">
        <f>_xlfn.XLOOKUP(A628,compensation_cleaned!$A:$A,compensation_cleaned!$F:$F,"Missing")</f>
        <v>499723.03723404254</v>
      </c>
      <c r="V628" t="str">
        <f t="shared" si="47"/>
        <v>Above Avg Pay</v>
      </c>
      <c r="W628" t="str">
        <f t="shared" si="48"/>
        <v>High Performer</v>
      </c>
      <c r="Y628" t="str">
        <f t="shared" si="49"/>
        <v>Well Aligned</v>
      </c>
    </row>
    <row r="629" spans="1:25">
      <c r="A629" s="11" t="s">
        <v>812</v>
      </c>
      <c r="B629" s="12" t="s">
        <v>19</v>
      </c>
      <c r="C629" s="12">
        <v>35</v>
      </c>
      <c r="D629" s="12" t="s">
        <v>12</v>
      </c>
      <c r="E629" s="12" t="s">
        <v>26</v>
      </c>
      <c r="F629" s="12" t="s">
        <v>58</v>
      </c>
      <c r="G629" s="13">
        <v>44680</v>
      </c>
      <c r="H629" s="12" t="s">
        <v>297</v>
      </c>
      <c r="I629" s="12" t="s">
        <v>16</v>
      </c>
      <c r="J629" s="14" t="s">
        <v>24</v>
      </c>
      <c r="K629" t="str">
        <f>_xlfn.XLOOKUP(A629,attrition_cleaned!$A:$A,attrition_cleaned!$B:$B,"Missing")</f>
        <v>No</v>
      </c>
      <c r="L629" s="13"/>
      <c r="M629">
        <f>_xlfn.XLOOKUP(A629,compensation_cleaned!$A:$A,compensation_cleaned!$B:$B,"Missing")</f>
        <v>450342</v>
      </c>
      <c r="N629">
        <f>_xlfn.XLOOKUP(A629,compensation_cleaned!$A:$A,compensation_cleaned!$C:$C,"Missing")</f>
        <v>63362</v>
      </c>
      <c r="O629" t="str">
        <f>_xlfn.XLOOKUP(A629,compensation_cleaned!$A:$A,compensation_cleaned!$D:$D,"Missing")</f>
        <v>L1</v>
      </c>
      <c r="P629">
        <f>_xlfn.XLOOKUP(A629,engagement_pivot!$A:$A,engagement_pivot!$B:$B,"Missing")</f>
        <v>1</v>
      </c>
      <c r="Q629" t="str">
        <f>IF(
  _xlfn.XLOOKUP(A629, engagement_pivot!A:A, engagement_pivot!C:C, 0) &gt; 0,
  "Yes",
  "No"
)</f>
        <v>Yes</v>
      </c>
      <c r="R629">
        <f t="shared" si="45"/>
        <v>20</v>
      </c>
      <c r="S629" t="str">
        <f t="shared" si="46"/>
        <v>13–36 months</v>
      </c>
      <c r="T629">
        <f>_xlfn.XLOOKUP(A629,performance_pivot!$A:$A,performance_pivot!$B:$B,"Missing")</f>
        <v>3</v>
      </c>
      <c r="U629">
        <f>_xlfn.XLOOKUP(A629,compensation_cleaned!$A:$A,compensation_cleaned!$F:$F,"Missing")</f>
        <v>499723.03723404254</v>
      </c>
      <c r="V629" t="str">
        <f t="shared" si="47"/>
        <v>Below Avg Pay</v>
      </c>
      <c r="W629" t="str">
        <f t="shared" si="48"/>
        <v>Low/Avg Performer</v>
      </c>
      <c r="Y629" t="str">
        <f t="shared" si="49"/>
        <v>Low Pay &amp; Low Performance</v>
      </c>
    </row>
    <row r="630" spans="1:25">
      <c r="A630" s="7" t="s">
        <v>813</v>
      </c>
      <c r="B630" s="8" t="s">
        <v>11</v>
      </c>
      <c r="C630" s="8">
        <v>35</v>
      </c>
      <c r="D630" s="8" t="s">
        <v>12</v>
      </c>
      <c r="E630" s="8" t="s">
        <v>13</v>
      </c>
      <c r="F630" s="8" t="s">
        <v>14</v>
      </c>
      <c r="G630" s="9">
        <v>43834</v>
      </c>
      <c r="H630" s="8" t="s">
        <v>353</v>
      </c>
      <c r="I630" s="8" t="s">
        <v>56</v>
      </c>
      <c r="J630" s="10" t="s">
        <v>24</v>
      </c>
      <c r="K630" t="str">
        <f>_xlfn.XLOOKUP(A630,attrition_cleaned!$A:$A,attrition_cleaned!$B:$B,"Missing")</f>
        <v>No</v>
      </c>
      <c r="L630" s="9"/>
      <c r="M630">
        <f>_xlfn.XLOOKUP(A630,compensation_cleaned!$A:$A,compensation_cleaned!$B:$B,"Missing")</f>
        <v>929739</v>
      </c>
      <c r="N630">
        <f>_xlfn.XLOOKUP(A630,compensation_cleaned!$A:$A,compensation_cleaned!$C:$C,"Missing")</f>
        <v>74933</v>
      </c>
      <c r="O630" t="str">
        <f>_xlfn.XLOOKUP(A630,compensation_cleaned!$A:$A,compensation_cleaned!$D:$D,"Missing")</f>
        <v>L3</v>
      </c>
      <c r="P630">
        <f>_xlfn.XLOOKUP(A630,engagement_pivot!$A:$A,engagement_pivot!$B:$B,"Missing")</f>
        <v>2</v>
      </c>
      <c r="Q630" t="str">
        <f>IF(
  _xlfn.XLOOKUP(A630, engagement_pivot!A:A, engagement_pivot!C:C, 0) &gt; 0,
  "Yes",
  "No"
)</f>
        <v>Yes</v>
      </c>
      <c r="R630">
        <f t="shared" si="45"/>
        <v>47</v>
      </c>
      <c r="S630" t="str">
        <f t="shared" si="46"/>
        <v>37+ months</v>
      </c>
      <c r="T630">
        <f>_xlfn.XLOOKUP(A630,performance_pivot!$A:$A,performance_pivot!$B:$B,"Missing")</f>
        <v>5</v>
      </c>
      <c r="U630">
        <f>_xlfn.XLOOKUP(A630,compensation_cleaned!$A:$A,compensation_cleaned!$F:$F,"Missing")</f>
        <v>1044648.4727722772</v>
      </c>
      <c r="V630" t="str">
        <f t="shared" si="47"/>
        <v>Below Avg Pay</v>
      </c>
      <c r="W630" t="str">
        <f t="shared" si="48"/>
        <v>High Performer</v>
      </c>
      <c r="Y630" t="str">
        <f t="shared" si="49"/>
        <v>Underpaid High Performer</v>
      </c>
    </row>
    <row r="631" spans="1:25">
      <c r="A631" s="11" t="s">
        <v>814</v>
      </c>
      <c r="B631" s="12" t="s">
        <v>11</v>
      </c>
      <c r="C631" s="12">
        <v>43</v>
      </c>
      <c r="D631" s="12" t="s">
        <v>20</v>
      </c>
      <c r="E631" s="12" t="s">
        <v>33</v>
      </c>
      <c r="F631" s="12" t="s">
        <v>112</v>
      </c>
      <c r="G631" s="13">
        <v>44962</v>
      </c>
      <c r="H631" s="12" t="s">
        <v>265</v>
      </c>
      <c r="I631" s="12" t="s">
        <v>45</v>
      </c>
      <c r="J631" s="14" t="s">
        <v>24</v>
      </c>
      <c r="K631" t="str">
        <f>_xlfn.XLOOKUP(A631,attrition_cleaned!$A:$A,attrition_cleaned!$B:$B,"Missing")</f>
        <v>No</v>
      </c>
      <c r="L631" s="13"/>
      <c r="M631">
        <f>_xlfn.XLOOKUP(A631,compensation_cleaned!$A:$A,compensation_cleaned!$B:$B,"Missing")</f>
        <v>1032839</v>
      </c>
      <c r="N631">
        <f>_xlfn.XLOOKUP(A631,compensation_cleaned!$A:$A,compensation_cleaned!$C:$C,"Missing")</f>
        <v>69732</v>
      </c>
      <c r="O631" t="str">
        <f>_xlfn.XLOOKUP(A631,compensation_cleaned!$A:$A,compensation_cleaned!$D:$D,"Missing")</f>
        <v>L3</v>
      </c>
      <c r="P631">
        <f>_xlfn.XLOOKUP(A631,engagement_pivot!$A:$A,engagement_pivot!$B:$B,"Missing")</f>
        <v>2</v>
      </c>
      <c r="Q631" t="str">
        <f>IF(
  _xlfn.XLOOKUP(A631, engagement_pivot!A:A, engagement_pivot!C:C, 0) &gt; 0,
  "Yes",
  "No"
)</f>
        <v>Yes</v>
      </c>
      <c r="R631">
        <f t="shared" si="45"/>
        <v>10</v>
      </c>
      <c r="S631" t="str">
        <f t="shared" si="46"/>
        <v>0–12 months</v>
      </c>
      <c r="T631">
        <f>_xlfn.XLOOKUP(A631,performance_pivot!$A:$A,performance_pivot!$B:$B,"Missing")</f>
        <v>3.75</v>
      </c>
      <c r="U631">
        <f>_xlfn.XLOOKUP(A631,compensation_cleaned!$A:$A,compensation_cleaned!$F:$F,"Missing")</f>
        <v>1044648.4727722772</v>
      </c>
      <c r="V631" t="str">
        <f t="shared" si="47"/>
        <v>Below Avg Pay</v>
      </c>
      <c r="W631" t="str">
        <f t="shared" si="48"/>
        <v>Low/Avg Performer</v>
      </c>
      <c r="Y631" t="str">
        <f t="shared" si="49"/>
        <v>Low Pay &amp; Low Performance</v>
      </c>
    </row>
    <row r="632" spans="1:25">
      <c r="A632" s="7" t="s">
        <v>815</v>
      </c>
      <c r="B632" s="8" t="s">
        <v>11</v>
      </c>
      <c r="C632" s="8">
        <v>34</v>
      </c>
      <c r="D632" s="8" t="s">
        <v>12</v>
      </c>
      <c r="E632" s="8" t="s">
        <v>13</v>
      </c>
      <c r="F632" s="8" t="s">
        <v>14</v>
      </c>
      <c r="G632" s="9">
        <v>43114</v>
      </c>
      <c r="H632" s="8" t="s">
        <v>356</v>
      </c>
      <c r="I632" s="8" t="s">
        <v>70</v>
      </c>
      <c r="J632" s="10" t="s">
        <v>24</v>
      </c>
      <c r="K632" t="str">
        <f>_xlfn.XLOOKUP(A632,attrition_cleaned!$A:$A,attrition_cleaned!$B:$B,"Missing")</f>
        <v>No</v>
      </c>
      <c r="L632" s="9"/>
      <c r="M632">
        <f>_xlfn.XLOOKUP(A632,compensation_cleaned!$A:$A,compensation_cleaned!$B:$B,"Missing")</f>
        <v>713248</v>
      </c>
      <c r="N632">
        <f>_xlfn.XLOOKUP(A632,compensation_cleaned!$A:$A,compensation_cleaned!$C:$C,"Missing")</f>
        <v>100011</v>
      </c>
      <c r="O632" t="str">
        <f>_xlfn.XLOOKUP(A632,compensation_cleaned!$A:$A,compensation_cleaned!$D:$D,"Missing")</f>
        <v>L2</v>
      </c>
      <c r="P632">
        <f>_xlfn.XLOOKUP(A632,engagement_pivot!$A:$A,engagement_pivot!$B:$B,"Missing")</f>
        <v>3</v>
      </c>
      <c r="Q632" t="str">
        <f>IF(
  _xlfn.XLOOKUP(A632, engagement_pivot!A:A, engagement_pivot!C:C, 0) &gt; 0,
  "Yes",
  "No"
)</f>
        <v>Yes</v>
      </c>
      <c r="R632">
        <f t="shared" si="45"/>
        <v>71</v>
      </c>
      <c r="S632" t="str">
        <f t="shared" si="46"/>
        <v>37+ months</v>
      </c>
      <c r="T632">
        <f>_xlfn.XLOOKUP(A632,performance_pivot!$A:$A,performance_pivot!$B:$B,"Missing")</f>
        <v>3.5</v>
      </c>
      <c r="U632">
        <f>_xlfn.XLOOKUP(A632,compensation_cleaned!$A:$A,compensation_cleaned!$F:$F,"Missing")</f>
        <v>746435.40070921986</v>
      </c>
      <c r="V632" t="str">
        <f t="shared" si="47"/>
        <v>Below Avg Pay</v>
      </c>
      <c r="W632" t="str">
        <f t="shared" si="48"/>
        <v>Low/Avg Performer</v>
      </c>
      <c r="Y632" t="str">
        <f t="shared" si="49"/>
        <v>Low Pay &amp; Low Performance</v>
      </c>
    </row>
    <row r="633" spans="1:25">
      <c r="A633" s="11" t="s">
        <v>816</v>
      </c>
      <c r="B633" s="12" t="s">
        <v>11</v>
      </c>
      <c r="C633" s="12">
        <v>42</v>
      </c>
      <c r="D633" s="12" t="s">
        <v>12</v>
      </c>
      <c r="E633" s="12" t="s">
        <v>13</v>
      </c>
      <c r="F633" s="12" t="s">
        <v>14</v>
      </c>
      <c r="G633" s="13">
        <v>43882</v>
      </c>
      <c r="H633" s="12" t="s">
        <v>223</v>
      </c>
      <c r="I633" s="12" t="s">
        <v>31</v>
      </c>
      <c r="J633" s="14" t="s">
        <v>24</v>
      </c>
      <c r="K633" t="str">
        <f>_xlfn.XLOOKUP(A633,attrition_cleaned!$A:$A,attrition_cleaned!$B:$B,"Missing")</f>
        <v>No</v>
      </c>
      <c r="L633" s="13"/>
      <c r="M633">
        <f>_xlfn.XLOOKUP(A633,compensation_cleaned!$A:$A,compensation_cleaned!$B:$B,"Missing")</f>
        <v>1274256</v>
      </c>
      <c r="N633">
        <f>_xlfn.XLOOKUP(A633,compensation_cleaned!$A:$A,compensation_cleaned!$C:$C,"Missing")</f>
        <v>133276</v>
      </c>
      <c r="O633" t="str">
        <f>_xlfn.XLOOKUP(A633,compensation_cleaned!$A:$A,compensation_cleaned!$D:$D,"Missing")</f>
        <v>L4</v>
      </c>
      <c r="P633">
        <f>_xlfn.XLOOKUP(A633,engagement_pivot!$A:$A,engagement_pivot!$B:$B,"Missing")</f>
        <v>2.5</v>
      </c>
      <c r="Q633" t="str">
        <f>IF(
  _xlfn.XLOOKUP(A633, engagement_pivot!A:A, engagement_pivot!C:C, 0) &gt; 0,
  "Yes",
  "No"
)</f>
        <v>Yes</v>
      </c>
      <c r="R633">
        <f t="shared" si="45"/>
        <v>46</v>
      </c>
      <c r="S633" t="str">
        <f t="shared" si="46"/>
        <v>37+ months</v>
      </c>
      <c r="T633">
        <f>_xlfn.XLOOKUP(A633,performance_pivot!$A:$A,performance_pivot!$B:$B,"Missing")</f>
        <v>3.5</v>
      </c>
      <c r="U633">
        <f>_xlfn.XLOOKUP(A633,compensation_cleaned!$A:$A,compensation_cleaned!$F:$F,"Missing")</f>
        <v>1044648.4727722772</v>
      </c>
      <c r="V633" t="str">
        <f t="shared" si="47"/>
        <v>Above Avg Pay</v>
      </c>
      <c r="W633" t="str">
        <f t="shared" si="48"/>
        <v>Low/Avg Performer</v>
      </c>
      <c r="Y633" t="str">
        <f t="shared" si="49"/>
        <v>Overpaid Low Performer</v>
      </c>
    </row>
    <row r="634" spans="1:25">
      <c r="A634" s="7" t="s">
        <v>817</v>
      </c>
      <c r="B634" s="8" t="s">
        <v>19</v>
      </c>
      <c r="C634" s="8">
        <v>26</v>
      </c>
      <c r="D634" s="8" t="s">
        <v>20</v>
      </c>
      <c r="E634" s="8" t="s">
        <v>33</v>
      </c>
      <c r="F634" s="8" t="s">
        <v>34</v>
      </c>
      <c r="G634" s="9">
        <v>44992</v>
      </c>
      <c r="H634" s="8" t="s">
        <v>66</v>
      </c>
      <c r="I634" s="8" t="s">
        <v>31</v>
      </c>
      <c r="J634" s="10" t="s">
        <v>17</v>
      </c>
      <c r="K634" t="str">
        <f>_xlfn.XLOOKUP(A634,attrition_cleaned!$A:$A,attrition_cleaned!$B:$B,"Missing")</f>
        <v>No</v>
      </c>
      <c r="L634" s="9"/>
      <c r="M634">
        <f>_xlfn.XLOOKUP(A634,compensation_cleaned!$A:$A,compensation_cleaned!$B:$B,"Missing")</f>
        <v>983564</v>
      </c>
      <c r="N634">
        <f>_xlfn.XLOOKUP(A634,compensation_cleaned!$A:$A,compensation_cleaned!$C:$C,"Missing")</f>
        <v>130681</v>
      </c>
      <c r="O634" t="str">
        <f>_xlfn.XLOOKUP(A634,compensation_cleaned!$A:$A,compensation_cleaned!$D:$D,"Missing")</f>
        <v>L3</v>
      </c>
      <c r="P634">
        <f>_xlfn.XLOOKUP(A634,engagement_pivot!$A:$A,engagement_pivot!$B:$B,"Missing")</f>
        <v>1.5</v>
      </c>
      <c r="Q634" t="str">
        <f>IF(
  _xlfn.XLOOKUP(A634, engagement_pivot!A:A, engagement_pivot!C:C, 0) &gt; 0,
  "Yes",
  "No"
)</f>
        <v>Yes</v>
      </c>
      <c r="R634">
        <f t="shared" si="45"/>
        <v>9</v>
      </c>
      <c r="S634" t="str">
        <f t="shared" si="46"/>
        <v>0–12 months</v>
      </c>
      <c r="T634">
        <f>_xlfn.XLOOKUP(A634,performance_pivot!$A:$A,performance_pivot!$B:$B,"Missing")</f>
        <v>4</v>
      </c>
      <c r="U634">
        <f>_xlfn.XLOOKUP(A634,compensation_cleaned!$A:$A,compensation_cleaned!$F:$F,"Missing")</f>
        <v>1044648.4727722772</v>
      </c>
      <c r="V634" t="str">
        <f t="shared" si="47"/>
        <v>Below Avg Pay</v>
      </c>
      <c r="W634" t="str">
        <f t="shared" si="48"/>
        <v>High Performer</v>
      </c>
      <c r="Y634" t="str">
        <f t="shared" si="49"/>
        <v>Underpaid High Performer</v>
      </c>
    </row>
    <row r="635" spans="1:25">
      <c r="A635" s="11" t="s">
        <v>818</v>
      </c>
      <c r="B635" s="12" t="s">
        <v>11</v>
      </c>
      <c r="C635" s="12">
        <v>38</v>
      </c>
      <c r="D635" s="12" t="s">
        <v>12</v>
      </c>
      <c r="E635" s="12" t="s">
        <v>33</v>
      </c>
      <c r="F635" s="12" t="s">
        <v>112</v>
      </c>
      <c r="G635" s="13">
        <v>43182</v>
      </c>
      <c r="H635" s="12" t="s">
        <v>422</v>
      </c>
      <c r="I635" s="12" t="s">
        <v>23</v>
      </c>
      <c r="J635" s="14" t="s">
        <v>24</v>
      </c>
      <c r="K635" t="str">
        <f>_xlfn.XLOOKUP(A635,attrition_cleaned!$A:$A,attrition_cleaned!$B:$B,"Missing")</f>
        <v>No</v>
      </c>
      <c r="L635" s="13"/>
      <c r="M635">
        <f>_xlfn.XLOOKUP(A635,compensation_cleaned!$A:$A,compensation_cleaned!$B:$B,"Missing")</f>
        <v>654702</v>
      </c>
      <c r="N635">
        <f>_xlfn.XLOOKUP(A635,compensation_cleaned!$A:$A,compensation_cleaned!$C:$C,"Missing")</f>
        <v>82275</v>
      </c>
      <c r="O635" t="str">
        <f>_xlfn.XLOOKUP(A635,compensation_cleaned!$A:$A,compensation_cleaned!$D:$D,"Missing")</f>
        <v>L2</v>
      </c>
      <c r="P635">
        <f>_xlfn.XLOOKUP(A635,engagement_pivot!$A:$A,engagement_pivot!$B:$B,"Missing")</f>
        <v>3.6666666666666665</v>
      </c>
      <c r="Q635" t="str">
        <f>IF(
  _xlfn.XLOOKUP(A635, engagement_pivot!A:A, engagement_pivot!C:C, 0) &gt; 0,
  "Yes",
  "No"
)</f>
        <v>Yes</v>
      </c>
      <c r="R635">
        <f t="shared" si="45"/>
        <v>69</v>
      </c>
      <c r="S635" t="str">
        <f t="shared" si="46"/>
        <v>37+ months</v>
      </c>
      <c r="T635">
        <f>_xlfn.XLOOKUP(A635,performance_pivot!$A:$A,performance_pivot!$B:$B,"Missing")</f>
        <v>4.5</v>
      </c>
      <c r="U635">
        <f>_xlfn.XLOOKUP(A635,compensation_cleaned!$A:$A,compensation_cleaned!$F:$F,"Missing")</f>
        <v>746435.40070921986</v>
      </c>
      <c r="V635" t="str">
        <f t="shared" si="47"/>
        <v>Below Avg Pay</v>
      </c>
      <c r="W635" t="str">
        <f t="shared" si="48"/>
        <v>High Performer</v>
      </c>
      <c r="Y635" t="str">
        <f t="shared" si="49"/>
        <v>Underpaid High Performer</v>
      </c>
    </row>
    <row r="636" spans="1:25">
      <c r="A636" s="7" t="s">
        <v>819</v>
      </c>
      <c r="B636" s="8" t="s">
        <v>19</v>
      </c>
      <c r="C636" s="8">
        <v>39</v>
      </c>
      <c r="D636" s="8" t="s">
        <v>12</v>
      </c>
      <c r="E636" s="8" t="s">
        <v>37</v>
      </c>
      <c r="F636" s="8" t="s">
        <v>38</v>
      </c>
      <c r="G636" s="9">
        <v>44341</v>
      </c>
      <c r="H636" s="8" t="s">
        <v>39</v>
      </c>
      <c r="I636" s="8" t="s">
        <v>16</v>
      </c>
      <c r="J636" s="10" t="s">
        <v>24</v>
      </c>
      <c r="K636" t="str">
        <f>_xlfn.XLOOKUP(A636,attrition_cleaned!$A:$A,attrition_cleaned!$B:$B,"Missing")</f>
        <v>No</v>
      </c>
      <c r="L636" s="9"/>
      <c r="M636">
        <f>_xlfn.XLOOKUP(A636,compensation_cleaned!$A:$A,compensation_cleaned!$B:$B,"Missing")</f>
        <v>873359</v>
      </c>
      <c r="N636">
        <f>_xlfn.XLOOKUP(A636,compensation_cleaned!$A:$A,compensation_cleaned!$C:$C,"Missing")</f>
        <v>82040</v>
      </c>
      <c r="O636" t="str">
        <f>_xlfn.XLOOKUP(A636,compensation_cleaned!$A:$A,compensation_cleaned!$D:$D,"Missing")</f>
        <v>L2</v>
      </c>
      <c r="P636">
        <f>_xlfn.XLOOKUP(A636,engagement_pivot!$A:$A,engagement_pivot!$B:$B,"Missing")</f>
        <v>4</v>
      </c>
      <c r="Q636" t="str">
        <f>IF(
  _xlfn.XLOOKUP(A636, engagement_pivot!A:A, engagement_pivot!C:C, 0) &gt; 0,
  "Yes",
  "No"
)</f>
        <v>Yes</v>
      </c>
      <c r="R636">
        <f t="shared" si="45"/>
        <v>31</v>
      </c>
      <c r="S636" t="str">
        <f t="shared" si="46"/>
        <v>13–36 months</v>
      </c>
      <c r="T636">
        <f>_xlfn.XLOOKUP(A636,performance_pivot!$A:$A,performance_pivot!$B:$B,"Missing")</f>
        <v>3.3333333333333335</v>
      </c>
      <c r="U636">
        <f>_xlfn.XLOOKUP(A636,compensation_cleaned!$A:$A,compensation_cleaned!$F:$F,"Missing")</f>
        <v>746435.40070921986</v>
      </c>
      <c r="V636" t="str">
        <f t="shared" si="47"/>
        <v>Above Avg Pay</v>
      </c>
      <c r="W636" t="str">
        <f t="shared" si="48"/>
        <v>Low/Avg Performer</v>
      </c>
      <c r="Y636" t="str">
        <f t="shared" si="49"/>
        <v>Overpaid Low Performer</v>
      </c>
    </row>
    <row r="637" spans="1:25">
      <c r="A637" s="11" t="s">
        <v>820</v>
      </c>
      <c r="B637" s="12" t="s">
        <v>11</v>
      </c>
      <c r="C637" s="12">
        <v>41</v>
      </c>
      <c r="D637" s="12" t="s">
        <v>12</v>
      </c>
      <c r="E637" s="12" t="s">
        <v>26</v>
      </c>
      <c r="F637" s="12" t="s">
        <v>27</v>
      </c>
      <c r="G637" s="13">
        <v>43719</v>
      </c>
      <c r="H637" s="12" t="s">
        <v>767</v>
      </c>
      <c r="I637" s="12" t="s">
        <v>23</v>
      </c>
      <c r="J637" s="14" t="s">
        <v>24</v>
      </c>
      <c r="K637" t="str">
        <f>_xlfn.XLOOKUP(A637,attrition_cleaned!$A:$A,attrition_cleaned!$B:$B,"Missing")</f>
        <v>No</v>
      </c>
      <c r="L637" s="13"/>
      <c r="M637">
        <f>_xlfn.XLOOKUP(A637,compensation_cleaned!$A:$A,compensation_cleaned!$B:$B,"Missing")</f>
        <v>519562</v>
      </c>
      <c r="N637">
        <f>_xlfn.XLOOKUP(A637,compensation_cleaned!$A:$A,compensation_cleaned!$C:$C,"Missing")</f>
        <v>74488</v>
      </c>
      <c r="O637" t="str">
        <f>_xlfn.XLOOKUP(A637,compensation_cleaned!$A:$A,compensation_cleaned!$D:$D,"Missing")</f>
        <v>L1</v>
      </c>
      <c r="P637">
        <f>_xlfn.XLOOKUP(A637,engagement_pivot!$A:$A,engagement_pivot!$B:$B,"Missing")</f>
        <v>1</v>
      </c>
      <c r="Q637" t="str">
        <f>IF(
  _xlfn.XLOOKUP(A637, engagement_pivot!A:A, engagement_pivot!C:C, 0) &gt; 0,
  "Yes",
  "No"
)</f>
        <v>Yes</v>
      </c>
      <c r="R637">
        <f t="shared" si="45"/>
        <v>51</v>
      </c>
      <c r="S637" t="str">
        <f t="shared" si="46"/>
        <v>37+ months</v>
      </c>
      <c r="T637">
        <f>_xlfn.XLOOKUP(A637,performance_pivot!$A:$A,performance_pivot!$B:$B,"Missing")</f>
        <v>3.5</v>
      </c>
      <c r="U637">
        <f>_xlfn.XLOOKUP(A637,compensation_cleaned!$A:$A,compensation_cleaned!$F:$F,"Missing")</f>
        <v>499723.03723404254</v>
      </c>
      <c r="V637" t="str">
        <f t="shared" si="47"/>
        <v>Above Avg Pay</v>
      </c>
      <c r="W637" t="str">
        <f t="shared" si="48"/>
        <v>Low/Avg Performer</v>
      </c>
      <c r="Y637" t="str">
        <f t="shared" si="49"/>
        <v>Overpaid Low Performer</v>
      </c>
    </row>
    <row r="638" spans="1:25">
      <c r="A638" s="7" t="s">
        <v>821</v>
      </c>
      <c r="B638" s="8" t="s">
        <v>19</v>
      </c>
      <c r="C638" s="8">
        <v>39</v>
      </c>
      <c r="D638" s="8" t="s">
        <v>12</v>
      </c>
      <c r="E638" s="8" t="s">
        <v>13</v>
      </c>
      <c r="F638" s="8" t="s">
        <v>21</v>
      </c>
      <c r="G638" s="9">
        <v>43624</v>
      </c>
      <c r="H638" s="8" t="s">
        <v>22</v>
      </c>
      <c r="I638" s="8" t="s">
        <v>56</v>
      </c>
      <c r="J638" s="10" t="s">
        <v>17</v>
      </c>
      <c r="K638" t="str">
        <f>_xlfn.XLOOKUP(A638,attrition_cleaned!$A:$A,attrition_cleaned!$B:$B,"Missing")</f>
        <v>No</v>
      </c>
      <c r="L638" s="9"/>
      <c r="M638">
        <f>_xlfn.XLOOKUP(A638,compensation_cleaned!$A:$A,compensation_cleaned!$B:$B,"Missing")</f>
        <v>474406</v>
      </c>
      <c r="N638">
        <f>_xlfn.XLOOKUP(A638,compensation_cleaned!$A:$A,compensation_cleaned!$C:$C,"Missing")</f>
        <v>42276</v>
      </c>
      <c r="O638" t="str">
        <f>_xlfn.XLOOKUP(A638,compensation_cleaned!$A:$A,compensation_cleaned!$D:$D,"Missing")</f>
        <v>L1</v>
      </c>
      <c r="P638">
        <f>_xlfn.XLOOKUP(A638,engagement_pivot!$A:$A,engagement_pivot!$B:$B,"Missing")</f>
        <v>4</v>
      </c>
      <c r="Q638" t="str">
        <f>IF(
  _xlfn.XLOOKUP(A638, engagement_pivot!A:A, engagement_pivot!C:C, 0) &gt; 0,
  "Yes",
  "No"
)</f>
        <v>Yes</v>
      </c>
      <c r="R638">
        <f t="shared" si="45"/>
        <v>54</v>
      </c>
      <c r="S638" t="str">
        <f t="shared" si="46"/>
        <v>37+ months</v>
      </c>
      <c r="T638">
        <f>_xlfn.XLOOKUP(A638,performance_pivot!$A:$A,performance_pivot!$B:$B,"Missing")</f>
        <v>3</v>
      </c>
      <c r="U638">
        <f>_xlfn.XLOOKUP(A638,compensation_cleaned!$A:$A,compensation_cleaned!$F:$F,"Missing")</f>
        <v>499723.03723404254</v>
      </c>
      <c r="V638" t="str">
        <f t="shared" si="47"/>
        <v>Below Avg Pay</v>
      </c>
      <c r="W638" t="str">
        <f t="shared" si="48"/>
        <v>Low/Avg Performer</v>
      </c>
      <c r="Y638" t="str">
        <f t="shared" si="49"/>
        <v>Low Pay &amp; Low Performance</v>
      </c>
    </row>
    <row r="639" spans="1:25">
      <c r="A639" s="11" t="s">
        <v>822</v>
      </c>
      <c r="B639" s="12" t="s">
        <v>11</v>
      </c>
      <c r="C639" s="12">
        <v>41</v>
      </c>
      <c r="D639" s="12" t="s">
        <v>12</v>
      </c>
      <c r="E639" s="12" t="s">
        <v>37</v>
      </c>
      <c r="F639" s="12" t="s">
        <v>38</v>
      </c>
      <c r="G639" s="13">
        <v>44116</v>
      </c>
      <c r="H639" s="12" t="s">
        <v>292</v>
      </c>
      <c r="I639" s="12" t="s">
        <v>16</v>
      </c>
      <c r="J639" s="14" t="s">
        <v>17</v>
      </c>
      <c r="K639" t="str">
        <f>_xlfn.XLOOKUP(A639,attrition_cleaned!$A:$A,attrition_cleaned!$B:$B,"Missing")</f>
        <v>No</v>
      </c>
      <c r="L639" s="13"/>
      <c r="M639">
        <f>_xlfn.XLOOKUP(A639,compensation_cleaned!$A:$A,compensation_cleaned!$B:$B,"Missing")</f>
        <v>697240</v>
      </c>
      <c r="N639">
        <f>_xlfn.XLOOKUP(A639,compensation_cleaned!$A:$A,compensation_cleaned!$C:$C,"Missing")</f>
        <v>74369</v>
      </c>
      <c r="O639" t="str">
        <f>_xlfn.XLOOKUP(A639,compensation_cleaned!$A:$A,compensation_cleaned!$D:$D,"Missing")</f>
        <v>L2</v>
      </c>
      <c r="P639">
        <f>_xlfn.XLOOKUP(A639,engagement_pivot!$A:$A,engagement_pivot!$B:$B,"Missing")</f>
        <v>3.3333333333333335</v>
      </c>
      <c r="Q639" t="str">
        <f>IF(
  _xlfn.XLOOKUP(A639, engagement_pivot!A:A, engagement_pivot!C:C, 0) &gt; 0,
  "Yes",
  "No"
)</f>
        <v>Yes</v>
      </c>
      <c r="R639">
        <f t="shared" si="45"/>
        <v>38</v>
      </c>
      <c r="S639" t="str">
        <f t="shared" si="46"/>
        <v>37+ months</v>
      </c>
      <c r="T639">
        <f>_xlfn.XLOOKUP(A639,performance_pivot!$A:$A,performance_pivot!$B:$B,"Missing")</f>
        <v>3</v>
      </c>
      <c r="U639">
        <f>_xlfn.XLOOKUP(A639,compensation_cleaned!$A:$A,compensation_cleaned!$F:$F,"Missing")</f>
        <v>746435.40070921986</v>
      </c>
      <c r="V639" t="str">
        <f t="shared" si="47"/>
        <v>Below Avg Pay</v>
      </c>
      <c r="W639" t="str">
        <f t="shared" si="48"/>
        <v>Low/Avg Performer</v>
      </c>
      <c r="Y639" t="str">
        <f t="shared" si="49"/>
        <v>Low Pay &amp; Low Performance</v>
      </c>
    </row>
    <row r="640" spans="1:25">
      <c r="A640" s="7" t="s">
        <v>823</v>
      </c>
      <c r="B640" s="8" t="s">
        <v>19</v>
      </c>
      <c r="C640" s="8">
        <v>44</v>
      </c>
      <c r="D640" s="8" t="s">
        <v>20</v>
      </c>
      <c r="E640" s="8" t="s">
        <v>37</v>
      </c>
      <c r="F640" s="8" t="s">
        <v>43</v>
      </c>
      <c r="G640" s="9">
        <v>43674</v>
      </c>
      <c r="H640" s="8" t="s">
        <v>124</v>
      </c>
      <c r="I640" s="8" t="s">
        <v>23</v>
      </c>
      <c r="J640" s="10" t="s">
        <v>24</v>
      </c>
      <c r="K640" t="str">
        <f>_xlfn.XLOOKUP(A640,attrition_cleaned!$A:$A,attrition_cleaned!$B:$B,"Missing")</f>
        <v>No</v>
      </c>
      <c r="L640" s="9"/>
      <c r="M640">
        <f>_xlfn.XLOOKUP(A640,compensation_cleaned!$A:$A,compensation_cleaned!$B:$B,"Missing")</f>
        <v>446047</v>
      </c>
      <c r="N640">
        <f>_xlfn.XLOOKUP(A640,compensation_cleaned!$A:$A,compensation_cleaned!$C:$C,"Missing")</f>
        <v>37607</v>
      </c>
      <c r="O640" t="str">
        <f>_xlfn.XLOOKUP(A640,compensation_cleaned!$A:$A,compensation_cleaned!$D:$D,"Missing")</f>
        <v>L1</v>
      </c>
      <c r="P640">
        <f>_xlfn.XLOOKUP(A640,engagement_pivot!$A:$A,engagement_pivot!$B:$B,"Missing")</f>
        <v>2</v>
      </c>
      <c r="Q640" t="str">
        <f>IF(
  _xlfn.XLOOKUP(A640, engagement_pivot!A:A, engagement_pivot!C:C, 0) &gt; 0,
  "Yes",
  "No"
)</f>
        <v>Yes</v>
      </c>
      <c r="R640">
        <f t="shared" si="45"/>
        <v>53</v>
      </c>
      <c r="S640" t="str">
        <f t="shared" si="46"/>
        <v>37+ months</v>
      </c>
      <c r="T640">
        <f>_xlfn.XLOOKUP(A640,performance_pivot!$A:$A,performance_pivot!$B:$B,"Missing")</f>
        <v>3.3333333333333335</v>
      </c>
      <c r="U640">
        <f>_xlfn.XLOOKUP(A640,compensation_cleaned!$A:$A,compensation_cleaned!$F:$F,"Missing")</f>
        <v>499723.03723404254</v>
      </c>
      <c r="V640" t="str">
        <f t="shared" si="47"/>
        <v>Below Avg Pay</v>
      </c>
      <c r="W640" t="str">
        <f t="shared" si="48"/>
        <v>Low/Avg Performer</v>
      </c>
      <c r="Y640" t="str">
        <f t="shared" si="49"/>
        <v>Low Pay &amp; Low Performance</v>
      </c>
    </row>
    <row r="641" spans="1:25">
      <c r="A641" s="11" t="s">
        <v>824</v>
      </c>
      <c r="B641" s="12" t="s">
        <v>19</v>
      </c>
      <c r="C641" s="12">
        <v>37</v>
      </c>
      <c r="D641" s="12" t="s">
        <v>12</v>
      </c>
      <c r="E641" s="12" t="s">
        <v>49</v>
      </c>
      <c r="F641" s="12" t="s">
        <v>65</v>
      </c>
      <c r="G641" s="13">
        <v>45108</v>
      </c>
      <c r="H641" s="12" t="s">
        <v>327</v>
      </c>
      <c r="I641" s="12" t="s">
        <v>70</v>
      </c>
      <c r="J641" s="14" t="s">
        <v>24</v>
      </c>
      <c r="K641" t="str">
        <f>_xlfn.XLOOKUP(A641,attrition_cleaned!$A:$A,attrition_cleaned!$B:$B,"Missing")</f>
        <v>No</v>
      </c>
      <c r="L641" s="13"/>
      <c r="M641">
        <f>_xlfn.XLOOKUP(A641,compensation_cleaned!$A:$A,compensation_cleaned!$B:$B,"Missing")</f>
        <v>1120869</v>
      </c>
      <c r="N641">
        <f>_xlfn.XLOOKUP(A641,compensation_cleaned!$A:$A,compensation_cleaned!$C:$C,"Missing")</f>
        <v>114878</v>
      </c>
      <c r="O641" t="str">
        <f>_xlfn.XLOOKUP(A641,compensation_cleaned!$A:$A,compensation_cleaned!$D:$D,"Missing")</f>
        <v>L3</v>
      </c>
      <c r="P641">
        <f>_xlfn.XLOOKUP(A641,engagement_pivot!$A:$A,engagement_pivot!$B:$B,"Missing")</f>
        <v>1.6666666666666667</v>
      </c>
      <c r="Q641" t="str">
        <f>IF(
  _xlfn.XLOOKUP(A641, engagement_pivot!A:A, engagement_pivot!C:C, 0) &gt; 0,
  "Yes",
  "No"
)</f>
        <v>Yes</v>
      </c>
      <c r="R641">
        <f t="shared" si="45"/>
        <v>5</v>
      </c>
      <c r="S641" t="str">
        <f t="shared" si="46"/>
        <v>0–12 months</v>
      </c>
      <c r="T641">
        <f>_xlfn.XLOOKUP(A641,performance_pivot!$A:$A,performance_pivot!$B:$B,"Missing")</f>
        <v>4.25</v>
      </c>
      <c r="U641">
        <f>_xlfn.XLOOKUP(A641,compensation_cleaned!$A:$A,compensation_cleaned!$F:$F,"Missing")</f>
        <v>1044648.4727722772</v>
      </c>
      <c r="V641" t="str">
        <f t="shared" si="47"/>
        <v>Above Avg Pay</v>
      </c>
      <c r="W641" t="str">
        <f t="shared" si="48"/>
        <v>High Performer</v>
      </c>
      <c r="Y641" t="str">
        <f t="shared" si="49"/>
        <v>Well Aligned</v>
      </c>
    </row>
    <row r="642" spans="1:25">
      <c r="A642" s="7" t="s">
        <v>825</v>
      </c>
      <c r="B642" s="8" t="s">
        <v>19</v>
      </c>
      <c r="C642" s="8">
        <v>35</v>
      </c>
      <c r="D642" s="8" t="s">
        <v>20</v>
      </c>
      <c r="E642" s="8" t="s">
        <v>37</v>
      </c>
      <c r="F642" s="8" t="s">
        <v>38</v>
      </c>
      <c r="G642" s="9">
        <v>42892</v>
      </c>
      <c r="H642" s="8" t="s">
        <v>656</v>
      </c>
      <c r="I642" s="8" t="s">
        <v>70</v>
      </c>
      <c r="J642" s="10" t="s">
        <v>24</v>
      </c>
      <c r="K642" t="str">
        <f>_xlfn.XLOOKUP(A642,attrition_cleaned!$A:$A,attrition_cleaned!$B:$B,"Missing")</f>
        <v>No</v>
      </c>
      <c r="L642" s="9"/>
      <c r="M642">
        <f>_xlfn.XLOOKUP(A642,compensation_cleaned!$A:$A,compensation_cleaned!$B:$B,"Missing")</f>
        <v>1321129</v>
      </c>
      <c r="N642">
        <f>_xlfn.XLOOKUP(A642,compensation_cleaned!$A:$A,compensation_cleaned!$C:$C,"Missing")</f>
        <v>118155</v>
      </c>
      <c r="O642" t="str">
        <f>_xlfn.XLOOKUP(A642,compensation_cleaned!$A:$A,compensation_cleaned!$D:$D,"Missing")</f>
        <v>L4</v>
      </c>
      <c r="P642">
        <f>_xlfn.XLOOKUP(A642,engagement_pivot!$A:$A,engagement_pivot!$B:$B,"Missing")</f>
        <v>3.3333333333333335</v>
      </c>
      <c r="Q642" t="str">
        <f>IF(
  _xlfn.XLOOKUP(A642, engagement_pivot!A:A, engagement_pivot!C:C, 0) &gt; 0,
  "Yes",
  "No"
)</f>
        <v>Yes</v>
      </c>
      <c r="R642">
        <f t="shared" si="45"/>
        <v>78</v>
      </c>
      <c r="S642" t="str">
        <f t="shared" si="46"/>
        <v>37+ months</v>
      </c>
      <c r="T642">
        <f>_xlfn.XLOOKUP(A642,performance_pivot!$A:$A,performance_pivot!$B:$B,"Missing")</f>
        <v>3.25</v>
      </c>
      <c r="U642">
        <f>_xlfn.XLOOKUP(A642,compensation_cleaned!$A:$A,compensation_cleaned!$F:$F,"Missing")</f>
        <v>1044648.4727722772</v>
      </c>
      <c r="V642" t="str">
        <f t="shared" si="47"/>
        <v>Above Avg Pay</v>
      </c>
      <c r="W642" t="str">
        <f t="shared" si="48"/>
        <v>Low/Avg Performer</v>
      </c>
      <c r="Y642" t="str">
        <f t="shared" si="49"/>
        <v>Overpaid Low Performer</v>
      </c>
    </row>
    <row r="643" spans="1:25">
      <c r="A643" s="11" t="s">
        <v>826</v>
      </c>
      <c r="B643" s="12" t="s">
        <v>11</v>
      </c>
      <c r="C643" s="12">
        <v>22</v>
      </c>
      <c r="D643" s="12" t="s">
        <v>20</v>
      </c>
      <c r="E643" s="12" t="s">
        <v>49</v>
      </c>
      <c r="F643" s="12" t="s">
        <v>50</v>
      </c>
      <c r="G643" s="13">
        <v>44442</v>
      </c>
      <c r="H643" s="12" t="s">
        <v>585</v>
      </c>
      <c r="I643" s="12" t="s">
        <v>31</v>
      </c>
      <c r="J643" s="14" t="s">
        <v>17</v>
      </c>
      <c r="K643" t="str">
        <f>_xlfn.XLOOKUP(A643,attrition_cleaned!$A:$A,attrition_cleaned!$B:$B,"Missing")</f>
        <v>No</v>
      </c>
      <c r="L643" s="13"/>
      <c r="M643">
        <f>_xlfn.XLOOKUP(A643,compensation_cleaned!$A:$A,compensation_cleaned!$B:$B,"Missing")</f>
        <v>929201</v>
      </c>
      <c r="N643">
        <f>_xlfn.XLOOKUP(A643,compensation_cleaned!$A:$A,compensation_cleaned!$C:$C,"Missing")</f>
        <v>124863</v>
      </c>
      <c r="O643" t="str">
        <f>_xlfn.XLOOKUP(A643,compensation_cleaned!$A:$A,compensation_cleaned!$D:$D,"Missing")</f>
        <v>L3</v>
      </c>
      <c r="P643">
        <f>_xlfn.XLOOKUP(A643,engagement_pivot!$A:$A,engagement_pivot!$B:$B,"Missing")</f>
        <v>4</v>
      </c>
      <c r="Q643" t="str">
        <f>IF(
  _xlfn.XLOOKUP(A643, engagement_pivot!A:A, engagement_pivot!C:C, 0) &gt; 0,
  "Yes",
  "No"
)</f>
        <v>Yes</v>
      </c>
      <c r="R643">
        <f t="shared" ref="R643:R706" si="50">IF(K643="Yes",DATEDIF(G643,L643,"M"),DATEDIF(G643,DATE(2023,12,31),"M"))</f>
        <v>27</v>
      </c>
      <c r="S643" t="str">
        <f t="shared" ref="S643:S706" si="51">IF(R643&lt;=12,"0–12 months",
 IF(R643&lt;=36,"13–36 months","37+ months"))</f>
        <v>13–36 months</v>
      </c>
      <c r="T643">
        <f>_xlfn.XLOOKUP(A643,performance_pivot!$A:$A,performance_pivot!$B:$B,"Missing")</f>
        <v>3</v>
      </c>
      <c r="U643">
        <f>_xlfn.XLOOKUP(A643,compensation_cleaned!$A:$A,compensation_cleaned!$F:$F,"Missing")</f>
        <v>1044648.4727722772</v>
      </c>
      <c r="V643" t="str">
        <f t="shared" ref="V643:V706" si="52">IF(M643&gt;U643,"Above Avg Pay","Below Avg Pay")</f>
        <v>Below Avg Pay</v>
      </c>
      <c r="W643" t="str">
        <f t="shared" ref="W643:W706" si="53">IF(T643&gt;=4,"High Performer","Low/Avg Performer")</f>
        <v>Low/Avg Performer</v>
      </c>
      <c r="Y643" t="str">
        <f t="shared" si="49"/>
        <v>Low Pay &amp; Low Performance</v>
      </c>
    </row>
    <row r="644" spans="1:25">
      <c r="A644" s="7" t="s">
        <v>827</v>
      </c>
      <c r="B644" s="8" t="s">
        <v>19</v>
      </c>
      <c r="C644" s="8">
        <v>38</v>
      </c>
      <c r="D644" s="8" t="s">
        <v>12</v>
      </c>
      <c r="E644" s="8" t="s">
        <v>37</v>
      </c>
      <c r="F644" s="8" t="s">
        <v>38</v>
      </c>
      <c r="G644" s="9">
        <v>44641</v>
      </c>
      <c r="H644" s="8" t="s">
        <v>329</v>
      </c>
      <c r="I644" s="8" t="s">
        <v>56</v>
      </c>
      <c r="J644" s="10" t="s">
        <v>24</v>
      </c>
      <c r="K644" t="str">
        <f>_xlfn.XLOOKUP(A644,attrition_cleaned!$A:$A,attrition_cleaned!$B:$B,"Missing")</f>
        <v>No</v>
      </c>
      <c r="L644" s="9"/>
      <c r="M644">
        <f>_xlfn.XLOOKUP(A644,compensation_cleaned!$A:$A,compensation_cleaned!$B:$B,"Missing")</f>
        <v>1146528</v>
      </c>
      <c r="N644">
        <f>_xlfn.XLOOKUP(A644,compensation_cleaned!$A:$A,compensation_cleaned!$C:$C,"Missing")</f>
        <v>90823</v>
      </c>
      <c r="O644" t="str">
        <f>_xlfn.XLOOKUP(A644,compensation_cleaned!$A:$A,compensation_cleaned!$D:$D,"Missing")</f>
        <v>L3</v>
      </c>
      <c r="P644">
        <f>_xlfn.XLOOKUP(A644,engagement_pivot!$A:$A,engagement_pivot!$B:$B,"Missing")</f>
        <v>3</v>
      </c>
      <c r="Q644" t="str">
        <f>IF(
  _xlfn.XLOOKUP(A644, engagement_pivot!A:A, engagement_pivot!C:C, 0) &gt; 0,
  "Yes",
  "No"
)</f>
        <v>Yes</v>
      </c>
      <c r="R644">
        <f t="shared" si="50"/>
        <v>21</v>
      </c>
      <c r="S644" t="str">
        <f t="shared" si="51"/>
        <v>13–36 months</v>
      </c>
      <c r="T644">
        <f>_xlfn.XLOOKUP(A644,performance_pivot!$A:$A,performance_pivot!$B:$B,"Missing")</f>
        <v>3</v>
      </c>
      <c r="U644">
        <f>_xlfn.XLOOKUP(A644,compensation_cleaned!$A:$A,compensation_cleaned!$F:$F,"Missing")</f>
        <v>1044648.4727722772</v>
      </c>
      <c r="V644" t="str">
        <f t="shared" si="52"/>
        <v>Above Avg Pay</v>
      </c>
      <c r="W644" t="str">
        <f t="shared" si="53"/>
        <v>Low/Avg Performer</v>
      </c>
      <c r="Y644" t="str">
        <f t="shared" ref="Y644:Y707" si="54">IF(
 AND(V644="Above Avg Pay",W644="High Performer"),"Well Aligned",
 IF(
  AND(V644="Below Avg Pay",W644="High Performer"),"Underpaid High Performer",
  IF(
   AND(V644="Above Avg Pay",W644="Low/Avg Performer"),"Overpaid Low Performer",
   "Low Pay &amp; Low Performance"
  )
 )
)</f>
        <v>Overpaid Low Performer</v>
      </c>
    </row>
    <row r="645" spans="1:25">
      <c r="A645" s="11" t="s">
        <v>828</v>
      </c>
      <c r="B645" s="12" t="s">
        <v>11</v>
      </c>
      <c r="C645" s="12">
        <v>38</v>
      </c>
      <c r="D645" s="12" t="s">
        <v>20</v>
      </c>
      <c r="E645" s="12" t="s">
        <v>26</v>
      </c>
      <c r="F645" s="12" t="s">
        <v>27</v>
      </c>
      <c r="G645" s="13">
        <v>43030</v>
      </c>
      <c r="H645" s="12" t="s">
        <v>233</v>
      </c>
      <c r="I645" s="12" t="s">
        <v>23</v>
      </c>
      <c r="J645" s="14" t="s">
        <v>24</v>
      </c>
      <c r="K645" t="str">
        <f>_xlfn.XLOOKUP(A645,attrition_cleaned!$A:$A,attrition_cleaned!$B:$B,"Missing")</f>
        <v>No</v>
      </c>
      <c r="L645" s="13"/>
      <c r="M645">
        <f>_xlfn.XLOOKUP(A645,compensation_cleaned!$A:$A,compensation_cleaned!$B:$B,"Missing")</f>
        <v>1013773</v>
      </c>
      <c r="N645">
        <f>_xlfn.XLOOKUP(A645,compensation_cleaned!$A:$A,compensation_cleaned!$C:$C,"Missing")</f>
        <v>95191</v>
      </c>
      <c r="O645" t="str">
        <f>_xlfn.XLOOKUP(A645,compensation_cleaned!$A:$A,compensation_cleaned!$D:$D,"Missing")</f>
        <v>L3</v>
      </c>
      <c r="P645">
        <f>_xlfn.XLOOKUP(A645,engagement_pivot!$A:$A,engagement_pivot!$B:$B,"Missing")</f>
        <v>3</v>
      </c>
      <c r="Q645" t="str">
        <f>IF(
  _xlfn.XLOOKUP(A645, engagement_pivot!A:A, engagement_pivot!C:C, 0) &gt; 0,
  "Yes",
  "No"
)</f>
        <v>Yes</v>
      </c>
      <c r="R645">
        <f t="shared" si="50"/>
        <v>74</v>
      </c>
      <c r="S645" t="str">
        <f t="shared" si="51"/>
        <v>37+ months</v>
      </c>
      <c r="T645">
        <f>_xlfn.XLOOKUP(A645,performance_pivot!$A:$A,performance_pivot!$B:$B,"Missing")</f>
        <v>5</v>
      </c>
      <c r="U645">
        <f>_xlfn.XLOOKUP(A645,compensation_cleaned!$A:$A,compensation_cleaned!$F:$F,"Missing")</f>
        <v>1044648.4727722772</v>
      </c>
      <c r="V645" t="str">
        <f t="shared" si="52"/>
        <v>Below Avg Pay</v>
      </c>
      <c r="W645" t="str">
        <f t="shared" si="53"/>
        <v>High Performer</v>
      </c>
      <c r="Y645" t="str">
        <f t="shared" si="54"/>
        <v>Underpaid High Performer</v>
      </c>
    </row>
    <row r="646" spans="1:25">
      <c r="A646" s="7" t="s">
        <v>829</v>
      </c>
      <c r="B646" s="8" t="s">
        <v>19</v>
      </c>
      <c r="C646" s="8">
        <v>31</v>
      </c>
      <c r="D646" s="8" t="s">
        <v>12</v>
      </c>
      <c r="E646" s="8" t="s">
        <v>13</v>
      </c>
      <c r="F646" s="8" t="s">
        <v>14</v>
      </c>
      <c r="G646" s="9">
        <v>44854</v>
      </c>
      <c r="H646" s="8" t="s">
        <v>146</v>
      </c>
      <c r="I646" s="8" t="s">
        <v>56</v>
      </c>
      <c r="J646" s="10" t="s">
        <v>24</v>
      </c>
      <c r="K646" t="str">
        <f>_xlfn.XLOOKUP(A646,attrition_cleaned!$A:$A,attrition_cleaned!$B:$B,"Missing")</f>
        <v>No</v>
      </c>
      <c r="L646" s="9"/>
      <c r="M646">
        <f>_xlfn.XLOOKUP(A646,compensation_cleaned!$A:$A,compensation_cleaned!$B:$B,"Missing")</f>
        <v>955913</v>
      </c>
      <c r="N646">
        <f>_xlfn.XLOOKUP(A646,compensation_cleaned!$A:$A,compensation_cleaned!$C:$C,"Missing")</f>
        <v>134596</v>
      </c>
      <c r="O646" t="str">
        <f>_xlfn.XLOOKUP(A646,compensation_cleaned!$A:$A,compensation_cleaned!$D:$D,"Missing")</f>
        <v>L3</v>
      </c>
      <c r="P646">
        <f>_xlfn.XLOOKUP(A646,engagement_pivot!$A:$A,engagement_pivot!$B:$B,"Missing")</f>
        <v>4</v>
      </c>
      <c r="Q646" t="str">
        <f>IF(
  _xlfn.XLOOKUP(A646, engagement_pivot!A:A, engagement_pivot!C:C, 0) &gt; 0,
  "Yes",
  "No"
)</f>
        <v>Yes</v>
      </c>
      <c r="R646">
        <f t="shared" si="50"/>
        <v>14</v>
      </c>
      <c r="S646" t="str">
        <f t="shared" si="51"/>
        <v>13–36 months</v>
      </c>
      <c r="T646">
        <f>_xlfn.XLOOKUP(A646,performance_pivot!$A:$A,performance_pivot!$B:$B,"Missing")</f>
        <v>5</v>
      </c>
      <c r="U646">
        <f>_xlfn.XLOOKUP(A646,compensation_cleaned!$A:$A,compensation_cleaned!$F:$F,"Missing")</f>
        <v>1044648.4727722772</v>
      </c>
      <c r="V646" t="str">
        <f t="shared" si="52"/>
        <v>Below Avg Pay</v>
      </c>
      <c r="W646" t="str">
        <f t="shared" si="53"/>
        <v>High Performer</v>
      </c>
      <c r="Y646" t="str">
        <f t="shared" si="54"/>
        <v>Underpaid High Performer</v>
      </c>
    </row>
    <row r="647" spans="1:25">
      <c r="A647" s="11" t="s">
        <v>830</v>
      </c>
      <c r="B647" s="12" t="s">
        <v>11</v>
      </c>
      <c r="C647" s="12">
        <v>42</v>
      </c>
      <c r="D647" s="12" t="s">
        <v>12</v>
      </c>
      <c r="E647" s="12" t="s">
        <v>13</v>
      </c>
      <c r="F647" s="12" t="s">
        <v>21</v>
      </c>
      <c r="G647" s="13">
        <v>42787</v>
      </c>
      <c r="H647" s="12" t="s">
        <v>308</v>
      </c>
      <c r="I647" s="12" t="s">
        <v>16</v>
      </c>
      <c r="J647" s="14" t="s">
        <v>24</v>
      </c>
      <c r="K647" t="str">
        <f>_xlfn.XLOOKUP(A647,attrition_cleaned!$A:$A,attrition_cleaned!$B:$B,"Missing")</f>
        <v>No</v>
      </c>
      <c r="L647" s="13"/>
      <c r="M647">
        <f>_xlfn.XLOOKUP(A647,compensation_cleaned!$A:$A,compensation_cleaned!$B:$B,"Missing")</f>
        <v>997183</v>
      </c>
      <c r="N647">
        <f>_xlfn.XLOOKUP(A647,compensation_cleaned!$A:$A,compensation_cleaned!$C:$C,"Missing")</f>
        <v>69367</v>
      </c>
      <c r="O647" t="str">
        <f>_xlfn.XLOOKUP(A647,compensation_cleaned!$A:$A,compensation_cleaned!$D:$D,"Missing")</f>
        <v>L3</v>
      </c>
      <c r="P647">
        <f>_xlfn.XLOOKUP(A647,engagement_pivot!$A:$A,engagement_pivot!$B:$B,"Missing")</f>
        <v>2</v>
      </c>
      <c r="Q647" t="str">
        <f>IF(
  _xlfn.XLOOKUP(A647, engagement_pivot!A:A, engagement_pivot!C:C, 0) &gt; 0,
  "Yes",
  "No"
)</f>
        <v>Yes</v>
      </c>
      <c r="R647">
        <f t="shared" si="50"/>
        <v>82</v>
      </c>
      <c r="S647" t="str">
        <f t="shared" si="51"/>
        <v>37+ months</v>
      </c>
      <c r="T647">
        <f>_xlfn.XLOOKUP(A647,performance_pivot!$A:$A,performance_pivot!$B:$B,"Missing")</f>
        <v>4</v>
      </c>
      <c r="U647">
        <f>_xlfn.XLOOKUP(A647,compensation_cleaned!$A:$A,compensation_cleaned!$F:$F,"Missing")</f>
        <v>1044648.4727722772</v>
      </c>
      <c r="V647" t="str">
        <f t="shared" si="52"/>
        <v>Below Avg Pay</v>
      </c>
      <c r="W647" t="str">
        <f t="shared" si="53"/>
        <v>High Performer</v>
      </c>
      <c r="Y647" t="str">
        <f t="shared" si="54"/>
        <v>Underpaid High Performer</v>
      </c>
    </row>
    <row r="648" spans="1:25">
      <c r="A648" s="7" t="s">
        <v>831</v>
      </c>
      <c r="B648" s="8" t="s">
        <v>19</v>
      </c>
      <c r="C648" s="8">
        <v>29</v>
      </c>
      <c r="D648" s="8" t="s">
        <v>12</v>
      </c>
      <c r="E648" s="8" t="s">
        <v>37</v>
      </c>
      <c r="F648" s="8" t="s">
        <v>38</v>
      </c>
      <c r="G648" s="9">
        <v>44743</v>
      </c>
      <c r="H648" s="8" t="s">
        <v>72</v>
      </c>
      <c r="I648" s="8" t="s">
        <v>16</v>
      </c>
      <c r="J648" s="10" t="s">
        <v>24</v>
      </c>
      <c r="K648" t="str">
        <f>_xlfn.XLOOKUP(A648,attrition_cleaned!$A:$A,attrition_cleaned!$B:$B,"Missing")</f>
        <v>No</v>
      </c>
      <c r="L648" s="9"/>
      <c r="M648">
        <f>_xlfn.XLOOKUP(A648,compensation_cleaned!$A:$A,compensation_cleaned!$B:$B,"Missing")</f>
        <v>1194624</v>
      </c>
      <c r="N648">
        <f>_xlfn.XLOOKUP(A648,compensation_cleaned!$A:$A,compensation_cleaned!$C:$C,"Missing")</f>
        <v>159614</v>
      </c>
      <c r="O648" t="str">
        <f>_xlfn.XLOOKUP(A648,compensation_cleaned!$A:$A,compensation_cleaned!$D:$D,"Missing")</f>
        <v>L3</v>
      </c>
      <c r="P648">
        <f>_xlfn.XLOOKUP(A648,engagement_pivot!$A:$A,engagement_pivot!$B:$B,"Missing")</f>
        <v>3.6666666666666665</v>
      </c>
      <c r="Q648" t="str">
        <f>IF(
  _xlfn.XLOOKUP(A648, engagement_pivot!A:A, engagement_pivot!C:C, 0) &gt; 0,
  "Yes",
  "No"
)</f>
        <v>Yes</v>
      </c>
      <c r="R648">
        <f t="shared" si="50"/>
        <v>17</v>
      </c>
      <c r="S648" t="str">
        <f t="shared" si="51"/>
        <v>13–36 months</v>
      </c>
      <c r="T648">
        <f>_xlfn.XLOOKUP(A648,performance_pivot!$A:$A,performance_pivot!$B:$B,"Missing")</f>
        <v>3</v>
      </c>
      <c r="U648">
        <f>_xlfn.XLOOKUP(A648,compensation_cleaned!$A:$A,compensation_cleaned!$F:$F,"Missing")</f>
        <v>1044648.4727722772</v>
      </c>
      <c r="V648" t="str">
        <f t="shared" si="52"/>
        <v>Above Avg Pay</v>
      </c>
      <c r="W648" t="str">
        <f t="shared" si="53"/>
        <v>Low/Avg Performer</v>
      </c>
      <c r="Y648" t="str">
        <f t="shared" si="54"/>
        <v>Overpaid Low Performer</v>
      </c>
    </row>
    <row r="649" spans="1:25">
      <c r="A649" s="11" t="s">
        <v>832</v>
      </c>
      <c r="B649" s="12" t="s">
        <v>19</v>
      </c>
      <c r="C649" s="12">
        <v>43</v>
      </c>
      <c r="D649" s="12" t="s">
        <v>20</v>
      </c>
      <c r="E649" s="12" t="s">
        <v>49</v>
      </c>
      <c r="F649" s="12" t="s">
        <v>65</v>
      </c>
      <c r="G649" s="13">
        <v>43346</v>
      </c>
      <c r="H649" s="12" t="s">
        <v>176</v>
      </c>
      <c r="I649" s="12" t="s">
        <v>45</v>
      </c>
      <c r="J649" s="14" t="s">
        <v>24</v>
      </c>
      <c r="K649" t="str">
        <f>_xlfn.XLOOKUP(A649,attrition_cleaned!$A:$A,attrition_cleaned!$B:$B,"Missing")</f>
        <v>No</v>
      </c>
      <c r="L649" s="13"/>
      <c r="M649">
        <f>_xlfn.XLOOKUP(A649,compensation_cleaned!$A:$A,compensation_cleaned!$B:$B,"Missing")</f>
        <v>466330</v>
      </c>
      <c r="N649">
        <f>_xlfn.XLOOKUP(A649,compensation_cleaned!$A:$A,compensation_cleaned!$C:$C,"Missing")</f>
        <v>23735</v>
      </c>
      <c r="O649" t="str">
        <f>_xlfn.XLOOKUP(A649,compensation_cleaned!$A:$A,compensation_cleaned!$D:$D,"Missing")</f>
        <v>L1</v>
      </c>
      <c r="P649">
        <f>_xlfn.XLOOKUP(A649,engagement_pivot!$A:$A,engagement_pivot!$B:$B,"Missing")</f>
        <v>3</v>
      </c>
      <c r="Q649" t="str">
        <f>IF(
  _xlfn.XLOOKUP(A649, engagement_pivot!A:A, engagement_pivot!C:C, 0) &gt; 0,
  "Yes",
  "No"
)</f>
        <v>Yes</v>
      </c>
      <c r="R649">
        <f t="shared" si="50"/>
        <v>63</v>
      </c>
      <c r="S649" t="str">
        <f t="shared" si="51"/>
        <v>37+ months</v>
      </c>
      <c r="T649">
        <f>_xlfn.XLOOKUP(A649,performance_pivot!$A:$A,performance_pivot!$B:$B,"Missing")</f>
        <v>3.75</v>
      </c>
      <c r="U649">
        <f>_xlfn.XLOOKUP(A649,compensation_cleaned!$A:$A,compensation_cleaned!$F:$F,"Missing")</f>
        <v>499723.03723404254</v>
      </c>
      <c r="V649" t="str">
        <f t="shared" si="52"/>
        <v>Below Avg Pay</v>
      </c>
      <c r="W649" t="str">
        <f t="shared" si="53"/>
        <v>Low/Avg Performer</v>
      </c>
      <c r="Y649" t="str">
        <f t="shared" si="54"/>
        <v>Low Pay &amp; Low Performance</v>
      </c>
    </row>
    <row r="650" spans="1:25">
      <c r="A650" s="7" t="s">
        <v>833</v>
      </c>
      <c r="B650" s="8" t="s">
        <v>11</v>
      </c>
      <c r="C650" s="8">
        <v>37</v>
      </c>
      <c r="D650" s="8" t="s">
        <v>20</v>
      </c>
      <c r="E650" s="8" t="s">
        <v>37</v>
      </c>
      <c r="F650" s="8" t="s">
        <v>43</v>
      </c>
      <c r="G650" s="9">
        <v>44720</v>
      </c>
      <c r="H650" s="8" t="s">
        <v>534</v>
      </c>
      <c r="I650" s="8" t="s">
        <v>70</v>
      </c>
      <c r="J650" s="10" t="s">
        <v>24</v>
      </c>
      <c r="K650" t="str">
        <f>_xlfn.XLOOKUP(A650,attrition_cleaned!$A:$A,attrition_cleaned!$B:$B,"Missing")</f>
        <v>No</v>
      </c>
      <c r="L650" s="9"/>
      <c r="M650">
        <f>_xlfn.XLOOKUP(A650,compensation_cleaned!$A:$A,compensation_cleaned!$B:$B,"Missing")</f>
        <v>525031</v>
      </c>
      <c r="N650">
        <f>_xlfn.XLOOKUP(A650,compensation_cleaned!$A:$A,compensation_cleaned!$C:$C,"Missing")</f>
        <v>71784</v>
      </c>
      <c r="O650" t="str">
        <f>_xlfn.XLOOKUP(A650,compensation_cleaned!$A:$A,compensation_cleaned!$D:$D,"Missing")</f>
        <v>L1</v>
      </c>
      <c r="P650">
        <f>_xlfn.XLOOKUP(A650,engagement_pivot!$A:$A,engagement_pivot!$B:$B,"Missing")</f>
        <v>3</v>
      </c>
      <c r="Q650" t="str">
        <f>IF(
  _xlfn.XLOOKUP(A650, engagement_pivot!A:A, engagement_pivot!C:C, 0) &gt; 0,
  "Yes",
  "No"
)</f>
        <v>Yes</v>
      </c>
      <c r="R650">
        <f t="shared" si="50"/>
        <v>18</v>
      </c>
      <c r="S650" t="str">
        <f t="shared" si="51"/>
        <v>13–36 months</v>
      </c>
      <c r="T650">
        <f>_xlfn.XLOOKUP(A650,performance_pivot!$A:$A,performance_pivot!$B:$B,"Missing")</f>
        <v>4</v>
      </c>
      <c r="U650">
        <f>_xlfn.XLOOKUP(A650,compensation_cleaned!$A:$A,compensation_cleaned!$F:$F,"Missing")</f>
        <v>499723.03723404254</v>
      </c>
      <c r="V650" t="str">
        <f t="shared" si="52"/>
        <v>Above Avg Pay</v>
      </c>
      <c r="W650" t="str">
        <f t="shared" si="53"/>
        <v>High Performer</v>
      </c>
      <c r="Y650" t="str">
        <f t="shared" si="54"/>
        <v>Well Aligned</v>
      </c>
    </row>
    <row r="651" spans="1:25">
      <c r="A651" s="11" t="s">
        <v>834</v>
      </c>
      <c r="B651" s="12" t="s">
        <v>11</v>
      </c>
      <c r="C651" s="12">
        <v>24</v>
      </c>
      <c r="D651" s="12" t="s">
        <v>12</v>
      </c>
      <c r="E651" s="12" t="s">
        <v>49</v>
      </c>
      <c r="F651" s="12" t="s">
        <v>65</v>
      </c>
      <c r="G651" s="13">
        <v>43869</v>
      </c>
      <c r="H651" s="12" t="s">
        <v>80</v>
      </c>
      <c r="I651" s="12" t="s">
        <v>70</v>
      </c>
      <c r="J651" s="14" t="s">
        <v>24</v>
      </c>
      <c r="K651" t="str">
        <f>_xlfn.XLOOKUP(A651,attrition_cleaned!$A:$A,attrition_cleaned!$B:$B,"Missing")</f>
        <v>Yes</v>
      </c>
      <c r="L651" s="13">
        <v>45433</v>
      </c>
      <c r="M651">
        <f>_xlfn.XLOOKUP(A651,compensation_cleaned!$A:$A,compensation_cleaned!$B:$B,"Missing")</f>
        <v>1103743</v>
      </c>
      <c r="N651">
        <f>_xlfn.XLOOKUP(A651,compensation_cleaned!$A:$A,compensation_cleaned!$C:$C,"Missing")</f>
        <v>93280</v>
      </c>
      <c r="O651" t="str">
        <f>_xlfn.XLOOKUP(A651,compensation_cleaned!$A:$A,compensation_cleaned!$D:$D,"Missing")</f>
        <v>L3</v>
      </c>
      <c r="P651">
        <f>_xlfn.XLOOKUP(A651,engagement_pivot!$A:$A,engagement_pivot!$B:$B,"Missing")</f>
        <v>4.333333333333333</v>
      </c>
      <c r="Q651" t="str">
        <f>IF(
  _xlfn.XLOOKUP(A651, engagement_pivot!A:A, engagement_pivot!C:C, 0) &gt; 0,
  "Yes",
  "No"
)</f>
        <v>Yes</v>
      </c>
      <c r="R651">
        <f t="shared" si="50"/>
        <v>51</v>
      </c>
      <c r="S651" t="str">
        <f t="shared" si="51"/>
        <v>37+ months</v>
      </c>
      <c r="T651">
        <f>_xlfn.XLOOKUP(A651,performance_pivot!$A:$A,performance_pivot!$B:$B,"Missing")</f>
        <v>4</v>
      </c>
      <c r="U651">
        <f>_xlfn.XLOOKUP(A651,compensation_cleaned!$A:$A,compensation_cleaned!$F:$F,"Missing")</f>
        <v>1044648.4727722772</v>
      </c>
      <c r="V651" t="str">
        <f t="shared" si="52"/>
        <v>Above Avg Pay</v>
      </c>
      <c r="W651" t="str">
        <f t="shared" si="53"/>
        <v>High Performer</v>
      </c>
      <c r="Y651" t="str">
        <f t="shared" si="54"/>
        <v>Well Aligned</v>
      </c>
    </row>
    <row r="652" spans="1:25">
      <c r="A652" s="7" t="s">
        <v>835</v>
      </c>
      <c r="B652" s="8" t="s">
        <v>19</v>
      </c>
      <c r="C652" s="8">
        <v>42</v>
      </c>
      <c r="D652" s="8" t="s">
        <v>12</v>
      </c>
      <c r="E652" s="8" t="s">
        <v>33</v>
      </c>
      <c r="F652" s="8" t="s">
        <v>112</v>
      </c>
      <c r="G652" s="9">
        <v>44652</v>
      </c>
      <c r="H652" s="8" t="s">
        <v>530</v>
      </c>
      <c r="I652" s="8" t="s">
        <v>16</v>
      </c>
      <c r="J652" s="10" t="s">
        <v>24</v>
      </c>
      <c r="K652" t="str">
        <f>_xlfn.XLOOKUP(A652,attrition_cleaned!$A:$A,attrition_cleaned!$B:$B,"Missing")</f>
        <v>Yes</v>
      </c>
      <c r="L652" s="9">
        <v>45344</v>
      </c>
      <c r="M652">
        <f>_xlfn.XLOOKUP(A652,compensation_cleaned!$A:$A,compensation_cleaned!$B:$B,"Missing")</f>
        <v>1055387</v>
      </c>
      <c r="N652">
        <f>_xlfn.XLOOKUP(A652,compensation_cleaned!$A:$A,compensation_cleaned!$C:$C,"Missing")</f>
        <v>119204</v>
      </c>
      <c r="O652" t="str">
        <f>_xlfn.XLOOKUP(A652,compensation_cleaned!$A:$A,compensation_cleaned!$D:$D,"Missing")</f>
        <v>L3</v>
      </c>
      <c r="P652">
        <f>_xlfn.XLOOKUP(A652,engagement_pivot!$A:$A,engagement_pivot!$B:$B,"Missing")</f>
        <v>1</v>
      </c>
      <c r="Q652" t="str">
        <f>IF(
  _xlfn.XLOOKUP(A652, engagement_pivot!A:A, engagement_pivot!C:C, 0) &gt; 0,
  "Yes",
  "No"
)</f>
        <v>Yes</v>
      </c>
      <c r="R652">
        <f t="shared" si="50"/>
        <v>22</v>
      </c>
      <c r="S652" t="str">
        <f t="shared" si="51"/>
        <v>13–36 months</v>
      </c>
      <c r="T652">
        <f>_xlfn.XLOOKUP(A652,performance_pivot!$A:$A,performance_pivot!$B:$B,"Missing")</f>
        <v>3.6666666666666665</v>
      </c>
      <c r="U652">
        <f>_xlfn.XLOOKUP(A652,compensation_cleaned!$A:$A,compensation_cleaned!$F:$F,"Missing")</f>
        <v>1044648.4727722772</v>
      </c>
      <c r="V652" t="str">
        <f t="shared" si="52"/>
        <v>Above Avg Pay</v>
      </c>
      <c r="W652" t="str">
        <f t="shared" si="53"/>
        <v>Low/Avg Performer</v>
      </c>
      <c r="Y652" t="str">
        <f t="shared" si="54"/>
        <v>Overpaid Low Performer</v>
      </c>
    </row>
    <row r="653" spans="1:25">
      <c r="A653" s="11" t="s">
        <v>836</v>
      </c>
      <c r="B653" s="12" t="s">
        <v>19</v>
      </c>
      <c r="C653" s="12">
        <v>43</v>
      </c>
      <c r="D653" s="12" t="s">
        <v>12</v>
      </c>
      <c r="E653" s="12" t="s">
        <v>26</v>
      </c>
      <c r="F653" s="12" t="s">
        <v>27</v>
      </c>
      <c r="G653" s="13">
        <v>44287</v>
      </c>
      <c r="H653" s="12" t="s">
        <v>382</v>
      </c>
      <c r="I653" s="12" t="s">
        <v>31</v>
      </c>
      <c r="J653" s="14" t="s">
        <v>24</v>
      </c>
      <c r="K653" t="str">
        <f>_xlfn.XLOOKUP(A653,attrition_cleaned!$A:$A,attrition_cleaned!$B:$B,"Missing")</f>
        <v>No</v>
      </c>
      <c r="L653" s="13"/>
      <c r="M653">
        <f>_xlfn.XLOOKUP(A653,compensation_cleaned!$A:$A,compensation_cleaned!$B:$B,"Missing")</f>
        <v>783705</v>
      </c>
      <c r="N653">
        <f>_xlfn.XLOOKUP(A653,compensation_cleaned!$A:$A,compensation_cleaned!$C:$C,"Missing")</f>
        <v>101576</v>
      </c>
      <c r="O653" t="str">
        <f>_xlfn.XLOOKUP(A653,compensation_cleaned!$A:$A,compensation_cleaned!$D:$D,"Missing")</f>
        <v>L2</v>
      </c>
      <c r="P653">
        <f>_xlfn.XLOOKUP(A653,engagement_pivot!$A:$A,engagement_pivot!$B:$B,"Missing")</f>
        <v>3</v>
      </c>
      <c r="Q653" t="str">
        <f>IF(
  _xlfn.XLOOKUP(A653, engagement_pivot!A:A, engagement_pivot!C:C, 0) &gt; 0,
  "Yes",
  "No"
)</f>
        <v>Yes</v>
      </c>
      <c r="R653">
        <f t="shared" si="50"/>
        <v>32</v>
      </c>
      <c r="S653" t="str">
        <f t="shared" si="51"/>
        <v>13–36 months</v>
      </c>
      <c r="T653">
        <f>_xlfn.XLOOKUP(A653,performance_pivot!$A:$A,performance_pivot!$B:$B,"Missing")</f>
        <v>3.6666666666666665</v>
      </c>
      <c r="U653">
        <f>_xlfn.XLOOKUP(A653,compensation_cleaned!$A:$A,compensation_cleaned!$F:$F,"Missing")</f>
        <v>746435.40070921986</v>
      </c>
      <c r="V653" t="str">
        <f t="shared" si="52"/>
        <v>Above Avg Pay</v>
      </c>
      <c r="W653" t="str">
        <f t="shared" si="53"/>
        <v>Low/Avg Performer</v>
      </c>
      <c r="Y653" t="str">
        <f t="shared" si="54"/>
        <v>Overpaid Low Performer</v>
      </c>
    </row>
    <row r="654" spans="1:25">
      <c r="A654" s="7" t="s">
        <v>837</v>
      </c>
      <c r="B654" s="8" t="s">
        <v>19</v>
      </c>
      <c r="C654" s="8">
        <v>44</v>
      </c>
      <c r="D654" s="8" t="s">
        <v>20</v>
      </c>
      <c r="E654" s="8" t="s">
        <v>37</v>
      </c>
      <c r="F654" s="8" t="s">
        <v>43</v>
      </c>
      <c r="G654" s="9">
        <v>44954</v>
      </c>
      <c r="H654" s="8" t="s">
        <v>656</v>
      </c>
      <c r="I654" s="8" t="s">
        <v>31</v>
      </c>
      <c r="J654" s="10" t="s">
        <v>24</v>
      </c>
      <c r="K654" t="str">
        <f>_xlfn.XLOOKUP(A654,attrition_cleaned!$A:$A,attrition_cleaned!$B:$B,"Missing")</f>
        <v>Yes</v>
      </c>
      <c r="L654" s="9">
        <v>45520</v>
      </c>
      <c r="M654">
        <f>_xlfn.XLOOKUP(A654,compensation_cleaned!$A:$A,compensation_cleaned!$B:$B,"Missing")</f>
        <v>1043148</v>
      </c>
      <c r="N654">
        <f>_xlfn.XLOOKUP(A654,compensation_cleaned!$A:$A,compensation_cleaned!$C:$C,"Missing")</f>
        <v>96041</v>
      </c>
      <c r="O654" t="str">
        <f>_xlfn.XLOOKUP(A654,compensation_cleaned!$A:$A,compensation_cleaned!$D:$D,"Missing")</f>
        <v>L3</v>
      </c>
      <c r="P654">
        <f>_xlfn.XLOOKUP(A654,engagement_pivot!$A:$A,engagement_pivot!$B:$B,"Missing")</f>
        <v>3.3333333333333335</v>
      </c>
      <c r="Q654" t="str">
        <f>IF(
  _xlfn.XLOOKUP(A654, engagement_pivot!A:A, engagement_pivot!C:C, 0) &gt; 0,
  "Yes",
  "No"
)</f>
        <v>Yes</v>
      </c>
      <c r="R654">
        <f t="shared" si="50"/>
        <v>18</v>
      </c>
      <c r="S654" t="str">
        <f t="shared" si="51"/>
        <v>13–36 months</v>
      </c>
      <c r="T654">
        <f>_xlfn.XLOOKUP(A654,performance_pivot!$A:$A,performance_pivot!$B:$B,"Missing")</f>
        <v>3</v>
      </c>
      <c r="U654">
        <f>_xlfn.XLOOKUP(A654,compensation_cleaned!$A:$A,compensation_cleaned!$F:$F,"Missing")</f>
        <v>1044648.4727722772</v>
      </c>
      <c r="V654" t="str">
        <f t="shared" si="52"/>
        <v>Below Avg Pay</v>
      </c>
      <c r="W654" t="str">
        <f t="shared" si="53"/>
        <v>Low/Avg Performer</v>
      </c>
      <c r="Y654" t="str">
        <f t="shared" si="54"/>
        <v>Low Pay &amp; Low Performance</v>
      </c>
    </row>
    <row r="655" spans="1:25">
      <c r="A655" s="11" t="s">
        <v>838</v>
      </c>
      <c r="B655" s="12" t="s">
        <v>19</v>
      </c>
      <c r="C655" s="12">
        <v>28</v>
      </c>
      <c r="D655" s="12" t="s">
        <v>12</v>
      </c>
      <c r="E655" s="12" t="s">
        <v>26</v>
      </c>
      <c r="F655" s="12" t="s">
        <v>58</v>
      </c>
      <c r="G655" s="13">
        <v>43965</v>
      </c>
      <c r="H655" s="12" t="s">
        <v>315</v>
      </c>
      <c r="I655" s="12" t="s">
        <v>23</v>
      </c>
      <c r="J655" s="14" t="s">
        <v>24</v>
      </c>
      <c r="K655" t="str">
        <f>_xlfn.XLOOKUP(A655,attrition_cleaned!$A:$A,attrition_cleaned!$B:$B,"Missing")</f>
        <v>No</v>
      </c>
      <c r="L655" s="13"/>
      <c r="M655">
        <f>_xlfn.XLOOKUP(A655,compensation_cleaned!$A:$A,compensation_cleaned!$B:$B,"Missing")</f>
        <v>563002</v>
      </c>
      <c r="N655">
        <f>_xlfn.XLOOKUP(A655,compensation_cleaned!$A:$A,compensation_cleaned!$C:$C,"Missing")</f>
        <v>49832</v>
      </c>
      <c r="O655" t="str">
        <f>_xlfn.XLOOKUP(A655,compensation_cleaned!$A:$A,compensation_cleaned!$D:$D,"Missing")</f>
        <v>L1</v>
      </c>
      <c r="P655">
        <f>_xlfn.XLOOKUP(A655,engagement_pivot!$A:$A,engagement_pivot!$B:$B,"Missing")</f>
        <v>3</v>
      </c>
      <c r="Q655" t="str">
        <f>IF(
  _xlfn.XLOOKUP(A655, engagement_pivot!A:A, engagement_pivot!C:C, 0) &gt; 0,
  "Yes",
  "No"
)</f>
        <v>Yes</v>
      </c>
      <c r="R655">
        <f t="shared" si="50"/>
        <v>43</v>
      </c>
      <c r="S655" t="str">
        <f t="shared" si="51"/>
        <v>37+ months</v>
      </c>
      <c r="T655">
        <f>_xlfn.XLOOKUP(A655,performance_pivot!$A:$A,performance_pivot!$B:$B,"Missing")</f>
        <v>3</v>
      </c>
      <c r="U655">
        <f>_xlfn.XLOOKUP(A655,compensation_cleaned!$A:$A,compensation_cleaned!$F:$F,"Missing")</f>
        <v>499723.03723404254</v>
      </c>
      <c r="V655" t="str">
        <f t="shared" si="52"/>
        <v>Above Avg Pay</v>
      </c>
      <c r="W655" t="str">
        <f t="shared" si="53"/>
        <v>Low/Avg Performer</v>
      </c>
      <c r="Y655" t="str">
        <f t="shared" si="54"/>
        <v>Overpaid Low Performer</v>
      </c>
    </row>
    <row r="656" spans="1:25">
      <c r="A656" s="7" t="s">
        <v>839</v>
      </c>
      <c r="B656" s="8" t="s">
        <v>11</v>
      </c>
      <c r="C656" s="8">
        <v>30</v>
      </c>
      <c r="D656" s="8" t="s">
        <v>12</v>
      </c>
      <c r="E656" s="8" t="s">
        <v>49</v>
      </c>
      <c r="F656" s="8" t="s">
        <v>50</v>
      </c>
      <c r="G656" s="9">
        <v>44597</v>
      </c>
      <c r="H656" s="8" t="s">
        <v>133</v>
      </c>
      <c r="I656" s="8" t="s">
        <v>56</v>
      </c>
      <c r="J656" s="10" t="s">
        <v>24</v>
      </c>
      <c r="K656" t="str">
        <f>_xlfn.XLOOKUP(A656,attrition_cleaned!$A:$A,attrition_cleaned!$B:$B,"Missing")</f>
        <v>No</v>
      </c>
      <c r="L656" s="9"/>
      <c r="M656">
        <f>_xlfn.XLOOKUP(A656,compensation_cleaned!$A:$A,compensation_cleaned!$B:$B,"Missing")</f>
        <v>775518</v>
      </c>
      <c r="N656">
        <f>_xlfn.XLOOKUP(A656,compensation_cleaned!$A:$A,compensation_cleaned!$C:$C,"Missing")</f>
        <v>91238</v>
      </c>
      <c r="O656" t="str">
        <f>_xlfn.XLOOKUP(A656,compensation_cleaned!$A:$A,compensation_cleaned!$D:$D,"Missing")</f>
        <v>L2</v>
      </c>
      <c r="P656">
        <f>_xlfn.XLOOKUP(A656,engagement_pivot!$A:$A,engagement_pivot!$B:$B,"Missing")</f>
        <v>4</v>
      </c>
      <c r="Q656" t="str">
        <f>IF(
  _xlfn.XLOOKUP(A656, engagement_pivot!A:A, engagement_pivot!C:C, 0) &gt; 0,
  "Yes",
  "No"
)</f>
        <v>Yes</v>
      </c>
      <c r="R656">
        <f t="shared" si="50"/>
        <v>22</v>
      </c>
      <c r="S656" t="str">
        <f t="shared" si="51"/>
        <v>13–36 months</v>
      </c>
      <c r="T656">
        <f>_xlfn.XLOOKUP(A656,performance_pivot!$A:$A,performance_pivot!$B:$B,"Missing")</f>
        <v>5</v>
      </c>
      <c r="U656">
        <f>_xlfn.XLOOKUP(A656,compensation_cleaned!$A:$A,compensation_cleaned!$F:$F,"Missing")</f>
        <v>746435.40070921986</v>
      </c>
      <c r="V656" t="str">
        <f t="shared" si="52"/>
        <v>Above Avg Pay</v>
      </c>
      <c r="W656" t="str">
        <f t="shared" si="53"/>
        <v>High Performer</v>
      </c>
      <c r="Y656" t="str">
        <f t="shared" si="54"/>
        <v>Well Aligned</v>
      </c>
    </row>
    <row r="657" spans="1:25">
      <c r="A657" s="11" t="s">
        <v>840</v>
      </c>
      <c r="B657" s="12" t="s">
        <v>11</v>
      </c>
      <c r="C657" s="12">
        <v>34</v>
      </c>
      <c r="D657" s="12" t="s">
        <v>20</v>
      </c>
      <c r="E657" s="12" t="s">
        <v>26</v>
      </c>
      <c r="F657" s="12" t="s">
        <v>27</v>
      </c>
      <c r="G657" s="13">
        <v>44038</v>
      </c>
      <c r="H657" s="12" t="s">
        <v>743</v>
      </c>
      <c r="I657" s="12" t="s">
        <v>16</v>
      </c>
      <c r="J657" s="14" t="s">
        <v>24</v>
      </c>
      <c r="K657" t="str">
        <f>_xlfn.XLOOKUP(A657,attrition_cleaned!$A:$A,attrition_cleaned!$B:$B,"Missing")</f>
        <v>No</v>
      </c>
      <c r="L657" s="13"/>
      <c r="M657">
        <f>_xlfn.XLOOKUP(A657,compensation_cleaned!$A:$A,compensation_cleaned!$B:$B,"Missing")</f>
        <v>1621946</v>
      </c>
      <c r="N657">
        <f>_xlfn.XLOOKUP(A657,compensation_cleaned!$A:$A,compensation_cleaned!$C:$C,"Missing")</f>
        <v>239668</v>
      </c>
      <c r="O657" t="str">
        <f>_xlfn.XLOOKUP(A657,compensation_cleaned!$A:$A,compensation_cleaned!$D:$D,"Missing")</f>
        <v>L5</v>
      </c>
      <c r="P657">
        <f>_xlfn.XLOOKUP(A657,engagement_pivot!$A:$A,engagement_pivot!$B:$B,"Missing")</f>
        <v>5</v>
      </c>
      <c r="Q657" t="str">
        <f>IF(
  _xlfn.XLOOKUP(A657, engagement_pivot!A:A, engagement_pivot!C:C, 0) &gt; 0,
  "Yes",
  "No"
)</f>
        <v>Yes</v>
      </c>
      <c r="R657">
        <f t="shared" si="50"/>
        <v>41</v>
      </c>
      <c r="S657" t="str">
        <f t="shared" si="51"/>
        <v>37+ months</v>
      </c>
      <c r="T657">
        <f>_xlfn.XLOOKUP(A657,performance_pivot!$A:$A,performance_pivot!$B:$B,"Missing")</f>
        <v>3.3333333333333335</v>
      </c>
      <c r="U657">
        <f>_xlfn.XLOOKUP(A657,compensation_cleaned!$A:$A,compensation_cleaned!$F:$F,"Missing")</f>
        <v>1044648.4727722772</v>
      </c>
      <c r="V657" t="str">
        <f t="shared" si="52"/>
        <v>Above Avg Pay</v>
      </c>
      <c r="W657" t="str">
        <f t="shared" si="53"/>
        <v>Low/Avg Performer</v>
      </c>
      <c r="Y657" t="str">
        <f t="shared" si="54"/>
        <v>Overpaid Low Performer</v>
      </c>
    </row>
    <row r="658" spans="1:25">
      <c r="A658" s="7" t="s">
        <v>841</v>
      </c>
      <c r="B658" s="8" t="s">
        <v>19</v>
      </c>
      <c r="C658" s="8">
        <v>26</v>
      </c>
      <c r="D658" s="8" t="s">
        <v>12</v>
      </c>
      <c r="E658" s="8" t="s">
        <v>13</v>
      </c>
      <c r="F658" s="8" t="s">
        <v>14</v>
      </c>
      <c r="G658" s="9">
        <v>43302</v>
      </c>
      <c r="H658" s="8" t="s">
        <v>162</v>
      </c>
      <c r="I658" s="8" t="s">
        <v>23</v>
      </c>
      <c r="J658" s="10" t="s">
        <v>24</v>
      </c>
      <c r="K658" t="str">
        <f>_xlfn.XLOOKUP(A658,attrition_cleaned!$A:$A,attrition_cleaned!$B:$B,"Missing")</f>
        <v>Yes</v>
      </c>
      <c r="L658" s="9">
        <v>44740</v>
      </c>
      <c r="M658">
        <f>_xlfn.XLOOKUP(A658,compensation_cleaned!$A:$A,compensation_cleaned!$B:$B,"Missing")</f>
        <v>888386</v>
      </c>
      <c r="N658">
        <f>_xlfn.XLOOKUP(A658,compensation_cleaned!$A:$A,compensation_cleaned!$C:$C,"Missing")</f>
        <v>127436</v>
      </c>
      <c r="O658" t="str">
        <f>_xlfn.XLOOKUP(A658,compensation_cleaned!$A:$A,compensation_cleaned!$D:$D,"Missing")</f>
        <v>L2</v>
      </c>
      <c r="P658">
        <f>_xlfn.XLOOKUP(A658,engagement_pivot!$A:$A,engagement_pivot!$B:$B,"Missing")</f>
        <v>2.3333333333333335</v>
      </c>
      <c r="Q658" t="str">
        <f>IF(
  _xlfn.XLOOKUP(A658, engagement_pivot!A:A, engagement_pivot!C:C, 0) &gt; 0,
  "Yes",
  "No"
)</f>
        <v>Yes</v>
      </c>
      <c r="R658">
        <f t="shared" si="50"/>
        <v>47</v>
      </c>
      <c r="S658" t="str">
        <f t="shared" si="51"/>
        <v>37+ months</v>
      </c>
      <c r="T658">
        <f>_xlfn.XLOOKUP(A658,performance_pivot!$A:$A,performance_pivot!$B:$B,"Missing")</f>
        <v>2</v>
      </c>
      <c r="U658">
        <f>_xlfn.XLOOKUP(A658,compensation_cleaned!$A:$A,compensation_cleaned!$F:$F,"Missing")</f>
        <v>746435.40070921986</v>
      </c>
      <c r="V658" t="str">
        <f t="shared" si="52"/>
        <v>Above Avg Pay</v>
      </c>
      <c r="W658" t="str">
        <f t="shared" si="53"/>
        <v>Low/Avg Performer</v>
      </c>
      <c r="Y658" t="str">
        <f t="shared" si="54"/>
        <v>Overpaid Low Performer</v>
      </c>
    </row>
    <row r="659" spans="1:25">
      <c r="A659" s="11" t="s">
        <v>842</v>
      </c>
      <c r="B659" s="12" t="s">
        <v>11</v>
      </c>
      <c r="C659" s="12">
        <v>23</v>
      </c>
      <c r="D659" s="12" t="s">
        <v>12</v>
      </c>
      <c r="E659" s="12" t="s">
        <v>26</v>
      </c>
      <c r="F659" s="12" t="s">
        <v>58</v>
      </c>
      <c r="G659" s="13">
        <v>44862</v>
      </c>
      <c r="H659" s="12" t="s">
        <v>656</v>
      </c>
      <c r="I659" s="12" t="s">
        <v>16</v>
      </c>
      <c r="J659" s="14" t="s">
        <v>24</v>
      </c>
      <c r="K659" t="str">
        <f>_xlfn.XLOOKUP(A659,attrition_cleaned!$A:$A,attrition_cleaned!$B:$B,"Missing")</f>
        <v>No</v>
      </c>
      <c r="L659" s="13"/>
      <c r="M659">
        <f>_xlfn.XLOOKUP(A659,compensation_cleaned!$A:$A,compensation_cleaned!$B:$B,"Missing")</f>
        <v>1692828</v>
      </c>
      <c r="N659">
        <f>_xlfn.XLOOKUP(A659,compensation_cleaned!$A:$A,compensation_cleaned!$C:$C,"Missing")</f>
        <v>212372</v>
      </c>
      <c r="O659" t="str">
        <f>_xlfn.XLOOKUP(A659,compensation_cleaned!$A:$A,compensation_cleaned!$D:$D,"Missing")</f>
        <v>L5</v>
      </c>
      <c r="P659">
        <f>_xlfn.XLOOKUP(A659,engagement_pivot!$A:$A,engagement_pivot!$B:$B,"Missing")</f>
        <v>2.3333333333333335</v>
      </c>
      <c r="Q659" t="str">
        <f>IF(
  _xlfn.XLOOKUP(A659, engagement_pivot!A:A, engagement_pivot!C:C, 0) &gt; 0,
  "Yes",
  "No"
)</f>
        <v>Yes</v>
      </c>
      <c r="R659">
        <f t="shared" si="50"/>
        <v>14</v>
      </c>
      <c r="S659" t="str">
        <f t="shared" si="51"/>
        <v>13–36 months</v>
      </c>
      <c r="T659">
        <f>_xlfn.XLOOKUP(A659,performance_pivot!$A:$A,performance_pivot!$B:$B,"Missing")</f>
        <v>3.25</v>
      </c>
      <c r="U659">
        <f>_xlfn.XLOOKUP(A659,compensation_cleaned!$A:$A,compensation_cleaned!$F:$F,"Missing")</f>
        <v>1044648.4727722772</v>
      </c>
      <c r="V659" t="str">
        <f t="shared" si="52"/>
        <v>Above Avg Pay</v>
      </c>
      <c r="W659" t="str">
        <f t="shared" si="53"/>
        <v>Low/Avg Performer</v>
      </c>
      <c r="Y659" t="str">
        <f t="shared" si="54"/>
        <v>Overpaid Low Performer</v>
      </c>
    </row>
    <row r="660" spans="1:25">
      <c r="A660" s="7" t="s">
        <v>843</v>
      </c>
      <c r="B660" s="8" t="s">
        <v>11</v>
      </c>
      <c r="C660" s="8">
        <v>35</v>
      </c>
      <c r="D660" s="8" t="s">
        <v>20</v>
      </c>
      <c r="E660" s="8" t="s">
        <v>37</v>
      </c>
      <c r="F660" s="8" t="s">
        <v>38</v>
      </c>
      <c r="G660" s="9">
        <v>44662</v>
      </c>
      <c r="H660" s="8" t="s">
        <v>192</v>
      </c>
      <c r="I660" s="8" t="s">
        <v>23</v>
      </c>
      <c r="J660" s="10" t="s">
        <v>24</v>
      </c>
      <c r="K660" t="str">
        <f>_xlfn.XLOOKUP(A660,attrition_cleaned!$A:$A,attrition_cleaned!$B:$B,"Missing")</f>
        <v>No</v>
      </c>
      <c r="L660" s="9"/>
      <c r="M660">
        <f>_xlfn.XLOOKUP(A660,compensation_cleaned!$A:$A,compensation_cleaned!$B:$B,"Missing")</f>
        <v>1491473</v>
      </c>
      <c r="N660">
        <f>_xlfn.XLOOKUP(A660,compensation_cleaned!$A:$A,compensation_cleaned!$C:$C,"Missing")</f>
        <v>187744</v>
      </c>
      <c r="O660" t="str">
        <f>_xlfn.XLOOKUP(A660,compensation_cleaned!$A:$A,compensation_cleaned!$D:$D,"Missing")</f>
        <v>L4</v>
      </c>
      <c r="P660">
        <f>_xlfn.XLOOKUP(A660,engagement_pivot!$A:$A,engagement_pivot!$B:$B,"Missing")</f>
        <v>4.666666666666667</v>
      </c>
      <c r="Q660" t="str">
        <f>IF(
  _xlfn.XLOOKUP(A660, engagement_pivot!A:A, engagement_pivot!C:C, 0) &gt; 0,
  "Yes",
  "No"
)</f>
        <v>Yes</v>
      </c>
      <c r="R660">
        <f t="shared" si="50"/>
        <v>20</v>
      </c>
      <c r="S660" t="str">
        <f t="shared" si="51"/>
        <v>13–36 months</v>
      </c>
      <c r="T660">
        <f>_xlfn.XLOOKUP(A660,performance_pivot!$A:$A,performance_pivot!$B:$B,"Missing")</f>
        <v>4</v>
      </c>
      <c r="U660">
        <f>_xlfn.XLOOKUP(A660,compensation_cleaned!$A:$A,compensation_cleaned!$F:$F,"Missing")</f>
        <v>1044648.4727722772</v>
      </c>
      <c r="V660" t="str">
        <f t="shared" si="52"/>
        <v>Above Avg Pay</v>
      </c>
      <c r="W660" t="str">
        <f t="shared" si="53"/>
        <v>High Performer</v>
      </c>
      <c r="Y660" t="str">
        <f t="shared" si="54"/>
        <v>Well Aligned</v>
      </c>
    </row>
    <row r="661" spans="1:25">
      <c r="A661" s="11" t="s">
        <v>844</v>
      </c>
      <c r="B661" s="12" t="s">
        <v>19</v>
      </c>
      <c r="C661" s="12">
        <v>38</v>
      </c>
      <c r="D661" s="12" t="s">
        <v>12</v>
      </c>
      <c r="E661" s="12" t="s">
        <v>37</v>
      </c>
      <c r="F661" s="12" t="s">
        <v>43</v>
      </c>
      <c r="G661" s="13">
        <v>44499</v>
      </c>
      <c r="H661" s="12" t="s">
        <v>215</v>
      </c>
      <c r="I661" s="12" t="s">
        <v>23</v>
      </c>
      <c r="J661" s="14" t="s">
        <v>24</v>
      </c>
      <c r="K661" t="str">
        <f>_xlfn.XLOOKUP(A661,attrition_cleaned!$A:$A,attrition_cleaned!$B:$B,"Missing")</f>
        <v>No</v>
      </c>
      <c r="L661" s="13"/>
      <c r="M661">
        <f>_xlfn.XLOOKUP(A661,compensation_cleaned!$A:$A,compensation_cleaned!$B:$B,"Missing")</f>
        <v>986681</v>
      </c>
      <c r="N661">
        <f>_xlfn.XLOOKUP(A661,compensation_cleaned!$A:$A,compensation_cleaned!$C:$C,"Missing")</f>
        <v>146215</v>
      </c>
      <c r="O661" t="str">
        <f>_xlfn.XLOOKUP(A661,compensation_cleaned!$A:$A,compensation_cleaned!$D:$D,"Missing")</f>
        <v>L3</v>
      </c>
      <c r="P661">
        <f>_xlfn.XLOOKUP(A661,engagement_pivot!$A:$A,engagement_pivot!$B:$B,"Missing")</f>
        <v>1.5</v>
      </c>
      <c r="Q661" t="str">
        <f>IF(
  _xlfn.XLOOKUP(A661, engagement_pivot!A:A, engagement_pivot!C:C, 0) &gt; 0,
  "Yes",
  "No"
)</f>
        <v>Yes</v>
      </c>
      <c r="R661">
        <f t="shared" si="50"/>
        <v>26</v>
      </c>
      <c r="S661" t="str">
        <f t="shared" si="51"/>
        <v>13–36 months</v>
      </c>
      <c r="T661">
        <f>_xlfn.XLOOKUP(A661,performance_pivot!$A:$A,performance_pivot!$B:$B,"Missing")</f>
        <v>3.75</v>
      </c>
      <c r="U661">
        <f>_xlfn.XLOOKUP(A661,compensation_cleaned!$A:$A,compensation_cleaned!$F:$F,"Missing")</f>
        <v>1044648.4727722772</v>
      </c>
      <c r="V661" t="str">
        <f t="shared" si="52"/>
        <v>Below Avg Pay</v>
      </c>
      <c r="W661" t="str">
        <f t="shared" si="53"/>
        <v>Low/Avg Performer</v>
      </c>
      <c r="Y661" t="str">
        <f t="shared" si="54"/>
        <v>Low Pay &amp; Low Performance</v>
      </c>
    </row>
    <row r="662" spans="1:25">
      <c r="A662" s="7" t="s">
        <v>845</v>
      </c>
      <c r="B662" s="8" t="s">
        <v>11</v>
      </c>
      <c r="C662" s="8">
        <v>36</v>
      </c>
      <c r="D662" s="8" t="s">
        <v>20</v>
      </c>
      <c r="E662" s="8" t="s">
        <v>13</v>
      </c>
      <c r="F662" s="8" t="s">
        <v>21</v>
      </c>
      <c r="G662" s="9">
        <v>43455</v>
      </c>
      <c r="H662" s="8" t="s">
        <v>444</v>
      </c>
      <c r="I662" s="8" t="s">
        <v>70</v>
      </c>
      <c r="J662" s="10" t="s">
        <v>24</v>
      </c>
      <c r="K662" t="str">
        <f>_xlfn.XLOOKUP(A662,attrition_cleaned!$A:$A,attrition_cleaned!$B:$B,"Missing")</f>
        <v>No</v>
      </c>
      <c r="L662" s="9"/>
      <c r="M662">
        <f>_xlfn.XLOOKUP(A662,compensation_cleaned!$A:$A,compensation_cleaned!$B:$B,"Missing")</f>
        <v>401464</v>
      </c>
      <c r="N662">
        <f>_xlfn.XLOOKUP(A662,compensation_cleaned!$A:$A,compensation_cleaned!$C:$C,"Missing")</f>
        <v>30679</v>
      </c>
      <c r="O662" t="str">
        <f>_xlfn.XLOOKUP(A662,compensation_cleaned!$A:$A,compensation_cleaned!$D:$D,"Missing")</f>
        <v>L1</v>
      </c>
      <c r="P662">
        <f>_xlfn.XLOOKUP(A662,engagement_pivot!$A:$A,engagement_pivot!$B:$B,"Missing")</f>
        <v>1.5</v>
      </c>
      <c r="Q662" t="str">
        <f>IF(
  _xlfn.XLOOKUP(A662, engagement_pivot!A:A, engagement_pivot!C:C, 0) &gt; 0,
  "Yes",
  "No"
)</f>
        <v>Yes</v>
      </c>
      <c r="R662">
        <f t="shared" si="50"/>
        <v>60</v>
      </c>
      <c r="S662" t="str">
        <f t="shared" si="51"/>
        <v>37+ months</v>
      </c>
      <c r="T662">
        <f>_xlfn.XLOOKUP(A662,performance_pivot!$A:$A,performance_pivot!$B:$B,"Missing")</f>
        <v>2.5</v>
      </c>
      <c r="U662">
        <f>_xlfn.XLOOKUP(A662,compensation_cleaned!$A:$A,compensation_cleaned!$F:$F,"Missing")</f>
        <v>499723.03723404254</v>
      </c>
      <c r="V662" t="str">
        <f t="shared" si="52"/>
        <v>Below Avg Pay</v>
      </c>
      <c r="W662" t="str">
        <f t="shared" si="53"/>
        <v>Low/Avg Performer</v>
      </c>
      <c r="Y662" t="str">
        <f t="shared" si="54"/>
        <v>Low Pay &amp; Low Performance</v>
      </c>
    </row>
    <row r="663" spans="1:25">
      <c r="A663" s="11" t="s">
        <v>846</v>
      </c>
      <c r="B663" s="12" t="s">
        <v>19</v>
      </c>
      <c r="C663" s="12">
        <v>25</v>
      </c>
      <c r="D663" s="12" t="s">
        <v>12</v>
      </c>
      <c r="E663" s="12" t="s">
        <v>33</v>
      </c>
      <c r="F663" s="12" t="s">
        <v>112</v>
      </c>
      <c r="G663" s="13">
        <v>44201</v>
      </c>
      <c r="H663" s="12" t="s">
        <v>115</v>
      </c>
      <c r="I663" s="12" t="s">
        <v>70</v>
      </c>
      <c r="J663" s="14" t="s">
        <v>24</v>
      </c>
      <c r="K663" t="str">
        <f>_xlfn.XLOOKUP(A663,attrition_cleaned!$A:$A,attrition_cleaned!$B:$B,"Missing")</f>
        <v>Yes</v>
      </c>
      <c r="L663" s="13">
        <v>44926</v>
      </c>
      <c r="M663">
        <f>_xlfn.XLOOKUP(A663,compensation_cleaned!$A:$A,compensation_cleaned!$B:$B,"Missing")</f>
        <v>2016107</v>
      </c>
      <c r="N663">
        <f>_xlfn.XLOOKUP(A663,compensation_cleaned!$A:$A,compensation_cleaned!$C:$C,"Missing")</f>
        <v>112269</v>
      </c>
      <c r="O663" t="str">
        <f>_xlfn.XLOOKUP(A663,compensation_cleaned!$A:$A,compensation_cleaned!$D:$D,"Missing")</f>
        <v>L5</v>
      </c>
      <c r="P663">
        <f>_xlfn.XLOOKUP(A663,engagement_pivot!$A:$A,engagement_pivot!$B:$B,"Missing")</f>
        <v>1</v>
      </c>
      <c r="Q663" t="str">
        <f>IF(
  _xlfn.XLOOKUP(A663, engagement_pivot!A:A, engagement_pivot!C:C, 0) &gt; 0,
  "Yes",
  "No"
)</f>
        <v>Yes</v>
      </c>
      <c r="R663">
        <f t="shared" si="50"/>
        <v>23</v>
      </c>
      <c r="S663" t="str">
        <f t="shared" si="51"/>
        <v>13–36 months</v>
      </c>
      <c r="T663">
        <f>_xlfn.XLOOKUP(A663,performance_pivot!$A:$A,performance_pivot!$B:$B,"Missing")</f>
        <v>3.5</v>
      </c>
      <c r="U663">
        <f>_xlfn.XLOOKUP(A663,compensation_cleaned!$A:$A,compensation_cleaned!$F:$F,"Missing")</f>
        <v>1044648.4727722772</v>
      </c>
      <c r="V663" t="str">
        <f t="shared" si="52"/>
        <v>Above Avg Pay</v>
      </c>
      <c r="W663" t="str">
        <f t="shared" si="53"/>
        <v>Low/Avg Performer</v>
      </c>
      <c r="Y663" t="str">
        <f t="shared" si="54"/>
        <v>Overpaid Low Performer</v>
      </c>
    </row>
    <row r="664" spans="1:25">
      <c r="A664" s="7" t="s">
        <v>847</v>
      </c>
      <c r="B664" s="8" t="s">
        <v>11</v>
      </c>
      <c r="C664" s="8">
        <v>37</v>
      </c>
      <c r="D664" s="8" t="s">
        <v>12</v>
      </c>
      <c r="E664" s="8" t="s">
        <v>37</v>
      </c>
      <c r="F664" s="8" t="s">
        <v>38</v>
      </c>
      <c r="G664" s="9">
        <v>44857</v>
      </c>
      <c r="H664" s="8" t="s">
        <v>848</v>
      </c>
      <c r="I664" s="8" t="s">
        <v>45</v>
      </c>
      <c r="J664" s="10" t="s">
        <v>24</v>
      </c>
      <c r="K664" t="str">
        <f>_xlfn.XLOOKUP(A664,attrition_cleaned!$A:$A,attrition_cleaned!$B:$B,"Missing")</f>
        <v>Yes</v>
      </c>
      <c r="L664" s="9">
        <v>45204</v>
      </c>
      <c r="M664">
        <f>_xlfn.XLOOKUP(A664,compensation_cleaned!$A:$A,compensation_cleaned!$B:$B,"Missing")</f>
        <v>765439</v>
      </c>
      <c r="N664">
        <f>_xlfn.XLOOKUP(A664,compensation_cleaned!$A:$A,compensation_cleaned!$C:$C,"Missing")</f>
        <v>94234</v>
      </c>
      <c r="O664" t="str">
        <f>_xlfn.XLOOKUP(A664,compensation_cleaned!$A:$A,compensation_cleaned!$D:$D,"Missing")</f>
        <v>L2</v>
      </c>
      <c r="P664">
        <f>_xlfn.XLOOKUP(A664,engagement_pivot!$A:$A,engagement_pivot!$B:$B,"Missing")</f>
        <v>2.6666666666666665</v>
      </c>
      <c r="Q664" t="str">
        <f>IF(
  _xlfn.XLOOKUP(A664, engagement_pivot!A:A, engagement_pivot!C:C, 0) &gt; 0,
  "Yes",
  "No"
)</f>
        <v>Yes</v>
      </c>
      <c r="R664">
        <f t="shared" si="50"/>
        <v>11</v>
      </c>
      <c r="S664" t="str">
        <f t="shared" si="51"/>
        <v>0–12 months</v>
      </c>
      <c r="T664">
        <f>_xlfn.XLOOKUP(A664,performance_pivot!$A:$A,performance_pivot!$B:$B,"Missing")</f>
        <v>4</v>
      </c>
      <c r="U664">
        <f>_xlfn.XLOOKUP(A664,compensation_cleaned!$A:$A,compensation_cleaned!$F:$F,"Missing")</f>
        <v>746435.40070921986</v>
      </c>
      <c r="V664" t="str">
        <f t="shared" si="52"/>
        <v>Above Avg Pay</v>
      </c>
      <c r="W664" t="str">
        <f t="shared" si="53"/>
        <v>High Performer</v>
      </c>
      <c r="Y664" t="str">
        <f t="shared" si="54"/>
        <v>Well Aligned</v>
      </c>
    </row>
    <row r="665" spans="1:25">
      <c r="A665" s="11" t="s">
        <v>849</v>
      </c>
      <c r="B665" s="12" t="s">
        <v>11</v>
      </c>
      <c r="C665" s="12">
        <v>23</v>
      </c>
      <c r="D665" s="12" t="s">
        <v>12</v>
      </c>
      <c r="E665" s="12" t="s">
        <v>49</v>
      </c>
      <c r="F665" s="12" t="s">
        <v>50</v>
      </c>
      <c r="G665" s="13">
        <v>43463</v>
      </c>
      <c r="H665" s="12" t="s">
        <v>194</v>
      </c>
      <c r="I665" s="12" t="s">
        <v>70</v>
      </c>
      <c r="J665" s="14" t="s">
        <v>24</v>
      </c>
      <c r="K665" t="str">
        <f>_xlfn.XLOOKUP(A665,attrition_cleaned!$A:$A,attrition_cleaned!$B:$B,"Missing")</f>
        <v>No</v>
      </c>
      <c r="L665" s="13"/>
      <c r="M665">
        <f>_xlfn.XLOOKUP(A665,compensation_cleaned!$A:$A,compensation_cleaned!$B:$B,"Missing")</f>
        <v>1227288</v>
      </c>
      <c r="N665">
        <f>_xlfn.XLOOKUP(A665,compensation_cleaned!$A:$A,compensation_cleaned!$C:$C,"Missing")</f>
        <v>75337</v>
      </c>
      <c r="O665" t="str">
        <f>_xlfn.XLOOKUP(A665,compensation_cleaned!$A:$A,compensation_cleaned!$D:$D,"Missing")</f>
        <v>L4</v>
      </c>
      <c r="P665">
        <f>_xlfn.XLOOKUP(A665,engagement_pivot!$A:$A,engagement_pivot!$B:$B,"Missing")</f>
        <v>3.3333333333333335</v>
      </c>
      <c r="Q665" t="str">
        <f>IF(
  _xlfn.XLOOKUP(A665, engagement_pivot!A:A, engagement_pivot!C:C, 0) &gt; 0,
  "Yes",
  "No"
)</f>
        <v>Yes</v>
      </c>
      <c r="R665">
        <f t="shared" si="50"/>
        <v>60</v>
      </c>
      <c r="S665" t="str">
        <f t="shared" si="51"/>
        <v>37+ months</v>
      </c>
      <c r="T665">
        <f>_xlfn.XLOOKUP(A665,performance_pivot!$A:$A,performance_pivot!$B:$B,"Missing")</f>
        <v>3.25</v>
      </c>
      <c r="U665">
        <f>_xlfn.XLOOKUP(A665,compensation_cleaned!$A:$A,compensation_cleaned!$F:$F,"Missing")</f>
        <v>1044648.4727722772</v>
      </c>
      <c r="V665" t="str">
        <f t="shared" si="52"/>
        <v>Above Avg Pay</v>
      </c>
      <c r="W665" t="str">
        <f t="shared" si="53"/>
        <v>Low/Avg Performer</v>
      </c>
      <c r="Y665" t="str">
        <f t="shared" si="54"/>
        <v>Overpaid Low Performer</v>
      </c>
    </row>
    <row r="666" spans="1:25">
      <c r="A666" s="7" t="s">
        <v>850</v>
      </c>
      <c r="B666" s="8" t="s">
        <v>19</v>
      </c>
      <c r="C666" s="8">
        <v>32</v>
      </c>
      <c r="D666" s="8" t="s">
        <v>12</v>
      </c>
      <c r="E666" s="8" t="s">
        <v>49</v>
      </c>
      <c r="F666" s="8" t="s">
        <v>50</v>
      </c>
      <c r="G666" s="9">
        <v>45151</v>
      </c>
      <c r="H666" s="8" t="s">
        <v>41</v>
      </c>
      <c r="I666" s="8" t="s">
        <v>45</v>
      </c>
      <c r="J666" s="10" t="s">
        <v>24</v>
      </c>
      <c r="K666" t="str">
        <f>_xlfn.XLOOKUP(A666,attrition_cleaned!$A:$A,attrition_cleaned!$B:$B,"Missing")</f>
        <v>No</v>
      </c>
      <c r="L666" s="9"/>
      <c r="M666">
        <f>_xlfn.XLOOKUP(A666,compensation_cleaned!$A:$A,compensation_cleaned!$B:$B,"Missing")</f>
        <v>686977</v>
      </c>
      <c r="N666">
        <f>_xlfn.XLOOKUP(A666,compensation_cleaned!$A:$A,compensation_cleaned!$C:$C,"Missing")</f>
        <v>59916</v>
      </c>
      <c r="O666" t="str">
        <f>_xlfn.XLOOKUP(A666,compensation_cleaned!$A:$A,compensation_cleaned!$D:$D,"Missing")</f>
        <v>L2</v>
      </c>
      <c r="P666">
        <f>_xlfn.XLOOKUP(A666,engagement_pivot!$A:$A,engagement_pivot!$B:$B,"Missing")</f>
        <v>1</v>
      </c>
      <c r="Q666" t="str">
        <f>IF(
  _xlfn.XLOOKUP(A666, engagement_pivot!A:A, engagement_pivot!C:C, 0) &gt; 0,
  "Yes",
  "No"
)</f>
        <v>Yes</v>
      </c>
      <c r="R666">
        <f t="shared" si="50"/>
        <v>4</v>
      </c>
      <c r="S666" t="str">
        <f t="shared" si="51"/>
        <v>0–12 months</v>
      </c>
      <c r="T666">
        <f>_xlfn.XLOOKUP(A666,performance_pivot!$A:$A,performance_pivot!$B:$B,"Missing")</f>
        <v>2.6666666666666665</v>
      </c>
      <c r="U666">
        <f>_xlfn.XLOOKUP(A666,compensation_cleaned!$A:$A,compensation_cleaned!$F:$F,"Missing")</f>
        <v>746435.40070921986</v>
      </c>
      <c r="V666" t="str">
        <f t="shared" si="52"/>
        <v>Below Avg Pay</v>
      </c>
      <c r="W666" t="str">
        <f t="shared" si="53"/>
        <v>Low/Avg Performer</v>
      </c>
      <c r="Y666" t="str">
        <f t="shared" si="54"/>
        <v>Low Pay &amp; Low Performance</v>
      </c>
    </row>
    <row r="667" spans="1:25">
      <c r="A667" s="11" t="s">
        <v>851</v>
      </c>
      <c r="B667" s="12" t="s">
        <v>11</v>
      </c>
      <c r="C667" s="12">
        <v>41</v>
      </c>
      <c r="D667" s="12" t="s">
        <v>20</v>
      </c>
      <c r="E667" s="12" t="s">
        <v>26</v>
      </c>
      <c r="F667" s="12" t="s">
        <v>27</v>
      </c>
      <c r="G667" s="13">
        <v>45057</v>
      </c>
      <c r="H667" s="12" t="s">
        <v>157</v>
      </c>
      <c r="I667" s="12" t="s">
        <v>70</v>
      </c>
      <c r="J667" s="14" t="s">
        <v>24</v>
      </c>
      <c r="K667" t="str">
        <f>_xlfn.XLOOKUP(A667,attrition_cleaned!$A:$A,attrition_cleaned!$B:$B,"Missing")</f>
        <v>Yes</v>
      </c>
      <c r="L667" s="13">
        <v>45351</v>
      </c>
      <c r="M667">
        <f>_xlfn.XLOOKUP(A667,compensation_cleaned!$A:$A,compensation_cleaned!$B:$B,"Missing")</f>
        <v>536422</v>
      </c>
      <c r="N667">
        <f>_xlfn.XLOOKUP(A667,compensation_cleaned!$A:$A,compensation_cleaned!$C:$C,"Missing")</f>
        <v>50381</v>
      </c>
      <c r="O667" t="str">
        <f>_xlfn.XLOOKUP(A667,compensation_cleaned!$A:$A,compensation_cleaned!$D:$D,"Missing")</f>
        <v>L1</v>
      </c>
      <c r="P667">
        <f>_xlfn.XLOOKUP(A667,engagement_pivot!$A:$A,engagement_pivot!$B:$B,"Missing")</f>
        <v>2.3333333333333335</v>
      </c>
      <c r="Q667" t="str">
        <f>IF(
  _xlfn.XLOOKUP(A667, engagement_pivot!A:A, engagement_pivot!C:C, 0) &gt; 0,
  "Yes",
  "No"
)</f>
        <v>Yes</v>
      </c>
      <c r="R667">
        <f t="shared" si="50"/>
        <v>9</v>
      </c>
      <c r="S667" t="str">
        <f t="shared" si="51"/>
        <v>0–12 months</v>
      </c>
      <c r="T667">
        <f>_xlfn.XLOOKUP(A667,performance_pivot!$A:$A,performance_pivot!$B:$B,"Missing")</f>
        <v>3</v>
      </c>
      <c r="U667">
        <f>_xlfn.XLOOKUP(A667,compensation_cleaned!$A:$A,compensation_cleaned!$F:$F,"Missing")</f>
        <v>499723.03723404254</v>
      </c>
      <c r="V667" t="str">
        <f t="shared" si="52"/>
        <v>Above Avg Pay</v>
      </c>
      <c r="W667" t="str">
        <f t="shared" si="53"/>
        <v>Low/Avg Performer</v>
      </c>
      <c r="Y667" t="str">
        <f t="shared" si="54"/>
        <v>Overpaid Low Performer</v>
      </c>
    </row>
    <row r="668" spans="1:25">
      <c r="A668" s="7" t="s">
        <v>852</v>
      </c>
      <c r="B668" s="8" t="s">
        <v>19</v>
      </c>
      <c r="C668" s="8">
        <v>41</v>
      </c>
      <c r="D668" s="8" t="s">
        <v>12</v>
      </c>
      <c r="E668" s="8" t="s">
        <v>49</v>
      </c>
      <c r="F668" s="8" t="s">
        <v>50</v>
      </c>
      <c r="G668" s="9">
        <v>43470</v>
      </c>
      <c r="H668" s="8" t="s">
        <v>169</v>
      </c>
      <c r="I668" s="8" t="s">
        <v>16</v>
      </c>
      <c r="J668" s="10" t="s">
        <v>24</v>
      </c>
      <c r="K668" t="str">
        <f>_xlfn.XLOOKUP(A668,attrition_cleaned!$A:$A,attrition_cleaned!$B:$B,"Missing")</f>
        <v>No</v>
      </c>
      <c r="L668" s="9"/>
      <c r="M668">
        <f>_xlfn.XLOOKUP(A668,compensation_cleaned!$A:$A,compensation_cleaned!$B:$B,"Missing")</f>
        <v>568588</v>
      </c>
      <c r="N668">
        <f>_xlfn.XLOOKUP(A668,compensation_cleaned!$A:$A,compensation_cleaned!$C:$C,"Missing")</f>
        <v>34372</v>
      </c>
      <c r="O668" t="str">
        <f>_xlfn.XLOOKUP(A668,compensation_cleaned!$A:$A,compensation_cleaned!$D:$D,"Missing")</f>
        <v>L1</v>
      </c>
      <c r="P668">
        <f>_xlfn.XLOOKUP(A668,engagement_pivot!$A:$A,engagement_pivot!$B:$B,"Missing")</f>
        <v>5</v>
      </c>
      <c r="Q668" t="str">
        <f>IF(
  _xlfn.XLOOKUP(A668, engagement_pivot!A:A, engagement_pivot!C:C, 0) &gt; 0,
  "Yes",
  "No"
)</f>
        <v>Yes</v>
      </c>
      <c r="R668">
        <f t="shared" si="50"/>
        <v>59</v>
      </c>
      <c r="S668" t="str">
        <f t="shared" si="51"/>
        <v>37+ months</v>
      </c>
      <c r="T668">
        <f>_xlfn.XLOOKUP(A668,performance_pivot!$A:$A,performance_pivot!$B:$B,"Missing")</f>
        <v>2</v>
      </c>
      <c r="U668">
        <f>_xlfn.XLOOKUP(A668,compensation_cleaned!$A:$A,compensation_cleaned!$F:$F,"Missing")</f>
        <v>499723.03723404254</v>
      </c>
      <c r="V668" t="str">
        <f t="shared" si="52"/>
        <v>Above Avg Pay</v>
      </c>
      <c r="W668" t="str">
        <f t="shared" si="53"/>
        <v>Low/Avg Performer</v>
      </c>
      <c r="Y668" t="str">
        <f t="shared" si="54"/>
        <v>Overpaid Low Performer</v>
      </c>
    </row>
    <row r="669" spans="1:25">
      <c r="A669" s="11" t="s">
        <v>853</v>
      </c>
      <c r="B669" s="12" t="s">
        <v>19</v>
      </c>
      <c r="C669" s="12">
        <v>26</v>
      </c>
      <c r="D669" s="12" t="s">
        <v>20</v>
      </c>
      <c r="E669" s="12" t="s">
        <v>26</v>
      </c>
      <c r="F669" s="12" t="s">
        <v>27</v>
      </c>
      <c r="G669" s="13">
        <v>42890</v>
      </c>
      <c r="H669" s="12" t="s">
        <v>413</v>
      </c>
      <c r="I669" s="12" t="s">
        <v>31</v>
      </c>
      <c r="J669" s="14" t="s">
        <v>24</v>
      </c>
      <c r="K669" t="str">
        <f>_xlfn.XLOOKUP(A669,attrition_cleaned!$A:$A,attrition_cleaned!$B:$B,"Missing")</f>
        <v>No</v>
      </c>
      <c r="L669" s="13"/>
      <c r="M669">
        <f>_xlfn.XLOOKUP(A669,compensation_cleaned!$A:$A,compensation_cleaned!$B:$B,"Missing")</f>
        <v>1156306</v>
      </c>
      <c r="N669">
        <f>_xlfn.XLOOKUP(A669,compensation_cleaned!$A:$A,compensation_cleaned!$C:$C,"Missing")</f>
        <v>99471</v>
      </c>
      <c r="O669" t="str">
        <f>_xlfn.XLOOKUP(A669,compensation_cleaned!$A:$A,compensation_cleaned!$D:$D,"Missing")</f>
        <v>L3</v>
      </c>
      <c r="P669">
        <f>_xlfn.XLOOKUP(A669,engagement_pivot!$A:$A,engagement_pivot!$B:$B,"Missing")</f>
        <v>5</v>
      </c>
      <c r="Q669" t="str">
        <f>IF(
  _xlfn.XLOOKUP(A669, engagement_pivot!A:A, engagement_pivot!C:C, 0) &gt; 0,
  "Yes",
  "No"
)</f>
        <v>Yes</v>
      </c>
      <c r="R669">
        <f t="shared" si="50"/>
        <v>78</v>
      </c>
      <c r="S669" t="str">
        <f t="shared" si="51"/>
        <v>37+ months</v>
      </c>
      <c r="T669">
        <f>_xlfn.XLOOKUP(A669,performance_pivot!$A:$A,performance_pivot!$B:$B,"Missing")</f>
        <v>4</v>
      </c>
      <c r="U669">
        <f>_xlfn.XLOOKUP(A669,compensation_cleaned!$A:$A,compensation_cleaned!$F:$F,"Missing")</f>
        <v>1044648.4727722772</v>
      </c>
      <c r="V669" t="str">
        <f t="shared" si="52"/>
        <v>Above Avg Pay</v>
      </c>
      <c r="W669" t="str">
        <f t="shared" si="53"/>
        <v>High Performer</v>
      </c>
      <c r="Y669" t="str">
        <f t="shared" si="54"/>
        <v>Well Aligned</v>
      </c>
    </row>
    <row r="670" spans="1:25">
      <c r="A670" s="7" t="s">
        <v>854</v>
      </c>
      <c r="B670" s="8" t="s">
        <v>11</v>
      </c>
      <c r="C670" s="8">
        <v>42</v>
      </c>
      <c r="D670" s="8" t="s">
        <v>12</v>
      </c>
      <c r="E670" s="8" t="s">
        <v>37</v>
      </c>
      <c r="F670" s="8" t="s">
        <v>43</v>
      </c>
      <c r="G670" s="9">
        <v>42827</v>
      </c>
      <c r="H670" s="8" t="s">
        <v>207</v>
      </c>
      <c r="I670" s="8" t="s">
        <v>16</v>
      </c>
      <c r="J670" s="10" t="s">
        <v>24</v>
      </c>
      <c r="K670" t="str">
        <f>_xlfn.XLOOKUP(A670,attrition_cleaned!$A:$A,attrition_cleaned!$B:$B,"Missing")</f>
        <v>No</v>
      </c>
      <c r="L670" s="9"/>
      <c r="M670">
        <f>_xlfn.XLOOKUP(A670,compensation_cleaned!$A:$A,compensation_cleaned!$B:$B,"Missing")</f>
        <v>1045262</v>
      </c>
      <c r="N670">
        <f>_xlfn.XLOOKUP(A670,compensation_cleaned!$A:$A,compensation_cleaned!$C:$C,"Missing")</f>
        <v>64745</v>
      </c>
      <c r="O670" t="str">
        <f>_xlfn.XLOOKUP(A670,compensation_cleaned!$A:$A,compensation_cleaned!$D:$D,"Missing")</f>
        <v>L3</v>
      </c>
      <c r="P670">
        <f>_xlfn.XLOOKUP(A670,engagement_pivot!$A:$A,engagement_pivot!$B:$B,"Missing")</f>
        <v>2.6666666666666665</v>
      </c>
      <c r="Q670" t="str">
        <f>IF(
  _xlfn.XLOOKUP(A670, engagement_pivot!A:A, engagement_pivot!C:C, 0) &gt; 0,
  "Yes",
  "No"
)</f>
        <v>Yes</v>
      </c>
      <c r="R670">
        <f t="shared" si="50"/>
        <v>80</v>
      </c>
      <c r="S670" t="str">
        <f t="shared" si="51"/>
        <v>37+ months</v>
      </c>
      <c r="T670">
        <f>_xlfn.XLOOKUP(A670,performance_pivot!$A:$A,performance_pivot!$B:$B,"Missing")</f>
        <v>2.6666666666666665</v>
      </c>
      <c r="U670">
        <f>_xlfn.XLOOKUP(A670,compensation_cleaned!$A:$A,compensation_cleaned!$F:$F,"Missing")</f>
        <v>1044648.4727722772</v>
      </c>
      <c r="V670" t="str">
        <f t="shared" si="52"/>
        <v>Above Avg Pay</v>
      </c>
      <c r="W670" t="str">
        <f t="shared" si="53"/>
        <v>Low/Avg Performer</v>
      </c>
      <c r="Y670" t="str">
        <f t="shared" si="54"/>
        <v>Overpaid Low Performer</v>
      </c>
    </row>
    <row r="671" spans="1:25">
      <c r="A671" s="11" t="s">
        <v>855</v>
      </c>
      <c r="B671" s="12" t="s">
        <v>19</v>
      </c>
      <c r="C671" s="12">
        <v>44</v>
      </c>
      <c r="D671" s="12" t="s">
        <v>20</v>
      </c>
      <c r="E671" s="12" t="s">
        <v>49</v>
      </c>
      <c r="F671" s="12" t="s">
        <v>50</v>
      </c>
      <c r="G671" s="13">
        <v>43378</v>
      </c>
      <c r="H671" s="12" t="s">
        <v>389</v>
      </c>
      <c r="I671" s="12" t="s">
        <v>31</v>
      </c>
      <c r="J671" s="14" t="s">
        <v>17</v>
      </c>
      <c r="K671" t="str">
        <f>_xlfn.XLOOKUP(A671,attrition_cleaned!$A:$A,attrition_cleaned!$B:$B,"Missing")</f>
        <v>No</v>
      </c>
      <c r="L671" s="13"/>
      <c r="M671">
        <f>_xlfn.XLOOKUP(A671,compensation_cleaned!$A:$A,compensation_cleaned!$B:$B,"Missing")</f>
        <v>776911</v>
      </c>
      <c r="N671">
        <f>_xlfn.XLOOKUP(A671,compensation_cleaned!$A:$A,compensation_cleaned!$C:$C,"Missing")</f>
        <v>89274</v>
      </c>
      <c r="O671" t="str">
        <f>_xlfn.XLOOKUP(A671,compensation_cleaned!$A:$A,compensation_cleaned!$D:$D,"Missing")</f>
        <v>L2</v>
      </c>
      <c r="P671">
        <f>_xlfn.XLOOKUP(A671,engagement_pivot!$A:$A,engagement_pivot!$B:$B,"Missing")</f>
        <v>4</v>
      </c>
      <c r="Q671" t="str">
        <f>IF(
  _xlfn.XLOOKUP(A671, engagement_pivot!A:A, engagement_pivot!C:C, 0) &gt; 0,
  "Yes",
  "No"
)</f>
        <v>Yes</v>
      </c>
      <c r="R671">
        <f t="shared" si="50"/>
        <v>62</v>
      </c>
      <c r="S671" t="str">
        <f t="shared" si="51"/>
        <v>37+ months</v>
      </c>
      <c r="T671">
        <f>_xlfn.XLOOKUP(A671,performance_pivot!$A:$A,performance_pivot!$B:$B,"Missing")</f>
        <v>4</v>
      </c>
      <c r="U671">
        <f>_xlfn.XLOOKUP(A671,compensation_cleaned!$A:$A,compensation_cleaned!$F:$F,"Missing")</f>
        <v>746435.40070921986</v>
      </c>
      <c r="V671" t="str">
        <f t="shared" si="52"/>
        <v>Above Avg Pay</v>
      </c>
      <c r="W671" t="str">
        <f t="shared" si="53"/>
        <v>High Performer</v>
      </c>
      <c r="Y671" t="str">
        <f t="shared" si="54"/>
        <v>Well Aligned</v>
      </c>
    </row>
    <row r="672" spans="1:25">
      <c r="A672" s="7" t="s">
        <v>856</v>
      </c>
      <c r="B672" s="8" t="s">
        <v>11</v>
      </c>
      <c r="C672" s="8">
        <v>22</v>
      </c>
      <c r="D672" s="8" t="s">
        <v>12</v>
      </c>
      <c r="E672" s="8" t="s">
        <v>13</v>
      </c>
      <c r="F672" s="8" t="s">
        <v>21</v>
      </c>
      <c r="G672" s="9">
        <v>43143</v>
      </c>
      <c r="H672" s="8" t="s">
        <v>198</v>
      </c>
      <c r="I672" s="8" t="s">
        <v>56</v>
      </c>
      <c r="J672" s="10" t="s">
        <v>24</v>
      </c>
      <c r="K672" t="str">
        <f>_xlfn.XLOOKUP(A672,attrition_cleaned!$A:$A,attrition_cleaned!$B:$B,"Missing")</f>
        <v>No</v>
      </c>
      <c r="L672" s="9"/>
      <c r="M672">
        <f>_xlfn.XLOOKUP(A672,compensation_cleaned!$A:$A,compensation_cleaned!$B:$B,"Missing")</f>
        <v>555308</v>
      </c>
      <c r="N672">
        <f>_xlfn.XLOOKUP(A672,compensation_cleaned!$A:$A,compensation_cleaned!$C:$C,"Missing")</f>
        <v>63488</v>
      </c>
      <c r="O672" t="str">
        <f>_xlfn.XLOOKUP(A672,compensation_cleaned!$A:$A,compensation_cleaned!$D:$D,"Missing")</f>
        <v>L1</v>
      </c>
      <c r="P672">
        <f>_xlfn.XLOOKUP(A672,engagement_pivot!$A:$A,engagement_pivot!$B:$B,"Missing")</f>
        <v>2</v>
      </c>
      <c r="Q672" t="str">
        <f>IF(
  _xlfn.XLOOKUP(A672, engagement_pivot!A:A, engagement_pivot!C:C, 0) &gt; 0,
  "Yes",
  "No"
)</f>
        <v>Yes</v>
      </c>
      <c r="R672">
        <f t="shared" si="50"/>
        <v>70</v>
      </c>
      <c r="S672" t="str">
        <f t="shared" si="51"/>
        <v>37+ months</v>
      </c>
      <c r="T672">
        <f>_xlfn.XLOOKUP(A672,performance_pivot!$A:$A,performance_pivot!$B:$B,"Missing")</f>
        <v>3.25</v>
      </c>
      <c r="U672">
        <f>_xlfn.XLOOKUP(A672,compensation_cleaned!$A:$A,compensation_cleaned!$F:$F,"Missing")</f>
        <v>499723.03723404254</v>
      </c>
      <c r="V672" t="str">
        <f t="shared" si="52"/>
        <v>Above Avg Pay</v>
      </c>
      <c r="W672" t="str">
        <f t="shared" si="53"/>
        <v>Low/Avg Performer</v>
      </c>
      <c r="Y672" t="str">
        <f t="shared" si="54"/>
        <v>Overpaid Low Performer</v>
      </c>
    </row>
    <row r="673" spans="1:25">
      <c r="A673" s="11" t="s">
        <v>857</v>
      </c>
      <c r="B673" s="12" t="s">
        <v>19</v>
      </c>
      <c r="C673" s="12">
        <v>37</v>
      </c>
      <c r="D673" s="12" t="s">
        <v>12</v>
      </c>
      <c r="E673" s="12" t="s">
        <v>37</v>
      </c>
      <c r="F673" s="12" t="s">
        <v>43</v>
      </c>
      <c r="G673" s="13">
        <v>43222</v>
      </c>
      <c r="H673" s="12" t="s">
        <v>656</v>
      </c>
      <c r="I673" s="12" t="s">
        <v>70</v>
      </c>
      <c r="J673" s="14" t="s">
        <v>24</v>
      </c>
      <c r="K673" t="str">
        <f>_xlfn.XLOOKUP(A673,attrition_cleaned!$A:$A,attrition_cleaned!$B:$B,"Missing")</f>
        <v>Yes</v>
      </c>
      <c r="L673" s="13">
        <v>44831</v>
      </c>
      <c r="M673">
        <f>_xlfn.XLOOKUP(A673,compensation_cleaned!$A:$A,compensation_cleaned!$B:$B,"Missing")</f>
        <v>993577</v>
      </c>
      <c r="N673">
        <f>_xlfn.XLOOKUP(A673,compensation_cleaned!$A:$A,compensation_cleaned!$C:$C,"Missing")</f>
        <v>84767</v>
      </c>
      <c r="O673" t="str">
        <f>_xlfn.XLOOKUP(A673,compensation_cleaned!$A:$A,compensation_cleaned!$D:$D,"Missing")</f>
        <v>L3</v>
      </c>
      <c r="P673">
        <f>_xlfn.XLOOKUP(A673,engagement_pivot!$A:$A,engagement_pivot!$B:$B,"Missing")</f>
        <v>5</v>
      </c>
      <c r="Q673" t="str">
        <f>IF(
  _xlfn.XLOOKUP(A673, engagement_pivot!A:A, engagement_pivot!C:C, 0) &gt; 0,
  "Yes",
  "No"
)</f>
        <v>Yes</v>
      </c>
      <c r="R673">
        <f t="shared" si="50"/>
        <v>52</v>
      </c>
      <c r="S673" t="str">
        <f t="shared" si="51"/>
        <v>37+ months</v>
      </c>
      <c r="T673">
        <f>_xlfn.XLOOKUP(A673,performance_pivot!$A:$A,performance_pivot!$B:$B,"Missing")</f>
        <v>3</v>
      </c>
      <c r="U673">
        <f>_xlfn.XLOOKUP(A673,compensation_cleaned!$A:$A,compensation_cleaned!$F:$F,"Missing")</f>
        <v>1044648.4727722772</v>
      </c>
      <c r="V673" t="str">
        <f t="shared" si="52"/>
        <v>Below Avg Pay</v>
      </c>
      <c r="W673" t="str">
        <f t="shared" si="53"/>
        <v>Low/Avg Performer</v>
      </c>
      <c r="Y673" t="str">
        <f t="shared" si="54"/>
        <v>Low Pay &amp; Low Performance</v>
      </c>
    </row>
    <row r="674" spans="1:25">
      <c r="A674" s="7" t="s">
        <v>858</v>
      </c>
      <c r="B674" s="8" t="s">
        <v>19</v>
      </c>
      <c r="C674" s="8">
        <v>34</v>
      </c>
      <c r="D674" s="8" t="s">
        <v>12</v>
      </c>
      <c r="E674" s="8" t="s">
        <v>37</v>
      </c>
      <c r="F674" s="8" t="s">
        <v>43</v>
      </c>
      <c r="G674" s="9">
        <v>44093</v>
      </c>
      <c r="H674" s="8" t="s">
        <v>92</v>
      </c>
      <c r="I674" s="8" t="s">
        <v>45</v>
      </c>
      <c r="J674" s="10" t="s">
        <v>24</v>
      </c>
      <c r="K674" t="str">
        <f>_xlfn.XLOOKUP(A674,attrition_cleaned!$A:$A,attrition_cleaned!$B:$B,"Missing")</f>
        <v>No</v>
      </c>
      <c r="L674" s="9"/>
      <c r="M674">
        <f>_xlfn.XLOOKUP(A674,compensation_cleaned!$A:$A,compensation_cleaned!$B:$B,"Missing")</f>
        <v>1191580</v>
      </c>
      <c r="N674">
        <f>_xlfn.XLOOKUP(A674,compensation_cleaned!$A:$A,compensation_cleaned!$C:$C,"Missing")</f>
        <v>176810</v>
      </c>
      <c r="O674" t="str">
        <f>_xlfn.XLOOKUP(A674,compensation_cleaned!$A:$A,compensation_cleaned!$D:$D,"Missing")</f>
        <v>L3</v>
      </c>
      <c r="P674">
        <f>_xlfn.XLOOKUP(A674,engagement_pivot!$A:$A,engagement_pivot!$B:$B,"Missing")</f>
        <v>4</v>
      </c>
      <c r="Q674" t="str">
        <f>IF(
  _xlfn.XLOOKUP(A674, engagement_pivot!A:A, engagement_pivot!C:C, 0) &gt; 0,
  "Yes",
  "No"
)</f>
        <v>Yes</v>
      </c>
      <c r="R674">
        <f t="shared" si="50"/>
        <v>39</v>
      </c>
      <c r="S674" t="str">
        <f t="shared" si="51"/>
        <v>37+ months</v>
      </c>
      <c r="T674">
        <f>_xlfn.XLOOKUP(A674,performance_pivot!$A:$A,performance_pivot!$B:$B,"Missing")</f>
        <v>4</v>
      </c>
      <c r="U674">
        <f>_xlfn.XLOOKUP(A674,compensation_cleaned!$A:$A,compensation_cleaned!$F:$F,"Missing")</f>
        <v>1044648.4727722772</v>
      </c>
      <c r="V674" t="str">
        <f t="shared" si="52"/>
        <v>Above Avg Pay</v>
      </c>
      <c r="W674" t="str">
        <f t="shared" si="53"/>
        <v>High Performer</v>
      </c>
      <c r="Y674" t="str">
        <f t="shared" si="54"/>
        <v>Well Aligned</v>
      </c>
    </row>
    <row r="675" spans="1:25">
      <c r="A675" s="11" t="s">
        <v>859</v>
      </c>
      <c r="B675" s="12" t="s">
        <v>19</v>
      </c>
      <c r="C675" s="12">
        <v>33</v>
      </c>
      <c r="D675" s="12" t="s">
        <v>20</v>
      </c>
      <c r="E675" s="12" t="s">
        <v>37</v>
      </c>
      <c r="F675" s="12" t="s">
        <v>43</v>
      </c>
      <c r="G675" s="13">
        <v>43355</v>
      </c>
      <c r="H675" s="12" t="s">
        <v>115</v>
      </c>
      <c r="I675" s="12" t="s">
        <v>56</v>
      </c>
      <c r="J675" s="14" t="s">
        <v>24</v>
      </c>
      <c r="K675" t="str">
        <f>_xlfn.XLOOKUP(A675,attrition_cleaned!$A:$A,attrition_cleaned!$B:$B,"Missing")</f>
        <v>No</v>
      </c>
      <c r="L675" s="13"/>
      <c r="M675">
        <f>_xlfn.XLOOKUP(A675,compensation_cleaned!$A:$A,compensation_cleaned!$B:$B,"Missing")</f>
        <v>662891</v>
      </c>
      <c r="N675">
        <f>_xlfn.XLOOKUP(A675,compensation_cleaned!$A:$A,compensation_cleaned!$C:$C,"Missing")</f>
        <v>81616</v>
      </c>
      <c r="O675" t="str">
        <f>_xlfn.XLOOKUP(A675,compensation_cleaned!$A:$A,compensation_cleaned!$D:$D,"Missing")</f>
        <v>L2</v>
      </c>
      <c r="P675">
        <f>_xlfn.XLOOKUP(A675,engagement_pivot!$A:$A,engagement_pivot!$B:$B,"Missing")</f>
        <v>1</v>
      </c>
      <c r="Q675" t="str">
        <f>IF(
  _xlfn.XLOOKUP(A675, engagement_pivot!A:A, engagement_pivot!C:C, 0) &gt; 0,
  "Yes",
  "No"
)</f>
        <v>Yes</v>
      </c>
      <c r="R675">
        <f t="shared" si="50"/>
        <v>63</v>
      </c>
      <c r="S675" t="str">
        <f t="shared" si="51"/>
        <v>37+ months</v>
      </c>
      <c r="T675">
        <f>_xlfn.XLOOKUP(A675,performance_pivot!$A:$A,performance_pivot!$B:$B,"Missing")</f>
        <v>3.75</v>
      </c>
      <c r="U675">
        <f>_xlfn.XLOOKUP(A675,compensation_cleaned!$A:$A,compensation_cleaned!$F:$F,"Missing")</f>
        <v>746435.40070921986</v>
      </c>
      <c r="V675" t="str">
        <f t="shared" si="52"/>
        <v>Below Avg Pay</v>
      </c>
      <c r="W675" t="str">
        <f t="shared" si="53"/>
        <v>Low/Avg Performer</v>
      </c>
      <c r="Y675" t="str">
        <f t="shared" si="54"/>
        <v>Low Pay &amp; Low Performance</v>
      </c>
    </row>
    <row r="676" spans="1:25">
      <c r="A676" s="7" t="s">
        <v>860</v>
      </c>
      <c r="B676" s="8" t="s">
        <v>19</v>
      </c>
      <c r="C676" s="8">
        <v>37</v>
      </c>
      <c r="D676" s="8" t="s">
        <v>12</v>
      </c>
      <c r="E676" s="8" t="s">
        <v>37</v>
      </c>
      <c r="F676" s="8" t="s">
        <v>43</v>
      </c>
      <c r="G676" s="9">
        <v>45065</v>
      </c>
      <c r="H676" s="8" t="s">
        <v>327</v>
      </c>
      <c r="I676" s="8" t="s">
        <v>23</v>
      </c>
      <c r="J676" s="10" t="s">
        <v>17</v>
      </c>
      <c r="K676" t="str">
        <f>_xlfn.XLOOKUP(A676,attrition_cleaned!$A:$A,attrition_cleaned!$B:$B,"Missing")</f>
        <v>No</v>
      </c>
      <c r="L676" s="9"/>
      <c r="M676">
        <f>_xlfn.XLOOKUP(A676,compensation_cleaned!$A:$A,compensation_cleaned!$B:$B,"Missing")</f>
        <v>877821</v>
      </c>
      <c r="N676">
        <f>_xlfn.XLOOKUP(A676,compensation_cleaned!$A:$A,compensation_cleaned!$C:$C,"Missing")</f>
        <v>63771</v>
      </c>
      <c r="O676" t="str">
        <f>_xlfn.XLOOKUP(A676,compensation_cleaned!$A:$A,compensation_cleaned!$D:$D,"Missing")</f>
        <v>L2</v>
      </c>
      <c r="P676">
        <f>_xlfn.XLOOKUP(A676,engagement_pivot!$A:$A,engagement_pivot!$B:$B,"Missing")</f>
        <v>2.6666666666666665</v>
      </c>
      <c r="Q676" t="str">
        <f>IF(
  _xlfn.XLOOKUP(A676, engagement_pivot!A:A, engagement_pivot!C:C, 0) &gt; 0,
  "Yes",
  "No"
)</f>
        <v>Yes</v>
      </c>
      <c r="R676">
        <f t="shared" si="50"/>
        <v>7</v>
      </c>
      <c r="S676" t="str">
        <f t="shared" si="51"/>
        <v>0–12 months</v>
      </c>
      <c r="T676">
        <f>_xlfn.XLOOKUP(A676,performance_pivot!$A:$A,performance_pivot!$B:$B,"Missing")</f>
        <v>3.6666666666666665</v>
      </c>
      <c r="U676">
        <f>_xlfn.XLOOKUP(A676,compensation_cleaned!$A:$A,compensation_cleaned!$F:$F,"Missing")</f>
        <v>746435.40070921986</v>
      </c>
      <c r="V676" t="str">
        <f t="shared" si="52"/>
        <v>Above Avg Pay</v>
      </c>
      <c r="W676" t="str">
        <f t="shared" si="53"/>
        <v>Low/Avg Performer</v>
      </c>
      <c r="Y676" t="str">
        <f t="shared" si="54"/>
        <v>Overpaid Low Performer</v>
      </c>
    </row>
    <row r="677" spans="1:25">
      <c r="A677" s="11" t="s">
        <v>861</v>
      </c>
      <c r="B677" s="12" t="s">
        <v>19</v>
      </c>
      <c r="C677" s="12">
        <v>41</v>
      </c>
      <c r="D677" s="12" t="s">
        <v>20</v>
      </c>
      <c r="E677" s="12" t="s">
        <v>26</v>
      </c>
      <c r="F677" s="12" t="s">
        <v>27</v>
      </c>
      <c r="G677" s="13">
        <v>45087</v>
      </c>
      <c r="H677" s="12" t="s">
        <v>100</v>
      </c>
      <c r="I677" s="12" t="s">
        <v>16</v>
      </c>
      <c r="J677" s="14" t="s">
        <v>24</v>
      </c>
      <c r="K677" t="str">
        <f>_xlfn.XLOOKUP(A677,attrition_cleaned!$A:$A,attrition_cleaned!$B:$B,"Missing")</f>
        <v>No</v>
      </c>
      <c r="L677" s="13"/>
      <c r="M677">
        <f>_xlfn.XLOOKUP(A677,compensation_cleaned!$A:$A,compensation_cleaned!$B:$B,"Missing")</f>
        <v>582174</v>
      </c>
      <c r="N677">
        <f>_xlfn.XLOOKUP(A677,compensation_cleaned!$A:$A,compensation_cleaned!$C:$C,"Missing")</f>
        <v>53219</v>
      </c>
      <c r="O677" t="str">
        <f>_xlfn.XLOOKUP(A677,compensation_cleaned!$A:$A,compensation_cleaned!$D:$D,"Missing")</f>
        <v>L1</v>
      </c>
      <c r="P677">
        <f>_xlfn.XLOOKUP(A677,engagement_pivot!$A:$A,engagement_pivot!$B:$B,"Missing")</f>
        <v>5</v>
      </c>
      <c r="Q677" t="str">
        <f>IF(
  _xlfn.XLOOKUP(A677, engagement_pivot!A:A, engagement_pivot!C:C, 0) &gt; 0,
  "Yes",
  "No"
)</f>
        <v>Yes</v>
      </c>
      <c r="R677">
        <f t="shared" si="50"/>
        <v>6</v>
      </c>
      <c r="S677" t="str">
        <f t="shared" si="51"/>
        <v>0–12 months</v>
      </c>
      <c r="T677">
        <f>_xlfn.XLOOKUP(A677,performance_pivot!$A:$A,performance_pivot!$B:$B,"Missing")</f>
        <v>3.3333333333333335</v>
      </c>
      <c r="U677">
        <f>_xlfn.XLOOKUP(A677,compensation_cleaned!$A:$A,compensation_cleaned!$F:$F,"Missing")</f>
        <v>499723.03723404254</v>
      </c>
      <c r="V677" t="str">
        <f t="shared" si="52"/>
        <v>Above Avg Pay</v>
      </c>
      <c r="W677" t="str">
        <f t="shared" si="53"/>
        <v>Low/Avg Performer</v>
      </c>
      <c r="Y677" t="str">
        <f t="shared" si="54"/>
        <v>Overpaid Low Performer</v>
      </c>
    </row>
    <row r="678" spans="1:25">
      <c r="A678" s="7" t="s">
        <v>862</v>
      </c>
      <c r="B678" s="8" t="s">
        <v>19</v>
      </c>
      <c r="C678" s="8">
        <v>23</v>
      </c>
      <c r="D678" s="8" t="s">
        <v>20</v>
      </c>
      <c r="E678" s="8" t="s">
        <v>37</v>
      </c>
      <c r="F678" s="8" t="s">
        <v>43</v>
      </c>
      <c r="G678" s="9">
        <v>42813</v>
      </c>
      <c r="H678" s="8" t="s">
        <v>210</v>
      </c>
      <c r="I678" s="8" t="s">
        <v>45</v>
      </c>
      <c r="J678" s="10" t="s">
        <v>17</v>
      </c>
      <c r="K678" t="str">
        <f>_xlfn.XLOOKUP(A678,attrition_cleaned!$A:$A,attrition_cleaned!$B:$B,"Missing")</f>
        <v>No</v>
      </c>
      <c r="L678" s="9"/>
      <c r="M678">
        <f>_xlfn.XLOOKUP(A678,compensation_cleaned!$A:$A,compensation_cleaned!$B:$B,"Missing")</f>
        <v>880595</v>
      </c>
      <c r="N678">
        <f>_xlfn.XLOOKUP(A678,compensation_cleaned!$A:$A,compensation_cleaned!$C:$C,"Missing")</f>
        <v>104914</v>
      </c>
      <c r="O678" t="str">
        <f>_xlfn.XLOOKUP(A678,compensation_cleaned!$A:$A,compensation_cleaned!$D:$D,"Missing")</f>
        <v>L2</v>
      </c>
      <c r="P678">
        <f>_xlfn.XLOOKUP(A678,engagement_pivot!$A:$A,engagement_pivot!$B:$B,"Missing")</f>
        <v>3</v>
      </c>
      <c r="Q678" t="str">
        <f>IF(
  _xlfn.XLOOKUP(A678, engagement_pivot!A:A, engagement_pivot!C:C, 0) &gt; 0,
  "Yes",
  "No"
)</f>
        <v>Yes</v>
      </c>
      <c r="R678">
        <f t="shared" si="50"/>
        <v>81</v>
      </c>
      <c r="S678" t="str">
        <f t="shared" si="51"/>
        <v>37+ months</v>
      </c>
      <c r="T678">
        <f>_xlfn.XLOOKUP(A678,performance_pivot!$A:$A,performance_pivot!$B:$B,"Missing")</f>
        <v>3.75</v>
      </c>
      <c r="U678">
        <f>_xlfn.XLOOKUP(A678,compensation_cleaned!$A:$A,compensation_cleaned!$F:$F,"Missing")</f>
        <v>746435.40070921986</v>
      </c>
      <c r="V678" t="str">
        <f t="shared" si="52"/>
        <v>Above Avg Pay</v>
      </c>
      <c r="W678" t="str">
        <f t="shared" si="53"/>
        <v>Low/Avg Performer</v>
      </c>
      <c r="Y678" t="str">
        <f t="shared" si="54"/>
        <v>Overpaid Low Performer</v>
      </c>
    </row>
    <row r="679" spans="1:25">
      <c r="A679" s="11" t="s">
        <v>863</v>
      </c>
      <c r="B679" s="12" t="s">
        <v>11</v>
      </c>
      <c r="C679" s="12">
        <v>42</v>
      </c>
      <c r="D679" s="12" t="s">
        <v>12</v>
      </c>
      <c r="E679" s="12" t="s">
        <v>37</v>
      </c>
      <c r="F679" s="12" t="s">
        <v>43</v>
      </c>
      <c r="G679" s="13">
        <v>42915</v>
      </c>
      <c r="H679" s="12" t="s">
        <v>656</v>
      </c>
      <c r="I679" s="12" t="s">
        <v>16</v>
      </c>
      <c r="J679" s="14" t="s">
        <v>24</v>
      </c>
      <c r="K679" t="str">
        <f>_xlfn.XLOOKUP(A679,attrition_cleaned!$A:$A,attrition_cleaned!$B:$B,"Missing")</f>
        <v>Yes</v>
      </c>
      <c r="L679" s="13">
        <v>43531</v>
      </c>
      <c r="M679">
        <f>_xlfn.XLOOKUP(A679,compensation_cleaned!$A:$A,compensation_cleaned!$B:$B,"Missing")</f>
        <v>774146</v>
      </c>
      <c r="N679">
        <f>_xlfn.XLOOKUP(A679,compensation_cleaned!$A:$A,compensation_cleaned!$C:$C,"Missing")</f>
        <v>46780</v>
      </c>
      <c r="O679" t="str">
        <f>_xlfn.XLOOKUP(A679,compensation_cleaned!$A:$A,compensation_cleaned!$D:$D,"Missing")</f>
        <v>L2</v>
      </c>
      <c r="P679">
        <f>_xlfn.XLOOKUP(A679,engagement_pivot!$A:$A,engagement_pivot!$B:$B,"Missing")</f>
        <v>5</v>
      </c>
      <c r="Q679" t="str">
        <f>IF(
  _xlfn.XLOOKUP(A679, engagement_pivot!A:A, engagement_pivot!C:C, 0) &gt; 0,
  "Yes",
  "No"
)</f>
        <v>Yes</v>
      </c>
      <c r="R679">
        <f t="shared" si="50"/>
        <v>20</v>
      </c>
      <c r="S679" t="str">
        <f t="shared" si="51"/>
        <v>13–36 months</v>
      </c>
      <c r="T679">
        <f>_xlfn.XLOOKUP(A679,performance_pivot!$A:$A,performance_pivot!$B:$B,"Missing")</f>
        <v>3</v>
      </c>
      <c r="U679">
        <f>_xlfn.XLOOKUP(A679,compensation_cleaned!$A:$A,compensation_cleaned!$F:$F,"Missing")</f>
        <v>746435.40070921986</v>
      </c>
      <c r="V679" t="str">
        <f t="shared" si="52"/>
        <v>Above Avg Pay</v>
      </c>
      <c r="W679" t="str">
        <f t="shared" si="53"/>
        <v>Low/Avg Performer</v>
      </c>
      <c r="Y679" t="str">
        <f t="shared" si="54"/>
        <v>Overpaid Low Performer</v>
      </c>
    </row>
    <row r="680" spans="1:25">
      <c r="A680" s="7" t="s">
        <v>864</v>
      </c>
      <c r="B680" s="8" t="s">
        <v>11</v>
      </c>
      <c r="C680" s="8">
        <v>26</v>
      </c>
      <c r="D680" s="8" t="s">
        <v>12</v>
      </c>
      <c r="E680" s="8" t="s">
        <v>33</v>
      </c>
      <c r="F680" s="8" t="s">
        <v>34</v>
      </c>
      <c r="G680" s="9">
        <v>45140</v>
      </c>
      <c r="H680" s="8" t="s">
        <v>449</v>
      </c>
      <c r="I680" s="8" t="s">
        <v>23</v>
      </c>
      <c r="J680" s="10" t="s">
        <v>24</v>
      </c>
      <c r="K680" t="str">
        <f>_xlfn.XLOOKUP(A680,attrition_cleaned!$A:$A,attrition_cleaned!$B:$B,"Missing")</f>
        <v>No</v>
      </c>
      <c r="L680" s="9"/>
      <c r="M680">
        <f>_xlfn.XLOOKUP(A680,compensation_cleaned!$A:$A,compensation_cleaned!$B:$B,"Missing")</f>
        <v>1746384</v>
      </c>
      <c r="N680">
        <f>_xlfn.XLOOKUP(A680,compensation_cleaned!$A:$A,compensation_cleaned!$C:$C,"Missing")</f>
        <v>143973</v>
      </c>
      <c r="O680" t="str">
        <f>_xlfn.XLOOKUP(A680,compensation_cleaned!$A:$A,compensation_cleaned!$D:$D,"Missing")</f>
        <v>L5</v>
      </c>
      <c r="P680">
        <f>_xlfn.XLOOKUP(A680,engagement_pivot!$A:$A,engagement_pivot!$B:$B,"Missing")</f>
        <v>4</v>
      </c>
      <c r="Q680" t="str">
        <f>IF(
  _xlfn.XLOOKUP(A680, engagement_pivot!A:A, engagement_pivot!C:C, 0) &gt; 0,
  "Yes",
  "No"
)</f>
        <v>Yes</v>
      </c>
      <c r="R680">
        <f t="shared" si="50"/>
        <v>4</v>
      </c>
      <c r="S680" t="str">
        <f t="shared" si="51"/>
        <v>0–12 months</v>
      </c>
      <c r="T680">
        <f>_xlfn.XLOOKUP(A680,performance_pivot!$A:$A,performance_pivot!$B:$B,"Missing")</f>
        <v>3</v>
      </c>
      <c r="U680">
        <f>_xlfn.XLOOKUP(A680,compensation_cleaned!$A:$A,compensation_cleaned!$F:$F,"Missing")</f>
        <v>1044648.4727722772</v>
      </c>
      <c r="V680" t="str">
        <f t="shared" si="52"/>
        <v>Above Avg Pay</v>
      </c>
      <c r="W680" t="str">
        <f t="shared" si="53"/>
        <v>Low/Avg Performer</v>
      </c>
      <c r="Y680" t="str">
        <f t="shared" si="54"/>
        <v>Overpaid Low Performer</v>
      </c>
    </row>
    <row r="681" spans="1:25">
      <c r="A681" s="11" t="s">
        <v>865</v>
      </c>
      <c r="B681" s="12" t="s">
        <v>11</v>
      </c>
      <c r="C681" s="12">
        <v>27</v>
      </c>
      <c r="D681" s="12" t="s">
        <v>12</v>
      </c>
      <c r="E681" s="12" t="s">
        <v>26</v>
      </c>
      <c r="F681" s="12" t="s">
        <v>27</v>
      </c>
      <c r="G681" s="13">
        <v>43768</v>
      </c>
      <c r="H681" s="12" t="s">
        <v>634</v>
      </c>
      <c r="I681" s="12" t="s">
        <v>45</v>
      </c>
      <c r="J681" s="14" t="s">
        <v>24</v>
      </c>
      <c r="K681" t="str">
        <f>_xlfn.XLOOKUP(A681,attrition_cleaned!$A:$A,attrition_cleaned!$B:$B,"Missing")</f>
        <v>No</v>
      </c>
      <c r="L681" s="13"/>
      <c r="M681">
        <f>_xlfn.XLOOKUP(A681,compensation_cleaned!$A:$A,compensation_cleaned!$B:$B,"Missing")</f>
        <v>1047131</v>
      </c>
      <c r="N681">
        <f>_xlfn.XLOOKUP(A681,compensation_cleaned!$A:$A,compensation_cleaned!$C:$C,"Missing")</f>
        <v>98303</v>
      </c>
      <c r="O681" t="str">
        <f>_xlfn.XLOOKUP(A681,compensation_cleaned!$A:$A,compensation_cleaned!$D:$D,"Missing")</f>
        <v>L3</v>
      </c>
      <c r="P681">
        <f>_xlfn.XLOOKUP(A681,engagement_pivot!$A:$A,engagement_pivot!$B:$B,"Missing")</f>
        <v>5</v>
      </c>
      <c r="Q681" t="str">
        <f>IF(
  _xlfn.XLOOKUP(A681, engagement_pivot!A:A, engagement_pivot!C:C, 0) &gt; 0,
  "Yes",
  "No"
)</f>
        <v>Yes</v>
      </c>
      <c r="R681">
        <f t="shared" si="50"/>
        <v>50</v>
      </c>
      <c r="S681" t="str">
        <f t="shared" si="51"/>
        <v>37+ months</v>
      </c>
      <c r="T681">
        <f>_xlfn.XLOOKUP(A681,performance_pivot!$A:$A,performance_pivot!$B:$B,"Missing")</f>
        <v>4.666666666666667</v>
      </c>
      <c r="U681">
        <f>_xlfn.XLOOKUP(A681,compensation_cleaned!$A:$A,compensation_cleaned!$F:$F,"Missing")</f>
        <v>1044648.4727722772</v>
      </c>
      <c r="V681" t="str">
        <f t="shared" si="52"/>
        <v>Above Avg Pay</v>
      </c>
      <c r="W681" t="str">
        <f t="shared" si="53"/>
        <v>High Performer</v>
      </c>
      <c r="Y681" t="str">
        <f t="shared" si="54"/>
        <v>Well Aligned</v>
      </c>
    </row>
    <row r="682" spans="1:25">
      <c r="A682" s="7" t="s">
        <v>866</v>
      </c>
      <c r="B682" s="8" t="s">
        <v>19</v>
      </c>
      <c r="C682" s="8">
        <v>44</v>
      </c>
      <c r="D682" s="8" t="s">
        <v>20</v>
      </c>
      <c r="E682" s="8" t="s">
        <v>37</v>
      </c>
      <c r="F682" s="8" t="s">
        <v>43</v>
      </c>
      <c r="G682" s="9">
        <v>43282</v>
      </c>
      <c r="H682" s="8" t="s">
        <v>275</v>
      </c>
      <c r="I682" s="8" t="s">
        <v>56</v>
      </c>
      <c r="J682" s="10" t="s">
        <v>24</v>
      </c>
      <c r="K682" t="str">
        <f>_xlfn.XLOOKUP(A682,attrition_cleaned!$A:$A,attrition_cleaned!$B:$B,"Missing")</f>
        <v>No</v>
      </c>
      <c r="L682" s="9"/>
      <c r="M682">
        <f>_xlfn.XLOOKUP(A682,compensation_cleaned!$A:$A,compensation_cleaned!$B:$B,"Missing")</f>
        <v>667849</v>
      </c>
      <c r="N682">
        <f>_xlfn.XLOOKUP(A682,compensation_cleaned!$A:$A,compensation_cleaned!$C:$C,"Missing")</f>
        <v>79010</v>
      </c>
      <c r="O682" t="str">
        <f>_xlfn.XLOOKUP(A682,compensation_cleaned!$A:$A,compensation_cleaned!$D:$D,"Missing")</f>
        <v>L2</v>
      </c>
      <c r="P682">
        <f>_xlfn.XLOOKUP(A682,engagement_pivot!$A:$A,engagement_pivot!$B:$B,"Missing")</f>
        <v>2</v>
      </c>
      <c r="Q682" t="str">
        <f>IF(
  _xlfn.XLOOKUP(A682, engagement_pivot!A:A, engagement_pivot!C:C, 0) &gt; 0,
  "Yes",
  "No"
)</f>
        <v>Yes</v>
      </c>
      <c r="R682">
        <f t="shared" si="50"/>
        <v>65</v>
      </c>
      <c r="S682" t="str">
        <f t="shared" si="51"/>
        <v>37+ months</v>
      </c>
      <c r="T682">
        <f>_xlfn.XLOOKUP(A682,performance_pivot!$A:$A,performance_pivot!$B:$B,"Missing")</f>
        <v>4</v>
      </c>
      <c r="U682">
        <f>_xlfn.XLOOKUP(A682,compensation_cleaned!$A:$A,compensation_cleaned!$F:$F,"Missing")</f>
        <v>746435.40070921986</v>
      </c>
      <c r="V682" t="str">
        <f t="shared" si="52"/>
        <v>Below Avg Pay</v>
      </c>
      <c r="W682" t="str">
        <f t="shared" si="53"/>
        <v>High Performer</v>
      </c>
      <c r="Y682" t="str">
        <f t="shared" si="54"/>
        <v>Underpaid High Performer</v>
      </c>
    </row>
    <row r="683" spans="1:25">
      <c r="A683" s="11" t="s">
        <v>867</v>
      </c>
      <c r="B683" s="12" t="s">
        <v>19</v>
      </c>
      <c r="C683" s="12">
        <v>24</v>
      </c>
      <c r="D683" s="12" t="s">
        <v>12</v>
      </c>
      <c r="E683" s="12" t="s">
        <v>37</v>
      </c>
      <c r="F683" s="12" t="s">
        <v>38</v>
      </c>
      <c r="G683" s="13">
        <v>43369</v>
      </c>
      <c r="H683" s="12" t="s">
        <v>215</v>
      </c>
      <c r="I683" s="12" t="s">
        <v>70</v>
      </c>
      <c r="J683" s="14" t="s">
        <v>24</v>
      </c>
      <c r="K683" t="str">
        <f>_xlfn.XLOOKUP(A683,attrition_cleaned!$A:$A,attrition_cleaned!$B:$B,"Missing")</f>
        <v>Yes</v>
      </c>
      <c r="L683" s="13">
        <v>45081</v>
      </c>
      <c r="M683">
        <f>_xlfn.XLOOKUP(A683,compensation_cleaned!$A:$A,compensation_cleaned!$B:$B,"Missing")</f>
        <v>1074336</v>
      </c>
      <c r="N683">
        <f>_xlfn.XLOOKUP(A683,compensation_cleaned!$A:$A,compensation_cleaned!$C:$C,"Missing")</f>
        <v>131228</v>
      </c>
      <c r="O683" t="str">
        <f>_xlfn.XLOOKUP(A683,compensation_cleaned!$A:$A,compensation_cleaned!$D:$D,"Missing")</f>
        <v>L3</v>
      </c>
      <c r="P683">
        <f>_xlfn.XLOOKUP(A683,engagement_pivot!$A:$A,engagement_pivot!$B:$B,"Missing")</f>
        <v>4</v>
      </c>
      <c r="Q683" t="str">
        <f>IF(
  _xlfn.XLOOKUP(A683, engagement_pivot!A:A, engagement_pivot!C:C, 0) &gt; 0,
  "Yes",
  "No"
)</f>
        <v>Yes</v>
      </c>
      <c r="R683">
        <f t="shared" si="50"/>
        <v>56</v>
      </c>
      <c r="S683" t="str">
        <f t="shared" si="51"/>
        <v>37+ months</v>
      </c>
      <c r="T683">
        <f>_xlfn.XLOOKUP(A683,performance_pivot!$A:$A,performance_pivot!$B:$B,"Missing")</f>
        <v>4</v>
      </c>
      <c r="U683">
        <f>_xlfn.XLOOKUP(A683,compensation_cleaned!$A:$A,compensation_cleaned!$F:$F,"Missing")</f>
        <v>1044648.4727722772</v>
      </c>
      <c r="V683" t="str">
        <f t="shared" si="52"/>
        <v>Above Avg Pay</v>
      </c>
      <c r="W683" t="str">
        <f t="shared" si="53"/>
        <v>High Performer</v>
      </c>
      <c r="Y683" t="str">
        <f t="shared" si="54"/>
        <v>Well Aligned</v>
      </c>
    </row>
    <row r="684" spans="1:25">
      <c r="A684" s="7" t="s">
        <v>868</v>
      </c>
      <c r="B684" s="8" t="s">
        <v>11</v>
      </c>
      <c r="C684" s="8">
        <v>42</v>
      </c>
      <c r="D684" s="8" t="s">
        <v>12</v>
      </c>
      <c r="E684" s="8" t="s">
        <v>13</v>
      </c>
      <c r="F684" s="8" t="s">
        <v>21</v>
      </c>
      <c r="G684" s="9">
        <v>44156</v>
      </c>
      <c r="H684" s="8" t="s">
        <v>60</v>
      </c>
      <c r="I684" s="8" t="s">
        <v>23</v>
      </c>
      <c r="J684" s="10" t="s">
        <v>24</v>
      </c>
      <c r="K684" t="str">
        <f>_xlfn.XLOOKUP(A684,attrition_cleaned!$A:$A,attrition_cleaned!$B:$B,"Missing")</f>
        <v>No</v>
      </c>
      <c r="L684" s="9"/>
      <c r="M684">
        <f>_xlfn.XLOOKUP(A684,compensation_cleaned!$A:$A,compensation_cleaned!$B:$B,"Missing")</f>
        <v>478860</v>
      </c>
      <c r="N684">
        <f>_xlfn.XLOOKUP(A684,compensation_cleaned!$A:$A,compensation_cleaned!$C:$C,"Missing")</f>
        <v>53263</v>
      </c>
      <c r="O684" t="str">
        <f>_xlfn.XLOOKUP(A684,compensation_cleaned!$A:$A,compensation_cleaned!$D:$D,"Missing")</f>
        <v>L1</v>
      </c>
      <c r="P684">
        <f>_xlfn.XLOOKUP(A684,engagement_pivot!$A:$A,engagement_pivot!$B:$B,"Missing")</f>
        <v>3</v>
      </c>
      <c r="Q684" t="str">
        <f>IF(
  _xlfn.XLOOKUP(A684, engagement_pivot!A:A, engagement_pivot!C:C, 0) &gt; 0,
  "Yes",
  "No"
)</f>
        <v>Yes</v>
      </c>
      <c r="R684">
        <f t="shared" si="50"/>
        <v>37</v>
      </c>
      <c r="S684" t="str">
        <f t="shared" si="51"/>
        <v>37+ months</v>
      </c>
      <c r="T684">
        <f>_xlfn.XLOOKUP(A684,performance_pivot!$A:$A,performance_pivot!$B:$B,"Missing")</f>
        <v>3.75</v>
      </c>
      <c r="U684">
        <f>_xlfn.XLOOKUP(A684,compensation_cleaned!$A:$A,compensation_cleaned!$F:$F,"Missing")</f>
        <v>499723.03723404254</v>
      </c>
      <c r="V684" t="str">
        <f t="shared" si="52"/>
        <v>Below Avg Pay</v>
      </c>
      <c r="W684" t="str">
        <f t="shared" si="53"/>
        <v>Low/Avg Performer</v>
      </c>
      <c r="Y684" t="str">
        <f t="shared" si="54"/>
        <v>Low Pay &amp; Low Performance</v>
      </c>
    </row>
    <row r="685" spans="1:25">
      <c r="A685" s="11" t="s">
        <v>869</v>
      </c>
      <c r="B685" s="12" t="s">
        <v>11</v>
      </c>
      <c r="C685" s="12">
        <v>27</v>
      </c>
      <c r="D685" s="12" t="s">
        <v>12</v>
      </c>
      <c r="E685" s="12" t="s">
        <v>37</v>
      </c>
      <c r="F685" s="12" t="s">
        <v>43</v>
      </c>
      <c r="G685" s="13">
        <v>43840</v>
      </c>
      <c r="H685" s="12" t="s">
        <v>179</v>
      </c>
      <c r="I685" s="12" t="s">
        <v>16</v>
      </c>
      <c r="J685" s="14" t="s">
        <v>24</v>
      </c>
      <c r="K685" t="str">
        <f>_xlfn.XLOOKUP(A685,attrition_cleaned!$A:$A,attrition_cleaned!$B:$B,"Missing")</f>
        <v>No</v>
      </c>
      <c r="L685" s="13"/>
      <c r="M685">
        <f>_xlfn.XLOOKUP(A685,compensation_cleaned!$A:$A,compensation_cleaned!$B:$B,"Missing")</f>
        <v>789655</v>
      </c>
      <c r="N685">
        <f>_xlfn.XLOOKUP(A685,compensation_cleaned!$A:$A,compensation_cleaned!$C:$C,"Missing")</f>
        <v>61154</v>
      </c>
      <c r="O685" t="str">
        <f>_xlfn.XLOOKUP(A685,compensation_cleaned!$A:$A,compensation_cleaned!$D:$D,"Missing")</f>
        <v>L2</v>
      </c>
      <c r="P685">
        <f>_xlfn.XLOOKUP(A685,engagement_pivot!$A:$A,engagement_pivot!$B:$B,"Missing")</f>
        <v>2.3333333333333335</v>
      </c>
      <c r="Q685" t="str">
        <f>IF(
  _xlfn.XLOOKUP(A685, engagement_pivot!A:A, engagement_pivot!C:C, 0) &gt; 0,
  "Yes",
  "No"
)</f>
        <v>Yes</v>
      </c>
      <c r="R685">
        <f t="shared" si="50"/>
        <v>47</v>
      </c>
      <c r="S685" t="str">
        <f t="shared" si="51"/>
        <v>37+ months</v>
      </c>
      <c r="T685">
        <f>_xlfn.XLOOKUP(A685,performance_pivot!$A:$A,performance_pivot!$B:$B,"Missing")</f>
        <v>3.5</v>
      </c>
      <c r="U685">
        <f>_xlfn.XLOOKUP(A685,compensation_cleaned!$A:$A,compensation_cleaned!$F:$F,"Missing")</f>
        <v>746435.40070921986</v>
      </c>
      <c r="V685" t="str">
        <f t="shared" si="52"/>
        <v>Above Avg Pay</v>
      </c>
      <c r="W685" t="str">
        <f t="shared" si="53"/>
        <v>Low/Avg Performer</v>
      </c>
      <c r="Y685" t="str">
        <f t="shared" si="54"/>
        <v>Overpaid Low Performer</v>
      </c>
    </row>
    <row r="686" spans="1:25">
      <c r="A686" s="7" t="s">
        <v>870</v>
      </c>
      <c r="B686" s="8" t="s">
        <v>19</v>
      </c>
      <c r="C686" s="8">
        <v>32</v>
      </c>
      <c r="D686" s="8" t="s">
        <v>12</v>
      </c>
      <c r="E686" s="8" t="s">
        <v>13</v>
      </c>
      <c r="F686" s="8" t="s">
        <v>14</v>
      </c>
      <c r="G686" s="9">
        <v>43761</v>
      </c>
      <c r="H686" s="8" t="s">
        <v>198</v>
      </c>
      <c r="I686" s="8" t="s">
        <v>45</v>
      </c>
      <c r="J686" s="10" t="s">
        <v>24</v>
      </c>
      <c r="K686" t="str">
        <f>_xlfn.XLOOKUP(A686,attrition_cleaned!$A:$A,attrition_cleaned!$B:$B,"Missing")</f>
        <v>No</v>
      </c>
      <c r="L686" s="9"/>
      <c r="M686">
        <f>_xlfn.XLOOKUP(A686,compensation_cleaned!$A:$A,compensation_cleaned!$B:$B,"Missing")</f>
        <v>657115</v>
      </c>
      <c r="N686">
        <f>_xlfn.XLOOKUP(A686,compensation_cleaned!$A:$A,compensation_cleaned!$C:$C,"Missing")</f>
        <v>92437</v>
      </c>
      <c r="O686" t="str">
        <f>_xlfn.XLOOKUP(A686,compensation_cleaned!$A:$A,compensation_cleaned!$D:$D,"Missing")</f>
        <v>L2</v>
      </c>
      <c r="P686">
        <f>_xlfn.XLOOKUP(A686,engagement_pivot!$A:$A,engagement_pivot!$B:$B,"Missing")</f>
        <v>3</v>
      </c>
      <c r="Q686" t="str">
        <f>IF(
  _xlfn.XLOOKUP(A686, engagement_pivot!A:A, engagement_pivot!C:C, 0) &gt; 0,
  "Yes",
  "No"
)</f>
        <v>Yes</v>
      </c>
      <c r="R686">
        <f t="shared" si="50"/>
        <v>50</v>
      </c>
      <c r="S686" t="str">
        <f t="shared" si="51"/>
        <v>37+ months</v>
      </c>
      <c r="T686">
        <f>_xlfn.XLOOKUP(A686,performance_pivot!$A:$A,performance_pivot!$B:$B,"Missing")</f>
        <v>3</v>
      </c>
      <c r="U686">
        <f>_xlfn.XLOOKUP(A686,compensation_cleaned!$A:$A,compensation_cleaned!$F:$F,"Missing")</f>
        <v>746435.40070921986</v>
      </c>
      <c r="V686" t="str">
        <f t="shared" si="52"/>
        <v>Below Avg Pay</v>
      </c>
      <c r="W686" t="str">
        <f t="shared" si="53"/>
        <v>Low/Avg Performer</v>
      </c>
      <c r="Y686" t="str">
        <f t="shared" si="54"/>
        <v>Low Pay &amp; Low Performance</v>
      </c>
    </row>
    <row r="687" spans="1:25">
      <c r="A687" s="11" t="s">
        <v>871</v>
      </c>
      <c r="B687" s="12" t="s">
        <v>19</v>
      </c>
      <c r="C687" s="12">
        <v>35</v>
      </c>
      <c r="D687" s="12" t="s">
        <v>20</v>
      </c>
      <c r="E687" s="12" t="s">
        <v>13</v>
      </c>
      <c r="F687" s="12" t="s">
        <v>14</v>
      </c>
      <c r="G687" s="13">
        <v>43609</v>
      </c>
      <c r="H687" s="12" t="s">
        <v>62</v>
      </c>
      <c r="I687" s="12" t="s">
        <v>45</v>
      </c>
      <c r="J687" s="14" t="s">
        <v>24</v>
      </c>
      <c r="K687" t="str">
        <f>_xlfn.XLOOKUP(A687,attrition_cleaned!$A:$A,attrition_cleaned!$B:$B,"Missing")</f>
        <v>No</v>
      </c>
      <c r="L687" s="13"/>
      <c r="M687">
        <f>_xlfn.XLOOKUP(A687,compensation_cleaned!$A:$A,compensation_cleaned!$B:$B,"Missing")</f>
        <v>412409</v>
      </c>
      <c r="N687">
        <f>_xlfn.XLOOKUP(A687,compensation_cleaned!$A:$A,compensation_cleaned!$C:$C,"Missing")</f>
        <v>29020</v>
      </c>
      <c r="O687" t="str">
        <f>_xlfn.XLOOKUP(A687,compensation_cleaned!$A:$A,compensation_cleaned!$D:$D,"Missing")</f>
        <v>L1</v>
      </c>
      <c r="P687">
        <f>_xlfn.XLOOKUP(A687,engagement_pivot!$A:$A,engagement_pivot!$B:$B,"Missing")</f>
        <v>5</v>
      </c>
      <c r="Q687" t="str">
        <f>IF(
  _xlfn.XLOOKUP(A687, engagement_pivot!A:A, engagement_pivot!C:C, 0) &gt; 0,
  "Yes",
  "No"
)</f>
        <v>Yes</v>
      </c>
      <c r="R687">
        <f t="shared" si="50"/>
        <v>55</v>
      </c>
      <c r="S687" t="str">
        <f t="shared" si="51"/>
        <v>37+ months</v>
      </c>
      <c r="T687">
        <f>_xlfn.XLOOKUP(A687,performance_pivot!$A:$A,performance_pivot!$B:$B,"Missing")</f>
        <v>4</v>
      </c>
      <c r="U687">
        <f>_xlfn.XLOOKUP(A687,compensation_cleaned!$A:$A,compensation_cleaned!$F:$F,"Missing")</f>
        <v>499723.03723404254</v>
      </c>
      <c r="V687" t="str">
        <f t="shared" si="52"/>
        <v>Below Avg Pay</v>
      </c>
      <c r="W687" t="str">
        <f t="shared" si="53"/>
        <v>High Performer</v>
      </c>
      <c r="Y687" t="str">
        <f t="shared" si="54"/>
        <v>Underpaid High Performer</v>
      </c>
    </row>
    <row r="688" spans="1:25">
      <c r="A688" s="7" t="s">
        <v>872</v>
      </c>
      <c r="B688" s="8" t="s">
        <v>19</v>
      </c>
      <c r="C688" s="8">
        <v>27</v>
      </c>
      <c r="D688" s="8" t="s">
        <v>20</v>
      </c>
      <c r="E688" s="8" t="s">
        <v>13</v>
      </c>
      <c r="F688" s="8" t="s">
        <v>21</v>
      </c>
      <c r="G688" s="9">
        <v>42870</v>
      </c>
      <c r="H688" s="8" t="s">
        <v>743</v>
      </c>
      <c r="I688" s="8" t="s">
        <v>56</v>
      </c>
      <c r="J688" s="10" t="s">
        <v>24</v>
      </c>
      <c r="K688" t="str">
        <f>_xlfn.XLOOKUP(A688,attrition_cleaned!$A:$A,attrition_cleaned!$B:$B,"Missing")</f>
        <v>No</v>
      </c>
      <c r="L688" s="9"/>
      <c r="M688">
        <f>_xlfn.XLOOKUP(A688,compensation_cleaned!$A:$A,compensation_cleaned!$B:$B,"Missing")</f>
        <v>875696</v>
      </c>
      <c r="N688">
        <f>_xlfn.XLOOKUP(A688,compensation_cleaned!$A:$A,compensation_cleaned!$C:$C,"Missing")</f>
        <v>59696</v>
      </c>
      <c r="O688" t="str">
        <f>_xlfn.XLOOKUP(A688,compensation_cleaned!$A:$A,compensation_cleaned!$D:$D,"Missing")</f>
        <v>L2</v>
      </c>
      <c r="P688">
        <f>_xlfn.XLOOKUP(A688,engagement_pivot!$A:$A,engagement_pivot!$B:$B,"Missing")</f>
        <v>3</v>
      </c>
      <c r="Q688" t="str">
        <f>IF(
  _xlfn.XLOOKUP(A688, engagement_pivot!A:A, engagement_pivot!C:C, 0) &gt; 0,
  "Yes",
  "No"
)</f>
        <v>Yes</v>
      </c>
      <c r="R688">
        <f t="shared" si="50"/>
        <v>79</v>
      </c>
      <c r="S688" t="str">
        <f t="shared" si="51"/>
        <v>37+ months</v>
      </c>
      <c r="T688">
        <f>_xlfn.XLOOKUP(A688,performance_pivot!$A:$A,performance_pivot!$B:$B,"Missing")</f>
        <v>3.6666666666666665</v>
      </c>
      <c r="U688">
        <f>_xlfn.XLOOKUP(A688,compensation_cleaned!$A:$A,compensation_cleaned!$F:$F,"Missing")</f>
        <v>746435.40070921986</v>
      </c>
      <c r="V688" t="str">
        <f t="shared" si="52"/>
        <v>Above Avg Pay</v>
      </c>
      <c r="W688" t="str">
        <f t="shared" si="53"/>
        <v>Low/Avg Performer</v>
      </c>
      <c r="Y688" t="str">
        <f t="shared" si="54"/>
        <v>Overpaid Low Performer</v>
      </c>
    </row>
    <row r="689" spans="1:25">
      <c r="A689" s="11" t="s">
        <v>873</v>
      </c>
      <c r="B689" s="12" t="s">
        <v>11</v>
      </c>
      <c r="C689" s="12">
        <v>27</v>
      </c>
      <c r="D689" s="12" t="s">
        <v>12</v>
      </c>
      <c r="E689" s="12" t="s">
        <v>37</v>
      </c>
      <c r="F689" s="12" t="s">
        <v>43</v>
      </c>
      <c r="G689" s="13">
        <v>44416</v>
      </c>
      <c r="H689" s="12" t="s">
        <v>198</v>
      </c>
      <c r="I689" s="12" t="s">
        <v>45</v>
      </c>
      <c r="J689" s="14" t="s">
        <v>24</v>
      </c>
      <c r="K689" t="str">
        <f>_xlfn.XLOOKUP(A689,attrition_cleaned!$A:$A,attrition_cleaned!$B:$B,"Missing")</f>
        <v>No</v>
      </c>
      <c r="L689" s="13"/>
      <c r="M689">
        <f>_xlfn.XLOOKUP(A689,compensation_cleaned!$A:$A,compensation_cleaned!$B:$B,"Missing")</f>
        <v>570835</v>
      </c>
      <c r="N689">
        <f>_xlfn.XLOOKUP(A689,compensation_cleaned!$A:$A,compensation_cleaned!$C:$C,"Missing")</f>
        <v>46456</v>
      </c>
      <c r="O689" t="str">
        <f>_xlfn.XLOOKUP(A689,compensation_cleaned!$A:$A,compensation_cleaned!$D:$D,"Missing")</f>
        <v>L1</v>
      </c>
      <c r="P689">
        <f>_xlfn.XLOOKUP(A689,engagement_pivot!$A:$A,engagement_pivot!$B:$B,"Missing")</f>
        <v>3.6666666666666665</v>
      </c>
      <c r="Q689" t="str">
        <f>IF(
  _xlfn.XLOOKUP(A689, engagement_pivot!A:A, engagement_pivot!C:C, 0) &gt; 0,
  "Yes",
  "No"
)</f>
        <v>Yes</v>
      </c>
      <c r="R689">
        <f t="shared" si="50"/>
        <v>28</v>
      </c>
      <c r="S689" t="str">
        <f t="shared" si="51"/>
        <v>13–36 months</v>
      </c>
      <c r="T689">
        <f>_xlfn.XLOOKUP(A689,performance_pivot!$A:$A,performance_pivot!$B:$B,"Missing")</f>
        <v>3</v>
      </c>
      <c r="U689">
        <f>_xlfn.XLOOKUP(A689,compensation_cleaned!$A:$A,compensation_cleaned!$F:$F,"Missing")</f>
        <v>499723.03723404254</v>
      </c>
      <c r="V689" t="str">
        <f t="shared" si="52"/>
        <v>Above Avg Pay</v>
      </c>
      <c r="W689" t="str">
        <f t="shared" si="53"/>
        <v>Low/Avg Performer</v>
      </c>
      <c r="Y689" t="str">
        <f t="shared" si="54"/>
        <v>Overpaid Low Performer</v>
      </c>
    </row>
    <row r="690" spans="1:25">
      <c r="A690" s="7" t="s">
        <v>874</v>
      </c>
      <c r="B690" s="8" t="s">
        <v>19</v>
      </c>
      <c r="C690" s="8">
        <v>22</v>
      </c>
      <c r="D690" s="8" t="s">
        <v>12</v>
      </c>
      <c r="E690" s="8" t="s">
        <v>26</v>
      </c>
      <c r="F690" s="8" t="s">
        <v>27</v>
      </c>
      <c r="G690" s="9">
        <v>44141</v>
      </c>
      <c r="H690" s="8" t="s">
        <v>249</v>
      </c>
      <c r="I690" s="8" t="s">
        <v>31</v>
      </c>
      <c r="J690" s="10" t="s">
        <v>24</v>
      </c>
      <c r="K690" t="str">
        <f>_xlfn.XLOOKUP(A690,attrition_cleaned!$A:$A,attrition_cleaned!$B:$B,"Missing")</f>
        <v>No</v>
      </c>
      <c r="L690" s="9"/>
      <c r="M690">
        <f>_xlfn.XLOOKUP(A690,compensation_cleaned!$A:$A,compensation_cleaned!$B:$B,"Missing")</f>
        <v>2028240</v>
      </c>
      <c r="N690">
        <f>_xlfn.XLOOKUP(A690,compensation_cleaned!$A:$A,compensation_cleaned!$C:$C,"Missing")</f>
        <v>280935</v>
      </c>
      <c r="O690" t="str">
        <f>_xlfn.XLOOKUP(A690,compensation_cleaned!$A:$A,compensation_cleaned!$D:$D,"Missing")</f>
        <v>L5</v>
      </c>
      <c r="P690">
        <f>_xlfn.XLOOKUP(A690,engagement_pivot!$A:$A,engagement_pivot!$B:$B,"Missing")</f>
        <v>3</v>
      </c>
      <c r="Q690" t="str">
        <f>IF(
  _xlfn.XLOOKUP(A690, engagement_pivot!A:A, engagement_pivot!C:C, 0) &gt; 0,
  "Yes",
  "No"
)</f>
        <v>Yes</v>
      </c>
      <c r="R690">
        <f t="shared" si="50"/>
        <v>37</v>
      </c>
      <c r="S690" t="str">
        <f t="shared" si="51"/>
        <v>37+ months</v>
      </c>
      <c r="T690">
        <f>_xlfn.XLOOKUP(A690,performance_pivot!$A:$A,performance_pivot!$B:$B,"Missing")</f>
        <v>3.5</v>
      </c>
      <c r="U690">
        <f>_xlfn.XLOOKUP(A690,compensation_cleaned!$A:$A,compensation_cleaned!$F:$F,"Missing")</f>
        <v>1044648.4727722772</v>
      </c>
      <c r="V690" t="str">
        <f t="shared" si="52"/>
        <v>Above Avg Pay</v>
      </c>
      <c r="W690" t="str">
        <f t="shared" si="53"/>
        <v>Low/Avg Performer</v>
      </c>
      <c r="Y690" t="str">
        <f t="shared" si="54"/>
        <v>Overpaid Low Performer</v>
      </c>
    </row>
    <row r="691" spans="1:25">
      <c r="A691" s="11" t="s">
        <v>875</v>
      </c>
      <c r="B691" s="12" t="s">
        <v>19</v>
      </c>
      <c r="C691" s="12">
        <v>41</v>
      </c>
      <c r="D691" s="12" t="s">
        <v>12</v>
      </c>
      <c r="E691" s="12" t="s">
        <v>37</v>
      </c>
      <c r="F691" s="12" t="s">
        <v>38</v>
      </c>
      <c r="G691" s="13">
        <v>44345</v>
      </c>
      <c r="H691" s="12" t="s">
        <v>297</v>
      </c>
      <c r="I691" s="12" t="s">
        <v>70</v>
      </c>
      <c r="J691" s="14" t="s">
        <v>24</v>
      </c>
      <c r="K691" t="str">
        <f>_xlfn.XLOOKUP(A691,attrition_cleaned!$A:$A,attrition_cleaned!$B:$B,"Missing")</f>
        <v>No</v>
      </c>
      <c r="L691" s="13"/>
      <c r="M691">
        <f>_xlfn.XLOOKUP(A691,compensation_cleaned!$A:$A,compensation_cleaned!$B:$B,"Missing")</f>
        <v>990231</v>
      </c>
      <c r="N691">
        <f>_xlfn.XLOOKUP(A691,compensation_cleaned!$A:$A,compensation_cleaned!$C:$C,"Missing")</f>
        <v>81761</v>
      </c>
      <c r="O691" t="str">
        <f>_xlfn.XLOOKUP(A691,compensation_cleaned!$A:$A,compensation_cleaned!$D:$D,"Missing")</f>
        <v>L3</v>
      </c>
      <c r="P691">
        <f>_xlfn.XLOOKUP(A691,engagement_pivot!$A:$A,engagement_pivot!$B:$B,"Missing")</f>
        <v>5</v>
      </c>
      <c r="Q691" t="str">
        <f>IF(
  _xlfn.XLOOKUP(A691, engagement_pivot!A:A, engagement_pivot!C:C, 0) &gt; 0,
  "Yes",
  "No"
)</f>
        <v>Yes</v>
      </c>
      <c r="R691">
        <f t="shared" si="50"/>
        <v>31</v>
      </c>
      <c r="S691" t="str">
        <f t="shared" si="51"/>
        <v>13–36 months</v>
      </c>
      <c r="T691">
        <f>_xlfn.XLOOKUP(A691,performance_pivot!$A:$A,performance_pivot!$B:$B,"Missing")</f>
        <v>3.5</v>
      </c>
      <c r="U691">
        <f>_xlfn.XLOOKUP(A691,compensation_cleaned!$A:$A,compensation_cleaned!$F:$F,"Missing")</f>
        <v>1044648.4727722772</v>
      </c>
      <c r="V691" t="str">
        <f t="shared" si="52"/>
        <v>Below Avg Pay</v>
      </c>
      <c r="W691" t="str">
        <f t="shared" si="53"/>
        <v>Low/Avg Performer</v>
      </c>
      <c r="Y691" t="str">
        <f t="shared" si="54"/>
        <v>Low Pay &amp; Low Performance</v>
      </c>
    </row>
    <row r="692" spans="1:25">
      <c r="A692" s="7" t="s">
        <v>876</v>
      </c>
      <c r="B692" s="8" t="s">
        <v>19</v>
      </c>
      <c r="C692" s="8">
        <v>44</v>
      </c>
      <c r="D692" s="8" t="s">
        <v>12</v>
      </c>
      <c r="E692" s="8" t="s">
        <v>37</v>
      </c>
      <c r="F692" s="8" t="s">
        <v>38</v>
      </c>
      <c r="G692" s="9">
        <v>42915</v>
      </c>
      <c r="H692" s="8" t="s">
        <v>304</v>
      </c>
      <c r="I692" s="8" t="s">
        <v>70</v>
      </c>
      <c r="J692" s="10" t="s">
        <v>24</v>
      </c>
      <c r="K692" t="str">
        <f>_xlfn.XLOOKUP(A692,attrition_cleaned!$A:$A,attrition_cleaned!$B:$B,"Missing")</f>
        <v>No</v>
      </c>
      <c r="L692" s="9"/>
      <c r="M692">
        <f>_xlfn.XLOOKUP(A692,compensation_cleaned!$A:$A,compensation_cleaned!$B:$B,"Missing")</f>
        <v>855844</v>
      </c>
      <c r="N692">
        <f>_xlfn.XLOOKUP(A692,compensation_cleaned!$A:$A,compensation_cleaned!$C:$C,"Missing")</f>
        <v>73079</v>
      </c>
      <c r="O692" t="str">
        <f>_xlfn.XLOOKUP(A692,compensation_cleaned!$A:$A,compensation_cleaned!$D:$D,"Missing")</f>
        <v>L2</v>
      </c>
      <c r="P692">
        <f>_xlfn.XLOOKUP(A692,engagement_pivot!$A:$A,engagement_pivot!$B:$B,"Missing")</f>
        <v>3</v>
      </c>
      <c r="Q692" t="str">
        <f>IF(
  _xlfn.XLOOKUP(A692, engagement_pivot!A:A, engagement_pivot!C:C, 0) &gt; 0,
  "Yes",
  "No"
)</f>
        <v>Yes</v>
      </c>
      <c r="R692">
        <f t="shared" si="50"/>
        <v>78</v>
      </c>
      <c r="S692" t="str">
        <f t="shared" si="51"/>
        <v>37+ months</v>
      </c>
      <c r="T692">
        <f>_xlfn.XLOOKUP(A692,performance_pivot!$A:$A,performance_pivot!$B:$B,"Missing")</f>
        <v>3.6666666666666665</v>
      </c>
      <c r="U692">
        <f>_xlfn.XLOOKUP(A692,compensation_cleaned!$A:$A,compensation_cleaned!$F:$F,"Missing")</f>
        <v>746435.40070921986</v>
      </c>
      <c r="V692" t="str">
        <f t="shared" si="52"/>
        <v>Above Avg Pay</v>
      </c>
      <c r="W692" t="str">
        <f t="shared" si="53"/>
        <v>Low/Avg Performer</v>
      </c>
      <c r="Y692" t="str">
        <f t="shared" si="54"/>
        <v>Overpaid Low Performer</v>
      </c>
    </row>
    <row r="693" spans="1:25">
      <c r="A693" s="11" t="s">
        <v>877</v>
      </c>
      <c r="B693" s="12" t="s">
        <v>19</v>
      </c>
      <c r="C693" s="12">
        <v>24</v>
      </c>
      <c r="D693" s="12" t="s">
        <v>20</v>
      </c>
      <c r="E693" s="12" t="s">
        <v>37</v>
      </c>
      <c r="F693" s="12" t="s">
        <v>38</v>
      </c>
      <c r="G693" s="13">
        <v>45012</v>
      </c>
      <c r="H693" s="12" t="s">
        <v>41</v>
      </c>
      <c r="I693" s="12" t="s">
        <v>56</v>
      </c>
      <c r="J693" s="14" t="s">
        <v>24</v>
      </c>
      <c r="K693" t="str">
        <f>_xlfn.XLOOKUP(A693,attrition_cleaned!$A:$A,attrition_cleaned!$B:$B,"Missing")</f>
        <v>No</v>
      </c>
      <c r="L693" s="13"/>
      <c r="M693">
        <f>_xlfn.XLOOKUP(A693,compensation_cleaned!$A:$A,compensation_cleaned!$B:$B,"Missing")</f>
        <v>572791</v>
      </c>
      <c r="N693">
        <f>_xlfn.XLOOKUP(A693,compensation_cleaned!$A:$A,compensation_cleaned!$C:$C,"Missing")</f>
        <v>36479</v>
      </c>
      <c r="O693" t="str">
        <f>_xlfn.XLOOKUP(A693,compensation_cleaned!$A:$A,compensation_cleaned!$D:$D,"Missing")</f>
        <v>L1</v>
      </c>
      <c r="P693">
        <f>_xlfn.XLOOKUP(A693,engagement_pivot!$A:$A,engagement_pivot!$B:$B,"Missing")</f>
        <v>2</v>
      </c>
      <c r="Q693" t="str">
        <f>IF(
  _xlfn.XLOOKUP(A693, engagement_pivot!A:A, engagement_pivot!C:C, 0) &gt; 0,
  "Yes",
  "No"
)</f>
        <v>Yes</v>
      </c>
      <c r="R693">
        <f t="shared" si="50"/>
        <v>9</v>
      </c>
      <c r="S693" t="str">
        <f t="shared" si="51"/>
        <v>0–12 months</v>
      </c>
      <c r="T693">
        <f>_xlfn.XLOOKUP(A693,performance_pivot!$A:$A,performance_pivot!$B:$B,"Missing")</f>
        <v>2</v>
      </c>
      <c r="U693">
        <f>_xlfn.XLOOKUP(A693,compensation_cleaned!$A:$A,compensation_cleaned!$F:$F,"Missing")</f>
        <v>499723.03723404254</v>
      </c>
      <c r="V693" t="str">
        <f t="shared" si="52"/>
        <v>Above Avg Pay</v>
      </c>
      <c r="W693" t="str">
        <f t="shared" si="53"/>
        <v>Low/Avg Performer</v>
      </c>
      <c r="Y693" t="str">
        <f t="shared" si="54"/>
        <v>Overpaid Low Performer</v>
      </c>
    </row>
    <row r="694" spans="1:25">
      <c r="A694" s="7" t="s">
        <v>878</v>
      </c>
      <c r="B694" s="8" t="s">
        <v>19</v>
      </c>
      <c r="C694" s="8">
        <v>41</v>
      </c>
      <c r="D694" s="8" t="s">
        <v>20</v>
      </c>
      <c r="E694" s="8" t="s">
        <v>26</v>
      </c>
      <c r="F694" s="8" t="s">
        <v>58</v>
      </c>
      <c r="G694" s="9">
        <v>43044</v>
      </c>
      <c r="H694" s="8" t="s">
        <v>115</v>
      </c>
      <c r="I694" s="8" t="s">
        <v>70</v>
      </c>
      <c r="J694" s="10" t="s">
        <v>24</v>
      </c>
      <c r="K694" t="str">
        <f>_xlfn.XLOOKUP(A694,attrition_cleaned!$A:$A,attrition_cleaned!$B:$B,"Missing")</f>
        <v>Yes</v>
      </c>
      <c r="L694" s="9">
        <v>43249</v>
      </c>
      <c r="M694">
        <f>_xlfn.XLOOKUP(A694,compensation_cleaned!$A:$A,compensation_cleaned!$B:$B,"Missing")</f>
        <v>1544625</v>
      </c>
      <c r="N694">
        <f>_xlfn.XLOOKUP(A694,compensation_cleaned!$A:$A,compensation_cleaned!$C:$C,"Missing")</f>
        <v>101549</v>
      </c>
      <c r="O694" t="str">
        <f>_xlfn.XLOOKUP(A694,compensation_cleaned!$A:$A,compensation_cleaned!$D:$D,"Missing")</f>
        <v>L4</v>
      </c>
      <c r="P694">
        <f>_xlfn.XLOOKUP(A694,engagement_pivot!$A:$A,engagement_pivot!$B:$B,"Missing")</f>
        <v>2</v>
      </c>
      <c r="Q694" t="str">
        <f>IF(
  _xlfn.XLOOKUP(A694, engagement_pivot!A:A, engagement_pivot!C:C, 0) &gt; 0,
  "Yes",
  "No"
)</f>
        <v>Yes</v>
      </c>
      <c r="R694">
        <f t="shared" si="50"/>
        <v>6</v>
      </c>
      <c r="S694" t="str">
        <f t="shared" si="51"/>
        <v>0–12 months</v>
      </c>
      <c r="T694">
        <f>_xlfn.XLOOKUP(A694,performance_pivot!$A:$A,performance_pivot!$B:$B,"Missing")</f>
        <v>3</v>
      </c>
      <c r="U694">
        <f>_xlfn.XLOOKUP(A694,compensation_cleaned!$A:$A,compensation_cleaned!$F:$F,"Missing")</f>
        <v>1044648.4727722772</v>
      </c>
      <c r="V694" t="str">
        <f t="shared" si="52"/>
        <v>Above Avg Pay</v>
      </c>
      <c r="W694" t="str">
        <f t="shared" si="53"/>
        <v>Low/Avg Performer</v>
      </c>
      <c r="Y694" t="str">
        <f t="shared" si="54"/>
        <v>Overpaid Low Performer</v>
      </c>
    </row>
    <row r="695" spans="1:25">
      <c r="A695" s="11" t="s">
        <v>879</v>
      </c>
      <c r="B695" s="12" t="s">
        <v>19</v>
      </c>
      <c r="C695" s="12">
        <v>44</v>
      </c>
      <c r="D695" s="12" t="s">
        <v>12</v>
      </c>
      <c r="E695" s="12" t="s">
        <v>33</v>
      </c>
      <c r="F695" s="12" t="s">
        <v>112</v>
      </c>
      <c r="G695" s="13">
        <v>43476</v>
      </c>
      <c r="H695" s="12" t="s">
        <v>530</v>
      </c>
      <c r="I695" s="12" t="s">
        <v>31</v>
      </c>
      <c r="J695" s="14" t="s">
        <v>17</v>
      </c>
      <c r="K695" t="str">
        <f>_xlfn.XLOOKUP(A695,attrition_cleaned!$A:$A,attrition_cleaned!$B:$B,"Missing")</f>
        <v>No</v>
      </c>
      <c r="L695" s="13"/>
      <c r="M695">
        <f>_xlfn.XLOOKUP(A695,compensation_cleaned!$A:$A,compensation_cleaned!$B:$B,"Missing")</f>
        <v>556640</v>
      </c>
      <c r="N695">
        <f>_xlfn.XLOOKUP(A695,compensation_cleaned!$A:$A,compensation_cleaned!$C:$C,"Missing")</f>
        <v>62016</v>
      </c>
      <c r="O695" t="str">
        <f>_xlfn.XLOOKUP(A695,compensation_cleaned!$A:$A,compensation_cleaned!$D:$D,"Missing")</f>
        <v>L1</v>
      </c>
      <c r="P695">
        <f>_xlfn.XLOOKUP(A695,engagement_pivot!$A:$A,engagement_pivot!$B:$B,"Missing")</f>
        <v>5</v>
      </c>
      <c r="Q695" t="str">
        <f>IF(
  _xlfn.XLOOKUP(A695, engagement_pivot!A:A, engagement_pivot!C:C, 0) &gt; 0,
  "Yes",
  "No"
)</f>
        <v>Yes</v>
      </c>
      <c r="R695">
        <f t="shared" si="50"/>
        <v>59</v>
      </c>
      <c r="S695" t="str">
        <f t="shared" si="51"/>
        <v>37+ months</v>
      </c>
      <c r="T695">
        <f>_xlfn.XLOOKUP(A695,performance_pivot!$A:$A,performance_pivot!$B:$B,"Missing")</f>
        <v>3</v>
      </c>
      <c r="U695">
        <f>_xlfn.XLOOKUP(A695,compensation_cleaned!$A:$A,compensation_cleaned!$F:$F,"Missing")</f>
        <v>499723.03723404254</v>
      </c>
      <c r="V695" t="str">
        <f t="shared" si="52"/>
        <v>Above Avg Pay</v>
      </c>
      <c r="W695" t="str">
        <f t="shared" si="53"/>
        <v>Low/Avg Performer</v>
      </c>
      <c r="Y695" t="str">
        <f t="shared" si="54"/>
        <v>Overpaid Low Performer</v>
      </c>
    </row>
    <row r="696" spans="1:25">
      <c r="A696" s="7" t="s">
        <v>880</v>
      </c>
      <c r="B696" s="8" t="s">
        <v>19</v>
      </c>
      <c r="C696" s="8">
        <v>37</v>
      </c>
      <c r="D696" s="8" t="s">
        <v>12</v>
      </c>
      <c r="E696" s="8" t="s">
        <v>26</v>
      </c>
      <c r="F696" s="8" t="s">
        <v>27</v>
      </c>
      <c r="G696" s="9">
        <v>44663</v>
      </c>
      <c r="H696" s="8" t="s">
        <v>115</v>
      </c>
      <c r="I696" s="8" t="s">
        <v>16</v>
      </c>
      <c r="J696" s="10" t="s">
        <v>24</v>
      </c>
      <c r="K696" t="str">
        <f>_xlfn.XLOOKUP(A696,attrition_cleaned!$A:$A,attrition_cleaned!$B:$B,"Missing")</f>
        <v>No</v>
      </c>
      <c r="L696" s="9"/>
      <c r="M696">
        <f>_xlfn.XLOOKUP(A696,compensation_cleaned!$A:$A,compensation_cleaned!$B:$B,"Missing")</f>
        <v>797284</v>
      </c>
      <c r="N696">
        <f>_xlfn.XLOOKUP(A696,compensation_cleaned!$A:$A,compensation_cleaned!$C:$C,"Missing")</f>
        <v>97836</v>
      </c>
      <c r="O696" t="str">
        <f>_xlfn.XLOOKUP(A696,compensation_cleaned!$A:$A,compensation_cleaned!$D:$D,"Missing")</f>
        <v>L2</v>
      </c>
      <c r="P696">
        <f>_xlfn.XLOOKUP(A696,engagement_pivot!$A:$A,engagement_pivot!$B:$B,"Missing")</f>
        <v>3</v>
      </c>
      <c r="Q696" t="str">
        <f>IF(
  _xlfn.XLOOKUP(A696, engagement_pivot!A:A, engagement_pivot!C:C, 0) &gt; 0,
  "Yes",
  "No"
)</f>
        <v>Yes</v>
      </c>
      <c r="R696">
        <f t="shared" si="50"/>
        <v>20</v>
      </c>
      <c r="S696" t="str">
        <f t="shared" si="51"/>
        <v>13–36 months</v>
      </c>
      <c r="T696">
        <f>_xlfn.XLOOKUP(A696,performance_pivot!$A:$A,performance_pivot!$B:$B,"Missing")</f>
        <v>2</v>
      </c>
      <c r="U696">
        <f>_xlfn.XLOOKUP(A696,compensation_cleaned!$A:$A,compensation_cleaned!$F:$F,"Missing")</f>
        <v>746435.40070921986</v>
      </c>
      <c r="V696" t="str">
        <f t="shared" si="52"/>
        <v>Above Avg Pay</v>
      </c>
      <c r="W696" t="str">
        <f t="shared" si="53"/>
        <v>Low/Avg Performer</v>
      </c>
      <c r="Y696" t="str">
        <f t="shared" si="54"/>
        <v>Overpaid Low Performer</v>
      </c>
    </row>
    <row r="697" spans="1:25">
      <c r="A697" s="11" t="s">
        <v>881</v>
      </c>
      <c r="B697" s="12" t="s">
        <v>11</v>
      </c>
      <c r="C697" s="12">
        <v>23</v>
      </c>
      <c r="D697" s="12" t="s">
        <v>12</v>
      </c>
      <c r="E697" s="12" t="s">
        <v>37</v>
      </c>
      <c r="F697" s="12" t="s">
        <v>43</v>
      </c>
      <c r="G697" s="13">
        <v>44009</v>
      </c>
      <c r="H697" s="12" t="s">
        <v>157</v>
      </c>
      <c r="I697" s="12" t="s">
        <v>45</v>
      </c>
      <c r="J697" s="14" t="s">
        <v>17</v>
      </c>
      <c r="K697" t="str">
        <f>_xlfn.XLOOKUP(A697,attrition_cleaned!$A:$A,attrition_cleaned!$B:$B,"Missing")</f>
        <v>No</v>
      </c>
      <c r="L697" s="13"/>
      <c r="M697">
        <f>_xlfn.XLOOKUP(A697,compensation_cleaned!$A:$A,compensation_cleaned!$B:$B,"Missing")</f>
        <v>1230207</v>
      </c>
      <c r="N697">
        <f>_xlfn.XLOOKUP(A697,compensation_cleaned!$A:$A,compensation_cleaned!$C:$C,"Missing")</f>
        <v>136645</v>
      </c>
      <c r="O697" t="str">
        <f>_xlfn.XLOOKUP(A697,compensation_cleaned!$A:$A,compensation_cleaned!$D:$D,"Missing")</f>
        <v>L4</v>
      </c>
      <c r="P697">
        <f>_xlfn.XLOOKUP(A697,engagement_pivot!$A:$A,engagement_pivot!$B:$B,"Missing")</f>
        <v>1.5</v>
      </c>
      <c r="Q697" t="str">
        <f>IF(
  _xlfn.XLOOKUP(A697, engagement_pivot!A:A, engagement_pivot!C:C, 0) &gt; 0,
  "Yes",
  "No"
)</f>
        <v>Yes</v>
      </c>
      <c r="R697">
        <f t="shared" si="50"/>
        <v>42</v>
      </c>
      <c r="S697" t="str">
        <f t="shared" si="51"/>
        <v>37+ months</v>
      </c>
      <c r="T697">
        <f>_xlfn.XLOOKUP(A697,performance_pivot!$A:$A,performance_pivot!$B:$B,"Missing")</f>
        <v>3</v>
      </c>
      <c r="U697">
        <f>_xlfn.XLOOKUP(A697,compensation_cleaned!$A:$A,compensation_cleaned!$F:$F,"Missing")</f>
        <v>1044648.4727722772</v>
      </c>
      <c r="V697" t="str">
        <f t="shared" si="52"/>
        <v>Above Avg Pay</v>
      </c>
      <c r="W697" t="str">
        <f t="shared" si="53"/>
        <v>Low/Avg Performer</v>
      </c>
      <c r="Y697" t="str">
        <f t="shared" si="54"/>
        <v>Overpaid Low Performer</v>
      </c>
    </row>
    <row r="698" spans="1:25">
      <c r="A698" s="7" t="s">
        <v>882</v>
      </c>
      <c r="B698" s="8" t="s">
        <v>19</v>
      </c>
      <c r="C698" s="8">
        <v>33</v>
      </c>
      <c r="D698" s="8" t="s">
        <v>12</v>
      </c>
      <c r="E698" s="8" t="s">
        <v>13</v>
      </c>
      <c r="F698" s="8" t="s">
        <v>21</v>
      </c>
      <c r="G698" s="9">
        <v>43732</v>
      </c>
      <c r="H698" s="8" t="s">
        <v>368</v>
      </c>
      <c r="I698" s="8" t="s">
        <v>45</v>
      </c>
      <c r="J698" s="10" t="s">
        <v>24</v>
      </c>
      <c r="K698" t="str">
        <f>_xlfn.XLOOKUP(A698,attrition_cleaned!$A:$A,attrition_cleaned!$B:$B,"Missing")</f>
        <v>No</v>
      </c>
      <c r="L698" s="9"/>
      <c r="M698">
        <f>_xlfn.XLOOKUP(A698,compensation_cleaned!$A:$A,compensation_cleaned!$B:$B,"Missing")</f>
        <v>998471</v>
      </c>
      <c r="N698">
        <f>_xlfn.XLOOKUP(A698,compensation_cleaned!$A:$A,compensation_cleaned!$C:$C,"Missing")</f>
        <v>149372</v>
      </c>
      <c r="O698" t="str">
        <f>_xlfn.XLOOKUP(A698,compensation_cleaned!$A:$A,compensation_cleaned!$D:$D,"Missing")</f>
        <v>L3</v>
      </c>
      <c r="P698">
        <f>_xlfn.XLOOKUP(A698,engagement_pivot!$A:$A,engagement_pivot!$B:$B,"Missing")</f>
        <v>1</v>
      </c>
      <c r="Q698" t="str">
        <f>IF(
  _xlfn.XLOOKUP(A698, engagement_pivot!A:A, engagement_pivot!C:C, 0) &gt; 0,
  "Yes",
  "No"
)</f>
        <v>Yes</v>
      </c>
      <c r="R698">
        <f t="shared" si="50"/>
        <v>51</v>
      </c>
      <c r="S698" t="str">
        <f t="shared" si="51"/>
        <v>37+ months</v>
      </c>
      <c r="T698">
        <f>_xlfn.XLOOKUP(A698,performance_pivot!$A:$A,performance_pivot!$B:$B,"Missing")</f>
        <v>5</v>
      </c>
      <c r="U698">
        <f>_xlfn.XLOOKUP(A698,compensation_cleaned!$A:$A,compensation_cleaned!$F:$F,"Missing")</f>
        <v>1044648.4727722772</v>
      </c>
      <c r="V698" t="str">
        <f t="shared" si="52"/>
        <v>Below Avg Pay</v>
      </c>
      <c r="W698" t="str">
        <f t="shared" si="53"/>
        <v>High Performer</v>
      </c>
      <c r="Y698" t="str">
        <f t="shared" si="54"/>
        <v>Underpaid High Performer</v>
      </c>
    </row>
    <row r="699" spans="1:25">
      <c r="A699" s="11" t="s">
        <v>883</v>
      </c>
      <c r="B699" s="12" t="s">
        <v>19</v>
      </c>
      <c r="C699" s="12">
        <v>39</v>
      </c>
      <c r="D699" s="12" t="s">
        <v>20</v>
      </c>
      <c r="E699" s="12" t="s">
        <v>33</v>
      </c>
      <c r="F699" s="12" t="s">
        <v>112</v>
      </c>
      <c r="G699" s="13">
        <v>43928</v>
      </c>
      <c r="H699" s="12" t="s">
        <v>571</v>
      </c>
      <c r="I699" s="12" t="s">
        <v>31</v>
      </c>
      <c r="J699" s="14" t="s">
        <v>24</v>
      </c>
      <c r="K699" t="str">
        <f>_xlfn.XLOOKUP(A699,attrition_cleaned!$A:$A,attrition_cleaned!$B:$B,"Missing")</f>
        <v>Yes</v>
      </c>
      <c r="L699" s="13">
        <v>44843</v>
      </c>
      <c r="M699">
        <f>_xlfn.XLOOKUP(A699,compensation_cleaned!$A:$A,compensation_cleaned!$B:$B,"Missing")</f>
        <v>1180058</v>
      </c>
      <c r="N699">
        <f>_xlfn.XLOOKUP(A699,compensation_cleaned!$A:$A,compensation_cleaned!$C:$C,"Missing")</f>
        <v>108088</v>
      </c>
      <c r="O699" t="str">
        <f>_xlfn.XLOOKUP(A699,compensation_cleaned!$A:$A,compensation_cleaned!$D:$D,"Missing")</f>
        <v>L3</v>
      </c>
      <c r="P699">
        <f>_xlfn.XLOOKUP(A699,engagement_pivot!$A:$A,engagement_pivot!$B:$B,"Missing")</f>
        <v>2</v>
      </c>
      <c r="Q699" t="str">
        <f>IF(
  _xlfn.XLOOKUP(A699, engagement_pivot!A:A, engagement_pivot!C:C, 0) &gt; 0,
  "Yes",
  "No"
)</f>
        <v>Yes</v>
      </c>
      <c r="R699">
        <f t="shared" si="50"/>
        <v>30</v>
      </c>
      <c r="S699" t="str">
        <f t="shared" si="51"/>
        <v>13–36 months</v>
      </c>
      <c r="T699">
        <f>_xlfn.XLOOKUP(A699,performance_pivot!$A:$A,performance_pivot!$B:$B,"Missing")</f>
        <v>4</v>
      </c>
      <c r="U699">
        <f>_xlfn.XLOOKUP(A699,compensation_cleaned!$A:$A,compensation_cleaned!$F:$F,"Missing")</f>
        <v>1044648.4727722772</v>
      </c>
      <c r="V699" t="str">
        <f t="shared" si="52"/>
        <v>Above Avg Pay</v>
      </c>
      <c r="W699" t="str">
        <f t="shared" si="53"/>
        <v>High Performer</v>
      </c>
      <c r="Y699" t="str">
        <f t="shared" si="54"/>
        <v>Well Aligned</v>
      </c>
    </row>
    <row r="700" spans="1:25">
      <c r="A700" s="7" t="s">
        <v>884</v>
      </c>
      <c r="B700" s="8" t="s">
        <v>19</v>
      </c>
      <c r="C700" s="8">
        <v>26</v>
      </c>
      <c r="D700" s="8" t="s">
        <v>20</v>
      </c>
      <c r="E700" s="8" t="s">
        <v>13</v>
      </c>
      <c r="F700" s="8" t="s">
        <v>14</v>
      </c>
      <c r="G700" s="9">
        <v>43635</v>
      </c>
      <c r="H700" s="8" t="s">
        <v>124</v>
      </c>
      <c r="I700" s="8" t="s">
        <v>45</v>
      </c>
      <c r="J700" s="10" t="s">
        <v>24</v>
      </c>
      <c r="K700" t="str">
        <f>_xlfn.XLOOKUP(A700,attrition_cleaned!$A:$A,attrition_cleaned!$B:$B,"Missing")</f>
        <v>No</v>
      </c>
      <c r="L700" s="9"/>
      <c r="M700">
        <f>_xlfn.XLOOKUP(A700,compensation_cleaned!$A:$A,compensation_cleaned!$B:$B,"Missing")</f>
        <v>682298</v>
      </c>
      <c r="N700">
        <f>_xlfn.XLOOKUP(A700,compensation_cleaned!$A:$A,compensation_cleaned!$C:$C,"Missing")</f>
        <v>93170</v>
      </c>
      <c r="O700" t="str">
        <f>_xlfn.XLOOKUP(A700,compensation_cleaned!$A:$A,compensation_cleaned!$D:$D,"Missing")</f>
        <v>L2</v>
      </c>
      <c r="P700">
        <f>_xlfn.XLOOKUP(A700,engagement_pivot!$A:$A,engagement_pivot!$B:$B,"Missing")</f>
        <v>5</v>
      </c>
      <c r="Q700" t="str">
        <f>IF(
  _xlfn.XLOOKUP(A700, engagement_pivot!A:A, engagement_pivot!C:C, 0) &gt; 0,
  "Yes",
  "No"
)</f>
        <v>Yes</v>
      </c>
      <c r="R700">
        <f t="shared" si="50"/>
        <v>54</v>
      </c>
      <c r="S700" t="str">
        <f t="shared" si="51"/>
        <v>37+ months</v>
      </c>
      <c r="T700">
        <f>_xlfn.XLOOKUP(A700,performance_pivot!$A:$A,performance_pivot!$B:$B,"Missing")</f>
        <v>2</v>
      </c>
      <c r="U700">
        <f>_xlfn.XLOOKUP(A700,compensation_cleaned!$A:$A,compensation_cleaned!$F:$F,"Missing")</f>
        <v>746435.40070921986</v>
      </c>
      <c r="V700" t="str">
        <f t="shared" si="52"/>
        <v>Below Avg Pay</v>
      </c>
      <c r="W700" t="str">
        <f t="shared" si="53"/>
        <v>Low/Avg Performer</v>
      </c>
      <c r="Y700" t="str">
        <f t="shared" si="54"/>
        <v>Low Pay &amp; Low Performance</v>
      </c>
    </row>
    <row r="701" spans="1:25">
      <c r="A701" s="11" t="s">
        <v>885</v>
      </c>
      <c r="B701" s="12" t="s">
        <v>19</v>
      </c>
      <c r="C701" s="12">
        <v>37</v>
      </c>
      <c r="D701" s="12" t="s">
        <v>12</v>
      </c>
      <c r="E701" s="12" t="s">
        <v>33</v>
      </c>
      <c r="F701" s="12" t="s">
        <v>34</v>
      </c>
      <c r="G701" s="13">
        <v>44695</v>
      </c>
      <c r="H701" s="12" t="s">
        <v>92</v>
      </c>
      <c r="I701" s="12" t="s">
        <v>45</v>
      </c>
      <c r="J701" s="14" t="s">
        <v>24</v>
      </c>
      <c r="K701" t="str">
        <f>_xlfn.XLOOKUP(A701,attrition_cleaned!$A:$A,attrition_cleaned!$B:$B,"Missing")</f>
        <v>Yes</v>
      </c>
      <c r="L701" s="13">
        <v>45453</v>
      </c>
      <c r="M701">
        <f>_xlfn.XLOOKUP(A701,compensation_cleaned!$A:$A,compensation_cleaned!$B:$B,"Missing")</f>
        <v>944453</v>
      </c>
      <c r="N701">
        <f>_xlfn.XLOOKUP(A701,compensation_cleaned!$A:$A,compensation_cleaned!$C:$C,"Missing")</f>
        <v>49879</v>
      </c>
      <c r="O701" t="str">
        <f>_xlfn.XLOOKUP(A701,compensation_cleaned!$A:$A,compensation_cleaned!$D:$D,"Missing")</f>
        <v>L3</v>
      </c>
      <c r="P701">
        <f>_xlfn.XLOOKUP(A701,engagement_pivot!$A:$A,engagement_pivot!$B:$B,"Missing")</f>
        <v>1.5</v>
      </c>
      <c r="Q701" t="str">
        <f>IF(
  _xlfn.XLOOKUP(A701, engagement_pivot!A:A, engagement_pivot!C:C, 0) &gt; 0,
  "Yes",
  "No"
)</f>
        <v>Yes</v>
      </c>
      <c r="R701">
        <f t="shared" si="50"/>
        <v>24</v>
      </c>
      <c r="S701" t="str">
        <f t="shared" si="51"/>
        <v>13–36 months</v>
      </c>
      <c r="T701">
        <f>_xlfn.XLOOKUP(A701,performance_pivot!$A:$A,performance_pivot!$B:$B,"Missing")</f>
        <v>2.5</v>
      </c>
      <c r="U701">
        <f>_xlfn.XLOOKUP(A701,compensation_cleaned!$A:$A,compensation_cleaned!$F:$F,"Missing")</f>
        <v>1044648.4727722772</v>
      </c>
      <c r="V701" t="str">
        <f t="shared" si="52"/>
        <v>Below Avg Pay</v>
      </c>
      <c r="W701" t="str">
        <f t="shared" si="53"/>
        <v>Low/Avg Performer</v>
      </c>
      <c r="Y701" t="str">
        <f t="shared" si="54"/>
        <v>Low Pay &amp; Low Performance</v>
      </c>
    </row>
    <row r="702" spans="1:25">
      <c r="A702" s="7" t="s">
        <v>886</v>
      </c>
      <c r="B702" s="8" t="s">
        <v>11</v>
      </c>
      <c r="C702" s="8">
        <v>37</v>
      </c>
      <c r="D702" s="8" t="s">
        <v>12</v>
      </c>
      <c r="E702" s="8" t="s">
        <v>13</v>
      </c>
      <c r="F702" s="8" t="s">
        <v>21</v>
      </c>
      <c r="G702" s="9">
        <v>44361</v>
      </c>
      <c r="H702" s="8" t="s">
        <v>308</v>
      </c>
      <c r="I702" s="8" t="s">
        <v>31</v>
      </c>
      <c r="J702" s="10" t="s">
        <v>24</v>
      </c>
      <c r="K702" t="str">
        <f>_xlfn.XLOOKUP(A702,attrition_cleaned!$A:$A,attrition_cleaned!$B:$B,"Missing")</f>
        <v>Yes</v>
      </c>
      <c r="L702" s="9">
        <v>45401</v>
      </c>
      <c r="M702">
        <f>_xlfn.XLOOKUP(A702,compensation_cleaned!$A:$A,compensation_cleaned!$B:$B,"Missing")</f>
        <v>498977</v>
      </c>
      <c r="N702">
        <f>_xlfn.XLOOKUP(A702,compensation_cleaned!$A:$A,compensation_cleaned!$C:$C,"Missing")</f>
        <v>27998</v>
      </c>
      <c r="O702" t="str">
        <f>_xlfn.XLOOKUP(A702,compensation_cleaned!$A:$A,compensation_cleaned!$D:$D,"Missing")</f>
        <v>L1</v>
      </c>
      <c r="P702">
        <f>_xlfn.XLOOKUP(A702,engagement_pivot!$A:$A,engagement_pivot!$B:$B,"Missing")</f>
        <v>2.3333333333333335</v>
      </c>
      <c r="Q702" t="str">
        <f>IF(
  _xlfn.XLOOKUP(A702, engagement_pivot!A:A, engagement_pivot!C:C, 0) &gt; 0,
  "Yes",
  "No"
)</f>
        <v>Yes</v>
      </c>
      <c r="R702">
        <f t="shared" si="50"/>
        <v>34</v>
      </c>
      <c r="S702" t="str">
        <f t="shared" si="51"/>
        <v>13–36 months</v>
      </c>
      <c r="T702">
        <f>_xlfn.XLOOKUP(A702,performance_pivot!$A:$A,performance_pivot!$B:$B,"Missing")</f>
        <v>3</v>
      </c>
      <c r="U702">
        <f>_xlfn.XLOOKUP(A702,compensation_cleaned!$A:$A,compensation_cleaned!$F:$F,"Missing")</f>
        <v>499723.03723404254</v>
      </c>
      <c r="V702" t="str">
        <f t="shared" si="52"/>
        <v>Below Avg Pay</v>
      </c>
      <c r="W702" t="str">
        <f t="shared" si="53"/>
        <v>Low/Avg Performer</v>
      </c>
      <c r="Y702" t="str">
        <f t="shared" si="54"/>
        <v>Low Pay &amp; Low Performance</v>
      </c>
    </row>
    <row r="703" spans="1:25">
      <c r="A703" s="11" t="s">
        <v>887</v>
      </c>
      <c r="B703" s="12" t="s">
        <v>11</v>
      </c>
      <c r="C703" s="12">
        <v>26</v>
      </c>
      <c r="D703" s="12" t="s">
        <v>20</v>
      </c>
      <c r="E703" s="12" t="s">
        <v>13</v>
      </c>
      <c r="F703" s="12" t="s">
        <v>21</v>
      </c>
      <c r="G703" s="13">
        <v>43019</v>
      </c>
      <c r="H703" s="12" t="s">
        <v>358</v>
      </c>
      <c r="I703" s="12" t="s">
        <v>23</v>
      </c>
      <c r="J703" s="14" t="s">
        <v>24</v>
      </c>
      <c r="K703" t="str">
        <f>_xlfn.XLOOKUP(A703,attrition_cleaned!$A:$A,attrition_cleaned!$B:$B,"Missing")</f>
        <v>No</v>
      </c>
      <c r="L703" s="13"/>
      <c r="M703">
        <f>_xlfn.XLOOKUP(A703,compensation_cleaned!$A:$A,compensation_cleaned!$B:$B,"Missing")</f>
        <v>586089</v>
      </c>
      <c r="N703">
        <f>_xlfn.XLOOKUP(A703,compensation_cleaned!$A:$A,compensation_cleaned!$C:$C,"Missing")</f>
        <v>60144</v>
      </c>
      <c r="O703" t="str">
        <f>_xlfn.XLOOKUP(A703,compensation_cleaned!$A:$A,compensation_cleaned!$D:$D,"Missing")</f>
        <v>L1</v>
      </c>
      <c r="P703">
        <f>_xlfn.XLOOKUP(A703,engagement_pivot!$A:$A,engagement_pivot!$B:$B,"Missing")</f>
        <v>3</v>
      </c>
      <c r="Q703" t="str">
        <f>IF(
  _xlfn.XLOOKUP(A703, engagement_pivot!A:A, engagement_pivot!C:C, 0) &gt; 0,
  "Yes",
  "No"
)</f>
        <v>Yes</v>
      </c>
      <c r="R703">
        <f t="shared" si="50"/>
        <v>74</v>
      </c>
      <c r="S703" t="str">
        <f t="shared" si="51"/>
        <v>37+ months</v>
      </c>
      <c r="T703">
        <f>_xlfn.XLOOKUP(A703,performance_pivot!$A:$A,performance_pivot!$B:$B,"Missing")</f>
        <v>5</v>
      </c>
      <c r="U703">
        <f>_xlfn.XLOOKUP(A703,compensation_cleaned!$A:$A,compensation_cleaned!$F:$F,"Missing")</f>
        <v>499723.03723404254</v>
      </c>
      <c r="V703" t="str">
        <f t="shared" si="52"/>
        <v>Above Avg Pay</v>
      </c>
      <c r="W703" t="str">
        <f t="shared" si="53"/>
        <v>High Performer</v>
      </c>
      <c r="Y703" t="str">
        <f t="shared" si="54"/>
        <v>Well Aligned</v>
      </c>
    </row>
    <row r="704" spans="1:25">
      <c r="A704" s="7" t="s">
        <v>888</v>
      </c>
      <c r="B704" s="8" t="s">
        <v>19</v>
      </c>
      <c r="C704" s="8">
        <v>42</v>
      </c>
      <c r="D704" s="8" t="s">
        <v>12</v>
      </c>
      <c r="E704" s="8" t="s">
        <v>37</v>
      </c>
      <c r="F704" s="8" t="s">
        <v>43</v>
      </c>
      <c r="G704" s="9">
        <v>43801</v>
      </c>
      <c r="H704" s="8" t="s">
        <v>185</v>
      </c>
      <c r="I704" s="8" t="s">
        <v>70</v>
      </c>
      <c r="J704" s="10" t="s">
        <v>24</v>
      </c>
      <c r="K704" t="str">
        <f>_xlfn.XLOOKUP(A704,attrition_cleaned!$A:$A,attrition_cleaned!$B:$B,"Missing")</f>
        <v>No</v>
      </c>
      <c r="L704" s="9"/>
      <c r="M704">
        <f>_xlfn.XLOOKUP(A704,compensation_cleaned!$A:$A,compensation_cleaned!$B:$B,"Missing")</f>
        <v>1345044</v>
      </c>
      <c r="N704">
        <f>_xlfn.XLOOKUP(A704,compensation_cleaned!$A:$A,compensation_cleaned!$C:$C,"Missing")</f>
        <v>197285</v>
      </c>
      <c r="O704" t="str">
        <f>_xlfn.XLOOKUP(A704,compensation_cleaned!$A:$A,compensation_cleaned!$D:$D,"Missing")</f>
        <v>L4</v>
      </c>
      <c r="P704">
        <f>_xlfn.XLOOKUP(A704,engagement_pivot!$A:$A,engagement_pivot!$B:$B,"Missing")</f>
        <v>3.6666666666666665</v>
      </c>
      <c r="Q704" t="str">
        <f>IF(
  _xlfn.XLOOKUP(A704, engagement_pivot!A:A, engagement_pivot!C:C, 0) &gt; 0,
  "Yes",
  "No"
)</f>
        <v>Yes</v>
      </c>
      <c r="R704">
        <f t="shared" si="50"/>
        <v>48</v>
      </c>
      <c r="S704" t="str">
        <f t="shared" si="51"/>
        <v>37+ months</v>
      </c>
      <c r="T704">
        <f>_xlfn.XLOOKUP(A704,performance_pivot!$A:$A,performance_pivot!$B:$B,"Missing")</f>
        <v>3.5</v>
      </c>
      <c r="U704">
        <f>_xlfn.XLOOKUP(A704,compensation_cleaned!$A:$A,compensation_cleaned!$F:$F,"Missing")</f>
        <v>1044648.4727722772</v>
      </c>
      <c r="V704" t="str">
        <f t="shared" si="52"/>
        <v>Above Avg Pay</v>
      </c>
      <c r="W704" t="str">
        <f t="shared" si="53"/>
        <v>Low/Avg Performer</v>
      </c>
      <c r="Y704" t="str">
        <f t="shared" si="54"/>
        <v>Overpaid Low Performer</v>
      </c>
    </row>
    <row r="705" spans="1:25">
      <c r="A705" s="11" t="s">
        <v>889</v>
      </c>
      <c r="B705" s="12" t="s">
        <v>11</v>
      </c>
      <c r="C705" s="12">
        <v>27</v>
      </c>
      <c r="D705" s="12" t="s">
        <v>12</v>
      </c>
      <c r="E705" s="12" t="s">
        <v>33</v>
      </c>
      <c r="F705" s="12" t="s">
        <v>112</v>
      </c>
      <c r="G705" s="13">
        <v>44442</v>
      </c>
      <c r="H705" s="12" t="s">
        <v>144</v>
      </c>
      <c r="I705" s="12" t="s">
        <v>56</v>
      </c>
      <c r="J705" s="14" t="s">
        <v>24</v>
      </c>
      <c r="K705" t="str">
        <f>_xlfn.XLOOKUP(A705,attrition_cleaned!$A:$A,attrition_cleaned!$B:$B,"Missing")</f>
        <v>No</v>
      </c>
      <c r="L705" s="13"/>
      <c r="M705">
        <f>_xlfn.XLOOKUP(A705,compensation_cleaned!$A:$A,compensation_cleaned!$B:$B,"Missing")</f>
        <v>631541</v>
      </c>
      <c r="N705">
        <f>_xlfn.XLOOKUP(A705,compensation_cleaned!$A:$A,compensation_cleaned!$C:$C,"Missing")</f>
        <v>58656</v>
      </c>
      <c r="O705" t="str">
        <f>_xlfn.XLOOKUP(A705,compensation_cleaned!$A:$A,compensation_cleaned!$D:$D,"Missing")</f>
        <v>L2</v>
      </c>
      <c r="P705">
        <f>_xlfn.XLOOKUP(A705,engagement_pivot!$A:$A,engagement_pivot!$B:$B,"Missing")</f>
        <v>2</v>
      </c>
      <c r="Q705" t="str">
        <f>IF(
  _xlfn.XLOOKUP(A705, engagement_pivot!A:A, engagement_pivot!C:C, 0) &gt; 0,
  "Yes",
  "No"
)</f>
        <v>Yes</v>
      </c>
      <c r="R705">
        <f t="shared" si="50"/>
        <v>27</v>
      </c>
      <c r="S705" t="str">
        <f t="shared" si="51"/>
        <v>13–36 months</v>
      </c>
      <c r="T705">
        <f>_xlfn.XLOOKUP(A705,performance_pivot!$A:$A,performance_pivot!$B:$B,"Missing")</f>
        <v>4</v>
      </c>
      <c r="U705">
        <f>_xlfn.XLOOKUP(A705,compensation_cleaned!$A:$A,compensation_cleaned!$F:$F,"Missing")</f>
        <v>746435.40070921986</v>
      </c>
      <c r="V705" t="str">
        <f t="shared" si="52"/>
        <v>Below Avg Pay</v>
      </c>
      <c r="W705" t="str">
        <f t="shared" si="53"/>
        <v>High Performer</v>
      </c>
      <c r="Y705" t="str">
        <f t="shared" si="54"/>
        <v>Underpaid High Performer</v>
      </c>
    </row>
    <row r="706" spans="1:25">
      <c r="A706" s="7" t="s">
        <v>890</v>
      </c>
      <c r="B706" s="8" t="s">
        <v>11</v>
      </c>
      <c r="C706" s="8">
        <v>37</v>
      </c>
      <c r="D706" s="8" t="s">
        <v>20</v>
      </c>
      <c r="E706" s="8" t="s">
        <v>13</v>
      </c>
      <c r="F706" s="8" t="s">
        <v>21</v>
      </c>
      <c r="G706" s="9">
        <v>44787</v>
      </c>
      <c r="H706" s="8" t="s">
        <v>261</v>
      </c>
      <c r="I706" s="8" t="s">
        <v>31</v>
      </c>
      <c r="J706" s="10" t="s">
        <v>24</v>
      </c>
      <c r="K706" t="str">
        <f>_xlfn.XLOOKUP(A706,attrition_cleaned!$A:$A,attrition_cleaned!$B:$B,"Missing")</f>
        <v>No</v>
      </c>
      <c r="L706" s="9"/>
      <c r="M706">
        <f>_xlfn.XLOOKUP(A706,compensation_cleaned!$A:$A,compensation_cleaned!$B:$B,"Missing")</f>
        <v>703410</v>
      </c>
      <c r="N706">
        <f>_xlfn.XLOOKUP(A706,compensation_cleaned!$A:$A,compensation_cleaned!$C:$C,"Missing")</f>
        <v>51831</v>
      </c>
      <c r="O706" t="str">
        <f>_xlfn.XLOOKUP(A706,compensation_cleaned!$A:$A,compensation_cleaned!$D:$D,"Missing")</f>
        <v>L2</v>
      </c>
      <c r="P706">
        <f>_xlfn.XLOOKUP(A706,engagement_pivot!$A:$A,engagement_pivot!$B:$B,"Missing")</f>
        <v>3.5</v>
      </c>
      <c r="Q706" t="str">
        <f>IF(
  _xlfn.XLOOKUP(A706, engagement_pivot!A:A, engagement_pivot!C:C, 0) &gt; 0,
  "Yes",
  "No"
)</f>
        <v>Yes</v>
      </c>
      <c r="R706">
        <f t="shared" si="50"/>
        <v>16</v>
      </c>
      <c r="S706" t="str">
        <f t="shared" si="51"/>
        <v>13–36 months</v>
      </c>
      <c r="T706">
        <f>_xlfn.XLOOKUP(A706,performance_pivot!$A:$A,performance_pivot!$B:$B,"Missing")</f>
        <v>2</v>
      </c>
      <c r="U706">
        <f>_xlfn.XLOOKUP(A706,compensation_cleaned!$A:$A,compensation_cleaned!$F:$F,"Missing")</f>
        <v>746435.40070921986</v>
      </c>
      <c r="V706" t="str">
        <f t="shared" si="52"/>
        <v>Below Avg Pay</v>
      </c>
      <c r="W706" t="str">
        <f t="shared" si="53"/>
        <v>Low/Avg Performer</v>
      </c>
      <c r="Y706" t="str">
        <f t="shared" si="54"/>
        <v>Low Pay &amp; Low Performance</v>
      </c>
    </row>
    <row r="707" spans="1:25">
      <c r="A707" s="11" t="s">
        <v>891</v>
      </c>
      <c r="B707" s="12" t="s">
        <v>11</v>
      </c>
      <c r="C707" s="12">
        <v>32</v>
      </c>
      <c r="D707" s="12" t="s">
        <v>20</v>
      </c>
      <c r="E707" s="12" t="s">
        <v>26</v>
      </c>
      <c r="F707" s="12" t="s">
        <v>27</v>
      </c>
      <c r="G707" s="13">
        <v>43308</v>
      </c>
      <c r="H707" s="12" t="s">
        <v>223</v>
      </c>
      <c r="I707" s="12" t="s">
        <v>70</v>
      </c>
      <c r="J707" s="14" t="s">
        <v>24</v>
      </c>
      <c r="K707" t="str">
        <f>_xlfn.XLOOKUP(A707,attrition_cleaned!$A:$A,attrition_cleaned!$B:$B,"Missing")</f>
        <v>Yes</v>
      </c>
      <c r="L707" s="13">
        <v>43697</v>
      </c>
      <c r="M707">
        <f>_xlfn.XLOOKUP(A707,compensation_cleaned!$A:$A,compensation_cleaned!$B:$B,"Missing")</f>
        <v>472269</v>
      </c>
      <c r="N707">
        <f>_xlfn.XLOOKUP(A707,compensation_cleaned!$A:$A,compensation_cleaned!$C:$C,"Missing")</f>
        <v>51606</v>
      </c>
      <c r="O707" t="str">
        <f>_xlfn.XLOOKUP(A707,compensation_cleaned!$A:$A,compensation_cleaned!$D:$D,"Missing")</f>
        <v>L1</v>
      </c>
      <c r="P707">
        <f>_xlfn.XLOOKUP(A707,engagement_pivot!$A:$A,engagement_pivot!$B:$B,"Missing")</f>
        <v>3</v>
      </c>
      <c r="Q707" t="str">
        <f>IF(
  _xlfn.XLOOKUP(A707, engagement_pivot!A:A, engagement_pivot!C:C, 0) &gt; 0,
  "Yes",
  "No"
)</f>
        <v>Yes</v>
      </c>
      <c r="R707">
        <f t="shared" ref="R707:R770" si="55">IF(K707="Yes",DATEDIF(G707,L707,"M"),DATEDIF(G707,DATE(2023,12,31),"M"))</f>
        <v>12</v>
      </c>
      <c r="S707" t="str">
        <f t="shared" ref="S707:S770" si="56">IF(R707&lt;=12,"0–12 months",
 IF(R707&lt;=36,"13–36 months","37+ months"))</f>
        <v>0–12 months</v>
      </c>
      <c r="T707">
        <f>_xlfn.XLOOKUP(A707,performance_pivot!$A:$A,performance_pivot!$B:$B,"Missing")</f>
        <v>3.5</v>
      </c>
      <c r="U707">
        <f>_xlfn.XLOOKUP(A707,compensation_cleaned!$A:$A,compensation_cleaned!$F:$F,"Missing")</f>
        <v>499723.03723404254</v>
      </c>
      <c r="V707" t="str">
        <f t="shared" ref="V707:V770" si="57">IF(M707&gt;U707,"Above Avg Pay","Below Avg Pay")</f>
        <v>Below Avg Pay</v>
      </c>
      <c r="W707" t="str">
        <f t="shared" ref="W707:W770" si="58">IF(T707&gt;=4,"High Performer","Low/Avg Performer")</f>
        <v>Low/Avg Performer</v>
      </c>
      <c r="Y707" t="str">
        <f t="shared" si="54"/>
        <v>Low Pay &amp; Low Performance</v>
      </c>
    </row>
    <row r="708" spans="1:25">
      <c r="A708" s="7" t="s">
        <v>892</v>
      </c>
      <c r="B708" s="8" t="s">
        <v>19</v>
      </c>
      <c r="C708" s="8">
        <v>34</v>
      </c>
      <c r="D708" s="8" t="s">
        <v>12</v>
      </c>
      <c r="E708" s="8" t="s">
        <v>49</v>
      </c>
      <c r="F708" s="8" t="s">
        <v>68</v>
      </c>
      <c r="G708" s="9">
        <v>43507</v>
      </c>
      <c r="H708" s="8" t="s">
        <v>444</v>
      </c>
      <c r="I708" s="8" t="s">
        <v>23</v>
      </c>
      <c r="J708" s="10" t="s">
        <v>17</v>
      </c>
      <c r="K708" t="str">
        <f>_xlfn.XLOOKUP(A708,attrition_cleaned!$A:$A,attrition_cleaned!$B:$B,"Missing")</f>
        <v>Yes</v>
      </c>
      <c r="L708" s="9">
        <v>44582</v>
      </c>
      <c r="M708">
        <f>_xlfn.XLOOKUP(A708,compensation_cleaned!$A:$A,compensation_cleaned!$B:$B,"Missing")</f>
        <v>1097632</v>
      </c>
      <c r="N708">
        <f>_xlfn.XLOOKUP(A708,compensation_cleaned!$A:$A,compensation_cleaned!$C:$C,"Missing")</f>
        <v>91734</v>
      </c>
      <c r="O708" t="str">
        <f>_xlfn.XLOOKUP(A708,compensation_cleaned!$A:$A,compensation_cleaned!$D:$D,"Missing")</f>
        <v>L3</v>
      </c>
      <c r="P708">
        <f>_xlfn.XLOOKUP(A708,engagement_pivot!$A:$A,engagement_pivot!$B:$B,"Missing")</f>
        <v>1</v>
      </c>
      <c r="Q708" t="str">
        <f>IF(
  _xlfn.XLOOKUP(A708, engagement_pivot!A:A, engagement_pivot!C:C, 0) &gt; 0,
  "Yes",
  "No"
)</f>
        <v>Yes</v>
      </c>
      <c r="R708">
        <f t="shared" si="55"/>
        <v>35</v>
      </c>
      <c r="S708" t="str">
        <f t="shared" si="56"/>
        <v>13–36 months</v>
      </c>
      <c r="T708">
        <f>_xlfn.XLOOKUP(A708,performance_pivot!$A:$A,performance_pivot!$B:$B,"Missing")</f>
        <v>3.75</v>
      </c>
      <c r="U708">
        <f>_xlfn.XLOOKUP(A708,compensation_cleaned!$A:$A,compensation_cleaned!$F:$F,"Missing")</f>
        <v>1044648.4727722772</v>
      </c>
      <c r="V708" t="str">
        <f t="shared" si="57"/>
        <v>Above Avg Pay</v>
      </c>
      <c r="W708" t="str">
        <f t="shared" si="58"/>
        <v>Low/Avg Performer</v>
      </c>
      <c r="Y708" t="str">
        <f t="shared" ref="Y708:Y771" si="59">IF(
 AND(V708="Above Avg Pay",W708="High Performer"),"Well Aligned",
 IF(
  AND(V708="Below Avg Pay",W708="High Performer"),"Underpaid High Performer",
  IF(
   AND(V708="Above Avg Pay",W708="Low/Avg Performer"),"Overpaid Low Performer",
   "Low Pay &amp; Low Performance"
  )
 )
)</f>
        <v>Overpaid Low Performer</v>
      </c>
    </row>
    <row r="709" spans="1:25">
      <c r="A709" s="11" t="s">
        <v>893</v>
      </c>
      <c r="B709" s="12" t="s">
        <v>19</v>
      </c>
      <c r="C709" s="12">
        <v>28</v>
      </c>
      <c r="D709" s="12" t="s">
        <v>20</v>
      </c>
      <c r="E709" s="12" t="s">
        <v>13</v>
      </c>
      <c r="F709" s="12" t="s">
        <v>14</v>
      </c>
      <c r="G709" s="13">
        <v>43601</v>
      </c>
      <c r="H709" s="12" t="s">
        <v>98</v>
      </c>
      <c r="I709" s="12" t="s">
        <v>16</v>
      </c>
      <c r="J709" s="14" t="s">
        <v>24</v>
      </c>
      <c r="K709" t="str">
        <f>_xlfn.XLOOKUP(A709,attrition_cleaned!$A:$A,attrition_cleaned!$B:$B,"Missing")</f>
        <v>No</v>
      </c>
      <c r="L709" s="13"/>
      <c r="M709">
        <f>_xlfn.XLOOKUP(A709,compensation_cleaned!$A:$A,compensation_cleaned!$B:$B,"Missing")</f>
        <v>515333</v>
      </c>
      <c r="N709">
        <f>_xlfn.XLOOKUP(A709,compensation_cleaned!$A:$A,compensation_cleaned!$C:$C,"Missing")</f>
        <v>29670</v>
      </c>
      <c r="O709" t="str">
        <f>_xlfn.XLOOKUP(A709,compensation_cleaned!$A:$A,compensation_cleaned!$D:$D,"Missing")</f>
        <v>L1</v>
      </c>
      <c r="P709">
        <f>_xlfn.XLOOKUP(A709,engagement_pivot!$A:$A,engagement_pivot!$B:$B,"Missing")</f>
        <v>2.5</v>
      </c>
      <c r="Q709" t="str">
        <f>IF(
  _xlfn.XLOOKUP(A709, engagement_pivot!A:A, engagement_pivot!C:C, 0) &gt; 0,
  "Yes",
  "No"
)</f>
        <v>Yes</v>
      </c>
      <c r="R709">
        <f t="shared" si="55"/>
        <v>55</v>
      </c>
      <c r="S709" t="str">
        <f t="shared" si="56"/>
        <v>37+ months</v>
      </c>
      <c r="T709">
        <f>_xlfn.XLOOKUP(A709,performance_pivot!$A:$A,performance_pivot!$B:$B,"Missing")</f>
        <v>4</v>
      </c>
      <c r="U709">
        <f>_xlfn.XLOOKUP(A709,compensation_cleaned!$A:$A,compensation_cleaned!$F:$F,"Missing")</f>
        <v>499723.03723404254</v>
      </c>
      <c r="V709" t="str">
        <f t="shared" si="57"/>
        <v>Above Avg Pay</v>
      </c>
      <c r="W709" t="str">
        <f t="shared" si="58"/>
        <v>High Performer</v>
      </c>
      <c r="Y709" t="str">
        <f t="shared" si="59"/>
        <v>Well Aligned</v>
      </c>
    </row>
    <row r="710" spans="1:25">
      <c r="A710" s="7" t="s">
        <v>894</v>
      </c>
      <c r="B710" s="8" t="s">
        <v>11</v>
      </c>
      <c r="C710" s="8">
        <v>38</v>
      </c>
      <c r="D710" s="8" t="s">
        <v>12</v>
      </c>
      <c r="E710" s="8" t="s">
        <v>33</v>
      </c>
      <c r="F710" s="8" t="s">
        <v>112</v>
      </c>
      <c r="G710" s="9">
        <v>43929</v>
      </c>
      <c r="H710" s="8" t="s">
        <v>895</v>
      </c>
      <c r="I710" s="8" t="s">
        <v>31</v>
      </c>
      <c r="J710" s="10" t="s">
        <v>24</v>
      </c>
      <c r="K710" t="str">
        <f>_xlfn.XLOOKUP(A710,attrition_cleaned!$A:$A,attrition_cleaned!$B:$B,"Missing")</f>
        <v>No</v>
      </c>
      <c r="L710" s="9"/>
      <c r="M710">
        <f>_xlfn.XLOOKUP(A710,compensation_cleaned!$A:$A,compensation_cleaned!$B:$B,"Missing")</f>
        <v>586062</v>
      </c>
      <c r="N710">
        <f>_xlfn.XLOOKUP(A710,compensation_cleaned!$A:$A,compensation_cleaned!$C:$C,"Missing")</f>
        <v>49056</v>
      </c>
      <c r="O710" t="str">
        <f>_xlfn.XLOOKUP(A710,compensation_cleaned!$A:$A,compensation_cleaned!$D:$D,"Missing")</f>
        <v>L1</v>
      </c>
      <c r="P710">
        <f>_xlfn.XLOOKUP(A710,engagement_pivot!$A:$A,engagement_pivot!$B:$B,"Missing")</f>
        <v>4</v>
      </c>
      <c r="Q710" t="str">
        <f>IF(
  _xlfn.XLOOKUP(A710, engagement_pivot!A:A, engagement_pivot!C:C, 0) &gt; 0,
  "Yes",
  "No"
)</f>
        <v>Yes</v>
      </c>
      <c r="R710">
        <f t="shared" si="55"/>
        <v>44</v>
      </c>
      <c r="S710" t="str">
        <f t="shared" si="56"/>
        <v>37+ months</v>
      </c>
      <c r="T710">
        <f>_xlfn.XLOOKUP(A710,performance_pivot!$A:$A,performance_pivot!$B:$B,"Missing")</f>
        <v>4</v>
      </c>
      <c r="U710">
        <f>_xlfn.XLOOKUP(A710,compensation_cleaned!$A:$A,compensation_cleaned!$F:$F,"Missing")</f>
        <v>499723.03723404254</v>
      </c>
      <c r="V710" t="str">
        <f t="shared" si="57"/>
        <v>Above Avg Pay</v>
      </c>
      <c r="W710" t="str">
        <f t="shared" si="58"/>
        <v>High Performer</v>
      </c>
      <c r="Y710" t="str">
        <f t="shared" si="59"/>
        <v>Well Aligned</v>
      </c>
    </row>
    <row r="711" spans="1:25">
      <c r="A711" s="11" t="s">
        <v>896</v>
      </c>
      <c r="B711" s="12" t="s">
        <v>19</v>
      </c>
      <c r="C711" s="12">
        <v>29</v>
      </c>
      <c r="D711" s="12" t="s">
        <v>20</v>
      </c>
      <c r="E711" s="12" t="s">
        <v>49</v>
      </c>
      <c r="F711" s="12" t="s">
        <v>65</v>
      </c>
      <c r="G711" s="13">
        <v>44998</v>
      </c>
      <c r="H711" s="12" t="s">
        <v>218</v>
      </c>
      <c r="I711" s="12" t="s">
        <v>16</v>
      </c>
      <c r="J711" s="14" t="s">
        <v>24</v>
      </c>
      <c r="K711" t="str">
        <f>_xlfn.XLOOKUP(A711,attrition_cleaned!$A:$A,attrition_cleaned!$B:$B,"Missing")</f>
        <v>No</v>
      </c>
      <c r="L711" s="13"/>
      <c r="M711">
        <f>_xlfn.XLOOKUP(A711,compensation_cleaned!$A:$A,compensation_cleaned!$B:$B,"Missing")</f>
        <v>893780</v>
      </c>
      <c r="N711">
        <f>_xlfn.XLOOKUP(A711,compensation_cleaned!$A:$A,compensation_cleaned!$C:$C,"Missing")</f>
        <v>111295</v>
      </c>
      <c r="O711" t="str">
        <f>_xlfn.XLOOKUP(A711,compensation_cleaned!$A:$A,compensation_cleaned!$D:$D,"Missing")</f>
        <v>L2</v>
      </c>
      <c r="P711">
        <f>_xlfn.XLOOKUP(A711,engagement_pivot!$A:$A,engagement_pivot!$B:$B,"Missing")</f>
        <v>2</v>
      </c>
      <c r="Q711" t="str">
        <f>IF(
  _xlfn.XLOOKUP(A711, engagement_pivot!A:A, engagement_pivot!C:C, 0) &gt; 0,
  "Yes",
  "No"
)</f>
        <v>Yes</v>
      </c>
      <c r="R711">
        <f t="shared" si="55"/>
        <v>9</v>
      </c>
      <c r="S711" t="str">
        <f t="shared" si="56"/>
        <v>0–12 months</v>
      </c>
      <c r="T711">
        <f>_xlfn.XLOOKUP(A711,performance_pivot!$A:$A,performance_pivot!$B:$B,"Missing")</f>
        <v>3</v>
      </c>
      <c r="U711">
        <f>_xlfn.XLOOKUP(A711,compensation_cleaned!$A:$A,compensation_cleaned!$F:$F,"Missing")</f>
        <v>746435.40070921986</v>
      </c>
      <c r="V711" t="str">
        <f t="shared" si="57"/>
        <v>Above Avg Pay</v>
      </c>
      <c r="W711" t="str">
        <f t="shared" si="58"/>
        <v>Low/Avg Performer</v>
      </c>
      <c r="Y711" t="str">
        <f t="shared" si="59"/>
        <v>Overpaid Low Performer</v>
      </c>
    </row>
    <row r="712" spans="1:25">
      <c r="A712" s="7" t="s">
        <v>897</v>
      </c>
      <c r="B712" s="8" t="s">
        <v>11</v>
      </c>
      <c r="C712" s="8">
        <v>25</v>
      </c>
      <c r="D712" s="8" t="s">
        <v>20</v>
      </c>
      <c r="E712" s="8" t="s">
        <v>49</v>
      </c>
      <c r="F712" s="8" t="s">
        <v>68</v>
      </c>
      <c r="G712" s="9">
        <v>44220</v>
      </c>
      <c r="H712" s="8" t="s">
        <v>72</v>
      </c>
      <c r="I712" s="8" t="s">
        <v>56</v>
      </c>
      <c r="J712" s="10" t="s">
        <v>17</v>
      </c>
      <c r="K712" t="str">
        <f>_xlfn.XLOOKUP(A712,attrition_cleaned!$A:$A,attrition_cleaned!$B:$B,"Missing")</f>
        <v>No</v>
      </c>
      <c r="L712" s="9"/>
      <c r="M712">
        <f>_xlfn.XLOOKUP(A712,compensation_cleaned!$A:$A,compensation_cleaned!$B:$B,"Missing")</f>
        <v>1193494</v>
      </c>
      <c r="N712">
        <f>_xlfn.XLOOKUP(A712,compensation_cleaned!$A:$A,compensation_cleaned!$C:$C,"Missing")</f>
        <v>122715</v>
      </c>
      <c r="O712" t="str">
        <f>_xlfn.XLOOKUP(A712,compensation_cleaned!$A:$A,compensation_cleaned!$D:$D,"Missing")</f>
        <v>L3</v>
      </c>
      <c r="P712">
        <f>_xlfn.XLOOKUP(A712,engagement_pivot!$A:$A,engagement_pivot!$B:$B,"Missing")</f>
        <v>3.3333333333333335</v>
      </c>
      <c r="Q712" t="str">
        <f>IF(
  _xlfn.XLOOKUP(A712, engagement_pivot!A:A, engagement_pivot!C:C, 0) &gt; 0,
  "Yes",
  "No"
)</f>
        <v>Yes</v>
      </c>
      <c r="R712">
        <f t="shared" si="55"/>
        <v>35</v>
      </c>
      <c r="S712" t="str">
        <f t="shared" si="56"/>
        <v>13–36 months</v>
      </c>
      <c r="T712">
        <f>_xlfn.XLOOKUP(A712,performance_pivot!$A:$A,performance_pivot!$B:$B,"Missing")</f>
        <v>2.6666666666666665</v>
      </c>
      <c r="U712">
        <f>_xlfn.XLOOKUP(A712,compensation_cleaned!$A:$A,compensation_cleaned!$F:$F,"Missing")</f>
        <v>1044648.4727722772</v>
      </c>
      <c r="V712" t="str">
        <f t="shared" si="57"/>
        <v>Above Avg Pay</v>
      </c>
      <c r="W712" t="str">
        <f t="shared" si="58"/>
        <v>Low/Avg Performer</v>
      </c>
      <c r="Y712" t="str">
        <f t="shared" si="59"/>
        <v>Overpaid Low Performer</v>
      </c>
    </row>
    <row r="713" spans="1:25">
      <c r="A713" s="11" t="s">
        <v>898</v>
      </c>
      <c r="B713" s="12" t="s">
        <v>19</v>
      </c>
      <c r="C713" s="12">
        <v>44</v>
      </c>
      <c r="D713" s="12" t="s">
        <v>12</v>
      </c>
      <c r="E713" s="12" t="s">
        <v>37</v>
      </c>
      <c r="F713" s="12" t="s">
        <v>38</v>
      </c>
      <c r="G713" s="13">
        <v>44395</v>
      </c>
      <c r="H713" s="12" t="s">
        <v>774</v>
      </c>
      <c r="I713" s="12" t="s">
        <v>31</v>
      </c>
      <c r="J713" s="14" t="s">
        <v>24</v>
      </c>
      <c r="K713" t="str">
        <f>_xlfn.XLOOKUP(A713,attrition_cleaned!$A:$A,attrition_cleaned!$B:$B,"Missing")</f>
        <v>No</v>
      </c>
      <c r="L713" s="13"/>
      <c r="M713">
        <f>_xlfn.XLOOKUP(A713,compensation_cleaned!$A:$A,compensation_cleaned!$B:$B,"Missing")</f>
        <v>957110</v>
      </c>
      <c r="N713">
        <f>_xlfn.XLOOKUP(A713,compensation_cleaned!$A:$A,compensation_cleaned!$C:$C,"Missing")</f>
        <v>143010</v>
      </c>
      <c r="O713" t="str">
        <f>_xlfn.XLOOKUP(A713,compensation_cleaned!$A:$A,compensation_cleaned!$D:$D,"Missing")</f>
        <v>L3</v>
      </c>
      <c r="P713">
        <f>_xlfn.XLOOKUP(A713,engagement_pivot!$A:$A,engagement_pivot!$B:$B,"Missing")</f>
        <v>1.5</v>
      </c>
      <c r="Q713" t="str">
        <f>IF(
  _xlfn.XLOOKUP(A713, engagement_pivot!A:A, engagement_pivot!C:C, 0) &gt; 0,
  "Yes",
  "No"
)</f>
        <v>Yes</v>
      </c>
      <c r="R713">
        <f t="shared" si="55"/>
        <v>29</v>
      </c>
      <c r="S713" t="str">
        <f t="shared" si="56"/>
        <v>13–36 months</v>
      </c>
      <c r="T713">
        <f>_xlfn.XLOOKUP(A713,performance_pivot!$A:$A,performance_pivot!$B:$B,"Missing")</f>
        <v>3.5</v>
      </c>
      <c r="U713">
        <f>_xlfn.XLOOKUP(A713,compensation_cleaned!$A:$A,compensation_cleaned!$F:$F,"Missing")</f>
        <v>1044648.4727722772</v>
      </c>
      <c r="V713" t="str">
        <f t="shared" si="57"/>
        <v>Below Avg Pay</v>
      </c>
      <c r="W713" t="str">
        <f t="shared" si="58"/>
        <v>Low/Avg Performer</v>
      </c>
      <c r="Y713" t="str">
        <f t="shared" si="59"/>
        <v>Low Pay &amp; Low Performance</v>
      </c>
    </row>
    <row r="714" spans="1:25">
      <c r="A714" s="7" t="s">
        <v>899</v>
      </c>
      <c r="B714" s="8" t="s">
        <v>11</v>
      </c>
      <c r="C714" s="8">
        <v>37</v>
      </c>
      <c r="D714" s="8" t="s">
        <v>12</v>
      </c>
      <c r="E714" s="8" t="s">
        <v>26</v>
      </c>
      <c r="F714" s="8" t="s">
        <v>58</v>
      </c>
      <c r="G714" s="9">
        <v>42942</v>
      </c>
      <c r="H714" s="8" t="s">
        <v>142</v>
      </c>
      <c r="I714" s="8" t="s">
        <v>23</v>
      </c>
      <c r="J714" s="10" t="s">
        <v>24</v>
      </c>
      <c r="K714" t="str">
        <f>_xlfn.XLOOKUP(A714,attrition_cleaned!$A:$A,attrition_cleaned!$B:$B,"Missing")</f>
        <v>No</v>
      </c>
      <c r="L714" s="9"/>
      <c r="M714">
        <f>_xlfn.XLOOKUP(A714,compensation_cleaned!$A:$A,compensation_cleaned!$B:$B,"Missing")</f>
        <v>1051310</v>
      </c>
      <c r="N714">
        <f>_xlfn.XLOOKUP(A714,compensation_cleaned!$A:$A,compensation_cleaned!$C:$C,"Missing")</f>
        <v>101132</v>
      </c>
      <c r="O714" t="str">
        <f>_xlfn.XLOOKUP(A714,compensation_cleaned!$A:$A,compensation_cleaned!$D:$D,"Missing")</f>
        <v>L3</v>
      </c>
      <c r="P714">
        <f>_xlfn.XLOOKUP(A714,engagement_pivot!$A:$A,engagement_pivot!$B:$B,"Missing")</f>
        <v>2</v>
      </c>
      <c r="Q714" t="str">
        <f>IF(
  _xlfn.XLOOKUP(A714, engagement_pivot!A:A, engagement_pivot!C:C, 0) &gt; 0,
  "Yes",
  "No"
)</f>
        <v>Yes</v>
      </c>
      <c r="R714">
        <f t="shared" si="55"/>
        <v>77</v>
      </c>
      <c r="S714" t="str">
        <f t="shared" si="56"/>
        <v>37+ months</v>
      </c>
      <c r="T714">
        <f>_xlfn.XLOOKUP(A714,performance_pivot!$A:$A,performance_pivot!$B:$B,"Missing")</f>
        <v>3</v>
      </c>
      <c r="U714">
        <f>_xlfn.XLOOKUP(A714,compensation_cleaned!$A:$A,compensation_cleaned!$F:$F,"Missing")</f>
        <v>1044648.4727722772</v>
      </c>
      <c r="V714" t="str">
        <f t="shared" si="57"/>
        <v>Above Avg Pay</v>
      </c>
      <c r="W714" t="str">
        <f t="shared" si="58"/>
        <v>Low/Avg Performer</v>
      </c>
      <c r="Y714" t="str">
        <f t="shared" si="59"/>
        <v>Overpaid Low Performer</v>
      </c>
    </row>
    <row r="715" spans="1:25">
      <c r="A715" s="11" t="s">
        <v>900</v>
      </c>
      <c r="B715" s="12" t="s">
        <v>19</v>
      </c>
      <c r="C715" s="12">
        <v>25</v>
      </c>
      <c r="D715" s="12" t="s">
        <v>12</v>
      </c>
      <c r="E715" s="12" t="s">
        <v>33</v>
      </c>
      <c r="F715" s="12" t="s">
        <v>112</v>
      </c>
      <c r="G715" s="13">
        <v>42780</v>
      </c>
      <c r="H715" s="12" t="s">
        <v>389</v>
      </c>
      <c r="I715" s="12" t="s">
        <v>16</v>
      </c>
      <c r="J715" s="14" t="s">
        <v>24</v>
      </c>
      <c r="K715" t="str">
        <f>_xlfn.XLOOKUP(A715,attrition_cleaned!$A:$A,attrition_cleaned!$B:$B,"Missing")</f>
        <v>No</v>
      </c>
      <c r="L715" s="13"/>
      <c r="M715">
        <f>_xlfn.XLOOKUP(A715,compensation_cleaned!$A:$A,compensation_cleaned!$B:$B,"Missing")</f>
        <v>467910</v>
      </c>
      <c r="N715">
        <f>_xlfn.XLOOKUP(A715,compensation_cleaned!$A:$A,compensation_cleaned!$C:$C,"Missing")</f>
        <v>40247</v>
      </c>
      <c r="O715" t="str">
        <f>_xlfn.XLOOKUP(A715,compensation_cleaned!$A:$A,compensation_cleaned!$D:$D,"Missing")</f>
        <v>L1</v>
      </c>
      <c r="P715">
        <f>_xlfn.XLOOKUP(A715,engagement_pivot!$A:$A,engagement_pivot!$B:$B,"Missing")</f>
        <v>3</v>
      </c>
      <c r="Q715" t="str">
        <f>IF(
  _xlfn.XLOOKUP(A715, engagement_pivot!A:A, engagement_pivot!C:C, 0) &gt; 0,
  "Yes",
  "No"
)</f>
        <v>Yes</v>
      </c>
      <c r="R715">
        <f t="shared" si="55"/>
        <v>82</v>
      </c>
      <c r="S715" t="str">
        <f t="shared" si="56"/>
        <v>37+ months</v>
      </c>
      <c r="T715">
        <f>_xlfn.XLOOKUP(A715,performance_pivot!$A:$A,performance_pivot!$B:$B,"Missing")</f>
        <v>4</v>
      </c>
      <c r="U715">
        <f>_xlfn.XLOOKUP(A715,compensation_cleaned!$A:$A,compensation_cleaned!$F:$F,"Missing")</f>
        <v>499723.03723404254</v>
      </c>
      <c r="V715" t="str">
        <f t="shared" si="57"/>
        <v>Below Avg Pay</v>
      </c>
      <c r="W715" t="str">
        <f t="shared" si="58"/>
        <v>High Performer</v>
      </c>
      <c r="Y715" t="str">
        <f t="shared" si="59"/>
        <v>Underpaid High Performer</v>
      </c>
    </row>
    <row r="716" spans="1:25">
      <c r="A716" s="7" t="s">
        <v>901</v>
      </c>
      <c r="B716" s="8" t="s">
        <v>19</v>
      </c>
      <c r="C716" s="8">
        <v>23</v>
      </c>
      <c r="D716" s="8" t="s">
        <v>12</v>
      </c>
      <c r="E716" s="8" t="s">
        <v>49</v>
      </c>
      <c r="F716" s="8" t="s">
        <v>50</v>
      </c>
      <c r="G716" s="9">
        <v>43315</v>
      </c>
      <c r="H716" s="8" t="s">
        <v>198</v>
      </c>
      <c r="I716" s="8" t="s">
        <v>23</v>
      </c>
      <c r="J716" s="10" t="s">
        <v>24</v>
      </c>
      <c r="K716" t="str">
        <f>_xlfn.XLOOKUP(A716,attrition_cleaned!$A:$A,attrition_cleaned!$B:$B,"Missing")</f>
        <v>No</v>
      </c>
      <c r="L716" s="9"/>
      <c r="M716">
        <f>_xlfn.XLOOKUP(A716,compensation_cleaned!$A:$A,compensation_cleaned!$B:$B,"Missing")</f>
        <v>1081607</v>
      </c>
      <c r="N716">
        <f>_xlfn.XLOOKUP(A716,compensation_cleaned!$A:$A,compensation_cleaned!$C:$C,"Missing")</f>
        <v>133801</v>
      </c>
      <c r="O716" t="str">
        <f>_xlfn.XLOOKUP(A716,compensation_cleaned!$A:$A,compensation_cleaned!$D:$D,"Missing")</f>
        <v>L3</v>
      </c>
      <c r="P716">
        <f>_xlfn.XLOOKUP(A716,engagement_pivot!$A:$A,engagement_pivot!$B:$B,"Missing")</f>
        <v>4</v>
      </c>
      <c r="Q716" t="str">
        <f>IF(
  _xlfn.XLOOKUP(A716, engagement_pivot!A:A, engagement_pivot!C:C, 0) &gt; 0,
  "Yes",
  "No"
)</f>
        <v>Yes</v>
      </c>
      <c r="R716">
        <f t="shared" si="55"/>
        <v>64</v>
      </c>
      <c r="S716" t="str">
        <f t="shared" si="56"/>
        <v>37+ months</v>
      </c>
      <c r="T716">
        <f>_xlfn.XLOOKUP(A716,performance_pivot!$A:$A,performance_pivot!$B:$B,"Missing")</f>
        <v>4.5</v>
      </c>
      <c r="U716">
        <f>_xlfn.XLOOKUP(A716,compensation_cleaned!$A:$A,compensation_cleaned!$F:$F,"Missing")</f>
        <v>1044648.4727722772</v>
      </c>
      <c r="V716" t="str">
        <f t="shared" si="57"/>
        <v>Above Avg Pay</v>
      </c>
      <c r="W716" t="str">
        <f t="shared" si="58"/>
        <v>High Performer</v>
      </c>
      <c r="Y716" t="str">
        <f t="shared" si="59"/>
        <v>Well Aligned</v>
      </c>
    </row>
    <row r="717" spans="1:25">
      <c r="A717" s="11" t="s">
        <v>902</v>
      </c>
      <c r="B717" s="12" t="s">
        <v>19</v>
      </c>
      <c r="C717" s="12">
        <v>40</v>
      </c>
      <c r="D717" s="12" t="s">
        <v>12</v>
      </c>
      <c r="E717" s="12" t="s">
        <v>26</v>
      </c>
      <c r="F717" s="12" t="s">
        <v>58</v>
      </c>
      <c r="G717" s="13">
        <v>45177</v>
      </c>
      <c r="H717" s="12" t="s">
        <v>109</v>
      </c>
      <c r="I717" s="12" t="s">
        <v>70</v>
      </c>
      <c r="J717" s="14" t="s">
        <v>24</v>
      </c>
      <c r="K717" t="str">
        <f>_xlfn.XLOOKUP(A717,attrition_cleaned!$A:$A,attrition_cleaned!$B:$B,"Missing")</f>
        <v>No</v>
      </c>
      <c r="L717" s="13"/>
      <c r="M717">
        <f>_xlfn.XLOOKUP(A717,compensation_cleaned!$A:$A,compensation_cleaned!$B:$B,"Missing")</f>
        <v>733342</v>
      </c>
      <c r="N717">
        <f>_xlfn.XLOOKUP(A717,compensation_cleaned!$A:$A,compensation_cleaned!$C:$C,"Missing")</f>
        <v>57969</v>
      </c>
      <c r="O717" t="str">
        <f>_xlfn.XLOOKUP(A717,compensation_cleaned!$A:$A,compensation_cleaned!$D:$D,"Missing")</f>
        <v>L2</v>
      </c>
      <c r="P717">
        <f>_xlfn.XLOOKUP(A717,engagement_pivot!$A:$A,engagement_pivot!$B:$B,"Missing")</f>
        <v>2</v>
      </c>
      <c r="Q717" t="str">
        <f>IF(
  _xlfn.XLOOKUP(A717, engagement_pivot!A:A, engagement_pivot!C:C, 0) &gt; 0,
  "Yes",
  "No"
)</f>
        <v>Yes</v>
      </c>
      <c r="R717">
        <f t="shared" si="55"/>
        <v>3</v>
      </c>
      <c r="S717" t="str">
        <f t="shared" si="56"/>
        <v>0–12 months</v>
      </c>
      <c r="T717">
        <f>_xlfn.XLOOKUP(A717,performance_pivot!$A:$A,performance_pivot!$B:$B,"Missing")</f>
        <v>2.3333333333333335</v>
      </c>
      <c r="U717">
        <f>_xlfn.XLOOKUP(A717,compensation_cleaned!$A:$A,compensation_cleaned!$F:$F,"Missing")</f>
        <v>746435.40070921986</v>
      </c>
      <c r="V717" t="str">
        <f t="shared" si="57"/>
        <v>Below Avg Pay</v>
      </c>
      <c r="W717" t="str">
        <f t="shared" si="58"/>
        <v>Low/Avg Performer</v>
      </c>
      <c r="Y717" t="str">
        <f t="shared" si="59"/>
        <v>Low Pay &amp; Low Performance</v>
      </c>
    </row>
    <row r="718" spans="1:25">
      <c r="A718" s="7" t="s">
        <v>903</v>
      </c>
      <c r="B718" s="8" t="s">
        <v>19</v>
      </c>
      <c r="C718" s="8">
        <v>26</v>
      </c>
      <c r="D718" s="8" t="s">
        <v>12</v>
      </c>
      <c r="E718" s="8" t="s">
        <v>26</v>
      </c>
      <c r="F718" s="8" t="s">
        <v>58</v>
      </c>
      <c r="G718" s="9">
        <v>42784</v>
      </c>
      <c r="H718" s="8" t="s">
        <v>194</v>
      </c>
      <c r="I718" s="8" t="s">
        <v>31</v>
      </c>
      <c r="J718" s="10" t="s">
        <v>24</v>
      </c>
      <c r="K718" t="str">
        <f>_xlfn.XLOOKUP(A718,attrition_cleaned!$A:$A,attrition_cleaned!$B:$B,"Missing")</f>
        <v>No</v>
      </c>
      <c r="L718" s="9"/>
      <c r="M718">
        <f>_xlfn.XLOOKUP(A718,compensation_cleaned!$A:$A,compensation_cleaned!$B:$B,"Missing")</f>
        <v>650684</v>
      </c>
      <c r="N718">
        <f>_xlfn.XLOOKUP(A718,compensation_cleaned!$A:$A,compensation_cleaned!$C:$C,"Missing")</f>
        <v>94337</v>
      </c>
      <c r="O718" t="str">
        <f>_xlfn.XLOOKUP(A718,compensation_cleaned!$A:$A,compensation_cleaned!$D:$D,"Missing")</f>
        <v>L2</v>
      </c>
      <c r="P718">
        <f>_xlfn.XLOOKUP(A718,engagement_pivot!$A:$A,engagement_pivot!$B:$B,"Missing")</f>
        <v>5</v>
      </c>
      <c r="Q718" t="str">
        <f>IF(
  _xlfn.XLOOKUP(A718, engagement_pivot!A:A, engagement_pivot!C:C, 0) &gt; 0,
  "Yes",
  "No"
)</f>
        <v>Yes</v>
      </c>
      <c r="R718">
        <f t="shared" si="55"/>
        <v>82</v>
      </c>
      <c r="S718" t="str">
        <f t="shared" si="56"/>
        <v>37+ months</v>
      </c>
      <c r="T718">
        <f>_xlfn.XLOOKUP(A718,performance_pivot!$A:$A,performance_pivot!$B:$B,"Missing")</f>
        <v>4</v>
      </c>
      <c r="U718">
        <f>_xlfn.XLOOKUP(A718,compensation_cleaned!$A:$A,compensation_cleaned!$F:$F,"Missing")</f>
        <v>746435.40070921986</v>
      </c>
      <c r="V718" t="str">
        <f t="shared" si="57"/>
        <v>Below Avg Pay</v>
      </c>
      <c r="W718" t="str">
        <f t="shared" si="58"/>
        <v>High Performer</v>
      </c>
      <c r="Y718" t="str">
        <f t="shared" si="59"/>
        <v>Underpaid High Performer</v>
      </c>
    </row>
    <row r="719" spans="1:25">
      <c r="A719" s="11" t="s">
        <v>904</v>
      </c>
      <c r="B719" s="12" t="s">
        <v>11</v>
      </c>
      <c r="C719" s="12">
        <v>22</v>
      </c>
      <c r="D719" s="12" t="s">
        <v>12</v>
      </c>
      <c r="E719" s="12" t="s">
        <v>33</v>
      </c>
      <c r="F719" s="12" t="s">
        <v>34</v>
      </c>
      <c r="G719" s="13">
        <v>44930</v>
      </c>
      <c r="H719" s="12" t="s">
        <v>96</v>
      </c>
      <c r="I719" s="12" t="s">
        <v>56</v>
      </c>
      <c r="J719" s="14" t="s">
        <v>24</v>
      </c>
      <c r="K719" t="str">
        <f>_xlfn.XLOOKUP(A719,attrition_cleaned!$A:$A,attrition_cleaned!$B:$B,"Missing")</f>
        <v>Yes</v>
      </c>
      <c r="L719" s="13">
        <v>46483</v>
      </c>
      <c r="M719">
        <f>_xlfn.XLOOKUP(A719,compensation_cleaned!$A:$A,compensation_cleaned!$B:$B,"Missing")</f>
        <v>1454826</v>
      </c>
      <c r="N719">
        <f>_xlfn.XLOOKUP(A719,compensation_cleaned!$A:$A,compensation_cleaned!$C:$C,"Missing")</f>
        <v>158239</v>
      </c>
      <c r="O719" t="str">
        <f>_xlfn.XLOOKUP(A719,compensation_cleaned!$A:$A,compensation_cleaned!$D:$D,"Missing")</f>
        <v>L4</v>
      </c>
      <c r="P719">
        <f>_xlfn.XLOOKUP(A719,engagement_pivot!$A:$A,engagement_pivot!$B:$B,"Missing")</f>
        <v>4.333333333333333</v>
      </c>
      <c r="Q719" t="str">
        <f>IF(
  _xlfn.XLOOKUP(A719, engagement_pivot!A:A, engagement_pivot!C:C, 0) &gt; 0,
  "Yes",
  "No"
)</f>
        <v>Yes</v>
      </c>
      <c r="R719">
        <f t="shared" si="55"/>
        <v>51</v>
      </c>
      <c r="S719" t="str">
        <f t="shared" si="56"/>
        <v>37+ months</v>
      </c>
      <c r="T719">
        <f>_xlfn.XLOOKUP(A719,performance_pivot!$A:$A,performance_pivot!$B:$B,"Missing")</f>
        <v>3</v>
      </c>
      <c r="U719">
        <f>_xlfn.XLOOKUP(A719,compensation_cleaned!$A:$A,compensation_cleaned!$F:$F,"Missing")</f>
        <v>1044648.4727722772</v>
      </c>
      <c r="V719" t="str">
        <f t="shared" si="57"/>
        <v>Above Avg Pay</v>
      </c>
      <c r="W719" t="str">
        <f t="shared" si="58"/>
        <v>Low/Avg Performer</v>
      </c>
      <c r="Y719" t="str">
        <f t="shared" si="59"/>
        <v>Overpaid Low Performer</v>
      </c>
    </row>
    <row r="720" spans="1:25">
      <c r="A720" s="7" t="s">
        <v>905</v>
      </c>
      <c r="B720" s="8" t="s">
        <v>11</v>
      </c>
      <c r="C720" s="8">
        <v>22</v>
      </c>
      <c r="D720" s="8" t="s">
        <v>20</v>
      </c>
      <c r="E720" s="8" t="s">
        <v>49</v>
      </c>
      <c r="F720" s="8" t="s">
        <v>68</v>
      </c>
      <c r="G720" s="9">
        <v>44878</v>
      </c>
      <c r="H720" s="8" t="s">
        <v>353</v>
      </c>
      <c r="I720" s="8" t="s">
        <v>31</v>
      </c>
      <c r="J720" s="10" t="s">
        <v>17</v>
      </c>
      <c r="K720" t="str">
        <f>_xlfn.XLOOKUP(A720,attrition_cleaned!$A:$A,attrition_cleaned!$B:$B,"Missing")</f>
        <v>No</v>
      </c>
      <c r="L720" s="9"/>
      <c r="M720">
        <f>_xlfn.XLOOKUP(A720,compensation_cleaned!$A:$A,compensation_cleaned!$B:$B,"Missing")</f>
        <v>839685</v>
      </c>
      <c r="N720">
        <f>_xlfn.XLOOKUP(A720,compensation_cleaned!$A:$A,compensation_cleaned!$C:$C,"Missing")</f>
        <v>79584</v>
      </c>
      <c r="O720" t="str">
        <f>_xlfn.XLOOKUP(A720,compensation_cleaned!$A:$A,compensation_cleaned!$D:$D,"Missing")</f>
        <v>L2</v>
      </c>
      <c r="P720">
        <f>_xlfn.XLOOKUP(A720,engagement_pivot!$A:$A,engagement_pivot!$B:$B,"Missing")</f>
        <v>1.3333333333333333</v>
      </c>
      <c r="Q720" t="str">
        <f>IF(
  _xlfn.XLOOKUP(A720, engagement_pivot!A:A, engagement_pivot!C:C, 0) &gt; 0,
  "Yes",
  "No"
)</f>
        <v>Yes</v>
      </c>
      <c r="R720">
        <f t="shared" si="55"/>
        <v>13</v>
      </c>
      <c r="S720" t="str">
        <f t="shared" si="56"/>
        <v>13–36 months</v>
      </c>
      <c r="T720">
        <f>_xlfn.XLOOKUP(A720,performance_pivot!$A:$A,performance_pivot!$B:$B,"Missing")</f>
        <v>3.3333333333333335</v>
      </c>
      <c r="U720">
        <f>_xlfn.XLOOKUP(A720,compensation_cleaned!$A:$A,compensation_cleaned!$F:$F,"Missing")</f>
        <v>746435.40070921986</v>
      </c>
      <c r="V720" t="str">
        <f t="shared" si="57"/>
        <v>Above Avg Pay</v>
      </c>
      <c r="W720" t="str">
        <f t="shared" si="58"/>
        <v>Low/Avg Performer</v>
      </c>
      <c r="Y720" t="str">
        <f t="shared" si="59"/>
        <v>Overpaid Low Performer</v>
      </c>
    </row>
    <row r="721" spans="1:25">
      <c r="A721" s="11" t="s">
        <v>906</v>
      </c>
      <c r="B721" s="12" t="s">
        <v>19</v>
      </c>
      <c r="C721" s="12">
        <v>26</v>
      </c>
      <c r="D721" s="12" t="s">
        <v>12</v>
      </c>
      <c r="E721" s="12" t="s">
        <v>13</v>
      </c>
      <c r="F721" s="12" t="s">
        <v>21</v>
      </c>
      <c r="G721" s="13">
        <v>45269</v>
      </c>
      <c r="H721" s="12" t="s">
        <v>329</v>
      </c>
      <c r="I721" s="12" t="s">
        <v>56</v>
      </c>
      <c r="J721" s="14" t="s">
        <v>17</v>
      </c>
      <c r="K721" t="str">
        <f>_xlfn.XLOOKUP(A721,attrition_cleaned!$A:$A,attrition_cleaned!$B:$B,"Missing")</f>
        <v>No</v>
      </c>
      <c r="L721" s="13"/>
      <c r="M721">
        <f>_xlfn.XLOOKUP(A721,compensation_cleaned!$A:$A,compensation_cleaned!$B:$B,"Missing")</f>
        <v>1397341</v>
      </c>
      <c r="N721">
        <f>_xlfn.XLOOKUP(A721,compensation_cleaned!$A:$A,compensation_cleaned!$C:$C,"Missing")</f>
        <v>203296</v>
      </c>
      <c r="O721" t="str">
        <f>_xlfn.XLOOKUP(A721,compensation_cleaned!$A:$A,compensation_cleaned!$D:$D,"Missing")</f>
        <v>L4</v>
      </c>
      <c r="P721">
        <f>_xlfn.XLOOKUP(A721,engagement_pivot!$A:$A,engagement_pivot!$B:$B,"Missing")</f>
        <v>3</v>
      </c>
      <c r="Q721" t="str">
        <f>IF(
  _xlfn.XLOOKUP(A721, engagement_pivot!A:A, engagement_pivot!C:C, 0) &gt; 0,
  "Yes",
  "No"
)</f>
        <v>Yes</v>
      </c>
      <c r="R721">
        <f t="shared" si="55"/>
        <v>0</v>
      </c>
      <c r="S721" t="str">
        <f t="shared" si="56"/>
        <v>0–12 months</v>
      </c>
      <c r="T721">
        <f>_xlfn.XLOOKUP(A721,performance_pivot!$A:$A,performance_pivot!$B:$B,"Missing")</f>
        <v>4</v>
      </c>
      <c r="U721">
        <f>_xlfn.XLOOKUP(A721,compensation_cleaned!$A:$A,compensation_cleaned!$F:$F,"Missing")</f>
        <v>1044648.4727722772</v>
      </c>
      <c r="V721" t="str">
        <f t="shared" si="57"/>
        <v>Above Avg Pay</v>
      </c>
      <c r="W721" t="str">
        <f t="shared" si="58"/>
        <v>High Performer</v>
      </c>
      <c r="Y721" t="str">
        <f t="shared" si="59"/>
        <v>Well Aligned</v>
      </c>
    </row>
    <row r="722" spans="1:25">
      <c r="A722" s="7" t="s">
        <v>907</v>
      </c>
      <c r="B722" s="8" t="s">
        <v>19</v>
      </c>
      <c r="C722" s="8">
        <v>31</v>
      </c>
      <c r="D722" s="8" t="s">
        <v>12</v>
      </c>
      <c r="E722" s="8" t="s">
        <v>33</v>
      </c>
      <c r="F722" s="8" t="s">
        <v>112</v>
      </c>
      <c r="G722" s="9">
        <v>43952</v>
      </c>
      <c r="H722" s="8" t="s">
        <v>44</v>
      </c>
      <c r="I722" s="8" t="s">
        <v>16</v>
      </c>
      <c r="J722" s="10" t="s">
        <v>24</v>
      </c>
      <c r="K722" t="str">
        <f>_xlfn.XLOOKUP(A722,attrition_cleaned!$A:$A,attrition_cleaned!$B:$B,"Missing")</f>
        <v>No</v>
      </c>
      <c r="L722" s="9"/>
      <c r="M722">
        <f>_xlfn.XLOOKUP(A722,compensation_cleaned!$A:$A,compensation_cleaned!$B:$B,"Missing")</f>
        <v>1195881</v>
      </c>
      <c r="N722">
        <f>_xlfn.XLOOKUP(A722,compensation_cleaned!$A:$A,compensation_cleaned!$C:$C,"Missing")</f>
        <v>131376</v>
      </c>
      <c r="O722" t="str">
        <f>_xlfn.XLOOKUP(A722,compensation_cleaned!$A:$A,compensation_cleaned!$D:$D,"Missing")</f>
        <v>L3</v>
      </c>
      <c r="P722">
        <f>_xlfn.XLOOKUP(A722,engagement_pivot!$A:$A,engagement_pivot!$B:$B,"Missing")</f>
        <v>3</v>
      </c>
      <c r="Q722" t="str">
        <f>IF(
  _xlfn.XLOOKUP(A722, engagement_pivot!A:A, engagement_pivot!C:C, 0) &gt; 0,
  "Yes",
  "No"
)</f>
        <v>Yes</v>
      </c>
      <c r="R722">
        <f t="shared" si="55"/>
        <v>43</v>
      </c>
      <c r="S722" t="str">
        <f t="shared" si="56"/>
        <v>37+ months</v>
      </c>
      <c r="T722">
        <f>_xlfn.XLOOKUP(A722,performance_pivot!$A:$A,performance_pivot!$B:$B,"Missing")</f>
        <v>4</v>
      </c>
      <c r="U722">
        <f>_xlfn.XLOOKUP(A722,compensation_cleaned!$A:$A,compensation_cleaned!$F:$F,"Missing")</f>
        <v>1044648.4727722772</v>
      </c>
      <c r="V722" t="str">
        <f t="shared" si="57"/>
        <v>Above Avg Pay</v>
      </c>
      <c r="W722" t="str">
        <f t="shared" si="58"/>
        <v>High Performer</v>
      </c>
      <c r="Y722" t="str">
        <f t="shared" si="59"/>
        <v>Well Aligned</v>
      </c>
    </row>
    <row r="723" spans="1:25">
      <c r="A723" s="11" t="s">
        <v>908</v>
      </c>
      <c r="B723" s="12" t="s">
        <v>19</v>
      </c>
      <c r="C723" s="12">
        <v>33</v>
      </c>
      <c r="D723" s="12" t="s">
        <v>12</v>
      </c>
      <c r="E723" s="12" t="s">
        <v>26</v>
      </c>
      <c r="F723" s="12" t="s">
        <v>58</v>
      </c>
      <c r="G723" s="13">
        <v>44838</v>
      </c>
      <c r="H723" s="12" t="s">
        <v>90</v>
      </c>
      <c r="I723" s="12" t="s">
        <v>56</v>
      </c>
      <c r="J723" s="14" t="s">
        <v>24</v>
      </c>
      <c r="K723" t="str">
        <f>_xlfn.XLOOKUP(A723,attrition_cleaned!$A:$A,attrition_cleaned!$B:$B,"Missing")</f>
        <v>Yes</v>
      </c>
      <c r="L723" s="13">
        <v>45169</v>
      </c>
      <c r="M723">
        <f>_xlfn.XLOOKUP(A723,compensation_cleaned!$A:$A,compensation_cleaned!$B:$B,"Missing")</f>
        <v>497078</v>
      </c>
      <c r="N723">
        <f>_xlfn.XLOOKUP(A723,compensation_cleaned!$A:$A,compensation_cleaned!$C:$C,"Missing")</f>
        <v>51744</v>
      </c>
      <c r="O723" t="str">
        <f>_xlfn.XLOOKUP(A723,compensation_cleaned!$A:$A,compensation_cleaned!$D:$D,"Missing")</f>
        <v>L1</v>
      </c>
      <c r="P723">
        <f>_xlfn.XLOOKUP(A723,engagement_pivot!$A:$A,engagement_pivot!$B:$B,"Missing")</f>
        <v>1.5</v>
      </c>
      <c r="Q723" t="str">
        <f>IF(
  _xlfn.XLOOKUP(A723, engagement_pivot!A:A, engagement_pivot!C:C, 0) &gt; 0,
  "Yes",
  "No"
)</f>
        <v>Yes</v>
      </c>
      <c r="R723">
        <f t="shared" si="55"/>
        <v>10</v>
      </c>
      <c r="S723" t="str">
        <f t="shared" si="56"/>
        <v>0–12 months</v>
      </c>
      <c r="T723">
        <f>_xlfn.XLOOKUP(A723,performance_pivot!$A:$A,performance_pivot!$B:$B,"Missing")</f>
        <v>4.25</v>
      </c>
      <c r="U723">
        <f>_xlfn.XLOOKUP(A723,compensation_cleaned!$A:$A,compensation_cleaned!$F:$F,"Missing")</f>
        <v>499723.03723404254</v>
      </c>
      <c r="V723" t="str">
        <f t="shared" si="57"/>
        <v>Below Avg Pay</v>
      </c>
      <c r="W723" t="str">
        <f t="shared" si="58"/>
        <v>High Performer</v>
      </c>
      <c r="Y723" t="str">
        <f t="shared" si="59"/>
        <v>Underpaid High Performer</v>
      </c>
    </row>
    <row r="724" spans="1:25">
      <c r="A724" s="7" t="s">
        <v>909</v>
      </c>
      <c r="B724" s="8" t="s">
        <v>19</v>
      </c>
      <c r="C724" s="8">
        <v>23</v>
      </c>
      <c r="D724" s="8" t="s">
        <v>20</v>
      </c>
      <c r="E724" s="8" t="s">
        <v>26</v>
      </c>
      <c r="F724" s="8" t="s">
        <v>27</v>
      </c>
      <c r="G724" s="9">
        <v>44984</v>
      </c>
      <c r="H724" s="8" t="s">
        <v>107</v>
      </c>
      <c r="I724" s="8" t="s">
        <v>56</v>
      </c>
      <c r="J724" s="10" t="s">
        <v>24</v>
      </c>
      <c r="K724" t="str">
        <f>_xlfn.XLOOKUP(A724,attrition_cleaned!$A:$A,attrition_cleaned!$B:$B,"Missing")</f>
        <v>Yes</v>
      </c>
      <c r="L724" s="9">
        <v>45726</v>
      </c>
      <c r="M724">
        <f>_xlfn.XLOOKUP(A724,compensation_cleaned!$A:$A,compensation_cleaned!$B:$B,"Missing")</f>
        <v>1097642</v>
      </c>
      <c r="N724">
        <f>_xlfn.XLOOKUP(A724,compensation_cleaned!$A:$A,compensation_cleaned!$C:$C,"Missing")</f>
        <v>72218</v>
      </c>
      <c r="O724" t="str">
        <f>_xlfn.XLOOKUP(A724,compensation_cleaned!$A:$A,compensation_cleaned!$D:$D,"Missing")</f>
        <v>L3</v>
      </c>
      <c r="P724">
        <f>_xlfn.XLOOKUP(A724,engagement_pivot!$A:$A,engagement_pivot!$B:$B,"Missing")</f>
        <v>3.5</v>
      </c>
      <c r="Q724" t="str">
        <f>IF(
  _xlfn.XLOOKUP(A724, engagement_pivot!A:A, engagement_pivot!C:C, 0) &gt; 0,
  "Yes",
  "No"
)</f>
        <v>Yes</v>
      </c>
      <c r="R724">
        <f t="shared" si="55"/>
        <v>24</v>
      </c>
      <c r="S724" t="str">
        <f t="shared" si="56"/>
        <v>13–36 months</v>
      </c>
      <c r="T724">
        <f>_xlfn.XLOOKUP(A724,performance_pivot!$A:$A,performance_pivot!$B:$B,"Missing")</f>
        <v>2</v>
      </c>
      <c r="U724">
        <f>_xlfn.XLOOKUP(A724,compensation_cleaned!$A:$A,compensation_cleaned!$F:$F,"Missing")</f>
        <v>1044648.4727722772</v>
      </c>
      <c r="V724" t="str">
        <f t="shared" si="57"/>
        <v>Above Avg Pay</v>
      </c>
      <c r="W724" t="str">
        <f t="shared" si="58"/>
        <v>Low/Avg Performer</v>
      </c>
      <c r="Y724" t="str">
        <f t="shared" si="59"/>
        <v>Overpaid Low Performer</v>
      </c>
    </row>
    <row r="725" spans="1:25">
      <c r="A725" s="11" t="s">
        <v>910</v>
      </c>
      <c r="B725" s="12" t="s">
        <v>19</v>
      </c>
      <c r="C725" s="12">
        <v>36</v>
      </c>
      <c r="D725" s="12" t="s">
        <v>12</v>
      </c>
      <c r="E725" s="12" t="s">
        <v>37</v>
      </c>
      <c r="F725" s="12" t="s">
        <v>38</v>
      </c>
      <c r="G725" s="13">
        <v>45112</v>
      </c>
      <c r="H725" s="12" t="s">
        <v>194</v>
      </c>
      <c r="I725" s="12" t="s">
        <v>31</v>
      </c>
      <c r="J725" s="14" t="s">
        <v>24</v>
      </c>
      <c r="K725" t="str">
        <f>_xlfn.XLOOKUP(A725,attrition_cleaned!$A:$A,attrition_cleaned!$B:$B,"Missing")</f>
        <v>No</v>
      </c>
      <c r="L725" s="13"/>
      <c r="M725">
        <f>_xlfn.XLOOKUP(A725,compensation_cleaned!$A:$A,compensation_cleaned!$B:$B,"Missing")</f>
        <v>729383</v>
      </c>
      <c r="N725">
        <f>_xlfn.XLOOKUP(A725,compensation_cleaned!$A:$A,compensation_cleaned!$C:$C,"Missing")</f>
        <v>83992</v>
      </c>
      <c r="O725" t="str">
        <f>_xlfn.XLOOKUP(A725,compensation_cleaned!$A:$A,compensation_cleaned!$D:$D,"Missing")</f>
        <v>L2</v>
      </c>
      <c r="P725">
        <f>_xlfn.XLOOKUP(A725,engagement_pivot!$A:$A,engagement_pivot!$B:$B,"Missing")</f>
        <v>4.5</v>
      </c>
      <c r="Q725" t="str">
        <f>IF(
  _xlfn.XLOOKUP(A725, engagement_pivot!A:A, engagement_pivot!C:C, 0) &gt; 0,
  "Yes",
  "No"
)</f>
        <v>Yes</v>
      </c>
      <c r="R725">
        <f t="shared" si="55"/>
        <v>5</v>
      </c>
      <c r="S725" t="str">
        <f t="shared" si="56"/>
        <v>0–12 months</v>
      </c>
      <c r="T725">
        <f>_xlfn.XLOOKUP(A725,performance_pivot!$A:$A,performance_pivot!$B:$B,"Missing")</f>
        <v>4</v>
      </c>
      <c r="U725">
        <f>_xlfn.XLOOKUP(A725,compensation_cleaned!$A:$A,compensation_cleaned!$F:$F,"Missing")</f>
        <v>746435.40070921986</v>
      </c>
      <c r="V725" t="str">
        <f t="shared" si="57"/>
        <v>Below Avg Pay</v>
      </c>
      <c r="W725" t="str">
        <f t="shared" si="58"/>
        <v>High Performer</v>
      </c>
      <c r="Y725" t="str">
        <f t="shared" si="59"/>
        <v>Underpaid High Performer</v>
      </c>
    </row>
    <row r="726" spans="1:25">
      <c r="A726" s="7" t="s">
        <v>911</v>
      </c>
      <c r="B726" s="8" t="s">
        <v>19</v>
      </c>
      <c r="C726" s="8">
        <v>28</v>
      </c>
      <c r="D726" s="8" t="s">
        <v>12</v>
      </c>
      <c r="E726" s="8" t="s">
        <v>26</v>
      </c>
      <c r="F726" s="8" t="s">
        <v>27</v>
      </c>
      <c r="G726" s="9">
        <v>44225</v>
      </c>
      <c r="H726" s="8" t="s">
        <v>372</v>
      </c>
      <c r="I726" s="8" t="s">
        <v>45</v>
      </c>
      <c r="J726" s="10" t="s">
        <v>24</v>
      </c>
      <c r="K726" t="str">
        <f>_xlfn.XLOOKUP(A726,attrition_cleaned!$A:$A,attrition_cleaned!$B:$B,"Missing")</f>
        <v>No</v>
      </c>
      <c r="L726" s="9"/>
      <c r="M726">
        <f>_xlfn.XLOOKUP(A726,compensation_cleaned!$A:$A,compensation_cleaned!$B:$B,"Missing")</f>
        <v>964577</v>
      </c>
      <c r="N726">
        <f>_xlfn.XLOOKUP(A726,compensation_cleaned!$A:$A,compensation_cleaned!$C:$C,"Missing")</f>
        <v>61040</v>
      </c>
      <c r="O726" t="str">
        <f>_xlfn.XLOOKUP(A726,compensation_cleaned!$A:$A,compensation_cleaned!$D:$D,"Missing")</f>
        <v>L3</v>
      </c>
      <c r="P726">
        <f>_xlfn.XLOOKUP(A726,engagement_pivot!$A:$A,engagement_pivot!$B:$B,"Missing")</f>
        <v>2.5</v>
      </c>
      <c r="Q726" t="str">
        <f>IF(
  _xlfn.XLOOKUP(A726, engagement_pivot!A:A, engagement_pivot!C:C, 0) &gt; 0,
  "Yes",
  "No"
)</f>
        <v>Yes</v>
      </c>
      <c r="R726">
        <f t="shared" si="55"/>
        <v>35</v>
      </c>
      <c r="S726" t="str">
        <f t="shared" si="56"/>
        <v>13–36 months</v>
      </c>
      <c r="T726">
        <f>_xlfn.XLOOKUP(A726,performance_pivot!$A:$A,performance_pivot!$B:$B,"Missing")</f>
        <v>4.333333333333333</v>
      </c>
      <c r="U726">
        <f>_xlfn.XLOOKUP(A726,compensation_cleaned!$A:$A,compensation_cleaned!$F:$F,"Missing")</f>
        <v>1044648.4727722772</v>
      </c>
      <c r="V726" t="str">
        <f t="shared" si="57"/>
        <v>Below Avg Pay</v>
      </c>
      <c r="W726" t="str">
        <f t="shared" si="58"/>
        <v>High Performer</v>
      </c>
      <c r="Y726" t="str">
        <f t="shared" si="59"/>
        <v>Underpaid High Performer</v>
      </c>
    </row>
    <row r="727" spans="1:25">
      <c r="A727" s="11" t="s">
        <v>912</v>
      </c>
      <c r="B727" s="12" t="s">
        <v>11</v>
      </c>
      <c r="C727" s="12">
        <v>30</v>
      </c>
      <c r="D727" s="12" t="s">
        <v>12</v>
      </c>
      <c r="E727" s="12" t="s">
        <v>49</v>
      </c>
      <c r="F727" s="12" t="s">
        <v>50</v>
      </c>
      <c r="G727" s="13">
        <v>42939</v>
      </c>
      <c r="H727" s="12" t="s">
        <v>244</v>
      </c>
      <c r="I727" s="12" t="s">
        <v>45</v>
      </c>
      <c r="J727" s="14" t="s">
        <v>24</v>
      </c>
      <c r="K727" t="str">
        <f>_xlfn.XLOOKUP(A727,attrition_cleaned!$A:$A,attrition_cleaned!$B:$B,"Missing")</f>
        <v>No</v>
      </c>
      <c r="L727" s="13"/>
      <c r="M727">
        <f>_xlfn.XLOOKUP(A727,compensation_cleaned!$A:$A,compensation_cleaned!$B:$B,"Missing")</f>
        <v>411467</v>
      </c>
      <c r="N727">
        <f>_xlfn.XLOOKUP(A727,compensation_cleaned!$A:$A,compensation_cleaned!$C:$C,"Missing")</f>
        <v>26895</v>
      </c>
      <c r="O727" t="str">
        <f>_xlfn.XLOOKUP(A727,compensation_cleaned!$A:$A,compensation_cleaned!$D:$D,"Missing")</f>
        <v>L1</v>
      </c>
      <c r="P727">
        <f>_xlfn.XLOOKUP(A727,engagement_pivot!$A:$A,engagement_pivot!$B:$B,"Missing")</f>
        <v>4.5</v>
      </c>
      <c r="Q727" t="str">
        <f>IF(
  _xlfn.XLOOKUP(A727, engagement_pivot!A:A, engagement_pivot!C:C, 0) &gt; 0,
  "Yes",
  "No"
)</f>
        <v>Yes</v>
      </c>
      <c r="R727">
        <f t="shared" si="55"/>
        <v>77</v>
      </c>
      <c r="S727" t="str">
        <f t="shared" si="56"/>
        <v>37+ months</v>
      </c>
      <c r="T727">
        <f>_xlfn.XLOOKUP(A727,performance_pivot!$A:$A,performance_pivot!$B:$B,"Missing")</f>
        <v>3.3333333333333335</v>
      </c>
      <c r="U727">
        <f>_xlfn.XLOOKUP(A727,compensation_cleaned!$A:$A,compensation_cleaned!$F:$F,"Missing")</f>
        <v>499723.03723404254</v>
      </c>
      <c r="V727" t="str">
        <f t="shared" si="57"/>
        <v>Below Avg Pay</v>
      </c>
      <c r="W727" t="str">
        <f t="shared" si="58"/>
        <v>Low/Avg Performer</v>
      </c>
      <c r="Y727" t="str">
        <f t="shared" si="59"/>
        <v>Low Pay &amp; Low Performance</v>
      </c>
    </row>
    <row r="728" spans="1:25">
      <c r="A728" s="7" t="s">
        <v>913</v>
      </c>
      <c r="B728" s="8" t="s">
        <v>19</v>
      </c>
      <c r="C728" s="8">
        <v>32</v>
      </c>
      <c r="D728" s="8" t="s">
        <v>12</v>
      </c>
      <c r="E728" s="8" t="s">
        <v>49</v>
      </c>
      <c r="F728" s="8" t="s">
        <v>65</v>
      </c>
      <c r="G728" s="9">
        <v>43515</v>
      </c>
      <c r="H728" s="8" t="s">
        <v>74</v>
      </c>
      <c r="I728" s="8" t="s">
        <v>31</v>
      </c>
      <c r="J728" s="10" t="s">
        <v>24</v>
      </c>
      <c r="K728" t="str">
        <f>_xlfn.XLOOKUP(A728,attrition_cleaned!$A:$A,attrition_cleaned!$B:$B,"Missing")</f>
        <v>No</v>
      </c>
      <c r="L728" s="9"/>
      <c r="M728">
        <f>_xlfn.XLOOKUP(A728,compensation_cleaned!$A:$A,compensation_cleaned!$B:$B,"Missing")</f>
        <v>520935</v>
      </c>
      <c r="N728">
        <f>_xlfn.XLOOKUP(A728,compensation_cleaned!$A:$A,compensation_cleaned!$C:$C,"Missing")</f>
        <v>40093</v>
      </c>
      <c r="O728" t="str">
        <f>_xlfn.XLOOKUP(A728,compensation_cleaned!$A:$A,compensation_cleaned!$D:$D,"Missing")</f>
        <v>L1</v>
      </c>
      <c r="P728">
        <f>_xlfn.XLOOKUP(A728,engagement_pivot!$A:$A,engagement_pivot!$B:$B,"Missing")</f>
        <v>2</v>
      </c>
      <c r="Q728" t="str">
        <f>IF(
  _xlfn.XLOOKUP(A728, engagement_pivot!A:A, engagement_pivot!C:C, 0) &gt; 0,
  "Yes",
  "No"
)</f>
        <v>Yes</v>
      </c>
      <c r="R728">
        <f t="shared" si="55"/>
        <v>58</v>
      </c>
      <c r="S728" t="str">
        <f t="shared" si="56"/>
        <v>37+ months</v>
      </c>
      <c r="T728">
        <f>_xlfn.XLOOKUP(A728,performance_pivot!$A:$A,performance_pivot!$B:$B,"Missing")</f>
        <v>3</v>
      </c>
      <c r="U728">
        <f>_xlfn.XLOOKUP(A728,compensation_cleaned!$A:$A,compensation_cleaned!$F:$F,"Missing")</f>
        <v>499723.03723404254</v>
      </c>
      <c r="V728" t="str">
        <f t="shared" si="57"/>
        <v>Above Avg Pay</v>
      </c>
      <c r="W728" t="str">
        <f t="shared" si="58"/>
        <v>Low/Avg Performer</v>
      </c>
      <c r="Y728" t="str">
        <f t="shared" si="59"/>
        <v>Overpaid Low Performer</v>
      </c>
    </row>
    <row r="729" spans="1:25">
      <c r="A729" s="11" t="s">
        <v>914</v>
      </c>
      <c r="B729" s="12" t="s">
        <v>11</v>
      </c>
      <c r="C729" s="12">
        <v>43</v>
      </c>
      <c r="D729" s="12" t="s">
        <v>20</v>
      </c>
      <c r="E729" s="12" t="s">
        <v>13</v>
      </c>
      <c r="F729" s="12" t="s">
        <v>21</v>
      </c>
      <c r="G729" s="13">
        <v>44459</v>
      </c>
      <c r="H729" s="12" t="s">
        <v>255</v>
      </c>
      <c r="I729" s="12" t="s">
        <v>31</v>
      </c>
      <c r="J729" s="14" t="s">
        <v>24</v>
      </c>
      <c r="K729" t="str">
        <f>_xlfn.XLOOKUP(A729,attrition_cleaned!$A:$A,attrition_cleaned!$B:$B,"Missing")</f>
        <v>No</v>
      </c>
      <c r="L729" s="13"/>
      <c r="M729">
        <f>_xlfn.XLOOKUP(A729,compensation_cleaned!$A:$A,compensation_cleaned!$B:$B,"Missing")</f>
        <v>414048</v>
      </c>
      <c r="N729">
        <f>_xlfn.XLOOKUP(A729,compensation_cleaned!$A:$A,compensation_cleaned!$C:$C,"Missing")</f>
        <v>27364</v>
      </c>
      <c r="O729" t="str">
        <f>_xlfn.XLOOKUP(A729,compensation_cleaned!$A:$A,compensation_cleaned!$D:$D,"Missing")</f>
        <v>L1</v>
      </c>
      <c r="P729">
        <f>_xlfn.XLOOKUP(A729,engagement_pivot!$A:$A,engagement_pivot!$B:$B,"Missing")</f>
        <v>1</v>
      </c>
      <c r="Q729" t="str">
        <f>IF(
  _xlfn.XLOOKUP(A729, engagement_pivot!A:A, engagement_pivot!C:C, 0) &gt; 0,
  "Yes",
  "No"
)</f>
        <v>Yes</v>
      </c>
      <c r="R729">
        <f t="shared" si="55"/>
        <v>27</v>
      </c>
      <c r="S729" t="str">
        <f t="shared" si="56"/>
        <v>13–36 months</v>
      </c>
      <c r="T729">
        <f>_xlfn.XLOOKUP(A729,performance_pivot!$A:$A,performance_pivot!$B:$B,"Missing")</f>
        <v>3.75</v>
      </c>
      <c r="U729">
        <f>_xlfn.XLOOKUP(A729,compensation_cleaned!$A:$A,compensation_cleaned!$F:$F,"Missing")</f>
        <v>499723.03723404254</v>
      </c>
      <c r="V729" t="str">
        <f t="shared" si="57"/>
        <v>Below Avg Pay</v>
      </c>
      <c r="W729" t="str">
        <f t="shared" si="58"/>
        <v>Low/Avg Performer</v>
      </c>
      <c r="Y729" t="str">
        <f t="shared" si="59"/>
        <v>Low Pay &amp; Low Performance</v>
      </c>
    </row>
    <row r="730" spans="1:25">
      <c r="A730" s="7" t="s">
        <v>915</v>
      </c>
      <c r="B730" s="8" t="s">
        <v>19</v>
      </c>
      <c r="C730" s="8">
        <v>36</v>
      </c>
      <c r="D730" s="8" t="s">
        <v>12</v>
      </c>
      <c r="E730" s="8" t="s">
        <v>26</v>
      </c>
      <c r="F730" s="8" t="s">
        <v>27</v>
      </c>
      <c r="G730" s="9">
        <v>44892</v>
      </c>
      <c r="H730" s="8" t="s">
        <v>69</v>
      </c>
      <c r="I730" s="8" t="s">
        <v>56</v>
      </c>
      <c r="J730" s="10" t="s">
        <v>24</v>
      </c>
      <c r="K730" t="str">
        <f>_xlfn.XLOOKUP(A730,attrition_cleaned!$A:$A,attrition_cleaned!$B:$B,"Missing")</f>
        <v>No</v>
      </c>
      <c r="L730" s="9"/>
      <c r="M730">
        <f>_xlfn.XLOOKUP(A730,compensation_cleaned!$A:$A,compensation_cleaned!$B:$B,"Missing")</f>
        <v>882489</v>
      </c>
      <c r="N730">
        <f>_xlfn.XLOOKUP(A730,compensation_cleaned!$A:$A,compensation_cleaned!$C:$C,"Missing")</f>
        <v>50822</v>
      </c>
      <c r="O730" t="str">
        <f>_xlfn.XLOOKUP(A730,compensation_cleaned!$A:$A,compensation_cleaned!$D:$D,"Missing")</f>
        <v>L2</v>
      </c>
      <c r="P730">
        <f>_xlfn.XLOOKUP(A730,engagement_pivot!$A:$A,engagement_pivot!$B:$B,"Missing")</f>
        <v>1</v>
      </c>
      <c r="Q730" t="str">
        <f>IF(
  _xlfn.XLOOKUP(A730, engagement_pivot!A:A, engagement_pivot!C:C, 0) &gt; 0,
  "Yes",
  "No"
)</f>
        <v>Yes</v>
      </c>
      <c r="R730">
        <f t="shared" si="55"/>
        <v>13</v>
      </c>
      <c r="S730" t="str">
        <f t="shared" si="56"/>
        <v>13–36 months</v>
      </c>
      <c r="T730">
        <f>_xlfn.XLOOKUP(A730,performance_pivot!$A:$A,performance_pivot!$B:$B,"Missing")</f>
        <v>4</v>
      </c>
      <c r="U730">
        <f>_xlfn.XLOOKUP(A730,compensation_cleaned!$A:$A,compensation_cleaned!$F:$F,"Missing")</f>
        <v>746435.40070921986</v>
      </c>
      <c r="V730" t="str">
        <f t="shared" si="57"/>
        <v>Above Avg Pay</v>
      </c>
      <c r="W730" t="str">
        <f t="shared" si="58"/>
        <v>High Performer</v>
      </c>
      <c r="Y730" t="str">
        <f t="shared" si="59"/>
        <v>Well Aligned</v>
      </c>
    </row>
    <row r="731" spans="1:25">
      <c r="A731" s="11" t="s">
        <v>916</v>
      </c>
      <c r="B731" s="12" t="s">
        <v>11</v>
      </c>
      <c r="C731" s="12">
        <v>28</v>
      </c>
      <c r="D731" s="12" t="s">
        <v>20</v>
      </c>
      <c r="E731" s="12" t="s">
        <v>37</v>
      </c>
      <c r="F731" s="12" t="s">
        <v>43</v>
      </c>
      <c r="G731" s="13">
        <v>44491</v>
      </c>
      <c r="H731" s="12" t="s">
        <v>157</v>
      </c>
      <c r="I731" s="12" t="s">
        <v>31</v>
      </c>
      <c r="J731" s="14" t="s">
        <v>24</v>
      </c>
      <c r="K731" t="str">
        <f>_xlfn.XLOOKUP(A731,attrition_cleaned!$A:$A,attrition_cleaned!$B:$B,"Missing")</f>
        <v>No</v>
      </c>
      <c r="L731" s="13"/>
      <c r="M731">
        <f>_xlfn.XLOOKUP(A731,compensation_cleaned!$A:$A,compensation_cleaned!$B:$B,"Missing")</f>
        <v>1440006</v>
      </c>
      <c r="N731">
        <f>_xlfn.XLOOKUP(A731,compensation_cleaned!$A:$A,compensation_cleaned!$C:$C,"Missing")</f>
        <v>185728</v>
      </c>
      <c r="O731" t="str">
        <f>_xlfn.XLOOKUP(A731,compensation_cleaned!$A:$A,compensation_cleaned!$D:$D,"Missing")</f>
        <v>L4</v>
      </c>
      <c r="P731">
        <f>_xlfn.XLOOKUP(A731,engagement_pivot!$A:$A,engagement_pivot!$B:$B,"Missing")</f>
        <v>2.5</v>
      </c>
      <c r="Q731" t="str">
        <f>IF(
  _xlfn.XLOOKUP(A731, engagement_pivot!A:A, engagement_pivot!C:C, 0) &gt; 0,
  "Yes",
  "No"
)</f>
        <v>Yes</v>
      </c>
      <c r="R731">
        <f t="shared" si="55"/>
        <v>26</v>
      </c>
      <c r="S731" t="str">
        <f t="shared" si="56"/>
        <v>13–36 months</v>
      </c>
      <c r="T731">
        <f>_xlfn.XLOOKUP(A731,performance_pivot!$A:$A,performance_pivot!$B:$B,"Missing")</f>
        <v>3.5</v>
      </c>
      <c r="U731">
        <f>_xlfn.XLOOKUP(A731,compensation_cleaned!$A:$A,compensation_cleaned!$F:$F,"Missing")</f>
        <v>1044648.4727722772</v>
      </c>
      <c r="V731" t="str">
        <f t="shared" si="57"/>
        <v>Above Avg Pay</v>
      </c>
      <c r="W731" t="str">
        <f t="shared" si="58"/>
        <v>Low/Avg Performer</v>
      </c>
      <c r="Y731" t="str">
        <f t="shared" si="59"/>
        <v>Overpaid Low Performer</v>
      </c>
    </row>
    <row r="732" spans="1:25">
      <c r="A732" s="7" t="s">
        <v>917</v>
      </c>
      <c r="B732" s="8" t="s">
        <v>19</v>
      </c>
      <c r="C732" s="8">
        <v>27</v>
      </c>
      <c r="D732" s="8" t="s">
        <v>12</v>
      </c>
      <c r="E732" s="8" t="s">
        <v>37</v>
      </c>
      <c r="F732" s="8" t="s">
        <v>38</v>
      </c>
      <c r="G732" s="9">
        <v>43667</v>
      </c>
      <c r="H732" s="8" t="s">
        <v>265</v>
      </c>
      <c r="I732" s="8" t="s">
        <v>16</v>
      </c>
      <c r="J732" s="10" t="s">
        <v>24</v>
      </c>
      <c r="K732" t="str">
        <f>_xlfn.XLOOKUP(A732,attrition_cleaned!$A:$A,attrition_cleaned!$B:$B,"Missing")</f>
        <v>Yes</v>
      </c>
      <c r="L732" s="9">
        <v>44109</v>
      </c>
      <c r="M732">
        <f>_xlfn.XLOOKUP(A732,compensation_cleaned!$A:$A,compensation_cleaned!$B:$B,"Missing")</f>
        <v>697964</v>
      </c>
      <c r="N732">
        <f>_xlfn.XLOOKUP(A732,compensation_cleaned!$A:$A,compensation_cleaned!$C:$C,"Missing")</f>
        <v>86023</v>
      </c>
      <c r="O732" t="str">
        <f>_xlfn.XLOOKUP(A732,compensation_cleaned!$A:$A,compensation_cleaned!$D:$D,"Missing")</f>
        <v>L2</v>
      </c>
      <c r="P732">
        <f>_xlfn.XLOOKUP(A732,engagement_pivot!$A:$A,engagement_pivot!$B:$B,"Missing")</f>
        <v>4.5</v>
      </c>
      <c r="Q732" t="str">
        <f>IF(
  _xlfn.XLOOKUP(A732, engagement_pivot!A:A, engagement_pivot!C:C, 0) &gt; 0,
  "Yes",
  "No"
)</f>
        <v>Yes</v>
      </c>
      <c r="R732">
        <f t="shared" si="55"/>
        <v>14</v>
      </c>
      <c r="S732" t="str">
        <f t="shared" si="56"/>
        <v>13–36 months</v>
      </c>
      <c r="T732">
        <f>_xlfn.XLOOKUP(A732,performance_pivot!$A:$A,performance_pivot!$B:$B,"Missing")</f>
        <v>4.333333333333333</v>
      </c>
      <c r="U732">
        <f>_xlfn.XLOOKUP(A732,compensation_cleaned!$A:$A,compensation_cleaned!$F:$F,"Missing")</f>
        <v>746435.40070921986</v>
      </c>
      <c r="V732" t="str">
        <f t="shared" si="57"/>
        <v>Below Avg Pay</v>
      </c>
      <c r="W732" t="str">
        <f t="shared" si="58"/>
        <v>High Performer</v>
      </c>
      <c r="Y732" t="str">
        <f t="shared" si="59"/>
        <v>Underpaid High Performer</v>
      </c>
    </row>
    <row r="733" spans="1:25">
      <c r="A733" s="11" t="s">
        <v>918</v>
      </c>
      <c r="B733" s="12" t="s">
        <v>19</v>
      </c>
      <c r="C733" s="12">
        <v>25</v>
      </c>
      <c r="D733" s="12" t="s">
        <v>20</v>
      </c>
      <c r="E733" s="12" t="s">
        <v>33</v>
      </c>
      <c r="F733" s="12" t="s">
        <v>34</v>
      </c>
      <c r="G733" s="13">
        <v>43329</v>
      </c>
      <c r="H733" s="12" t="s">
        <v>895</v>
      </c>
      <c r="I733" s="12" t="s">
        <v>31</v>
      </c>
      <c r="J733" s="14" t="s">
        <v>24</v>
      </c>
      <c r="K733" t="str">
        <f>_xlfn.XLOOKUP(A733,attrition_cleaned!$A:$A,attrition_cleaned!$B:$B,"Missing")</f>
        <v>No</v>
      </c>
      <c r="L733" s="13"/>
      <c r="M733">
        <f>_xlfn.XLOOKUP(A733,compensation_cleaned!$A:$A,compensation_cleaned!$B:$B,"Missing")</f>
        <v>1383736</v>
      </c>
      <c r="N733">
        <f>_xlfn.XLOOKUP(A733,compensation_cleaned!$A:$A,compensation_cleaned!$C:$C,"Missing")</f>
        <v>113171</v>
      </c>
      <c r="O733" t="str">
        <f>_xlfn.XLOOKUP(A733,compensation_cleaned!$A:$A,compensation_cleaned!$D:$D,"Missing")</f>
        <v>L4</v>
      </c>
      <c r="P733">
        <f>_xlfn.XLOOKUP(A733,engagement_pivot!$A:$A,engagement_pivot!$B:$B,"Missing")</f>
        <v>2.6666666666666665</v>
      </c>
      <c r="Q733" t="str">
        <f>IF(
  _xlfn.XLOOKUP(A733, engagement_pivot!A:A, engagement_pivot!C:C, 0) &gt; 0,
  "Yes",
  "No"
)</f>
        <v>Yes</v>
      </c>
      <c r="R733">
        <f t="shared" si="55"/>
        <v>64</v>
      </c>
      <c r="S733" t="str">
        <f t="shared" si="56"/>
        <v>37+ months</v>
      </c>
      <c r="T733">
        <f>_xlfn.XLOOKUP(A733,performance_pivot!$A:$A,performance_pivot!$B:$B,"Missing")</f>
        <v>5</v>
      </c>
      <c r="U733">
        <f>_xlfn.XLOOKUP(A733,compensation_cleaned!$A:$A,compensation_cleaned!$F:$F,"Missing")</f>
        <v>1044648.4727722772</v>
      </c>
      <c r="V733" t="str">
        <f t="shared" si="57"/>
        <v>Above Avg Pay</v>
      </c>
      <c r="W733" t="str">
        <f t="shared" si="58"/>
        <v>High Performer</v>
      </c>
      <c r="Y733" t="str">
        <f t="shared" si="59"/>
        <v>Well Aligned</v>
      </c>
    </row>
    <row r="734" spans="1:25">
      <c r="A734" s="7" t="s">
        <v>919</v>
      </c>
      <c r="B734" s="8" t="s">
        <v>19</v>
      </c>
      <c r="C734" s="8">
        <v>28</v>
      </c>
      <c r="D734" s="8" t="s">
        <v>12</v>
      </c>
      <c r="E734" s="8" t="s">
        <v>13</v>
      </c>
      <c r="F734" s="8" t="s">
        <v>14</v>
      </c>
      <c r="G734" s="9">
        <v>42823</v>
      </c>
      <c r="H734" s="8" t="s">
        <v>275</v>
      </c>
      <c r="I734" s="8" t="s">
        <v>23</v>
      </c>
      <c r="J734" s="10" t="s">
        <v>24</v>
      </c>
      <c r="K734" t="str">
        <f>_xlfn.XLOOKUP(A734,attrition_cleaned!$A:$A,attrition_cleaned!$B:$B,"Missing")</f>
        <v>Yes</v>
      </c>
      <c r="L734" s="9">
        <v>44315</v>
      </c>
      <c r="M734">
        <f>_xlfn.XLOOKUP(A734,compensation_cleaned!$A:$A,compensation_cleaned!$B:$B,"Missing")</f>
        <v>901140</v>
      </c>
      <c r="N734">
        <f>_xlfn.XLOOKUP(A734,compensation_cleaned!$A:$A,compensation_cleaned!$C:$C,"Missing")</f>
        <v>93420</v>
      </c>
      <c r="O734" t="str">
        <f>_xlfn.XLOOKUP(A734,compensation_cleaned!$A:$A,compensation_cleaned!$D:$D,"Missing")</f>
        <v>L3</v>
      </c>
      <c r="P734">
        <f>_xlfn.XLOOKUP(A734,engagement_pivot!$A:$A,engagement_pivot!$B:$B,"Missing")</f>
        <v>4.666666666666667</v>
      </c>
      <c r="Q734" t="str">
        <f>IF(
  _xlfn.XLOOKUP(A734, engagement_pivot!A:A, engagement_pivot!C:C, 0) &gt; 0,
  "Yes",
  "No"
)</f>
        <v>Yes</v>
      </c>
      <c r="R734">
        <f t="shared" si="55"/>
        <v>49</v>
      </c>
      <c r="S734" t="str">
        <f t="shared" si="56"/>
        <v>37+ months</v>
      </c>
      <c r="T734">
        <f>_xlfn.XLOOKUP(A734,performance_pivot!$A:$A,performance_pivot!$B:$B,"Missing")</f>
        <v>3.5</v>
      </c>
      <c r="U734">
        <f>_xlfn.XLOOKUP(A734,compensation_cleaned!$A:$A,compensation_cleaned!$F:$F,"Missing")</f>
        <v>1044648.4727722772</v>
      </c>
      <c r="V734" t="str">
        <f t="shared" si="57"/>
        <v>Below Avg Pay</v>
      </c>
      <c r="W734" t="str">
        <f t="shared" si="58"/>
        <v>Low/Avg Performer</v>
      </c>
      <c r="Y734" t="str">
        <f t="shared" si="59"/>
        <v>Low Pay &amp; Low Performance</v>
      </c>
    </row>
    <row r="735" spans="1:25">
      <c r="A735" s="11" t="s">
        <v>920</v>
      </c>
      <c r="B735" s="12" t="s">
        <v>11</v>
      </c>
      <c r="C735" s="12">
        <v>28</v>
      </c>
      <c r="D735" s="12" t="s">
        <v>12</v>
      </c>
      <c r="E735" s="12" t="s">
        <v>37</v>
      </c>
      <c r="F735" s="12" t="s">
        <v>43</v>
      </c>
      <c r="G735" s="13">
        <v>44117</v>
      </c>
      <c r="H735" s="12" t="s">
        <v>921</v>
      </c>
      <c r="I735" s="12" t="s">
        <v>56</v>
      </c>
      <c r="J735" s="14" t="s">
        <v>24</v>
      </c>
      <c r="K735" t="str">
        <f>_xlfn.XLOOKUP(A735,attrition_cleaned!$A:$A,attrition_cleaned!$B:$B,"Missing")</f>
        <v>No</v>
      </c>
      <c r="L735" s="13"/>
      <c r="M735">
        <f>_xlfn.XLOOKUP(A735,compensation_cleaned!$A:$A,compensation_cleaned!$B:$B,"Missing")</f>
        <v>1095058</v>
      </c>
      <c r="N735">
        <f>_xlfn.XLOOKUP(A735,compensation_cleaned!$A:$A,compensation_cleaned!$C:$C,"Missing")</f>
        <v>108022</v>
      </c>
      <c r="O735" t="str">
        <f>_xlfn.XLOOKUP(A735,compensation_cleaned!$A:$A,compensation_cleaned!$D:$D,"Missing")</f>
        <v>L3</v>
      </c>
      <c r="P735">
        <f>_xlfn.XLOOKUP(A735,engagement_pivot!$A:$A,engagement_pivot!$B:$B,"Missing")</f>
        <v>1</v>
      </c>
      <c r="Q735" t="str">
        <f>IF(
  _xlfn.XLOOKUP(A735, engagement_pivot!A:A, engagement_pivot!C:C, 0) &gt; 0,
  "Yes",
  "No"
)</f>
        <v>Yes</v>
      </c>
      <c r="R735">
        <f t="shared" si="55"/>
        <v>38</v>
      </c>
      <c r="S735" t="str">
        <f t="shared" si="56"/>
        <v>37+ months</v>
      </c>
      <c r="T735">
        <f>_xlfn.XLOOKUP(A735,performance_pivot!$A:$A,performance_pivot!$B:$B,"Missing")</f>
        <v>3.3333333333333335</v>
      </c>
      <c r="U735">
        <f>_xlfn.XLOOKUP(A735,compensation_cleaned!$A:$A,compensation_cleaned!$F:$F,"Missing")</f>
        <v>1044648.4727722772</v>
      </c>
      <c r="V735" t="str">
        <f t="shared" si="57"/>
        <v>Above Avg Pay</v>
      </c>
      <c r="W735" t="str">
        <f t="shared" si="58"/>
        <v>Low/Avg Performer</v>
      </c>
      <c r="Y735" t="str">
        <f t="shared" si="59"/>
        <v>Overpaid Low Performer</v>
      </c>
    </row>
    <row r="736" spans="1:25">
      <c r="A736" s="7" t="s">
        <v>922</v>
      </c>
      <c r="B736" s="8" t="s">
        <v>19</v>
      </c>
      <c r="C736" s="8">
        <v>40</v>
      </c>
      <c r="D736" s="8" t="s">
        <v>12</v>
      </c>
      <c r="E736" s="8" t="s">
        <v>49</v>
      </c>
      <c r="F736" s="8" t="s">
        <v>65</v>
      </c>
      <c r="G736" s="9">
        <v>43053</v>
      </c>
      <c r="H736" s="8" t="s">
        <v>299</v>
      </c>
      <c r="I736" s="8" t="s">
        <v>23</v>
      </c>
      <c r="J736" s="10" t="s">
        <v>24</v>
      </c>
      <c r="K736" t="str">
        <f>_xlfn.XLOOKUP(A736,attrition_cleaned!$A:$A,attrition_cleaned!$B:$B,"Missing")</f>
        <v>No</v>
      </c>
      <c r="L736" s="9"/>
      <c r="M736">
        <f>_xlfn.XLOOKUP(A736,compensation_cleaned!$A:$A,compensation_cleaned!$B:$B,"Missing")</f>
        <v>619999</v>
      </c>
      <c r="N736">
        <f>_xlfn.XLOOKUP(A736,compensation_cleaned!$A:$A,compensation_cleaned!$C:$C,"Missing")</f>
        <v>43255</v>
      </c>
      <c r="O736" t="str">
        <f>_xlfn.XLOOKUP(A736,compensation_cleaned!$A:$A,compensation_cleaned!$D:$D,"Missing")</f>
        <v>L2</v>
      </c>
      <c r="P736">
        <f>_xlfn.XLOOKUP(A736,engagement_pivot!$A:$A,engagement_pivot!$B:$B,"Missing")</f>
        <v>2.5</v>
      </c>
      <c r="Q736" t="str">
        <f>IF(
  _xlfn.XLOOKUP(A736, engagement_pivot!A:A, engagement_pivot!C:C, 0) &gt; 0,
  "Yes",
  "No"
)</f>
        <v>Yes</v>
      </c>
      <c r="R736">
        <f t="shared" si="55"/>
        <v>73</v>
      </c>
      <c r="S736" t="str">
        <f t="shared" si="56"/>
        <v>37+ months</v>
      </c>
      <c r="T736">
        <f>_xlfn.XLOOKUP(A736,performance_pivot!$A:$A,performance_pivot!$B:$B,"Missing")</f>
        <v>3</v>
      </c>
      <c r="U736">
        <f>_xlfn.XLOOKUP(A736,compensation_cleaned!$A:$A,compensation_cleaned!$F:$F,"Missing")</f>
        <v>746435.40070921986</v>
      </c>
      <c r="V736" t="str">
        <f t="shared" si="57"/>
        <v>Below Avg Pay</v>
      </c>
      <c r="W736" t="str">
        <f t="shared" si="58"/>
        <v>Low/Avg Performer</v>
      </c>
      <c r="Y736" t="str">
        <f t="shared" si="59"/>
        <v>Low Pay &amp; Low Performance</v>
      </c>
    </row>
    <row r="737" spans="1:25">
      <c r="A737" s="11" t="s">
        <v>923</v>
      </c>
      <c r="B737" s="12" t="s">
        <v>11</v>
      </c>
      <c r="C737" s="12">
        <v>35</v>
      </c>
      <c r="D737" s="12" t="s">
        <v>20</v>
      </c>
      <c r="E737" s="12" t="s">
        <v>26</v>
      </c>
      <c r="F737" s="12" t="s">
        <v>58</v>
      </c>
      <c r="G737" s="13">
        <v>43153</v>
      </c>
      <c r="H737" s="12" t="s">
        <v>55</v>
      </c>
      <c r="I737" s="12" t="s">
        <v>23</v>
      </c>
      <c r="J737" s="14" t="s">
        <v>24</v>
      </c>
      <c r="K737" t="str">
        <f>_xlfn.XLOOKUP(A737,attrition_cleaned!$A:$A,attrition_cleaned!$B:$B,"Missing")</f>
        <v>No</v>
      </c>
      <c r="L737" s="13"/>
      <c r="M737">
        <f>_xlfn.XLOOKUP(A737,compensation_cleaned!$A:$A,compensation_cleaned!$B:$B,"Missing")</f>
        <v>513919</v>
      </c>
      <c r="N737">
        <f>_xlfn.XLOOKUP(A737,compensation_cleaned!$A:$A,compensation_cleaned!$C:$C,"Missing")</f>
        <v>71366</v>
      </c>
      <c r="O737" t="str">
        <f>_xlfn.XLOOKUP(A737,compensation_cleaned!$A:$A,compensation_cleaned!$D:$D,"Missing")</f>
        <v>L1</v>
      </c>
      <c r="P737">
        <f>_xlfn.XLOOKUP(A737,engagement_pivot!$A:$A,engagement_pivot!$B:$B,"Missing")</f>
        <v>3</v>
      </c>
      <c r="Q737" t="str">
        <f>IF(
  _xlfn.XLOOKUP(A737, engagement_pivot!A:A, engagement_pivot!C:C, 0) &gt; 0,
  "Yes",
  "No"
)</f>
        <v>Yes</v>
      </c>
      <c r="R737">
        <f t="shared" si="55"/>
        <v>70</v>
      </c>
      <c r="S737" t="str">
        <f t="shared" si="56"/>
        <v>37+ months</v>
      </c>
      <c r="T737">
        <f>_xlfn.XLOOKUP(A737,performance_pivot!$A:$A,performance_pivot!$B:$B,"Missing")</f>
        <v>4.333333333333333</v>
      </c>
      <c r="U737">
        <f>_xlfn.XLOOKUP(A737,compensation_cleaned!$A:$A,compensation_cleaned!$F:$F,"Missing")</f>
        <v>499723.03723404254</v>
      </c>
      <c r="V737" t="str">
        <f t="shared" si="57"/>
        <v>Above Avg Pay</v>
      </c>
      <c r="W737" t="str">
        <f t="shared" si="58"/>
        <v>High Performer</v>
      </c>
      <c r="Y737" t="str">
        <f t="shared" si="59"/>
        <v>Well Aligned</v>
      </c>
    </row>
    <row r="738" spans="1:25">
      <c r="A738" s="7" t="s">
        <v>924</v>
      </c>
      <c r="B738" s="8" t="s">
        <v>19</v>
      </c>
      <c r="C738" s="8">
        <v>33</v>
      </c>
      <c r="D738" s="8" t="s">
        <v>12</v>
      </c>
      <c r="E738" s="8" t="s">
        <v>33</v>
      </c>
      <c r="F738" s="8" t="s">
        <v>112</v>
      </c>
      <c r="G738" s="9">
        <v>42809</v>
      </c>
      <c r="H738" s="8" t="s">
        <v>142</v>
      </c>
      <c r="I738" s="8" t="s">
        <v>45</v>
      </c>
      <c r="J738" s="10" t="s">
        <v>24</v>
      </c>
      <c r="K738" t="str">
        <f>_xlfn.XLOOKUP(A738,attrition_cleaned!$A:$A,attrition_cleaned!$B:$B,"Missing")</f>
        <v>No</v>
      </c>
      <c r="L738" s="9"/>
      <c r="M738">
        <f>_xlfn.XLOOKUP(A738,compensation_cleaned!$A:$A,compensation_cleaned!$B:$B,"Missing")</f>
        <v>790833</v>
      </c>
      <c r="N738">
        <f>_xlfn.XLOOKUP(A738,compensation_cleaned!$A:$A,compensation_cleaned!$C:$C,"Missing")</f>
        <v>49554</v>
      </c>
      <c r="O738" t="str">
        <f>_xlfn.XLOOKUP(A738,compensation_cleaned!$A:$A,compensation_cleaned!$D:$D,"Missing")</f>
        <v>L2</v>
      </c>
      <c r="P738">
        <f>_xlfn.XLOOKUP(A738,engagement_pivot!$A:$A,engagement_pivot!$B:$B,"Missing")</f>
        <v>1</v>
      </c>
      <c r="Q738" t="str">
        <f>IF(
  _xlfn.XLOOKUP(A738, engagement_pivot!A:A, engagement_pivot!C:C, 0) &gt; 0,
  "Yes",
  "No"
)</f>
        <v>Yes</v>
      </c>
      <c r="R738">
        <f t="shared" si="55"/>
        <v>81</v>
      </c>
      <c r="S738" t="str">
        <f t="shared" si="56"/>
        <v>37+ months</v>
      </c>
      <c r="T738">
        <f>_xlfn.XLOOKUP(A738,performance_pivot!$A:$A,performance_pivot!$B:$B,"Missing")</f>
        <v>3.25</v>
      </c>
      <c r="U738">
        <f>_xlfn.XLOOKUP(A738,compensation_cleaned!$A:$A,compensation_cleaned!$F:$F,"Missing")</f>
        <v>746435.40070921986</v>
      </c>
      <c r="V738" t="str">
        <f t="shared" si="57"/>
        <v>Above Avg Pay</v>
      </c>
      <c r="W738" t="str">
        <f t="shared" si="58"/>
        <v>Low/Avg Performer</v>
      </c>
      <c r="Y738" t="str">
        <f t="shared" si="59"/>
        <v>Overpaid Low Performer</v>
      </c>
    </row>
    <row r="739" spans="1:25">
      <c r="A739" s="11" t="s">
        <v>925</v>
      </c>
      <c r="B739" s="12" t="s">
        <v>19</v>
      </c>
      <c r="C739" s="12">
        <v>40</v>
      </c>
      <c r="D739" s="12" t="s">
        <v>12</v>
      </c>
      <c r="E739" s="12" t="s">
        <v>13</v>
      </c>
      <c r="F739" s="12" t="s">
        <v>21</v>
      </c>
      <c r="G739" s="13">
        <v>44288</v>
      </c>
      <c r="H739" s="12" t="s">
        <v>265</v>
      </c>
      <c r="I739" s="12" t="s">
        <v>16</v>
      </c>
      <c r="J739" s="14" t="s">
        <v>24</v>
      </c>
      <c r="K739" t="str">
        <f>_xlfn.XLOOKUP(A739,attrition_cleaned!$A:$A,attrition_cleaned!$B:$B,"Missing")</f>
        <v>Yes</v>
      </c>
      <c r="L739" s="13">
        <v>45655</v>
      </c>
      <c r="M739">
        <f>_xlfn.XLOOKUP(A739,compensation_cleaned!$A:$A,compensation_cleaned!$B:$B,"Missing")</f>
        <v>443412</v>
      </c>
      <c r="N739">
        <f>_xlfn.XLOOKUP(A739,compensation_cleaned!$A:$A,compensation_cleaned!$C:$C,"Missing")</f>
        <v>49232</v>
      </c>
      <c r="O739" t="str">
        <f>_xlfn.XLOOKUP(A739,compensation_cleaned!$A:$A,compensation_cleaned!$D:$D,"Missing")</f>
        <v>L1</v>
      </c>
      <c r="P739">
        <f>_xlfn.XLOOKUP(A739,engagement_pivot!$A:$A,engagement_pivot!$B:$B,"Missing")</f>
        <v>1.5</v>
      </c>
      <c r="Q739" t="str">
        <f>IF(
  _xlfn.XLOOKUP(A739, engagement_pivot!A:A, engagement_pivot!C:C, 0) &gt; 0,
  "Yes",
  "No"
)</f>
        <v>Yes</v>
      </c>
      <c r="R739">
        <f t="shared" si="55"/>
        <v>44</v>
      </c>
      <c r="S739" t="str">
        <f t="shared" si="56"/>
        <v>37+ months</v>
      </c>
      <c r="T739">
        <f>_xlfn.XLOOKUP(A739,performance_pivot!$A:$A,performance_pivot!$B:$B,"Missing")</f>
        <v>2.75</v>
      </c>
      <c r="U739">
        <f>_xlfn.XLOOKUP(A739,compensation_cleaned!$A:$A,compensation_cleaned!$F:$F,"Missing")</f>
        <v>499723.03723404254</v>
      </c>
      <c r="V739" t="str">
        <f t="shared" si="57"/>
        <v>Below Avg Pay</v>
      </c>
      <c r="W739" t="str">
        <f t="shared" si="58"/>
        <v>Low/Avg Performer</v>
      </c>
      <c r="Y739" t="str">
        <f t="shared" si="59"/>
        <v>Low Pay &amp; Low Performance</v>
      </c>
    </row>
    <row r="740" spans="1:25">
      <c r="A740" s="7" t="s">
        <v>926</v>
      </c>
      <c r="B740" s="8" t="s">
        <v>11</v>
      </c>
      <c r="C740" s="8">
        <v>24</v>
      </c>
      <c r="D740" s="8" t="s">
        <v>12</v>
      </c>
      <c r="E740" s="8" t="s">
        <v>26</v>
      </c>
      <c r="F740" s="8" t="s">
        <v>58</v>
      </c>
      <c r="G740" s="9">
        <v>42887</v>
      </c>
      <c r="H740" s="8" t="s">
        <v>55</v>
      </c>
      <c r="I740" s="8" t="s">
        <v>56</v>
      </c>
      <c r="J740" s="10" t="s">
        <v>24</v>
      </c>
      <c r="K740" t="str">
        <f>_xlfn.XLOOKUP(A740,attrition_cleaned!$A:$A,attrition_cleaned!$B:$B,"Missing")</f>
        <v>Yes</v>
      </c>
      <c r="L740" s="9">
        <v>43401</v>
      </c>
      <c r="M740">
        <f>_xlfn.XLOOKUP(A740,compensation_cleaned!$A:$A,compensation_cleaned!$B:$B,"Missing")</f>
        <v>909305</v>
      </c>
      <c r="N740">
        <f>_xlfn.XLOOKUP(A740,compensation_cleaned!$A:$A,compensation_cleaned!$C:$C,"Missing")</f>
        <v>128658</v>
      </c>
      <c r="O740" t="str">
        <f>_xlfn.XLOOKUP(A740,compensation_cleaned!$A:$A,compensation_cleaned!$D:$D,"Missing")</f>
        <v>L3</v>
      </c>
      <c r="P740">
        <f>_xlfn.XLOOKUP(A740,engagement_pivot!$A:$A,engagement_pivot!$B:$B,"Missing")</f>
        <v>2.6666666666666665</v>
      </c>
      <c r="Q740" t="str">
        <f>IF(
  _xlfn.XLOOKUP(A740, engagement_pivot!A:A, engagement_pivot!C:C, 0) &gt; 0,
  "Yes",
  "No"
)</f>
        <v>Yes</v>
      </c>
      <c r="R740">
        <f t="shared" si="55"/>
        <v>16</v>
      </c>
      <c r="S740" t="str">
        <f t="shared" si="56"/>
        <v>13–36 months</v>
      </c>
      <c r="T740">
        <f>_xlfn.XLOOKUP(A740,performance_pivot!$A:$A,performance_pivot!$B:$B,"Missing")</f>
        <v>3.75</v>
      </c>
      <c r="U740">
        <f>_xlfn.XLOOKUP(A740,compensation_cleaned!$A:$A,compensation_cleaned!$F:$F,"Missing")</f>
        <v>1044648.4727722772</v>
      </c>
      <c r="V740" t="str">
        <f t="shared" si="57"/>
        <v>Below Avg Pay</v>
      </c>
      <c r="W740" t="str">
        <f t="shared" si="58"/>
        <v>Low/Avg Performer</v>
      </c>
      <c r="Y740" t="str">
        <f t="shared" si="59"/>
        <v>Low Pay &amp; Low Performance</v>
      </c>
    </row>
    <row r="741" spans="1:25">
      <c r="A741" s="11" t="s">
        <v>927</v>
      </c>
      <c r="B741" s="12" t="s">
        <v>11</v>
      </c>
      <c r="C741" s="12">
        <v>35</v>
      </c>
      <c r="D741" s="12" t="s">
        <v>12</v>
      </c>
      <c r="E741" s="12" t="s">
        <v>13</v>
      </c>
      <c r="F741" s="12" t="s">
        <v>14</v>
      </c>
      <c r="G741" s="13">
        <v>45244</v>
      </c>
      <c r="H741" s="12" t="s">
        <v>192</v>
      </c>
      <c r="I741" s="12" t="s">
        <v>70</v>
      </c>
      <c r="J741" s="14" t="s">
        <v>24</v>
      </c>
      <c r="K741" t="str">
        <f>_xlfn.XLOOKUP(A741,attrition_cleaned!$A:$A,attrition_cleaned!$B:$B,"Missing")</f>
        <v>No</v>
      </c>
      <c r="L741" s="13"/>
      <c r="M741">
        <f>_xlfn.XLOOKUP(A741,compensation_cleaned!$A:$A,compensation_cleaned!$B:$B,"Missing")</f>
        <v>806328</v>
      </c>
      <c r="N741">
        <f>_xlfn.XLOOKUP(A741,compensation_cleaned!$A:$A,compensation_cleaned!$C:$C,"Missing")</f>
        <v>101771</v>
      </c>
      <c r="O741" t="str">
        <f>_xlfn.XLOOKUP(A741,compensation_cleaned!$A:$A,compensation_cleaned!$D:$D,"Missing")</f>
        <v>L2</v>
      </c>
      <c r="P741">
        <f>_xlfn.XLOOKUP(A741,engagement_pivot!$A:$A,engagement_pivot!$B:$B,"Missing")</f>
        <v>2.5</v>
      </c>
      <c r="Q741" t="str">
        <f>IF(
  _xlfn.XLOOKUP(A741, engagement_pivot!A:A, engagement_pivot!C:C, 0) &gt; 0,
  "Yes",
  "No"
)</f>
        <v>Yes</v>
      </c>
      <c r="R741">
        <f t="shared" si="55"/>
        <v>1</v>
      </c>
      <c r="S741" t="str">
        <f t="shared" si="56"/>
        <v>0–12 months</v>
      </c>
      <c r="T741">
        <f>_xlfn.XLOOKUP(A741,performance_pivot!$A:$A,performance_pivot!$B:$B,"Missing")</f>
        <v>4</v>
      </c>
      <c r="U741">
        <f>_xlfn.XLOOKUP(A741,compensation_cleaned!$A:$A,compensation_cleaned!$F:$F,"Missing")</f>
        <v>746435.40070921986</v>
      </c>
      <c r="V741" t="str">
        <f t="shared" si="57"/>
        <v>Above Avg Pay</v>
      </c>
      <c r="W741" t="str">
        <f t="shared" si="58"/>
        <v>High Performer</v>
      </c>
      <c r="Y741" t="str">
        <f t="shared" si="59"/>
        <v>Well Aligned</v>
      </c>
    </row>
    <row r="742" spans="1:25">
      <c r="A742" s="7" t="s">
        <v>928</v>
      </c>
      <c r="B742" s="8" t="s">
        <v>11</v>
      </c>
      <c r="C742" s="8">
        <v>34</v>
      </c>
      <c r="D742" s="8" t="s">
        <v>12</v>
      </c>
      <c r="E742" s="8" t="s">
        <v>49</v>
      </c>
      <c r="F742" s="8" t="s">
        <v>65</v>
      </c>
      <c r="G742" s="9">
        <v>44608</v>
      </c>
      <c r="H742" s="8" t="s">
        <v>389</v>
      </c>
      <c r="I742" s="8" t="s">
        <v>31</v>
      </c>
      <c r="J742" s="10" t="s">
        <v>24</v>
      </c>
      <c r="K742" t="str">
        <f>_xlfn.XLOOKUP(A742,attrition_cleaned!$A:$A,attrition_cleaned!$B:$B,"Missing")</f>
        <v>Yes</v>
      </c>
      <c r="L742" s="9">
        <v>46192</v>
      </c>
      <c r="M742">
        <f>_xlfn.XLOOKUP(A742,compensation_cleaned!$A:$A,compensation_cleaned!$B:$B,"Missing")</f>
        <v>1592423</v>
      </c>
      <c r="N742">
        <f>_xlfn.XLOOKUP(A742,compensation_cleaned!$A:$A,compensation_cleaned!$C:$C,"Missing")</f>
        <v>228440</v>
      </c>
      <c r="O742" t="str">
        <f>_xlfn.XLOOKUP(A742,compensation_cleaned!$A:$A,compensation_cleaned!$D:$D,"Missing")</f>
        <v>L4</v>
      </c>
      <c r="P742">
        <f>_xlfn.XLOOKUP(A742,engagement_pivot!$A:$A,engagement_pivot!$B:$B,"Missing")</f>
        <v>3</v>
      </c>
      <c r="Q742" t="str">
        <f>IF(
  _xlfn.XLOOKUP(A742, engagement_pivot!A:A, engagement_pivot!C:C, 0) &gt; 0,
  "Yes",
  "No"
)</f>
        <v>Yes</v>
      </c>
      <c r="R742">
        <f t="shared" si="55"/>
        <v>52</v>
      </c>
      <c r="S742" t="str">
        <f t="shared" si="56"/>
        <v>37+ months</v>
      </c>
      <c r="T742">
        <f>_xlfn.XLOOKUP(A742,performance_pivot!$A:$A,performance_pivot!$B:$B,"Missing")</f>
        <v>4</v>
      </c>
      <c r="U742">
        <f>_xlfn.XLOOKUP(A742,compensation_cleaned!$A:$A,compensation_cleaned!$F:$F,"Missing")</f>
        <v>1044648.4727722772</v>
      </c>
      <c r="V742" t="str">
        <f t="shared" si="57"/>
        <v>Above Avg Pay</v>
      </c>
      <c r="W742" t="str">
        <f t="shared" si="58"/>
        <v>High Performer</v>
      </c>
      <c r="Y742" t="str">
        <f t="shared" si="59"/>
        <v>Well Aligned</v>
      </c>
    </row>
    <row r="743" spans="1:25">
      <c r="A743" s="11" t="s">
        <v>929</v>
      </c>
      <c r="B743" s="12" t="s">
        <v>19</v>
      </c>
      <c r="C743" s="12">
        <v>24</v>
      </c>
      <c r="D743" s="12" t="s">
        <v>12</v>
      </c>
      <c r="E743" s="12" t="s">
        <v>37</v>
      </c>
      <c r="F743" s="12" t="s">
        <v>43</v>
      </c>
      <c r="G743" s="13">
        <v>44126</v>
      </c>
      <c r="H743" s="12" t="s">
        <v>275</v>
      </c>
      <c r="I743" s="12" t="s">
        <v>45</v>
      </c>
      <c r="J743" s="14" t="s">
        <v>24</v>
      </c>
      <c r="K743" t="str">
        <f>_xlfn.XLOOKUP(A743,attrition_cleaned!$A:$A,attrition_cleaned!$B:$B,"Missing")</f>
        <v>No</v>
      </c>
      <c r="L743" s="13"/>
      <c r="M743">
        <f>_xlfn.XLOOKUP(A743,compensation_cleaned!$A:$A,compensation_cleaned!$B:$B,"Missing")</f>
        <v>622468</v>
      </c>
      <c r="N743">
        <f>_xlfn.XLOOKUP(A743,compensation_cleaned!$A:$A,compensation_cleaned!$C:$C,"Missing")</f>
        <v>31342</v>
      </c>
      <c r="O743" t="str">
        <f>_xlfn.XLOOKUP(A743,compensation_cleaned!$A:$A,compensation_cleaned!$D:$D,"Missing")</f>
        <v>L2</v>
      </c>
      <c r="P743">
        <f>_xlfn.XLOOKUP(A743,engagement_pivot!$A:$A,engagement_pivot!$B:$B,"Missing")</f>
        <v>4</v>
      </c>
      <c r="Q743" t="str">
        <f>IF(
  _xlfn.XLOOKUP(A743, engagement_pivot!A:A, engagement_pivot!C:C, 0) &gt; 0,
  "Yes",
  "No"
)</f>
        <v>Yes</v>
      </c>
      <c r="R743">
        <f t="shared" si="55"/>
        <v>38</v>
      </c>
      <c r="S743" t="str">
        <f t="shared" si="56"/>
        <v>37+ months</v>
      </c>
      <c r="T743">
        <f>_xlfn.XLOOKUP(A743,performance_pivot!$A:$A,performance_pivot!$B:$B,"Missing")</f>
        <v>3.5</v>
      </c>
      <c r="U743">
        <f>_xlfn.XLOOKUP(A743,compensation_cleaned!$A:$A,compensation_cleaned!$F:$F,"Missing")</f>
        <v>746435.40070921986</v>
      </c>
      <c r="V743" t="str">
        <f t="shared" si="57"/>
        <v>Below Avg Pay</v>
      </c>
      <c r="W743" t="str">
        <f t="shared" si="58"/>
        <v>Low/Avg Performer</v>
      </c>
      <c r="Y743" t="str">
        <f t="shared" si="59"/>
        <v>Low Pay &amp; Low Performance</v>
      </c>
    </row>
    <row r="744" spans="1:25">
      <c r="A744" s="7" t="s">
        <v>930</v>
      </c>
      <c r="B744" s="8" t="s">
        <v>11</v>
      </c>
      <c r="C744" s="8">
        <v>33</v>
      </c>
      <c r="D744" s="8" t="s">
        <v>12</v>
      </c>
      <c r="E744" s="8" t="s">
        <v>26</v>
      </c>
      <c r="F744" s="8" t="s">
        <v>27</v>
      </c>
      <c r="G744" s="9">
        <v>44584</v>
      </c>
      <c r="H744" s="8" t="s">
        <v>96</v>
      </c>
      <c r="I744" s="8" t="s">
        <v>70</v>
      </c>
      <c r="J744" s="10" t="s">
        <v>24</v>
      </c>
      <c r="K744" t="str">
        <f>_xlfn.XLOOKUP(A744,attrition_cleaned!$A:$A,attrition_cleaned!$B:$B,"Missing")</f>
        <v>No</v>
      </c>
      <c r="L744" s="9"/>
      <c r="M744">
        <f>_xlfn.XLOOKUP(A744,compensation_cleaned!$A:$A,compensation_cleaned!$B:$B,"Missing")</f>
        <v>1141884</v>
      </c>
      <c r="N744">
        <f>_xlfn.XLOOKUP(A744,compensation_cleaned!$A:$A,compensation_cleaned!$C:$C,"Missing")</f>
        <v>104535</v>
      </c>
      <c r="O744" t="str">
        <f>_xlfn.XLOOKUP(A744,compensation_cleaned!$A:$A,compensation_cleaned!$D:$D,"Missing")</f>
        <v>L3</v>
      </c>
      <c r="P744">
        <f>_xlfn.XLOOKUP(A744,engagement_pivot!$A:$A,engagement_pivot!$B:$B,"Missing")</f>
        <v>3.3333333333333335</v>
      </c>
      <c r="Q744" t="str">
        <f>IF(
  _xlfn.XLOOKUP(A744, engagement_pivot!A:A, engagement_pivot!C:C, 0) &gt; 0,
  "Yes",
  "No"
)</f>
        <v>Yes</v>
      </c>
      <c r="R744">
        <f t="shared" si="55"/>
        <v>23</v>
      </c>
      <c r="S744" t="str">
        <f t="shared" si="56"/>
        <v>13–36 months</v>
      </c>
      <c r="T744">
        <f>_xlfn.XLOOKUP(A744,performance_pivot!$A:$A,performance_pivot!$B:$B,"Missing")</f>
        <v>2.5</v>
      </c>
      <c r="U744">
        <f>_xlfn.XLOOKUP(A744,compensation_cleaned!$A:$A,compensation_cleaned!$F:$F,"Missing")</f>
        <v>1044648.4727722772</v>
      </c>
      <c r="V744" t="str">
        <f t="shared" si="57"/>
        <v>Above Avg Pay</v>
      </c>
      <c r="W744" t="str">
        <f t="shared" si="58"/>
        <v>Low/Avg Performer</v>
      </c>
      <c r="Y744" t="str">
        <f t="shared" si="59"/>
        <v>Overpaid Low Performer</v>
      </c>
    </row>
    <row r="745" spans="1:25">
      <c r="A745" s="11" t="s">
        <v>931</v>
      </c>
      <c r="B745" s="12" t="s">
        <v>19</v>
      </c>
      <c r="C745" s="12">
        <v>32</v>
      </c>
      <c r="D745" s="12" t="s">
        <v>20</v>
      </c>
      <c r="E745" s="12" t="s">
        <v>26</v>
      </c>
      <c r="F745" s="12" t="s">
        <v>27</v>
      </c>
      <c r="G745" s="13">
        <v>42994</v>
      </c>
      <c r="H745" s="12" t="s">
        <v>117</v>
      </c>
      <c r="I745" s="12" t="s">
        <v>23</v>
      </c>
      <c r="J745" s="14" t="s">
        <v>24</v>
      </c>
      <c r="K745" t="str">
        <f>_xlfn.XLOOKUP(A745,attrition_cleaned!$A:$A,attrition_cleaned!$B:$B,"Missing")</f>
        <v>No</v>
      </c>
      <c r="L745" s="13"/>
      <c r="M745">
        <f>_xlfn.XLOOKUP(A745,compensation_cleaned!$A:$A,compensation_cleaned!$B:$B,"Missing")</f>
        <v>904725</v>
      </c>
      <c r="N745">
        <f>_xlfn.XLOOKUP(A745,compensation_cleaned!$A:$A,compensation_cleaned!$C:$C,"Missing")</f>
        <v>49662</v>
      </c>
      <c r="O745" t="str">
        <f>_xlfn.XLOOKUP(A745,compensation_cleaned!$A:$A,compensation_cleaned!$D:$D,"Missing")</f>
        <v>L3</v>
      </c>
      <c r="P745">
        <f>_xlfn.XLOOKUP(A745,engagement_pivot!$A:$A,engagement_pivot!$B:$B,"Missing")</f>
        <v>2.6666666666666665</v>
      </c>
      <c r="Q745" t="str">
        <f>IF(
  _xlfn.XLOOKUP(A745, engagement_pivot!A:A, engagement_pivot!C:C, 0) &gt; 0,
  "Yes",
  "No"
)</f>
        <v>Yes</v>
      </c>
      <c r="R745">
        <f t="shared" si="55"/>
        <v>75</v>
      </c>
      <c r="S745" t="str">
        <f t="shared" si="56"/>
        <v>37+ months</v>
      </c>
      <c r="T745">
        <f>_xlfn.XLOOKUP(A745,performance_pivot!$A:$A,performance_pivot!$B:$B,"Missing")</f>
        <v>3.25</v>
      </c>
      <c r="U745">
        <f>_xlfn.XLOOKUP(A745,compensation_cleaned!$A:$A,compensation_cleaned!$F:$F,"Missing")</f>
        <v>1044648.4727722772</v>
      </c>
      <c r="V745" t="str">
        <f t="shared" si="57"/>
        <v>Below Avg Pay</v>
      </c>
      <c r="W745" t="str">
        <f t="shared" si="58"/>
        <v>Low/Avg Performer</v>
      </c>
      <c r="Y745" t="str">
        <f t="shared" si="59"/>
        <v>Low Pay &amp; Low Performance</v>
      </c>
    </row>
    <row r="746" spans="1:25">
      <c r="A746" s="7" t="s">
        <v>932</v>
      </c>
      <c r="B746" s="8" t="s">
        <v>19</v>
      </c>
      <c r="C746" s="8">
        <v>27</v>
      </c>
      <c r="D746" s="8" t="s">
        <v>12</v>
      </c>
      <c r="E746" s="8" t="s">
        <v>37</v>
      </c>
      <c r="F746" s="8" t="s">
        <v>38</v>
      </c>
      <c r="G746" s="9">
        <v>43574</v>
      </c>
      <c r="H746" s="8" t="s">
        <v>335</v>
      </c>
      <c r="I746" s="8" t="s">
        <v>70</v>
      </c>
      <c r="J746" s="10" t="s">
        <v>24</v>
      </c>
      <c r="K746" t="str">
        <f>_xlfn.XLOOKUP(A746,attrition_cleaned!$A:$A,attrition_cleaned!$B:$B,"Missing")</f>
        <v>Yes</v>
      </c>
      <c r="L746" s="9">
        <v>45240</v>
      </c>
      <c r="M746">
        <f>_xlfn.XLOOKUP(A746,compensation_cleaned!$A:$A,compensation_cleaned!$B:$B,"Missing")</f>
        <v>1584615</v>
      </c>
      <c r="N746">
        <f>_xlfn.XLOOKUP(A746,compensation_cleaned!$A:$A,compensation_cleaned!$C:$C,"Missing")</f>
        <v>108064</v>
      </c>
      <c r="O746" t="str">
        <f>_xlfn.XLOOKUP(A746,compensation_cleaned!$A:$A,compensation_cleaned!$D:$D,"Missing")</f>
        <v>L4</v>
      </c>
      <c r="P746">
        <f>_xlfn.XLOOKUP(A746,engagement_pivot!$A:$A,engagement_pivot!$B:$B,"Missing")</f>
        <v>3</v>
      </c>
      <c r="Q746" t="str">
        <f>IF(
  _xlfn.XLOOKUP(A746, engagement_pivot!A:A, engagement_pivot!C:C, 0) &gt; 0,
  "Yes",
  "No"
)</f>
        <v>Yes</v>
      </c>
      <c r="R746">
        <f t="shared" si="55"/>
        <v>54</v>
      </c>
      <c r="S746" t="str">
        <f t="shared" si="56"/>
        <v>37+ months</v>
      </c>
      <c r="T746">
        <f>_xlfn.XLOOKUP(A746,performance_pivot!$A:$A,performance_pivot!$B:$B,"Missing")</f>
        <v>3.5</v>
      </c>
      <c r="U746">
        <f>_xlfn.XLOOKUP(A746,compensation_cleaned!$A:$A,compensation_cleaned!$F:$F,"Missing")</f>
        <v>1044648.4727722772</v>
      </c>
      <c r="V746" t="str">
        <f t="shared" si="57"/>
        <v>Above Avg Pay</v>
      </c>
      <c r="W746" t="str">
        <f t="shared" si="58"/>
        <v>Low/Avg Performer</v>
      </c>
      <c r="Y746" t="str">
        <f t="shared" si="59"/>
        <v>Overpaid Low Performer</v>
      </c>
    </row>
    <row r="747" spans="1:25">
      <c r="A747" s="11" t="s">
        <v>933</v>
      </c>
      <c r="B747" s="12" t="s">
        <v>11</v>
      </c>
      <c r="C747" s="12">
        <v>32</v>
      </c>
      <c r="D747" s="12" t="s">
        <v>12</v>
      </c>
      <c r="E747" s="12" t="s">
        <v>49</v>
      </c>
      <c r="F747" s="12" t="s">
        <v>65</v>
      </c>
      <c r="G747" s="13">
        <v>44310</v>
      </c>
      <c r="H747" s="12" t="s">
        <v>462</v>
      </c>
      <c r="I747" s="12" t="s">
        <v>56</v>
      </c>
      <c r="J747" s="14" t="s">
        <v>24</v>
      </c>
      <c r="K747" t="str">
        <f>_xlfn.XLOOKUP(A747,attrition_cleaned!$A:$A,attrition_cleaned!$B:$B,"Missing")</f>
        <v>No</v>
      </c>
      <c r="L747" s="13"/>
      <c r="M747">
        <f>_xlfn.XLOOKUP(A747,compensation_cleaned!$A:$A,compensation_cleaned!$B:$B,"Missing")</f>
        <v>1146788</v>
      </c>
      <c r="N747">
        <f>_xlfn.XLOOKUP(A747,compensation_cleaned!$A:$A,compensation_cleaned!$C:$C,"Missing")</f>
        <v>118839</v>
      </c>
      <c r="O747" t="str">
        <f>_xlfn.XLOOKUP(A747,compensation_cleaned!$A:$A,compensation_cleaned!$D:$D,"Missing")</f>
        <v>L3</v>
      </c>
      <c r="P747">
        <f>_xlfn.XLOOKUP(A747,engagement_pivot!$A:$A,engagement_pivot!$B:$B,"Missing")</f>
        <v>2</v>
      </c>
      <c r="Q747" t="str">
        <f>IF(
  _xlfn.XLOOKUP(A747, engagement_pivot!A:A, engagement_pivot!C:C, 0) &gt; 0,
  "Yes",
  "No"
)</f>
        <v>Yes</v>
      </c>
      <c r="R747">
        <f t="shared" si="55"/>
        <v>32</v>
      </c>
      <c r="S747" t="str">
        <f t="shared" si="56"/>
        <v>13–36 months</v>
      </c>
      <c r="T747">
        <f>_xlfn.XLOOKUP(A747,performance_pivot!$A:$A,performance_pivot!$B:$B,"Missing")</f>
        <v>3</v>
      </c>
      <c r="U747">
        <f>_xlfn.XLOOKUP(A747,compensation_cleaned!$A:$A,compensation_cleaned!$F:$F,"Missing")</f>
        <v>1044648.4727722772</v>
      </c>
      <c r="V747" t="str">
        <f t="shared" si="57"/>
        <v>Above Avg Pay</v>
      </c>
      <c r="W747" t="str">
        <f t="shared" si="58"/>
        <v>Low/Avg Performer</v>
      </c>
      <c r="Y747" t="str">
        <f t="shared" si="59"/>
        <v>Overpaid Low Performer</v>
      </c>
    </row>
    <row r="748" spans="1:25">
      <c r="A748" s="7" t="s">
        <v>934</v>
      </c>
      <c r="B748" s="8" t="s">
        <v>11</v>
      </c>
      <c r="C748" s="8">
        <v>36</v>
      </c>
      <c r="D748" s="8" t="s">
        <v>12</v>
      </c>
      <c r="E748" s="8" t="s">
        <v>37</v>
      </c>
      <c r="F748" s="8" t="s">
        <v>43</v>
      </c>
      <c r="G748" s="9">
        <v>44997</v>
      </c>
      <c r="H748" s="8" t="s">
        <v>545</v>
      </c>
      <c r="I748" s="8" t="s">
        <v>45</v>
      </c>
      <c r="J748" s="10" t="s">
        <v>24</v>
      </c>
      <c r="K748" t="str">
        <f>_xlfn.XLOOKUP(A748,attrition_cleaned!$A:$A,attrition_cleaned!$B:$B,"Missing")</f>
        <v>No</v>
      </c>
      <c r="L748" s="9"/>
      <c r="M748">
        <f>_xlfn.XLOOKUP(A748,compensation_cleaned!$A:$A,compensation_cleaned!$B:$B,"Missing")</f>
        <v>1158074</v>
      </c>
      <c r="N748">
        <f>_xlfn.XLOOKUP(A748,compensation_cleaned!$A:$A,compensation_cleaned!$C:$C,"Missing")</f>
        <v>133850</v>
      </c>
      <c r="O748" t="str">
        <f>_xlfn.XLOOKUP(A748,compensation_cleaned!$A:$A,compensation_cleaned!$D:$D,"Missing")</f>
        <v>L3</v>
      </c>
      <c r="P748">
        <f>_xlfn.XLOOKUP(A748,engagement_pivot!$A:$A,engagement_pivot!$B:$B,"Missing")</f>
        <v>4</v>
      </c>
      <c r="Q748" t="str">
        <f>IF(
  _xlfn.XLOOKUP(A748, engagement_pivot!A:A, engagement_pivot!C:C, 0) &gt; 0,
  "Yes",
  "No"
)</f>
        <v>Yes</v>
      </c>
      <c r="R748">
        <f t="shared" si="55"/>
        <v>9</v>
      </c>
      <c r="S748" t="str">
        <f t="shared" si="56"/>
        <v>0–12 months</v>
      </c>
      <c r="T748">
        <f>_xlfn.XLOOKUP(A748,performance_pivot!$A:$A,performance_pivot!$B:$B,"Missing")</f>
        <v>3</v>
      </c>
      <c r="U748">
        <f>_xlfn.XLOOKUP(A748,compensation_cleaned!$A:$A,compensation_cleaned!$F:$F,"Missing")</f>
        <v>1044648.4727722772</v>
      </c>
      <c r="V748" t="str">
        <f t="shared" si="57"/>
        <v>Above Avg Pay</v>
      </c>
      <c r="W748" t="str">
        <f t="shared" si="58"/>
        <v>Low/Avg Performer</v>
      </c>
      <c r="Y748" t="str">
        <f t="shared" si="59"/>
        <v>Overpaid Low Performer</v>
      </c>
    </row>
    <row r="749" spans="1:25">
      <c r="A749" s="11" t="s">
        <v>935</v>
      </c>
      <c r="B749" s="12" t="s">
        <v>19</v>
      </c>
      <c r="C749" s="12">
        <v>28</v>
      </c>
      <c r="D749" s="12" t="s">
        <v>20</v>
      </c>
      <c r="E749" s="12" t="s">
        <v>49</v>
      </c>
      <c r="F749" s="12" t="s">
        <v>68</v>
      </c>
      <c r="G749" s="13">
        <v>44385</v>
      </c>
      <c r="H749" s="12" t="s">
        <v>153</v>
      </c>
      <c r="I749" s="12" t="s">
        <v>45</v>
      </c>
      <c r="J749" s="14" t="s">
        <v>17</v>
      </c>
      <c r="K749" t="str">
        <f>_xlfn.XLOOKUP(A749,attrition_cleaned!$A:$A,attrition_cleaned!$B:$B,"Missing")</f>
        <v>Yes</v>
      </c>
      <c r="L749" s="13">
        <v>45689</v>
      </c>
      <c r="M749">
        <f>_xlfn.XLOOKUP(A749,compensation_cleaned!$A:$A,compensation_cleaned!$B:$B,"Missing")</f>
        <v>882720</v>
      </c>
      <c r="N749">
        <f>_xlfn.XLOOKUP(A749,compensation_cleaned!$A:$A,compensation_cleaned!$C:$C,"Missing")</f>
        <v>68008</v>
      </c>
      <c r="O749" t="str">
        <f>_xlfn.XLOOKUP(A749,compensation_cleaned!$A:$A,compensation_cleaned!$D:$D,"Missing")</f>
        <v>L2</v>
      </c>
      <c r="P749">
        <f>_xlfn.XLOOKUP(A749,engagement_pivot!$A:$A,engagement_pivot!$B:$B,"Missing")</f>
        <v>4</v>
      </c>
      <c r="Q749" t="str">
        <f>IF(
  _xlfn.XLOOKUP(A749, engagement_pivot!A:A, engagement_pivot!C:C, 0) &gt; 0,
  "Yes",
  "No"
)</f>
        <v>Yes</v>
      </c>
      <c r="R749">
        <f t="shared" si="55"/>
        <v>42</v>
      </c>
      <c r="S749" t="str">
        <f t="shared" si="56"/>
        <v>37+ months</v>
      </c>
      <c r="T749">
        <f>_xlfn.XLOOKUP(A749,performance_pivot!$A:$A,performance_pivot!$B:$B,"Missing")</f>
        <v>2.5</v>
      </c>
      <c r="U749">
        <f>_xlfn.XLOOKUP(A749,compensation_cleaned!$A:$A,compensation_cleaned!$F:$F,"Missing")</f>
        <v>746435.40070921986</v>
      </c>
      <c r="V749" t="str">
        <f t="shared" si="57"/>
        <v>Above Avg Pay</v>
      </c>
      <c r="W749" t="str">
        <f t="shared" si="58"/>
        <v>Low/Avg Performer</v>
      </c>
      <c r="Y749" t="str">
        <f t="shared" si="59"/>
        <v>Overpaid Low Performer</v>
      </c>
    </row>
    <row r="750" spans="1:25">
      <c r="A750" s="7" t="s">
        <v>936</v>
      </c>
      <c r="B750" s="8" t="s">
        <v>19</v>
      </c>
      <c r="C750" s="8">
        <v>31</v>
      </c>
      <c r="D750" s="8" t="s">
        <v>12</v>
      </c>
      <c r="E750" s="8" t="s">
        <v>33</v>
      </c>
      <c r="F750" s="8" t="s">
        <v>34</v>
      </c>
      <c r="G750" s="9">
        <v>43567</v>
      </c>
      <c r="H750" s="8" t="s">
        <v>743</v>
      </c>
      <c r="I750" s="8" t="s">
        <v>23</v>
      </c>
      <c r="J750" s="10" t="s">
        <v>24</v>
      </c>
      <c r="K750" t="str">
        <f>_xlfn.XLOOKUP(A750,attrition_cleaned!$A:$A,attrition_cleaned!$B:$B,"Missing")</f>
        <v>No</v>
      </c>
      <c r="L750" s="9"/>
      <c r="M750">
        <f>_xlfn.XLOOKUP(A750,compensation_cleaned!$A:$A,compensation_cleaned!$B:$B,"Missing")</f>
        <v>590314</v>
      </c>
      <c r="N750">
        <f>_xlfn.XLOOKUP(A750,compensation_cleaned!$A:$A,compensation_cleaned!$C:$C,"Missing")</f>
        <v>42319</v>
      </c>
      <c r="O750" t="str">
        <f>_xlfn.XLOOKUP(A750,compensation_cleaned!$A:$A,compensation_cleaned!$D:$D,"Missing")</f>
        <v>L1</v>
      </c>
      <c r="P750">
        <f>_xlfn.XLOOKUP(A750,engagement_pivot!$A:$A,engagement_pivot!$B:$B,"Missing")</f>
        <v>4</v>
      </c>
      <c r="Q750" t="str">
        <f>IF(
  _xlfn.XLOOKUP(A750, engagement_pivot!A:A, engagement_pivot!C:C, 0) &gt; 0,
  "Yes",
  "No"
)</f>
        <v>Yes</v>
      </c>
      <c r="R750">
        <f t="shared" si="55"/>
        <v>56</v>
      </c>
      <c r="S750" t="str">
        <f t="shared" si="56"/>
        <v>37+ months</v>
      </c>
      <c r="T750">
        <f>_xlfn.XLOOKUP(A750,performance_pivot!$A:$A,performance_pivot!$B:$B,"Missing")</f>
        <v>4</v>
      </c>
      <c r="U750">
        <f>_xlfn.XLOOKUP(A750,compensation_cleaned!$A:$A,compensation_cleaned!$F:$F,"Missing")</f>
        <v>499723.03723404254</v>
      </c>
      <c r="V750" t="str">
        <f t="shared" si="57"/>
        <v>Above Avg Pay</v>
      </c>
      <c r="W750" t="str">
        <f t="shared" si="58"/>
        <v>High Performer</v>
      </c>
      <c r="Y750" t="str">
        <f t="shared" si="59"/>
        <v>Well Aligned</v>
      </c>
    </row>
    <row r="751" spans="1:25">
      <c r="A751" s="11" t="s">
        <v>937</v>
      </c>
      <c r="B751" s="12" t="s">
        <v>11</v>
      </c>
      <c r="C751" s="12">
        <v>37</v>
      </c>
      <c r="D751" s="12" t="s">
        <v>12</v>
      </c>
      <c r="E751" s="12" t="s">
        <v>33</v>
      </c>
      <c r="F751" s="12" t="s">
        <v>112</v>
      </c>
      <c r="G751" s="13">
        <v>45133</v>
      </c>
      <c r="H751" s="12" t="s">
        <v>299</v>
      </c>
      <c r="I751" s="12" t="s">
        <v>31</v>
      </c>
      <c r="J751" s="14" t="s">
        <v>17</v>
      </c>
      <c r="K751" t="str">
        <f>_xlfn.XLOOKUP(A751,attrition_cleaned!$A:$A,attrition_cleaned!$B:$B,"Missing")</f>
        <v>Yes</v>
      </c>
      <c r="L751" s="13">
        <v>45349</v>
      </c>
      <c r="M751">
        <f>_xlfn.XLOOKUP(A751,compensation_cleaned!$A:$A,compensation_cleaned!$B:$B,"Missing")</f>
        <v>420637</v>
      </c>
      <c r="N751">
        <f>_xlfn.XLOOKUP(A751,compensation_cleaned!$A:$A,compensation_cleaned!$C:$C,"Missing")</f>
        <v>24031</v>
      </c>
      <c r="O751" t="str">
        <f>_xlfn.XLOOKUP(A751,compensation_cleaned!$A:$A,compensation_cleaned!$D:$D,"Missing")</f>
        <v>L1</v>
      </c>
      <c r="P751">
        <f>_xlfn.XLOOKUP(A751,engagement_pivot!$A:$A,engagement_pivot!$B:$B,"Missing")</f>
        <v>3</v>
      </c>
      <c r="Q751" t="str">
        <f>IF(
  _xlfn.XLOOKUP(A751, engagement_pivot!A:A, engagement_pivot!C:C, 0) &gt; 0,
  "Yes",
  "No"
)</f>
        <v>Yes</v>
      </c>
      <c r="R751">
        <f t="shared" si="55"/>
        <v>7</v>
      </c>
      <c r="S751" t="str">
        <f t="shared" si="56"/>
        <v>0–12 months</v>
      </c>
      <c r="T751">
        <f>_xlfn.XLOOKUP(A751,performance_pivot!$A:$A,performance_pivot!$B:$B,"Missing")</f>
        <v>4.333333333333333</v>
      </c>
      <c r="U751">
        <f>_xlfn.XLOOKUP(A751,compensation_cleaned!$A:$A,compensation_cleaned!$F:$F,"Missing")</f>
        <v>499723.03723404254</v>
      </c>
      <c r="V751" t="str">
        <f t="shared" si="57"/>
        <v>Below Avg Pay</v>
      </c>
      <c r="W751" t="str">
        <f t="shared" si="58"/>
        <v>High Performer</v>
      </c>
      <c r="Y751" t="str">
        <f t="shared" si="59"/>
        <v>Underpaid High Performer</v>
      </c>
    </row>
    <row r="752" spans="1:25">
      <c r="A752" s="7" t="s">
        <v>938</v>
      </c>
      <c r="B752" s="8" t="s">
        <v>19</v>
      </c>
      <c r="C752" s="8">
        <v>34</v>
      </c>
      <c r="D752" s="8" t="s">
        <v>12</v>
      </c>
      <c r="E752" s="8" t="s">
        <v>26</v>
      </c>
      <c r="F752" s="8" t="s">
        <v>58</v>
      </c>
      <c r="G752" s="9">
        <v>44618</v>
      </c>
      <c r="H752" s="8" t="s">
        <v>128</v>
      </c>
      <c r="I752" s="8" t="s">
        <v>23</v>
      </c>
      <c r="J752" s="10" t="s">
        <v>17</v>
      </c>
      <c r="K752" t="str">
        <f>_xlfn.XLOOKUP(A752,attrition_cleaned!$A:$A,attrition_cleaned!$B:$B,"Missing")</f>
        <v>Yes</v>
      </c>
      <c r="L752" s="9">
        <v>44816</v>
      </c>
      <c r="M752">
        <f>_xlfn.XLOOKUP(A752,compensation_cleaned!$A:$A,compensation_cleaned!$B:$B,"Missing")</f>
        <v>880924</v>
      </c>
      <c r="N752">
        <f>_xlfn.XLOOKUP(A752,compensation_cleaned!$A:$A,compensation_cleaned!$C:$C,"Missing")</f>
        <v>117922</v>
      </c>
      <c r="O752" t="str">
        <f>_xlfn.XLOOKUP(A752,compensation_cleaned!$A:$A,compensation_cleaned!$D:$D,"Missing")</f>
        <v>L2</v>
      </c>
      <c r="P752">
        <f>_xlfn.XLOOKUP(A752,engagement_pivot!$A:$A,engagement_pivot!$B:$B,"Missing")</f>
        <v>3.5</v>
      </c>
      <c r="Q752" t="str">
        <f>IF(
  _xlfn.XLOOKUP(A752, engagement_pivot!A:A, engagement_pivot!C:C, 0) &gt; 0,
  "Yes",
  "No"
)</f>
        <v>Yes</v>
      </c>
      <c r="R752">
        <f t="shared" si="55"/>
        <v>6</v>
      </c>
      <c r="S752" t="str">
        <f t="shared" si="56"/>
        <v>0–12 months</v>
      </c>
      <c r="T752">
        <f>_xlfn.XLOOKUP(A752,performance_pivot!$A:$A,performance_pivot!$B:$B,"Missing")</f>
        <v>3.75</v>
      </c>
      <c r="U752">
        <f>_xlfn.XLOOKUP(A752,compensation_cleaned!$A:$A,compensation_cleaned!$F:$F,"Missing")</f>
        <v>746435.40070921986</v>
      </c>
      <c r="V752" t="str">
        <f t="shared" si="57"/>
        <v>Above Avg Pay</v>
      </c>
      <c r="W752" t="str">
        <f t="shared" si="58"/>
        <v>Low/Avg Performer</v>
      </c>
      <c r="Y752" t="str">
        <f t="shared" si="59"/>
        <v>Overpaid Low Performer</v>
      </c>
    </row>
    <row r="753" spans="1:25">
      <c r="A753" s="11" t="s">
        <v>939</v>
      </c>
      <c r="B753" s="12" t="s">
        <v>11</v>
      </c>
      <c r="C753" s="12">
        <v>23</v>
      </c>
      <c r="D753" s="12" t="s">
        <v>20</v>
      </c>
      <c r="E753" s="12" t="s">
        <v>33</v>
      </c>
      <c r="F753" s="12" t="s">
        <v>112</v>
      </c>
      <c r="G753" s="13">
        <v>45236</v>
      </c>
      <c r="H753" s="12" t="s">
        <v>626</v>
      </c>
      <c r="I753" s="12" t="s">
        <v>16</v>
      </c>
      <c r="J753" s="14" t="s">
        <v>24</v>
      </c>
      <c r="K753" t="str">
        <f>_xlfn.XLOOKUP(A753,attrition_cleaned!$A:$A,attrition_cleaned!$B:$B,"Missing")</f>
        <v>No</v>
      </c>
      <c r="L753" s="13"/>
      <c r="M753">
        <f>_xlfn.XLOOKUP(A753,compensation_cleaned!$A:$A,compensation_cleaned!$B:$B,"Missing")</f>
        <v>679171</v>
      </c>
      <c r="N753">
        <f>_xlfn.XLOOKUP(A753,compensation_cleaned!$A:$A,compensation_cleaned!$C:$C,"Missing")</f>
        <v>87690</v>
      </c>
      <c r="O753" t="str">
        <f>_xlfn.XLOOKUP(A753,compensation_cleaned!$A:$A,compensation_cleaned!$D:$D,"Missing")</f>
        <v>L2</v>
      </c>
      <c r="P753">
        <f>_xlfn.XLOOKUP(A753,engagement_pivot!$A:$A,engagement_pivot!$B:$B,"Missing")</f>
        <v>3.5</v>
      </c>
      <c r="Q753" t="str">
        <f>IF(
  _xlfn.XLOOKUP(A753, engagement_pivot!A:A, engagement_pivot!C:C, 0) &gt; 0,
  "Yes",
  "No"
)</f>
        <v>Yes</v>
      </c>
      <c r="R753">
        <f t="shared" si="55"/>
        <v>1</v>
      </c>
      <c r="S753" t="str">
        <f t="shared" si="56"/>
        <v>0–12 months</v>
      </c>
      <c r="T753">
        <f>_xlfn.XLOOKUP(A753,performance_pivot!$A:$A,performance_pivot!$B:$B,"Missing")</f>
        <v>3.3333333333333335</v>
      </c>
      <c r="U753">
        <f>_xlfn.XLOOKUP(A753,compensation_cleaned!$A:$A,compensation_cleaned!$F:$F,"Missing")</f>
        <v>746435.40070921986</v>
      </c>
      <c r="V753" t="str">
        <f t="shared" si="57"/>
        <v>Below Avg Pay</v>
      </c>
      <c r="W753" t="str">
        <f t="shared" si="58"/>
        <v>Low/Avg Performer</v>
      </c>
      <c r="Y753" t="str">
        <f t="shared" si="59"/>
        <v>Low Pay &amp; Low Performance</v>
      </c>
    </row>
    <row r="754" spans="1:25">
      <c r="A754" s="7" t="s">
        <v>940</v>
      </c>
      <c r="B754" s="8" t="s">
        <v>19</v>
      </c>
      <c r="C754" s="8">
        <v>28</v>
      </c>
      <c r="D754" s="8" t="s">
        <v>20</v>
      </c>
      <c r="E754" s="8" t="s">
        <v>26</v>
      </c>
      <c r="F754" s="8" t="s">
        <v>58</v>
      </c>
      <c r="G754" s="9">
        <v>43372</v>
      </c>
      <c r="H754" s="8" t="s">
        <v>66</v>
      </c>
      <c r="I754" s="8" t="s">
        <v>45</v>
      </c>
      <c r="J754" s="10" t="s">
        <v>17</v>
      </c>
      <c r="K754" t="str">
        <f>_xlfn.XLOOKUP(A754,attrition_cleaned!$A:$A,attrition_cleaned!$B:$B,"Missing")</f>
        <v>No</v>
      </c>
      <c r="L754" s="9"/>
      <c r="M754">
        <f>_xlfn.XLOOKUP(A754,compensation_cleaned!$A:$A,compensation_cleaned!$B:$B,"Missing")</f>
        <v>881076</v>
      </c>
      <c r="N754">
        <f>_xlfn.XLOOKUP(A754,compensation_cleaned!$A:$A,compensation_cleaned!$C:$C,"Missing")</f>
        <v>99417</v>
      </c>
      <c r="O754" t="str">
        <f>_xlfn.XLOOKUP(A754,compensation_cleaned!$A:$A,compensation_cleaned!$D:$D,"Missing")</f>
        <v>L2</v>
      </c>
      <c r="P754">
        <f>_xlfn.XLOOKUP(A754,engagement_pivot!$A:$A,engagement_pivot!$B:$B,"Missing")</f>
        <v>3.5</v>
      </c>
      <c r="Q754" t="str">
        <f>IF(
  _xlfn.XLOOKUP(A754, engagement_pivot!A:A, engagement_pivot!C:C, 0) &gt; 0,
  "Yes",
  "No"
)</f>
        <v>Yes</v>
      </c>
      <c r="R754">
        <f t="shared" si="55"/>
        <v>63</v>
      </c>
      <c r="S754" t="str">
        <f t="shared" si="56"/>
        <v>37+ months</v>
      </c>
      <c r="T754">
        <f>_xlfn.XLOOKUP(A754,performance_pivot!$A:$A,performance_pivot!$B:$B,"Missing")</f>
        <v>3.6666666666666665</v>
      </c>
      <c r="U754">
        <f>_xlfn.XLOOKUP(A754,compensation_cleaned!$A:$A,compensation_cleaned!$F:$F,"Missing")</f>
        <v>746435.40070921986</v>
      </c>
      <c r="V754" t="str">
        <f t="shared" si="57"/>
        <v>Above Avg Pay</v>
      </c>
      <c r="W754" t="str">
        <f t="shared" si="58"/>
        <v>Low/Avg Performer</v>
      </c>
      <c r="Y754" t="str">
        <f t="shared" si="59"/>
        <v>Overpaid Low Performer</v>
      </c>
    </row>
    <row r="755" spans="1:25">
      <c r="A755" s="11" t="s">
        <v>941</v>
      </c>
      <c r="B755" s="12" t="s">
        <v>19</v>
      </c>
      <c r="C755" s="12">
        <v>22</v>
      </c>
      <c r="D755" s="12" t="s">
        <v>20</v>
      </c>
      <c r="E755" s="12" t="s">
        <v>49</v>
      </c>
      <c r="F755" s="12" t="s">
        <v>68</v>
      </c>
      <c r="G755" s="13">
        <v>44201</v>
      </c>
      <c r="H755" s="12" t="s">
        <v>258</v>
      </c>
      <c r="I755" s="12" t="s">
        <v>56</v>
      </c>
      <c r="J755" s="14" t="s">
        <v>24</v>
      </c>
      <c r="K755" t="str">
        <f>_xlfn.XLOOKUP(A755,attrition_cleaned!$A:$A,attrition_cleaned!$B:$B,"Missing")</f>
        <v>No</v>
      </c>
      <c r="L755" s="13"/>
      <c r="M755">
        <f>_xlfn.XLOOKUP(A755,compensation_cleaned!$A:$A,compensation_cleaned!$B:$B,"Missing")</f>
        <v>429617</v>
      </c>
      <c r="N755">
        <f>_xlfn.XLOOKUP(A755,compensation_cleaned!$A:$A,compensation_cleaned!$C:$C,"Missing")</f>
        <v>63915</v>
      </c>
      <c r="O755" t="str">
        <f>_xlfn.XLOOKUP(A755,compensation_cleaned!$A:$A,compensation_cleaned!$D:$D,"Missing")</f>
        <v>L1</v>
      </c>
      <c r="P755">
        <f>_xlfn.XLOOKUP(A755,engagement_pivot!$A:$A,engagement_pivot!$B:$B,"Missing")</f>
        <v>5</v>
      </c>
      <c r="Q755" t="str">
        <f>IF(
  _xlfn.XLOOKUP(A755, engagement_pivot!A:A, engagement_pivot!C:C, 0) &gt; 0,
  "Yes",
  "No"
)</f>
        <v>Yes</v>
      </c>
      <c r="R755">
        <f t="shared" si="55"/>
        <v>35</v>
      </c>
      <c r="S755" t="str">
        <f t="shared" si="56"/>
        <v>13–36 months</v>
      </c>
      <c r="T755">
        <f>_xlfn.XLOOKUP(A755,performance_pivot!$A:$A,performance_pivot!$B:$B,"Missing")</f>
        <v>5</v>
      </c>
      <c r="U755">
        <f>_xlfn.XLOOKUP(A755,compensation_cleaned!$A:$A,compensation_cleaned!$F:$F,"Missing")</f>
        <v>499723.03723404254</v>
      </c>
      <c r="V755" t="str">
        <f t="shared" si="57"/>
        <v>Below Avg Pay</v>
      </c>
      <c r="W755" t="str">
        <f t="shared" si="58"/>
        <v>High Performer</v>
      </c>
      <c r="Y755" t="str">
        <f t="shared" si="59"/>
        <v>Underpaid High Performer</v>
      </c>
    </row>
    <row r="756" spans="1:25">
      <c r="A756" s="7" t="s">
        <v>942</v>
      </c>
      <c r="B756" s="8" t="s">
        <v>11</v>
      </c>
      <c r="C756" s="8">
        <v>22</v>
      </c>
      <c r="D756" s="8" t="s">
        <v>12</v>
      </c>
      <c r="E756" s="8" t="s">
        <v>13</v>
      </c>
      <c r="F756" s="8" t="s">
        <v>14</v>
      </c>
      <c r="G756" s="9">
        <v>43870</v>
      </c>
      <c r="H756" s="8" t="s">
        <v>131</v>
      </c>
      <c r="I756" s="8" t="s">
        <v>31</v>
      </c>
      <c r="J756" s="10" t="s">
        <v>17</v>
      </c>
      <c r="K756" t="str">
        <f>_xlfn.XLOOKUP(A756,attrition_cleaned!$A:$A,attrition_cleaned!$B:$B,"Missing")</f>
        <v>No</v>
      </c>
      <c r="L756" s="9"/>
      <c r="M756">
        <f>_xlfn.XLOOKUP(A756,compensation_cleaned!$A:$A,compensation_cleaned!$B:$B,"Missing")</f>
        <v>826468</v>
      </c>
      <c r="N756">
        <f>_xlfn.XLOOKUP(A756,compensation_cleaned!$A:$A,compensation_cleaned!$C:$C,"Missing")</f>
        <v>116578</v>
      </c>
      <c r="O756" t="str">
        <f>_xlfn.XLOOKUP(A756,compensation_cleaned!$A:$A,compensation_cleaned!$D:$D,"Missing")</f>
        <v>L2</v>
      </c>
      <c r="P756">
        <f>_xlfn.XLOOKUP(A756,engagement_pivot!$A:$A,engagement_pivot!$B:$B,"Missing")</f>
        <v>4</v>
      </c>
      <c r="Q756" t="str">
        <f>IF(
  _xlfn.XLOOKUP(A756, engagement_pivot!A:A, engagement_pivot!C:C, 0) &gt; 0,
  "Yes",
  "No"
)</f>
        <v>Yes</v>
      </c>
      <c r="R756">
        <f t="shared" si="55"/>
        <v>46</v>
      </c>
      <c r="S756" t="str">
        <f t="shared" si="56"/>
        <v>37+ months</v>
      </c>
      <c r="T756">
        <f>_xlfn.XLOOKUP(A756,performance_pivot!$A:$A,performance_pivot!$B:$B,"Missing")</f>
        <v>2.6666666666666665</v>
      </c>
      <c r="U756">
        <f>_xlfn.XLOOKUP(A756,compensation_cleaned!$A:$A,compensation_cleaned!$F:$F,"Missing")</f>
        <v>746435.40070921986</v>
      </c>
      <c r="V756" t="str">
        <f t="shared" si="57"/>
        <v>Above Avg Pay</v>
      </c>
      <c r="W756" t="str">
        <f t="shared" si="58"/>
        <v>Low/Avg Performer</v>
      </c>
      <c r="Y756" t="str">
        <f t="shared" si="59"/>
        <v>Overpaid Low Performer</v>
      </c>
    </row>
    <row r="757" spans="1:25">
      <c r="A757" s="11" t="s">
        <v>943</v>
      </c>
      <c r="B757" s="12" t="s">
        <v>19</v>
      </c>
      <c r="C757" s="12">
        <v>40</v>
      </c>
      <c r="D757" s="12" t="s">
        <v>12</v>
      </c>
      <c r="E757" s="12" t="s">
        <v>49</v>
      </c>
      <c r="F757" s="12" t="s">
        <v>65</v>
      </c>
      <c r="G757" s="13">
        <v>43331</v>
      </c>
      <c r="H757" s="12" t="s">
        <v>176</v>
      </c>
      <c r="I757" s="12" t="s">
        <v>31</v>
      </c>
      <c r="J757" s="14" t="s">
        <v>24</v>
      </c>
      <c r="K757" t="str">
        <f>_xlfn.XLOOKUP(A757,attrition_cleaned!$A:$A,attrition_cleaned!$B:$B,"Missing")</f>
        <v>Yes</v>
      </c>
      <c r="L757" s="13">
        <v>44755</v>
      </c>
      <c r="M757">
        <f>_xlfn.XLOOKUP(A757,compensation_cleaned!$A:$A,compensation_cleaned!$B:$B,"Missing")</f>
        <v>1063142</v>
      </c>
      <c r="N757">
        <f>_xlfn.XLOOKUP(A757,compensation_cleaned!$A:$A,compensation_cleaned!$C:$C,"Missing")</f>
        <v>98865</v>
      </c>
      <c r="O757" t="str">
        <f>_xlfn.XLOOKUP(A757,compensation_cleaned!$A:$A,compensation_cleaned!$D:$D,"Missing")</f>
        <v>L3</v>
      </c>
      <c r="P757">
        <f>_xlfn.XLOOKUP(A757,engagement_pivot!$A:$A,engagement_pivot!$B:$B,"Missing")</f>
        <v>3</v>
      </c>
      <c r="Q757" t="str">
        <f>IF(
  _xlfn.XLOOKUP(A757, engagement_pivot!A:A, engagement_pivot!C:C, 0) &gt; 0,
  "Yes",
  "No"
)</f>
        <v>Yes</v>
      </c>
      <c r="R757">
        <f t="shared" si="55"/>
        <v>46</v>
      </c>
      <c r="S757" t="str">
        <f t="shared" si="56"/>
        <v>37+ months</v>
      </c>
      <c r="T757">
        <f>_xlfn.XLOOKUP(A757,performance_pivot!$A:$A,performance_pivot!$B:$B,"Missing")</f>
        <v>3.3333333333333335</v>
      </c>
      <c r="U757">
        <f>_xlfn.XLOOKUP(A757,compensation_cleaned!$A:$A,compensation_cleaned!$F:$F,"Missing")</f>
        <v>1044648.4727722772</v>
      </c>
      <c r="V757" t="str">
        <f t="shared" si="57"/>
        <v>Above Avg Pay</v>
      </c>
      <c r="W757" t="str">
        <f t="shared" si="58"/>
        <v>Low/Avg Performer</v>
      </c>
      <c r="Y757" t="str">
        <f t="shared" si="59"/>
        <v>Overpaid Low Performer</v>
      </c>
    </row>
    <row r="758" spans="1:25">
      <c r="A758" s="7" t="s">
        <v>944</v>
      </c>
      <c r="B758" s="8" t="s">
        <v>19</v>
      </c>
      <c r="C758" s="8">
        <v>27</v>
      </c>
      <c r="D758" s="8" t="s">
        <v>20</v>
      </c>
      <c r="E758" s="8" t="s">
        <v>37</v>
      </c>
      <c r="F758" s="8" t="s">
        <v>38</v>
      </c>
      <c r="G758" s="9">
        <v>45041</v>
      </c>
      <c r="H758" s="8" t="s">
        <v>198</v>
      </c>
      <c r="I758" s="8" t="s">
        <v>23</v>
      </c>
      <c r="J758" s="10" t="s">
        <v>24</v>
      </c>
      <c r="K758" t="str">
        <f>_xlfn.XLOOKUP(A758,attrition_cleaned!$A:$A,attrition_cleaned!$B:$B,"Missing")</f>
        <v>No</v>
      </c>
      <c r="L758" s="9"/>
      <c r="M758">
        <f>_xlfn.XLOOKUP(A758,compensation_cleaned!$A:$A,compensation_cleaned!$B:$B,"Missing")</f>
        <v>1198430</v>
      </c>
      <c r="N758">
        <f>_xlfn.XLOOKUP(A758,compensation_cleaned!$A:$A,compensation_cleaned!$C:$C,"Missing")</f>
        <v>174863</v>
      </c>
      <c r="O758" t="str">
        <f>_xlfn.XLOOKUP(A758,compensation_cleaned!$A:$A,compensation_cleaned!$D:$D,"Missing")</f>
        <v>L3</v>
      </c>
      <c r="P758">
        <f>_xlfn.XLOOKUP(A758,engagement_pivot!$A:$A,engagement_pivot!$B:$B,"Missing")</f>
        <v>4</v>
      </c>
      <c r="Q758" t="str">
        <f>IF(
  _xlfn.XLOOKUP(A758, engagement_pivot!A:A, engagement_pivot!C:C, 0) &gt; 0,
  "Yes",
  "No"
)</f>
        <v>Yes</v>
      </c>
      <c r="R758">
        <f t="shared" si="55"/>
        <v>8</v>
      </c>
      <c r="S758" t="str">
        <f t="shared" si="56"/>
        <v>0–12 months</v>
      </c>
      <c r="T758">
        <f>_xlfn.XLOOKUP(A758,performance_pivot!$A:$A,performance_pivot!$B:$B,"Missing")</f>
        <v>3.25</v>
      </c>
      <c r="U758">
        <f>_xlfn.XLOOKUP(A758,compensation_cleaned!$A:$A,compensation_cleaned!$F:$F,"Missing")</f>
        <v>1044648.4727722772</v>
      </c>
      <c r="V758" t="str">
        <f t="shared" si="57"/>
        <v>Above Avg Pay</v>
      </c>
      <c r="W758" t="str">
        <f t="shared" si="58"/>
        <v>Low/Avg Performer</v>
      </c>
      <c r="Y758" t="str">
        <f t="shared" si="59"/>
        <v>Overpaid Low Performer</v>
      </c>
    </row>
    <row r="759" spans="1:25">
      <c r="A759" s="11" t="s">
        <v>945</v>
      </c>
      <c r="B759" s="12" t="s">
        <v>11</v>
      </c>
      <c r="C759" s="12">
        <v>26</v>
      </c>
      <c r="D759" s="12" t="s">
        <v>12</v>
      </c>
      <c r="E759" s="12" t="s">
        <v>26</v>
      </c>
      <c r="F759" s="12" t="s">
        <v>27</v>
      </c>
      <c r="G759" s="13">
        <v>43424</v>
      </c>
      <c r="H759" s="12" t="s">
        <v>413</v>
      </c>
      <c r="I759" s="12" t="s">
        <v>56</v>
      </c>
      <c r="J759" s="14" t="s">
        <v>24</v>
      </c>
      <c r="K759" t="str">
        <f>_xlfn.XLOOKUP(A759,attrition_cleaned!$A:$A,attrition_cleaned!$B:$B,"Missing")</f>
        <v>Yes</v>
      </c>
      <c r="L759" s="13">
        <v>43661</v>
      </c>
      <c r="M759">
        <f>_xlfn.XLOOKUP(A759,compensation_cleaned!$A:$A,compensation_cleaned!$B:$B,"Missing")</f>
        <v>1224361</v>
      </c>
      <c r="N759">
        <f>_xlfn.XLOOKUP(A759,compensation_cleaned!$A:$A,compensation_cleaned!$C:$C,"Missing")</f>
        <v>172099</v>
      </c>
      <c r="O759" t="str">
        <f>_xlfn.XLOOKUP(A759,compensation_cleaned!$A:$A,compensation_cleaned!$D:$D,"Missing")</f>
        <v>L4</v>
      </c>
      <c r="P759">
        <f>_xlfn.XLOOKUP(A759,engagement_pivot!$A:$A,engagement_pivot!$B:$B,"Missing")</f>
        <v>2.3333333333333335</v>
      </c>
      <c r="Q759" t="str">
        <f>IF(
  _xlfn.XLOOKUP(A759, engagement_pivot!A:A, engagement_pivot!C:C, 0) &gt; 0,
  "Yes",
  "No"
)</f>
        <v>Yes</v>
      </c>
      <c r="R759">
        <f t="shared" si="55"/>
        <v>7</v>
      </c>
      <c r="S759" t="str">
        <f t="shared" si="56"/>
        <v>0–12 months</v>
      </c>
      <c r="T759">
        <f>_xlfn.XLOOKUP(A759,performance_pivot!$A:$A,performance_pivot!$B:$B,"Missing")</f>
        <v>2.5</v>
      </c>
      <c r="U759">
        <f>_xlfn.XLOOKUP(A759,compensation_cleaned!$A:$A,compensation_cleaned!$F:$F,"Missing")</f>
        <v>1044648.4727722772</v>
      </c>
      <c r="V759" t="str">
        <f t="shared" si="57"/>
        <v>Above Avg Pay</v>
      </c>
      <c r="W759" t="str">
        <f t="shared" si="58"/>
        <v>Low/Avg Performer</v>
      </c>
      <c r="Y759" t="str">
        <f t="shared" si="59"/>
        <v>Overpaid Low Performer</v>
      </c>
    </row>
    <row r="760" spans="1:25">
      <c r="A760" s="7" t="s">
        <v>946</v>
      </c>
      <c r="B760" s="8" t="s">
        <v>11</v>
      </c>
      <c r="C760" s="8">
        <v>37</v>
      </c>
      <c r="D760" s="8" t="s">
        <v>12</v>
      </c>
      <c r="E760" s="8" t="s">
        <v>37</v>
      </c>
      <c r="F760" s="8" t="s">
        <v>43</v>
      </c>
      <c r="G760" s="9">
        <v>44525</v>
      </c>
      <c r="H760" s="8" t="s">
        <v>66</v>
      </c>
      <c r="I760" s="8" t="s">
        <v>31</v>
      </c>
      <c r="J760" s="10" t="s">
        <v>24</v>
      </c>
      <c r="K760" t="str">
        <f>_xlfn.XLOOKUP(A760,attrition_cleaned!$A:$A,attrition_cleaned!$B:$B,"Missing")</f>
        <v>No</v>
      </c>
      <c r="L760" s="9"/>
      <c r="M760">
        <f>_xlfn.XLOOKUP(A760,compensation_cleaned!$A:$A,compensation_cleaned!$B:$B,"Missing")</f>
        <v>670143</v>
      </c>
      <c r="N760">
        <f>_xlfn.XLOOKUP(A760,compensation_cleaned!$A:$A,compensation_cleaned!$C:$C,"Missing")</f>
        <v>35916</v>
      </c>
      <c r="O760" t="str">
        <f>_xlfn.XLOOKUP(A760,compensation_cleaned!$A:$A,compensation_cleaned!$D:$D,"Missing")</f>
        <v>L2</v>
      </c>
      <c r="P760">
        <f>_xlfn.XLOOKUP(A760,engagement_pivot!$A:$A,engagement_pivot!$B:$B,"Missing")</f>
        <v>4.666666666666667</v>
      </c>
      <c r="Q760" t="str">
        <f>IF(
  _xlfn.XLOOKUP(A760, engagement_pivot!A:A, engagement_pivot!C:C, 0) &gt; 0,
  "Yes",
  "No"
)</f>
        <v>Yes</v>
      </c>
      <c r="R760">
        <f t="shared" si="55"/>
        <v>25</v>
      </c>
      <c r="S760" t="str">
        <f t="shared" si="56"/>
        <v>13–36 months</v>
      </c>
      <c r="T760">
        <f>_xlfn.XLOOKUP(A760,performance_pivot!$A:$A,performance_pivot!$B:$B,"Missing")</f>
        <v>3.25</v>
      </c>
      <c r="U760">
        <f>_xlfn.XLOOKUP(A760,compensation_cleaned!$A:$A,compensation_cleaned!$F:$F,"Missing")</f>
        <v>746435.40070921986</v>
      </c>
      <c r="V760" t="str">
        <f t="shared" si="57"/>
        <v>Below Avg Pay</v>
      </c>
      <c r="W760" t="str">
        <f t="shared" si="58"/>
        <v>Low/Avg Performer</v>
      </c>
      <c r="Y760" t="str">
        <f t="shared" si="59"/>
        <v>Low Pay &amp; Low Performance</v>
      </c>
    </row>
    <row r="761" spans="1:25">
      <c r="A761" s="11" t="s">
        <v>947</v>
      </c>
      <c r="B761" s="12" t="s">
        <v>19</v>
      </c>
      <c r="C761" s="12">
        <v>42</v>
      </c>
      <c r="D761" s="12" t="s">
        <v>20</v>
      </c>
      <c r="E761" s="12" t="s">
        <v>26</v>
      </c>
      <c r="F761" s="12" t="s">
        <v>58</v>
      </c>
      <c r="G761" s="13">
        <v>42943</v>
      </c>
      <c r="H761" s="12" t="s">
        <v>413</v>
      </c>
      <c r="I761" s="12" t="s">
        <v>23</v>
      </c>
      <c r="J761" s="14" t="s">
        <v>24</v>
      </c>
      <c r="K761" t="str">
        <f>_xlfn.XLOOKUP(A761,attrition_cleaned!$A:$A,attrition_cleaned!$B:$B,"Missing")</f>
        <v>No</v>
      </c>
      <c r="L761" s="13"/>
      <c r="M761">
        <f>_xlfn.XLOOKUP(A761,compensation_cleaned!$A:$A,compensation_cleaned!$B:$B,"Missing")</f>
        <v>1199994</v>
      </c>
      <c r="N761">
        <f>_xlfn.XLOOKUP(A761,compensation_cleaned!$A:$A,compensation_cleaned!$C:$C,"Missing")</f>
        <v>112646</v>
      </c>
      <c r="O761" t="str">
        <f>_xlfn.XLOOKUP(A761,compensation_cleaned!$A:$A,compensation_cleaned!$D:$D,"Missing")</f>
        <v>L3</v>
      </c>
      <c r="P761">
        <f>_xlfn.XLOOKUP(A761,engagement_pivot!$A:$A,engagement_pivot!$B:$B,"Missing")</f>
        <v>2</v>
      </c>
      <c r="Q761" t="str">
        <f>IF(
  _xlfn.XLOOKUP(A761, engagement_pivot!A:A, engagement_pivot!C:C, 0) &gt; 0,
  "Yes",
  "No"
)</f>
        <v>Yes</v>
      </c>
      <c r="R761">
        <f t="shared" si="55"/>
        <v>77</v>
      </c>
      <c r="S761" t="str">
        <f t="shared" si="56"/>
        <v>37+ months</v>
      </c>
      <c r="T761">
        <f>_xlfn.XLOOKUP(A761,performance_pivot!$A:$A,performance_pivot!$B:$B,"Missing")</f>
        <v>3</v>
      </c>
      <c r="U761">
        <f>_xlfn.XLOOKUP(A761,compensation_cleaned!$A:$A,compensation_cleaned!$F:$F,"Missing")</f>
        <v>1044648.4727722772</v>
      </c>
      <c r="V761" t="str">
        <f t="shared" si="57"/>
        <v>Above Avg Pay</v>
      </c>
      <c r="W761" t="str">
        <f t="shared" si="58"/>
        <v>Low/Avg Performer</v>
      </c>
      <c r="Y761" t="str">
        <f t="shared" si="59"/>
        <v>Overpaid Low Performer</v>
      </c>
    </row>
    <row r="762" spans="1:25">
      <c r="A762" s="7" t="s">
        <v>948</v>
      </c>
      <c r="B762" s="8" t="s">
        <v>19</v>
      </c>
      <c r="C762" s="8">
        <v>42</v>
      </c>
      <c r="D762" s="8" t="s">
        <v>20</v>
      </c>
      <c r="E762" s="8" t="s">
        <v>49</v>
      </c>
      <c r="F762" s="8" t="s">
        <v>65</v>
      </c>
      <c r="G762" s="9">
        <v>43191</v>
      </c>
      <c r="H762" s="8" t="s">
        <v>353</v>
      </c>
      <c r="I762" s="8" t="s">
        <v>16</v>
      </c>
      <c r="J762" s="10" t="s">
        <v>24</v>
      </c>
      <c r="K762" t="str">
        <f>_xlfn.XLOOKUP(A762,attrition_cleaned!$A:$A,attrition_cleaned!$B:$B,"Missing")</f>
        <v>No</v>
      </c>
      <c r="L762" s="9"/>
      <c r="M762">
        <f>_xlfn.XLOOKUP(A762,compensation_cleaned!$A:$A,compensation_cleaned!$B:$B,"Missing")</f>
        <v>1481316</v>
      </c>
      <c r="N762">
        <f>_xlfn.XLOOKUP(A762,compensation_cleaned!$A:$A,compensation_cleaned!$C:$C,"Missing")</f>
        <v>116404</v>
      </c>
      <c r="O762" t="str">
        <f>_xlfn.XLOOKUP(A762,compensation_cleaned!$A:$A,compensation_cleaned!$D:$D,"Missing")</f>
        <v>L4</v>
      </c>
      <c r="P762">
        <f>_xlfn.XLOOKUP(A762,engagement_pivot!$A:$A,engagement_pivot!$B:$B,"Missing")</f>
        <v>4</v>
      </c>
      <c r="Q762" t="str">
        <f>IF(
  _xlfn.XLOOKUP(A762, engagement_pivot!A:A, engagement_pivot!C:C, 0) &gt; 0,
  "Yes",
  "No"
)</f>
        <v>Yes</v>
      </c>
      <c r="R762">
        <f t="shared" si="55"/>
        <v>68</v>
      </c>
      <c r="S762" t="str">
        <f t="shared" si="56"/>
        <v>37+ months</v>
      </c>
      <c r="T762">
        <f>_xlfn.XLOOKUP(A762,performance_pivot!$A:$A,performance_pivot!$B:$B,"Missing")</f>
        <v>4</v>
      </c>
      <c r="U762">
        <f>_xlfn.XLOOKUP(A762,compensation_cleaned!$A:$A,compensation_cleaned!$F:$F,"Missing")</f>
        <v>1044648.4727722772</v>
      </c>
      <c r="V762" t="str">
        <f t="shared" si="57"/>
        <v>Above Avg Pay</v>
      </c>
      <c r="W762" t="str">
        <f t="shared" si="58"/>
        <v>High Performer</v>
      </c>
      <c r="Y762" t="str">
        <f t="shared" si="59"/>
        <v>Well Aligned</v>
      </c>
    </row>
    <row r="763" spans="1:25">
      <c r="A763" s="11" t="s">
        <v>949</v>
      </c>
      <c r="B763" s="12" t="s">
        <v>19</v>
      </c>
      <c r="C763" s="12">
        <v>35</v>
      </c>
      <c r="D763" s="12" t="s">
        <v>12</v>
      </c>
      <c r="E763" s="12" t="s">
        <v>26</v>
      </c>
      <c r="F763" s="12" t="s">
        <v>58</v>
      </c>
      <c r="G763" s="13">
        <v>42983</v>
      </c>
      <c r="H763" s="12" t="s">
        <v>545</v>
      </c>
      <c r="I763" s="12" t="s">
        <v>70</v>
      </c>
      <c r="J763" s="14" t="s">
        <v>24</v>
      </c>
      <c r="K763" t="str">
        <f>_xlfn.XLOOKUP(A763,attrition_cleaned!$A:$A,attrition_cleaned!$B:$B,"Missing")</f>
        <v>No</v>
      </c>
      <c r="L763" s="13"/>
      <c r="M763">
        <f>_xlfn.XLOOKUP(A763,compensation_cleaned!$A:$A,compensation_cleaned!$B:$B,"Missing")</f>
        <v>703848</v>
      </c>
      <c r="N763">
        <f>_xlfn.XLOOKUP(A763,compensation_cleaned!$A:$A,compensation_cleaned!$C:$C,"Missing")</f>
        <v>105087</v>
      </c>
      <c r="O763" t="str">
        <f>_xlfn.XLOOKUP(A763,compensation_cleaned!$A:$A,compensation_cleaned!$D:$D,"Missing")</f>
        <v>L2</v>
      </c>
      <c r="P763">
        <f>_xlfn.XLOOKUP(A763,engagement_pivot!$A:$A,engagement_pivot!$B:$B,"Missing")</f>
        <v>2</v>
      </c>
      <c r="Q763" t="str">
        <f>IF(
  _xlfn.XLOOKUP(A763, engagement_pivot!A:A, engagement_pivot!C:C, 0) &gt; 0,
  "Yes",
  "No"
)</f>
        <v>Yes</v>
      </c>
      <c r="R763">
        <f t="shared" si="55"/>
        <v>75</v>
      </c>
      <c r="S763" t="str">
        <f t="shared" si="56"/>
        <v>37+ months</v>
      </c>
      <c r="T763">
        <f>_xlfn.XLOOKUP(A763,performance_pivot!$A:$A,performance_pivot!$B:$B,"Missing")</f>
        <v>3</v>
      </c>
      <c r="U763">
        <f>_xlfn.XLOOKUP(A763,compensation_cleaned!$A:$A,compensation_cleaned!$F:$F,"Missing")</f>
        <v>746435.40070921986</v>
      </c>
      <c r="V763" t="str">
        <f t="shared" si="57"/>
        <v>Below Avg Pay</v>
      </c>
      <c r="W763" t="str">
        <f t="shared" si="58"/>
        <v>Low/Avg Performer</v>
      </c>
      <c r="Y763" t="str">
        <f t="shared" si="59"/>
        <v>Low Pay &amp; Low Performance</v>
      </c>
    </row>
    <row r="764" spans="1:25">
      <c r="A764" s="7" t="s">
        <v>950</v>
      </c>
      <c r="B764" s="8" t="s">
        <v>11</v>
      </c>
      <c r="C764" s="8">
        <v>25</v>
      </c>
      <c r="D764" s="8" t="s">
        <v>12</v>
      </c>
      <c r="E764" s="8" t="s">
        <v>37</v>
      </c>
      <c r="F764" s="8" t="s">
        <v>43</v>
      </c>
      <c r="G764" s="9">
        <v>44556</v>
      </c>
      <c r="H764" s="8" t="s">
        <v>153</v>
      </c>
      <c r="I764" s="8" t="s">
        <v>45</v>
      </c>
      <c r="J764" s="10" t="s">
        <v>24</v>
      </c>
      <c r="K764" t="str">
        <f>_xlfn.XLOOKUP(A764,attrition_cleaned!$A:$A,attrition_cleaned!$B:$B,"Missing")</f>
        <v>Yes</v>
      </c>
      <c r="L764" s="9">
        <v>44902</v>
      </c>
      <c r="M764">
        <f>_xlfn.XLOOKUP(A764,compensation_cleaned!$A:$A,compensation_cleaned!$B:$B,"Missing")</f>
        <v>911377</v>
      </c>
      <c r="N764">
        <f>_xlfn.XLOOKUP(A764,compensation_cleaned!$A:$A,compensation_cleaned!$C:$C,"Missing")</f>
        <v>78691</v>
      </c>
      <c r="O764" t="str">
        <f>_xlfn.XLOOKUP(A764,compensation_cleaned!$A:$A,compensation_cleaned!$D:$D,"Missing")</f>
        <v>L3</v>
      </c>
      <c r="P764">
        <f>_xlfn.XLOOKUP(A764,engagement_pivot!$A:$A,engagement_pivot!$B:$B,"Missing")</f>
        <v>5</v>
      </c>
      <c r="Q764" t="str">
        <f>IF(
  _xlfn.XLOOKUP(A764, engagement_pivot!A:A, engagement_pivot!C:C, 0) &gt; 0,
  "Yes",
  "No"
)</f>
        <v>Yes</v>
      </c>
      <c r="R764">
        <f t="shared" si="55"/>
        <v>11</v>
      </c>
      <c r="S764" t="str">
        <f t="shared" si="56"/>
        <v>0–12 months</v>
      </c>
      <c r="T764">
        <f>_xlfn.XLOOKUP(A764,performance_pivot!$A:$A,performance_pivot!$B:$B,"Missing")</f>
        <v>3.5</v>
      </c>
      <c r="U764">
        <f>_xlfn.XLOOKUP(A764,compensation_cleaned!$A:$A,compensation_cleaned!$F:$F,"Missing")</f>
        <v>1044648.4727722772</v>
      </c>
      <c r="V764" t="str">
        <f t="shared" si="57"/>
        <v>Below Avg Pay</v>
      </c>
      <c r="W764" t="str">
        <f t="shared" si="58"/>
        <v>Low/Avg Performer</v>
      </c>
      <c r="Y764" t="str">
        <f t="shared" si="59"/>
        <v>Low Pay &amp; Low Performance</v>
      </c>
    </row>
    <row r="765" spans="1:25">
      <c r="A765" s="11" t="s">
        <v>951</v>
      </c>
      <c r="B765" s="12" t="s">
        <v>19</v>
      </c>
      <c r="C765" s="12">
        <v>37</v>
      </c>
      <c r="D765" s="12" t="s">
        <v>12</v>
      </c>
      <c r="E765" s="12" t="s">
        <v>49</v>
      </c>
      <c r="F765" s="12" t="s">
        <v>50</v>
      </c>
      <c r="G765" s="13">
        <v>43583</v>
      </c>
      <c r="H765" s="12" t="s">
        <v>244</v>
      </c>
      <c r="I765" s="12" t="s">
        <v>45</v>
      </c>
      <c r="J765" s="14" t="s">
        <v>24</v>
      </c>
      <c r="K765" t="str">
        <f>_xlfn.XLOOKUP(A765,attrition_cleaned!$A:$A,attrition_cleaned!$B:$B,"Missing")</f>
        <v>No</v>
      </c>
      <c r="L765" s="13"/>
      <c r="M765">
        <f>_xlfn.XLOOKUP(A765,compensation_cleaned!$A:$A,compensation_cleaned!$B:$B,"Missing")</f>
        <v>696270</v>
      </c>
      <c r="N765">
        <f>_xlfn.XLOOKUP(A765,compensation_cleaned!$A:$A,compensation_cleaned!$C:$C,"Missing")</f>
        <v>84502</v>
      </c>
      <c r="O765" t="str">
        <f>_xlfn.XLOOKUP(A765,compensation_cleaned!$A:$A,compensation_cleaned!$D:$D,"Missing")</f>
        <v>L2</v>
      </c>
      <c r="P765">
        <f>_xlfn.XLOOKUP(A765,engagement_pivot!$A:$A,engagement_pivot!$B:$B,"Missing")</f>
        <v>1</v>
      </c>
      <c r="Q765" t="str">
        <f>IF(
  _xlfn.XLOOKUP(A765, engagement_pivot!A:A, engagement_pivot!C:C, 0) &gt; 0,
  "Yes",
  "No"
)</f>
        <v>Yes</v>
      </c>
      <c r="R765">
        <f t="shared" si="55"/>
        <v>56</v>
      </c>
      <c r="S765" t="str">
        <f t="shared" si="56"/>
        <v>37+ months</v>
      </c>
      <c r="T765">
        <f>_xlfn.XLOOKUP(A765,performance_pivot!$A:$A,performance_pivot!$B:$B,"Missing")</f>
        <v>2</v>
      </c>
      <c r="U765">
        <f>_xlfn.XLOOKUP(A765,compensation_cleaned!$A:$A,compensation_cleaned!$F:$F,"Missing")</f>
        <v>746435.40070921986</v>
      </c>
      <c r="V765" t="str">
        <f t="shared" si="57"/>
        <v>Below Avg Pay</v>
      </c>
      <c r="W765" t="str">
        <f t="shared" si="58"/>
        <v>Low/Avg Performer</v>
      </c>
      <c r="Y765" t="str">
        <f t="shared" si="59"/>
        <v>Low Pay &amp; Low Performance</v>
      </c>
    </row>
    <row r="766" spans="1:25">
      <c r="A766" s="7" t="s">
        <v>952</v>
      </c>
      <c r="B766" s="8" t="s">
        <v>19</v>
      </c>
      <c r="C766" s="8">
        <v>40</v>
      </c>
      <c r="D766" s="8" t="s">
        <v>12</v>
      </c>
      <c r="E766" s="8" t="s">
        <v>49</v>
      </c>
      <c r="F766" s="8" t="s">
        <v>50</v>
      </c>
      <c r="G766" s="9">
        <v>43338</v>
      </c>
      <c r="H766" s="8" t="s">
        <v>319</v>
      </c>
      <c r="I766" s="8" t="s">
        <v>45</v>
      </c>
      <c r="J766" s="10" t="s">
        <v>24</v>
      </c>
      <c r="K766" t="str">
        <f>_xlfn.XLOOKUP(A766,attrition_cleaned!$A:$A,attrition_cleaned!$B:$B,"Missing")</f>
        <v>No</v>
      </c>
      <c r="L766" s="9"/>
      <c r="M766">
        <f>_xlfn.XLOOKUP(A766,compensation_cleaned!$A:$A,compensation_cleaned!$B:$B,"Missing")</f>
        <v>663021</v>
      </c>
      <c r="N766">
        <f>_xlfn.XLOOKUP(A766,compensation_cleaned!$A:$A,compensation_cleaned!$C:$C,"Missing")</f>
        <v>75256</v>
      </c>
      <c r="O766" t="str">
        <f>_xlfn.XLOOKUP(A766,compensation_cleaned!$A:$A,compensation_cleaned!$D:$D,"Missing")</f>
        <v>L2</v>
      </c>
      <c r="P766">
        <f>_xlfn.XLOOKUP(A766,engagement_pivot!$A:$A,engagement_pivot!$B:$B,"Missing")</f>
        <v>5</v>
      </c>
      <c r="Q766" t="str">
        <f>IF(
  _xlfn.XLOOKUP(A766, engagement_pivot!A:A, engagement_pivot!C:C, 0) &gt; 0,
  "Yes",
  "No"
)</f>
        <v>Yes</v>
      </c>
      <c r="R766">
        <f t="shared" si="55"/>
        <v>64</v>
      </c>
      <c r="S766" t="str">
        <f t="shared" si="56"/>
        <v>37+ months</v>
      </c>
      <c r="T766">
        <f>_xlfn.XLOOKUP(A766,performance_pivot!$A:$A,performance_pivot!$B:$B,"Missing")</f>
        <v>3.5</v>
      </c>
      <c r="U766">
        <f>_xlfn.XLOOKUP(A766,compensation_cleaned!$A:$A,compensation_cleaned!$F:$F,"Missing")</f>
        <v>746435.40070921986</v>
      </c>
      <c r="V766" t="str">
        <f t="shared" si="57"/>
        <v>Below Avg Pay</v>
      </c>
      <c r="W766" t="str">
        <f t="shared" si="58"/>
        <v>Low/Avg Performer</v>
      </c>
      <c r="Y766" t="str">
        <f t="shared" si="59"/>
        <v>Low Pay &amp; Low Performance</v>
      </c>
    </row>
    <row r="767" spans="1:25">
      <c r="A767" s="11" t="s">
        <v>953</v>
      </c>
      <c r="B767" s="12" t="s">
        <v>11</v>
      </c>
      <c r="C767" s="12">
        <v>23</v>
      </c>
      <c r="D767" s="12" t="s">
        <v>20</v>
      </c>
      <c r="E767" s="12" t="s">
        <v>37</v>
      </c>
      <c r="F767" s="12" t="s">
        <v>43</v>
      </c>
      <c r="G767" s="13">
        <v>43018</v>
      </c>
      <c r="H767" s="12" t="s">
        <v>117</v>
      </c>
      <c r="I767" s="12" t="s">
        <v>16</v>
      </c>
      <c r="J767" s="14" t="s">
        <v>17</v>
      </c>
      <c r="K767" t="str">
        <f>_xlfn.XLOOKUP(A767,attrition_cleaned!$A:$A,attrition_cleaned!$B:$B,"Missing")</f>
        <v>No</v>
      </c>
      <c r="L767" s="13"/>
      <c r="M767">
        <f>_xlfn.XLOOKUP(A767,compensation_cleaned!$A:$A,compensation_cleaned!$B:$B,"Missing")</f>
        <v>679778</v>
      </c>
      <c r="N767">
        <f>_xlfn.XLOOKUP(A767,compensation_cleaned!$A:$A,compensation_cleaned!$C:$C,"Missing")</f>
        <v>80459</v>
      </c>
      <c r="O767" t="str">
        <f>_xlfn.XLOOKUP(A767,compensation_cleaned!$A:$A,compensation_cleaned!$D:$D,"Missing")</f>
        <v>L2</v>
      </c>
      <c r="P767">
        <f>_xlfn.XLOOKUP(A767,engagement_pivot!$A:$A,engagement_pivot!$B:$B,"Missing")</f>
        <v>2.3333333333333335</v>
      </c>
      <c r="Q767" t="str">
        <f>IF(
  _xlfn.XLOOKUP(A767, engagement_pivot!A:A, engagement_pivot!C:C, 0) &gt; 0,
  "Yes",
  "No"
)</f>
        <v>Yes</v>
      </c>
      <c r="R767">
        <f t="shared" si="55"/>
        <v>74</v>
      </c>
      <c r="S767" t="str">
        <f t="shared" si="56"/>
        <v>37+ months</v>
      </c>
      <c r="T767">
        <f>_xlfn.XLOOKUP(A767,performance_pivot!$A:$A,performance_pivot!$B:$B,"Missing")</f>
        <v>3.25</v>
      </c>
      <c r="U767">
        <f>_xlfn.XLOOKUP(A767,compensation_cleaned!$A:$A,compensation_cleaned!$F:$F,"Missing")</f>
        <v>746435.40070921986</v>
      </c>
      <c r="V767" t="str">
        <f t="shared" si="57"/>
        <v>Below Avg Pay</v>
      </c>
      <c r="W767" t="str">
        <f t="shared" si="58"/>
        <v>Low/Avg Performer</v>
      </c>
      <c r="Y767" t="str">
        <f t="shared" si="59"/>
        <v>Low Pay &amp; Low Performance</v>
      </c>
    </row>
    <row r="768" spans="1:25">
      <c r="A768" s="7" t="s">
        <v>954</v>
      </c>
      <c r="B768" s="8" t="s">
        <v>19</v>
      </c>
      <c r="C768" s="8">
        <v>24</v>
      </c>
      <c r="D768" s="8" t="s">
        <v>12</v>
      </c>
      <c r="E768" s="8" t="s">
        <v>37</v>
      </c>
      <c r="F768" s="8" t="s">
        <v>43</v>
      </c>
      <c r="G768" s="9">
        <v>43683</v>
      </c>
      <c r="H768" s="8" t="s">
        <v>133</v>
      </c>
      <c r="I768" s="8" t="s">
        <v>56</v>
      </c>
      <c r="J768" s="10" t="s">
        <v>24</v>
      </c>
      <c r="K768" t="str">
        <f>_xlfn.XLOOKUP(A768,attrition_cleaned!$A:$A,attrition_cleaned!$B:$B,"Missing")</f>
        <v>Yes</v>
      </c>
      <c r="L768" s="9">
        <v>45158</v>
      </c>
      <c r="M768">
        <f>_xlfn.XLOOKUP(A768,compensation_cleaned!$A:$A,compensation_cleaned!$B:$B,"Missing")</f>
        <v>659480</v>
      </c>
      <c r="N768">
        <f>_xlfn.XLOOKUP(A768,compensation_cleaned!$A:$A,compensation_cleaned!$C:$C,"Missing")</f>
        <v>67500</v>
      </c>
      <c r="O768" t="str">
        <f>_xlfn.XLOOKUP(A768,compensation_cleaned!$A:$A,compensation_cleaned!$D:$D,"Missing")</f>
        <v>L2</v>
      </c>
      <c r="P768">
        <f>_xlfn.XLOOKUP(A768,engagement_pivot!$A:$A,engagement_pivot!$B:$B,"Missing")</f>
        <v>2.5</v>
      </c>
      <c r="Q768" t="str">
        <f>IF(
  _xlfn.XLOOKUP(A768, engagement_pivot!A:A, engagement_pivot!C:C, 0) &gt; 0,
  "Yes",
  "No"
)</f>
        <v>Yes</v>
      </c>
      <c r="R768">
        <f t="shared" si="55"/>
        <v>48</v>
      </c>
      <c r="S768" t="str">
        <f t="shared" si="56"/>
        <v>37+ months</v>
      </c>
      <c r="T768">
        <f>_xlfn.XLOOKUP(A768,performance_pivot!$A:$A,performance_pivot!$B:$B,"Missing")</f>
        <v>4</v>
      </c>
      <c r="U768">
        <f>_xlfn.XLOOKUP(A768,compensation_cleaned!$A:$A,compensation_cleaned!$F:$F,"Missing")</f>
        <v>746435.40070921986</v>
      </c>
      <c r="V768" t="str">
        <f t="shared" si="57"/>
        <v>Below Avg Pay</v>
      </c>
      <c r="W768" t="str">
        <f t="shared" si="58"/>
        <v>High Performer</v>
      </c>
      <c r="Y768" t="str">
        <f t="shared" si="59"/>
        <v>Underpaid High Performer</v>
      </c>
    </row>
    <row r="769" spans="1:25">
      <c r="A769" s="11" t="s">
        <v>955</v>
      </c>
      <c r="B769" s="12" t="s">
        <v>11</v>
      </c>
      <c r="C769" s="12">
        <v>33</v>
      </c>
      <c r="D769" s="12" t="s">
        <v>20</v>
      </c>
      <c r="E769" s="12" t="s">
        <v>37</v>
      </c>
      <c r="F769" s="12" t="s">
        <v>43</v>
      </c>
      <c r="G769" s="13">
        <v>43841</v>
      </c>
      <c r="H769" s="12" t="s">
        <v>555</v>
      </c>
      <c r="I769" s="12" t="s">
        <v>31</v>
      </c>
      <c r="J769" s="14" t="s">
        <v>24</v>
      </c>
      <c r="K769" t="str">
        <f>_xlfn.XLOOKUP(A769,attrition_cleaned!$A:$A,attrition_cleaned!$B:$B,"Missing")</f>
        <v>No</v>
      </c>
      <c r="L769" s="13"/>
      <c r="M769">
        <f>_xlfn.XLOOKUP(A769,compensation_cleaned!$A:$A,compensation_cleaned!$B:$B,"Missing")</f>
        <v>787490</v>
      </c>
      <c r="N769">
        <f>_xlfn.XLOOKUP(A769,compensation_cleaned!$A:$A,compensation_cleaned!$C:$C,"Missing")</f>
        <v>86243</v>
      </c>
      <c r="O769" t="str">
        <f>_xlfn.XLOOKUP(A769,compensation_cleaned!$A:$A,compensation_cleaned!$D:$D,"Missing")</f>
        <v>L2</v>
      </c>
      <c r="P769">
        <f>_xlfn.XLOOKUP(A769,engagement_pivot!$A:$A,engagement_pivot!$B:$B,"Missing")</f>
        <v>4.333333333333333</v>
      </c>
      <c r="Q769" t="str">
        <f>IF(
  _xlfn.XLOOKUP(A769, engagement_pivot!A:A, engagement_pivot!C:C, 0) &gt; 0,
  "Yes",
  "No"
)</f>
        <v>Yes</v>
      </c>
      <c r="R769">
        <f t="shared" si="55"/>
        <v>47</v>
      </c>
      <c r="S769" t="str">
        <f t="shared" si="56"/>
        <v>37+ months</v>
      </c>
      <c r="T769">
        <f>_xlfn.XLOOKUP(A769,performance_pivot!$A:$A,performance_pivot!$B:$B,"Missing")</f>
        <v>4</v>
      </c>
      <c r="U769">
        <f>_xlfn.XLOOKUP(A769,compensation_cleaned!$A:$A,compensation_cleaned!$F:$F,"Missing")</f>
        <v>746435.40070921986</v>
      </c>
      <c r="V769" t="str">
        <f t="shared" si="57"/>
        <v>Above Avg Pay</v>
      </c>
      <c r="W769" t="str">
        <f t="shared" si="58"/>
        <v>High Performer</v>
      </c>
      <c r="Y769" t="str">
        <f t="shared" si="59"/>
        <v>Well Aligned</v>
      </c>
    </row>
    <row r="770" spans="1:25">
      <c r="A770" s="7" t="s">
        <v>956</v>
      </c>
      <c r="B770" s="8" t="s">
        <v>19</v>
      </c>
      <c r="C770" s="8">
        <v>34</v>
      </c>
      <c r="D770" s="8" t="s">
        <v>12</v>
      </c>
      <c r="E770" s="8" t="s">
        <v>49</v>
      </c>
      <c r="F770" s="8" t="s">
        <v>65</v>
      </c>
      <c r="G770" s="9">
        <v>44656</v>
      </c>
      <c r="H770" s="8" t="s">
        <v>66</v>
      </c>
      <c r="I770" s="8" t="s">
        <v>56</v>
      </c>
      <c r="J770" s="10" t="s">
        <v>24</v>
      </c>
      <c r="K770" t="str">
        <f>_xlfn.XLOOKUP(A770,attrition_cleaned!$A:$A,attrition_cleaned!$B:$B,"Missing")</f>
        <v>Yes</v>
      </c>
      <c r="L770" s="9">
        <v>46067</v>
      </c>
      <c r="M770">
        <f>_xlfn.XLOOKUP(A770,compensation_cleaned!$A:$A,compensation_cleaned!$B:$B,"Missing")</f>
        <v>1129909</v>
      </c>
      <c r="N770">
        <f>_xlfn.XLOOKUP(A770,compensation_cleaned!$A:$A,compensation_cleaned!$C:$C,"Missing")</f>
        <v>61066</v>
      </c>
      <c r="O770" t="str">
        <f>_xlfn.XLOOKUP(A770,compensation_cleaned!$A:$A,compensation_cleaned!$D:$D,"Missing")</f>
        <v>L3</v>
      </c>
      <c r="P770">
        <f>_xlfn.XLOOKUP(A770,engagement_pivot!$A:$A,engagement_pivot!$B:$B,"Missing")</f>
        <v>4</v>
      </c>
      <c r="Q770" t="str">
        <f>IF(
  _xlfn.XLOOKUP(A770, engagement_pivot!A:A, engagement_pivot!C:C, 0) &gt; 0,
  "Yes",
  "No"
)</f>
        <v>Yes</v>
      </c>
      <c r="R770">
        <f t="shared" si="55"/>
        <v>46</v>
      </c>
      <c r="S770" t="str">
        <f t="shared" si="56"/>
        <v>37+ months</v>
      </c>
      <c r="T770">
        <f>_xlfn.XLOOKUP(A770,performance_pivot!$A:$A,performance_pivot!$B:$B,"Missing")</f>
        <v>3.5</v>
      </c>
      <c r="U770">
        <f>_xlfn.XLOOKUP(A770,compensation_cleaned!$A:$A,compensation_cleaned!$F:$F,"Missing")</f>
        <v>1044648.4727722772</v>
      </c>
      <c r="V770" t="str">
        <f t="shared" si="57"/>
        <v>Above Avg Pay</v>
      </c>
      <c r="W770" t="str">
        <f t="shared" si="58"/>
        <v>Low/Avg Performer</v>
      </c>
      <c r="Y770" t="str">
        <f t="shared" si="59"/>
        <v>Overpaid Low Performer</v>
      </c>
    </row>
    <row r="771" spans="1:25">
      <c r="A771" s="11" t="s">
        <v>957</v>
      </c>
      <c r="B771" s="12" t="s">
        <v>19</v>
      </c>
      <c r="C771" s="12">
        <v>31</v>
      </c>
      <c r="D771" s="12" t="s">
        <v>20</v>
      </c>
      <c r="E771" s="12" t="s">
        <v>13</v>
      </c>
      <c r="F771" s="12" t="s">
        <v>14</v>
      </c>
      <c r="G771" s="13">
        <v>45232</v>
      </c>
      <c r="H771" s="12" t="s">
        <v>444</v>
      </c>
      <c r="I771" s="12" t="s">
        <v>31</v>
      </c>
      <c r="J771" s="14" t="s">
        <v>17</v>
      </c>
      <c r="K771" t="str">
        <f>_xlfn.XLOOKUP(A771,attrition_cleaned!$A:$A,attrition_cleaned!$B:$B,"Missing")</f>
        <v>No</v>
      </c>
      <c r="L771" s="13"/>
      <c r="M771">
        <f>_xlfn.XLOOKUP(A771,compensation_cleaned!$A:$A,compensation_cleaned!$B:$B,"Missing")</f>
        <v>1521489</v>
      </c>
      <c r="N771">
        <f>_xlfn.XLOOKUP(A771,compensation_cleaned!$A:$A,compensation_cleaned!$C:$C,"Missing")</f>
        <v>207527</v>
      </c>
      <c r="O771" t="str">
        <f>_xlfn.XLOOKUP(A771,compensation_cleaned!$A:$A,compensation_cleaned!$D:$D,"Missing")</f>
        <v>L4</v>
      </c>
      <c r="P771">
        <f>_xlfn.XLOOKUP(A771,engagement_pivot!$A:$A,engagement_pivot!$B:$B,"Missing")</f>
        <v>4</v>
      </c>
      <c r="Q771" t="str">
        <f>IF(
  _xlfn.XLOOKUP(A771, engagement_pivot!A:A, engagement_pivot!C:C, 0) &gt; 0,
  "Yes",
  "No"
)</f>
        <v>Yes</v>
      </c>
      <c r="R771">
        <f t="shared" ref="R771:R834" si="60">IF(K771="Yes",DATEDIF(G771,L771,"M"),DATEDIF(G771,DATE(2023,12,31),"M"))</f>
        <v>1</v>
      </c>
      <c r="S771" t="str">
        <f t="shared" ref="S771:S834" si="61">IF(R771&lt;=12,"0–12 months",
 IF(R771&lt;=36,"13–36 months","37+ months"))</f>
        <v>0–12 months</v>
      </c>
      <c r="T771">
        <f>_xlfn.XLOOKUP(A771,performance_pivot!$A:$A,performance_pivot!$B:$B,"Missing")</f>
        <v>2</v>
      </c>
      <c r="U771">
        <f>_xlfn.XLOOKUP(A771,compensation_cleaned!$A:$A,compensation_cleaned!$F:$F,"Missing")</f>
        <v>1044648.4727722772</v>
      </c>
      <c r="V771" t="str">
        <f t="shared" ref="V771:V834" si="62">IF(M771&gt;U771,"Above Avg Pay","Below Avg Pay")</f>
        <v>Above Avg Pay</v>
      </c>
      <c r="W771" t="str">
        <f t="shared" ref="W771:W834" si="63">IF(T771&gt;=4,"High Performer","Low/Avg Performer")</f>
        <v>Low/Avg Performer</v>
      </c>
      <c r="Y771" t="str">
        <f t="shared" si="59"/>
        <v>Overpaid Low Performer</v>
      </c>
    </row>
    <row r="772" spans="1:25">
      <c r="A772" s="7" t="s">
        <v>958</v>
      </c>
      <c r="B772" s="8" t="s">
        <v>19</v>
      </c>
      <c r="C772" s="8">
        <v>37</v>
      </c>
      <c r="D772" s="8" t="s">
        <v>12</v>
      </c>
      <c r="E772" s="8" t="s">
        <v>33</v>
      </c>
      <c r="F772" s="8" t="s">
        <v>34</v>
      </c>
      <c r="G772" s="9">
        <v>45026</v>
      </c>
      <c r="H772" s="8" t="s">
        <v>82</v>
      </c>
      <c r="I772" s="8" t="s">
        <v>70</v>
      </c>
      <c r="J772" s="10" t="s">
        <v>24</v>
      </c>
      <c r="K772" t="str">
        <f>_xlfn.XLOOKUP(A772,attrition_cleaned!$A:$A,attrition_cleaned!$B:$B,"Missing")</f>
        <v>No</v>
      </c>
      <c r="L772" s="9"/>
      <c r="M772">
        <f>_xlfn.XLOOKUP(A772,compensation_cleaned!$A:$A,compensation_cleaned!$B:$B,"Missing")</f>
        <v>601724</v>
      </c>
      <c r="N772">
        <f>_xlfn.XLOOKUP(A772,compensation_cleaned!$A:$A,compensation_cleaned!$C:$C,"Missing")</f>
        <v>61957</v>
      </c>
      <c r="O772" t="str">
        <f>_xlfn.XLOOKUP(A772,compensation_cleaned!$A:$A,compensation_cleaned!$D:$D,"Missing")</f>
        <v>L2</v>
      </c>
      <c r="P772">
        <f>_xlfn.XLOOKUP(A772,engagement_pivot!$A:$A,engagement_pivot!$B:$B,"Missing")</f>
        <v>5</v>
      </c>
      <c r="Q772" t="str">
        <f>IF(
  _xlfn.XLOOKUP(A772, engagement_pivot!A:A, engagement_pivot!C:C, 0) &gt; 0,
  "Yes",
  "No"
)</f>
        <v>Yes</v>
      </c>
      <c r="R772">
        <f t="shared" si="60"/>
        <v>8</v>
      </c>
      <c r="S772" t="str">
        <f t="shared" si="61"/>
        <v>0–12 months</v>
      </c>
      <c r="T772">
        <f>_xlfn.XLOOKUP(A772,performance_pivot!$A:$A,performance_pivot!$B:$B,"Missing")</f>
        <v>3.5</v>
      </c>
      <c r="U772">
        <f>_xlfn.XLOOKUP(A772,compensation_cleaned!$A:$A,compensation_cleaned!$F:$F,"Missing")</f>
        <v>746435.40070921986</v>
      </c>
      <c r="V772" t="str">
        <f t="shared" si="62"/>
        <v>Below Avg Pay</v>
      </c>
      <c r="W772" t="str">
        <f t="shared" si="63"/>
        <v>Low/Avg Performer</v>
      </c>
      <c r="Y772" t="str">
        <f t="shared" ref="Y772:Y835" si="64">IF(
 AND(V772="Above Avg Pay",W772="High Performer"),"Well Aligned",
 IF(
  AND(V772="Below Avg Pay",W772="High Performer"),"Underpaid High Performer",
  IF(
   AND(V772="Above Avg Pay",W772="Low/Avg Performer"),"Overpaid Low Performer",
   "Low Pay &amp; Low Performance"
  )
 )
)</f>
        <v>Low Pay &amp; Low Performance</v>
      </c>
    </row>
    <row r="773" spans="1:25">
      <c r="A773" s="11" t="s">
        <v>959</v>
      </c>
      <c r="B773" s="12" t="s">
        <v>11</v>
      </c>
      <c r="C773" s="12">
        <v>34</v>
      </c>
      <c r="D773" s="12" t="s">
        <v>20</v>
      </c>
      <c r="E773" s="12" t="s">
        <v>33</v>
      </c>
      <c r="F773" s="12" t="s">
        <v>112</v>
      </c>
      <c r="G773" s="13">
        <v>44058</v>
      </c>
      <c r="H773" s="12" t="s">
        <v>113</v>
      </c>
      <c r="I773" s="12" t="s">
        <v>70</v>
      </c>
      <c r="J773" s="14" t="s">
        <v>24</v>
      </c>
      <c r="K773" t="str">
        <f>_xlfn.XLOOKUP(A773,attrition_cleaned!$A:$A,attrition_cleaned!$B:$B,"Missing")</f>
        <v>No</v>
      </c>
      <c r="L773" s="13"/>
      <c r="M773">
        <f>_xlfn.XLOOKUP(A773,compensation_cleaned!$A:$A,compensation_cleaned!$B:$B,"Missing")</f>
        <v>1023052</v>
      </c>
      <c r="N773">
        <f>_xlfn.XLOOKUP(A773,compensation_cleaned!$A:$A,compensation_cleaned!$C:$C,"Missing")</f>
        <v>127234</v>
      </c>
      <c r="O773" t="str">
        <f>_xlfn.XLOOKUP(A773,compensation_cleaned!$A:$A,compensation_cleaned!$D:$D,"Missing")</f>
        <v>L3</v>
      </c>
      <c r="P773">
        <f>_xlfn.XLOOKUP(A773,engagement_pivot!$A:$A,engagement_pivot!$B:$B,"Missing")</f>
        <v>3.5</v>
      </c>
      <c r="Q773" t="str">
        <f>IF(
  _xlfn.XLOOKUP(A773, engagement_pivot!A:A, engagement_pivot!C:C, 0) &gt; 0,
  "Yes",
  "No"
)</f>
        <v>Yes</v>
      </c>
      <c r="R773">
        <f t="shared" si="60"/>
        <v>40</v>
      </c>
      <c r="S773" t="str">
        <f t="shared" si="61"/>
        <v>37+ months</v>
      </c>
      <c r="T773">
        <f>_xlfn.XLOOKUP(A773,performance_pivot!$A:$A,performance_pivot!$B:$B,"Missing")</f>
        <v>4</v>
      </c>
      <c r="U773">
        <f>_xlfn.XLOOKUP(A773,compensation_cleaned!$A:$A,compensation_cleaned!$F:$F,"Missing")</f>
        <v>1044648.4727722772</v>
      </c>
      <c r="V773" t="str">
        <f t="shared" si="62"/>
        <v>Below Avg Pay</v>
      </c>
      <c r="W773" t="str">
        <f t="shared" si="63"/>
        <v>High Performer</v>
      </c>
      <c r="Y773" t="str">
        <f t="shared" si="64"/>
        <v>Underpaid High Performer</v>
      </c>
    </row>
    <row r="774" spans="1:25">
      <c r="A774" s="7" t="s">
        <v>960</v>
      </c>
      <c r="B774" s="8" t="s">
        <v>19</v>
      </c>
      <c r="C774" s="8">
        <v>38</v>
      </c>
      <c r="D774" s="8" t="s">
        <v>20</v>
      </c>
      <c r="E774" s="8" t="s">
        <v>33</v>
      </c>
      <c r="F774" s="8" t="s">
        <v>34</v>
      </c>
      <c r="G774" s="9">
        <v>42994</v>
      </c>
      <c r="H774" s="8" t="s">
        <v>55</v>
      </c>
      <c r="I774" s="8" t="s">
        <v>23</v>
      </c>
      <c r="J774" s="10" t="s">
        <v>17</v>
      </c>
      <c r="K774" t="str">
        <f>_xlfn.XLOOKUP(A774,attrition_cleaned!$A:$A,attrition_cleaned!$B:$B,"Missing")</f>
        <v>No</v>
      </c>
      <c r="L774" s="9"/>
      <c r="M774">
        <f>_xlfn.XLOOKUP(A774,compensation_cleaned!$A:$A,compensation_cleaned!$B:$B,"Missing")</f>
        <v>972191</v>
      </c>
      <c r="N774">
        <f>_xlfn.XLOOKUP(A774,compensation_cleaned!$A:$A,compensation_cleaned!$C:$C,"Missing")</f>
        <v>67410</v>
      </c>
      <c r="O774" t="str">
        <f>_xlfn.XLOOKUP(A774,compensation_cleaned!$A:$A,compensation_cleaned!$D:$D,"Missing")</f>
        <v>L3</v>
      </c>
      <c r="P774">
        <f>_xlfn.XLOOKUP(A774,engagement_pivot!$A:$A,engagement_pivot!$B:$B,"Missing")</f>
        <v>5</v>
      </c>
      <c r="Q774" t="str">
        <f>IF(
  _xlfn.XLOOKUP(A774, engagement_pivot!A:A, engagement_pivot!C:C, 0) &gt; 0,
  "Yes",
  "No"
)</f>
        <v>Yes</v>
      </c>
      <c r="R774">
        <f t="shared" si="60"/>
        <v>75</v>
      </c>
      <c r="S774" t="str">
        <f t="shared" si="61"/>
        <v>37+ months</v>
      </c>
      <c r="T774">
        <f>_xlfn.XLOOKUP(A774,performance_pivot!$A:$A,performance_pivot!$B:$B,"Missing")</f>
        <v>3.5</v>
      </c>
      <c r="U774">
        <f>_xlfn.XLOOKUP(A774,compensation_cleaned!$A:$A,compensation_cleaned!$F:$F,"Missing")</f>
        <v>1044648.4727722772</v>
      </c>
      <c r="V774" t="str">
        <f t="shared" si="62"/>
        <v>Below Avg Pay</v>
      </c>
      <c r="W774" t="str">
        <f t="shared" si="63"/>
        <v>Low/Avg Performer</v>
      </c>
      <c r="Y774" t="str">
        <f t="shared" si="64"/>
        <v>Low Pay &amp; Low Performance</v>
      </c>
    </row>
    <row r="775" spans="1:25">
      <c r="A775" s="11" t="s">
        <v>961</v>
      </c>
      <c r="B775" s="12" t="s">
        <v>11</v>
      </c>
      <c r="C775" s="12">
        <v>34</v>
      </c>
      <c r="D775" s="12" t="s">
        <v>12</v>
      </c>
      <c r="E775" s="12" t="s">
        <v>13</v>
      </c>
      <c r="F775" s="12" t="s">
        <v>21</v>
      </c>
      <c r="G775" s="13">
        <v>45281</v>
      </c>
      <c r="H775" s="12" t="s">
        <v>185</v>
      </c>
      <c r="I775" s="12" t="s">
        <v>16</v>
      </c>
      <c r="J775" s="14" t="s">
        <v>24</v>
      </c>
      <c r="K775" t="str">
        <f>_xlfn.XLOOKUP(A775,attrition_cleaned!$A:$A,attrition_cleaned!$B:$B,"Missing")</f>
        <v>No</v>
      </c>
      <c r="L775" s="13"/>
      <c r="M775">
        <f>_xlfn.XLOOKUP(A775,compensation_cleaned!$A:$A,compensation_cleaned!$B:$B,"Missing")</f>
        <v>1189140</v>
      </c>
      <c r="N775">
        <f>_xlfn.XLOOKUP(A775,compensation_cleaned!$A:$A,compensation_cleaned!$C:$C,"Missing")</f>
        <v>106189</v>
      </c>
      <c r="O775" t="str">
        <f>_xlfn.XLOOKUP(A775,compensation_cleaned!$A:$A,compensation_cleaned!$D:$D,"Missing")</f>
        <v>L3</v>
      </c>
      <c r="P775">
        <f>_xlfn.XLOOKUP(A775,engagement_pivot!$A:$A,engagement_pivot!$B:$B,"Missing")</f>
        <v>3</v>
      </c>
      <c r="Q775" t="str">
        <f>IF(
  _xlfn.XLOOKUP(A775, engagement_pivot!A:A, engagement_pivot!C:C, 0) &gt; 0,
  "Yes",
  "No"
)</f>
        <v>Yes</v>
      </c>
      <c r="R775">
        <f t="shared" si="60"/>
        <v>0</v>
      </c>
      <c r="S775" t="str">
        <f t="shared" si="61"/>
        <v>0–12 months</v>
      </c>
      <c r="T775">
        <f>_xlfn.XLOOKUP(A775,performance_pivot!$A:$A,performance_pivot!$B:$B,"Missing")</f>
        <v>3.3333333333333335</v>
      </c>
      <c r="U775">
        <f>_xlfn.XLOOKUP(A775,compensation_cleaned!$A:$A,compensation_cleaned!$F:$F,"Missing")</f>
        <v>1044648.4727722772</v>
      </c>
      <c r="V775" t="str">
        <f t="shared" si="62"/>
        <v>Above Avg Pay</v>
      </c>
      <c r="W775" t="str">
        <f t="shared" si="63"/>
        <v>Low/Avg Performer</v>
      </c>
      <c r="Y775" t="str">
        <f t="shared" si="64"/>
        <v>Overpaid Low Performer</v>
      </c>
    </row>
    <row r="776" spans="1:25">
      <c r="A776" s="7" t="s">
        <v>962</v>
      </c>
      <c r="B776" s="8" t="s">
        <v>19</v>
      </c>
      <c r="C776" s="8">
        <v>40</v>
      </c>
      <c r="D776" s="8" t="s">
        <v>20</v>
      </c>
      <c r="E776" s="8" t="s">
        <v>13</v>
      </c>
      <c r="F776" s="8" t="s">
        <v>14</v>
      </c>
      <c r="G776" s="9">
        <v>43174</v>
      </c>
      <c r="H776" s="8" t="s">
        <v>128</v>
      </c>
      <c r="I776" s="8" t="s">
        <v>16</v>
      </c>
      <c r="J776" s="10" t="s">
        <v>24</v>
      </c>
      <c r="K776" t="str">
        <f>_xlfn.XLOOKUP(A776,attrition_cleaned!$A:$A,attrition_cleaned!$B:$B,"Missing")</f>
        <v>No</v>
      </c>
      <c r="L776" s="9"/>
      <c r="M776">
        <f>_xlfn.XLOOKUP(A776,compensation_cleaned!$A:$A,compensation_cleaned!$B:$B,"Missing")</f>
        <v>904330</v>
      </c>
      <c r="N776">
        <f>_xlfn.XLOOKUP(A776,compensation_cleaned!$A:$A,compensation_cleaned!$C:$C,"Missing")</f>
        <v>128768</v>
      </c>
      <c r="O776" t="str">
        <f>_xlfn.XLOOKUP(A776,compensation_cleaned!$A:$A,compensation_cleaned!$D:$D,"Missing")</f>
        <v>L3</v>
      </c>
      <c r="P776">
        <f>_xlfn.XLOOKUP(A776,engagement_pivot!$A:$A,engagement_pivot!$B:$B,"Missing")</f>
        <v>3</v>
      </c>
      <c r="Q776" t="str">
        <f>IF(
  _xlfn.XLOOKUP(A776, engagement_pivot!A:A, engagement_pivot!C:C, 0) &gt; 0,
  "Yes",
  "No"
)</f>
        <v>Yes</v>
      </c>
      <c r="R776">
        <f t="shared" si="60"/>
        <v>69</v>
      </c>
      <c r="S776" t="str">
        <f t="shared" si="61"/>
        <v>37+ months</v>
      </c>
      <c r="T776">
        <f>_xlfn.XLOOKUP(A776,performance_pivot!$A:$A,performance_pivot!$B:$B,"Missing")</f>
        <v>3.5</v>
      </c>
      <c r="U776">
        <f>_xlfn.XLOOKUP(A776,compensation_cleaned!$A:$A,compensation_cleaned!$F:$F,"Missing")</f>
        <v>1044648.4727722772</v>
      </c>
      <c r="V776" t="str">
        <f t="shared" si="62"/>
        <v>Below Avg Pay</v>
      </c>
      <c r="W776" t="str">
        <f t="shared" si="63"/>
        <v>Low/Avg Performer</v>
      </c>
      <c r="Y776" t="str">
        <f t="shared" si="64"/>
        <v>Low Pay &amp; Low Performance</v>
      </c>
    </row>
    <row r="777" spans="1:25">
      <c r="A777" s="11" t="s">
        <v>963</v>
      </c>
      <c r="B777" s="12" t="s">
        <v>11</v>
      </c>
      <c r="C777" s="12">
        <v>25</v>
      </c>
      <c r="D777" s="12" t="s">
        <v>12</v>
      </c>
      <c r="E777" s="12" t="s">
        <v>33</v>
      </c>
      <c r="F777" s="12" t="s">
        <v>34</v>
      </c>
      <c r="G777" s="13">
        <v>44131</v>
      </c>
      <c r="H777" s="12" t="s">
        <v>372</v>
      </c>
      <c r="I777" s="12" t="s">
        <v>31</v>
      </c>
      <c r="J777" s="14" t="s">
        <v>24</v>
      </c>
      <c r="K777" t="str">
        <f>_xlfn.XLOOKUP(A777,attrition_cleaned!$A:$A,attrition_cleaned!$B:$B,"Missing")</f>
        <v>No</v>
      </c>
      <c r="L777" s="13"/>
      <c r="M777">
        <f>_xlfn.XLOOKUP(A777,compensation_cleaned!$A:$A,compensation_cleaned!$B:$B,"Missing")</f>
        <v>895367</v>
      </c>
      <c r="N777">
        <f>_xlfn.XLOOKUP(A777,compensation_cleaned!$A:$A,compensation_cleaned!$C:$C,"Missing")</f>
        <v>107994</v>
      </c>
      <c r="O777" t="str">
        <f>_xlfn.XLOOKUP(A777,compensation_cleaned!$A:$A,compensation_cleaned!$D:$D,"Missing")</f>
        <v>L2</v>
      </c>
      <c r="P777">
        <f>_xlfn.XLOOKUP(A777,engagement_pivot!$A:$A,engagement_pivot!$B:$B,"Missing")</f>
        <v>2.3333333333333335</v>
      </c>
      <c r="Q777" t="str">
        <f>IF(
  _xlfn.XLOOKUP(A777, engagement_pivot!A:A, engagement_pivot!C:C, 0) &gt; 0,
  "Yes",
  "No"
)</f>
        <v>Yes</v>
      </c>
      <c r="R777">
        <f t="shared" si="60"/>
        <v>38</v>
      </c>
      <c r="S777" t="str">
        <f t="shared" si="61"/>
        <v>37+ months</v>
      </c>
      <c r="T777">
        <f>_xlfn.XLOOKUP(A777,performance_pivot!$A:$A,performance_pivot!$B:$B,"Missing")</f>
        <v>3.3333333333333335</v>
      </c>
      <c r="U777">
        <f>_xlfn.XLOOKUP(A777,compensation_cleaned!$A:$A,compensation_cleaned!$F:$F,"Missing")</f>
        <v>746435.40070921986</v>
      </c>
      <c r="V777" t="str">
        <f t="shared" si="62"/>
        <v>Above Avg Pay</v>
      </c>
      <c r="W777" t="str">
        <f t="shared" si="63"/>
        <v>Low/Avg Performer</v>
      </c>
      <c r="Y777" t="str">
        <f t="shared" si="64"/>
        <v>Overpaid Low Performer</v>
      </c>
    </row>
    <row r="778" spans="1:25">
      <c r="A778" s="7" t="s">
        <v>964</v>
      </c>
      <c r="B778" s="8" t="s">
        <v>19</v>
      </c>
      <c r="C778" s="8">
        <v>42</v>
      </c>
      <c r="D778" s="8" t="s">
        <v>12</v>
      </c>
      <c r="E778" s="8" t="s">
        <v>37</v>
      </c>
      <c r="F778" s="8" t="s">
        <v>43</v>
      </c>
      <c r="G778" s="9">
        <v>43649</v>
      </c>
      <c r="H778" s="8" t="s">
        <v>743</v>
      </c>
      <c r="I778" s="8" t="s">
        <v>45</v>
      </c>
      <c r="J778" s="10" t="s">
        <v>24</v>
      </c>
      <c r="K778" t="str">
        <f>_xlfn.XLOOKUP(A778,attrition_cleaned!$A:$A,attrition_cleaned!$B:$B,"Missing")</f>
        <v>No</v>
      </c>
      <c r="L778" s="9"/>
      <c r="M778">
        <f>_xlfn.XLOOKUP(A778,compensation_cleaned!$A:$A,compensation_cleaned!$B:$B,"Missing")</f>
        <v>753180</v>
      </c>
      <c r="N778">
        <f>_xlfn.XLOOKUP(A778,compensation_cleaned!$A:$A,compensation_cleaned!$C:$C,"Missing")</f>
        <v>58051</v>
      </c>
      <c r="O778" t="str">
        <f>_xlfn.XLOOKUP(A778,compensation_cleaned!$A:$A,compensation_cleaned!$D:$D,"Missing")</f>
        <v>L2</v>
      </c>
      <c r="P778">
        <f>_xlfn.XLOOKUP(A778,engagement_pivot!$A:$A,engagement_pivot!$B:$B,"Missing")</f>
        <v>3</v>
      </c>
      <c r="Q778" t="str">
        <f>IF(
  _xlfn.XLOOKUP(A778, engagement_pivot!A:A, engagement_pivot!C:C, 0) &gt; 0,
  "Yes",
  "No"
)</f>
        <v>Yes</v>
      </c>
      <c r="R778">
        <f t="shared" si="60"/>
        <v>53</v>
      </c>
      <c r="S778" t="str">
        <f t="shared" si="61"/>
        <v>37+ months</v>
      </c>
      <c r="T778">
        <f>_xlfn.XLOOKUP(A778,performance_pivot!$A:$A,performance_pivot!$B:$B,"Missing")</f>
        <v>4</v>
      </c>
      <c r="U778">
        <f>_xlfn.XLOOKUP(A778,compensation_cleaned!$A:$A,compensation_cleaned!$F:$F,"Missing")</f>
        <v>746435.40070921986</v>
      </c>
      <c r="V778" t="str">
        <f t="shared" si="62"/>
        <v>Above Avg Pay</v>
      </c>
      <c r="W778" t="str">
        <f t="shared" si="63"/>
        <v>High Performer</v>
      </c>
      <c r="Y778" t="str">
        <f t="shared" si="64"/>
        <v>Well Aligned</v>
      </c>
    </row>
    <row r="779" spans="1:25">
      <c r="A779" s="11" t="s">
        <v>965</v>
      </c>
      <c r="B779" s="12" t="s">
        <v>19</v>
      </c>
      <c r="C779" s="12">
        <v>30</v>
      </c>
      <c r="D779" s="12" t="s">
        <v>12</v>
      </c>
      <c r="E779" s="12" t="s">
        <v>26</v>
      </c>
      <c r="F779" s="12" t="s">
        <v>27</v>
      </c>
      <c r="G779" s="13">
        <v>43947</v>
      </c>
      <c r="H779" s="12" t="s">
        <v>201</v>
      </c>
      <c r="I779" s="12" t="s">
        <v>45</v>
      </c>
      <c r="J779" s="14" t="s">
        <v>24</v>
      </c>
      <c r="K779" t="str">
        <f>_xlfn.XLOOKUP(A779,attrition_cleaned!$A:$A,attrition_cleaned!$B:$B,"Missing")</f>
        <v>No</v>
      </c>
      <c r="L779" s="13"/>
      <c r="M779">
        <f>_xlfn.XLOOKUP(A779,compensation_cleaned!$A:$A,compensation_cleaned!$B:$B,"Missing")</f>
        <v>553570</v>
      </c>
      <c r="N779">
        <f>_xlfn.XLOOKUP(A779,compensation_cleaned!$A:$A,compensation_cleaned!$C:$C,"Missing")</f>
        <v>38382</v>
      </c>
      <c r="O779" t="str">
        <f>_xlfn.XLOOKUP(A779,compensation_cleaned!$A:$A,compensation_cleaned!$D:$D,"Missing")</f>
        <v>L1</v>
      </c>
      <c r="P779">
        <f>_xlfn.XLOOKUP(A779,engagement_pivot!$A:$A,engagement_pivot!$B:$B,"Missing")</f>
        <v>3</v>
      </c>
      <c r="Q779" t="str">
        <f>IF(
  _xlfn.XLOOKUP(A779, engagement_pivot!A:A, engagement_pivot!C:C, 0) &gt; 0,
  "Yes",
  "No"
)</f>
        <v>Yes</v>
      </c>
      <c r="R779">
        <f t="shared" si="60"/>
        <v>44</v>
      </c>
      <c r="S779" t="str">
        <f t="shared" si="61"/>
        <v>37+ months</v>
      </c>
      <c r="T779">
        <f>_xlfn.XLOOKUP(A779,performance_pivot!$A:$A,performance_pivot!$B:$B,"Missing")</f>
        <v>4</v>
      </c>
      <c r="U779">
        <f>_xlfn.XLOOKUP(A779,compensation_cleaned!$A:$A,compensation_cleaned!$F:$F,"Missing")</f>
        <v>499723.03723404254</v>
      </c>
      <c r="V779" t="str">
        <f t="shared" si="62"/>
        <v>Above Avg Pay</v>
      </c>
      <c r="W779" t="str">
        <f t="shared" si="63"/>
        <v>High Performer</v>
      </c>
      <c r="Y779" t="str">
        <f t="shared" si="64"/>
        <v>Well Aligned</v>
      </c>
    </row>
    <row r="780" spans="1:25">
      <c r="A780" s="7" t="s">
        <v>966</v>
      </c>
      <c r="B780" s="8" t="s">
        <v>19</v>
      </c>
      <c r="C780" s="8">
        <v>36</v>
      </c>
      <c r="D780" s="8" t="s">
        <v>20</v>
      </c>
      <c r="E780" s="8" t="s">
        <v>33</v>
      </c>
      <c r="F780" s="8" t="s">
        <v>34</v>
      </c>
      <c r="G780" s="9">
        <v>43858</v>
      </c>
      <c r="H780" s="8" t="s">
        <v>315</v>
      </c>
      <c r="I780" s="8" t="s">
        <v>16</v>
      </c>
      <c r="J780" s="10" t="s">
        <v>24</v>
      </c>
      <c r="K780" t="str">
        <f>_xlfn.XLOOKUP(A780,attrition_cleaned!$A:$A,attrition_cleaned!$B:$B,"Missing")</f>
        <v>No</v>
      </c>
      <c r="L780" s="9"/>
      <c r="M780">
        <f>_xlfn.XLOOKUP(A780,compensation_cleaned!$A:$A,compensation_cleaned!$B:$B,"Missing")</f>
        <v>540863</v>
      </c>
      <c r="N780">
        <f>_xlfn.XLOOKUP(A780,compensation_cleaned!$A:$A,compensation_cleaned!$C:$C,"Missing")</f>
        <v>78562</v>
      </c>
      <c r="O780" t="str">
        <f>_xlfn.XLOOKUP(A780,compensation_cleaned!$A:$A,compensation_cleaned!$D:$D,"Missing")</f>
        <v>L1</v>
      </c>
      <c r="P780">
        <f>_xlfn.XLOOKUP(A780,engagement_pivot!$A:$A,engagement_pivot!$B:$B,"Missing")</f>
        <v>3</v>
      </c>
      <c r="Q780" t="str">
        <f>IF(
  _xlfn.XLOOKUP(A780, engagement_pivot!A:A, engagement_pivot!C:C, 0) &gt; 0,
  "Yes",
  "No"
)</f>
        <v>Yes</v>
      </c>
      <c r="R780">
        <f t="shared" si="60"/>
        <v>47</v>
      </c>
      <c r="S780" t="str">
        <f t="shared" si="61"/>
        <v>37+ months</v>
      </c>
      <c r="T780">
        <f>_xlfn.XLOOKUP(A780,performance_pivot!$A:$A,performance_pivot!$B:$B,"Missing")</f>
        <v>4</v>
      </c>
      <c r="U780">
        <f>_xlfn.XLOOKUP(A780,compensation_cleaned!$A:$A,compensation_cleaned!$F:$F,"Missing")</f>
        <v>499723.03723404254</v>
      </c>
      <c r="V780" t="str">
        <f t="shared" si="62"/>
        <v>Above Avg Pay</v>
      </c>
      <c r="W780" t="str">
        <f t="shared" si="63"/>
        <v>High Performer</v>
      </c>
      <c r="Y780" t="str">
        <f t="shared" si="64"/>
        <v>Well Aligned</v>
      </c>
    </row>
    <row r="781" spans="1:25">
      <c r="A781" s="11" t="s">
        <v>967</v>
      </c>
      <c r="B781" s="12" t="s">
        <v>11</v>
      </c>
      <c r="C781" s="12">
        <v>28</v>
      </c>
      <c r="D781" s="12" t="s">
        <v>12</v>
      </c>
      <c r="E781" s="12" t="s">
        <v>33</v>
      </c>
      <c r="F781" s="12" t="s">
        <v>34</v>
      </c>
      <c r="G781" s="13">
        <v>44147</v>
      </c>
      <c r="H781" s="12" t="s">
        <v>53</v>
      </c>
      <c r="I781" s="12" t="s">
        <v>16</v>
      </c>
      <c r="J781" s="14" t="s">
        <v>24</v>
      </c>
      <c r="K781" t="str">
        <f>_xlfn.XLOOKUP(A781,attrition_cleaned!$A:$A,attrition_cleaned!$B:$B,"Missing")</f>
        <v>No</v>
      </c>
      <c r="L781" s="13"/>
      <c r="M781">
        <f>_xlfn.XLOOKUP(A781,compensation_cleaned!$A:$A,compensation_cleaned!$B:$B,"Missing")</f>
        <v>1526780</v>
      </c>
      <c r="N781">
        <f>_xlfn.XLOOKUP(A781,compensation_cleaned!$A:$A,compensation_cleaned!$C:$C,"Missing")</f>
        <v>111181</v>
      </c>
      <c r="O781" t="str">
        <f>_xlfn.XLOOKUP(A781,compensation_cleaned!$A:$A,compensation_cleaned!$D:$D,"Missing")</f>
        <v>L4</v>
      </c>
      <c r="P781">
        <f>_xlfn.XLOOKUP(A781,engagement_pivot!$A:$A,engagement_pivot!$B:$B,"Missing")</f>
        <v>3.5</v>
      </c>
      <c r="Q781" t="str">
        <f>IF(
  _xlfn.XLOOKUP(A781, engagement_pivot!A:A, engagement_pivot!C:C, 0) &gt; 0,
  "Yes",
  "No"
)</f>
        <v>Yes</v>
      </c>
      <c r="R781">
        <f t="shared" si="60"/>
        <v>37</v>
      </c>
      <c r="S781" t="str">
        <f t="shared" si="61"/>
        <v>37+ months</v>
      </c>
      <c r="T781">
        <f>_xlfn.XLOOKUP(A781,performance_pivot!$A:$A,performance_pivot!$B:$B,"Missing")</f>
        <v>3.6666666666666665</v>
      </c>
      <c r="U781">
        <f>_xlfn.XLOOKUP(A781,compensation_cleaned!$A:$A,compensation_cleaned!$F:$F,"Missing")</f>
        <v>1044648.4727722772</v>
      </c>
      <c r="V781" t="str">
        <f t="shared" si="62"/>
        <v>Above Avg Pay</v>
      </c>
      <c r="W781" t="str">
        <f t="shared" si="63"/>
        <v>Low/Avg Performer</v>
      </c>
      <c r="Y781" t="str">
        <f t="shared" si="64"/>
        <v>Overpaid Low Performer</v>
      </c>
    </row>
    <row r="782" spans="1:25">
      <c r="A782" s="7" t="s">
        <v>968</v>
      </c>
      <c r="B782" s="8" t="s">
        <v>11</v>
      </c>
      <c r="C782" s="8">
        <v>38</v>
      </c>
      <c r="D782" s="8" t="s">
        <v>20</v>
      </c>
      <c r="E782" s="8" t="s">
        <v>37</v>
      </c>
      <c r="F782" s="8" t="s">
        <v>43</v>
      </c>
      <c r="G782" s="9">
        <v>44815</v>
      </c>
      <c r="H782" s="8" t="s">
        <v>220</v>
      </c>
      <c r="I782" s="8" t="s">
        <v>70</v>
      </c>
      <c r="J782" s="10" t="s">
        <v>24</v>
      </c>
      <c r="K782" t="str">
        <f>_xlfn.XLOOKUP(A782,attrition_cleaned!$A:$A,attrition_cleaned!$B:$B,"Missing")</f>
        <v>No</v>
      </c>
      <c r="L782" s="9"/>
      <c r="M782">
        <f>_xlfn.XLOOKUP(A782,compensation_cleaned!$A:$A,compensation_cleaned!$B:$B,"Missing")</f>
        <v>707624</v>
      </c>
      <c r="N782">
        <f>_xlfn.XLOOKUP(A782,compensation_cleaned!$A:$A,compensation_cleaned!$C:$C,"Missing")</f>
        <v>48023</v>
      </c>
      <c r="O782" t="str">
        <f>_xlfn.XLOOKUP(A782,compensation_cleaned!$A:$A,compensation_cleaned!$D:$D,"Missing")</f>
        <v>L2</v>
      </c>
      <c r="P782">
        <f>_xlfn.XLOOKUP(A782,engagement_pivot!$A:$A,engagement_pivot!$B:$B,"Missing")</f>
        <v>2.3333333333333335</v>
      </c>
      <c r="Q782" t="str">
        <f>IF(
  _xlfn.XLOOKUP(A782, engagement_pivot!A:A, engagement_pivot!C:C, 0) &gt; 0,
  "Yes",
  "No"
)</f>
        <v>Yes</v>
      </c>
      <c r="R782">
        <f t="shared" si="60"/>
        <v>15</v>
      </c>
      <c r="S782" t="str">
        <f t="shared" si="61"/>
        <v>13–36 months</v>
      </c>
      <c r="T782">
        <f>_xlfn.XLOOKUP(A782,performance_pivot!$A:$A,performance_pivot!$B:$B,"Missing")</f>
        <v>3</v>
      </c>
      <c r="U782">
        <f>_xlfn.XLOOKUP(A782,compensation_cleaned!$A:$A,compensation_cleaned!$F:$F,"Missing")</f>
        <v>746435.40070921986</v>
      </c>
      <c r="V782" t="str">
        <f t="shared" si="62"/>
        <v>Below Avg Pay</v>
      </c>
      <c r="W782" t="str">
        <f t="shared" si="63"/>
        <v>Low/Avg Performer</v>
      </c>
      <c r="Y782" t="str">
        <f t="shared" si="64"/>
        <v>Low Pay &amp; Low Performance</v>
      </c>
    </row>
    <row r="783" spans="1:25">
      <c r="A783" s="11" t="s">
        <v>969</v>
      </c>
      <c r="B783" s="12" t="s">
        <v>19</v>
      </c>
      <c r="C783" s="12">
        <v>39</v>
      </c>
      <c r="D783" s="12" t="s">
        <v>20</v>
      </c>
      <c r="E783" s="12" t="s">
        <v>13</v>
      </c>
      <c r="F783" s="12" t="s">
        <v>21</v>
      </c>
      <c r="G783" s="13">
        <v>44417</v>
      </c>
      <c r="H783" s="12" t="s">
        <v>364</v>
      </c>
      <c r="I783" s="12" t="s">
        <v>56</v>
      </c>
      <c r="J783" s="14" t="s">
        <v>24</v>
      </c>
      <c r="K783" t="str">
        <f>_xlfn.XLOOKUP(A783,attrition_cleaned!$A:$A,attrition_cleaned!$B:$B,"Missing")</f>
        <v>No</v>
      </c>
      <c r="L783" s="13"/>
      <c r="M783">
        <f>_xlfn.XLOOKUP(A783,compensation_cleaned!$A:$A,compensation_cleaned!$B:$B,"Missing")</f>
        <v>461778</v>
      </c>
      <c r="N783">
        <f>_xlfn.XLOOKUP(A783,compensation_cleaned!$A:$A,compensation_cleaned!$C:$C,"Missing")</f>
        <v>53160</v>
      </c>
      <c r="O783" t="str">
        <f>_xlfn.XLOOKUP(A783,compensation_cleaned!$A:$A,compensation_cleaned!$D:$D,"Missing")</f>
        <v>L1</v>
      </c>
      <c r="P783">
        <f>_xlfn.XLOOKUP(A783,engagement_pivot!$A:$A,engagement_pivot!$B:$B,"Missing")</f>
        <v>5</v>
      </c>
      <c r="Q783" t="str">
        <f>IF(
  _xlfn.XLOOKUP(A783, engagement_pivot!A:A, engagement_pivot!C:C, 0) &gt; 0,
  "Yes",
  "No"
)</f>
        <v>Yes</v>
      </c>
      <c r="R783">
        <f t="shared" si="60"/>
        <v>28</v>
      </c>
      <c r="S783" t="str">
        <f t="shared" si="61"/>
        <v>13–36 months</v>
      </c>
      <c r="T783">
        <f>_xlfn.XLOOKUP(A783,performance_pivot!$A:$A,performance_pivot!$B:$B,"Missing")</f>
        <v>3</v>
      </c>
      <c r="U783">
        <f>_xlfn.XLOOKUP(A783,compensation_cleaned!$A:$A,compensation_cleaned!$F:$F,"Missing")</f>
        <v>499723.03723404254</v>
      </c>
      <c r="V783" t="str">
        <f t="shared" si="62"/>
        <v>Below Avg Pay</v>
      </c>
      <c r="W783" t="str">
        <f t="shared" si="63"/>
        <v>Low/Avg Performer</v>
      </c>
      <c r="Y783" t="str">
        <f t="shared" si="64"/>
        <v>Low Pay &amp; Low Performance</v>
      </c>
    </row>
    <row r="784" spans="1:25">
      <c r="A784" s="7" t="s">
        <v>970</v>
      </c>
      <c r="B784" s="8" t="s">
        <v>11</v>
      </c>
      <c r="C784" s="8">
        <v>38</v>
      </c>
      <c r="D784" s="8" t="s">
        <v>20</v>
      </c>
      <c r="E784" s="8" t="s">
        <v>26</v>
      </c>
      <c r="F784" s="8" t="s">
        <v>27</v>
      </c>
      <c r="G784" s="9">
        <v>45043</v>
      </c>
      <c r="H784" s="8" t="s">
        <v>15</v>
      </c>
      <c r="I784" s="8" t="s">
        <v>56</v>
      </c>
      <c r="J784" s="10" t="s">
        <v>17</v>
      </c>
      <c r="K784" t="str">
        <f>_xlfn.XLOOKUP(A784,attrition_cleaned!$A:$A,attrition_cleaned!$B:$B,"Missing")</f>
        <v>No</v>
      </c>
      <c r="L784" s="9"/>
      <c r="M784">
        <f>_xlfn.XLOOKUP(A784,compensation_cleaned!$A:$A,compensation_cleaned!$B:$B,"Missing")</f>
        <v>973952</v>
      </c>
      <c r="N784">
        <f>_xlfn.XLOOKUP(A784,compensation_cleaned!$A:$A,compensation_cleaned!$C:$C,"Missing")</f>
        <v>125544</v>
      </c>
      <c r="O784" t="str">
        <f>_xlfn.XLOOKUP(A784,compensation_cleaned!$A:$A,compensation_cleaned!$D:$D,"Missing")</f>
        <v>L3</v>
      </c>
      <c r="P784">
        <f>_xlfn.XLOOKUP(A784,engagement_pivot!$A:$A,engagement_pivot!$B:$B,"Missing")</f>
        <v>5</v>
      </c>
      <c r="Q784" t="str">
        <f>IF(
  _xlfn.XLOOKUP(A784, engagement_pivot!A:A, engagement_pivot!C:C, 0) &gt; 0,
  "Yes",
  "No"
)</f>
        <v>Yes</v>
      </c>
      <c r="R784">
        <f t="shared" si="60"/>
        <v>8</v>
      </c>
      <c r="S784" t="str">
        <f t="shared" si="61"/>
        <v>0–12 months</v>
      </c>
      <c r="T784">
        <f>_xlfn.XLOOKUP(A784,performance_pivot!$A:$A,performance_pivot!$B:$B,"Missing")</f>
        <v>4</v>
      </c>
      <c r="U784">
        <f>_xlfn.XLOOKUP(A784,compensation_cleaned!$A:$A,compensation_cleaned!$F:$F,"Missing")</f>
        <v>1044648.4727722772</v>
      </c>
      <c r="V784" t="str">
        <f t="shared" si="62"/>
        <v>Below Avg Pay</v>
      </c>
      <c r="W784" t="str">
        <f t="shared" si="63"/>
        <v>High Performer</v>
      </c>
      <c r="Y784" t="str">
        <f t="shared" si="64"/>
        <v>Underpaid High Performer</v>
      </c>
    </row>
    <row r="785" spans="1:25">
      <c r="A785" s="11" t="s">
        <v>971</v>
      </c>
      <c r="B785" s="12" t="s">
        <v>19</v>
      </c>
      <c r="C785" s="12">
        <v>34</v>
      </c>
      <c r="D785" s="12" t="s">
        <v>12</v>
      </c>
      <c r="E785" s="12" t="s">
        <v>37</v>
      </c>
      <c r="F785" s="12" t="s">
        <v>43</v>
      </c>
      <c r="G785" s="13">
        <v>43609</v>
      </c>
      <c r="H785" s="12" t="s">
        <v>335</v>
      </c>
      <c r="I785" s="12" t="s">
        <v>23</v>
      </c>
      <c r="J785" s="14" t="s">
        <v>24</v>
      </c>
      <c r="K785" t="str">
        <f>_xlfn.XLOOKUP(A785,attrition_cleaned!$A:$A,attrition_cleaned!$B:$B,"Missing")</f>
        <v>No</v>
      </c>
      <c r="L785" s="13"/>
      <c r="M785">
        <f>_xlfn.XLOOKUP(A785,compensation_cleaned!$A:$A,compensation_cleaned!$B:$B,"Missing")</f>
        <v>949046</v>
      </c>
      <c r="N785">
        <f>_xlfn.XLOOKUP(A785,compensation_cleaned!$A:$A,compensation_cleaned!$C:$C,"Missing")</f>
        <v>110899</v>
      </c>
      <c r="O785" t="str">
        <f>_xlfn.XLOOKUP(A785,compensation_cleaned!$A:$A,compensation_cleaned!$D:$D,"Missing")</f>
        <v>L3</v>
      </c>
      <c r="P785">
        <f>_xlfn.XLOOKUP(A785,engagement_pivot!$A:$A,engagement_pivot!$B:$B,"Missing")</f>
        <v>3.5</v>
      </c>
      <c r="Q785" t="str">
        <f>IF(
  _xlfn.XLOOKUP(A785, engagement_pivot!A:A, engagement_pivot!C:C, 0) &gt; 0,
  "Yes",
  "No"
)</f>
        <v>Yes</v>
      </c>
      <c r="R785">
        <f t="shared" si="60"/>
        <v>55</v>
      </c>
      <c r="S785" t="str">
        <f t="shared" si="61"/>
        <v>37+ months</v>
      </c>
      <c r="T785">
        <f>_xlfn.XLOOKUP(A785,performance_pivot!$A:$A,performance_pivot!$B:$B,"Missing")</f>
        <v>3</v>
      </c>
      <c r="U785">
        <f>_xlfn.XLOOKUP(A785,compensation_cleaned!$A:$A,compensation_cleaned!$F:$F,"Missing")</f>
        <v>1044648.4727722772</v>
      </c>
      <c r="V785" t="str">
        <f t="shared" si="62"/>
        <v>Below Avg Pay</v>
      </c>
      <c r="W785" t="str">
        <f t="shared" si="63"/>
        <v>Low/Avg Performer</v>
      </c>
      <c r="Y785" t="str">
        <f t="shared" si="64"/>
        <v>Low Pay &amp; Low Performance</v>
      </c>
    </row>
    <row r="786" spans="1:25">
      <c r="A786" s="7" t="s">
        <v>972</v>
      </c>
      <c r="B786" s="8" t="s">
        <v>19</v>
      </c>
      <c r="C786" s="8">
        <v>35</v>
      </c>
      <c r="D786" s="8" t="s">
        <v>20</v>
      </c>
      <c r="E786" s="8" t="s">
        <v>49</v>
      </c>
      <c r="F786" s="8" t="s">
        <v>68</v>
      </c>
      <c r="G786" s="9">
        <v>43196</v>
      </c>
      <c r="H786" s="8" t="s">
        <v>389</v>
      </c>
      <c r="I786" s="8" t="s">
        <v>45</v>
      </c>
      <c r="J786" s="10" t="s">
        <v>24</v>
      </c>
      <c r="K786" t="str">
        <f>_xlfn.XLOOKUP(A786,attrition_cleaned!$A:$A,attrition_cleaned!$B:$B,"Missing")</f>
        <v>No</v>
      </c>
      <c r="L786" s="9"/>
      <c r="M786">
        <f>_xlfn.XLOOKUP(A786,compensation_cleaned!$A:$A,compensation_cleaned!$B:$B,"Missing")</f>
        <v>877567</v>
      </c>
      <c r="N786">
        <f>_xlfn.XLOOKUP(A786,compensation_cleaned!$A:$A,compensation_cleaned!$C:$C,"Missing")</f>
        <v>58121</v>
      </c>
      <c r="O786" t="str">
        <f>_xlfn.XLOOKUP(A786,compensation_cleaned!$A:$A,compensation_cleaned!$D:$D,"Missing")</f>
        <v>L2</v>
      </c>
      <c r="P786">
        <f>_xlfn.XLOOKUP(A786,engagement_pivot!$A:$A,engagement_pivot!$B:$B,"Missing")</f>
        <v>3.5</v>
      </c>
      <c r="Q786" t="str">
        <f>IF(
  _xlfn.XLOOKUP(A786, engagement_pivot!A:A, engagement_pivot!C:C, 0) &gt; 0,
  "Yes",
  "No"
)</f>
        <v>Yes</v>
      </c>
      <c r="R786">
        <f t="shared" si="60"/>
        <v>68</v>
      </c>
      <c r="S786" t="str">
        <f t="shared" si="61"/>
        <v>37+ months</v>
      </c>
      <c r="T786">
        <f>_xlfn.XLOOKUP(A786,performance_pivot!$A:$A,performance_pivot!$B:$B,"Missing")</f>
        <v>4</v>
      </c>
      <c r="U786">
        <f>_xlfn.XLOOKUP(A786,compensation_cleaned!$A:$A,compensation_cleaned!$F:$F,"Missing")</f>
        <v>746435.40070921986</v>
      </c>
      <c r="V786" t="str">
        <f t="shared" si="62"/>
        <v>Above Avg Pay</v>
      </c>
      <c r="W786" t="str">
        <f t="shared" si="63"/>
        <v>High Performer</v>
      </c>
      <c r="Y786" t="str">
        <f t="shared" si="64"/>
        <v>Well Aligned</v>
      </c>
    </row>
    <row r="787" spans="1:25">
      <c r="A787" s="11" t="s">
        <v>973</v>
      </c>
      <c r="B787" s="12" t="s">
        <v>19</v>
      </c>
      <c r="C787" s="12">
        <v>34</v>
      </c>
      <c r="D787" s="12" t="s">
        <v>20</v>
      </c>
      <c r="E787" s="12" t="s">
        <v>37</v>
      </c>
      <c r="F787" s="12" t="s">
        <v>43</v>
      </c>
      <c r="G787" s="13">
        <v>44660</v>
      </c>
      <c r="H787" s="12" t="s">
        <v>312</v>
      </c>
      <c r="I787" s="12" t="s">
        <v>70</v>
      </c>
      <c r="J787" s="14" t="s">
        <v>24</v>
      </c>
      <c r="K787" t="str">
        <f>_xlfn.XLOOKUP(A787,attrition_cleaned!$A:$A,attrition_cleaned!$B:$B,"Missing")</f>
        <v>Yes</v>
      </c>
      <c r="L787" s="13">
        <v>44898</v>
      </c>
      <c r="M787">
        <f>_xlfn.XLOOKUP(A787,compensation_cleaned!$A:$A,compensation_cleaned!$B:$B,"Missing")</f>
        <v>1804597</v>
      </c>
      <c r="N787">
        <f>_xlfn.XLOOKUP(A787,compensation_cleaned!$A:$A,compensation_cleaned!$C:$C,"Missing")</f>
        <v>210894</v>
      </c>
      <c r="O787" t="str">
        <f>_xlfn.XLOOKUP(A787,compensation_cleaned!$A:$A,compensation_cleaned!$D:$D,"Missing")</f>
        <v>L5</v>
      </c>
      <c r="P787">
        <f>_xlfn.XLOOKUP(A787,engagement_pivot!$A:$A,engagement_pivot!$B:$B,"Missing")</f>
        <v>3</v>
      </c>
      <c r="Q787" t="str">
        <f>IF(
  _xlfn.XLOOKUP(A787, engagement_pivot!A:A, engagement_pivot!C:C, 0) &gt; 0,
  "Yes",
  "No"
)</f>
        <v>Yes</v>
      </c>
      <c r="R787">
        <f t="shared" si="60"/>
        <v>7</v>
      </c>
      <c r="S787" t="str">
        <f t="shared" si="61"/>
        <v>0–12 months</v>
      </c>
      <c r="T787">
        <f>_xlfn.XLOOKUP(A787,performance_pivot!$A:$A,performance_pivot!$B:$B,"Missing")</f>
        <v>3</v>
      </c>
      <c r="U787">
        <f>_xlfn.XLOOKUP(A787,compensation_cleaned!$A:$A,compensation_cleaned!$F:$F,"Missing")</f>
        <v>1044648.4727722772</v>
      </c>
      <c r="V787" t="str">
        <f t="shared" si="62"/>
        <v>Above Avg Pay</v>
      </c>
      <c r="W787" t="str">
        <f t="shared" si="63"/>
        <v>Low/Avg Performer</v>
      </c>
      <c r="Y787" t="str">
        <f t="shared" si="64"/>
        <v>Overpaid Low Performer</v>
      </c>
    </row>
    <row r="788" spans="1:25">
      <c r="A788" s="7" t="s">
        <v>974</v>
      </c>
      <c r="B788" s="8" t="s">
        <v>11</v>
      </c>
      <c r="C788" s="8">
        <v>30</v>
      </c>
      <c r="D788" s="8" t="s">
        <v>12</v>
      </c>
      <c r="E788" s="8" t="s">
        <v>37</v>
      </c>
      <c r="F788" s="8" t="s">
        <v>43</v>
      </c>
      <c r="G788" s="9">
        <v>43788</v>
      </c>
      <c r="H788" s="8" t="s">
        <v>194</v>
      </c>
      <c r="I788" s="8" t="s">
        <v>16</v>
      </c>
      <c r="J788" s="10" t="s">
        <v>24</v>
      </c>
      <c r="K788" t="str">
        <f>_xlfn.XLOOKUP(A788,attrition_cleaned!$A:$A,attrition_cleaned!$B:$B,"Missing")</f>
        <v>No</v>
      </c>
      <c r="L788" s="9"/>
      <c r="M788">
        <f>_xlfn.XLOOKUP(A788,compensation_cleaned!$A:$A,compensation_cleaned!$B:$B,"Missing")</f>
        <v>749099</v>
      </c>
      <c r="N788">
        <f>_xlfn.XLOOKUP(A788,compensation_cleaned!$A:$A,compensation_cleaned!$C:$C,"Missing")</f>
        <v>69596</v>
      </c>
      <c r="O788" t="str">
        <f>_xlfn.XLOOKUP(A788,compensation_cleaned!$A:$A,compensation_cleaned!$D:$D,"Missing")</f>
        <v>L2</v>
      </c>
      <c r="P788">
        <f>_xlfn.XLOOKUP(A788,engagement_pivot!$A:$A,engagement_pivot!$B:$B,"Missing")</f>
        <v>3</v>
      </c>
      <c r="Q788" t="str">
        <f>IF(
  _xlfn.XLOOKUP(A788, engagement_pivot!A:A, engagement_pivot!C:C, 0) &gt; 0,
  "Yes",
  "No"
)</f>
        <v>Yes</v>
      </c>
      <c r="R788">
        <f t="shared" si="60"/>
        <v>49</v>
      </c>
      <c r="S788" t="str">
        <f t="shared" si="61"/>
        <v>37+ months</v>
      </c>
      <c r="T788">
        <f>_xlfn.XLOOKUP(A788,performance_pivot!$A:$A,performance_pivot!$B:$B,"Missing")</f>
        <v>2.6666666666666665</v>
      </c>
      <c r="U788">
        <f>_xlfn.XLOOKUP(A788,compensation_cleaned!$A:$A,compensation_cleaned!$F:$F,"Missing")</f>
        <v>746435.40070921986</v>
      </c>
      <c r="V788" t="str">
        <f t="shared" si="62"/>
        <v>Above Avg Pay</v>
      </c>
      <c r="W788" t="str">
        <f t="shared" si="63"/>
        <v>Low/Avg Performer</v>
      </c>
      <c r="Y788" t="str">
        <f t="shared" si="64"/>
        <v>Overpaid Low Performer</v>
      </c>
    </row>
    <row r="789" spans="1:25">
      <c r="A789" s="11" t="s">
        <v>975</v>
      </c>
      <c r="B789" s="12" t="s">
        <v>11</v>
      </c>
      <c r="C789" s="12">
        <v>24</v>
      </c>
      <c r="D789" s="12" t="s">
        <v>20</v>
      </c>
      <c r="E789" s="12" t="s">
        <v>49</v>
      </c>
      <c r="F789" s="12" t="s">
        <v>65</v>
      </c>
      <c r="G789" s="13">
        <v>43900</v>
      </c>
      <c r="H789" s="12" t="s">
        <v>265</v>
      </c>
      <c r="I789" s="12" t="s">
        <v>23</v>
      </c>
      <c r="J789" s="14" t="s">
        <v>24</v>
      </c>
      <c r="K789" t="str">
        <f>_xlfn.XLOOKUP(A789,attrition_cleaned!$A:$A,attrition_cleaned!$B:$B,"Missing")</f>
        <v>No</v>
      </c>
      <c r="L789" s="13"/>
      <c r="M789">
        <f>_xlfn.XLOOKUP(A789,compensation_cleaned!$A:$A,compensation_cleaned!$B:$B,"Missing")</f>
        <v>774062</v>
      </c>
      <c r="N789">
        <f>_xlfn.XLOOKUP(A789,compensation_cleaned!$A:$A,compensation_cleaned!$C:$C,"Missing")</f>
        <v>89814</v>
      </c>
      <c r="O789" t="str">
        <f>_xlfn.XLOOKUP(A789,compensation_cleaned!$A:$A,compensation_cleaned!$D:$D,"Missing")</f>
        <v>L2</v>
      </c>
      <c r="P789">
        <f>_xlfn.XLOOKUP(A789,engagement_pivot!$A:$A,engagement_pivot!$B:$B,"Missing")</f>
        <v>4</v>
      </c>
      <c r="Q789" t="str">
        <f>IF(
  _xlfn.XLOOKUP(A789, engagement_pivot!A:A, engagement_pivot!C:C, 0) &gt; 0,
  "Yes",
  "No"
)</f>
        <v>Yes</v>
      </c>
      <c r="R789">
        <f t="shared" si="60"/>
        <v>45</v>
      </c>
      <c r="S789" t="str">
        <f t="shared" si="61"/>
        <v>37+ months</v>
      </c>
      <c r="T789">
        <f>_xlfn.XLOOKUP(A789,performance_pivot!$A:$A,performance_pivot!$B:$B,"Missing")</f>
        <v>3.25</v>
      </c>
      <c r="U789">
        <f>_xlfn.XLOOKUP(A789,compensation_cleaned!$A:$A,compensation_cleaned!$F:$F,"Missing")</f>
        <v>746435.40070921986</v>
      </c>
      <c r="V789" t="str">
        <f t="shared" si="62"/>
        <v>Above Avg Pay</v>
      </c>
      <c r="W789" t="str">
        <f t="shared" si="63"/>
        <v>Low/Avg Performer</v>
      </c>
      <c r="Y789" t="str">
        <f t="shared" si="64"/>
        <v>Overpaid Low Performer</v>
      </c>
    </row>
    <row r="790" spans="1:25">
      <c r="A790" s="7" t="s">
        <v>976</v>
      </c>
      <c r="B790" s="8" t="s">
        <v>11</v>
      </c>
      <c r="C790" s="8">
        <v>39</v>
      </c>
      <c r="D790" s="8" t="s">
        <v>12</v>
      </c>
      <c r="E790" s="8" t="s">
        <v>49</v>
      </c>
      <c r="F790" s="8" t="s">
        <v>65</v>
      </c>
      <c r="G790" s="9">
        <v>42782</v>
      </c>
      <c r="H790" s="8" t="s">
        <v>120</v>
      </c>
      <c r="I790" s="8" t="s">
        <v>23</v>
      </c>
      <c r="J790" s="10" t="s">
        <v>24</v>
      </c>
      <c r="K790" t="str">
        <f>_xlfn.XLOOKUP(A790,attrition_cleaned!$A:$A,attrition_cleaned!$B:$B,"Missing")</f>
        <v>No</v>
      </c>
      <c r="L790" s="9"/>
      <c r="M790">
        <f>_xlfn.XLOOKUP(A790,compensation_cleaned!$A:$A,compensation_cleaned!$B:$B,"Missing")</f>
        <v>612785</v>
      </c>
      <c r="N790">
        <f>_xlfn.XLOOKUP(A790,compensation_cleaned!$A:$A,compensation_cleaned!$C:$C,"Missing")</f>
        <v>31828</v>
      </c>
      <c r="O790" t="str">
        <f>_xlfn.XLOOKUP(A790,compensation_cleaned!$A:$A,compensation_cleaned!$D:$D,"Missing")</f>
        <v>L2</v>
      </c>
      <c r="P790">
        <f>_xlfn.XLOOKUP(A790,engagement_pivot!$A:$A,engagement_pivot!$B:$B,"Missing")</f>
        <v>1</v>
      </c>
      <c r="Q790" t="str">
        <f>IF(
  _xlfn.XLOOKUP(A790, engagement_pivot!A:A, engagement_pivot!C:C, 0) &gt; 0,
  "Yes",
  "No"
)</f>
        <v>Yes</v>
      </c>
      <c r="R790">
        <f t="shared" si="60"/>
        <v>82</v>
      </c>
      <c r="S790" t="str">
        <f t="shared" si="61"/>
        <v>37+ months</v>
      </c>
      <c r="T790">
        <f>_xlfn.XLOOKUP(A790,performance_pivot!$A:$A,performance_pivot!$B:$B,"Missing")</f>
        <v>4</v>
      </c>
      <c r="U790">
        <f>_xlfn.XLOOKUP(A790,compensation_cleaned!$A:$A,compensation_cleaned!$F:$F,"Missing")</f>
        <v>746435.40070921986</v>
      </c>
      <c r="V790" t="str">
        <f t="shared" si="62"/>
        <v>Below Avg Pay</v>
      </c>
      <c r="W790" t="str">
        <f t="shared" si="63"/>
        <v>High Performer</v>
      </c>
      <c r="Y790" t="str">
        <f t="shared" si="64"/>
        <v>Underpaid High Performer</v>
      </c>
    </row>
    <row r="791" spans="1:25">
      <c r="A791" s="11" t="s">
        <v>977</v>
      </c>
      <c r="B791" s="12" t="s">
        <v>19</v>
      </c>
      <c r="C791" s="12">
        <v>23</v>
      </c>
      <c r="D791" s="12" t="s">
        <v>12</v>
      </c>
      <c r="E791" s="12" t="s">
        <v>37</v>
      </c>
      <c r="F791" s="12" t="s">
        <v>43</v>
      </c>
      <c r="G791" s="13">
        <v>43418</v>
      </c>
      <c r="H791" s="12" t="s">
        <v>656</v>
      </c>
      <c r="I791" s="12" t="s">
        <v>56</v>
      </c>
      <c r="J791" s="14" t="s">
        <v>24</v>
      </c>
      <c r="K791" t="str">
        <f>_xlfn.XLOOKUP(A791,attrition_cleaned!$A:$A,attrition_cleaned!$B:$B,"Missing")</f>
        <v>No</v>
      </c>
      <c r="L791" s="13"/>
      <c r="M791">
        <f>_xlfn.XLOOKUP(A791,compensation_cleaned!$A:$A,compensation_cleaned!$B:$B,"Missing")</f>
        <v>1000585</v>
      </c>
      <c r="N791">
        <f>_xlfn.XLOOKUP(A791,compensation_cleaned!$A:$A,compensation_cleaned!$C:$C,"Missing")</f>
        <v>119935</v>
      </c>
      <c r="O791" t="str">
        <f>_xlfn.XLOOKUP(A791,compensation_cleaned!$A:$A,compensation_cleaned!$D:$D,"Missing")</f>
        <v>L3</v>
      </c>
      <c r="P791">
        <f>_xlfn.XLOOKUP(A791,engagement_pivot!$A:$A,engagement_pivot!$B:$B,"Missing")</f>
        <v>5</v>
      </c>
      <c r="Q791" t="str">
        <f>IF(
  _xlfn.XLOOKUP(A791, engagement_pivot!A:A, engagement_pivot!C:C, 0) &gt; 0,
  "Yes",
  "No"
)</f>
        <v>Yes</v>
      </c>
      <c r="R791">
        <f t="shared" si="60"/>
        <v>61</v>
      </c>
      <c r="S791" t="str">
        <f t="shared" si="61"/>
        <v>37+ months</v>
      </c>
      <c r="T791">
        <f>_xlfn.XLOOKUP(A791,performance_pivot!$A:$A,performance_pivot!$B:$B,"Missing")</f>
        <v>2.6666666666666665</v>
      </c>
      <c r="U791">
        <f>_xlfn.XLOOKUP(A791,compensation_cleaned!$A:$A,compensation_cleaned!$F:$F,"Missing")</f>
        <v>1044648.4727722772</v>
      </c>
      <c r="V791" t="str">
        <f t="shared" si="62"/>
        <v>Below Avg Pay</v>
      </c>
      <c r="W791" t="str">
        <f t="shared" si="63"/>
        <v>Low/Avg Performer</v>
      </c>
      <c r="Y791" t="str">
        <f t="shared" si="64"/>
        <v>Low Pay &amp; Low Performance</v>
      </c>
    </row>
    <row r="792" spans="1:25">
      <c r="A792" s="7" t="s">
        <v>978</v>
      </c>
      <c r="B792" s="8" t="s">
        <v>19</v>
      </c>
      <c r="C792" s="8">
        <v>42</v>
      </c>
      <c r="D792" s="8" t="s">
        <v>12</v>
      </c>
      <c r="E792" s="8" t="s">
        <v>33</v>
      </c>
      <c r="F792" s="8" t="s">
        <v>34</v>
      </c>
      <c r="G792" s="9">
        <v>44274</v>
      </c>
      <c r="H792" s="8" t="s">
        <v>201</v>
      </c>
      <c r="I792" s="8" t="s">
        <v>23</v>
      </c>
      <c r="J792" s="10" t="s">
        <v>24</v>
      </c>
      <c r="K792" t="str">
        <f>_xlfn.XLOOKUP(A792,attrition_cleaned!$A:$A,attrition_cleaned!$B:$B,"Missing")</f>
        <v>No</v>
      </c>
      <c r="L792" s="9"/>
      <c r="M792">
        <f>_xlfn.XLOOKUP(A792,compensation_cleaned!$A:$A,compensation_cleaned!$B:$B,"Missing")</f>
        <v>687020</v>
      </c>
      <c r="N792">
        <f>_xlfn.XLOOKUP(A792,compensation_cleaned!$A:$A,compensation_cleaned!$C:$C,"Missing")</f>
        <v>41900</v>
      </c>
      <c r="O792" t="str">
        <f>_xlfn.XLOOKUP(A792,compensation_cleaned!$A:$A,compensation_cleaned!$D:$D,"Missing")</f>
        <v>L2</v>
      </c>
      <c r="P792">
        <f>_xlfn.XLOOKUP(A792,engagement_pivot!$A:$A,engagement_pivot!$B:$B,"Missing")</f>
        <v>2</v>
      </c>
      <c r="Q792" t="str">
        <f>IF(
  _xlfn.XLOOKUP(A792, engagement_pivot!A:A, engagement_pivot!C:C, 0) &gt; 0,
  "Yes",
  "No"
)</f>
        <v>Yes</v>
      </c>
      <c r="R792">
        <f t="shared" si="60"/>
        <v>33</v>
      </c>
      <c r="S792" t="str">
        <f t="shared" si="61"/>
        <v>13–36 months</v>
      </c>
      <c r="T792">
        <f>_xlfn.XLOOKUP(A792,performance_pivot!$A:$A,performance_pivot!$B:$B,"Missing")</f>
        <v>4.5</v>
      </c>
      <c r="U792">
        <f>_xlfn.XLOOKUP(A792,compensation_cleaned!$A:$A,compensation_cleaned!$F:$F,"Missing")</f>
        <v>746435.40070921986</v>
      </c>
      <c r="V792" t="str">
        <f t="shared" si="62"/>
        <v>Below Avg Pay</v>
      </c>
      <c r="W792" t="str">
        <f t="shared" si="63"/>
        <v>High Performer</v>
      </c>
      <c r="Y792" t="str">
        <f t="shared" si="64"/>
        <v>Underpaid High Performer</v>
      </c>
    </row>
    <row r="793" spans="1:25">
      <c r="A793" s="11" t="s">
        <v>979</v>
      </c>
      <c r="B793" s="12" t="s">
        <v>11</v>
      </c>
      <c r="C793" s="12">
        <v>39</v>
      </c>
      <c r="D793" s="12" t="s">
        <v>12</v>
      </c>
      <c r="E793" s="12" t="s">
        <v>13</v>
      </c>
      <c r="F793" s="12" t="s">
        <v>21</v>
      </c>
      <c r="G793" s="13">
        <v>44630</v>
      </c>
      <c r="H793" s="12" t="s">
        <v>552</v>
      </c>
      <c r="I793" s="12" t="s">
        <v>31</v>
      </c>
      <c r="J793" s="14" t="s">
        <v>24</v>
      </c>
      <c r="K793" t="str">
        <f>_xlfn.XLOOKUP(A793,attrition_cleaned!$A:$A,attrition_cleaned!$B:$B,"Missing")</f>
        <v>No</v>
      </c>
      <c r="L793" s="13"/>
      <c r="M793">
        <f>_xlfn.XLOOKUP(A793,compensation_cleaned!$A:$A,compensation_cleaned!$B:$B,"Missing")</f>
        <v>821334</v>
      </c>
      <c r="N793">
        <f>_xlfn.XLOOKUP(A793,compensation_cleaned!$A:$A,compensation_cleaned!$C:$C,"Missing")</f>
        <v>101599</v>
      </c>
      <c r="O793" t="str">
        <f>_xlfn.XLOOKUP(A793,compensation_cleaned!$A:$A,compensation_cleaned!$D:$D,"Missing")</f>
        <v>L2</v>
      </c>
      <c r="P793">
        <f>_xlfn.XLOOKUP(A793,engagement_pivot!$A:$A,engagement_pivot!$B:$B,"Missing")</f>
        <v>1.6666666666666667</v>
      </c>
      <c r="Q793" t="str">
        <f>IF(
  _xlfn.XLOOKUP(A793, engagement_pivot!A:A, engagement_pivot!C:C, 0) &gt; 0,
  "Yes",
  "No"
)</f>
        <v>Yes</v>
      </c>
      <c r="R793">
        <f t="shared" si="60"/>
        <v>21</v>
      </c>
      <c r="S793" t="str">
        <f t="shared" si="61"/>
        <v>13–36 months</v>
      </c>
      <c r="T793">
        <f>_xlfn.XLOOKUP(A793,performance_pivot!$A:$A,performance_pivot!$B:$B,"Missing")</f>
        <v>3.6666666666666665</v>
      </c>
      <c r="U793">
        <f>_xlfn.XLOOKUP(A793,compensation_cleaned!$A:$A,compensation_cleaned!$F:$F,"Missing")</f>
        <v>746435.40070921986</v>
      </c>
      <c r="V793" t="str">
        <f t="shared" si="62"/>
        <v>Above Avg Pay</v>
      </c>
      <c r="W793" t="str">
        <f t="shared" si="63"/>
        <v>Low/Avg Performer</v>
      </c>
      <c r="Y793" t="str">
        <f t="shared" si="64"/>
        <v>Overpaid Low Performer</v>
      </c>
    </row>
    <row r="794" spans="1:25">
      <c r="A794" s="7" t="s">
        <v>980</v>
      </c>
      <c r="B794" s="8" t="s">
        <v>19</v>
      </c>
      <c r="C794" s="8">
        <v>29</v>
      </c>
      <c r="D794" s="8" t="s">
        <v>20</v>
      </c>
      <c r="E794" s="8" t="s">
        <v>26</v>
      </c>
      <c r="F794" s="8" t="s">
        <v>27</v>
      </c>
      <c r="G794" s="9">
        <v>44749</v>
      </c>
      <c r="H794" s="8" t="s">
        <v>218</v>
      </c>
      <c r="I794" s="8" t="s">
        <v>70</v>
      </c>
      <c r="J794" s="10" t="s">
        <v>24</v>
      </c>
      <c r="K794" t="str">
        <f>_xlfn.XLOOKUP(A794,attrition_cleaned!$A:$A,attrition_cleaned!$B:$B,"Missing")</f>
        <v>No</v>
      </c>
      <c r="L794" s="9"/>
      <c r="M794">
        <f>_xlfn.XLOOKUP(A794,compensation_cleaned!$A:$A,compensation_cleaned!$B:$B,"Missing")</f>
        <v>1194070</v>
      </c>
      <c r="N794">
        <f>_xlfn.XLOOKUP(A794,compensation_cleaned!$A:$A,compensation_cleaned!$C:$C,"Missing")</f>
        <v>113913</v>
      </c>
      <c r="O794" t="str">
        <f>_xlfn.XLOOKUP(A794,compensation_cleaned!$A:$A,compensation_cleaned!$D:$D,"Missing")</f>
        <v>L3</v>
      </c>
      <c r="P794">
        <f>_xlfn.XLOOKUP(A794,engagement_pivot!$A:$A,engagement_pivot!$B:$B,"Missing")</f>
        <v>3</v>
      </c>
      <c r="Q794" t="str">
        <f>IF(
  _xlfn.XLOOKUP(A794, engagement_pivot!A:A, engagement_pivot!C:C, 0) &gt; 0,
  "Yes",
  "No"
)</f>
        <v>Yes</v>
      </c>
      <c r="R794">
        <f t="shared" si="60"/>
        <v>17</v>
      </c>
      <c r="S794" t="str">
        <f t="shared" si="61"/>
        <v>13–36 months</v>
      </c>
      <c r="T794">
        <f>_xlfn.XLOOKUP(A794,performance_pivot!$A:$A,performance_pivot!$B:$B,"Missing")</f>
        <v>4</v>
      </c>
      <c r="U794">
        <f>_xlfn.XLOOKUP(A794,compensation_cleaned!$A:$A,compensation_cleaned!$F:$F,"Missing")</f>
        <v>1044648.4727722772</v>
      </c>
      <c r="V794" t="str">
        <f t="shared" si="62"/>
        <v>Above Avg Pay</v>
      </c>
      <c r="W794" t="str">
        <f t="shared" si="63"/>
        <v>High Performer</v>
      </c>
      <c r="Y794" t="str">
        <f t="shared" si="64"/>
        <v>Well Aligned</v>
      </c>
    </row>
    <row r="795" spans="1:25">
      <c r="A795" s="11" t="s">
        <v>981</v>
      </c>
      <c r="B795" s="12" t="s">
        <v>19</v>
      </c>
      <c r="C795" s="12">
        <v>29</v>
      </c>
      <c r="D795" s="12" t="s">
        <v>20</v>
      </c>
      <c r="E795" s="12" t="s">
        <v>49</v>
      </c>
      <c r="F795" s="12" t="s">
        <v>65</v>
      </c>
      <c r="G795" s="13">
        <v>43508</v>
      </c>
      <c r="H795" s="12" t="s">
        <v>44</v>
      </c>
      <c r="I795" s="12" t="s">
        <v>23</v>
      </c>
      <c r="J795" s="14" t="s">
        <v>24</v>
      </c>
      <c r="K795" t="str">
        <f>_xlfn.XLOOKUP(A795,attrition_cleaned!$A:$A,attrition_cleaned!$B:$B,"Missing")</f>
        <v>No</v>
      </c>
      <c r="L795" s="13"/>
      <c r="M795">
        <f>_xlfn.XLOOKUP(A795,compensation_cleaned!$A:$A,compensation_cleaned!$B:$B,"Missing")</f>
        <v>720962</v>
      </c>
      <c r="N795">
        <f>_xlfn.XLOOKUP(A795,compensation_cleaned!$A:$A,compensation_cleaned!$C:$C,"Missing")</f>
        <v>107013</v>
      </c>
      <c r="O795" t="str">
        <f>_xlfn.XLOOKUP(A795,compensation_cleaned!$A:$A,compensation_cleaned!$D:$D,"Missing")</f>
        <v>L2</v>
      </c>
      <c r="P795">
        <f>_xlfn.XLOOKUP(A795,engagement_pivot!$A:$A,engagement_pivot!$B:$B,"Missing")</f>
        <v>2</v>
      </c>
      <c r="Q795" t="str">
        <f>IF(
  _xlfn.XLOOKUP(A795, engagement_pivot!A:A, engagement_pivot!C:C, 0) &gt; 0,
  "Yes",
  "No"
)</f>
        <v>Yes</v>
      </c>
      <c r="R795">
        <f t="shared" si="60"/>
        <v>58</v>
      </c>
      <c r="S795" t="str">
        <f t="shared" si="61"/>
        <v>37+ months</v>
      </c>
      <c r="T795">
        <f>_xlfn.XLOOKUP(A795,performance_pivot!$A:$A,performance_pivot!$B:$B,"Missing")</f>
        <v>3.5</v>
      </c>
      <c r="U795">
        <f>_xlfn.XLOOKUP(A795,compensation_cleaned!$A:$A,compensation_cleaned!$F:$F,"Missing")</f>
        <v>746435.40070921986</v>
      </c>
      <c r="V795" t="str">
        <f t="shared" si="62"/>
        <v>Below Avg Pay</v>
      </c>
      <c r="W795" t="str">
        <f t="shared" si="63"/>
        <v>Low/Avg Performer</v>
      </c>
      <c r="Y795" t="str">
        <f t="shared" si="64"/>
        <v>Low Pay &amp; Low Performance</v>
      </c>
    </row>
    <row r="796" spans="1:25">
      <c r="A796" s="7" t="s">
        <v>982</v>
      </c>
      <c r="B796" s="8" t="s">
        <v>19</v>
      </c>
      <c r="C796" s="8">
        <v>30</v>
      </c>
      <c r="D796" s="8" t="s">
        <v>12</v>
      </c>
      <c r="E796" s="8" t="s">
        <v>33</v>
      </c>
      <c r="F796" s="8" t="s">
        <v>112</v>
      </c>
      <c r="G796" s="9">
        <v>45196</v>
      </c>
      <c r="H796" s="8" t="s">
        <v>96</v>
      </c>
      <c r="I796" s="8" t="s">
        <v>23</v>
      </c>
      <c r="J796" s="10" t="s">
        <v>24</v>
      </c>
      <c r="K796" t="str">
        <f>_xlfn.XLOOKUP(A796,attrition_cleaned!$A:$A,attrition_cleaned!$B:$B,"Missing")</f>
        <v>No</v>
      </c>
      <c r="L796" s="9"/>
      <c r="M796">
        <f>_xlfn.XLOOKUP(A796,compensation_cleaned!$A:$A,compensation_cleaned!$B:$B,"Missing")</f>
        <v>435319</v>
      </c>
      <c r="N796">
        <f>_xlfn.XLOOKUP(A796,compensation_cleaned!$A:$A,compensation_cleaned!$C:$C,"Missing")</f>
        <v>30710</v>
      </c>
      <c r="O796" t="str">
        <f>_xlfn.XLOOKUP(A796,compensation_cleaned!$A:$A,compensation_cleaned!$D:$D,"Missing")</f>
        <v>L1</v>
      </c>
      <c r="P796">
        <f>_xlfn.XLOOKUP(A796,engagement_pivot!$A:$A,engagement_pivot!$B:$B,"Missing")</f>
        <v>2</v>
      </c>
      <c r="Q796" t="str">
        <f>IF(
  _xlfn.XLOOKUP(A796, engagement_pivot!A:A, engagement_pivot!C:C, 0) &gt; 0,
  "Yes",
  "No"
)</f>
        <v>Yes</v>
      </c>
      <c r="R796">
        <f t="shared" si="60"/>
        <v>3</v>
      </c>
      <c r="S796" t="str">
        <f t="shared" si="61"/>
        <v>0–12 months</v>
      </c>
      <c r="T796">
        <f>_xlfn.XLOOKUP(A796,performance_pivot!$A:$A,performance_pivot!$B:$B,"Missing")</f>
        <v>2</v>
      </c>
      <c r="U796">
        <f>_xlfn.XLOOKUP(A796,compensation_cleaned!$A:$A,compensation_cleaned!$F:$F,"Missing")</f>
        <v>499723.03723404254</v>
      </c>
      <c r="V796" t="str">
        <f t="shared" si="62"/>
        <v>Below Avg Pay</v>
      </c>
      <c r="W796" t="str">
        <f t="shared" si="63"/>
        <v>Low/Avg Performer</v>
      </c>
      <c r="Y796" t="str">
        <f t="shared" si="64"/>
        <v>Low Pay &amp; Low Performance</v>
      </c>
    </row>
    <row r="797" spans="1:25">
      <c r="A797" s="11" t="s">
        <v>983</v>
      </c>
      <c r="B797" s="12" t="s">
        <v>11</v>
      </c>
      <c r="C797" s="12">
        <v>26</v>
      </c>
      <c r="D797" s="12" t="s">
        <v>12</v>
      </c>
      <c r="E797" s="12" t="s">
        <v>26</v>
      </c>
      <c r="F797" s="12" t="s">
        <v>58</v>
      </c>
      <c r="G797" s="13">
        <v>44644</v>
      </c>
      <c r="H797" s="12" t="s">
        <v>115</v>
      </c>
      <c r="I797" s="12" t="s">
        <v>31</v>
      </c>
      <c r="J797" s="14" t="s">
        <v>24</v>
      </c>
      <c r="K797" t="str">
        <f>_xlfn.XLOOKUP(A797,attrition_cleaned!$A:$A,attrition_cleaned!$B:$B,"Missing")</f>
        <v>No</v>
      </c>
      <c r="L797" s="13"/>
      <c r="M797">
        <f>_xlfn.XLOOKUP(A797,compensation_cleaned!$A:$A,compensation_cleaned!$B:$B,"Missing")</f>
        <v>482931</v>
      </c>
      <c r="N797">
        <f>_xlfn.XLOOKUP(A797,compensation_cleaned!$A:$A,compensation_cleaned!$C:$C,"Missing")</f>
        <v>33200</v>
      </c>
      <c r="O797" t="str">
        <f>_xlfn.XLOOKUP(A797,compensation_cleaned!$A:$A,compensation_cleaned!$D:$D,"Missing")</f>
        <v>L1</v>
      </c>
      <c r="P797">
        <f>_xlfn.XLOOKUP(A797,engagement_pivot!$A:$A,engagement_pivot!$B:$B,"Missing")</f>
        <v>2.3333333333333335</v>
      </c>
      <c r="Q797" t="str">
        <f>IF(
  _xlfn.XLOOKUP(A797, engagement_pivot!A:A, engagement_pivot!C:C, 0) &gt; 0,
  "Yes",
  "No"
)</f>
        <v>Yes</v>
      </c>
      <c r="R797">
        <f t="shared" si="60"/>
        <v>21</v>
      </c>
      <c r="S797" t="str">
        <f t="shared" si="61"/>
        <v>13–36 months</v>
      </c>
      <c r="T797">
        <f>_xlfn.XLOOKUP(A797,performance_pivot!$A:$A,performance_pivot!$B:$B,"Missing")</f>
        <v>3.5</v>
      </c>
      <c r="U797">
        <f>_xlfn.XLOOKUP(A797,compensation_cleaned!$A:$A,compensation_cleaned!$F:$F,"Missing")</f>
        <v>499723.03723404254</v>
      </c>
      <c r="V797" t="str">
        <f t="shared" si="62"/>
        <v>Below Avg Pay</v>
      </c>
      <c r="W797" t="str">
        <f t="shared" si="63"/>
        <v>Low/Avg Performer</v>
      </c>
      <c r="Y797" t="str">
        <f t="shared" si="64"/>
        <v>Low Pay &amp; Low Performance</v>
      </c>
    </row>
    <row r="798" spans="1:25">
      <c r="A798" s="7" t="s">
        <v>984</v>
      </c>
      <c r="B798" s="8" t="s">
        <v>19</v>
      </c>
      <c r="C798" s="8">
        <v>37</v>
      </c>
      <c r="D798" s="8" t="s">
        <v>20</v>
      </c>
      <c r="E798" s="8" t="s">
        <v>49</v>
      </c>
      <c r="F798" s="8" t="s">
        <v>65</v>
      </c>
      <c r="G798" s="9">
        <v>42753</v>
      </c>
      <c r="H798" s="8" t="s">
        <v>338</v>
      </c>
      <c r="I798" s="8" t="s">
        <v>70</v>
      </c>
      <c r="J798" s="10" t="s">
        <v>17</v>
      </c>
      <c r="K798" t="str">
        <f>_xlfn.XLOOKUP(A798,attrition_cleaned!$A:$A,attrition_cleaned!$B:$B,"Missing")</f>
        <v>No</v>
      </c>
      <c r="L798" s="9"/>
      <c r="M798">
        <f>_xlfn.XLOOKUP(A798,compensation_cleaned!$A:$A,compensation_cleaned!$B:$B,"Missing")</f>
        <v>851674</v>
      </c>
      <c r="N798">
        <f>_xlfn.XLOOKUP(A798,compensation_cleaned!$A:$A,compensation_cleaned!$C:$C,"Missing")</f>
        <v>91243</v>
      </c>
      <c r="O798" t="str">
        <f>_xlfn.XLOOKUP(A798,compensation_cleaned!$A:$A,compensation_cleaned!$D:$D,"Missing")</f>
        <v>L2</v>
      </c>
      <c r="P798">
        <f>_xlfn.XLOOKUP(A798,engagement_pivot!$A:$A,engagement_pivot!$B:$B,"Missing")</f>
        <v>2.5</v>
      </c>
      <c r="Q798" t="str">
        <f>IF(
  _xlfn.XLOOKUP(A798, engagement_pivot!A:A, engagement_pivot!C:C, 0) &gt; 0,
  "Yes",
  "No"
)</f>
        <v>Yes</v>
      </c>
      <c r="R798">
        <f t="shared" si="60"/>
        <v>83</v>
      </c>
      <c r="S798" t="str">
        <f t="shared" si="61"/>
        <v>37+ months</v>
      </c>
      <c r="T798">
        <f>_xlfn.XLOOKUP(A798,performance_pivot!$A:$A,performance_pivot!$B:$B,"Missing")</f>
        <v>3.5</v>
      </c>
      <c r="U798">
        <f>_xlfn.XLOOKUP(A798,compensation_cleaned!$A:$A,compensation_cleaned!$F:$F,"Missing")</f>
        <v>746435.40070921986</v>
      </c>
      <c r="V798" t="str">
        <f t="shared" si="62"/>
        <v>Above Avg Pay</v>
      </c>
      <c r="W798" t="str">
        <f t="shared" si="63"/>
        <v>Low/Avg Performer</v>
      </c>
      <c r="Y798" t="str">
        <f t="shared" si="64"/>
        <v>Overpaid Low Performer</v>
      </c>
    </row>
    <row r="799" spans="1:25">
      <c r="A799" s="11" t="s">
        <v>985</v>
      </c>
      <c r="B799" s="12" t="s">
        <v>11</v>
      </c>
      <c r="C799" s="12">
        <v>30</v>
      </c>
      <c r="D799" s="12" t="s">
        <v>12</v>
      </c>
      <c r="E799" s="12" t="s">
        <v>37</v>
      </c>
      <c r="F799" s="12" t="s">
        <v>43</v>
      </c>
      <c r="G799" s="13">
        <v>42841</v>
      </c>
      <c r="H799" s="12" t="s">
        <v>921</v>
      </c>
      <c r="I799" s="12" t="s">
        <v>70</v>
      </c>
      <c r="J799" s="14" t="s">
        <v>24</v>
      </c>
      <c r="K799" t="str">
        <f>_xlfn.XLOOKUP(A799,attrition_cleaned!$A:$A,attrition_cleaned!$B:$B,"Missing")</f>
        <v>No</v>
      </c>
      <c r="L799" s="13"/>
      <c r="M799">
        <f>_xlfn.XLOOKUP(A799,compensation_cleaned!$A:$A,compensation_cleaned!$B:$B,"Missing")</f>
        <v>735025</v>
      </c>
      <c r="N799">
        <f>_xlfn.XLOOKUP(A799,compensation_cleaned!$A:$A,compensation_cleaned!$C:$C,"Missing")</f>
        <v>46617</v>
      </c>
      <c r="O799" t="str">
        <f>_xlfn.XLOOKUP(A799,compensation_cleaned!$A:$A,compensation_cleaned!$D:$D,"Missing")</f>
        <v>L2</v>
      </c>
      <c r="P799">
        <f>_xlfn.XLOOKUP(A799,engagement_pivot!$A:$A,engagement_pivot!$B:$B,"Missing")</f>
        <v>2.5</v>
      </c>
      <c r="Q799" t="str">
        <f>IF(
  _xlfn.XLOOKUP(A799, engagement_pivot!A:A, engagement_pivot!C:C, 0) &gt; 0,
  "Yes",
  "No"
)</f>
        <v>Yes</v>
      </c>
      <c r="R799">
        <f t="shared" si="60"/>
        <v>80</v>
      </c>
      <c r="S799" t="str">
        <f t="shared" si="61"/>
        <v>37+ months</v>
      </c>
      <c r="T799">
        <f>_xlfn.XLOOKUP(A799,performance_pivot!$A:$A,performance_pivot!$B:$B,"Missing")</f>
        <v>4</v>
      </c>
      <c r="U799">
        <f>_xlfn.XLOOKUP(A799,compensation_cleaned!$A:$A,compensation_cleaned!$F:$F,"Missing")</f>
        <v>746435.40070921986</v>
      </c>
      <c r="V799" t="str">
        <f t="shared" si="62"/>
        <v>Below Avg Pay</v>
      </c>
      <c r="W799" t="str">
        <f t="shared" si="63"/>
        <v>High Performer</v>
      </c>
      <c r="Y799" t="str">
        <f t="shared" si="64"/>
        <v>Underpaid High Performer</v>
      </c>
    </row>
    <row r="800" spans="1:25">
      <c r="A800" s="7" t="s">
        <v>986</v>
      </c>
      <c r="B800" s="8" t="s">
        <v>11</v>
      </c>
      <c r="C800" s="8">
        <v>43</v>
      </c>
      <c r="D800" s="8" t="s">
        <v>20</v>
      </c>
      <c r="E800" s="8" t="s">
        <v>26</v>
      </c>
      <c r="F800" s="8" t="s">
        <v>58</v>
      </c>
      <c r="G800" s="9">
        <v>44853</v>
      </c>
      <c r="H800" s="8" t="s">
        <v>275</v>
      </c>
      <c r="I800" s="8" t="s">
        <v>16</v>
      </c>
      <c r="J800" s="10" t="s">
        <v>24</v>
      </c>
      <c r="K800" t="str">
        <f>_xlfn.XLOOKUP(A800,attrition_cleaned!$A:$A,attrition_cleaned!$B:$B,"Missing")</f>
        <v>No</v>
      </c>
      <c r="L800" s="9"/>
      <c r="M800">
        <f>_xlfn.XLOOKUP(A800,compensation_cleaned!$A:$A,compensation_cleaned!$B:$B,"Missing")</f>
        <v>573493</v>
      </c>
      <c r="N800">
        <f>_xlfn.XLOOKUP(A800,compensation_cleaned!$A:$A,compensation_cleaned!$C:$C,"Missing")</f>
        <v>84491</v>
      </c>
      <c r="O800" t="str">
        <f>_xlfn.XLOOKUP(A800,compensation_cleaned!$A:$A,compensation_cleaned!$D:$D,"Missing")</f>
        <v>L1</v>
      </c>
      <c r="P800">
        <f>_xlfn.XLOOKUP(A800,engagement_pivot!$A:$A,engagement_pivot!$B:$B,"Missing")</f>
        <v>1</v>
      </c>
      <c r="Q800" t="str">
        <f>IF(
  _xlfn.XLOOKUP(A800, engagement_pivot!A:A, engagement_pivot!C:C, 0) &gt; 0,
  "Yes",
  "No"
)</f>
        <v>Yes</v>
      </c>
      <c r="R800">
        <f t="shared" si="60"/>
        <v>14</v>
      </c>
      <c r="S800" t="str">
        <f t="shared" si="61"/>
        <v>13–36 months</v>
      </c>
      <c r="T800">
        <f>_xlfn.XLOOKUP(A800,performance_pivot!$A:$A,performance_pivot!$B:$B,"Missing")</f>
        <v>4</v>
      </c>
      <c r="U800">
        <f>_xlfn.XLOOKUP(A800,compensation_cleaned!$A:$A,compensation_cleaned!$F:$F,"Missing")</f>
        <v>499723.03723404254</v>
      </c>
      <c r="V800" t="str">
        <f t="shared" si="62"/>
        <v>Above Avg Pay</v>
      </c>
      <c r="W800" t="str">
        <f t="shared" si="63"/>
        <v>High Performer</v>
      </c>
      <c r="Y800" t="str">
        <f t="shared" si="64"/>
        <v>Well Aligned</v>
      </c>
    </row>
    <row r="801" spans="1:25">
      <c r="A801" s="11" t="s">
        <v>987</v>
      </c>
      <c r="B801" s="12" t="s">
        <v>19</v>
      </c>
      <c r="C801" s="12">
        <v>39</v>
      </c>
      <c r="D801" s="12" t="s">
        <v>20</v>
      </c>
      <c r="E801" s="12" t="s">
        <v>33</v>
      </c>
      <c r="F801" s="12" t="s">
        <v>34</v>
      </c>
      <c r="G801" s="13">
        <v>43679</v>
      </c>
      <c r="H801" s="12" t="s">
        <v>126</v>
      </c>
      <c r="I801" s="12" t="s">
        <v>45</v>
      </c>
      <c r="J801" s="14" t="s">
        <v>24</v>
      </c>
      <c r="K801" t="str">
        <f>_xlfn.XLOOKUP(A801,attrition_cleaned!$A:$A,attrition_cleaned!$B:$B,"Missing")</f>
        <v>No</v>
      </c>
      <c r="L801" s="13"/>
      <c r="M801">
        <f>_xlfn.XLOOKUP(A801,compensation_cleaned!$A:$A,compensation_cleaned!$B:$B,"Missing")</f>
        <v>1128466</v>
      </c>
      <c r="N801">
        <f>_xlfn.XLOOKUP(A801,compensation_cleaned!$A:$A,compensation_cleaned!$C:$C,"Missing")</f>
        <v>103070</v>
      </c>
      <c r="O801" t="str">
        <f>_xlfn.XLOOKUP(A801,compensation_cleaned!$A:$A,compensation_cleaned!$D:$D,"Missing")</f>
        <v>L3</v>
      </c>
      <c r="P801">
        <f>_xlfn.XLOOKUP(A801,engagement_pivot!$A:$A,engagement_pivot!$B:$B,"Missing")</f>
        <v>3</v>
      </c>
      <c r="Q801" t="str">
        <f>IF(
  _xlfn.XLOOKUP(A801, engagement_pivot!A:A, engagement_pivot!C:C, 0) &gt; 0,
  "Yes",
  "No"
)</f>
        <v>Yes</v>
      </c>
      <c r="R801">
        <f t="shared" si="60"/>
        <v>52</v>
      </c>
      <c r="S801" t="str">
        <f t="shared" si="61"/>
        <v>37+ months</v>
      </c>
      <c r="T801">
        <f>_xlfn.XLOOKUP(A801,performance_pivot!$A:$A,performance_pivot!$B:$B,"Missing")</f>
        <v>5</v>
      </c>
      <c r="U801">
        <f>_xlfn.XLOOKUP(A801,compensation_cleaned!$A:$A,compensation_cleaned!$F:$F,"Missing")</f>
        <v>1044648.4727722772</v>
      </c>
      <c r="V801" t="str">
        <f t="shared" si="62"/>
        <v>Above Avg Pay</v>
      </c>
      <c r="W801" t="str">
        <f t="shared" si="63"/>
        <v>High Performer</v>
      </c>
      <c r="Y801" t="str">
        <f t="shared" si="64"/>
        <v>Well Aligned</v>
      </c>
    </row>
    <row r="802" spans="1:25">
      <c r="A802" s="7" t="s">
        <v>988</v>
      </c>
      <c r="B802" s="8" t="s">
        <v>11</v>
      </c>
      <c r="C802" s="8">
        <v>23</v>
      </c>
      <c r="D802" s="8" t="s">
        <v>20</v>
      </c>
      <c r="E802" s="8" t="s">
        <v>49</v>
      </c>
      <c r="F802" s="8" t="s">
        <v>65</v>
      </c>
      <c r="G802" s="9">
        <v>43633</v>
      </c>
      <c r="H802" s="8" t="s">
        <v>247</v>
      </c>
      <c r="I802" s="8" t="s">
        <v>16</v>
      </c>
      <c r="J802" s="10" t="s">
        <v>24</v>
      </c>
      <c r="K802" t="str">
        <f>_xlfn.XLOOKUP(A802,attrition_cleaned!$A:$A,attrition_cleaned!$B:$B,"Missing")</f>
        <v>No</v>
      </c>
      <c r="L802" s="9"/>
      <c r="M802">
        <f>_xlfn.XLOOKUP(A802,compensation_cleaned!$A:$A,compensation_cleaned!$B:$B,"Missing")</f>
        <v>676963</v>
      </c>
      <c r="N802">
        <f>_xlfn.XLOOKUP(A802,compensation_cleaned!$A:$A,compensation_cleaned!$C:$C,"Missing")</f>
        <v>43428</v>
      </c>
      <c r="O802" t="str">
        <f>_xlfn.XLOOKUP(A802,compensation_cleaned!$A:$A,compensation_cleaned!$D:$D,"Missing")</f>
        <v>L2</v>
      </c>
      <c r="P802">
        <f>_xlfn.XLOOKUP(A802,engagement_pivot!$A:$A,engagement_pivot!$B:$B,"Missing")</f>
        <v>3</v>
      </c>
      <c r="Q802" t="str">
        <f>IF(
  _xlfn.XLOOKUP(A802, engagement_pivot!A:A, engagement_pivot!C:C, 0) &gt; 0,
  "Yes",
  "No"
)</f>
        <v>Yes</v>
      </c>
      <c r="R802">
        <f t="shared" si="60"/>
        <v>54</v>
      </c>
      <c r="S802" t="str">
        <f t="shared" si="61"/>
        <v>37+ months</v>
      </c>
      <c r="T802">
        <f>_xlfn.XLOOKUP(A802,performance_pivot!$A:$A,performance_pivot!$B:$B,"Missing")</f>
        <v>4</v>
      </c>
      <c r="U802">
        <f>_xlfn.XLOOKUP(A802,compensation_cleaned!$A:$A,compensation_cleaned!$F:$F,"Missing")</f>
        <v>746435.40070921986</v>
      </c>
      <c r="V802" t="str">
        <f t="shared" si="62"/>
        <v>Below Avg Pay</v>
      </c>
      <c r="W802" t="str">
        <f t="shared" si="63"/>
        <v>High Performer</v>
      </c>
      <c r="Y802" t="str">
        <f t="shared" si="64"/>
        <v>Underpaid High Performer</v>
      </c>
    </row>
    <row r="803" spans="1:25">
      <c r="A803" s="11" t="s">
        <v>989</v>
      </c>
      <c r="B803" s="12" t="s">
        <v>19</v>
      </c>
      <c r="C803" s="12">
        <v>24</v>
      </c>
      <c r="D803" s="12" t="s">
        <v>12</v>
      </c>
      <c r="E803" s="12" t="s">
        <v>37</v>
      </c>
      <c r="F803" s="12" t="s">
        <v>43</v>
      </c>
      <c r="G803" s="13">
        <v>43439</v>
      </c>
      <c r="H803" s="12" t="s">
        <v>368</v>
      </c>
      <c r="I803" s="12" t="s">
        <v>31</v>
      </c>
      <c r="J803" s="14" t="s">
        <v>17</v>
      </c>
      <c r="K803" t="str">
        <f>_xlfn.XLOOKUP(A803,attrition_cleaned!$A:$A,attrition_cleaned!$B:$B,"Missing")</f>
        <v>Yes</v>
      </c>
      <c r="L803" s="13">
        <v>43653</v>
      </c>
      <c r="M803">
        <f>_xlfn.XLOOKUP(A803,compensation_cleaned!$A:$A,compensation_cleaned!$B:$B,"Missing")</f>
        <v>850185</v>
      </c>
      <c r="N803">
        <f>_xlfn.XLOOKUP(A803,compensation_cleaned!$A:$A,compensation_cleaned!$C:$C,"Missing")</f>
        <v>68540</v>
      </c>
      <c r="O803" t="str">
        <f>_xlfn.XLOOKUP(A803,compensation_cleaned!$A:$A,compensation_cleaned!$D:$D,"Missing")</f>
        <v>L2</v>
      </c>
      <c r="P803">
        <f>_xlfn.XLOOKUP(A803,engagement_pivot!$A:$A,engagement_pivot!$B:$B,"Missing")</f>
        <v>5</v>
      </c>
      <c r="Q803" t="str">
        <f>IF(
  _xlfn.XLOOKUP(A803, engagement_pivot!A:A, engagement_pivot!C:C, 0) &gt; 0,
  "Yes",
  "No"
)</f>
        <v>Yes</v>
      </c>
      <c r="R803">
        <f t="shared" si="60"/>
        <v>7</v>
      </c>
      <c r="S803" t="str">
        <f t="shared" si="61"/>
        <v>0–12 months</v>
      </c>
      <c r="T803">
        <f>_xlfn.XLOOKUP(A803,performance_pivot!$A:$A,performance_pivot!$B:$B,"Missing")</f>
        <v>4</v>
      </c>
      <c r="U803">
        <f>_xlfn.XLOOKUP(A803,compensation_cleaned!$A:$A,compensation_cleaned!$F:$F,"Missing")</f>
        <v>746435.40070921986</v>
      </c>
      <c r="V803" t="str">
        <f t="shared" si="62"/>
        <v>Above Avg Pay</v>
      </c>
      <c r="W803" t="str">
        <f t="shared" si="63"/>
        <v>High Performer</v>
      </c>
      <c r="Y803" t="str">
        <f t="shared" si="64"/>
        <v>Well Aligned</v>
      </c>
    </row>
    <row r="804" spans="1:25">
      <c r="A804" s="7" t="s">
        <v>990</v>
      </c>
      <c r="B804" s="8" t="s">
        <v>11</v>
      </c>
      <c r="C804" s="8">
        <v>26</v>
      </c>
      <c r="D804" s="8" t="s">
        <v>20</v>
      </c>
      <c r="E804" s="8" t="s">
        <v>33</v>
      </c>
      <c r="F804" s="8" t="s">
        <v>34</v>
      </c>
      <c r="G804" s="9">
        <v>42856</v>
      </c>
      <c r="H804" s="8" t="s">
        <v>109</v>
      </c>
      <c r="I804" s="8" t="s">
        <v>45</v>
      </c>
      <c r="J804" s="10" t="s">
        <v>17</v>
      </c>
      <c r="K804" t="str">
        <f>_xlfn.XLOOKUP(A804,attrition_cleaned!$A:$A,attrition_cleaned!$B:$B,"Missing")</f>
        <v>Yes</v>
      </c>
      <c r="L804" s="9">
        <v>44312</v>
      </c>
      <c r="M804">
        <f>_xlfn.XLOOKUP(A804,compensation_cleaned!$A:$A,compensation_cleaned!$B:$B,"Missing")</f>
        <v>1046604</v>
      </c>
      <c r="N804">
        <f>_xlfn.XLOOKUP(A804,compensation_cleaned!$A:$A,compensation_cleaned!$C:$C,"Missing")</f>
        <v>60050</v>
      </c>
      <c r="O804" t="str">
        <f>_xlfn.XLOOKUP(A804,compensation_cleaned!$A:$A,compensation_cleaned!$D:$D,"Missing")</f>
        <v>L3</v>
      </c>
      <c r="P804">
        <f>_xlfn.XLOOKUP(A804,engagement_pivot!$A:$A,engagement_pivot!$B:$B,"Missing")</f>
        <v>1</v>
      </c>
      <c r="Q804" t="str">
        <f>IF(
  _xlfn.XLOOKUP(A804, engagement_pivot!A:A, engagement_pivot!C:C, 0) &gt; 0,
  "Yes",
  "No"
)</f>
        <v>Yes</v>
      </c>
      <c r="R804">
        <f t="shared" si="60"/>
        <v>47</v>
      </c>
      <c r="S804" t="str">
        <f t="shared" si="61"/>
        <v>37+ months</v>
      </c>
      <c r="T804">
        <f>_xlfn.XLOOKUP(A804,performance_pivot!$A:$A,performance_pivot!$B:$B,"Missing")</f>
        <v>5</v>
      </c>
      <c r="U804">
        <f>_xlfn.XLOOKUP(A804,compensation_cleaned!$A:$A,compensation_cleaned!$F:$F,"Missing")</f>
        <v>1044648.4727722772</v>
      </c>
      <c r="V804" t="str">
        <f t="shared" si="62"/>
        <v>Above Avg Pay</v>
      </c>
      <c r="W804" t="str">
        <f t="shared" si="63"/>
        <v>High Performer</v>
      </c>
      <c r="Y804" t="str">
        <f t="shared" si="64"/>
        <v>Well Aligned</v>
      </c>
    </row>
    <row r="805" spans="1:25">
      <c r="A805" s="11" t="s">
        <v>991</v>
      </c>
      <c r="B805" s="12" t="s">
        <v>19</v>
      </c>
      <c r="C805" s="12">
        <v>37</v>
      </c>
      <c r="D805" s="12" t="s">
        <v>20</v>
      </c>
      <c r="E805" s="12" t="s">
        <v>26</v>
      </c>
      <c r="F805" s="12" t="s">
        <v>27</v>
      </c>
      <c r="G805" s="13">
        <v>43889</v>
      </c>
      <c r="H805" s="12" t="s">
        <v>135</v>
      </c>
      <c r="I805" s="12" t="s">
        <v>56</v>
      </c>
      <c r="J805" s="14" t="s">
        <v>24</v>
      </c>
      <c r="K805" t="str">
        <f>_xlfn.XLOOKUP(A805,attrition_cleaned!$A:$A,attrition_cleaned!$B:$B,"Missing")</f>
        <v>No</v>
      </c>
      <c r="L805" s="13"/>
      <c r="M805">
        <f>_xlfn.XLOOKUP(A805,compensation_cleaned!$A:$A,compensation_cleaned!$B:$B,"Missing")</f>
        <v>464480</v>
      </c>
      <c r="N805">
        <f>_xlfn.XLOOKUP(A805,compensation_cleaned!$A:$A,compensation_cleaned!$C:$C,"Missing")</f>
        <v>34616</v>
      </c>
      <c r="O805" t="str">
        <f>_xlfn.XLOOKUP(A805,compensation_cleaned!$A:$A,compensation_cleaned!$D:$D,"Missing")</f>
        <v>L1</v>
      </c>
      <c r="P805">
        <f>_xlfn.XLOOKUP(A805,engagement_pivot!$A:$A,engagement_pivot!$B:$B,"Missing")</f>
        <v>2.5</v>
      </c>
      <c r="Q805" t="str">
        <f>IF(
  _xlfn.XLOOKUP(A805, engagement_pivot!A:A, engagement_pivot!C:C, 0) &gt; 0,
  "Yes",
  "No"
)</f>
        <v>Yes</v>
      </c>
      <c r="R805">
        <f t="shared" si="60"/>
        <v>46</v>
      </c>
      <c r="S805" t="str">
        <f t="shared" si="61"/>
        <v>37+ months</v>
      </c>
      <c r="T805">
        <f>_xlfn.XLOOKUP(A805,performance_pivot!$A:$A,performance_pivot!$B:$B,"Missing")</f>
        <v>4</v>
      </c>
      <c r="U805">
        <f>_xlfn.XLOOKUP(A805,compensation_cleaned!$A:$A,compensation_cleaned!$F:$F,"Missing")</f>
        <v>499723.03723404254</v>
      </c>
      <c r="V805" t="str">
        <f t="shared" si="62"/>
        <v>Below Avg Pay</v>
      </c>
      <c r="W805" t="str">
        <f t="shared" si="63"/>
        <v>High Performer</v>
      </c>
      <c r="Y805" t="str">
        <f t="shared" si="64"/>
        <v>Underpaid High Performer</v>
      </c>
    </row>
    <row r="806" spans="1:25">
      <c r="A806" s="7" t="s">
        <v>992</v>
      </c>
      <c r="B806" s="8" t="s">
        <v>19</v>
      </c>
      <c r="C806" s="8">
        <v>43</v>
      </c>
      <c r="D806" s="8" t="s">
        <v>12</v>
      </c>
      <c r="E806" s="8" t="s">
        <v>37</v>
      </c>
      <c r="F806" s="8" t="s">
        <v>43</v>
      </c>
      <c r="G806" s="9">
        <v>42764</v>
      </c>
      <c r="H806" s="8" t="s">
        <v>774</v>
      </c>
      <c r="I806" s="8" t="s">
        <v>23</v>
      </c>
      <c r="J806" s="10" t="s">
        <v>17</v>
      </c>
      <c r="K806" t="str">
        <f>_xlfn.XLOOKUP(A806,attrition_cleaned!$A:$A,attrition_cleaned!$B:$B,"Missing")</f>
        <v>Yes</v>
      </c>
      <c r="L806" s="9">
        <v>43956</v>
      </c>
      <c r="M806">
        <f>_xlfn.XLOOKUP(A806,compensation_cleaned!$A:$A,compensation_cleaned!$B:$B,"Missing")</f>
        <v>1175873</v>
      </c>
      <c r="N806">
        <f>_xlfn.XLOOKUP(A806,compensation_cleaned!$A:$A,compensation_cleaned!$C:$C,"Missing")</f>
        <v>95576</v>
      </c>
      <c r="O806" t="str">
        <f>_xlfn.XLOOKUP(A806,compensation_cleaned!$A:$A,compensation_cleaned!$D:$D,"Missing")</f>
        <v>L3</v>
      </c>
      <c r="P806">
        <f>_xlfn.XLOOKUP(A806,engagement_pivot!$A:$A,engagement_pivot!$B:$B,"Missing")</f>
        <v>3.5</v>
      </c>
      <c r="Q806" t="str">
        <f>IF(
  _xlfn.XLOOKUP(A806, engagement_pivot!A:A, engagement_pivot!C:C, 0) &gt; 0,
  "Yes",
  "No"
)</f>
        <v>Yes</v>
      </c>
      <c r="R806">
        <f t="shared" si="60"/>
        <v>39</v>
      </c>
      <c r="S806" t="str">
        <f t="shared" si="61"/>
        <v>37+ months</v>
      </c>
      <c r="T806">
        <f>_xlfn.XLOOKUP(A806,performance_pivot!$A:$A,performance_pivot!$B:$B,"Missing")</f>
        <v>4</v>
      </c>
      <c r="U806">
        <f>_xlfn.XLOOKUP(A806,compensation_cleaned!$A:$A,compensation_cleaned!$F:$F,"Missing")</f>
        <v>1044648.4727722772</v>
      </c>
      <c r="V806" t="str">
        <f t="shared" si="62"/>
        <v>Above Avg Pay</v>
      </c>
      <c r="W806" t="str">
        <f t="shared" si="63"/>
        <v>High Performer</v>
      </c>
      <c r="Y806" t="str">
        <f t="shared" si="64"/>
        <v>Well Aligned</v>
      </c>
    </row>
    <row r="807" spans="1:25">
      <c r="A807" s="11" t="s">
        <v>993</v>
      </c>
      <c r="B807" s="12" t="s">
        <v>11</v>
      </c>
      <c r="C807" s="12">
        <v>40</v>
      </c>
      <c r="D807" s="12" t="s">
        <v>12</v>
      </c>
      <c r="E807" s="12" t="s">
        <v>37</v>
      </c>
      <c r="F807" s="12" t="s">
        <v>38</v>
      </c>
      <c r="G807" s="13">
        <v>43951</v>
      </c>
      <c r="H807" s="12" t="s">
        <v>327</v>
      </c>
      <c r="I807" s="12" t="s">
        <v>56</v>
      </c>
      <c r="J807" s="14" t="s">
        <v>17</v>
      </c>
      <c r="K807" t="str">
        <f>_xlfn.XLOOKUP(A807,attrition_cleaned!$A:$A,attrition_cleaned!$B:$B,"Missing")</f>
        <v>No</v>
      </c>
      <c r="L807" s="13"/>
      <c r="M807">
        <f>_xlfn.XLOOKUP(A807,compensation_cleaned!$A:$A,compensation_cleaned!$B:$B,"Missing")</f>
        <v>570395</v>
      </c>
      <c r="N807">
        <f>_xlfn.XLOOKUP(A807,compensation_cleaned!$A:$A,compensation_cleaned!$C:$C,"Missing")</f>
        <v>42067</v>
      </c>
      <c r="O807" t="str">
        <f>_xlfn.XLOOKUP(A807,compensation_cleaned!$A:$A,compensation_cleaned!$D:$D,"Missing")</f>
        <v>L1</v>
      </c>
      <c r="P807">
        <f>_xlfn.XLOOKUP(A807,engagement_pivot!$A:$A,engagement_pivot!$B:$B,"Missing")</f>
        <v>4</v>
      </c>
      <c r="Q807" t="str">
        <f>IF(
  _xlfn.XLOOKUP(A807, engagement_pivot!A:A, engagement_pivot!C:C, 0) &gt; 0,
  "Yes",
  "No"
)</f>
        <v>Yes</v>
      </c>
      <c r="R807">
        <f t="shared" si="60"/>
        <v>44</v>
      </c>
      <c r="S807" t="str">
        <f t="shared" si="61"/>
        <v>37+ months</v>
      </c>
      <c r="T807">
        <f>_xlfn.XLOOKUP(A807,performance_pivot!$A:$A,performance_pivot!$B:$B,"Missing")</f>
        <v>3.75</v>
      </c>
      <c r="U807">
        <f>_xlfn.XLOOKUP(A807,compensation_cleaned!$A:$A,compensation_cleaned!$F:$F,"Missing")</f>
        <v>499723.03723404254</v>
      </c>
      <c r="V807" t="str">
        <f t="shared" si="62"/>
        <v>Above Avg Pay</v>
      </c>
      <c r="W807" t="str">
        <f t="shared" si="63"/>
        <v>Low/Avg Performer</v>
      </c>
      <c r="Y807" t="str">
        <f t="shared" si="64"/>
        <v>Overpaid Low Performer</v>
      </c>
    </row>
    <row r="808" spans="1:25">
      <c r="A808" s="7" t="s">
        <v>994</v>
      </c>
      <c r="B808" s="8" t="s">
        <v>11</v>
      </c>
      <c r="C808" s="8">
        <v>37</v>
      </c>
      <c r="D808" s="8" t="s">
        <v>12</v>
      </c>
      <c r="E808" s="8" t="s">
        <v>37</v>
      </c>
      <c r="F808" s="8" t="s">
        <v>38</v>
      </c>
      <c r="G808" s="9">
        <v>43954</v>
      </c>
      <c r="H808" s="8" t="s">
        <v>102</v>
      </c>
      <c r="I808" s="8" t="s">
        <v>56</v>
      </c>
      <c r="J808" s="10" t="s">
        <v>24</v>
      </c>
      <c r="K808" t="str">
        <f>_xlfn.XLOOKUP(A808,attrition_cleaned!$A:$A,attrition_cleaned!$B:$B,"Missing")</f>
        <v>No</v>
      </c>
      <c r="L808" s="9"/>
      <c r="M808">
        <f>_xlfn.XLOOKUP(A808,compensation_cleaned!$A:$A,compensation_cleaned!$B:$B,"Missing")</f>
        <v>1506880</v>
      </c>
      <c r="N808">
        <f>_xlfn.XLOOKUP(A808,compensation_cleaned!$A:$A,compensation_cleaned!$C:$C,"Missing")</f>
        <v>206648</v>
      </c>
      <c r="O808" t="str">
        <f>_xlfn.XLOOKUP(A808,compensation_cleaned!$A:$A,compensation_cleaned!$D:$D,"Missing")</f>
        <v>L4</v>
      </c>
      <c r="P808">
        <f>_xlfn.XLOOKUP(A808,engagement_pivot!$A:$A,engagement_pivot!$B:$B,"Missing")</f>
        <v>4</v>
      </c>
      <c r="Q808" t="str">
        <f>IF(
  _xlfn.XLOOKUP(A808, engagement_pivot!A:A, engagement_pivot!C:C, 0) &gt; 0,
  "Yes",
  "No"
)</f>
        <v>Yes</v>
      </c>
      <c r="R808">
        <f t="shared" si="60"/>
        <v>43</v>
      </c>
      <c r="S808" t="str">
        <f t="shared" si="61"/>
        <v>37+ months</v>
      </c>
      <c r="T808">
        <f>_xlfn.XLOOKUP(A808,performance_pivot!$A:$A,performance_pivot!$B:$B,"Missing")</f>
        <v>2.5</v>
      </c>
      <c r="U808">
        <f>_xlfn.XLOOKUP(A808,compensation_cleaned!$A:$A,compensation_cleaned!$F:$F,"Missing")</f>
        <v>1044648.4727722772</v>
      </c>
      <c r="V808" t="str">
        <f t="shared" si="62"/>
        <v>Above Avg Pay</v>
      </c>
      <c r="W808" t="str">
        <f t="shared" si="63"/>
        <v>Low/Avg Performer</v>
      </c>
      <c r="Y808" t="str">
        <f t="shared" si="64"/>
        <v>Overpaid Low Performer</v>
      </c>
    </row>
    <row r="809" spans="1:25">
      <c r="A809" s="11" t="s">
        <v>995</v>
      </c>
      <c r="B809" s="12" t="s">
        <v>11</v>
      </c>
      <c r="C809" s="12">
        <v>42</v>
      </c>
      <c r="D809" s="12" t="s">
        <v>20</v>
      </c>
      <c r="E809" s="12" t="s">
        <v>49</v>
      </c>
      <c r="F809" s="12" t="s">
        <v>68</v>
      </c>
      <c r="G809" s="13">
        <v>43908</v>
      </c>
      <c r="H809" s="12" t="s">
        <v>76</v>
      </c>
      <c r="I809" s="12" t="s">
        <v>56</v>
      </c>
      <c r="J809" s="14" t="s">
        <v>24</v>
      </c>
      <c r="K809" t="str">
        <f>_xlfn.XLOOKUP(A809,attrition_cleaned!$A:$A,attrition_cleaned!$B:$B,"Missing")</f>
        <v>No</v>
      </c>
      <c r="L809" s="13"/>
      <c r="M809">
        <f>_xlfn.XLOOKUP(A809,compensation_cleaned!$A:$A,compensation_cleaned!$B:$B,"Missing")</f>
        <v>757949</v>
      </c>
      <c r="N809">
        <f>_xlfn.XLOOKUP(A809,compensation_cleaned!$A:$A,compensation_cleaned!$C:$C,"Missing")</f>
        <v>104785</v>
      </c>
      <c r="O809" t="str">
        <f>_xlfn.XLOOKUP(A809,compensation_cleaned!$A:$A,compensation_cleaned!$D:$D,"Missing")</f>
        <v>L2</v>
      </c>
      <c r="P809">
        <f>_xlfn.XLOOKUP(A809,engagement_pivot!$A:$A,engagement_pivot!$B:$B,"Missing")</f>
        <v>1.6666666666666667</v>
      </c>
      <c r="Q809" t="str">
        <f>IF(
  _xlfn.XLOOKUP(A809, engagement_pivot!A:A, engagement_pivot!C:C, 0) &gt; 0,
  "Yes",
  "No"
)</f>
        <v>Yes</v>
      </c>
      <c r="R809">
        <f t="shared" si="60"/>
        <v>45</v>
      </c>
      <c r="S809" t="str">
        <f t="shared" si="61"/>
        <v>37+ months</v>
      </c>
      <c r="T809">
        <f>_xlfn.XLOOKUP(A809,performance_pivot!$A:$A,performance_pivot!$B:$B,"Missing")</f>
        <v>3</v>
      </c>
      <c r="U809">
        <f>_xlfn.XLOOKUP(A809,compensation_cleaned!$A:$A,compensation_cleaned!$F:$F,"Missing")</f>
        <v>746435.40070921986</v>
      </c>
      <c r="V809" t="str">
        <f t="shared" si="62"/>
        <v>Above Avg Pay</v>
      </c>
      <c r="W809" t="str">
        <f t="shared" si="63"/>
        <v>Low/Avg Performer</v>
      </c>
      <c r="Y809" t="str">
        <f t="shared" si="64"/>
        <v>Overpaid Low Performer</v>
      </c>
    </row>
    <row r="810" spans="1:25">
      <c r="A810" s="7" t="s">
        <v>996</v>
      </c>
      <c r="B810" s="8" t="s">
        <v>11</v>
      </c>
      <c r="C810" s="8">
        <v>29</v>
      </c>
      <c r="D810" s="8" t="s">
        <v>12</v>
      </c>
      <c r="E810" s="8" t="s">
        <v>13</v>
      </c>
      <c r="F810" s="8" t="s">
        <v>21</v>
      </c>
      <c r="G810" s="9">
        <v>44299</v>
      </c>
      <c r="H810" s="8" t="s">
        <v>449</v>
      </c>
      <c r="I810" s="8" t="s">
        <v>31</v>
      </c>
      <c r="J810" s="10" t="s">
        <v>24</v>
      </c>
      <c r="K810" t="str">
        <f>_xlfn.XLOOKUP(A810,attrition_cleaned!$A:$A,attrition_cleaned!$B:$B,"Missing")</f>
        <v>No</v>
      </c>
      <c r="L810" s="9"/>
      <c r="M810">
        <f>_xlfn.XLOOKUP(A810,compensation_cleaned!$A:$A,compensation_cleaned!$B:$B,"Missing")</f>
        <v>645227</v>
      </c>
      <c r="N810">
        <f>_xlfn.XLOOKUP(A810,compensation_cleaned!$A:$A,compensation_cleaned!$C:$C,"Missing")</f>
        <v>69435</v>
      </c>
      <c r="O810" t="str">
        <f>_xlfn.XLOOKUP(A810,compensation_cleaned!$A:$A,compensation_cleaned!$D:$D,"Missing")</f>
        <v>L2</v>
      </c>
      <c r="P810">
        <f>_xlfn.XLOOKUP(A810,engagement_pivot!$A:$A,engagement_pivot!$B:$B,"Missing")</f>
        <v>3.3333333333333335</v>
      </c>
      <c r="Q810" t="str">
        <f>IF(
  _xlfn.XLOOKUP(A810, engagement_pivot!A:A, engagement_pivot!C:C, 0) &gt; 0,
  "Yes",
  "No"
)</f>
        <v>Yes</v>
      </c>
      <c r="R810">
        <f t="shared" si="60"/>
        <v>32</v>
      </c>
      <c r="S810" t="str">
        <f t="shared" si="61"/>
        <v>13–36 months</v>
      </c>
      <c r="T810">
        <f>_xlfn.XLOOKUP(A810,performance_pivot!$A:$A,performance_pivot!$B:$B,"Missing")</f>
        <v>3.6666666666666665</v>
      </c>
      <c r="U810">
        <f>_xlfn.XLOOKUP(A810,compensation_cleaned!$A:$A,compensation_cleaned!$F:$F,"Missing")</f>
        <v>746435.40070921986</v>
      </c>
      <c r="V810" t="str">
        <f t="shared" si="62"/>
        <v>Below Avg Pay</v>
      </c>
      <c r="W810" t="str">
        <f t="shared" si="63"/>
        <v>Low/Avg Performer</v>
      </c>
      <c r="Y810" t="str">
        <f t="shared" si="64"/>
        <v>Low Pay &amp; Low Performance</v>
      </c>
    </row>
    <row r="811" spans="1:25">
      <c r="A811" s="11" t="s">
        <v>997</v>
      </c>
      <c r="B811" s="12" t="s">
        <v>11</v>
      </c>
      <c r="C811" s="12">
        <v>26</v>
      </c>
      <c r="D811" s="12" t="s">
        <v>12</v>
      </c>
      <c r="E811" s="12" t="s">
        <v>37</v>
      </c>
      <c r="F811" s="12" t="s">
        <v>43</v>
      </c>
      <c r="G811" s="13">
        <v>45085</v>
      </c>
      <c r="H811" s="12" t="s">
        <v>82</v>
      </c>
      <c r="I811" s="12" t="s">
        <v>45</v>
      </c>
      <c r="J811" s="14" t="s">
        <v>24</v>
      </c>
      <c r="K811" t="str">
        <f>_xlfn.XLOOKUP(A811,attrition_cleaned!$A:$A,attrition_cleaned!$B:$B,"Missing")</f>
        <v>Yes</v>
      </c>
      <c r="L811" s="13">
        <v>45275</v>
      </c>
      <c r="M811">
        <f>_xlfn.XLOOKUP(A811,compensation_cleaned!$A:$A,compensation_cleaned!$B:$B,"Missing")</f>
        <v>576734</v>
      </c>
      <c r="N811">
        <f>_xlfn.XLOOKUP(A811,compensation_cleaned!$A:$A,compensation_cleaned!$C:$C,"Missing")</f>
        <v>76129</v>
      </c>
      <c r="O811" t="str">
        <f>_xlfn.XLOOKUP(A811,compensation_cleaned!$A:$A,compensation_cleaned!$D:$D,"Missing")</f>
        <v>L1</v>
      </c>
      <c r="P811">
        <f>_xlfn.XLOOKUP(A811,engagement_pivot!$A:$A,engagement_pivot!$B:$B,"Missing")</f>
        <v>5</v>
      </c>
      <c r="Q811" t="str">
        <f>IF(
  _xlfn.XLOOKUP(A811, engagement_pivot!A:A, engagement_pivot!C:C, 0) &gt; 0,
  "Yes",
  "No"
)</f>
        <v>Yes</v>
      </c>
      <c r="R811">
        <f t="shared" si="60"/>
        <v>6</v>
      </c>
      <c r="S811" t="str">
        <f t="shared" si="61"/>
        <v>0–12 months</v>
      </c>
      <c r="T811">
        <f>_xlfn.XLOOKUP(A811,performance_pivot!$A:$A,performance_pivot!$B:$B,"Missing")</f>
        <v>3.3333333333333335</v>
      </c>
      <c r="U811">
        <f>_xlfn.XLOOKUP(A811,compensation_cleaned!$A:$A,compensation_cleaned!$F:$F,"Missing")</f>
        <v>499723.03723404254</v>
      </c>
      <c r="V811" t="str">
        <f t="shared" si="62"/>
        <v>Above Avg Pay</v>
      </c>
      <c r="W811" t="str">
        <f t="shared" si="63"/>
        <v>Low/Avg Performer</v>
      </c>
      <c r="Y811" t="str">
        <f t="shared" si="64"/>
        <v>Overpaid Low Performer</v>
      </c>
    </row>
    <row r="812" spans="1:25">
      <c r="A812" s="7" t="s">
        <v>998</v>
      </c>
      <c r="B812" s="8" t="s">
        <v>19</v>
      </c>
      <c r="C812" s="8">
        <v>35</v>
      </c>
      <c r="D812" s="8" t="s">
        <v>12</v>
      </c>
      <c r="E812" s="8" t="s">
        <v>49</v>
      </c>
      <c r="F812" s="8" t="s">
        <v>68</v>
      </c>
      <c r="G812" s="9">
        <v>43408</v>
      </c>
      <c r="H812" s="8" t="s">
        <v>429</v>
      </c>
      <c r="I812" s="8" t="s">
        <v>16</v>
      </c>
      <c r="J812" s="10" t="s">
        <v>24</v>
      </c>
      <c r="K812" t="str">
        <f>_xlfn.XLOOKUP(A812,attrition_cleaned!$A:$A,attrition_cleaned!$B:$B,"Missing")</f>
        <v>No</v>
      </c>
      <c r="L812" s="9"/>
      <c r="M812">
        <f>_xlfn.XLOOKUP(A812,compensation_cleaned!$A:$A,compensation_cleaned!$B:$B,"Missing")</f>
        <v>2057435</v>
      </c>
      <c r="N812">
        <f>_xlfn.XLOOKUP(A812,compensation_cleaned!$A:$A,compensation_cleaned!$C:$C,"Missing")</f>
        <v>247056</v>
      </c>
      <c r="O812" t="str">
        <f>_xlfn.XLOOKUP(A812,compensation_cleaned!$A:$A,compensation_cleaned!$D:$D,"Missing")</f>
        <v>L5</v>
      </c>
      <c r="P812">
        <f>_xlfn.XLOOKUP(A812,engagement_pivot!$A:$A,engagement_pivot!$B:$B,"Missing")</f>
        <v>2</v>
      </c>
      <c r="Q812" t="str">
        <f>IF(
  _xlfn.XLOOKUP(A812, engagement_pivot!A:A, engagement_pivot!C:C, 0) &gt; 0,
  "Yes",
  "No"
)</f>
        <v>Yes</v>
      </c>
      <c r="R812">
        <f t="shared" si="60"/>
        <v>61</v>
      </c>
      <c r="S812" t="str">
        <f t="shared" si="61"/>
        <v>37+ months</v>
      </c>
      <c r="T812">
        <f>_xlfn.XLOOKUP(A812,performance_pivot!$A:$A,performance_pivot!$B:$B,"Missing")</f>
        <v>3.5</v>
      </c>
      <c r="U812">
        <f>_xlfn.XLOOKUP(A812,compensation_cleaned!$A:$A,compensation_cleaned!$F:$F,"Missing")</f>
        <v>1044648.4727722772</v>
      </c>
      <c r="V812" t="str">
        <f t="shared" si="62"/>
        <v>Above Avg Pay</v>
      </c>
      <c r="W812" t="str">
        <f t="shared" si="63"/>
        <v>Low/Avg Performer</v>
      </c>
      <c r="Y812" t="str">
        <f t="shared" si="64"/>
        <v>Overpaid Low Performer</v>
      </c>
    </row>
    <row r="813" spans="1:25">
      <c r="A813" s="11" t="s">
        <v>999</v>
      </c>
      <c r="B813" s="12" t="s">
        <v>19</v>
      </c>
      <c r="C813" s="12">
        <v>23</v>
      </c>
      <c r="D813" s="12" t="s">
        <v>20</v>
      </c>
      <c r="E813" s="12" t="s">
        <v>37</v>
      </c>
      <c r="F813" s="12" t="s">
        <v>43</v>
      </c>
      <c r="G813" s="13">
        <v>43352</v>
      </c>
      <c r="H813" s="12" t="s">
        <v>353</v>
      </c>
      <c r="I813" s="12" t="s">
        <v>23</v>
      </c>
      <c r="J813" s="14" t="s">
        <v>24</v>
      </c>
      <c r="K813" t="str">
        <f>_xlfn.XLOOKUP(A813,attrition_cleaned!$A:$A,attrition_cleaned!$B:$B,"Missing")</f>
        <v>Yes</v>
      </c>
      <c r="L813" s="13">
        <v>44508</v>
      </c>
      <c r="M813">
        <f>_xlfn.XLOOKUP(A813,compensation_cleaned!$A:$A,compensation_cleaned!$B:$B,"Missing")</f>
        <v>905243</v>
      </c>
      <c r="N813">
        <f>_xlfn.XLOOKUP(A813,compensation_cleaned!$A:$A,compensation_cleaned!$C:$C,"Missing")</f>
        <v>74230</v>
      </c>
      <c r="O813" t="str">
        <f>_xlfn.XLOOKUP(A813,compensation_cleaned!$A:$A,compensation_cleaned!$D:$D,"Missing")</f>
        <v>L3</v>
      </c>
      <c r="P813">
        <f>_xlfn.XLOOKUP(A813,engagement_pivot!$A:$A,engagement_pivot!$B:$B,"Missing")</f>
        <v>2.3333333333333335</v>
      </c>
      <c r="Q813" t="str">
        <f>IF(
  _xlfn.XLOOKUP(A813, engagement_pivot!A:A, engagement_pivot!C:C, 0) &gt; 0,
  "Yes",
  "No"
)</f>
        <v>Yes</v>
      </c>
      <c r="R813">
        <f t="shared" si="60"/>
        <v>37</v>
      </c>
      <c r="S813" t="str">
        <f t="shared" si="61"/>
        <v>37+ months</v>
      </c>
      <c r="T813">
        <f>_xlfn.XLOOKUP(A813,performance_pivot!$A:$A,performance_pivot!$B:$B,"Missing")</f>
        <v>3.5</v>
      </c>
      <c r="U813">
        <f>_xlfn.XLOOKUP(A813,compensation_cleaned!$A:$A,compensation_cleaned!$F:$F,"Missing")</f>
        <v>1044648.4727722772</v>
      </c>
      <c r="V813" t="str">
        <f t="shared" si="62"/>
        <v>Below Avg Pay</v>
      </c>
      <c r="W813" t="str">
        <f t="shared" si="63"/>
        <v>Low/Avg Performer</v>
      </c>
      <c r="Y813" t="str">
        <f t="shared" si="64"/>
        <v>Low Pay &amp; Low Performance</v>
      </c>
    </row>
    <row r="814" spans="1:25">
      <c r="A814" s="7" t="s">
        <v>1000</v>
      </c>
      <c r="B814" s="8" t="s">
        <v>19</v>
      </c>
      <c r="C814" s="8">
        <v>27</v>
      </c>
      <c r="D814" s="8" t="s">
        <v>20</v>
      </c>
      <c r="E814" s="8" t="s">
        <v>26</v>
      </c>
      <c r="F814" s="8" t="s">
        <v>27</v>
      </c>
      <c r="G814" s="9">
        <v>43779</v>
      </c>
      <c r="H814" s="8" t="s">
        <v>261</v>
      </c>
      <c r="I814" s="8" t="s">
        <v>23</v>
      </c>
      <c r="J814" s="10" t="s">
        <v>24</v>
      </c>
      <c r="K814" t="str">
        <f>_xlfn.XLOOKUP(A814,attrition_cleaned!$A:$A,attrition_cleaned!$B:$B,"Missing")</f>
        <v>No</v>
      </c>
      <c r="L814" s="9"/>
      <c r="M814">
        <f>_xlfn.XLOOKUP(A814,compensation_cleaned!$A:$A,compensation_cleaned!$B:$B,"Missing")</f>
        <v>682482</v>
      </c>
      <c r="N814">
        <f>_xlfn.XLOOKUP(A814,compensation_cleaned!$A:$A,compensation_cleaned!$C:$C,"Missing")</f>
        <v>61666</v>
      </c>
      <c r="O814" t="str">
        <f>_xlfn.XLOOKUP(A814,compensation_cleaned!$A:$A,compensation_cleaned!$D:$D,"Missing")</f>
        <v>L2</v>
      </c>
      <c r="P814">
        <f>_xlfn.XLOOKUP(A814,engagement_pivot!$A:$A,engagement_pivot!$B:$B,"Missing")</f>
        <v>4.5</v>
      </c>
      <c r="Q814" t="str">
        <f>IF(
  _xlfn.XLOOKUP(A814, engagement_pivot!A:A, engagement_pivot!C:C, 0) &gt; 0,
  "Yes",
  "No"
)</f>
        <v>Yes</v>
      </c>
      <c r="R814">
        <f t="shared" si="60"/>
        <v>49</v>
      </c>
      <c r="S814" t="str">
        <f t="shared" si="61"/>
        <v>37+ months</v>
      </c>
      <c r="T814">
        <f>_xlfn.XLOOKUP(A814,performance_pivot!$A:$A,performance_pivot!$B:$B,"Missing")</f>
        <v>3</v>
      </c>
      <c r="U814">
        <f>_xlfn.XLOOKUP(A814,compensation_cleaned!$A:$A,compensation_cleaned!$F:$F,"Missing")</f>
        <v>746435.40070921986</v>
      </c>
      <c r="V814" t="str">
        <f t="shared" si="62"/>
        <v>Below Avg Pay</v>
      </c>
      <c r="W814" t="str">
        <f t="shared" si="63"/>
        <v>Low/Avg Performer</v>
      </c>
      <c r="Y814" t="str">
        <f t="shared" si="64"/>
        <v>Low Pay &amp; Low Performance</v>
      </c>
    </row>
    <row r="815" spans="1:25">
      <c r="A815" s="11" t="s">
        <v>1001</v>
      </c>
      <c r="B815" s="12" t="s">
        <v>19</v>
      </c>
      <c r="C815" s="12">
        <v>22</v>
      </c>
      <c r="D815" s="12" t="s">
        <v>12</v>
      </c>
      <c r="E815" s="12" t="s">
        <v>37</v>
      </c>
      <c r="F815" s="12" t="s">
        <v>43</v>
      </c>
      <c r="G815" s="13">
        <v>44440</v>
      </c>
      <c r="H815" s="12" t="s">
        <v>159</v>
      </c>
      <c r="I815" s="12" t="s">
        <v>45</v>
      </c>
      <c r="J815" s="14" t="s">
        <v>24</v>
      </c>
      <c r="K815" t="str">
        <f>_xlfn.XLOOKUP(A815,attrition_cleaned!$A:$A,attrition_cleaned!$B:$B,"Missing")</f>
        <v>No</v>
      </c>
      <c r="L815" s="13"/>
      <c r="M815">
        <f>_xlfn.XLOOKUP(A815,compensation_cleaned!$A:$A,compensation_cleaned!$B:$B,"Missing")</f>
        <v>465216</v>
      </c>
      <c r="N815">
        <f>_xlfn.XLOOKUP(A815,compensation_cleaned!$A:$A,compensation_cleaned!$C:$C,"Missing")</f>
        <v>42888</v>
      </c>
      <c r="O815" t="str">
        <f>_xlfn.XLOOKUP(A815,compensation_cleaned!$A:$A,compensation_cleaned!$D:$D,"Missing")</f>
        <v>L1</v>
      </c>
      <c r="P815">
        <f>_xlfn.XLOOKUP(A815,engagement_pivot!$A:$A,engagement_pivot!$B:$B,"Missing")</f>
        <v>2.6666666666666665</v>
      </c>
      <c r="Q815" t="str">
        <f>IF(
  _xlfn.XLOOKUP(A815, engagement_pivot!A:A, engagement_pivot!C:C, 0) &gt; 0,
  "Yes",
  "No"
)</f>
        <v>Yes</v>
      </c>
      <c r="R815">
        <f t="shared" si="60"/>
        <v>27</v>
      </c>
      <c r="S815" t="str">
        <f t="shared" si="61"/>
        <v>13–36 months</v>
      </c>
      <c r="T815">
        <f>_xlfn.XLOOKUP(A815,performance_pivot!$A:$A,performance_pivot!$B:$B,"Missing")</f>
        <v>4</v>
      </c>
      <c r="U815">
        <f>_xlfn.XLOOKUP(A815,compensation_cleaned!$A:$A,compensation_cleaned!$F:$F,"Missing")</f>
        <v>499723.03723404254</v>
      </c>
      <c r="V815" t="str">
        <f t="shared" si="62"/>
        <v>Below Avg Pay</v>
      </c>
      <c r="W815" t="str">
        <f t="shared" si="63"/>
        <v>High Performer</v>
      </c>
      <c r="Y815" t="str">
        <f t="shared" si="64"/>
        <v>Underpaid High Performer</v>
      </c>
    </row>
    <row r="816" spans="1:25">
      <c r="A816" s="7" t="s">
        <v>1002</v>
      </c>
      <c r="B816" s="8" t="s">
        <v>11</v>
      </c>
      <c r="C816" s="8">
        <v>26</v>
      </c>
      <c r="D816" s="8" t="s">
        <v>12</v>
      </c>
      <c r="E816" s="8" t="s">
        <v>49</v>
      </c>
      <c r="F816" s="8" t="s">
        <v>50</v>
      </c>
      <c r="G816" s="9">
        <v>45154</v>
      </c>
      <c r="H816" s="8" t="s">
        <v>113</v>
      </c>
      <c r="I816" s="8" t="s">
        <v>45</v>
      </c>
      <c r="J816" s="10" t="s">
        <v>24</v>
      </c>
      <c r="K816" t="str">
        <f>_xlfn.XLOOKUP(A816,attrition_cleaned!$A:$A,attrition_cleaned!$B:$B,"Missing")</f>
        <v>Yes</v>
      </c>
      <c r="L816" s="9">
        <v>45373</v>
      </c>
      <c r="M816">
        <f>_xlfn.XLOOKUP(A816,compensation_cleaned!$A:$A,compensation_cleaned!$B:$B,"Missing")</f>
        <v>696187</v>
      </c>
      <c r="N816">
        <f>_xlfn.XLOOKUP(A816,compensation_cleaned!$A:$A,compensation_cleaned!$C:$C,"Missing")</f>
        <v>45694</v>
      </c>
      <c r="O816" t="str">
        <f>_xlfn.XLOOKUP(A816,compensation_cleaned!$A:$A,compensation_cleaned!$D:$D,"Missing")</f>
        <v>L2</v>
      </c>
      <c r="P816">
        <f>_xlfn.XLOOKUP(A816,engagement_pivot!$A:$A,engagement_pivot!$B:$B,"Missing")</f>
        <v>3.3333333333333335</v>
      </c>
      <c r="Q816" t="str">
        <f>IF(
  _xlfn.XLOOKUP(A816, engagement_pivot!A:A, engagement_pivot!C:C, 0) &gt; 0,
  "Yes",
  "No"
)</f>
        <v>Yes</v>
      </c>
      <c r="R816">
        <f t="shared" si="60"/>
        <v>7</v>
      </c>
      <c r="S816" t="str">
        <f t="shared" si="61"/>
        <v>0–12 months</v>
      </c>
      <c r="T816">
        <f>_xlfn.XLOOKUP(A816,performance_pivot!$A:$A,performance_pivot!$B:$B,"Missing")</f>
        <v>4</v>
      </c>
      <c r="U816">
        <f>_xlfn.XLOOKUP(A816,compensation_cleaned!$A:$A,compensation_cleaned!$F:$F,"Missing")</f>
        <v>746435.40070921986</v>
      </c>
      <c r="V816" t="str">
        <f t="shared" si="62"/>
        <v>Below Avg Pay</v>
      </c>
      <c r="W816" t="str">
        <f t="shared" si="63"/>
        <v>High Performer</v>
      </c>
      <c r="Y816" t="str">
        <f t="shared" si="64"/>
        <v>Underpaid High Performer</v>
      </c>
    </row>
    <row r="817" spans="1:25">
      <c r="A817" s="11" t="s">
        <v>1003</v>
      </c>
      <c r="B817" s="12" t="s">
        <v>19</v>
      </c>
      <c r="C817" s="12">
        <v>29</v>
      </c>
      <c r="D817" s="12" t="s">
        <v>20</v>
      </c>
      <c r="E817" s="12" t="s">
        <v>33</v>
      </c>
      <c r="F817" s="12" t="s">
        <v>112</v>
      </c>
      <c r="G817" s="13">
        <v>45251</v>
      </c>
      <c r="H817" s="12" t="s">
        <v>263</v>
      </c>
      <c r="I817" s="12" t="s">
        <v>23</v>
      </c>
      <c r="J817" s="14" t="s">
        <v>24</v>
      </c>
      <c r="K817" t="str">
        <f>_xlfn.XLOOKUP(A817,attrition_cleaned!$A:$A,attrition_cleaned!$B:$B,"Missing")</f>
        <v>Yes</v>
      </c>
      <c r="L817" s="13">
        <v>46572</v>
      </c>
      <c r="M817">
        <f>_xlfn.XLOOKUP(A817,compensation_cleaned!$A:$A,compensation_cleaned!$B:$B,"Missing")</f>
        <v>628069</v>
      </c>
      <c r="N817">
        <f>_xlfn.XLOOKUP(A817,compensation_cleaned!$A:$A,compensation_cleaned!$C:$C,"Missing")</f>
        <v>57106</v>
      </c>
      <c r="O817" t="str">
        <f>_xlfn.XLOOKUP(A817,compensation_cleaned!$A:$A,compensation_cleaned!$D:$D,"Missing")</f>
        <v>L2</v>
      </c>
      <c r="P817">
        <f>_xlfn.XLOOKUP(A817,engagement_pivot!$A:$A,engagement_pivot!$B:$B,"Missing")</f>
        <v>1</v>
      </c>
      <c r="Q817" t="str">
        <f>IF(
  _xlfn.XLOOKUP(A817, engagement_pivot!A:A, engagement_pivot!C:C, 0) &gt; 0,
  "Yes",
  "No"
)</f>
        <v>Yes</v>
      </c>
      <c r="R817">
        <f t="shared" si="60"/>
        <v>43</v>
      </c>
      <c r="S817" t="str">
        <f t="shared" si="61"/>
        <v>37+ months</v>
      </c>
      <c r="T817">
        <f>_xlfn.XLOOKUP(A817,performance_pivot!$A:$A,performance_pivot!$B:$B,"Missing")</f>
        <v>4.333333333333333</v>
      </c>
      <c r="U817">
        <f>_xlfn.XLOOKUP(A817,compensation_cleaned!$A:$A,compensation_cleaned!$F:$F,"Missing")</f>
        <v>746435.40070921986</v>
      </c>
      <c r="V817" t="str">
        <f t="shared" si="62"/>
        <v>Below Avg Pay</v>
      </c>
      <c r="W817" t="str">
        <f t="shared" si="63"/>
        <v>High Performer</v>
      </c>
      <c r="Y817" t="str">
        <f t="shared" si="64"/>
        <v>Underpaid High Performer</v>
      </c>
    </row>
    <row r="818" spans="1:25">
      <c r="A818" s="7" t="s">
        <v>1004</v>
      </c>
      <c r="B818" s="8" t="s">
        <v>11</v>
      </c>
      <c r="C818" s="8">
        <v>37</v>
      </c>
      <c r="D818" s="8" t="s">
        <v>20</v>
      </c>
      <c r="E818" s="8" t="s">
        <v>26</v>
      </c>
      <c r="F818" s="8" t="s">
        <v>27</v>
      </c>
      <c r="G818" s="9">
        <v>43286</v>
      </c>
      <c r="H818" s="8" t="s">
        <v>265</v>
      </c>
      <c r="I818" s="8" t="s">
        <v>23</v>
      </c>
      <c r="J818" s="10" t="s">
        <v>24</v>
      </c>
      <c r="K818" t="str">
        <f>_xlfn.XLOOKUP(A818,attrition_cleaned!$A:$A,attrition_cleaned!$B:$B,"Missing")</f>
        <v>No</v>
      </c>
      <c r="L818" s="9"/>
      <c r="M818">
        <f>_xlfn.XLOOKUP(A818,compensation_cleaned!$A:$A,compensation_cleaned!$B:$B,"Missing")</f>
        <v>547691</v>
      </c>
      <c r="N818">
        <f>_xlfn.XLOOKUP(A818,compensation_cleaned!$A:$A,compensation_cleaned!$C:$C,"Missing")</f>
        <v>49182</v>
      </c>
      <c r="O818" t="str">
        <f>_xlfn.XLOOKUP(A818,compensation_cleaned!$A:$A,compensation_cleaned!$D:$D,"Missing")</f>
        <v>L1</v>
      </c>
      <c r="P818">
        <f>_xlfn.XLOOKUP(A818,engagement_pivot!$A:$A,engagement_pivot!$B:$B,"Missing")</f>
        <v>3</v>
      </c>
      <c r="Q818" t="str">
        <f>IF(
  _xlfn.XLOOKUP(A818, engagement_pivot!A:A, engagement_pivot!C:C, 0) &gt; 0,
  "Yes",
  "No"
)</f>
        <v>Yes</v>
      </c>
      <c r="R818">
        <f t="shared" si="60"/>
        <v>65</v>
      </c>
      <c r="S818" t="str">
        <f t="shared" si="61"/>
        <v>37+ months</v>
      </c>
      <c r="T818">
        <f>_xlfn.XLOOKUP(A818,performance_pivot!$A:$A,performance_pivot!$B:$B,"Missing")</f>
        <v>2.5</v>
      </c>
      <c r="U818">
        <f>_xlfn.XLOOKUP(A818,compensation_cleaned!$A:$A,compensation_cleaned!$F:$F,"Missing")</f>
        <v>499723.03723404254</v>
      </c>
      <c r="V818" t="str">
        <f t="shared" si="62"/>
        <v>Above Avg Pay</v>
      </c>
      <c r="W818" t="str">
        <f t="shared" si="63"/>
        <v>Low/Avg Performer</v>
      </c>
      <c r="Y818" t="str">
        <f t="shared" si="64"/>
        <v>Overpaid Low Performer</v>
      </c>
    </row>
    <row r="819" spans="1:25">
      <c r="A819" s="11" t="s">
        <v>1005</v>
      </c>
      <c r="B819" s="12" t="s">
        <v>11</v>
      </c>
      <c r="C819" s="12">
        <v>36</v>
      </c>
      <c r="D819" s="12" t="s">
        <v>12</v>
      </c>
      <c r="E819" s="12" t="s">
        <v>37</v>
      </c>
      <c r="F819" s="12" t="s">
        <v>38</v>
      </c>
      <c r="G819" s="13">
        <v>45290</v>
      </c>
      <c r="H819" s="12" t="s">
        <v>223</v>
      </c>
      <c r="I819" s="12" t="s">
        <v>45</v>
      </c>
      <c r="J819" s="14" t="s">
        <v>24</v>
      </c>
      <c r="K819" t="str">
        <f>_xlfn.XLOOKUP(A819,attrition_cleaned!$A:$A,attrition_cleaned!$B:$B,"Missing")</f>
        <v>No</v>
      </c>
      <c r="L819" s="13"/>
      <c r="M819">
        <f>_xlfn.XLOOKUP(A819,compensation_cleaned!$A:$A,compensation_cleaned!$B:$B,"Missing")</f>
        <v>622944</v>
      </c>
      <c r="N819">
        <f>_xlfn.XLOOKUP(A819,compensation_cleaned!$A:$A,compensation_cleaned!$C:$C,"Missing")</f>
        <v>46536</v>
      </c>
      <c r="O819" t="str">
        <f>_xlfn.XLOOKUP(A819,compensation_cleaned!$A:$A,compensation_cleaned!$D:$D,"Missing")</f>
        <v>L2</v>
      </c>
      <c r="P819">
        <f>_xlfn.XLOOKUP(A819,engagement_pivot!$A:$A,engagement_pivot!$B:$B,"Missing")</f>
        <v>2.3333333333333335</v>
      </c>
      <c r="Q819" t="str">
        <f>IF(
  _xlfn.XLOOKUP(A819, engagement_pivot!A:A, engagement_pivot!C:C, 0) &gt; 0,
  "Yes",
  "No"
)</f>
        <v>Yes</v>
      </c>
      <c r="R819">
        <f t="shared" si="60"/>
        <v>0</v>
      </c>
      <c r="S819" t="str">
        <f t="shared" si="61"/>
        <v>0–12 months</v>
      </c>
      <c r="T819">
        <f>_xlfn.XLOOKUP(A819,performance_pivot!$A:$A,performance_pivot!$B:$B,"Missing")</f>
        <v>3</v>
      </c>
      <c r="U819">
        <f>_xlfn.XLOOKUP(A819,compensation_cleaned!$A:$A,compensation_cleaned!$F:$F,"Missing")</f>
        <v>746435.40070921986</v>
      </c>
      <c r="V819" t="str">
        <f t="shared" si="62"/>
        <v>Below Avg Pay</v>
      </c>
      <c r="W819" t="str">
        <f t="shared" si="63"/>
        <v>Low/Avg Performer</v>
      </c>
      <c r="Y819" t="str">
        <f t="shared" si="64"/>
        <v>Low Pay &amp; Low Performance</v>
      </c>
    </row>
    <row r="820" spans="1:25">
      <c r="A820" s="7" t="s">
        <v>1006</v>
      </c>
      <c r="B820" s="8" t="s">
        <v>19</v>
      </c>
      <c r="C820" s="8">
        <v>28</v>
      </c>
      <c r="D820" s="8" t="s">
        <v>12</v>
      </c>
      <c r="E820" s="8" t="s">
        <v>49</v>
      </c>
      <c r="F820" s="8" t="s">
        <v>68</v>
      </c>
      <c r="G820" s="9">
        <v>43713</v>
      </c>
      <c r="H820" s="8" t="s">
        <v>205</v>
      </c>
      <c r="I820" s="8" t="s">
        <v>16</v>
      </c>
      <c r="J820" s="10" t="s">
        <v>24</v>
      </c>
      <c r="K820" t="str">
        <f>_xlfn.XLOOKUP(A820,attrition_cleaned!$A:$A,attrition_cleaned!$B:$B,"Missing")</f>
        <v>No</v>
      </c>
      <c r="L820" s="9"/>
      <c r="M820">
        <f>_xlfn.XLOOKUP(A820,compensation_cleaned!$A:$A,compensation_cleaned!$B:$B,"Missing")</f>
        <v>1399012</v>
      </c>
      <c r="N820">
        <f>_xlfn.XLOOKUP(A820,compensation_cleaned!$A:$A,compensation_cleaned!$C:$C,"Missing")</f>
        <v>72388</v>
      </c>
      <c r="O820" t="str">
        <f>_xlfn.XLOOKUP(A820,compensation_cleaned!$A:$A,compensation_cleaned!$D:$D,"Missing")</f>
        <v>L4</v>
      </c>
      <c r="P820">
        <f>_xlfn.XLOOKUP(A820,engagement_pivot!$A:$A,engagement_pivot!$B:$B,"Missing")</f>
        <v>3.3333333333333335</v>
      </c>
      <c r="Q820" t="str">
        <f>IF(
  _xlfn.XLOOKUP(A820, engagement_pivot!A:A, engagement_pivot!C:C, 0) &gt; 0,
  "Yes",
  "No"
)</f>
        <v>Yes</v>
      </c>
      <c r="R820">
        <f t="shared" si="60"/>
        <v>51</v>
      </c>
      <c r="S820" t="str">
        <f t="shared" si="61"/>
        <v>37+ months</v>
      </c>
      <c r="T820">
        <f>_xlfn.XLOOKUP(A820,performance_pivot!$A:$A,performance_pivot!$B:$B,"Missing")</f>
        <v>3.5</v>
      </c>
      <c r="U820">
        <f>_xlfn.XLOOKUP(A820,compensation_cleaned!$A:$A,compensation_cleaned!$F:$F,"Missing")</f>
        <v>1044648.4727722772</v>
      </c>
      <c r="V820" t="str">
        <f t="shared" si="62"/>
        <v>Above Avg Pay</v>
      </c>
      <c r="W820" t="str">
        <f t="shared" si="63"/>
        <v>Low/Avg Performer</v>
      </c>
      <c r="Y820" t="str">
        <f t="shared" si="64"/>
        <v>Overpaid Low Performer</v>
      </c>
    </row>
    <row r="821" spans="1:25">
      <c r="A821" s="11" t="s">
        <v>1007</v>
      </c>
      <c r="B821" s="12" t="s">
        <v>19</v>
      </c>
      <c r="C821" s="12">
        <v>42</v>
      </c>
      <c r="D821" s="12" t="s">
        <v>20</v>
      </c>
      <c r="E821" s="12" t="s">
        <v>37</v>
      </c>
      <c r="F821" s="12" t="s">
        <v>38</v>
      </c>
      <c r="G821" s="13">
        <v>43838</v>
      </c>
      <c r="H821" s="12" t="s">
        <v>249</v>
      </c>
      <c r="I821" s="12" t="s">
        <v>16</v>
      </c>
      <c r="J821" s="14" t="s">
        <v>17</v>
      </c>
      <c r="K821" t="str">
        <f>_xlfn.XLOOKUP(A821,attrition_cleaned!$A:$A,attrition_cleaned!$B:$B,"Missing")</f>
        <v>No</v>
      </c>
      <c r="L821" s="13"/>
      <c r="M821">
        <f>_xlfn.XLOOKUP(A821,compensation_cleaned!$A:$A,compensation_cleaned!$B:$B,"Missing")</f>
        <v>915711</v>
      </c>
      <c r="N821">
        <f>_xlfn.XLOOKUP(A821,compensation_cleaned!$A:$A,compensation_cleaned!$C:$C,"Missing")</f>
        <v>94121</v>
      </c>
      <c r="O821" t="str">
        <f>_xlfn.XLOOKUP(A821,compensation_cleaned!$A:$A,compensation_cleaned!$D:$D,"Missing")</f>
        <v>L3</v>
      </c>
      <c r="P821">
        <f>_xlfn.XLOOKUP(A821,engagement_pivot!$A:$A,engagement_pivot!$B:$B,"Missing")</f>
        <v>4.5</v>
      </c>
      <c r="Q821" t="str">
        <f>IF(
  _xlfn.XLOOKUP(A821, engagement_pivot!A:A, engagement_pivot!C:C, 0) &gt; 0,
  "Yes",
  "No"
)</f>
        <v>Yes</v>
      </c>
      <c r="R821">
        <f t="shared" si="60"/>
        <v>47</v>
      </c>
      <c r="S821" t="str">
        <f t="shared" si="61"/>
        <v>37+ months</v>
      </c>
      <c r="T821">
        <f>_xlfn.XLOOKUP(A821,performance_pivot!$A:$A,performance_pivot!$B:$B,"Missing")</f>
        <v>2.3333333333333335</v>
      </c>
      <c r="U821">
        <f>_xlfn.XLOOKUP(A821,compensation_cleaned!$A:$A,compensation_cleaned!$F:$F,"Missing")</f>
        <v>1044648.4727722772</v>
      </c>
      <c r="V821" t="str">
        <f t="shared" si="62"/>
        <v>Below Avg Pay</v>
      </c>
      <c r="W821" t="str">
        <f t="shared" si="63"/>
        <v>Low/Avg Performer</v>
      </c>
      <c r="Y821" t="str">
        <f t="shared" si="64"/>
        <v>Low Pay &amp; Low Performance</v>
      </c>
    </row>
    <row r="822" spans="1:25">
      <c r="A822" s="7" t="s">
        <v>1008</v>
      </c>
      <c r="B822" s="8" t="s">
        <v>11</v>
      </c>
      <c r="C822" s="8">
        <v>28</v>
      </c>
      <c r="D822" s="8" t="s">
        <v>12</v>
      </c>
      <c r="E822" s="8" t="s">
        <v>26</v>
      </c>
      <c r="F822" s="8" t="s">
        <v>58</v>
      </c>
      <c r="G822" s="9">
        <v>44941</v>
      </c>
      <c r="H822" s="8" t="s">
        <v>94</v>
      </c>
      <c r="I822" s="8" t="s">
        <v>23</v>
      </c>
      <c r="J822" s="10" t="s">
        <v>24</v>
      </c>
      <c r="K822" t="str">
        <f>_xlfn.XLOOKUP(A822,attrition_cleaned!$A:$A,attrition_cleaned!$B:$B,"Missing")</f>
        <v>Yes</v>
      </c>
      <c r="L822" s="9">
        <v>46565</v>
      </c>
      <c r="M822">
        <f>_xlfn.XLOOKUP(A822,compensation_cleaned!$A:$A,compensation_cleaned!$B:$B,"Missing")</f>
        <v>845922</v>
      </c>
      <c r="N822">
        <f>_xlfn.XLOOKUP(A822,compensation_cleaned!$A:$A,compensation_cleaned!$C:$C,"Missing")</f>
        <v>115152</v>
      </c>
      <c r="O822" t="str">
        <f>_xlfn.XLOOKUP(A822,compensation_cleaned!$A:$A,compensation_cleaned!$D:$D,"Missing")</f>
        <v>L2</v>
      </c>
      <c r="P822">
        <f>_xlfn.XLOOKUP(A822,engagement_pivot!$A:$A,engagement_pivot!$B:$B,"Missing")</f>
        <v>2</v>
      </c>
      <c r="Q822" t="str">
        <f>IF(
  _xlfn.XLOOKUP(A822, engagement_pivot!A:A, engagement_pivot!C:C, 0) &gt; 0,
  "Yes",
  "No"
)</f>
        <v>Yes</v>
      </c>
      <c r="R822">
        <f t="shared" si="60"/>
        <v>53</v>
      </c>
      <c r="S822" t="str">
        <f t="shared" si="61"/>
        <v>37+ months</v>
      </c>
      <c r="T822">
        <f>_xlfn.XLOOKUP(A822,performance_pivot!$A:$A,performance_pivot!$B:$B,"Missing")</f>
        <v>3.5</v>
      </c>
      <c r="U822">
        <f>_xlfn.XLOOKUP(A822,compensation_cleaned!$A:$A,compensation_cleaned!$F:$F,"Missing")</f>
        <v>746435.40070921986</v>
      </c>
      <c r="V822" t="str">
        <f t="shared" si="62"/>
        <v>Above Avg Pay</v>
      </c>
      <c r="W822" t="str">
        <f t="shared" si="63"/>
        <v>Low/Avg Performer</v>
      </c>
      <c r="Y822" t="str">
        <f t="shared" si="64"/>
        <v>Overpaid Low Performer</v>
      </c>
    </row>
    <row r="823" spans="1:25">
      <c r="A823" s="11" t="s">
        <v>1009</v>
      </c>
      <c r="B823" s="12" t="s">
        <v>11</v>
      </c>
      <c r="C823" s="12">
        <v>27</v>
      </c>
      <c r="D823" s="12" t="s">
        <v>20</v>
      </c>
      <c r="E823" s="12" t="s">
        <v>26</v>
      </c>
      <c r="F823" s="12" t="s">
        <v>58</v>
      </c>
      <c r="G823" s="13">
        <v>44800</v>
      </c>
      <c r="H823" s="12" t="s">
        <v>55</v>
      </c>
      <c r="I823" s="12" t="s">
        <v>23</v>
      </c>
      <c r="J823" s="14" t="s">
        <v>24</v>
      </c>
      <c r="K823" t="str">
        <f>_xlfn.XLOOKUP(A823,attrition_cleaned!$A:$A,attrition_cleaned!$B:$B,"Missing")</f>
        <v>No</v>
      </c>
      <c r="L823" s="13"/>
      <c r="M823">
        <f>_xlfn.XLOOKUP(A823,compensation_cleaned!$A:$A,compensation_cleaned!$B:$B,"Missing")</f>
        <v>597291</v>
      </c>
      <c r="N823">
        <f>_xlfn.XLOOKUP(A823,compensation_cleaned!$A:$A,compensation_cleaned!$C:$C,"Missing")</f>
        <v>85492</v>
      </c>
      <c r="O823" t="str">
        <f>_xlfn.XLOOKUP(A823,compensation_cleaned!$A:$A,compensation_cleaned!$D:$D,"Missing")</f>
        <v>L1</v>
      </c>
      <c r="P823">
        <f>_xlfn.XLOOKUP(A823,engagement_pivot!$A:$A,engagement_pivot!$B:$B,"Missing")</f>
        <v>5</v>
      </c>
      <c r="Q823" t="str">
        <f>IF(
  _xlfn.XLOOKUP(A823, engagement_pivot!A:A, engagement_pivot!C:C, 0) &gt; 0,
  "Yes",
  "No"
)</f>
        <v>Yes</v>
      </c>
      <c r="R823">
        <f t="shared" si="60"/>
        <v>16</v>
      </c>
      <c r="S823" t="str">
        <f t="shared" si="61"/>
        <v>13–36 months</v>
      </c>
      <c r="T823">
        <f>_xlfn.XLOOKUP(A823,performance_pivot!$A:$A,performance_pivot!$B:$B,"Missing")</f>
        <v>3</v>
      </c>
      <c r="U823">
        <f>_xlfn.XLOOKUP(A823,compensation_cleaned!$A:$A,compensation_cleaned!$F:$F,"Missing")</f>
        <v>499723.03723404254</v>
      </c>
      <c r="V823" t="str">
        <f t="shared" si="62"/>
        <v>Above Avg Pay</v>
      </c>
      <c r="W823" t="str">
        <f t="shared" si="63"/>
        <v>Low/Avg Performer</v>
      </c>
      <c r="Y823" t="str">
        <f t="shared" si="64"/>
        <v>Overpaid Low Performer</v>
      </c>
    </row>
    <row r="824" spans="1:25">
      <c r="A824" s="7" t="s">
        <v>1010</v>
      </c>
      <c r="B824" s="8" t="s">
        <v>11</v>
      </c>
      <c r="C824" s="8">
        <v>32</v>
      </c>
      <c r="D824" s="8" t="s">
        <v>12</v>
      </c>
      <c r="E824" s="8" t="s">
        <v>13</v>
      </c>
      <c r="F824" s="8" t="s">
        <v>21</v>
      </c>
      <c r="G824" s="9">
        <v>43961</v>
      </c>
      <c r="H824" s="8" t="s">
        <v>571</v>
      </c>
      <c r="I824" s="8" t="s">
        <v>70</v>
      </c>
      <c r="J824" s="10" t="s">
        <v>24</v>
      </c>
      <c r="K824" t="str">
        <f>_xlfn.XLOOKUP(A824,attrition_cleaned!$A:$A,attrition_cleaned!$B:$B,"Missing")</f>
        <v>No</v>
      </c>
      <c r="L824" s="9"/>
      <c r="M824">
        <f>_xlfn.XLOOKUP(A824,compensation_cleaned!$A:$A,compensation_cleaned!$B:$B,"Missing")</f>
        <v>996909</v>
      </c>
      <c r="N824">
        <f>_xlfn.XLOOKUP(A824,compensation_cleaned!$A:$A,compensation_cleaned!$C:$C,"Missing")</f>
        <v>123878</v>
      </c>
      <c r="O824" t="str">
        <f>_xlfn.XLOOKUP(A824,compensation_cleaned!$A:$A,compensation_cleaned!$D:$D,"Missing")</f>
        <v>L3</v>
      </c>
      <c r="P824">
        <f>_xlfn.XLOOKUP(A824,engagement_pivot!$A:$A,engagement_pivot!$B:$B,"Missing")</f>
        <v>4</v>
      </c>
      <c r="Q824" t="str">
        <f>IF(
  _xlfn.XLOOKUP(A824, engagement_pivot!A:A, engagement_pivot!C:C, 0) &gt; 0,
  "Yes",
  "No"
)</f>
        <v>Yes</v>
      </c>
      <c r="R824">
        <f t="shared" si="60"/>
        <v>43</v>
      </c>
      <c r="S824" t="str">
        <f t="shared" si="61"/>
        <v>37+ months</v>
      </c>
      <c r="T824">
        <f>_xlfn.XLOOKUP(A824,performance_pivot!$A:$A,performance_pivot!$B:$B,"Missing")</f>
        <v>3.5</v>
      </c>
      <c r="U824">
        <f>_xlfn.XLOOKUP(A824,compensation_cleaned!$A:$A,compensation_cleaned!$F:$F,"Missing")</f>
        <v>1044648.4727722772</v>
      </c>
      <c r="V824" t="str">
        <f t="shared" si="62"/>
        <v>Below Avg Pay</v>
      </c>
      <c r="W824" t="str">
        <f t="shared" si="63"/>
        <v>Low/Avg Performer</v>
      </c>
      <c r="Y824" t="str">
        <f t="shared" si="64"/>
        <v>Low Pay &amp; Low Performance</v>
      </c>
    </row>
    <row r="825" spans="1:25">
      <c r="A825" s="11" t="s">
        <v>1011</v>
      </c>
      <c r="B825" s="12" t="s">
        <v>19</v>
      </c>
      <c r="C825" s="12">
        <v>33</v>
      </c>
      <c r="D825" s="12" t="s">
        <v>12</v>
      </c>
      <c r="E825" s="12" t="s">
        <v>33</v>
      </c>
      <c r="F825" s="12" t="s">
        <v>112</v>
      </c>
      <c r="G825" s="13">
        <v>44799</v>
      </c>
      <c r="H825" s="12" t="s">
        <v>353</v>
      </c>
      <c r="I825" s="12" t="s">
        <v>23</v>
      </c>
      <c r="J825" s="14" t="s">
        <v>24</v>
      </c>
      <c r="K825" t="str">
        <f>_xlfn.XLOOKUP(A825,attrition_cleaned!$A:$A,attrition_cleaned!$B:$B,"Missing")</f>
        <v>No</v>
      </c>
      <c r="L825" s="13"/>
      <c r="M825">
        <f>_xlfn.XLOOKUP(A825,compensation_cleaned!$A:$A,compensation_cleaned!$B:$B,"Missing")</f>
        <v>632828</v>
      </c>
      <c r="N825">
        <f>_xlfn.XLOOKUP(A825,compensation_cleaned!$A:$A,compensation_cleaned!$C:$C,"Missing")</f>
        <v>83073</v>
      </c>
      <c r="O825" t="str">
        <f>_xlfn.XLOOKUP(A825,compensation_cleaned!$A:$A,compensation_cleaned!$D:$D,"Missing")</f>
        <v>L2</v>
      </c>
      <c r="P825">
        <f>_xlfn.XLOOKUP(A825,engagement_pivot!$A:$A,engagement_pivot!$B:$B,"Missing")</f>
        <v>1.5</v>
      </c>
      <c r="Q825" t="str">
        <f>IF(
  _xlfn.XLOOKUP(A825, engagement_pivot!A:A, engagement_pivot!C:C, 0) &gt; 0,
  "Yes",
  "No"
)</f>
        <v>Yes</v>
      </c>
      <c r="R825">
        <f t="shared" si="60"/>
        <v>16</v>
      </c>
      <c r="S825" t="str">
        <f t="shared" si="61"/>
        <v>13–36 months</v>
      </c>
      <c r="T825">
        <f>_xlfn.XLOOKUP(A825,performance_pivot!$A:$A,performance_pivot!$B:$B,"Missing")</f>
        <v>2</v>
      </c>
      <c r="U825">
        <f>_xlfn.XLOOKUP(A825,compensation_cleaned!$A:$A,compensation_cleaned!$F:$F,"Missing")</f>
        <v>746435.40070921986</v>
      </c>
      <c r="V825" t="str">
        <f t="shared" si="62"/>
        <v>Below Avg Pay</v>
      </c>
      <c r="W825" t="str">
        <f t="shared" si="63"/>
        <v>Low/Avg Performer</v>
      </c>
      <c r="Y825" t="str">
        <f t="shared" si="64"/>
        <v>Low Pay &amp; Low Performance</v>
      </c>
    </row>
    <row r="826" spans="1:25">
      <c r="A826" s="7" t="s">
        <v>1012</v>
      </c>
      <c r="B826" s="8" t="s">
        <v>11</v>
      </c>
      <c r="C826" s="8">
        <v>23</v>
      </c>
      <c r="D826" s="8" t="s">
        <v>12</v>
      </c>
      <c r="E826" s="8" t="s">
        <v>49</v>
      </c>
      <c r="F826" s="8" t="s">
        <v>50</v>
      </c>
      <c r="G826" s="9">
        <v>44042</v>
      </c>
      <c r="H826" s="8" t="s">
        <v>149</v>
      </c>
      <c r="I826" s="8" t="s">
        <v>56</v>
      </c>
      <c r="J826" s="10" t="s">
        <v>24</v>
      </c>
      <c r="K826" t="str">
        <f>_xlfn.XLOOKUP(A826,attrition_cleaned!$A:$A,attrition_cleaned!$B:$B,"Missing")</f>
        <v>Yes</v>
      </c>
      <c r="L826" s="9">
        <v>44965</v>
      </c>
      <c r="M826">
        <f>_xlfn.XLOOKUP(A826,compensation_cleaned!$A:$A,compensation_cleaned!$B:$B,"Missing")</f>
        <v>1845069</v>
      </c>
      <c r="N826">
        <f>_xlfn.XLOOKUP(A826,compensation_cleaned!$A:$A,compensation_cleaned!$C:$C,"Missing")</f>
        <v>259685</v>
      </c>
      <c r="O826" t="str">
        <f>_xlfn.XLOOKUP(A826,compensation_cleaned!$A:$A,compensation_cleaned!$D:$D,"Missing")</f>
        <v>L5</v>
      </c>
      <c r="P826">
        <f>_xlfn.XLOOKUP(A826,engagement_pivot!$A:$A,engagement_pivot!$B:$B,"Missing")</f>
        <v>4</v>
      </c>
      <c r="Q826" t="str">
        <f>IF(
  _xlfn.XLOOKUP(A826, engagement_pivot!A:A, engagement_pivot!C:C, 0) &gt; 0,
  "Yes",
  "No"
)</f>
        <v>Yes</v>
      </c>
      <c r="R826">
        <f t="shared" si="60"/>
        <v>30</v>
      </c>
      <c r="S826" t="str">
        <f t="shared" si="61"/>
        <v>13–36 months</v>
      </c>
      <c r="T826">
        <f>_xlfn.XLOOKUP(A826,performance_pivot!$A:$A,performance_pivot!$B:$B,"Missing")</f>
        <v>4</v>
      </c>
      <c r="U826">
        <f>_xlfn.XLOOKUP(A826,compensation_cleaned!$A:$A,compensation_cleaned!$F:$F,"Missing")</f>
        <v>1044648.4727722772</v>
      </c>
      <c r="V826" t="str">
        <f t="shared" si="62"/>
        <v>Above Avg Pay</v>
      </c>
      <c r="W826" t="str">
        <f t="shared" si="63"/>
        <v>High Performer</v>
      </c>
      <c r="Y826" t="str">
        <f t="shared" si="64"/>
        <v>Well Aligned</v>
      </c>
    </row>
    <row r="827" spans="1:25">
      <c r="A827" s="11" t="s">
        <v>1013</v>
      </c>
      <c r="B827" s="12" t="s">
        <v>11</v>
      </c>
      <c r="C827" s="12">
        <v>34</v>
      </c>
      <c r="D827" s="12" t="s">
        <v>20</v>
      </c>
      <c r="E827" s="12" t="s">
        <v>49</v>
      </c>
      <c r="F827" s="12" t="s">
        <v>65</v>
      </c>
      <c r="G827" s="13">
        <v>43504</v>
      </c>
      <c r="H827" s="12" t="s">
        <v>297</v>
      </c>
      <c r="I827" s="12" t="s">
        <v>70</v>
      </c>
      <c r="J827" s="14" t="s">
        <v>24</v>
      </c>
      <c r="K827" t="str">
        <f>_xlfn.XLOOKUP(A827,attrition_cleaned!$A:$A,attrition_cleaned!$B:$B,"Missing")</f>
        <v>Yes</v>
      </c>
      <c r="L827" s="13">
        <v>44514</v>
      </c>
      <c r="M827">
        <f>_xlfn.XLOOKUP(A827,compensation_cleaned!$A:$A,compensation_cleaned!$B:$B,"Missing")</f>
        <v>665115</v>
      </c>
      <c r="N827">
        <f>_xlfn.XLOOKUP(A827,compensation_cleaned!$A:$A,compensation_cleaned!$C:$C,"Missing")</f>
        <v>85763</v>
      </c>
      <c r="O827" t="str">
        <f>_xlfn.XLOOKUP(A827,compensation_cleaned!$A:$A,compensation_cleaned!$D:$D,"Missing")</f>
        <v>L2</v>
      </c>
      <c r="P827">
        <f>_xlfn.XLOOKUP(A827,engagement_pivot!$A:$A,engagement_pivot!$B:$B,"Missing")</f>
        <v>1</v>
      </c>
      <c r="Q827" t="str">
        <f>IF(
  _xlfn.XLOOKUP(A827, engagement_pivot!A:A, engagement_pivot!C:C, 0) &gt; 0,
  "Yes",
  "No"
)</f>
        <v>Yes</v>
      </c>
      <c r="R827">
        <f t="shared" si="60"/>
        <v>33</v>
      </c>
      <c r="S827" t="str">
        <f t="shared" si="61"/>
        <v>13–36 months</v>
      </c>
      <c r="T827">
        <f>_xlfn.XLOOKUP(A827,performance_pivot!$A:$A,performance_pivot!$B:$B,"Missing")</f>
        <v>3</v>
      </c>
      <c r="U827">
        <f>_xlfn.XLOOKUP(A827,compensation_cleaned!$A:$A,compensation_cleaned!$F:$F,"Missing")</f>
        <v>746435.40070921986</v>
      </c>
      <c r="V827" t="str">
        <f t="shared" si="62"/>
        <v>Below Avg Pay</v>
      </c>
      <c r="W827" t="str">
        <f t="shared" si="63"/>
        <v>Low/Avg Performer</v>
      </c>
      <c r="Y827" t="str">
        <f t="shared" si="64"/>
        <v>Low Pay &amp; Low Performance</v>
      </c>
    </row>
    <row r="828" spans="1:25">
      <c r="A828" s="7" t="s">
        <v>1014</v>
      </c>
      <c r="B828" s="8" t="s">
        <v>19</v>
      </c>
      <c r="C828" s="8">
        <v>38</v>
      </c>
      <c r="D828" s="8" t="s">
        <v>12</v>
      </c>
      <c r="E828" s="8" t="s">
        <v>37</v>
      </c>
      <c r="F828" s="8" t="s">
        <v>38</v>
      </c>
      <c r="G828" s="9">
        <v>43726</v>
      </c>
      <c r="H828" s="8" t="s">
        <v>416</v>
      </c>
      <c r="I828" s="8" t="s">
        <v>45</v>
      </c>
      <c r="J828" s="10" t="s">
        <v>24</v>
      </c>
      <c r="K828" t="str">
        <f>_xlfn.XLOOKUP(A828,attrition_cleaned!$A:$A,attrition_cleaned!$B:$B,"Missing")</f>
        <v>No</v>
      </c>
      <c r="L828" s="9"/>
      <c r="M828">
        <f>_xlfn.XLOOKUP(A828,compensation_cleaned!$A:$A,compensation_cleaned!$B:$B,"Missing")</f>
        <v>1245195</v>
      </c>
      <c r="N828">
        <f>_xlfn.XLOOKUP(A828,compensation_cleaned!$A:$A,compensation_cleaned!$C:$C,"Missing")</f>
        <v>130929</v>
      </c>
      <c r="O828" t="str">
        <f>_xlfn.XLOOKUP(A828,compensation_cleaned!$A:$A,compensation_cleaned!$D:$D,"Missing")</f>
        <v>L4</v>
      </c>
      <c r="P828">
        <f>_xlfn.XLOOKUP(A828,engagement_pivot!$A:$A,engagement_pivot!$B:$B,"Missing")</f>
        <v>1.5</v>
      </c>
      <c r="Q828" t="str">
        <f>IF(
  _xlfn.XLOOKUP(A828, engagement_pivot!A:A, engagement_pivot!C:C, 0) &gt; 0,
  "Yes",
  "No"
)</f>
        <v>Yes</v>
      </c>
      <c r="R828">
        <f t="shared" si="60"/>
        <v>51</v>
      </c>
      <c r="S828" t="str">
        <f t="shared" si="61"/>
        <v>37+ months</v>
      </c>
      <c r="T828">
        <f>_xlfn.XLOOKUP(A828,performance_pivot!$A:$A,performance_pivot!$B:$B,"Missing")</f>
        <v>3</v>
      </c>
      <c r="U828">
        <f>_xlfn.XLOOKUP(A828,compensation_cleaned!$A:$A,compensation_cleaned!$F:$F,"Missing")</f>
        <v>1044648.4727722772</v>
      </c>
      <c r="V828" t="str">
        <f t="shared" si="62"/>
        <v>Above Avg Pay</v>
      </c>
      <c r="W828" t="str">
        <f t="shared" si="63"/>
        <v>Low/Avg Performer</v>
      </c>
      <c r="Y828" t="str">
        <f t="shared" si="64"/>
        <v>Overpaid Low Performer</v>
      </c>
    </row>
    <row r="829" spans="1:25">
      <c r="A829" s="11" t="s">
        <v>1015</v>
      </c>
      <c r="B829" s="12" t="s">
        <v>19</v>
      </c>
      <c r="C829" s="12">
        <v>35</v>
      </c>
      <c r="D829" s="12" t="s">
        <v>12</v>
      </c>
      <c r="E829" s="12" t="s">
        <v>33</v>
      </c>
      <c r="F829" s="12" t="s">
        <v>34</v>
      </c>
      <c r="G829" s="13">
        <v>45071</v>
      </c>
      <c r="H829" s="12" t="s">
        <v>297</v>
      </c>
      <c r="I829" s="12" t="s">
        <v>70</v>
      </c>
      <c r="J829" s="14" t="s">
        <v>24</v>
      </c>
      <c r="K829" t="str">
        <f>_xlfn.XLOOKUP(A829,attrition_cleaned!$A:$A,attrition_cleaned!$B:$B,"Missing")</f>
        <v>No</v>
      </c>
      <c r="L829" s="13"/>
      <c r="M829">
        <f>_xlfn.XLOOKUP(A829,compensation_cleaned!$A:$A,compensation_cleaned!$B:$B,"Missing")</f>
        <v>604300</v>
      </c>
      <c r="N829">
        <f>_xlfn.XLOOKUP(A829,compensation_cleaned!$A:$A,compensation_cleaned!$C:$C,"Missing")</f>
        <v>40117</v>
      </c>
      <c r="O829" t="str">
        <f>_xlfn.XLOOKUP(A829,compensation_cleaned!$A:$A,compensation_cleaned!$D:$D,"Missing")</f>
        <v>L2</v>
      </c>
      <c r="P829">
        <f>_xlfn.XLOOKUP(A829,engagement_pivot!$A:$A,engagement_pivot!$B:$B,"Missing")</f>
        <v>3.6666666666666665</v>
      </c>
      <c r="Q829" t="str">
        <f>IF(
  _xlfn.XLOOKUP(A829, engagement_pivot!A:A, engagement_pivot!C:C, 0) &gt; 0,
  "Yes",
  "No"
)</f>
        <v>Yes</v>
      </c>
      <c r="R829">
        <f t="shared" si="60"/>
        <v>7</v>
      </c>
      <c r="S829" t="str">
        <f t="shared" si="61"/>
        <v>0–12 months</v>
      </c>
      <c r="T829">
        <f>_xlfn.XLOOKUP(A829,performance_pivot!$A:$A,performance_pivot!$B:$B,"Missing")</f>
        <v>3.5</v>
      </c>
      <c r="U829">
        <f>_xlfn.XLOOKUP(A829,compensation_cleaned!$A:$A,compensation_cleaned!$F:$F,"Missing")</f>
        <v>746435.40070921986</v>
      </c>
      <c r="V829" t="str">
        <f t="shared" si="62"/>
        <v>Below Avg Pay</v>
      </c>
      <c r="W829" t="str">
        <f t="shared" si="63"/>
        <v>Low/Avg Performer</v>
      </c>
      <c r="Y829" t="str">
        <f t="shared" si="64"/>
        <v>Low Pay &amp; Low Performance</v>
      </c>
    </row>
    <row r="830" spans="1:25">
      <c r="A830" s="7" t="s">
        <v>1016</v>
      </c>
      <c r="B830" s="8" t="s">
        <v>19</v>
      </c>
      <c r="C830" s="8">
        <v>42</v>
      </c>
      <c r="D830" s="8" t="s">
        <v>12</v>
      </c>
      <c r="E830" s="8" t="s">
        <v>13</v>
      </c>
      <c r="F830" s="8" t="s">
        <v>21</v>
      </c>
      <c r="G830" s="9">
        <v>44633</v>
      </c>
      <c r="H830" s="8" t="s">
        <v>82</v>
      </c>
      <c r="I830" s="8" t="s">
        <v>70</v>
      </c>
      <c r="J830" s="10" t="s">
        <v>24</v>
      </c>
      <c r="K830" t="str">
        <f>_xlfn.XLOOKUP(A830,attrition_cleaned!$A:$A,attrition_cleaned!$B:$B,"Missing")</f>
        <v>No</v>
      </c>
      <c r="L830" s="9"/>
      <c r="M830">
        <f>_xlfn.XLOOKUP(A830,compensation_cleaned!$A:$A,compensation_cleaned!$B:$B,"Missing")</f>
        <v>726135</v>
      </c>
      <c r="N830">
        <f>_xlfn.XLOOKUP(A830,compensation_cleaned!$A:$A,compensation_cleaned!$C:$C,"Missing")</f>
        <v>90686</v>
      </c>
      <c r="O830" t="str">
        <f>_xlfn.XLOOKUP(A830,compensation_cleaned!$A:$A,compensation_cleaned!$D:$D,"Missing")</f>
        <v>L2</v>
      </c>
      <c r="P830">
        <f>_xlfn.XLOOKUP(A830,engagement_pivot!$A:$A,engagement_pivot!$B:$B,"Missing")</f>
        <v>5</v>
      </c>
      <c r="Q830" t="str">
        <f>IF(
  _xlfn.XLOOKUP(A830, engagement_pivot!A:A, engagement_pivot!C:C, 0) &gt; 0,
  "Yes",
  "No"
)</f>
        <v>Yes</v>
      </c>
      <c r="R830">
        <f t="shared" si="60"/>
        <v>21</v>
      </c>
      <c r="S830" t="str">
        <f t="shared" si="61"/>
        <v>13–36 months</v>
      </c>
      <c r="T830">
        <f>_xlfn.XLOOKUP(A830,performance_pivot!$A:$A,performance_pivot!$B:$B,"Missing")</f>
        <v>3.3333333333333335</v>
      </c>
      <c r="U830">
        <f>_xlfn.XLOOKUP(A830,compensation_cleaned!$A:$A,compensation_cleaned!$F:$F,"Missing")</f>
        <v>746435.40070921986</v>
      </c>
      <c r="V830" t="str">
        <f t="shared" si="62"/>
        <v>Below Avg Pay</v>
      </c>
      <c r="W830" t="str">
        <f t="shared" si="63"/>
        <v>Low/Avg Performer</v>
      </c>
      <c r="Y830" t="str">
        <f t="shared" si="64"/>
        <v>Low Pay &amp; Low Performance</v>
      </c>
    </row>
    <row r="831" spans="1:25">
      <c r="A831" s="11" t="s">
        <v>1017</v>
      </c>
      <c r="B831" s="12" t="s">
        <v>19</v>
      </c>
      <c r="C831" s="12">
        <v>36</v>
      </c>
      <c r="D831" s="12" t="s">
        <v>12</v>
      </c>
      <c r="E831" s="12" t="s">
        <v>13</v>
      </c>
      <c r="F831" s="12" t="s">
        <v>21</v>
      </c>
      <c r="G831" s="13">
        <v>43334</v>
      </c>
      <c r="H831" s="12" t="s">
        <v>55</v>
      </c>
      <c r="I831" s="12" t="s">
        <v>45</v>
      </c>
      <c r="J831" s="14" t="s">
        <v>24</v>
      </c>
      <c r="K831" t="str">
        <f>_xlfn.XLOOKUP(A831,attrition_cleaned!$A:$A,attrition_cleaned!$B:$B,"Missing")</f>
        <v>No</v>
      </c>
      <c r="L831" s="13"/>
      <c r="M831">
        <f>_xlfn.XLOOKUP(A831,compensation_cleaned!$A:$A,compensation_cleaned!$B:$B,"Missing")</f>
        <v>653228</v>
      </c>
      <c r="N831">
        <f>_xlfn.XLOOKUP(A831,compensation_cleaned!$A:$A,compensation_cleaned!$C:$C,"Missing")</f>
        <v>87501</v>
      </c>
      <c r="O831" t="str">
        <f>_xlfn.XLOOKUP(A831,compensation_cleaned!$A:$A,compensation_cleaned!$D:$D,"Missing")</f>
        <v>L2</v>
      </c>
      <c r="P831">
        <f>_xlfn.XLOOKUP(A831,engagement_pivot!$A:$A,engagement_pivot!$B:$B,"Missing")</f>
        <v>3.5</v>
      </c>
      <c r="Q831" t="str">
        <f>IF(
  _xlfn.XLOOKUP(A831, engagement_pivot!A:A, engagement_pivot!C:C, 0) &gt; 0,
  "Yes",
  "No"
)</f>
        <v>Yes</v>
      </c>
      <c r="R831">
        <f t="shared" si="60"/>
        <v>64</v>
      </c>
      <c r="S831" t="str">
        <f t="shared" si="61"/>
        <v>37+ months</v>
      </c>
      <c r="T831">
        <f>_xlfn.XLOOKUP(A831,performance_pivot!$A:$A,performance_pivot!$B:$B,"Missing")</f>
        <v>4</v>
      </c>
      <c r="U831">
        <f>_xlfn.XLOOKUP(A831,compensation_cleaned!$A:$A,compensation_cleaned!$F:$F,"Missing")</f>
        <v>746435.40070921986</v>
      </c>
      <c r="V831" t="str">
        <f t="shared" si="62"/>
        <v>Below Avg Pay</v>
      </c>
      <c r="W831" t="str">
        <f t="shared" si="63"/>
        <v>High Performer</v>
      </c>
      <c r="Y831" t="str">
        <f t="shared" si="64"/>
        <v>Underpaid High Performer</v>
      </c>
    </row>
    <row r="832" spans="1:25">
      <c r="A832" s="7" t="s">
        <v>1018</v>
      </c>
      <c r="B832" s="8" t="s">
        <v>19</v>
      </c>
      <c r="C832" s="8">
        <v>41</v>
      </c>
      <c r="D832" s="8" t="s">
        <v>12</v>
      </c>
      <c r="E832" s="8" t="s">
        <v>37</v>
      </c>
      <c r="F832" s="8" t="s">
        <v>38</v>
      </c>
      <c r="G832" s="9">
        <v>44681</v>
      </c>
      <c r="H832" s="8" t="s">
        <v>60</v>
      </c>
      <c r="I832" s="8" t="s">
        <v>56</v>
      </c>
      <c r="J832" s="10" t="s">
        <v>17</v>
      </c>
      <c r="K832" t="str">
        <f>_xlfn.XLOOKUP(A832,attrition_cleaned!$A:$A,attrition_cleaned!$B:$B,"Missing")</f>
        <v>No</v>
      </c>
      <c r="L832" s="9"/>
      <c r="M832">
        <f>_xlfn.XLOOKUP(A832,compensation_cleaned!$A:$A,compensation_cleaned!$B:$B,"Missing")</f>
        <v>1101729</v>
      </c>
      <c r="N832">
        <f>_xlfn.XLOOKUP(A832,compensation_cleaned!$A:$A,compensation_cleaned!$C:$C,"Missing")</f>
        <v>69903</v>
      </c>
      <c r="O832" t="str">
        <f>_xlfn.XLOOKUP(A832,compensation_cleaned!$A:$A,compensation_cleaned!$D:$D,"Missing")</f>
        <v>L3</v>
      </c>
      <c r="P832">
        <f>_xlfn.XLOOKUP(A832,engagement_pivot!$A:$A,engagement_pivot!$B:$B,"Missing")</f>
        <v>4</v>
      </c>
      <c r="Q832" t="str">
        <f>IF(
  _xlfn.XLOOKUP(A832, engagement_pivot!A:A, engagement_pivot!C:C, 0) &gt; 0,
  "Yes",
  "No"
)</f>
        <v>Yes</v>
      </c>
      <c r="R832">
        <f t="shared" si="60"/>
        <v>20</v>
      </c>
      <c r="S832" t="str">
        <f t="shared" si="61"/>
        <v>13–36 months</v>
      </c>
      <c r="T832">
        <f>_xlfn.XLOOKUP(A832,performance_pivot!$A:$A,performance_pivot!$B:$B,"Missing")</f>
        <v>2.6666666666666665</v>
      </c>
      <c r="U832">
        <f>_xlfn.XLOOKUP(A832,compensation_cleaned!$A:$A,compensation_cleaned!$F:$F,"Missing")</f>
        <v>1044648.4727722772</v>
      </c>
      <c r="V832" t="str">
        <f t="shared" si="62"/>
        <v>Above Avg Pay</v>
      </c>
      <c r="W832" t="str">
        <f t="shared" si="63"/>
        <v>Low/Avg Performer</v>
      </c>
      <c r="Y832" t="str">
        <f t="shared" si="64"/>
        <v>Overpaid Low Performer</v>
      </c>
    </row>
    <row r="833" spans="1:25">
      <c r="A833" s="11" t="s">
        <v>1019</v>
      </c>
      <c r="B833" s="12" t="s">
        <v>19</v>
      </c>
      <c r="C833" s="12">
        <v>23</v>
      </c>
      <c r="D833" s="12" t="s">
        <v>12</v>
      </c>
      <c r="E833" s="12" t="s">
        <v>33</v>
      </c>
      <c r="F833" s="12" t="s">
        <v>112</v>
      </c>
      <c r="G833" s="13">
        <v>43578</v>
      </c>
      <c r="H833" s="12" t="s">
        <v>310</v>
      </c>
      <c r="I833" s="12" t="s">
        <v>45</v>
      </c>
      <c r="J833" s="14" t="s">
        <v>24</v>
      </c>
      <c r="K833" t="str">
        <f>_xlfn.XLOOKUP(A833,attrition_cleaned!$A:$A,attrition_cleaned!$B:$B,"Missing")</f>
        <v>No</v>
      </c>
      <c r="L833" s="13"/>
      <c r="M833">
        <f>_xlfn.XLOOKUP(A833,compensation_cleaned!$A:$A,compensation_cleaned!$B:$B,"Missing")</f>
        <v>811720</v>
      </c>
      <c r="N833">
        <f>_xlfn.XLOOKUP(A833,compensation_cleaned!$A:$A,compensation_cleaned!$C:$C,"Missing")</f>
        <v>64135</v>
      </c>
      <c r="O833" t="str">
        <f>_xlfn.XLOOKUP(A833,compensation_cleaned!$A:$A,compensation_cleaned!$D:$D,"Missing")</f>
        <v>L2</v>
      </c>
      <c r="P833">
        <f>_xlfn.XLOOKUP(A833,engagement_pivot!$A:$A,engagement_pivot!$B:$B,"Missing")</f>
        <v>2</v>
      </c>
      <c r="Q833" t="str">
        <f>IF(
  _xlfn.XLOOKUP(A833, engagement_pivot!A:A, engagement_pivot!C:C, 0) &gt; 0,
  "Yes",
  "No"
)</f>
        <v>Yes</v>
      </c>
      <c r="R833">
        <f t="shared" si="60"/>
        <v>56</v>
      </c>
      <c r="S833" t="str">
        <f t="shared" si="61"/>
        <v>37+ months</v>
      </c>
      <c r="T833">
        <f>_xlfn.XLOOKUP(A833,performance_pivot!$A:$A,performance_pivot!$B:$B,"Missing")</f>
        <v>3</v>
      </c>
      <c r="U833">
        <f>_xlfn.XLOOKUP(A833,compensation_cleaned!$A:$A,compensation_cleaned!$F:$F,"Missing")</f>
        <v>746435.40070921986</v>
      </c>
      <c r="V833" t="str">
        <f t="shared" si="62"/>
        <v>Above Avg Pay</v>
      </c>
      <c r="W833" t="str">
        <f t="shared" si="63"/>
        <v>Low/Avg Performer</v>
      </c>
      <c r="Y833" t="str">
        <f t="shared" si="64"/>
        <v>Overpaid Low Performer</v>
      </c>
    </row>
    <row r="834" spans="1:25">
      <c r="A834" s="7" t="s">
        <v>1020</v>
      </c>
      <c r="B834" s="8" t="s">
        <v>19</v>
      </c>
      <c r="C834" s="8">
        <v>30</v>
      </c>
      <c r="D834" s="8" t="s">
        <v>20</v>
      </c>
      <c r="E834" s="8" t="s">
        <v>37</v>
      </c>
      <c r="F834" s="8" t="s">
        <v>43</v>
      </c>
      <c r="G834" s="9">
        <v>44901</v>
      </c>
      <c r="H834" s="8" t="s">
        <v>30</v>
      </c>
      <c r="I834" s="8" t="s">
        <v>31</v>
      </c>
      <c r="J834" s="10" t="s">
        <v>24</v>
      </c>
      <c r="K834" t="str">
        <f>_xlfn.XLOOKUP(A834,attrition_cleaned!$A:$A,attrition_cleaned!$B:$B,"Missing")</f>
        <v>No</v>
      </c>
      <c r="L834" s="9"/>
      <c r="M834">
        <f>_xlfn.XLOOKUP(A834,compensation_cleaned!$A:$A,compensation_cleaned!$B:$B,"Missing")</f>
        <v>656709</v>
      </c>
      <c r="N834">
        <f>_xlfn.XLOOKUP(A834,compensation_cleaned!$A:$A,compensation_cleaned!$C:$C,"Missing")</f>
        <v>48323</v>
      </c>
      <c r="O834" t="str">
        <f>_xlfn.XLOOKUP(A834,compensation_cleaned!$A:$A,compensation_cleaned!$D:$D,"Missing")</f>
        <v>L2</v>
      </c>
      <c r="P834">
        <f>_xlfn.XLOOKUP(A834,engagement_pivot!$A:$A,engagement_pivot!$B:$B,"Missing")</f>
        <v>4</v>
      </c>
      <c r="Q834" t="str">
        <f>IF(
  _xlfn.XLOOKUP(A834, engagement_pivot!A:A, engagement_pivot!C:C, 0) &gt; 0,
  "Yes",
  "No"
)</f>
        <v>Yes</v>
      </c>
      <c r="R834">
        <f t="shared" si="60"/>
        <v>12</v>
      </c>
      <c r="S834" t="str">
        <f t="shared" si="61"/>
        <v>0–12 months</v>
      </c>
      <c r="T834">
        <f>_xlfn.XLOOKUP(A834,performance_pivot!$A:$A,performance_pivot!$B:$B,"Missing")</f>
        <v>3.5</v>
      </c>
      <c r="U834">
        <f>_xlfn.XLOOKUP(A834,compensation_cleaned!$A:$A,compensation_cleaned!$F:$F,"Missing")</f>
        <v>746435.40070921986</v>
      </c>
      <c r="V834" t="str">
        <f t="shared" si="62"/>
        <v>Below Avg Pay</v>
      </c>
      <c r="W834" t="str">
        <f t="shared" si="63"/>
        <v>Low/Avg Performer</v>
      </c>
      <c r="Y834" t="str">
        <f t="shared" si="64"/>
        <v>Low Pay &amp; Low Performance</v>
      </c>
    </row>
    <row r="835" spans="1:25">
      <c r="A835" s="11" t="s">
        <v>1021</v>
      </c>
      <c r="B835" s="12" t="s">
        <v>19</v>
      </c>
      <c r="C835" s="12">
        <v>31</v>
      </c>
      <c r="D835" s="12" t="s">
        <v>20</v>
      </c>
      <c r="E835" s="12" t="s">
        <v>13</v>
      </c>
      <c r="F835" s="12" t="s">
        <v>14</v>
      </c>
      <c r="G835" s="13">
        <v>43030</v>
      </c>
      <c r="H835" s="12" t="s">
        <v>626</v>
      </c>
      <c r="I835" s="12" t="s">
        <v>56</v>
      </c>
      <c r="J835" s="14" t="s">
        <v>24</v>
      </c>
      <c r="K835" t="str">
        <f>_xlfn.XLOOKUP(A835,attrition_cleaned!$A:$A,attrition_cleaned!$B:$B,"Missing")</f>
        <v>No</v>
      </c>
      <c r="L835" s="13"/>
      <c r="M835">
        <f>_xlfn.XLOOKUP(A835,compensation_cleaned!$A:$A,compensation_cleaned!$B:$B,"Missing")</f>
        <v>1118606</v>
      </c>
      <c r="N835">
        <f>_xlfn.XLOOKUP(A835,compensation_cleaned!$A:$A,compensation_cleaned!$C:$C,"Missing")</f>
        <v>65090</v>
      </c>
      <c r="O835" t="str">
        <f>_xlfn.XLOOKUP(A835,compensation_cleaned!$A:$A,compensation_cleaned!$D:$D,"Missing")</f>
        <v>L3</v>
      </c>
      <c r="P835">
        <f>_xlfn.XLOOKUP(A835,engagement_pivot!$A:$A,engagement_pivot!$B:$B,"Missing")</f>
        <v>2.5</v>
      </c>
      <c r="Q835" t="str">
        <f>IF(
  _xlfn.XLOOKUP(A835, engagement_pivot!A:A, engagement_pivot!C:C, 0) &gt; 0,
  "Yes",
  "No"
)</f>
        <v>Yes</v>
      </c>
      <c r="R835">
        <f t="shared" ref="R835:R898" si="65">IF(K835="Yes",DATEDIF(G835,L835,"M"),DATEDIF(G835,DATE(2023,12,31),"M"))</f>
        <v>74</v>
      </c>
      <c r="S835" t="str">
        <f t="shared" ref="S835:S898" si="66">IF(R835&lt;=12,"0–12 months",
 IF(R835&lt;=36,"13–36 months","37+ months"))</f>
        <v>37+ months</v>
      </c>
      <c r="T835">
        <f>_xlfn.XLOOKUP(A835,performance_pivot!$A:$A,performance_pivot!$B:$B,"Missing")</f>
        <v>4</v>
      </c>
      <c r="U835">
        <f>_xlfn.XLOOKUP(A835,compensation_cleaned!$A:$A,compensation_cleaned!$F:$F,"Missing")</f>
        <v>1044648.4727722772</v>
      </c>
      <c r="V835" t="str">
        <f t="shared" ref="V835:V898" si="67">IF(M835&gt;U835,"Above Avg Pay","Below Avg Pay")</f>
        <v>Above Avg Pay</v>
      </c>
      <c r="W835" t="str">
        <f t="shared" ref="W835:W898" si="68">IF(T835&gt;=4,"High Performer","Low/Avg Performer")</f>
        <v>High Performer</v>
      </c>
      <c r="Y835" t="str">
        <f t="shared" si="64"/>
        <v>Well Aligned</v>
      </c>
    </row>
    <row r="836" spans="1:25">
      <c r="A836" s="7" t="s">
        <v>1022</v>
      </c>
      <c r="B836" s="8" t="s">
        <v>11</v>
      </c>
      <c r="C836" s="8">
        <v>26</v>
      </c>
      <c r="D836" s="8" t="s">
        <v>12</v>
      </c>
      <c r="E836" s="8" t="s">
        <v>13</v>
      </c>
      <c r="F836" s="8" t="s">
        <v>21</v>
      </c>
      <c r="G836" s="9">
        <v>43553</v>
      </c>
      <c r="H836" s="8" t="s">
        <v>464</v>
      </c>
      <c r="I836" s="8" t="s">
        <v>70</v>
      </c>
      <c r="J836" s="10" t="s">
        <v>24</v>
      </c>
      <c r="K836" t="str">
        <f>_xlfn.XLOOKUP(A836,attrition_cleaned!$A:$A,attrition_cleaned!$B:$B,"Missing")</f>
        <v>No</v>
      </c>
      <c r="L836" s="9"/>
      <c r="M836">
        <f>_xlfn.XLOOKUP(A836,compensation_cleaned!$A:$A,compensation_cleaned!$B:$B,"Missing")</f>
        <v>554366</v>
      </c>
      <c r="N836">
        <f>_xlfn.XLOOKUP(A836,compensation_cleaned!$A:$A,compensation_cleaned!$C:$C,"Missing")</f>
        <v>50992</v>
      </c>
      <c r="O836" t="str">
        <f>_xlfn.XLOOKUP(A836,compensation_cleaned!$A:$A,compensation_cleaned!$D:$D,"Missing")</f>
        <v>L1</v>
      </c>
      <c r="P836">
        <f>_xlfn.XLOOKUP(A836,engagement_pivot!$A:$A,engagement_pivot!$B:$B,"Missing")</f>
        <v>2.5</v>
      </c>
      <c r="Q836" t="str">
        <f>IF(
  _xlfn.XLOOKUP(A836, engagement_pivot!A:A, engagement_pivot!C:C, 0) &gt; 0,
  "Yes",
  "No"
)</f>
        <v>Yes</v>
      </c>
      <c r="R836">
        <f t="shared" si="65"/>
        <v>57</v>
      </c>
      <c r="S836" t="str">
        <f t="shared" si="66"/>
        <v>37+ months</v>
      </c>
      <c r="T836">
        <f>_xlfn.XLOOKUP(A836,performance_pivot!$A:$A,performance_pivot!$B:$B,"Missing")</f>
        <v>4</v>
      </c>
      <c r="U836">
        <f>_xlfn.XLOOKUP(A836,compensation_cleaned!$A:$A,compensation_cleaned!$F:$F,"Missing")</f>
        <v>499723.03723404254</v>
      </c>
      <c r="V836" t="str">
        <f t="shared" si="67"/>
        <v>Above Avg Pay</v>
      </c>
      <c r="W836" t="str">
        <f t="shared" si="68"/>
        <v>High Performer</v>
      </c>
      <c r="Y836" t="str">
        <f t="shared" ref="Y836:Y899" si="69">IF(
 AND(V836="Above Avg Pay",W836="High Performer"),"Well Aligned",
 IF(
  AND(V836="Below Avg Pay",W836="High Performer"),"Underpaid High Performer",
  IF(
   AND(V836="Above Avg Pay",W836="Low/Avg Performer"),"Overpaid Low Performer",
   "Low Pay &amp; Low Performance"
  )
 )
)</f>
        <v>Well Aligned</v>
      </c>
    </row>
    <row r="837" spans="1:25">
      <c r="A837" s="11" t="s">
        <v>1023</v>
      </c>
      <c r="B837" s="12" t="s">
        <v>19</v>
      </c>
      <c r="C837" s="12">
        <v>22</v>
      </c>
      <c r="D837" s="12" t="s">
        <v>12</v>
      </c>
      <c r="E837" s="12" t="s">
        <v>33</v>
      </c>
      <c r="F837" s="12" t="s">
        <v>34</v>
      </c>
      <c r="G837" s="13">
        <v>43396</v>
      </c>
      <c r="H837" s="12" t="s">
        <v>301</v>
      </c>
      <c r="I837" s="12" t="s">
        <v>16</v>
      </c>
      <c r="J837" s="14" t="s">
        <v>24</v>
      </c>
      <c r="K837" t="str">
        <f>_xlfn.XLOOKUP(A837,attrition_cleaned!$A:$A,attrition_cleaned!$B:$B,"Missing")</f>
        <v>Yes</v>
      </c>
      <c r="L837" s="13">
        <v>44166</v>
      </c>
      <c r="M837">
        <f>_xlfn.XLOOKUP(A837,compensation_cleaned!$A:$A,compensation_cleaned!$B:$B,"Missing")</f>
        <v>1390506</v>
      </c>
      <c r="N837">
        <f>_xlfn.XLOOKUP(A837,compensation_cleaned!$A:$A,compensation_cleaned!$C:$C,"Missing")</f>
        <v>108416</v>
      </c>
      <c r="O837" t="str">
        <f>_xlfn.XLOOKUP(A837,compensation_cleaned!$A:$A,compensation_cleaned!$D:$D,"Missing")</f>
        <v>L4</v>
      </c>
      <c r="P837">
        <f>_xlfn.XLOOKUP(A837,engagement_pivot!$A:$A,engagement_pivot!$B:$B,"Missing")</f>
        <v>3.3333333333333335</v>
      </c>
      <c r="Q837" t="str">
        <f>IF(
  _xlfn.XLOOKUP(A837, engagement_pivot!A:A, engagement_pivot!C:C, 0) &gt; 0,
  "Yes",
  "No"
)</f>
        <v>Yes</v>
      </c>
      <c r="R837">
        <f t="shared" si="65"/>
        <v>25</v>
      </c>
      <c r="S837" t="str">
        <f t="shared" si="66"/>
        <v>13–36 months</v>
      </c>
      <c r="T837">
        <f>_xlfn.XLOOKUP(A837,performance_pivot!$A:$A,performance_pivot!$B:$B,"Missing")</f>
        <v>4</v>
      </c>
      <c r="U837">
        <f>_xlfn.XLOOKUP(A837,compensation_cleaned!$A:$A,compensation_cleaned!$F:$F,"Missing")</f>
        <v>1044648.4727722772</v>
      </c>
      <c r="V837" t="str">
        <f t="shared" si="67"/>
        <v>Above Avg Pay</v>
      </c>
      <c r="W837" t="str">
        <f t="shared" si="68"/>
        <v>High Performer</v>
      </c>
      <c r="Y837" t="str">
        <f t="shared" si="69"/>
        <v>Well Aligned</v>
      </c>
    </row>
    <row r="838" spans="1:25">
      <c r="A838" s="7" t="s">
        <v>1024</v>
      </c>
      <c r="B838" s="8" t="s">
        <v>19</v>
      </c>
      <c r="C838" s="8">
        <v>23</v>
      </c>
      <c r="D838" s="8" t="s">
        <v>12</v>
      </c>
      <c r="E838" s="8" t="s">
        <v>33</v>
      </c>
      <c r="F838" s="8" t="s">
        <v>112</v>
      </c>
      <c r="G838" s="9">
        <v>43347</v>
      </c>
      <c r="H838" s="8" t="s">
        <v>301</v>
      </c>
      <c r="I838" s="8" t="s">
        <v>56</v>
      </c>
      <c r="J838" s="10" t="s">
        <v>17</v>
      </c>
      <c r="K838" t="str">
        <f>_xlfn.XLOOKUP(A838,attrition_cleaned!$A:$A,attrition_cleaned!$B:$B,"Missing")</f>
        <v>No</v>
      </c>
      <c r="L838" s="9"/>
      <c r="M838">
        <f>_xlfn.XLOOKUP(A838,compensation_cleaned!$A:$A,compensation_cleaned!$B:$B,"Missing")</f>
        <v>750679</v>
      </c>
      <c r="N838">
        <f>_xlfn.XLOOKUP(A838,compensation_cleaned!$A:$A,compensation_cleaned!$C:$C,"Missing")</f>
        <v>89733</v>
      </c>
      <c r="O838" t="str">
        <f>_xlfn.XLOOKUP(A838,compensation_cleaned!$A:$A,compensation_cleaned!$D:$D,"Missing")</f>
        <v>L2</v>
      </c>
      <c r="P838">
        <f>_xlfn.XLOOKUP(A838,engagement_pivot!$A:$A,engagement_pivot!$B:$B,"Missing")</f>
        <v>1</v>
      </c>
      <c r="Q838" t="str">
        <f>IF(
  _xlfn.XLOOKUP(A838, engagement_pivot!A:A, engagement_pivot!C:C, 0) &gt; 0,
  "Yes",
  "No"
)</f>
        <v>Yes</v>
      </c>
      <c r="R838">
        <f t="shared" si="65"/>
        <v>63</v>
      </c>
      <c r="S838" t="str">
        <f t="shared" si="66"/>
        <v>37+ months</v>
      </c>
      <c r="T838">
        <f>_xlfn.XLOOKUP(A838,performance_pivot!$A:$A,performance_pivot!$B:$B,"Missing")</f>
        <v>4.5</v>
      </c>
      <c r="U838">
        <f>_xlfn.XLOOKUP(A838,compensation_cleaned!$A:$A,compensation_cleaned!$F:$F,"Missing")</f>
        <v>746435.40070921986</v>
      </c>
      <c r="V838" t="str">
        <f t="shared" si="67"/>
        <v>Above Avg Pay</v>
      </c>
      <c r="W838" t="str">
        <f t="shared" si="68"/>
        <v>High Performer</v>
      </c>
      <c r="Y838" t="str">
        <f t="shared" si="69"/>
        <v>Well Aligned</v>
      </c>
    </row>
    <row r="839" spans="1:25">
      <c r="A839" s="11" t="s">
        <v>1025</v>
      </c>
      <c r="B839" s="12" t="s">
        <v>19</v>
      </c>
      <c r="C839" s="12">
        <v>27</v>
      </c>
      <c r="D839" s="12" t="s">
        <v>12</v>
      </c>
      <c r="E839" s="12" t="s">
        <v>13</v>
      </c>
      <c r="F839" s="12" t="s">
        <v>21</v>
      </c>
      <c r="G839" s="13">
        <v>43712</v>
      </c>
      <c r="H839" s="12" t="s">
        <v>192</v>
      </c>
      <c r="I839" s="12" t="s">
        <v>16</v>
      </c>
      <c r="J839" s="14" t="s">
        <v>24</v>
      </c>
      <c r="K839" t="str">
        <f>_xlfn.XLOOKUP(A839,attrition_cleaned!$A:$A,attrition_cleaned!$B:$B,"Missing")</f>
        <v>No</v>
      </c>
      <c r="L839" s="13"/>
      <c r="M839">
        <f>_xlfn.XLOOKUP(A839,compensation_cleaned!$A:$A,compensation_cleaned!$B:$B,"Missing")</f>
        <v>675137</v>
      </c>
      <c r="N839">
        <f>_xlfn.XLOOKUP(A839,compensation_cleaned!$A:$A,compensation_cleaned!$C:$C,"Missing")</f>
        <v>98636</v>
      </c>
      <c r="O839" t="str">
        <f>_xlfn.XLOOKUP(A839,compensation_cleaned!$A:$A,compensation_cleaned!$D:$D,"Missing")</f>
        <v>L2</v>
      </c>
      <c r="P839">
        <f>_xlfn.XLOOKUP(A839,engagement_pivot!$A:$A,engagement_pivot!$B:$B,"Missing")</f>
        <v>3</v>
      </c>
      <c r="Q839" t="str">
        <f>IF(
  _xlfn.XLOOKUP(A839, engagement_pivot!A:A, engagement_pivot!C:C, 0) &gt; 0,
  "Yes",
  "No"
)</f>
        <v>Yes</v>
      </c>
      <c r="R839">
        <f t="shared" si="65"/>
        <v>51</v>
      </c>
      <c r="S839" t="str">
        <f t="shared" si="66"/>
        <v>37+ months</v>
      </c>
      <c r="T839">
        <f>_xlfn.XLOOKUP(A839,performance_pivot!$A:$A,performance_pivot!$B:$B,"Missing")</f>
        <v>3.6666666666666665</v>
      </c>
      <c r="U839">
        <f>_xlfn.XLOOKUP(A839,compensation_cleaned!$A:$A,compensation_cleaned!$F:$F,"Missing")</f>
        <v>746435.40070921986</v>
      </c>
      <c r="V839" t="str">
        <f t="shared" si="67"/>
        <v>Below Avg Pay</v>
      </c>
      <c r="W839" t="str">
        <f t="shared" si="68"/>
        <v>Low/Avg Performer</v>
      </c>
      <c r="Y839" t="str">
        <f t="shared" si="69"/>
        <v>Low Pay &amp; Low Performance</v>
      </c>
    </row>
    <row r="840" spans="1:25">
      <c r="A840" s="7" t="s">
        <v>1026</v>
      </c>
      <c r="B840" s="8" t="s">
        <v>19</v>
      </c>
      <c r="C840" s="8">
        <v>29</v>
      </c>
      <c r="D840" s="8" t="s">
        <v>20</v>
      </c>
      <c r="E840" s="8" t="s">
        <v>26</v>
      </c>
      <c r="F840" s="8" t="s">
        <v>58</v>
      </c>
      <c r="G840" s="9">
        <v>45063</v>
      </c>
      <c r="H840" s="8" t="s">
        <v>416</v>
      </c>
      <c r="I840" s="8" t="s">
        <v>70</v>
      </c>
      <c r="J840" s="10" t="s">
        <v>17</v>
      </c>
      <c r="K840" t="str">
        <f>_xlfn.XLOOKUP(A840,attrition_cleaned!$A:$A,attrition_cleaned!$B:$B,"Missing")</f>
        <v>No</v>
      </c>
      <c r="L840" s="9"/>
      <c r="M840">
        <f>_xlfn.XLOOKUP(A840,compensation_cleaned!$A:$A,compensation_cleaned!$B:$B,"Missing")</f>
        <v>1249147</v>
      </c>
      <c r="N840">
        <f>_xlfn.XLOOKUP(A840,compensation_cleaned!$A:$A,compensation_cleaned!$C:$C,"Missing")</f>
        <v>159071</v>
      </c>
      <c r="O840" t="str">
        <f>_xlfn.XLOOKUP(A840,compensation_cleaned!$A:$A,compensation_cleaned!$D:$D,"Missing")</f>
        <v>L4</v>
      </c>
      <c r="P840">
        <f>_xlfn.XLOOKUP(A840,engagement_pivot!$A:$A,engagement_pivot!$B:$B,"Missing")</f>
        <v>4</v>
      </c>
      <c r="Q840" t="str">
        <f>IF(
  _xlfn.XLOOKUP(A840, engagement_pivot!A:A, engagement_pivot!C:C, 0) &gt; 0,
  "Yes",
  "No"
)</f>
        <v>Yes</v>
      </c>
      <c r="R840">
        <f t="shared" si="65"/>
        <v>7</v>
      </c>
      <c r="S840" t="str">
        <f t="shared" si="66"/>
        <v>0–12 months</v>
      </c>
      <c r="T840">
        <f>_xlfn.XLOOKUP(A840,performance_pivot!$A:$A,performance_pivot!$B:$B,"Missing")</f>
        <v>4</v>
      </c>
      <c r="U840">
        <f>_xlfn.XLOOKUP(A840,compensation_cleaned!$A:$A,compensation_cleaned!$F:$F,"Missing")</f>
        <v>1044648.4727722772</v>
      </c>
      <c r="V840" t="str">
        <f t="shared" si="67"/>
        <v>Above Avg Pay</v>
      </c>
      <c r="W840" t="str">
        <f t="shared" si="68"/>
        <v>High Performer</v>
      </c>
      <c r="Y840" t="str">
        <f t="shared" si="69"/>
        <v>Well Aligned</v>
      </c>
    </row>
    <row r="841" spans="1:25">
      <c r="A841" s="11" t="s">
        <v>1027</v>
      </c>
      <c r="B841" s="12" t="s">
        <v>19</v>
      </c>
      <c r="C841" s="12">
        <v>28</v>
      </c>
      <c r="D841" s="12" t="s">
        <v>12</v>
      </c>
      <c r="E841" s="12" t="s">
        <v>13</v>
      </c>
      <c r="F841" s="12" t="s">
        <v>14</v>
      </c>
      <c r="G841" s="13">
        <v>44122</v>
      </c>
      <c r="H841" s="12" t="s">
        <v>310</v>
      </c>
      <c r="I841" s="12" t="s">
        <v>56</v>
      </c>
      <c r="J841" s="14" t="s">
        <v>24</v>
      </c>
      <c r="K841" t="str">
        <f>_xlfn.XLOOKUP(A841,attrition_cleaned!$A:$A,attrition_cleaned!$B:$B,"Missing")</f>
        <v>No</v>
      </c>
      <c r="L841" s="13"/>
      <c r="M841">
        <f>_xlfn.XLOOKUP(A841,compensation_cleaned!$A:$A,compensation_cleaned!$B:$B,"Missing")</f>
        <v>910946</v>
      </c>
      <c r="N841">
        <f>_xlfn.XLOOKUP(A841,compensation_cleaned!$A:$A,compensation_cleaned!$C:$C,"Missing")</f>
        <v>45613</v>
      </c>
      <c r="O841" t="str">
        <f>_xlfn.XLOOKUP(A841,compensation_cleaned!$A:$A,compensation_cleaned!$D:$D,"Missing")</f>
        <v>L3</v>
      </c>
      <c r="P841">
        <f>_xlfn.XLOOKUP(A841,engagement_pivot!$A:$A,engagement_pivot!$B:$B,"Missing")</f>
        <v>2</v>
      </c>
      <c r="Q841" t="str">
        <f>IF(
  _xlfn.XLOOKUP(A841, engagement_pivot!A:A, engagement_pivot!C:C, 0) &gt; 0,
  "Yes",
  "No"
)</f>
        <v>Yes</v>
      </c>
      <c r="R841">
        <f t="shared" si="65"/>
        <v>38</v>
      </c>
      <c r="S841" t="str">
        <f t="shared" si="66"/>
        <v>37+ months</v>
      </c>
      <c r="T841">
        <f>_xlfn.XLOOKUP(A841,performance_pivot!$A:$A,performance_pivot!$B:$B,"Missing")</f>
        <v>2</v>
      </c>
      <c r="U841">
        <f>_xlfn.XLOOKUP(A841,compensation_cleaned!$A:$A,compensation_cleaned!$F:$F,"Missing")</f>
        <v>1044648.4727722772</v>
      </c>
      <c r="V841" t="str">
        <f t="shared" si="67"/>
        <v>Below Avg Pay</v>
      </c>
      <c r="W841" t="str">
        <f t="shared" si="68"/>
        <v>Low/Avg Performer</v>
      </c>
      <c r="Y841" t="str">
        <f t="shared" si="69"/>
        <v>Low Pay &amp; Low Performance</v>
      </c>
    </row>
    <row r="842" spans="1:25">
      <c r="A842" s="7" t="s">
        <v>1028</v>
      </c>
      <c r="B842" s="8" t="s">
        <v>19</v>
      </c>
      <c r="C842" s="8">
        <v>39</v>
      </c>
      <c r="D842" s="8" t="s">
        <v>12</v>
      </c>
      <c r="E842" s="8" t="s">
        <v>13</v>
      </c>
      <c r="F842" s="8" t="s">
        <v>14</v>
      </c>
      <c r="G842" s="9">
        <v>43801</v>
      </c>
      <c r="H842" s="8" t="s">
        <v>416</v>
      </c>
      <c r="I842" s="8" t="s">
        <v>23</v>
      </c>
      <c r="J842" s="10" t="s">
        <v>17</v>
      </c>
      <c r="K842" t="str">
        <f>_xlfn.XLOOKUP(A842,attrition_cleaned!$A:$A,attrition_cleaned!$B:$B,"Missing")</f>
        <v>Yes</v>
      </c>
      <c r="L842" s="9">
        <v>44098</v>
      </c>
      <c r="M842">
        <f>_xlfn.XLOOKUP(A842,compensation_cleaned!$A:$A,compensation_cleaned!$B:$B,"Missing")</f>
        <v>741368</v>
      </c>
      <c r="N842">
        <f>_xlfn.XLOOKUP(A842,compensation_cleaned!$A:$A,compensation_cleaned!$C:$C,"Missing")</f>
        <v>101731</v>
      </c>
      <c r="O842" t="str">
        <f>_xlfn.XLOOKUP(A842,compensation_cleaned!$A:$A,compensation_cleaned!$D:$D,"Missing")</f>
        <v>L2</v>
      </c>
      <c r="P842">
        <f>_xlfn.XLOOKUP(A842,engagement_pivot!$A:$A,engagement_pivot!$B:$B,"Missing")</f>
        <v>1</v>
      </c>
      <c r="Q842" t="str">
        <f>IF(
  _xlfn.XLOOKUP(A842, engagement_pivot!A:A, engagement_pivot!C:C, 0) &gt; 0,
  "Yes",
  "No"
)</f>
        <v>Yes</v>
      </c>
      <c r="R842">
        <f t="shared" si="65"/>
        <v>9</v>
      </c>
      <c r="S842" t="str">
        <f t="shared" si="66"/>
        <v>0–12 months</v>
      </c>
      <c r="T842">
        <f>_xlfn.XLOOKUP(A842,performance_pivot!$A:$A,performance_pivot!$B:$B,"Missing")</f>
        <v>4</v>
      </c>
      <c r="U842">
        <f>_xlfn.XLOOKUP(A842,compensation_cleaned!$A:$A,compensation_cleaned!$F:$F,"Missing")</f>
        <v>746435.40070921986</v>
      </c>
      <c r="V842" t="str">
        <f t="shared" si="67"/>
        <v>Below Avg Pay</v>
      </c>
      <c r="W842" t="str">
        <f t="shared" si="68"/>
        <v>High Performer</v>
      </c>
      <c r="Y842" t="str">
        <f t="shared" si="69"/>
        <v>Underpaid High Performer</v>
      </c>
    </row>
    <row r="843" spans="1:25">
      <c r="A843" s="11" t="s">
        <v>1029</v>
      </c>
      <c r="B843" s="12" t="s">
        <v>11</v>
      </c>
      <c r="C843" s="12">
        <v>38</v>
      </c>
      <c r="D843" s="12" t="s">
        <v>12</v>
      </c>
      <c r="E843" s="12" t="s">
        <v>26</v>
      </c>
      <c r="F843" s="12" t="s">
        <v>58</v>
      </c>
      <c r="G843" s="13">
        <v>44883</v>
      </c>
      <c r="H843" s="12" t="s">
        <v>319</v>
      </c>
      <c r="I843" s="12" t="s">
        <v>23</v>
      </c>
      <c r="J843" s="14" t="s">
        <v>24</v>
      </c>
      <c r="K843" t="str">
        <f>_xlfn.XLOOKUP(A843,attrition_cleaned!$A:$A,attrition_cleaned!$B:$B,"Missing")</f>
        <v>Yes</v>
      </c>
      <c r="L843" s="13">
        <v>46437</v>
      </c>
      <c r="M843">
        <f>_xlfn.XLOOKUP(A843,compensation_cleaned!$A:$A,compensation_cleaned!$B:$B,"Missing")</f>
        <v>684309</v>
      </c>
      <c r="N843">
        <f>_xlfn.XLOOKUP(A843,compensation_cleaned!$A:$A,compensation_cleaned!$C:$C,"Missing")</f>
        <v>45725</v>
      </c>
      <c r="O843" t="str">
        <f>_xlfn.XLOOKUP(A843,compensation_cleaned!$A:$A,compensation_cleaned!$D:$D,"Missing")</f>
        <v>L2</v>
      </c>
      <c r="P843">
        <f>_xlfn.XLOOKUP(A843,engagement_pivot!$A:$A,engagement_pivot!$B:$B,"Missing")</f>
        <v>2</v>
      </c>
      <c r="Q843" t="str">
        <f>IF(
  _xlfn.XLOOKUP(A843, engagement_pivot!A:A, engagement_pivot!C:C, 0) &gt; 0,
  "Yes",
  "No"
)</f>
        <v>Yes</v>
      </c>
      <c r="R843">
        <f t="shared" si="65"/>
        <v>51</v>
      </c>
      <c r="S843" t="str">
        <f t="shared" si="66"/>
        <v>37+ months</v>
      </c>
      <c r="T843">
        <f>_xlfn.XLOOKUP(A843,performance_pivot!$A:$A,performance_pivot!$B:$B,"Missing")</f>
        <v>2.5</v>
      </c>
      <c r="U843">
        <f>_xlfn.XLOOKUP(A843,compensation_cleaned!$A:$A,compensation_cleaned!$F:$F,"Missing")</f>
        <v>746435.40070921986</v>
      </c>
      <c r="V843" t="str">
        <f t="shared" si="67"/>
        <v>Below Avg Pay</v>
      </c>
      <c r="W843" t="str">
        <f t="shared" si="68"/>
        <v>Low/Avg Performer</v>
      </c>
      <c r="Y843" t="str">
        <f t="shared" si="69"/>
        <v>Low Pay &amp; Low Performance</v>
      </c>
    </row>
    <row r="844" spans="1:25">
      <c r="A844" s="7" t="s">
        <v>1030</v>
      </c>
      <c r="B844" s="8" t="s">
        <v>19</v>
      </c>
      <c r="C844" s="8">
        <v>35</v>
      </c>
      <c r="D844" s="8" t="s">
        <v>12</v>
      </c>
      <c r="E844" s="8" t="s">
        <v>37</v>
      </c>
      <c r="F844" s="8" t="s">
        <v>38</v>
      </c>
      <c r="G844" s="9">
        <v>44694</v>
      </c>
      <c r="H844" s="8" t="s">
        <v>60</v>
      </c>
      <c r="I844" s="8" t="s">
        <v>23</v>
      </c>
      <c r="J844" s="10" t="s">
        <v>24</v>
      </c>
      <c r="K844" t="str">
        <f>_xlfn.XLOOKUP(A844,attrition_cleaned!$A:$A,attrition_cleaned!$B:$B,"Missing")</f>
        <v>No</v>
      </c>
      <c r="L844" s="9"/>
      <c r="M844">
        <f>_xlfn.XLOOKUP(A844,compensation_cleaned!$A:$A,compensation_cleaned!$B:$B,"Missing")</f>
        <v>1414953</v>
      </c>
      <c r="N844">
        <f>_xlfn.XLOOKUP(A844,compensation_cleaned!$A:$A,compensation_cleaned!$C:$C,"Missing")</f>
        <v>172336</v>
      </c>
      <c r="O844" t="str">
        <f>_xlfn.XLOOKUP(A844,compensation_cleaned!$A:$A,compensation_cleaned!$D:$D,"Missing")</f>
        <v>L4</v>
      </c>
      <c r="P844">
        <f>_xlfn.XLOOKUP(A844,engagement_pivot!$A:$A,engagement_pivot!$B:$B,"Missing")</f>
        <v>2.6666666666666665</v>
      </c>
      <c r="Q844" t="str">
        <f>IF(
  _xlfn.XLOOKUP(A844, engagement_pivot!A:A, engagement_pivot!C:C, 0) &gt; 0,
  "Yes",
  "No"
)</f>
        <v>Yes</v>
      </c>
      <c r="R844">
        <f t="shared" si="65"/>
        <v>19</v>
      </c>
      <c r="S844" t="str">
        <f t="shared" si="66"/>
        <v>13–36 months</v>
      </c>
      <c r="T844">
        <f>_xlfn.XLOOKUP(A844,performance_pivot!$A:$A,performance_pivot!$B:$B,"Missing")</f>
        <v>3.75</v>
      </c>
      <c r="U844">
        <f>_xlfn.XLOOKUP(A844,compensation_cleaned!$A:$A,compensation_cleaned!$F:$F,"Missing")</f>
        <v>1044648.4727722772</v>
      </c>
      <c r="V844" t="str">
        <f t="shared" si="67"/>
        <v>Above Avg Pay</v>
      </c>
      <c r="W844" t="str">
        <f t="shared" si="68"/>
        <v>Low/Avg Performer</v>
      </c>
      <c r="Y844" t="str">
        <f t="shared" si="69"/>
        <v>Overpaid Low Performer</v>
      </c>
    </row>
    <row r="845" spans="1:25">
      <c r="A845" s="11" t="s">
        <v>1031</v>
      </c>
      <c r="B845" s="12" t="s">
        <v>11</v>
      </c>
      <c r="C845" s="12">
        <v>24</v>
      </c>
      <c r="D845" s="12" t="s">
        <v>12</v>
      </c>
      <c r="E845" s="12" t="s">
        <v>49</v>
      </c>
      <c r="F845" s="12" t="s">
        <v>65</v>
      </c>
      <c r="G845" s="13">
        <v>44501</v>
      </c>
      <c r="H845" s="12" t="s">
        <v>218</v>
      </c>
      <c r="I845" s="12" t="s">
        <v>23</v>
      </c>
      <c r="J845" s="14" t="s">
        <v>17</v>
      </c>
      <c r="K845" t="str">
        <f>_xlfn.XLOOKUP(A845,attrition_cleaned!$A:$A,attrition_cleaned!$B:$B,"Missing")</f>
        <v>No</v>
      </c>
      <c r="L845" s="13"/>
      <c r="M845">
        <f>_xlfn.XLOOKUP(A845,compensation_cleaned!$A:$A,compensation_cleaned!$B:$B,"Missing")</f>
        <v>1557985</v>
      </c>
      <c r="N845">
        <f>_xlfn.XLOOKUP(A845,compensation_cleaned!$A:$A,compensation_cleaned!$C:$C,"Missing")</f>
        <v>213363</v>
      </c>
      <c r="O845" t="str">
        <f>_xlfn.XLOOKUP(A845,compensation_cleaned!$A:$A,compensation_cleaned!$D:$D,"Missing")</f>
        <v>L4</v>
      </c>
      <c r="P845">
        <f>_xlfn.XLOOKUP(A845,engagement_pivot!$A:$A,engagement_pivot!$B:$B,"Missing")</f>
        <v>3.3333333333333335</v>
      </c>
      <c r="Q845" t="str">
        <f>IF(
  _xlfn.XLOOKUP(A845, engagement_pivot!A:A, engagement_pivot!C:C, 0) &gt; 0,
  "Yes",
  "No"
)</f>
        <v>Yes</v>
      </c>
      <c r="R845">
        <f t="shared" si="65"/>
        <v>25</v>
      </c>
      <c r="S845" t="str">
        <f t="shared" si="66"/>
        <v>13–36 months</v>
      </c>
      <c r="T845">
        <f>_xlfn.XLOOKUP(A845,performance_pivot!$A:$A,performance_pivot!$B:$B,"Missing")</f>
        <v>3.3333333333333335</v>
      </c>
      <c r="U845">
        <f>_xlfn.XLOOKUP(A845,compensation_cleaned!$A:$A,compensation_cleaned!$F:$F,"Missing")</f>
        <v>1044648.4727722772</v>
      </c>
      <c r="V845" t="str">
        <f t="shared" si="67"/>
        <v>Above Avg Pay</v>
      </c>
      <c r="W845" t="str">
        <f t="shared" si="68"/>
        <v>Low/Avg Performer</v>
      </c>
      <c r="Y845" t="str">
        <f t="shared" si="69"/>
        <v>Overpaid Low Performer</v>
      </c>
    </row>
    <row r="846" spans="1:25">
      <c r="A846" s="7" t="s">
        <v>1032</v>
      </c>
      <c r="B846" s="8" t="s">
        <v>11</v>
      </c>
      <c r="C846" s="8">
        <v>24</v>
      </c>
      <c r="D846" s="8" t="s">
        <v>12</v>
      </c>
      <c r="E846" s="8" t="s">
        <v>33</v>
      </c>
      <c r="F846" s="8" t="s">
        <v>112</v>
      </c>
      <c r="G846" s="9">
        <v>45163</v>
      </c>
      <c r="H846" s="8" t="s">
        <v>518</v>
      </c>
      <c r="I846" s="8" t="s">
        <v>23</v>
      </c>
      <c r="J846" s="10" t="s">
        <v>24</v>
      </c>
      <c r="K846" t="str">
        <f>_xlfn.XLOOKUP(A846,attrition_cleaned!$A:$A,attrition_cleaned!$B:$B,"Missing")</f>
        <v>No</v>
      </c>
      <c r="L846" s="9"/>
      <c r="M846">
        <f>_xlfn.XLOOKUP(A846,compensation_cleaned!$A:$A,compensation_cleaned!$B:$B,"Missing")</f>
        <v>713350</v>
      </c>
      <c r="N846">
        <f>_xlfn.XLOOKUP(A846,compensation_cleaned!$A:$A,compensation_cleaned!$C:$C,"Missing")</f>
        <v>103384</v>
      </c>
      <c r="O846" t="str">
        <f>_xlfn.XLOOKUP(A846,compensation_cleaned!$A:$A,compensation_cleaned!$D:$D,"Missing")</f>
        <v>L2</v>
      </c>
      <c r="P846">
        <f>_xlfn.XLOOKUP(A846,engagement_pivot!$A:$A,engagement_pivot!$B:$B,"Missing")</f>
        <v>1.5</v>
      </c>
      <c r="Q846" t="str">
        <f>IF(
  _xlfn.XLOOKUP(A846, engagement_pivot!A:A, engagement_pivot!C:C, 0) &gt; 0,
  "Yes",
  "No"
)</f>
        <v>Yes</v>
      </c>
      <c r="R846">
        <f t="shared" si="65"/>
        <v>4</v>
      </c>
      <c r="S846" t="str">
        <f t="shared" si="66"/>
        <v>0–12 months</v>
      </c>
      <c r="T846">
        <f>_xlfn.XLOOKUP(A846,performance_pivot!$A:$A,performance_pivot!$B:$B,"Missing")</f>
        <v>3</v>
      </c>
      <c r="U846">
        <f>_xlfn.XLOOKUP(A846,compensation_cleaned!$A:$A,compensation_cleaned!$F:$F,"Missing")</f>
        <v>746435.40070921986</v>
      </c>
      <c r="V846" t="str">
        <f t="shared" si="67"/>
        <v>Below Avg Pay</v>
      </c>
      <c r="W846" t="str">
        <f t="shared" si="68"/>
        <v>Low/Avg Performer</v>
      </c>
      <c r="Y846" t="str">
        <f t="shared" si="69"/>
        <v>Low Pay &amp; Low Performance</v>
      </c>
    </row>
    <row r="847" spans="1:25">
      <c r="A847" s="11" t="s">
        <v>1033</v>
      </c>
      <c r="B847" s="12" t="s">
        <v>19</v>
      </c>
      <c r="C847" s="12">
        <v>30</v>
      </c>
      <c r="D847" s="12" t="s">
        <v>12</v>
      </c>
      <c r="E847" s="12" t="s">
        <v>37</v>
      </c>
      <c r="F847" s="12" t="s">
        <v>38</v>
      </c>
      <c r="G847" s="13">
        <v>44063</v>
      </c>
      <c r="H847" s="12" t="s">
        <v>261</v>
      </c>
      <c r="I847" s="12" t="s">
        <v>31</v>
      </c>
      <c r="J847" s="14" t="s">
        <v>24</v>
      </c>
      <c r="K847" t="str">
        <f>_xlfn.XLOOKUP(A847,attrition_cleaned!$A:$A,attrition_cleaned!$B:$B,"Missing")</f>
        <v>No</v>
      </c>
      <c r="L847" s="13"/>
      <c r="M847">
        <f>_xlfn.XLOOKUP(A847,compensation_cleaned!$A:$A,compensation_cleaned!$B:$B,"Missing")</f>
        <v>433157</v>
      </c>
      <c r="N847">
        <f>_xlfn.XLOOKUP(A847,compensation_cleaned!$A:$A,compensation_cleaned!$C:$C,"Missing")</f>
        <v>62591</v>
      </c>
      <c r="O847" t="str">
        <f>_xlfn.XLOOKUP(A847,compensation_cleaned!$A:$A,compensation_cleaned!$D:$D,"Missing")</f>
        <v>L1</v>
      </c>
      <c r="P847">
        <f>_xlfn.XLOOKUP(A847,engagement_pivot!$A:$A,engagement_pivot!$B:$B,"Missing")</f>
        <v>4</v>
      </c>
      <c r="Q847" t="str">
        <f>IF(
  _xlfn.XLOOKUP(A847, engagement_pivot!A:A, engagement_pivot!C:C, 0) &gt; 0,
  "Yes",
  "No"
)</f>
        <v>Yes</v>
      </c>
      <c r="R847">
        <f t="shared" si="65"/>
        <v>40</v>
      </c>
      <c r="S847" t="str">
        <f t="shared" si="66"/>
        <v>37+ months</v>
      </c>
      <c r="T847">
        <f>_xlfn.XLOOKUP(A847,performance_pivot!$A:$A,performance_pivot!$B:$B,"Missing")</f>
        <v>3</v>
      </c>
      <c r="U847">
        <f>_xlfn.XLOOKUP(A847,compensation_cleaned!$A:$A,compensation_cleaned!$F:$F,"Missing")</f>
        <v>499723.03723404254</v>
      </c>
      <c r="V847" t="str">
        <f t="shared" si="67"/>
        <v>Below Avg Pay</v>
      </c>
      <c r="W847" t="str">
        <f t="shared" si="68"/>
        <v>Low/Avg Performer</v>
      </c>
      <c r="Y847" t="str">
        <f t="shared" si="69"/>
        <v>Low Pay &amp; Low Performance</v>
      </c>
    </row>
    <row r="848" spans="1:25">
      <c r="A848" s="7" t="s">
        <v>1034</v>
      </c>
      <c r="B848" s="8" t="s">
        <v>19</v>
      </c>
      <c r="C848" s="8">
        <v>29</v>
      </c>
      <c r="D848" s="8" t="s">
        <v>12</v>
      </c>
      <c r="E848" s="8" t="s">
        <v>49</v>
      </c>
      <c r="F848" s="8" t="s">
        <v>65</v>
      </c>
      <c r="G848" s="9">
        <v>44902</v>
      </c>
      <c r="H848" s="8" t="s">
        <v>92</v>
      </c>
      <c r="I848" s="8" t="s">
        <v>16</v>
      </c>
      <c r="J848" s="10" t="s">
        <v>24</v>
      </c>
      <c r="K848" t="str">
        <f>_xlfn.XLOOKUP(A848,attrition_cleaned!$A:$A,attrition_cleaned!$B:$B,"Missing")</f>
        <v>No</v>
      </c>
      <c r="L848" s="9"/>
      <c r="M848">
        <f>_xlfn.XLOOKUP(A848,compensation_cleaned!$A:$A,compensation_cleaned!$B:$B,"Missing")</f>
        <v>1211756</v>
      </c>
      <c r="N848">
        <f>_xlfn.XLOOKUP(A848,compensation_cleaned!$A:$A,compensation_cleaned!$C:$C,"Missing")</f>
        <v>164355</v>
      </c>
      <c r="O848" t="str">
        <f>_xlfn.XLOOKUP(A848,compensation_cleaned!$A:$A,compensation_cleaned!$D:$D,"Missing")</f>
        <v>L4</v>
      </c>
      <c r="P848">
        <f>_xlfn.XLOOKUP(A848,engagement_pivot!$A:$A,engagement_pivot!$B:$B,"Missing")</f>
        <v>2</v>
      </c>
      <c r="Q848" t="str">
        <f>IF(
  _xlfn.XLOOKUP(A848, engagement_pivot!A:A, engagement_pivot!C:C, 0) &gt; 0,
  "Yes",
  "No"
)</f>
        <v>Yes</v>
      </c>
      <c r="R848">
        <f t="shared" si="65"/>
        <v>12</v>
      </c>
      <c r="S848" t="str">
        <f t="shared" si="66"/>
        <v>0–12 months</v>
      </c>
      <c r="T848">
        <f>_xlfn.XLOOKUP(A848,performance_pivot!$A:$A,performance_pivot!$B:$B,"Missing")</f>
        <v>4.333333333333333</v>
      </c>
      <c r="U848">
        <f>_xlfn.XLOOKUP(A848,compensation_cleaned!$A:$A,compensation_cleaned!$F:$F,"Missing")</f>
        <v>1044648.4727722772</v>
      </c>
      <c r="V848" t="str">
        <f t="shared" si="67"/>
        <v>Above Avg Pay</v>
      </c>
      <c r="W848" t="str">
        <f t="shared" si="68"/>
        <v>High Performer</v>
      </c>
      <c r="Y848" t="str">
        <f t="shared" si="69"/>
        <v>Well Aligned</v>
      </c>
    </row>
    <row r="849" spans="1:25">
      <c r="A849" s="11" t="s">
        <v>1035</v>
      </c>
      <c r="B849" s="12" t="s">
        <v>11</v>
      </c>
      <c r="C849" s="12">
        <v>22</v>
      </c>
      <c r="D849" s="12" t="s">
        <v>20</v>
      </c>
      <c r="E849" s="12" t="s">
        <v>13</v>
      </c>
      <c r="F849" s="12" t="s">
        <v>14</v>
      </c>
      <c r="G849" s="13">
        <v>44394</v>
      </c>
      <c r="H849" s="12" t="s">
        <v>144</v>
      </c>
      <c r="I849" s="12" t="s">
        <v>56</v>
      </c>
      <c r="J849" s="14" t="s">
        <v>24</v>
      </c>
      <c r="K849" t="str">
        <f>_xlfn.XLOOKUP(A849,attrition_cleaned!$A:$A,attrition_cleaned!$B:$B,"Missing")</f>
        <v>No</v>
      </c>
      <c r="L849" s="13"/>
      <c r="M849">
        <f>_xlfn.XLOOKUP(A849,compensation_cleaned!$A:$A,compensation_cleaned!$B:$B,"Missing")</f>
        <v>752036</v>
      </c>
      <c r="N849">
        <f>_xlfn.XLOOKUP(A849,compensation_cleaned!$A:$A,compensation_cleaned!$C:$C,"Missing")</f>
        <v>63988</v>
      </c>
      <c r="O849" t="str">
        <f>_xlfn.XLOOKUP(A849,compensation_cleaned!$A:$A,compensation_cleaned!$D:$D,"Missing")</f>
        <v>L2</v>
      </c>
      <c r="P849">
        <f>_xlfn.XLOOKUP(A849,engagement_pivot!$A:$A,engagement_pivot!$B:$B,"Missing")</f>
        <v>3</v>
      </c>
      <c r="Q849" t="str">
        <f>IF(
  _xlfn.XLOOKUP(A849, engagement_pivot!A:A, engagement_pivot!C:C, 0) &gt; 0,
  "Yes",
  "No"
)</f>
        <v>Yes</v>
      </c>
      <c r="R849">
        <f t="shared" si="65"/>
        <v>29</v>
      </c>
      <c r="S849" t="str">
        <f t="shared" si="66"/>
        <v>13–36 months</v>
      </c>
      <c r="T849">
        <f>_xlfn.XLOOKUP(A849,performance_pivot!$A:$A,performance_pivot!$B:$B,"Missing")</f>
        <v>4</v>
      </c>
      <c r="U849">
        <f>_xlfn.XLOOKUP(A849,compensation_cleaned!$A:$A,compensation_cleaned!$F:$F,"Missing")</f>
        <v>746435.40070921986</v>
      </c>
      <c r="V849" t="str">
        <f t="shared" si="67"/>
        <v>Above Avg Pay</v>
      </c>
      <c r="W849" t="str">
        <f t="shared" si="68"/>
        <v>High Performer</v>
      </c>
      <c r="Y849" t="str">
        <f t="shared" si="69"/>
        <v>Well Aligned</v>
      </c>
    </row>
    <row r="850" spans="1:25">
      <c r="A850" s="7" t="s">
        <v>1036</v>
      </c>
      <c r="B850" s="8" t="s">
        <v>11</v>
      </c>
      <c r="C850" s="8">
        <v>23</v>
      </c>
      <c r="D850" s="8" t="s">
        <v>12</v>
      </c>
      <c r="E850" s="8" t="s">
        <v>26</v>
      </c>
      <c r="F850" s="8" t="s">
        <v>27</v>
      </c>
      <c r="G850" s="9">
        <v>44225</v>
      </c>
      <c r="H850" s="8" t="s">
        <v>192</v>
      </c>
      <c r="I850" s="8" t="s">
        <v>16</v>
      </c>
      <c r="J850" s="10" t="s">
        <v>24</v>
      </c>
      <c r="K850" t="str">
        <f>_xlfn.XLOOKUP(A850,attrition_cleaned!$A:$A,attrition_cleaned!$B:$B,"Missing")</f>
        <v>No</v>
      </c>
      <c r="L850" s="9"/>
      <c r="M850">
        <f>_xlfn.XLOOKUP(A850,compensation_cleaned!$A:$A,compensation_cleaned!$B:$B,"Missing")</f>
        <v>702885</v>
      </c>
      <c r="N850">
        <f>_xlfn.XLOOKUP(A850,compensation_cleaned!$A:$A,compensation_cleaned!$C:$C,"Missing")</f>
        <v>51285</v>
      </c>
      <c r="O850" t="str">
        <f>_xlfn.XLOOKUP(A850,compensation_cleaned!$A:$A,compensation_cleaned!$D:$D,"Missing")</f>
        <v>L2</v>
      </c>
      <c r="P850">
        <f>_xlfn.XLOOKUP(A850,engagement_pivot!$A:$A,engagement_pivot!$B:$B,"Missing")</f>
        <v>3.3333333333333335</v>
      </c>
      <c r="Q850" t="str">
        <f>IF(
  _xlfn.XLOOKUP(A850, engagement_pivot!A:A, engagement_pivot!C:C, 0) &gt; 0,
  "Yes",
  "No"
)</f>
        <v>Yes</v>
      </c>
      <c r="R850">
        <f t="shared" si="65"/>
        <v>35</v>
      </c>
      <c r="S850" t="str">
        <f t="shared" si="66"/>
        <v>13–36 months</v>
      </c>
      <c r="T850">
        <f>_xlfn.XLOOKUP(A850,performance_pivot!$A:$A,performance_pivot!$B:$B,"Missing")</f>
        <v>3.5</v>
      </c>
      <c r="U850">
        <f>_xlfn.XLOOKUP(A850,compensation_cleaned!$A:$A,compensation_cleaned!$F:$F,"Missing")</f>
        <v>746435.40070921986</v>
      </c>
      <c r="V850" t="str">
        <f t="shared" si="67"/>
        <v>Below Avg Pay</v>
      </c>
      <c r="W850" t="str">
        <f t="shared" si="68"/>
        <v>Low/Avg Performer</v>
      </c>
      <c r="Y850" t="str">
        <f t="shared" si="69"/>
        <v>Low Pay &amp; Low Performance</v>
      </c>
    </row>
    <row r="851" spans="1:25">
      <c r="A851" s="11" t="s">
        <v>1037</v>
      </c>
      <c r="B851" s="12" t="s">
        <v>19</v>
      </c>
      <c r="C851" s="12">
        <v>30</v>
      </c>
      <c r="D851" s="12" t="s">
        <v>20</v>
      </c>
      <c r="E851" s="12" t="s">
        <v>13</v>
      </c>
      <c r="F851" s="12" t="s">
        <v>14</v>
      </c>
      <c r="G851" s="13">
        <v>43114</v>
      </c>
      <c r="H851" s="12" t="s">
        <v>545</v>
      </c>
      <c r="I851" s="12" t="s">
        <v>70</v>
      </c>
      <c r="J851" s="14" t="s">
        <v>24</v>
      </c>
      <c r="K851" t="str">
        <f>_xlfn.XLOOKUP(A851,attrition_cleaned!$A:$A,attrition_cleaned!$B:$B,"Missing")</f>
        <v>No</v>
      </c>
      <c r="L851" s="13"/>
      <c r="M851">
        <f>_xlfn.XLOOKUP(A851,compensation_cleaned!$A:$A,compensation_cleaned!$B:$B,"Missing")</f>
        <v>403813</v>
      </c>
      <c r="N851">
        <f>_xlfn.XLOOKUP(A851,compensation_cleaned!$A:$A,compensation_cleaned!$C:$C,"Missing")</f>
        <v>43898</v>
      </c>
      <c r="O851" t="str">
        <f>_xlfn.XLOOKUP(A851,compensation_cleaned!$A:$A,compensation_cleaned!$D:$D,"Missing")</f>
        <v>L1</v>
      </c>
      <c r="P851">
        <f>_xlfn.XLOOKUP(A851,engagement_pivot!$A:$A,engagement_pivot!$B:$B,"Missing")</f>
        <v>1</v>
      </c>
      <c r="Q851" t="str">
        <f>IF(
  _xlfn.XLOOKUP(A851, engagement_pivot!A:A, engagement_pivot!C:C, 0) &gt; 0,
  "Yes",
  "No"
)</f>
        <v>Yes</v>
      </c>
      <c r="R851">
        <f t="shared" si="65"/>
        <v>71</v>
      </c>
      <c r="S851" t="str">
        <f t="shared" si="66"/>
        <v>37+ months</v>
      </c>
      <c r="T851">
        <f>_xlfn.XLOOKUP(A851,performance_pivot!$A:$A,performance_pivot!$B:$B,"Missing")</f>
        <v>4</v>
      </c>
      <c r="U851">
        <f>_xlfn.XLOOKUP(A851,compensation_cleaned!$A:$A,compensation_cleaned!$F:$F,"Missing")</f>
        <v>499723.03723404254</v>
      </c>
      <c r="V851" t="str">
        <f t="shared" si="67"/>
        <v>Below Avg Pay</v>
      </c>
      <c r="W851" t="str">
        <f t="shared" si="68"/>
        <v>High Performer</v>
      </c>
      <c r="Y851" t="str">
        <f t="shared" si="69"/>
        <v>Underpaid High Performer</v>
      </c>
    </row>
    <row r="852" spans="1:25">
      <c r="A852" s="7" t="s">
        <v>1038</v>
      </c>
      <c r="B852" s="8" t="s">
        <v>19</v>
      </c>
      <c r="C852" s="8">
        <v>22</v>
      </c>
      <c r="D852" s="8" t="s">
        <v>20</v>
      </c>
      <c r="E852" s="8" t="s">
        <v>13</v>
      </c>
      <c r="F852" s="8" t="s">
        <v>14</v>
      </c>
      <c r="G852" s="9">
        <v>43447</v>
      </c>
      <c r="H852" s="8" t="s">
        <v>571</v>
      </c>
      <c r="I852" s="8" t="s">
        <v>45</v>
      </c>
      <c r="J852" s="10" t="s">
        <v>24</v>
      </c>
      <c r="K852" t="str">
        <f>_xlfn.XLOOKUP(A852,attrition_cleaned!$A:$A,attrition_cleaned!$B:$B,"Missing")</f>
        <v>No</v>
      </c>
      <c r="L852" s="9"/>
      <c r="M852">
        <f>_xlfn.XLOOKUP(A852,compensation_cleaned!$A:$A,compensation_cleaned!$B:$B,"Missing")</f>
        <v>1012962</v>
      </c>
      <c r="N852">
        <f>_xlfn.XLOOKUP(A852,compensation_cleaned!$A:$A,compensation_cleaned!$C:$C,"Missing")</f>
        <v>91537</v>
      </c>
      <c r="O852" t="str">
        <f>_xlfn.XLOOKUP(A852,compensation_cleaned!$A:$A,compensation_cleaned!$D:$D,"Missing")</f>
        <v>L3</v>
      </c>
      <c r="P852">
        <f>_xlfn.XLOOKUP(A852,engagement_pivot!$A:$A,engagement_pivot!$B:$B,"Missing")</f>
        <v>1</v>
      </c>
      <c r="Q852" t="str">
        <f>IF(
  _xlfn.XLOOKUP(A852, engagement_pivot!A:A, engagement_pivot!C:C, 0) &gt; 0,
  "Yes",
  "No"
)</f>
        <v>Yes</v>
      </c>
      <c r="R852">
        <f t="shared" si="65"/>
        <v>60</v>
      </c>
      <c r="S852" t="str">
        <f t="shared" si="66"/>
        <v>37+ months</v>
      </c>
      <c r="T852">
        <f>_xlfn.XLOOKUP(A852,performance_pivot!$A:$A,performance_pivot!$B:$B,"Missing")</f>
        <v>4.333333333333333</v>
      </c>
      <c r="U852">
        <f>_xlfn.XLOOKUP(A852,compensation_cleaned!$A:$A,compensation_cleaned!$F:$F,"Missing")</f>
        <v>1044648.4727722772</v>
      </c>
      <c r="V852" t="str">
        <f t="shared" si="67"/>
        <v>Below Avg Pay</v>
      </c>
      <c r="W852" t="str">
        <f t="shared" si="68"/>
        <v>High Performer</v>
      </c>
      <c r="Y852" t="str">
        <f t="shared" si="69"/>
        <v>Underpaid High Performer</v>
      </c>
    </row>
    <row r="853" spans="1:25">
      <c r="A853" s="11" t="s">
        <v>1039</v>
      </c>
      <c r="B853" s="12" t="s">
        <v>19</v>
      </c>
      <c r="C853" s="12">
        <v>29</v>
      </c>
      <c r="D853" s="12" t="s">
        <v>12</v>
      </c>
      <c r="E853" s="12" t="s">
        <v>33</v>
      </c>
      <c r="F853" s="12" t="s">
        <v>34</v>
      </c>
      <c r="G853" s="13">
        <v>45018</v>
      </c>
      <c r="H853" s="12" t="s">
        <v>98</v>
      </c>
      <c r="I853" s="12" t="s">
        <v>56</v>
      </c>
      <c r="J853" s="14" t="s">
        <v>24</v>
      </c>
      <c r="K853" t="str">
        <f>_xlfn.XLOOKUP(A853,attrition_cleaned!$A:$A,attrition_cleaned!$B:$B,"Missing")</f>
        <v>No</v>
      </c>
      <c r="L853" s="13"/>
      <c r="M853">
        <f>_xlfn.XLOOKUP(A853,compensation_cleaned!$A:$A,compensation_cleaned!$B:$B,"Missing")</f>
        <v>1087284</v>
      </c>
      <c r="N853">
        <f>_xlfn.XLOOKUP(A853,compensation_cleaned!$A:$A,compensation_cleaned!$C:$C,"Missing")</f>
        <v>69503</v>
      </c>
      <c r="O853" t="str">
        <f>_xlfn.XLOOKUP(A853,compensation_cleaned!$A:$A,compensation_cleaned!$D:$D,"Missing")</f>
        <v>L3</v>
      </c>
      <c r="P853">
        <f>_xlfn.XLOOKUP(A853,engagement_pivot!$A:$A,engagement_pivot!$B:$B,"Missing")</f>
        <v>2.6666666666666665</v>
      </c>
      <c r="Q853" t="str">
        <f>IF(
  _xlfn.XLOOKUP(A853, engagement_pivot!A:A, engagement_pivot!C:C, 0) &gt; 0,
  "Yes",
  "No"
)</f>
        <v>Yes</v>
      </c>
      <c r="R853">
        <f t="shared" si="65"/>
        <v>8</v>
      </c>
      <c r="S853" t="str">
        <f t="shared" si="66"/>
        <v>0–12 months</v>
      </c>
      <c r="T853">
        <f>_xlfn.XLOOKUP(A853,performance_pivot!$A:$A,performance_pivot!$B:$B,"Missing")</f>
        <v>3.25</v>
      </c>
      <c r="U853">
        <f>_xlfn.XLOOKUP(A853,compensation_cleaned!$A:$A,compensation_cleaned!$F:$F,"Missing")</f>
        <v>1044648.4727722772</v>
      </c>
      <c r="V853" t="str">
        <f t="shared" si="67"/>
        <v>Above Avg Pay</v>
      </c>
      <c r="W853" t="str">
        <f t="shared" si="68"/>
        <v>Low/Avg Performer</v>
      </c>
      <c r="Y853" t="str">
        <f t="shared" si="69"/>
        <v>Overpaid Low Performer</v>
      </c>
    </row>
    <row r="854" spans="1:25">
      <c r="A854" s="7" t="s">
        <v>1040</v>
      </c>
      <c r="B854" s="8" t="s">
        <v>19</v>
      </c>
      <c r="C854" s="8">
        <v>24</v>
      </c>
      <c r="D854" s="8" t="s">
        <v>20</v>
      </c>
      <c r="E854" s="8" t="s">
        <v>37</v>
      </c>
      <c r="F854" s="8" t="s">
        <v>43</v>
      </c>
      <c r="G854" s="9">
        <v>42872</v>
      </c>
      <c r="H854" s="8" t="s">
        <v>88</v>
      </c>
      <c r="I854" s="8" t="s">
        <v>31</v>
      </c>
      <c r="J854" s="10" t="s">
        <v>24</v>
      </c>
      <c r="K854" t="str">
        <f>_xlfn.XLOOKUP(A854,attrition_cleaned!$A:$A,attrition_cleaned!$B:$B,"Missing")</f>
        <v>No</v>
      </c>
      <c r="L854" s="9"/>
      <c r="M854">
        <f>_xlfn.XLOOKUP(A854,compensation_cleaned!$A:$A,compensation_cleaned!$B:$B,"Missing")</f>
        <v>1196687</v>
      </c>
      <c r="N854">
        <f>_xlfn.XLOOKUP(A854,compensation_cleaned!$A:$A,compensation_cleaned!$C:$C,"Missing")</f>
        <v>177019</v>
      </c>
      <c r="O854" t="str">
        <f>_xlfn.XLOOKUP(A854,compensation_cleaned!$A:$A,compensation_cleaned!$D:$D,"Missing")</f>
        <v>L3</v>
      </c>
      <c r="P854">
        <f>_xlfn.XLOOKUP(A854,engagement_pivot!$A:$A,engagement_pivot!$B:$B,"Missing")</f>
        <v>3</v>
      </c>
      <c r="Q854" t="str">
        <f>IF(
  _xlfn.XLOOKUP(A854, engagement_pivot!A:A, engagement_pivot!C:C, 0) &gt; 0,
  "Yes",
  "No"
)</f>
        <v>Yes</v>
      </c>
      <c r="R854">
        <f t="shared" si="65"/>
        <v>79</v>
      </c>
      <c r="S854" t="str">
        <f t="shared" si="66"/>
        <v>37+ months</v>
      </c>
      <c r="T854">
        <f>_xlfn.XLOOKUP(A854,performance_pivot!$A:$A,performance_pivot!$B:$B,"Missing")</f>
        <v>4</v>
      </c>
      <c r="U854">
        <f>_xlfn.XLOOKUP(A854,compensation_cleaned!$A:$A,compensation_cleaned!$F:$F,"Missing")</f>
        <v>1044648.4727722772</v>
      </c>
      <c r="V854" t="str">
        <f t="shared" si="67"/>
        <v>Above Avg Pay</v>
      </c>
      <c r="W854" t="str">
        <f t="shared" si="68"/>
        <v>High Performer</v>
      </c>
      <c r="Y854" t="str">
        <f t="shared" si="69"/>
        <v>Well Aligned</v>
      </c>
    </row>
    <row r="855" spans="1:25">
      <c r="A855" s="11" t="s">
        <v>1041</v>
      </c>
      <c r="B855" s="12" t="s">
        <v>19</v>
      </c>
      <c r="C855" s="12">
        <v>23</v>
      </c>
      <c r="D855" s="12" t="s">
        <v>12</v>
      </c>
      <c r="E855" s="12" t="s">
        <v>33</v>
      </c>
      <c r="F855" s="12" t="s">
        <v>112</v>
      </c>
      <c r="G855" s="13">
        <v>43437</v>
      </c>
      <c r="H855" s="12" t="s">
        <v>310</v>
      </c>
      <c r="I855" s="12" t="s">
        <v>16</v>
      </c>
      <c r="J855" s="14" t="s">
        <v>24</v>
      </c>
      <c r="K855" t="str">
        <f>_xlfn.XLOOKUP(A855,attrition_cleaned!$A:$A,attrition_cleaned!$B:$B,"Missing")</f>
        <v>No</v>
      </c>
      <c r="L855" s="13"/>
      <c r="M855">
        <f>_xlfn.XLOOKUP(A855,compensation_cleaned!$A:$A,compensation_cleaned!$B:$B,"Missing")</f>
        <v>641649</v>
      </c>
      <c r="N855">
        <f>_xlfn.XLOOKUP(A855,compensation_cleaned!$A:$A,compensation_cleaned!$C:$C,"Missing")</f>
        <v>80382</v>
      </c>
      <c r="O855" t="str">
        <f>_xlfn.XLOOKUP(A855,compensation_cleaned!$A:$A,compensation_cleaned!$D:$D,"Missing")</f>
        <v>L2</v>
      </c>
      <c r="P855">
        <f>_xlfn.XLOOKUP(A855,engagement_pivot!$A:$A,engagement_pivot!$B:$B,"Missing")</f>
        <v>2.5</v>
      </c>
      <c r="Q855" t="str">
        <f>IF(
  _xlfn.XLOOKUP(A855, engagement_pivot!A:A, engagement_pivot!C:C, 0) &gt; 0,
  "Yes",
  "No"
)</f>
        <v>Yes</v>
      </c>
      <c r="R855">
        <f t="shared" si="65"/>
        <v>60</v>
      </c>
      <c r="S855" t="str">
        <f t="shared" si="66"/>
        <v>37+ months</v>
      </c>
      <c r="T855">
        <f>_xlfn.XLOOKUP(A855,performance_pivot!$A:$A,performance_pivot!$B:$B,"Missing")</f>
        <v>3</v>
      </c>
      <c r="U855">
        <f>_xlfn.XLOOKUP(A855,compensation_cleaned!$A:$A,compensation_cleaned!$F:$F,"Missing")</f>
        <v>746435.40070921986</v>
      </c>
      <c r="V855" t="str">
        <f t="shared" si="67"/>
        <v>Below Avg Pay</v>
      </c>
      <c r="W855" t="str">
        <f t="shared" si="68"/>
        <v>Low/Avg Performer</v>
      </c>
      <c r="Y855" t="str">
        <f t="shared" si="69"/>
        <v>Low Pay &amp; Low Performance</v>
      </c>
    </row>
    <row r="856" spans="1:25">
      <c r="A856" s="7" t="s">
        <v>1042</v>
      </c>
      <c r="B856" s="8" t="s">
        <v>19</v>
      </c>
      <c r="C856" s="8">
        <v>36</v>
      </c>
      <c r="D856" s="8" t="s">
        <v>20</v>
      </c>
      <c r="E856" s="8" t="s">
        <v>26</v>
      </c>
      <c r="F856" s="8" t="s">
        <v>27</v>
      </c>
      <c r="G856" s="9">
        <v>43083</v>
      </c>
      <c r="H856" s="8" t="s">
        <v>98</v>
      </c>
      <c r="I856" s="8" t="s">
        <v>70</v>
      </c>
      <c r="J856" s="10" t="s">
        <v>24</v>
      </c>
      <c r="K856" t="str">
        <f>_xlfn.XLOOKUP(A856,attrition_cleaned!$A:$A,attrition_cleaned!$B:$B,"Missing")</f>
        <v>No</v>
      </c>
      <c r="L856" s="9"/>
      <c r="M856">
        <f>_xlfn.XLOOKUP(A856,compensation_cleaned!$A:$A,compensation_cleaned!$B:$B,"Missing")</f>
        <v>535193</v>
      </c>
      <c r="N856">
        <f>_xlfn.XLOOKUP(A856,compensation_cleaned!$A:$A,compensation_cleaned!$C:$C,"Missing")</f>
        <v>34338</v>
      </c>
      <c r="O856" t="str">
        <f>_xlfn.XLOOKUP(A856,compensation_cleaned!$A:$A,compensation_cleaned!$D:$D,"Missing")</f>
        <v>L1</v>
      </c>
      <c r="P856">
        <f>_xlfn.XLOOKUP(A856,engagement_pivot!$A:$A,engagement_pivot!$B:$B,"Missing")</f>
        <v>3</v>
      </c>
      <c r="Q856" t="str">
        <f>IF(
  _xlfn.XLOOKUP(A856, engagement_pivot!A:A, engagement_pivot!C:C, 0) &gt; 0,
  "Yes",
  "No"
)</f>
        <v>Yes</v>
      </c>
      <c r="R856">
        <f t="shared" si="65"/>
        <v>72</v>
      </c>
      <c r="S856" t="str">
        <f t="shared" si="66"/>
        <v>37+ months</v>
      </c>
      <c r="T856">
        <f>_xlfn.XLOOKUP(A856,performance_pivot!$A:$A,performance_pivot!$B:$B,"Missing")</f>
        <v>3</v>
      </c>
      <c r="U856">
        <f>_xlfn.XLOOKUP(A856,compensation_cleaned!$A:$A,compensation_cleaned!$F:$F,"Missing")</f>
        <v>499723.03723404254</v>
      </c>
      <c r="V856" t="str">
        <f t="shared" si="67"/>
        <v>Above Avg Pay</v>
      </c>
      <c r="W856" t="str">
        <f t="shared" si="68"/>
        <v>Low/Avg Performer</v>
      </c>
      <c r="Y856" t="str">
        <f t="shared" si="69"/>
        <v>Overpaid Low Performer</v>
      </c>
    </row>
    <row r="857" spans="1:25">
      <c r="A857" s="11" t="s">
        <v>1043</v>
      </c>
      <c r="B857" s="12" t="s">
        <v>11</v>
      </c>
      <c r="C857" s="12">
        <v>34</v>
      </c>
      <c r="D857" s="12" t="s">
        <v>12</v>
      </c>
      <c r="E857" s="12" t="s">
        <v>13</v>
      </c>
      <c r="F857" s="12" t="s">
        <v>21</v>
      </c>
      <c r="G857" s="13">
        <v>44560</v>
      </c>
      <c r="H857" s="12" t="s">
        <v>124</v>
      </c>
      <c r="I857" s="12" t="s">
        <v>45</v>
      </c>
      <c r="J857" s="14" t="s">
        <v>24</v>
      </c>
      <c r="K857" t="str">
        <f>_xlfn.XLOOKUP(A857,attrition_cleaned!$A:$A,attrition_cleaned!$B:$B,"Missing")</f>
        <v>No</v>
      </c>
      <c r="L857" s="13"/>
      <c r="M857">
        <f>_xlfn.XLOOKUP(A857,compensation_cleaned!$A:$A,compensation_cleaned!$B:$B,"Missing")</f>
        <v>461713</v>
      </c>
      <c r="N857">
        <f>_xlfn.XLOOKUP(A857,compensation_cleaned!$A:$A,compensation_cleaned!$C:$C,"Missing")</f>
        <v>58275</v>
      </c>
      <c r="O857" t="str">
        <f>_xlfn.XLOOKUP(A857,compensation_cleaned!$A:$A,compensation_cleaned!$D:$D,"Missing")</f>
        <v>L1</v>
      </c>
      <c r="P857">
        <f>_xlfn.XLOOKUP(A857,engagement_pivot!$A:$A,engagement_pivot!$B:$B,"Missing")</f>
        <v>4</v>
      </c>
      <c r="Q857" t="str">
        <f>IF(
  _xlfn.XLOOKUP(A857, engagement_pivot!A:A, engagement_pivot!C:C, 0) &gt; 0,
  "Yes",
  "No"
)</f>
        <v>Yes</v>
      </c>
      <c r="R857">
        <f t="shared" si="65"/>
        <v>24</v>
      </c>
      <c r="S857" t="str">
        <f t="shared" si="66"/>
        <v>13–36 months</v>
      </c>
      <c r="T857">
        <f>_xlfn.XLOOKUP(A857,performance_pivot!$A:$A,performance_pivot!$B:$B,"Missing")</f>
        <v>3</v>
      </c>
      <c r="U857">
        <f>_xlfn.XLOOKUP(A857,compensation_cleaned!$A:$A,compensation_cleaned!$F:$F,"Missing")</f>
        <v>499723.03723404254</v>
      </c>
      <c r="V857" t="str">
        <f t="shared" si="67"/>
        <v>Below Avg Pay</v>
      </c>
      <c r="W857" t="str">
        <f t="shared" si="68"/>
        <v>Low/Avg Performer</v>
      </c>
      <c r="Y857" t="str">
        <f t="shared" si="69"/>
        <v>Low Pay &amp; Low Performance</v>
      </c>
    </row>
    <row r="858" spans="1:25">
      <c r="A858" s="7" t="s">
        <v>1044</v>
      </c>
      <c r="B858" s="8" t="s">
        <v>19</v>
      </c>
      <c r="C858" s="8">
        <v>36</v>
      </c>
      <c r="D858" s="8" t="s">
        <v>12</v>
      </c>
      <c r="E858" s="8" t="s">
        <v>33</v>
      </c>
      <c r="F858" s="8" t="s">
        <v>34</v>
      </c>
      <c r="G858" s="9">
        <v>44412</v>
      </c>
      <c r="H858" s="8" t="s">
        <v>198</v>
      </c>
      <c r="I858" s="8" t="s">
        <v>70</v>
      </c>
      <c r="J858" s="10" t="s">
        <v>17</v>
      </c>
      <c r="K858" t="str">
        <f>_xlfn.XLOOKUP(A858,attrition_cleaned!$A:$A,attrition_cleaned!$B:$B,"Missing")</f>
        <v>No</v>
      </c>
      <c r="L858" s="9"/>
      <c r="M858">
        <f>_xlfn.XLOOKUP(A858,compensation_cleaned!$A:$A,compensation_cleaned!$B:$B,"Missing")</f>
        <v>1000944</v>
      </c>
      <c r="N858">
        <f>_xlfn.XLOOKUP(A858,compensation_cleaned!$A:$A,compensation_cleaned!$C:$C,"Missing")</f>
        <v>83976</v>
      </c>
      <c r="O858" t="str">
        <f>_xlfn.XLOOKUP(A858,compensation_cleaned!$A:$A,compensation_cleaned!$D:$D,"Missing")</f>
        <v>L3</v>
      </c>
      <c r="P858">
        <f>_xlfn.XLOOKUP(A858,engagement_pivot!$A:$A,engagement_pivot!$B:$B,"Missing")</f>
        <v>3.3333333333333335</v>
      </c>
      <c r="Q858" t="str">
        <f>IF(
  _xlfn.XLOOKUP(A858, engagement_pivot!A:A, engagement_pivot!C:C, 0) &gt; 0,
  "Yes",
  "No"
)</f>
        <v>Yes</v>
      </c>
      <c r="R858">
        <f t="shared" si="65"/>
        <v>28</v>
      </c>
      <c r="S858" t="str">
        <f t="shared" si="66"/>
        <v>13–36 months</v>
      </c>
      <c r="T858">
        <f>_xlfn.XLOOKUP(A858,performance_pivot!$A:$A,performance_pivot!$B:$B,"Missing")</f>
        <v>2</v>
      </c>
      <c r="U858">
        <f>_xlfn.XLOOKUP(A858,compensation_cleaned!$A:$A,compensation_cleaned!$F:$F,"Missing")</f>
        <v>1044648.4727722772</v>
      </c>
      <c r="V858" t="str">
        <f t="shared" si="67"/>
        <v>Below Avg Pay</v>
      </c>
      <c r="W858" t="str">
        <f t="shared" si="68"/>
        <v>Low/Avg Performer</v>
      </c>
      <c r="Y858" t="str">
        <f t="shared" si="69"/>
        <v>Low Pay &amp; Low Performance</v>
      </c>
    </row>
    <row r="859" spans="1:25">
      <c r="A859" s="11" t="s">
        <v>1045</v>
      </c>
      <c r="B859" s="12" t="s">
        <v>19</v>
      </c>
      <c r="C859" s="12">
        <v>32</v>
      </c>
      <c r="D859" s="12" t="s">
        <v>12</v>
      </c>
      <c r="E859" s="12" t="s">
        <v>33</v>
      </c>
      <c r="F859" s="12" t="s">
        <v>34</v>
      </c>
      <c r="G859" s="13">
        <v>43656</v>
      </c>
      <c r="H859" s="12" t="s">
        <v>105</v>
      </c>
      <c r="I859" s="12" t="s">
        <v>45</v>
      </c>
      <c r="J859" s="14" t="s">
        <v>24</v>
      </c>
      <c r="K859" t="str">
        <f>_xlfn.XLOOKUP(A859,attrition_cleaned!$A:$A,attrition_cleaned!$B:$B,"Missing")</f>
        <v>No</v>
      </c>
      <c r="L859" s="13"/>
      <c r="M859">
        <f>_xlfn.XLOOKUP(A859,compensation_cleaned!$A:$A,compensation_cleaned!$B:$B,"Missing")</f>
        <v>419971</v>
      </c>
      <c r="N859">
        <f>_xlfn.XLOOKUP(A859,compensation_cleaned!$A:$A,compensation_cleaned!$C:$C,"Missing")</f>
        <v>24911</v>
      </c>
      <c r="O859" t="str">
        <f>_xlfn.XLOOKUP(A859,compensation_cleaned!$A:$A,compensation_cleaned!$D:$D,"Missing")</f>
        <v>L1</v>
      </c>
      <c r="P859">
        <f>_xlfn.XLOOKUP(A859,engagement_pivot!$A:$A,engagement_pivot!$B:$B,"Missing")</f>
        <v>2.6666666666666665</v>
      </c>
      <c r="Q859" t="str">
        <f>IF(
  _xlfn.XLOOKUP(A859, engagement_pivot!A:A, engagement_pivot!C:C, 0) &gt; 0,
  "Yes",
  "No"
)</f>
        <v>Yes</v>
      </c>
      <c r="R859">
        <f t="shared" si="65"/>
        <v>53</v>
      </c>
      <c r="S859" t="str">
        <f t="shared" si="66"/>
        <v>37+ months</v>
      </c>
      <c r="T859">
        <f>_xlfn.XLOOKUP(A859,performance_pivot!$A:$A,performance_pivot!$B:$B,"Missing")</f>
        <v>3</v>
      </c>
      <c r="U859">
        <f>_xlfn.XLOOKUP(A859,compensation_cleaned!$A:$A,compensation_cleaned!$F:$F,"Missing")</f>
        <v>499723.03723404254</v>
      </c>
      <c r="V859" t="str">
        <f t="shared" si="67"/>
        <v>Below Avg Pay</v>
      </c>
      <c r="W859" t="str">
        <f t="shared" si="68"/>
        <v>Low/Avg Performer</v>
      </c>
      <c r="Y859" t="str">
        <f t="shared" si="69"/>
        <v>Low Pay &amp; Low Performance</v>
      </c>
    </row>
    <row r="860" spans="1:25">
      <c r="A860" s="7" t="s">
        <v>1046</v>
      </c>
      <c r="B860" s="8" t="s">
        <v>11</v>
      </c>
      <c r="C860" s="8">
        <v>24</v>
      </c>
      <c r="D860" s="8" t="s">
        <v>12</v>
      </c>
      <c r="E860" s="8" t="s">
        <v>49</v>
      </c>
      <c r="F860" s="8" t="s">
        <v>68</v>
      </c>
      <c r="G860" s="9">
        <v>43533</v>
      </c>
      <c r="H860" s="8" t="s">
        <v>258</v>
      </c>
      <c r="I860" s="8" t="s">
        <v>16</v>
      </c>
      <c r="J860" s="10" t="s">
        <v>24</v>
      </c>
      <c r="K860" t="str">
        <f>_xlfn.XLOOKUP(A860,attrition_cleaned!$A:$A,attrition_cleaned!$B:$B,"Missing")</f>
        <v>No</v>
      </c>
      <c r="L860" s="9"/>
      <c r="M860">
        <f>_xlfn.XLOOKUP(A860,compensation_cleaned!$A:$A,compensation_cleaned!$B:$B,"Missing")</f>
        <v>577607</v>
      </c>
      <c r="N860">
        <f>_xlfn.XLOOKUP(A860,compensation_cleaned!$A:$A,compensation_cleaned!$C:$C,"Missing")</f>
        <v>74964</v>
      </c>
      <c r="O860" t="str">
        <f>_xlfn.XLOOKUP(A860,compensation_cleaned!$A:$A,compensation_cleaned!$D:$D,"Missing")</f>
        <v>L1</v>
      </c>
      <c r="P860">
        <f>_xlfn.XLOOKUP(A860,engagement_pivot!$A:$A,engagement_pivot!$B:$B,"Missing")</f>
        <v>2</v>
      </c>
      <c r="Q860" t="str">
        <f>IF(
  _xlfn.XLOOKUP(A860, engagement_pivot!A:A, engagement_pivot!C:C, 0) &gt; 0,
  "Yes",
  "No"
)</f>
        <v>Yes</v>
      </c>
      <c r="R860">
        <f t="shared" si="65"/>
        <v>57</v>
      </c>
      <c r="S860" t="str">
        <f t="shared" si="66"/>
        <v>37+ months</v>
      </c>
      <c r="T860">
        <f>_xlfn.XLOOKUP(A860,performance_pivot!$A:$A,performance_pivot!$B:$B,"Missing")</f>
        <v>4</v>
      </c>
      <c r="U860">
        <f>_xlfn.XLOOKUP(A860,compensation_cleaned!$A:$A,compensation_cleaned!$F:$F,"Missing")</f>
        <v>499723.03723404254</v>
      </c>
      <c r="V860" t="str">
        <f t="shared" si="67"/>
        <v>Above Avg Pay</v>
      </c>
      <c r="W860" t="str">
        <f t="shared" si="68"/>
        <v>High Performer</v>
      </c>
      <c r="Y860" t="str">
        <f t="shared" si="69"/>
        <v>Well Aligned</v>
      </c>
    </row>
    <row r="861" spans="1:25">
      <c r="A861" s="11" t="s">
        <v>1047</v>
      </c>
      <c r="B861" s="12" t="s">
        <v>19</v>
      </c>
      <c r="C861" s="12">
        <v>22</v>
      </c>
      <c r="D861" s="12" t="s">
        <v>12</v>
      </c>
      <c r="E861" s="12" t="s">
        <v>13</v>
      </c>
      <c r="F861" s="12" t="s">
        <v>21</v>
      </c>
      <c r="G861" s="13">
        <v>42757</v>
      </c>
      <c r="H861" s="12" t="s">
        <v>113</v>
      </c>
      <c r="I861" s="12" t="s">
        <v>31</v>
      </c>
      <c r="J861" s="14" t="s">
        <v>24</v>
      </c>
      <c r="K861" t="str">
        <f>_xlfn.XLOOKUP(A861,attrition_cleaned!$A:$A,attrition_cleaned!$B:$B,"Missing")</f>
        <v>Yes</v>
      </c>
      <c r="L861" s="13">
        <v>43464</v>
      </c>
      <c r="M861">
        <f>_xlfn.XLOOKUP(A861,compensation_cleaned!$A:$A,compensation_cleaned!$B:$B,"Missing")</f>
        <v>904899</v>
      </c>
      <c r="N861">
        <f>_xlfn.XLOOKUP(A861,compensation_cleaned!$A:$A,compensation_cleaned!$C:$C,"Missing")</f>
        <v>90095</v>
      </c>
      <c r="O861" t="str">
        <f>_xlfn.XLOOKUP(A861,compensation_cleaned!$A:$A,compensation_cleaned!$D:$D,"Missing")</f>
        <v>L3</v>
      </c>
      <c r="P861">
        <f>_xlfn.XLOOKUP(A861,engagement_pivot!$A:$A,engagement_pivot!$B:$B,"Missing")</f>
        <v>2.3333333333333335</v>
      </c>
      <c r="Q861" t="str">
        <f>IF(
  _xlfn.XLOOKUP(A861, engagement_pivot!A:A, engagement_pivot!C:C, 0) &gt; 0,
  "Yes",
  "No"
)</f>
        <v>Yes</v>
      </c>
      <c r="R861">
        <f t="shared" si="65"/>
        <v>23</v>
      </c>
      <c r="S861" t="str">
        <f t="shared" si="66"/>
        <v>13–36 months</v>
      </c>
      <c r="T861">
        <f>_xlfn.XLOOKUP(A861,performance_pivot!$A:$A,performance_pivot!$B:$B,"Missing")</f>
        <v>3.25</v>
      </c>
      <c r="U861">
        <f>_xlfn.XLOOKUP(A861,compensation_cleaned!$A:$A,compensation_cleaned!$F:$F,"Missing")</f>
        <v>1044648.4727722772</v>
      </c>
      <c r="V861" t="str">
        <f t="shared" si="67"/>
        <v>Below Avg Pay</v>
      </c>
      <c r="W861" t="str">
        <f t="shared" si="68"/>
        <v>Low/Avg Performer</v>
      </c>
      <c r="Y861" t="str">
        <f t="shared" si="69"/>
        <v>Low Pay &amp; Low Performance</v>
      </c>
    </row>
    <row r="862" spans="1:25">
      <c r="A862" s="7" t="s">
        <v>1048</v>
      </c>
      <c r="B862" s="8" t="s">
        <v>11</v>
      </c>
      <c r="C862" s="8">
        <v>37</v>
      </c>
      <c r="D862" s="8" t="s">
        <v>12</v>
      </c>
      <c r="E862" s="8" t="s">
        <v>33</v>
      </c>
      <c r="F862" s="8" t="s">
        <v>34</v>
      </c>
      <c r="G862" s="9">
        <v>42966</v>
      </c>
      <c r="H862" s="8" t="s">
        <v>171</v>
      </c>
      <c r="I862" s="8" t="s">
        <v>45</v>
      </c>
      <c r="J862" s="10" t="s">
        <v>24</v>
      </c>
      <c r="K862" t="str">
        <f>_xlfn.XLOOKUP(A862,attrition_cleaned!$A:$A,attrition_cleaned!$B:$B,"Missing")</f>
        <v>Yes</v>
      </c>
      <c r="L862" s="9">
        <v>43247</v>
      </c>
      <c r="M862">
        <f>_xlfn.XLOOKUP(A862,compensation_cleaned!$A:$A,compensation_cleaned!$B:$B,"Missing")</f>
        <v>858761</v>
      </c>
      <c r="N862">
        <f>_xlfn.XLOOKUP(A862,compensation_cleaned!$A:$A,compensation_cleaned!$C:$C,"Missing")</f>
        <v>60277</v>
      </c>
      <c r="O862" t="str">
        <f>_xlfn.XLOOKUP(A862,compensation_cleaned!$A:$A,compensation_cleaned!$D:$D,"Missing")</f>
        <v>L2</v>
      </c>
      <c r="P862">
        <f>_xlfn.XLOOKUP(A862,engagement_pivot!$A:$A,engagement_pivot!$B:$B,"Missing")</f>
        <v>3.5</v>
      </c>
      <c r="Q862" t="str">
        <f>IF(
  _xlfn.XLOOKUP(A862, engagement_pivot!A:A, engagement_pivot!C:C, 0) &gt; 0,
  "Yes",
  "No"
)</f>
        <v>Yes</v>
      </c>
      <c r="R862">
        <f t="shared" si="65"/>
        <v>9</v>
      </c>
      <c r="S862" t="str">
        <f t="shared" si="66"/>
        <v>0–12 months</v>
      </c>
      <c r="T862">
        <f>_xlfn.XLOOKUP(A862,performance_pivot!$A:$A,performance_pivot!$B:$B,"Missing")</f>
        <v>3</v>
      </c>
      <c r="U862">
        <f>_xlfn.XLOOKUP(A862,compensation_cleaned!$A:$A,compensation_cleaned!$F:$F,"Missing")</f>
        <v>746435.40070921986</v>
      </c>
      <c r="V862" t="str">
        <f t="shared" si="67"/>
        <v>Above Avg Pay</v>
      </c>
      <c r="W862" t="str">
        <f t="shared" si="68"/>
        <v>Low/Avg Performer</v>
      </c>
      <c r="Y862" t="str">
        <f t="shared" si="69"/>
        <v>Overpaid Low Performer</v>
      </c>
    </row>
    <row r="863" spans="1:25">
      <c r="A863" s="11" t="s">
        <v>1049</v>
      </c>
      <c r="B863" s="12" t="s">
        <v>19</v>
      </c>
      <c r="C863" s="12">
        <v>39</v>
      </c>
      <c r="D863" s="12" t="s">
        <v>12</v>
      </c>
      <c r="E863" s="12" t="s">
        <v>13</v>
      </c>
      <c r="F863" s="12" t="s">
        <v>14</v>
      </c>
      <c r="G863" s="13">
        <v>43392</v>
      </c>
      <c r="H863" s="12" t="s">
        <v>364</v>
      </c>
      <c r="I863" s="12" t="s">
        <v>70</v>
      </c>
      <c r="J863" s="14" t="s">
        <v>24</v>
      </c>
      <c r="K863" t="str">
        <f>_xlfn.XLOOKUP(A863,attrition_cleaned!$A:$A,attrition_cleaned!$B:$B,"Missing")</f>
        <v>No</v>
      </c>
      <c r="L863" s="13"/>
      <c r="M863">
        <f>_xlfn.XLOOKUP(A863,compensation_cleaned!$A:$A,compensation_cleaned!$B:$B,"Missing")</f>
        <v>463381</v>
      </c>
      <c r="N863">
        <f>_xlfn.XLOOKUP(A863,compensation_cleaned!$A:$A,compensation_cleaned!$C:$C,"Missing")</f>
        <v>45671</v>
      </c>
      <c r="O863" t="str">
        <f>_xlfn.XLOOKUP(A863,compensation_cleaned!$A:$A,compensation_cleaned!$D:$D,"Missing")</f>
        <v>L1</v>
      </c>
      <c r="P863">
        <f>_xlfn.XLOOKUP(A863,engagement_pivot!$A:$A,engagement_pivot!$B:$B,"Missing")</f>
        <v>2.6666666666666665</v>
      </c>
      <c r="Q863" t="str">
        <f>IF(
  _xlfn.XLOOKUP(A863, engagement_pivot!A:A, engagement_pivot!C:C, 0) &gt; 0,
  "Yes",
  "No"
)</f>
        <v>Yes</v>
      </c>
      <c r="R863">
        <f t="shared" si="65"/>
        <v>62</v>
      </c>
      <c r="S863" t="str">
        <f t="shared" si="66"/>
        <v>37+ months</v>
      </c>
      <c r="T863">
        <f>_xlfn.XLOOKUP(A863,performance_pivot!$A:$A,performance_pivot!$B:$B,"Missing")</f>
        <v>3</v>
      </c>
      <c r="U863">
        <f>_xlfn.XLOOKUP(A863,compensation_cleaned!$A:$A,compensation_cleaned!$F:$F,"Missing")</f>
        <v>499723.03723404254</v>
      </c>
      <c r="V863" t="str">
        <f t="shared" si="67"/>
        <v>Below Avg Pay</v>
      </c>
      <c r="W863" t="str">
        <f t="shared" si="68"/>
        <v>Low/Avg Performer</v>
      </c>
      <c r="Y863" t="str">
        <f t="shared" si="69"/>
        <v>Low Pay &amp; Low Performance</v>
      </c>
    </row>
    <row r="864" spans="1:25">
      <c r="A864" s="7" t="s">
        <v>1050</v>
      </c>
      <c r="B864" s="8" t="s">
        <v>19</v>
      </c>
      <c r="C864" s="8">
        <v>37</v>
      </c>
      <c r="D864" s="8" t="s">
        <v>20</v>
      </c>
      <c r="E864" s="8" t="s">
        <v>13</v>
      </c>
      <c r="F864" s="8" t="s">
        <v>14</v>
      </c>
      <c r="G864" s="9">
        <v>44472</v>
      </c>
      <c r="H864" s="8" t="s">
        <v>358</v>
      </c>
      <c r="I864" s="8" t="s">
        <v>45</v>
      </c>
      <c r="J864" s="10" t="s">
        <v>24</v>
      </c>
      <c r="K864" t="str">
        <f>_xlfn.XLOOKUP(A864,attrition_cleaned!$A:$A,attrition_cleaned!$B:$B,"Missing")</f>
        <v>Yes</v>
      </c>
      <c r="L864" s="9">
        <v>46022</v>
      </c>
      <c r="M864">
        <f>_xlfn.XLOOKUP(A864,compensation_cleaned!$A:$A,compensation_cleaned!$B:$B,"Missing")</f>
        <v>844076</v>
      </c>
      <c r="N864">
        <f>_xlfn.XLOOKUP(A864,compensation_cleaned!$A:$A,compensation_cleaned!$C:$C,"Missing")</f>
        <v>123624</v>
      </c>
      <c r="O864" t="str">
        <f>_xlfn.XLOOKUP(A864,compensation_cleaned!$A:$A,compensation_cleaned!$D:$D,"Missing")</f>
        <v>L2</v>
      </c>
      <c r="P864">
        <f>_xlfn.XLOOKUP(A864,engagement_pivot!$A:$A,engagement_pivot!$B:$B,"Missing")</f>
        <v>3.6666666666666665</v>
      </c>
      <c r="Q864" t="str">
        <f>IF(
  _xlfn.XLOOKUP(A864, engagement_pivot!A:A, engagement_pivot!C:C, 0) &gt; 0,
  "Yes",
  "No"
)</f>
        <v>Yes</v>
      </c>
      <c r="R864">
        <f t="shared" si="65"/>
        <v>50</v>
      </c>
      <c r="S864" t="str">
        <f t="shared" si="66"/>
        <v>37+ months</v>
      </c>
      <c r="T864">
        <f>_xlfn.XLOOKUP(A864,performance_pivot!$A:$A,performance_pivot!$B:$B,"Missing")</f>
        <v>3.3333333333333335</v>
      </c>
      <c r="U864">
        <f>_xlfn.XLOOKUP(A864,compensation_cleaned!$A:$A,compensation_cleaned!$F:$F,"Missing")</f>
        <v>746435.40070921986</v>
      </c>
      <c r="V864" t="str">
        <f t="shared" si="67"/>
        <v>Above Avg Pay</v>
      </c>
      <c r="W864" t="str">
        <f t="shared" si="68"/>
        <v>Low/Avg Performer</v>
      </c>
      <c r="Y864" t="str">
        <f t="shared" si="69"/>
        <v>Overpaid Low Performer</v>
      </c>
    </row>
    <row r="865" spans="1:25">
      <c r="A865" s="11" t="s">
        <v>1051</v>
      </c>
      <c r="B865" s="12" t="s">
        <v>11</v>
      </c>
      <c r="C865" s="12">
        <v>26</v>
      </c>
      <c r="D865" s="12" t="s">
        <v>12</v>
      </c>
      <c r="E865" s="12" t="s">
        <v>26</v>
      </c>
      <c r="F865" s="12" t="s">
        <v>58</v>
      </c>
      <c r="G865" s="13">
        <v>44649</v>
      </c>
      <c r="H865" s="12" t="s">
        <v>683</v>
      </c>
      <c r="I865" s="12" t="s">
        <v>70</v>
      </c>
      <c r="J865" s="14" t="s">
        <v>24</v>
      </c>
      <c r="K865" t="str">
        <f>_xlfn.XLOOKUP(A865,attrition_cleaned!$A:$A,attrition_cleaned!$B:$B,"Missing")</f>
        <v>No</v>
      </c>
      <c r="L865" s="13"/>
      <c r="M865">
        <f>_xlfn.XLOOKUP(A865,compensation_cleaned!$A:$A,compensation_cleaned!$B:$B,"Missing")</f>
        <v>638963</v>
      </c>
      <c r="N865">
        <f>_xlfn.XLOOKUP(A865,compensation_cleaned!$A:$A,compensation_cleaned!$C:$C,"Missing")</f>
        <v>67582</v>
      </c>
      <c r="O865" t="str">
        <f>_xlfn.XLOOKUP(A865,compensation_cleaned!$A:$A,compensation_cleaned!$D:$D,"Missing")</f>
        <v>L2</v>
      </c>
      <c r="P865">
        <f>_xlfn.XLOOKUP(A865,engagement_pivot!$A:$A,engagement_pivot!$B:$B,"Missing")</f>
        <v>2.3333333333333335</v>
      </c>
      <c r="Q865" t="str">
        <f>IF(
  _xlfn.XLOOKUP(A865, engagement_pivot!A:A, engagement_pivot!C:C, 0) &gt; 0,
  "Yes",
  "No"
)</f>
        <v>Yes</v>
      </c>
      <c r="R865">
        <f t="shared" si="65"/>
        <v>21</v>
      </c>
      <c r="S865" t="str">
        <f t="shared" si="66"/>
        <v>13–36 months</v>
      </c>
      <c r="T865">
        <f>_xlfn.XLOOKUP(A865,performance_pivot!$A:$A,performance_pivot!$B:$B,"Missing")</f>
        <v>3</v>
      </c>
      <c r="U865">
        <f>_xlfn.XLOOKUP(A865,compensation_cleaned!$A:$A,compensation_cleaned!$F:$F,"Missing")</f>
        <v>746435.40070921986</v>
      </c>
      <c r="V865" t="str">
        <f t="shared" si="67"/>
        <v>Below Avg Pay</v>
      </c>
      <c r="W865" t="str">
        <f t="shared" si="68"/>
        <v>Low/Avg Performer</v>
      </c>
      <c r="Y865" t="str">
        <f t="shared" si="69"/>
        <v>Low Pay &amp; Low Performance</v>
      </c>
    </row>
    <row r="866" spans="1:25">
      <c r="A866" s="7" t="s">
        <v>1052</v>
      </c>
      <c r="B866" s="8" t="s">
        <v>19</v>
      </c>
      <c r="C866" s="8">
        <v>44</v>
      </c>
      <c r="D866" s="8" t="s">
        <v>12</v>
      </c>
      <c r="E866" s="8" t="s">
        <v>33</v>
      </c>
      <c r="F866" s="8" t="s">
        <v>112</v>
      </c>
      <c r="G866" s="9">
        <v>43868</v>
      </c>
      <c r="H866" s="8" t="s">
        <v>176</v>
      </c>
      <c r="I866" s="8" t="s">
        <v>70</v>
      </c>
      <c r="J866" s="10" t="s">
        <v>24</v>
      </c>
      <c r="K866" t="str">
        <f>_xlfn.XLOOKUP(A866,attrition_cleaned!$A:$A,attrition_cleaned!$B:$B,"Missing")</f>
        <v>No</v>
      </c>
      <c r="L866" s="9"/>
      <c r="M866">
        <f>_xlfn.XLOOKUP(A866,compensation_cleaned!$A:$A,compensation_cleaned!$B:$B,"Missing")</f>
        <v>518744</v>
      </c>
      <c r="N866">
        <f>_xlfn.XLOOKUP(A866,compensation_cleaned!$A:$A,compensation_cleaned!$C:$C,"Missing")</f>
        <v>58272</v>
      </c>
      <c r="O866" t="str">
        <f>_xlfn.XLOOKUP(A866,compensation_cleaned!$A:$A,compensation_cleaned!$D:$D,"Missing")</f>
        <v>L1</v>
      </c>
      <c r="P866">
        <f>_xlfn.XLOOKUP(A866,engagement_pivot!$A:$A,engagement_pivot!$B:$B,"Missing")</f>
        <v>2.3333333333333335</v>
      </c>
      <c r="Q866" t="str">
        <f>IF(
  _xlfn.XLOOKUP(A866, engagement_pivot!A:A, engagement_pivot!C:C, 0) &gt; 0,
  "Yes",
  "No"
)</f>
        <v>Yes</v>
      </c>
      <c r="R866">
        <f t="shared" si="65"/>
        <v>46</v>
      </c>
      <c r="S866" t="str">
        <f t="shared" si="66"/>
        <v>37+ months</v>
      </c>
      <c r="T866">
        <f>_xlfn.XLOOKUP(A866,performance_pivot!$A:$A,performance_pivot!$B:$B,"Missing")</f>
        <v>2</v>
      </c>
      <c r="U866">
        <f>_xlfn.XLOOKUP(A866,compensation_cleaned!$A:$A,compensation_cleaned!$F:$F,"Missing")</f>
        <v>499723.03723404254</v>
      </c>
      <c r="V866" t="str">
        <f t="shared" si="67"/>
        <v>Above Avg Pay</v>
      </c>
      <c r="W866" t="str">
        <f t="shared" si="68"/>
        <v>Low/Avg Performer</v>
      </c>
      <c r="Y866" t="str">
        <f t="shared" si="69"/>
        <v>Overpaid Low Performer</v>
      </c>
    </row>
    <row r="867" spans="1:25">
      <c r="A867" s="11" t="s">
        <v>1053</v>
      </c>
      <c r="B867" s="12" t="s">
        <v>11</v>
      </c>
      <c r="C867" s="12">
        <v>37</v>
      </c>
      <c r="D867" s="12" t="s">
        <v>12</v>
      </c>
      <c r="E867" s="12" t="s">
        <v>49</v>
      </c>
      <c r="F867" s="12" t="s">
        <v>68</v>
      </c>
      <c r="G867" s="13">
        <v>45120</v>
      </c>
      <c r="H867" s="12" t="s">
        <v>51</v>
      </c>
      <c r="I867" s="12" t="s">
        <v>31</v>
      </c>
      <c r="J867" s="14" t="s">
        <v>17</v>
      </c>
      <c r="K867" t="str">
        <f>_xlfn.XLOOKUP(A867,attrition_cleaned!$A:$A,attrition_cleaned!$B:$B,"Missing")</f>
        <v>No</v>
      </c>
      <c r="L867" s="13"/>
      <c r="M867">
        <f>_xlfn.XLOOKUP(A867,compensation_cleaned!$A:$A,compensation_cleaned!$B:$B,"Missing")</f>
        <v>544378</v>
      </c>
      <c r="N867">
        <f>_xlfn.XLOOKUP(A867,compensation_cleaned!$A:$A,compensation_cleaned!$C:$C,"Missing")</f>
        <v>73097</v>
      </c>
      <c r="O867" t="str">
        <f>_xlfn.XLOOKUP(A867,compensation_cleaned!$A:$A,compensation_cleaned!$D:$D,"Missing")</f>
        <v>L1</v>
      </c>
      <c r="P867">
        <f>_xlfn.XLOOKUP(A867,engagement_pivot!$A:$A,engagement_pivot!$B:$B,"Missing")</f>
        <v>2</v>
      </c>
      <c r="Q867" t="str">
        <f>IF(
  _xlfn.XLOOKUP(A867, engagement_pivot!A:A, engagement_pivot!C:C, 0) &gt; 0,
  "Yes",
  "No"
)</f>
        <v>Yes</v>
      </c>
      <c r="R867">
        <f t="shared" si="65"/>
        <v>5</v>
      </c>
      <c r="S867" t="str">
        <f t="shared" si="66"/>
        <v>0–12 months</v>
      </c>
      <c r="T867">
        <f>_xlfn.XLOOKUP(A867,performance_pivot!$A:$A,performance_pivot!$B:$B,"Missing")</f>
        <v>3</v>
      </c>
      <c r="U867">
        <f>_xlfn.XLOOKUP(A867,compensation_cleaned!$A:$A,compensation_cleaned!$F:$F,"Missing")</f>
        <v>499723.03723404254</v>
      </c>
      <c r="V867" t="str">
        <f t="shared" si="67"/>
        <v>Above Avg Pay</v>
      </c>
      <c r="W867" t="str">
        <f t="shared" si="68"/>
        <v>Low/Avg Performer</v>
      </c>
      <c r="Y867" t="str">
        <f t="shared" si="69"/>
        <v>Overpaid Low Performer</v>
      </c>
    </row>
    <row r="868" spans="1:25">
      <c r="A868" s="7" t="s">
        <v>1054</v>
      </c>
      <c r="B868" s="8" t="s">
        <v>19</v>
      </c>
      <c r="C868" s="8">
        <v>41</v>
      </c>
      <c r="D868" s="8" t="s">
        <v>20</v>
      </c>
      <c r="E868" s="8" t="s">
        <v>49</v>
      </c>
      <c r="F868" s="8" t="s">
        <v>65</v>
      </c>
      <c r="G868" s="9">
        <v>42989</v>
      </c>
      <c r="H868" s="8" t="s">
        <v>582</v>
      </c>
      <c r="I868" s="8" t="s">
        <v>56</v>
      </c>
      <c r="J868" s="10" t="s">
        <v>24</v>
      </c>
      <c r="K868" t="str">
        <f>_xlfn.XLOOKUP(A868,attrition_cleaned!$A:$A,attrition_cleaned!$B:$B,"Missing")</f>
        <v>No</v>
      </c>
      <c r="L868" s="9"/>
      <c r="M868">
        <f>_xlfn.XLOOKUP(A868,compensation_cleaned!$A:$A,compensation_cleaned!$B:$B,"Missing")</f>
        <v>1581430</v>
      </c>
      <c r="N868">
        <f>_xlfn.XLOOKUP(A868,compensation_cleaned!$A:$A,compensation_cleaned!$C:$C,"Missing")</f>
        <v>79672</v>
      </c>
      <c r="O868" t="str">
        <f>_xlfn.XLOOKUP(A868,compensation_cleaned!$A:$A,compensation_cleaned!$D:$D,"Missing")</f>
        <v>L4</v>
      </c>
      <c r="P868">
        <f>_xlfn.XLOOKUP(A868,engagement_pivot!$A:$A,engagement_pivot!$B:$B,"Missing")</f>
        <v>4</v>
      </c>
      <c r="Q868" t="str">
        <f>IF(
  _xlfn.XLOOKUP(A868, engagement_pivot!A:A, engagement_pivot!C:C, 0) &gt; 0,
  "Yes",
  "No"
)</f>
        <v>Yes</v>
      </c>
      <c r="R868">
        <f t="shared" si="65"/>
        <v>75</v>
      </c>
      <c r="S868" t="str">
        <f t="shared" si="66"/>
        <v>37+ months</v>
      </c>
      <c r="T868">
        <f>_xlfn.XLOOKUP(A868,performance_pivot!$A:$A,performance_pivot!$B:$B,"Missing")</f>
        <v>4</v>
      </c>
      <c r="U868">
        <f>_xlfn.XLOOKUP(A868,compensation_cleaned!$A:$A,compensation_cleaned!$F:$F,"Missing")</f>
        <v>1044648.4727722772</v>
      </c>
      <c r="V868" t="str">
        <f t="shared" si="67"/>
        <v>Above Avg Pay</v>
      </c>
      <c r="W868" t="str">
        <f t="shared" si="68"/>
        <v>High Performer</v>
      </c>
      <c r="Y868" t="str">
        <f t="shared" si="69"/>
        <v>Well Aligned</v>
      </c>
    </row>
    <row r="869" spans="1:25">
      <c r="A869" s="11" t="s">
        <v>1055</v>
      </c>
      <c r="B869" s="12" t="s">
        <v>19</v>
      </c>
      <c r="C869" s="12">
        <v>33</v>
      </c>
      <c r="D869" s="12" t="s">
        <v>12</v>
      </c>
      <c r="E869" s="12" t="s">
        <v>26</v>
      </c>
      <c r="F869" s="12" t="s">
        <v>27</v>
      </c>
      <c r="G869" s="13">
        <v>44361</v>
      </c>
      <c r="H869" s="12" t="s">
        <v>173</v>
      </c>
      <c r="I869" s="12" t="s">
        <v>70</v>
      </c>
      <c r="J869" s="14" t="s">
        <v>24</v>
      </c>
      <c r="K869" t="str">
        <f>_xlfn.XLOOKUP(A869,attrition_cleaned!$A:$A,attrition_cleaned!$B:$B,"Missing")</f>
        <v>Yes</v>
      </c>
      <c r="L869" s="13">
        <v>45658</v>
      </c>
      <c r="M869">
        <f>_xlfn.XLOOKUP(A869,compensation_cleaned!$A:$A,compensation_cleaned!$B:$B,"Missing")</f>
        <v>593841</v>
      </c>
      <c r="N869">
        <f>_xlfn.XLOOKUP(A869,compensation_cleaned!$A:$A,compensation_cleaned!$C:$C,"Missing")</f>
        <v>53637</v>
      </c>
      <c r="O869" t="str">
        <f>_xlfn.XLOOKUP(A869,compensation_cleaned!$A:$A,compensation_cleaned!$D:$D,"Missing")</f>
        <v>L1</v>
      </c>
      <c r="P869">
        <f>_xlfn.XLOOKUP(A869,engagement_pivot!$A:$A,engagement_pivot!$B:$B,"Missing")</f>
        <v>2</v>
      </c>
      <c r="Q869" t="str">
        <f>IF(
  _xlfn.XLOOKUP(A869, engagement_pivot!A:A, engagement_pivot!C:C, 0) &gt; 0,
  "Yes",
  "No"
)</f>
        <v>Yes</v>
      </c>
      <c r="R869">
        <f t="shared" si="65"/>
        <v>42</v>
      </c>
      <c r="S869" t="str">
        <f t="shared" si="66"/>
        <v>37+ months</v>
      </c>
      <c r="T869">
        <f>_xlfn.XLOOKUP(A869,performance_pivot!$A:$A,performance_pivot!$B:$B,"Missing")</f>
        <v>2.5</v>
      </c>
      <c r="U869">
        <f>_xlfn.XLOOKUP(A869,compensation_cleaned!$A:$A,compensation_cleaned!$F:$F,"Missing")</f>
        <v>499723.03723404254</v>
      </c>
      <c r="V869" t="str">
        <f t="shared" si="67"/>
        <v>Above Avg Pay</v>
      </c>
      <c r="W869" t="str">
        <f t="shared" si="68"/>
        <v>Low/Avg Performer</v>
      </c>
      <c r="Y869" t="str">
        <f t="shared" si="69"/>
        <v>Overpaid Low Performer</v>
      </c>
    </row>
    <row r="870" spans="1:25">
      <c r="A870" s="7" t="s">
        <v>1056</v>
      </c>
      <c r="B870" s="8" t="s">
        <v>11</v>
      </c>
      <c r="C870" s="8">
        <v>36</v>
      </c>
      <c r="D870" s="8" t="s">
        <v>12</v>
      </c>
      <c r="E870" s="8" t="s">
        <v>13</v>
      </c>
      <c r="F870" s="8" t="s">
        <v>21</v>
      </c>
      <c r="G870" s="9">
        <v>44616</v>
      </c>
      <c r="H870" s="8" t="s">
        <v>534</v>
      </c>
      <c r="I870" s="8" t="s">
        <v>31</v>
      </c>
      <c r="J870" s="10" t="s">
        <v>24</v>
      </c>
      <c r="K870" t="str">
        <f>_xlfn.XLOOKUP(A870,attrition_cleaned!$A:$A,attrition_cleaned!$B:$B,"Missing")</f>
        <v>No</v>
      </c>
      <c r="L870" s="9"/>
      <c r="M870">
        <f>_xlfn.XLOOKUP(A870,compensation_cleaned!$A:$A,compensation_cleaned!$B:$B,"Missing")</f>
        <v>676040</v>
      </c>
      <c r="N870">
        <f>_xlfn.XLOOKUP(A870,compensation_cleaned!$A:$A,compensation_cleaned!$C:$C,"Missing")</f>
        <v>74283</v>
      </c>
      <c r="O870" t="str">
        <f>_xlfn.XLOOKUP(A870,compensation_cleaned!$A:$A,compensation_cleaned!$D:$D,"Missing")</f>
        <v>L2</v>
      </c>
      <c r="P870">
        <f>_xlfn.XLOOKUP(A870,engagement_pivot!$A:$A,engagement_pivot!$B:$B,"Missing")</f>
        <v>5</v>
      </c>
      <c r="Q870" t="str">
        <f>IF(
  _xlfn.XLOOKUP(A870, engagement_pivot!A:A, engagement_pivot!C:C, 0) &gt; 0,
  "Yes",
  "No"
)</f>
        <v>Yes</v>
      </c>
      <c r="R870">
        <f t="shared" si="65"/>
        <v>22</v>
      </c>
      <c r="S870" t="str">
        <f t="shared" si="66"/>
        <v>13–36 months</v>
      </c>
      <c r="T870">
        <f>_xlfn.XLOOKUP(A870,performance_pivot!$A:$A,performance_pivot!$B:$B,"Missing")</f>
        <v>3</v>
      </c>
      <c r="U870">
        <f>_xlfn.XLOOKUP(A870,compensation_cleaned!$A:$A,compensation_cleaned!$F:$F,"Missing")</f>
        <v>746435.40070921986</v>
      </c>
      <c r="V870" t="str">
        <f t="shared" si="67"/>
        <v>Below Avg Pay</v>
      </c>
      <c r="W870" t="str">
        <f t="shared" si="68"/>
        <v>Low/Avg Performer</v>
      </c>
      <c r="Y870" t="str">
        <f t="shared" si="69"/>
        <v>Low Pay &amp; Low Performance</v>
      </c>
    </row>
    <row r="871" spans="1:25">
      <c r="A871" s="11" t="s">
        <v>1057</v>
      </c>
      <c r="B871" s="12" t="s">
        <v>19</v>
      </c>
      <c r="C871" s="12">
        <v>26</v>
      </c>
      <c r="D871" s="12" t="s">
        <v>20</v>
      </c>
      <c r="E871" s="12" t="s">
        <v>33</v>
      </c>
      <c r="F871" s="12" t="s">
        <v>112</v>
      </c>
      <c r="G871" s="13">
        <v>45013</v>
      </c>
      <c r="H871" s="12" t="s">
        <v>51</v>
      </c>
      <c r="I871" s="12" t="s">
        <v>70</v>
      </c>
      <c r="J871" s="14" t="s">
        <v>24</v>
      </c>
      <c r="K871" t="str">
        <f>_xlfn.XLOOKUP(A871,attrition_cleaned!$A:$A,attrition_cleaned!$B:$B,"Missing")</f>
        <v>Yes</v>
      </c>
      <c r="L871" s="13">
        <v>45463</v>
      </c>
      <c r="M871">
        <f>_xlfn.XLOOKUP(A871,compensation_cleaned!$A:$A,compensation_cleaned!$B:$B,"Missing")</f>
        <v>769443</v>
      </c>
      <c r="N871">
        <f>_xlfn.XLOOKUP(A871,compensation_cleaned!$A:$A,compensation_cleaned!$C:$C,"Missing")</f>
        <v>113332</v>
      </c>
      <c r="O871" t="str">
        <f>_xlfn.XLOOKUP(A871,compensation_cleaned!$A:$A,compensation_cleaned!$D:$D,"Missing")</f>
        <v>L2</v>
      </c>
      <c r="P871">
        <f>_xlfn.XLOOKUP(A871,engagement_pivot!$A:$A,engagement_pivot!$B:$B,"Missing")</f>
        <v>1.6666666666666667</v>
      </c>
      <c r="Q871" t="str">
        <f>IF(
  _xlfn.XLOOKUP(A871, engagement_pivot!A:A, engagement_pivot!C:C, 0) &gt; 0,
  "Yes",
  "No"
)</f>
        <v>Yes</v>
      </c>
      <c r="R871">
        <f t="shared" si="65"/>
        <v>14</v>
      </c>
      <c r="S871" t="str">
        <f t="shared" si="66"/>
        <v>13–36 months</v>
      </c>
      <c r="T871">
        <f>_xlfn.XLOOKUP(A871,performance_pivot!$A:$A,performance_pivot!$B:$B,"Missing")</f>
        <v>4</v>
      </c>
      <c r="U871">
        <f>_xlfn.XLOOKUP(A871,compensation_cleaned!$A:$A,compensation_cleaned!$F:$F,"Missing")</f>
        <v>746435.40070921986</v>
      </c>
      <c r="V871" t="str">
        <f t="shared" si="67"/>
        <v>Above Avg Pay</v>
      </c>
      <c r="W871" t="str">
        <f t="shared" si="68"/>
        <v>High Performer</v>
      </c>
      <c r="Y871" t="str">
        <f t="shared" si="69"/>
        <v>Well Aligned</v>
      </c>
    </row>
    <row r="872" spans="1:25">
      <c r="A872" s="7" t="s">
        <v>1058</v>
      </c>
      <c r="B872" s="8" t="s">
        <v>11</v>
      </c>
      <c r="C872" s="8">
        <v>31</v>
      </c>
      <c r="D872" s="8" t="s">
        <v>20</v>
      </c>
      <c r="E872" s="8" t="s">
        <v>37</v>
      </c>
      <c r="F872" s="8" t="s">
        <v>43</v>
      </c>
      <c r="G872" s="9">
        <v>43845</v>
      </c>
      <c r="H872" s="8" t="s">
        <v>203</v>
      </c>
      <c r="I872" s="8" t="s">
        <v>45</v>
      </c>
      <c r="J872" s="10" t="s">
        <v>24</v>
      </c>
      <c r="K872" t="str">
        <f>_xlfn.XLOOKUP(A872,attrition_cleaned!$A:$A,attrition_cleaned!$B:$B,"Missing")</f>
        <v>No</v>
      </c>
      <c r="L872" s="9"/>
      <c r="M872">
        <f>_xlfn.XLOOKUP(A872,compensation_cleaned!$A:$A,compensation_cleaned!$B:$B,"Missing")</f>
        <v>457405</v>
      </c>
      <c r="N872">
        <f>_xlfn.XLOOKUP(A872,compensation_cleaned!$A:$A,compensation_cleaned!$C:$C,"Missing")</f>
        <v>34621</v>
      </c>
      <c r="O872" t="str">
        <f>_xlfn.XLOOKUP(A872,compensation_cleaned!$A:$A,compensation_cleaned!$D:$D,"Missing")</f>
        <v>L1</v>
      </c>
      <c r="P872">
        <f>_xlfn.XLOOKUP(A872,engagement_pivot!$A:$A,engagement_pivot!$B:$B,"Missing")</f>
        <v>3</v>
      </c>
      <c r="Q872" t="str">
        <f>IF(
  _xlfn.XLOOKUP(A872, engagement_pivot!A:A, engagement_pivot!C:C, 0) &gt; 0,
  "Yes",
  "No"
)</f>
        <v>Yes</v>
      </c>
      <c r="R872">
        <f t="shared" si="65"/>
        <v>47</v>
      </c>
      <c r="S872" t="str">
        <f t="shared" si="66"/>
        <v>37+ months</v>
      </c>
      <c r="T872">
        <f>_xlfn.XLOOKUP(A872,performance_pivot!$A:$A,performance_pivot!$B:$B,"Missing")</f>
        <v>3.5</v>
      </c>
      <c r="U872">
        <f>_xlfn.XLOOKUP(A872,compensation_cleaned!$A:$A,compensation_cleaned!$F:$F,"Missing")</f>
        <v>499723.03723404254</v>
      </c>
      <c r="V872" t="str">
        <f t="shared" si="67"/>
        <v>Below Avg Pay</v>
      </c>
      <c r="W872" t="str">
        <f t="shared" si="68"/>
        <v>Low/Avg Performer</v>
      </c>
      <c r="Y872" t="str">
        <f t="shared" si="69"/>
        <v>Low Pay &amp; Low Performance</v>
      </c>
    </row>
    <row r="873" spans="1:25">
      <c r="A873" s="11" t="s">
        <v>1059</v>
      </c>
      <c r="B873" s="12" t="s">
        <v>19</v>
      </c>
      <c r="C873" s="12">
        <v>37</v>
      </c>
      <c r="D873" s="12" t="s">
        <v>20</v>
      </c>
      <c r="E873" s="12" t="s">
        <v>33</v>
      </c>
      <c r="F873" s="12" t="s">
        <v>112</v>
      </c>
      <c r="G873" s="13">
        <v>42868</v>
      </c>
      <c r="H873" s="12" t="s">
        <v>292</v>
      </c>
      <c r="I873" s="12" t="s">
        <v>16</v>
      </c>
      <c r="J873" s="14" t="s">
        <v>24</v>
      </c>
      <c r="K873" t="str">
        <f>_xlfn.XLOOKUP(A873,attrition_cleaned!$A:$A,attrition_cleaned!$B:$B,"Missing")</f>
        <v>Yes</v>
      </c>
      <c r="L873" s="13">
        <v>44448</v>
      </c>
      <c r="M873">
        <f>_xlfn.XLOOKUP(A873,compensation_cleaned!$A:$A,compensation_cleaned!$B:$B,"Missing")</f>
        <v>1465060</v>
      </c>
      <c r="N873">
        <f>_xlfn.XLOOKUP(A873,compensation_cleaned!$A:$A,compensation_cleaned!$C:$C,"Missing")</f>
        <v>199780</v>
      </c>
      <c r="O873" t="str">
        <f>_xlfn.XLOOKUP(A873,compensation_cleaned!$A:$A,compensation_cleaned!$D:$D,"Missing")</f>
        <v>L4</v>
      </c>
      <c r="P873">
        <f>_xlfn.XLOOKUP(A873,engagement_pivot!$A:$A,engagement_pivot!$B:$B,"Missing")</f>
        <v>1</v>
      </c>
      <c r="Q873" t="str">
        <f>IF(
  _xlfn.XLOOKUP(A873, engagement_pivot!A:A, engagement_pivot!C:C, 0) &gt; 0,
  "Yes",
  "No"
)</f>
        <v>Yes</v>
      </c>
      <c r="R873">
        <f t="shared" si="65"/>
        <v>51</v>
      </c>
      <c r="S873" t="str">
        <f t="shared" si="66"/>
        <v>37+ months</v>
      </c>
      <c r="T873">
        <f>_xlfn.XLOOKUP(A873,performance_pivot!$A:$A,performance_pivot!$B:$B,"Missing")</f>
        <v>3.3333333333333335</v>
      </c>
      <c r="U873">
        <f>_xlfn.XLOOKUP(A873,compensation_cleaned!$A:$A,compensation_cleaned!$F:$F,"Missing")</f>
        <v>1044648.4727722772</v>
      </c>
      <c r="V873" t="str">
        <f t="shared" si="67"/>
        <v>Above Avg Pay</v>
      </c>
      <c r="W873" t="str">
        <f t="shared" si="68"/>
        <v>Low/Avg Performer</v>
      </c>
      <c r="Y873" t="str">
        <f t="shared" si="69"/>
        <v>Overpaid Low Performer</v>
      </c>
    </row>
    <row r="874" spans="1:25">
      <c r="A874" s="7" t="s">
        <v>1060</v>
      </c>
      <c r="B874" s="8" t="s">
        <v>11</v>
      </c>
      <c r="C874" s="8">
        <v>29</v>
      </c>
      <c r="D874" s="8" t="s">
        <v>12</v>
      </c>
      <c r="E874" s="8" t="s">
        <v>26</v>
      </c>
      <c r="F874" s="8" t="s">
        <v>58</v>
      </c>
      <c r="G874" s="9">
        <v>42897</v>
      </c>
      <c r="H874" s="8" t="s">
        <v>76</v>
      </c>
      <c r="I874" s="8" t="s">
        <v>56</v>
      </c>
      <c r="J874" s="10" t="s">
        <v>24</v>
      </c>
      <c r="K874" t="str">
        <f>_xlfn.XLOOKUP(A874,attrition_cleaned!$A:$A,attrition_cleaned!$B:$B,"Missing")</f>
        <v>Yes</v>
      </c>
      <c r="L874" s="9">
        <v>44256</v>
      </c>
      <c r="M874">
        <f>_xlfn.XLOOKUP(A874,compensation_cleaned!$A:$A,compensation_cleaned!$B:$B,"Missing")</f>
        <v>821282</v>
      </c>
      <c r="N874">
        <f>_xlfn.XLOOKUP(A874,compensation_cleaned!$A:$A,compensation_cleaned!$C:$C,"Missing")</f>
        <v>69761</v>
      </c>
      <c r="O874" t="str">
        <f>_xlfn.XLOOKUP(A874,compensation_cleaned!$A:$A,compensation_cleaned!$D:$D,"Missing")</f>
        <v>L2</v>
      </c>
      <c r="P874">
        <f>_xlfn.XLOOKUP(A874,engagement_pivot!$A:$A,engagement_pivot!$B:$B,"Missing")</f>
        <v>2.3333333333333335</v>
      </c>
      <c r="Q874" t="str">
        <f>IF(
  _xlfn.XLOOKUP(A874, engagement_pivot!A:A, engagement_pivot!C:C, 0) &gt; 0,
  "Yes",
  "No"
)</f>
        <v>Yes</v>
      </c>
      <c r="R874">
        <f t="shared" si="65"/>
        <v>44</v>
      </c>
      <c r="S874" t="str">
        <f t="shared" si="66"/>
        <v>37+ months</v>
      </c>
      <c r="T874">
        <f>_xlfn.XLOOKUP(A874,performance_pivot!$A:$A,performance_pivot!$B:$B,"Missing")</f>
        <v>3.5</v>
      </c>
      <c r="U874">
        <f>_xlfn.XLOOKUP(A874,compensation_cleaned!$A:$A,compensation_cleaned!$F:$F,"Missing")</f>
        <v>746435.40070921986</v>
      </c>
      <c r="V874" t="str">
        <f t="shared" si="67"/>
        <v>Above Avg Pay</v>
      </c>
      <c r="W874" t="str">
        <f t="shared" si="68"/>
        <v>Low/Avg Performer</v>
      </c>
      <c r="Y874" t="str">
        <f t="shared" si="69"/>
        <v>Overpaid Low Performer</v>
      </c>
    </row>
    <row r="875" spans="1:25">
      <c r="A875" s="11" t="s">
        <v>1061</v>
      </c>
      <c r="B875" s="12" t="s">
        <v>19</v>
      </c>
      <c r="C875" s="12">
        <v>44</v>
      </c>
      <c r="D875" s="12" t="s">
        <v>20</v>
      </c>
      <c r="E875" s="12" t="s">
        <v>37</v>
      </c>
      <c r="F875" s="12" t="s">
        <v>38</v>
      </c>
      <c r="G875" s="13">
        <v>43625</v>
      </c>
      <c r="H875" s="12" t="s">
        <v>107</v>
      </c>
      <c r="I875" s="12" t="s">
        <v>56</v>
      </c>
      <c r="J875" s="14" t="s">
        <v>24</v>
      </c>
      <c r="K875" t="str">
        <f>_xlfn.XLOOKUP(A875,attrition_cleaned!$A:$A,attrition_cleaned!$B:$B,"Missing")</f>
        <v>No</v>
      </c>
      <c r="L875" s="13"/>
      <c r="M875">
        <f>_xlfn.XLOOKUP(A875,compensation_cleaned!$A:$A,compensation_cleaned!$B:$B,"Missing")</f>
        <v>794437</v>
      </c>
      <c r="N875">
        <f>_xlfn.XLOOKUP(A875,compensation_cleaned!$A:$A,compensation_cleaned!$C:$C,"Missing")</f>
        <v>87580</v>
      </c>
      <c r="O875" t="str">
        <f>_xlfn.XLOOKUP(A875,compensation_cleaned!$A:$A,compensation_cleaned!$D:$D,"Missing")</f>
        <v>L2</v>
      </c>
      <c r="P875">
        <f>_xlfn.XLOOKUP(A875,engagement_pivot!$A:$A,engagement_pivot!$B:$B,"Missing")</f>
        <v>3</v>
      </c>
      <c r="Q875" t="str">
        <f>IF(
  _xlfn.XLOOKUP(A875, engagement_pivot!A:A, engagement_pivot!C:C, 0) &gt; 0,
  "Yes",
  "No"
)</f>
        <v>Yes</v>
      </c>
      <c r="R875">
        <f t="shared" si="65"/>
        <v>54</v>
      </c>
      <c r="S875" t="str">
        <f t="shared" si="66"/>
        <v>37+ months</v>
      </c>
      <c r="T875">
        <f>_xlfn.XLOOKUP(A875,performance_pivot!$A:$A,performance_pivot!$B:$B,"Missing")</f>
        <v>4</v>
      </c>
      <c r="U875">
        <f>_xlfn.XLOOKUP(A875,compensation_cleaned!$A:$A,compensation_cleaned!$F:$F,"Missing")</f>
        <v>746435.40070921986</v>
      </c>
      <c r="V875" t="str">
        <f t="shared" si="67"/>
        <v>Above Avg Pay</v>
      </c>
      <c r="W875" t="str">
        <f t="shared" si="68"/>
        <v>High Performer</v>
      </c>
      <c r="Y875" t="str">
        <f t="shared" si="69"/>
        <v>Well Aligned</v>
      </c>
    </row>
    <row r="876" spans="1:25">
      <c r="A876" s="7" t="s">
        <v>1062</v>
      </c>
      <c r="B876" s="8" t="s">
        <v>11</v>
      </c>
      <c r="C876" s="8">
        <v>33</v>
      </c>
      <c r="D876" s="8" t="s">
        <v>20</v>
      </c>
      <c r="E876" s="8" t="s">
        <v>33</v>
      </c>
      <c r="F876" s="8" t="s">
        <v>34</v>
      </c>
      <c r="G876" s="9">
        <v>44177</v>
      </c>
      <c r="H876" s="8" t="s">
        <v>28</v>
      </c>
      <c r="I876" s="8" t="s">
        <v>23</v>
      </c>
      <c r="J876" s="10" t="s">
        <v>24</v>
      </c>
      <c r="K876" t="str">
        <f>_xlfn.XLOOKUP(A876,attrition_cleaned!$A:$A,attrition_cleaned!$B:$B,"Missing")</f>
        <v>No</v>
      </c>
      <c r="L876" s="9"/>
      <c r="M876">
        <f>_xlfn.XLOOKUP(A876,compensation_cleaned!$A:$A,compensation_cleaned!$B:$B,"Missing")</f>
        <v>568081</v>
      </c>
      <c r="N876">
        <f>_xlfn.XLOOKUP(A876,compensation_cleaned!$A:$A,compensation_cleaned!$C:$C,"Missing")</f>
        <v>69866</v>
      </c>
      <c r="O876" t="str">
        <f>_xlfn.XLOOKUP(A876,compensation_cleaned!$A:$A,compensation_cleaned!$D:$D,"Missing")</f>
        <v>L1</v>
      </c>
      <c r="P876">
        <f>_xlfn.XLOOKUP(A876,engagement_pivot!$A:$A,engagement_pivot!$B:$B,"Missing")</f>
        <v>3</v>
      </c>
      <c r="Q876" t="str">
        <f>IF(
  _xlfn.XLOOKUP(A876, engagement_pivot!A:A, engagement_pivot!C:C, 0) &gt; 0,
  "Yes",
  "No"
)</f>
        <v>Yes</v>
      </c>
      <c r="R876">
        <f t="shared" si="65"/>
        <v>36</v>
      </c>
      <c r="S876" t="str">
        <f t="shared" si="66"/>
        <v>13–36 months</v>
      </c>
      <c r="T876">
        <f>_xlfn.XLOOKUP(A876,performance_pivot!$A:$A,performance_pivot!$B:$B,"Missing")</f>
        <v>3.5</v>
      </c>
      <c r="U876">
        <f>_xlfn.XLOOKUP(A876,compensation_cleaned!$A:$A,compensation_cleaned!$F:$F,"Missing")</f>
        <v>499723.03723404254</v>
      </c>
      <c r="V876" t="str">
        <f t="shared" si="67"/>
        <v>Above Avg Pay</v>
      </c>
      <c r="W876" t="str">
        <f t="shared" si="68"/>
        <v>Low/Avg Performer</v>
      </c>
      <c r="Y876" t="str">
        <f t="shared" si="69"/>
        <v>Overpaid Low Performer</v>
      </c>
    </row>
    <row r="877" spans="1:25">
      <c r="A877" s="11" t="s">
        <v>1063</v>
      </c>
      <c r="B877" s="12" t="s">
        <v>19</v>
      </c>
      <c r="C877" s="12">
        <v>38</v>
      </c>
      <c r="D877" s="12" t="s">
        <v>20</v>
      </c>
      <c r="E877" s="12" t="s">
        <v>37</v>
      </c>
      <c r="F877" s="12" t="s">
        <v>38</v>
      </c>
      <c r="G877" s="13">
        <v>45002</v>
      </c>
      <c r="H877" s="12" t="s">
        <v>126</v>
      </c>
      <c r="I877" s="12" t="s">
        <v>16</v>
      </c>
      <c r="J877" s="14" t="s">
        <v>24</v>
      </c>
      <c r="K877" t="str">
        <f>_xlfn.XLOOKUP(A877,attrition_cleaned!$A:$A,attrition_cleaned!$B:$B,"Missing")</f>
        <v>No</v>
      </c>
      <c r="L877" s="13"/>
      <c r="M877">
        <f>_xlfn.XLOOKUP(A877,compensation_cleaned!$A:$A,compensation_cleaned!$B:$B,"Missing")</f>
        <v>728459</v>
      </c>
      <c r="N877">
        <f>_xlfn.XLOOKUP(A877,compensation_cleaned!$A:$A,compensation_cleaned!$C:$C,"Missing")</f>
        <v>75969</v>
      </c>
      <c r="O877" t="str">
        <f>_xlfn.XLOOKUP(A877,compensation_cleaned!$A:$A,compensation_cleaned!$D:$D,"Missing")</f>
        <v>L2</v>
      </c>
      <c r="P877">
        <f>_xlfn.XLOOKUP(A877,engagement_pivot!$A:$A,engagement_pivot!$B:$B,"Missing")</f>
        <v>3.3333333333333335</v>
      </c>
      <c r="Q877" t="str">
        <f>IF(
  _xlfn.XLOOKUP(A877, engagement_pivot!A:A, engagement_pivot!C:C, 0) &gt; 0,
  "Yes",
  "No"
)</f>
        <v>Yes</v>
      </c>
      <c r="R877">
        <f t="shared" si="65"/>
        <v>9</v>
      </c>
      <c r="S877" t="str">
        <f t="shared" si="66"/>
        <v>0–12 months</v>
      </c>
      <c r="T877">
        <f>_xlfn.XLOOKUP(A877,performance_pivot!$A:$A,performance_pivot!$B:$B,"Missing")</f>
        <v>3.5</v>
      </c>
      <c r="U877">
        <f>_xlfn.XLOOKUP(A877,compensation_cleaned!$A:$A,compensation_cleaned!$F:$F,"Missing")</f>
        <v>746435.40070921986</v>
      </c>
      <c r="V877" t="str">
        <f t="shared" si="67"/>
        <v>Below Avg Pay</v>
      </c>
      <c r="W877" t="str">
        <f t="shared" si="68"/>
        <v>Low/Avg Performer</v>
      </c>
      <c r="Y877" t="str">
        <f t="shared" si="69"/>
        <v>Low Pay &amp; Low Performance</v>
      </c>
    </row>
    <row r="878" spans="1:25">
      <c r="A878" s="7" t="s">
        <v>1064</v>
      </c>
      <c r="B878" s="8" t="s">
        <v>11</v>
      </c>
      <c r="C878" s="8">
        <v>25</v>
      </c>
      <c r="D878" s="8" t="s">
        <v>12</v>
      </c>
      <c r="E878" s="8" t="s">
        <v>33</v>
      </c>
      <c r="F878" s="8" t="s">
        <v>34</v>
      </c>
      <c r="G878" s="9">
        <v>43437</v>
      </c>
      <c r="H878" s="8" t="s">
        <v>552</v>
      </c>
      <c r="I878" s="8" t="s">
        <v>56</v>
      </c>
      <c r="J878" s="10" t="s">
        <v>24</v>
      </c>
      <c r="K878" t="str">
        <f>_xlfn.XLOOKUP(A878,attrition_cleaned!$A:$A,attrition_cleaned!$B:$B,"Missing")</f>
        <v>No</v>
      </c>
      <c r="L878" s="9"/>
      <c r="M878">
        <f>_xlfn.XLOOKUP(A878,compensation_cleaned!$A:$A,compensation_cleaned!$B:$B,"Missing")</f>
        <v>1233206</v>
      </c>
      <c r="N878">
        <f>_xlfn.XLOOKUP(A878,compensation_cleaned!$A:$A,compensation_cleaned!$C:$C,"Missing")</f>
        <v>128693</v>
      </c>
      <c r="O878" t="str">
        <f>_xlfn.XLOOKUP(A878,compensation_cleaned!$A:$A,compensation_cleaned!$D:$D,"Missing")</f>
        <v>L4</v>
      </c>
      <c r="P878">
        <f>_xlfn.XLOOKUP(A878,engagement_pivot!$A:$A,engagement_pivot!$B:$B,"Missing")</f>
        <v>1</v>
      </c>
      <c r="Q878" t="str">
        <f>IF(
  _xlfn.XLOOKUP(A878, engagement_pivot!A:A, engagement_pivot!C:C, 0) &gt; 0,
  "Yes",
  "No"
)</f>
        <v>Yes</v>
      </c>
      <c r="R878">
        <f t="shared" si="65"/>
        <v>60</v>
      </c>
      <c r="S878" t="str">
        <f t="shared" si="66"/>
        <v>37+ months</v>
      </c>
      <c r="T878">
        <f>_xlfn.XLOOKUP(A878,performance_pivot!$A:$A,performance_pivot!$B:$B,"Missing")</f>
        <v>5</v>
      </c>
      <c r="U878">
        <f>_xlfn.XLOOKUP(A878,compensation_cleaned!$A:$A,compensation_cleaned!$F:$F,"Missing")</f>
        <v>1044648.4727722772</v>
      </c>
      <c r="V878" t="str">
        <f t="shared" si="67"/>
        <v>Above Avg Pay</v>
      </c>
      <c r="W878" t="str">
        <f t="shared" si="68"/>
        <v>High Performer</v>
      </c>
      <c r="Y878" t="str">
        <f t="shared" si="69"/>
        <v>Well Aligned</v>
      </c>
    </row>
    <row r="879" spans="1:25">
      <c r="A879" s="11" t="s">
        <v>1065</v>
      </c>
      <c r="B879" s="12" t="s">
        <v>11</v>
      </c>
      <c r="C879" s="12">
        <v>40</v>
      </c>
      <c r="D879" s="12" t="s">
        <v>20</v>
      </c>
      <c r="E879" s="12" t="s">
        <v>33</v>
      </c>
      <c r="F879" s="12" t="s">
        <v>34</v>
      </c>
      <c r="G879" s="13">
        <v>44964</v>
      </c>
      <c r="H879" s="12" t="s">
        <v>263</v>
      </c>
      <c r="I879" s="12" t="s">
        <v>23</v>
      </c>
      <c r="J879" s="14" t="s">
        <v>24</v>
      </c>
      <c r="K879" t="str">
        <f>_xlfn.XLOOKUP(A879,attrition_cleaned!$A:$A,attrition_cleaned!$B:$B,"Missing")</f>
        <v>Yes</v>
      </c>
      <c r="L879" s="13">
        <v>45910</v>
      </c>
      <c r="M879">
        <f>_xlfn.XLOOKUP(A879,compensation_cleaned!$A:$A,compensation_cleaned!$B:$B,"Missing")</f>
        <v>519002</v>
      </c>
      <c r="N879">
        <f>_xlfn.XLOOKUP(A879,compensation_cleaned!$A:$A,compensation_cleaned!$C:$C,"Missing")</f>
        <v>42459</v>
      </c>
      <c r="O879" t="str">
        <f>_xlfn.XLOOKUP(A879,compensation_cleaned!$A:$A,compensation_cleaned!$D:$D,"Missing")</f>
        <v>L1</v>
      </c>
      <c r="P879">
        <f>_xlfn.XLOOKUP(A879,engagement_pivot!$A:$A,engagement_pivot!$B:$B,"Missing")</f>
        <v>1</v>
      </c>
      <c r="Q879" t="str">
        <f>IF(
  _xlfn.XLOOKUP(A879, engagement_pivot!A:A, engagement_pivot!C:C, 0) &gt; 0,
  "Yes",
  "No"
)</f>
        <v>Yes</v>
      </c>
      <c r="R879">
        <f t="shared" si="65"/>
        <v>31</v>
      </c>
      <c r="S879" t="str">
        <f t="shared" si="66"/>
        <v>13–36 months</v>
      </c>
      <c r="T879">
        <f>_xlfn.XLOOKUP(A879,performance_pivot!$A:$A,performance_pivot!$B:$B,"Missing")</f>
        <v>2.3333333333333335</v>
      </c>
      <c r="U879">
        <f>_xlfn.XLOOKUP(A879,compensation_cleaned!$A:$A,compensation_cleaned!$F:$F,"Missing")</f>
        <v>499723.03723404254</v>
      </c>
      <c r="V879" t="str">
        <f t="shared" si="67"/>
        <v>Above Avg Pay</v>
      </c>
      <c r="W879" t="str">
        <f t="shared" si="68"/>
        <v>Low/Avg Performer</v>
      </c>
      <c r="Y879" t="str">
        <f t="shared" si="69"/>
        <v>Overpaid Low Performer</v>
      </c>
    </row>
    <row r="880" spans="1:25">
      <c r="A880" s="7" t="s">
        <v>1066</v>
      </c>
      <c r="B880" s="8" t="s">
        <v>11</v>
      </c>
      <c r="C880" s="8">
        <v>33</v>
      </c>
      <c r="D880" s="8" t="s">
        <v>12</v>
      </c>
      <c r="E880" s="8" t="s">
        <v>33</v>
      </c>
      <c r="F880" s="8" t="s">
        <v>34</v>
      </c>
      <c r="G880" s="9">
        <v>44271</v>
      </c>
      <c r="H880" s="8" t="s">
        <v>656</v>
      </c>
      <c r="I880" s="8" t="s">
        <v>56</v>
      </c>
      <c r="J880" s="10" t="s">
        <v>24</v>
      </c>
      <c r="K880" t="str">
        <f>_xlfn.XLOOKUP(A880,attrition_cleaned!$A:$A,attrition_cleaned!$B:$B,"Missing")</f>
        <v>No</v>
      </c>
      <c r="L880" s="9"/>
      <c r="M880">
        <f>_xlfn.XLOOKUP(A880,compensation_cleaned!$A:$A,compensation_cleaned!$B:$B,"Missing")</f>
        <v>817830</v>
      </c>
      <c r="N880">
        <f>_xlfn.XLOOKUP(A880,compensation_cleaned!$A:$A,compensation_cleaned!$C:$C,"Missing")</f>
        <v>61107</v>
      </c>
      <c r="O880" t="str">
        <f>_xlfn.XLOOKUP(A880,compensation_cleaned!$A:$A,compensation_cleaned!$D:$D,"Missing")</f>
        <v>L2</v>
      </c>
      <c r="P880">
        <f>_xlfn.XLOOKUP(A880,engagement_pivot!$A:$A,engagement_pivot!$B:$B,"Missing")</f>
        <v>2</v>
      </c>
      <c r="Q880" t="str">
        <f>IF(
  _xlfn.XLOOKUP(A880, engagement_pivot!A:A, engagement_pivot!C:C, 0) &gt; 0,
  "Yes",
  "No"
)</f>
        <v>Yes</v>
      </c>
      <c r="R880">
        <f t="shared" si="65"/>
        <v>33</v>
      </c>
      <c r="S880" t="str">
        <f t="shared" si="66"/>
        <v>13–36 months</v>
      </c>
      <c r="T880">
        <f>_xlfn.XLOOKUP(A880,performance_pivot!$A:$A,performance_pivot!$B:$B,"Missing")</f>
        <v>3.5</v>
      </c>
      <c r="U880">
        <f>_xlfn.XLOOKUP(A880,compensation_cleaned!$A:$A,compensation_cleaned!$F:$F,"Missing")</f>
        <v>746435.40070921986</v>
      </c>
      <c r="V880" t="str">
        <f t="shared" si="67"/>
        <v>Above Avg Pay</v>
      </c>
      <c r="W880" t="str">
        <f t="shared" si="68"/>
        <v>Low/Avg Performer</v>
      </c>
      <c r="Y880" t="str">
        <f t="shared" si="69"/>
        <v>Overpaid Low Performer</v>
      </c>
    </row>
    <row r="881" spans="1:25">
      <c r="A881" s="11" t="s">
        <v>1067</v>
      </c>
      <c r="B881" s="12" t="s">
        <v>11</v>
      </c>
      <c r="C881" s="12">
        <v>44</v>
      </c>
      <c r="D881" s="12" t="s">
        <v>12</v>
      </c>
      <c r="E881" s="12" t="s">
        <v>49</v>
      </c>
      <c r="F881" s="12" t="s">
        <v>50</v>
      </c>
      <c r="G881" s="13">
        <v>43028</v>
      </c>
      <c r="H881" s="12" t="s">
        <v>571</v>
      </c>
      <c r="I881" s="12" t="s">
        <v>23</v>
      </c>
      <c r="J881" s="14" t="s">
        <v>24</v>
      </c>
      <c r="K881" t="str">
        <f>_xlfn.XLOOKUP(A881,attrition_cleaned!$A:$A,attrition_cleaned!$B:$B,"Missing")</f>
        <v>No</v>
      </c>
      <c r="L881" s="13"/>
      <c r="M881">
        <f>_xlfn.XLOOKUP(A881,compensation_cleaned!$A:$A,compensation_cleaned!$B:$B,"Missing")</f>
        <v>928643</v>
      </c>
      <c r="N881">
        <f>_xlfn.XLOOKUP(A881,compensation_cleaned!$A:$A,compensation_cleaned!$C:$C,"Missing")</f>
        <v>63530</v>
      </c>
      <c r="O881" t="str">
        <f>_xlfn.XLOOKUP(A881,compensation_cleaned!$A:$A,compensation_cleaned!$D:$D,"Missing")</f>
        <v>L3</v>
      </c>
      <c r="P881">
        <f>_xlfn.XLOOKUP(A881,engagement_pivot!$A:$A,engagement_pivot!$B:$B,"Missing")</f>
        <v>5</v>
      </c>
      <c r="Q881" t="str">
        <f>IF(
  _xlfn.XLOOKUP(A881, engagement_pivot!A:A, engagement_pivot!C:C, 0) &gt; 0,
  "Yes",
  "No"
)</f>
        <v>Yes</v>
      </c>
      <c r="R881">
        <f t="shared" si="65"/>
        <v>74</v>
      </c>
      <c r="S881" t="str">
        <f t="shared" si="66"/>
        <v>37+ months</v>
      </c>
      <c r="T881">
        <f>_xlfn.XLOOKUP(A881,performance_pivot!$A:$A,performance_pivot!$B:$B,"Missing")</f>
        <v>3</v>
      </c>
      <c r="U881">
        <f>_xlfn.XLOOKUP(A881,compensation_cleaned!$A:$A,compensation_cleaned!$F:$F,"Missing")</f>
        <v>1044648.4727722772</v>
      </c>
      <c r="V881" t="str">
        <f t="shared" si="67"/>
        <v>Below Avg Pay</v>
      </c>
      <c r="W881" t="str">
        <f t="shared" si="68"/>
        <v>Low/Avg Performer</v>
      </c>
      <c r="Y881" t="str">
        <f t="shared" si="69"/>
        <v>Low Pay &amp; Low Performance</v>
      </c>
    </row>
    <row r="882" spans="1:25">
      <c r="A882" s="7" t="s">
        <v>1068</v>
      </c>
      <c r="B882" s="8" t="s">
        <v>11</v>
      </c>
      <c r="C882" s="8">
        <v>30</v>
      </c>
      <c r="D882" s="8" t="s">
        <v>12</v>
      </c>
      <c r="E882" s="8" t="s">
        <v>49</v>
      </c>
      <c r="F882" s="8" t="s">
        <v>65</v>
      </c>
      <c r="G882" s="9">
        <v>43625</v>
      </c>
      <c r="H882" s="8" t="s">
        <v>231</v>
      </c>
      <c r="I882" s="8" t="s">
        <v>16</v>
      </c>
      <c r="J882" s="10" t="s">
        <v>24</v>
      </c>
      <c r="K882" t="str">
        <f>_xlfn.XLOOKUP(A882,attrition_cleaned!$A:$A,attrition_cleaned!$B:$B,"Missing")</f>
        <v>No</v>
      </c>
      <c r="L882" s="9"/>
      <c r="M882">
        <f>_xlfn.XLOOKUP(A882,compensation_cleaned!$A:$A,compensation_cleaned!$B:$B,"Missing")</f>
        <v>966894</v>
      </c>
      <c r="N882">
        <f>_xlfn.XLOOKUP(A882,compensation_cleaned!$A:$A,compensation_cleaned!$C:$C,"Missing")</f>
        <v>54386</v>
      </c>
      <c r="O882" t="str">
        <f>_xlfn.XLOOKUP(A882,compensation_cleaned!$A:$A,compensation_cleaned!$D:$D,"Missing")</f>
        <v>L3</v>
      </c>
      <c r="P882">
        <f>_xlfn.XLOOKUP(A882,engagement_pivot!$A:$A,engagement_pivot!$B:$B,"Missing")</f>
        <v>1.5</v>
      </c>
      <c r="Q882" t="str">
        <f>IF(
  _xlfn.XLOOKUP(A882, engagement_pivot!A:A, engagement_pivot!C:C, 0) &gt; 0,
  "Yes",
  "No"
)</f>
        <v>Yes</v>
      </c>
      <c r="R882">
        <f t="shared" si="65"/>
        <v>54</v>
      </c>
      <c r="S882" t="str">
        <f t="shared" si="66"/>
        <v>37+ months</v>
      </c>
      <c r="T882">
        <f>_xlfn.XLOOKUP(A882,performance_pivot!$A:$A,performance_pivot!$B:$B,"Missing")</f>
        <v>2.25</v>
      </c>
      <c r="U882">
        <f>_xlfn.XLOOKUP(A882,compensation_cleaned!$A:$A,compensation_cleaned!$F:$F,"Missing")</f>
        <v>1044648.4727722772</v>
      </c>
      <c r="V882" t="str">
        <f t="shared" si="67"/>
        <v>Below Avg Pay</v>
      </c>
      <c r="W882" t="str">
        <f t="shared" si="68"/>
        <v>Low/Avg Performer</v>
      </c>
      <c r="Y882" t="str">
        <f t="shared" si="69"/>
        <v>Low Pay &amp; Low Performance</v>
      </c>
    </row>
    <row r="883" spans="1:25">
      <c r="A883" s="11" t="s">
        <v>1069</v>
      </c>
      <c r="B883" s="12" t="s">
        <v>19</v>
      </c>
      <c r="C883" s="12">
        <v>34</v>
      </c>
      <c r="D883" s="12" t="s">
        <v>20</v>
      </c>
      <c r="E883" s="12" t="s">
        <v>49</v>
      </c>
      <c r="F883" s="12" t="s">
        <v>68</v>
      </c>
      <c r="G883" s="13">
        <v>44214</v>
      </c>
      <c r="H883" s="12" t="s">
        <v>113</v>
      </c>
      <c r="I883" s="12" t="s">
        <v>70</v>
      </c>
      <c r="J883" s="14" t="s">
        <v>24</v>
      </c>
      <c r="K883" t="str">
        <f>_xlfn.XLOOKUP(A883,attrition_cleaned!$A:$A,attrition_cleaned!$B:$B,"Missing")</f>
        <v>No</v>
      </c>
      <c r="L883" s="13"/>
      <c r="M883">
        <f>_xlfn.XLOOKUP(A883,compensation_cleaned!$A:$A,compensation_cleaned!$B:$B,"Missing")</f>
        <v>1312021</v>
      </c>
      <c r="N883">
        <f>_xlfn.XLOOKUP(A883,compensation_cleaned!$A:$A,compensation_cleaned!$C:$C,"Missing")</f>
        <v>113743</v>
      </c>
      <c r="O883" t="str">
        <f>_xlfn.XLOOKUP(A883,compensation_cleaned!$A:$A,compensation_cleaned!$D:$D,"Missing")</f>
        <v>L4</v>
      </c>
      <c r="P883">
        <f>_xlfn.XLOOKUP(A883,engagement_pivot!$A:$A,engagement_pivot!$B:$B,"Missing")</f>
        <v>1</v>
      </c>
      <c r="Q883" t="str">
        <f>IF(
  _xlfn.XLOOKUP(A883, engagement_pivot!A:A, engagement_pivot!C:C, 0) &gt; 0,
  "Yes",
  "No"
)</f>
        <v>Yes</v>
      </c>
      <c r="R883">
        <f t="shared" si="65"/>
        <v>35</v>
      </c>
      <c r="S883" t="str">
        <f t="shared" si="66"/>
        <v>13–36 months</v>
      </c>
      <c r="T883">
        <f>_xlfn.XLOOKUP(A883,performance_pivot!$A:$A,performance_pivot!$B:$B,"Missing")</f>
        <v>2.5</v>
      </c>
      <c r="U883">
        <f>_xlfn.XLOOKUP(A883,compensation_cleaned!$A:$A,compensation_cleaned!$F:$F,"Missing")</f>
        <v>1044648.4727722772</v>
      </c>
      <c r="V883" t="str">
        <f t="shared" si="67"/>
        <v>Above Avg Pay</v>
      </c>
      <c r="W883" t="str">
        <f t="shared" si="68"/>
        <v>Low/Avg Performer</v>
      </c>
      <c r="Y883" t="str">
        <f t="shared" si="69"/>
        <v>Overpaid Low Performer</v>
      </c>
    </row>
    <row r="884" spans="1:25">
      <c r="A884" s="7" t="s">
        <v>1070</v>
      </c>
      <c r="B884" s="8" t="s">
        <v>11</v>
      </c>
      <c r="C884" s="8">
        <v>37</v>
      </c>
      <c r="D884" s="8" t="s">
        <v>20</v>
      </c>
      <c r="E884" s="8" t="s">
        <v>13</v>
      </c>
      <c r="F884" s="8" t="s">
        <v>14</v>
      </c>
      <c r="G884" s="9">
        <v>42764</v>
      </c>
      <c r="H884" s="8" t="s">
        <v>86</v>
      </c>
      <c r="I884" s="8" t="s">
        <v>70</v>
      </c>
      <c r="J884" s="10" t="s">
        <v>24</v>
      </c>
      <c r="K884" t="str">
        <f>_xlfn.XLOOKUP(A884,attrition_cleaned!$A:$A,attrition_cleaned!$B:$B,"Missing")</f>
        <v>No</v>
      </c>
      <c r="L884" s="9"/>
      <c r="M884">
        <f>_xlfn.XLOOKUP(A884,compensation_cleaned!$A:$A,compensation_cleaned!$B:$B,"Missing")</f>
        <v>460599</v>
      </c>
      <c r="N884">
        <f>_xlfn.XLOOKUP(A884,compensation_cleaned!$A:$A,compensation_cleaned!$C:$C,"Missing")</f>
        <v>52478</v>
      </c>
      <c r="O884" t="str">
        <f>_xlfn.XLOOKUP(A884,compensation_cleaned!$A:$A,compensation_cleaned!$D:$D,"Missing")</f>
        <v>L1</v>
      </c>
      <c r="P884">
        <f>_xlfn.XLOOKUP(A884,engagement_pivot!$A:$A,engagement_pivot!$B:$B,"Missing")</f>
        <v>3.6666666666666665</v>
      </c>
      <c r="Q884" t="str">
        <f>IF(
  _xlfn.XLOOKUP(A884, engagement_pivot!A:A, engagement_pivot!C:C, 0) &gt; 0,
  "Yes",
  "No"
)</f>
        <v>Yes</v>
      </c>
      <c r="R884">
        <f t="shared" si="65"/>
        <v>83</v>
      </c>
      <c r="S884" t="str">
        <f t="shared" si="66"/>
        <v>37+ months</v>
      </c>
      <c r="T884">
        <f>_xlfn.XLOOKUP(A884,performance_pivot!$A:$A,performance_pivot!$B:$B,"Missing")</f>
        <v>3</v>
      </c>
      <c r="U884">
        <f>_xlfn.XLOOKUP(A884,compensation_cleaned!$A:$A,compensation_cleaned!$F:$F,"Missing")</f>
        <v>499723.03723404254</v>
      </c>
      <c r="V884" t="str">
        <f t="shared" si="67"/>
        <v>Below Avg Pay</v>
      </c>
      <c r="W884" t="str">
        <f t="shared" si="68"/>
        <v>Low/Avg Performer</v>
      </c>
      <c r="Y884" t="str">
        <f t="shared" si="69"/>
        <v>Low Pay &amp; Low Performance</v>
      </c>
    </row>
    <row r="885" spans="1:25">
      <c r="A885" s="11" t="s">
        <v>1071</v>
      </c>
      <c r="B885" s="12" t="s">
        <v>19</v>
      </c>
      <c r="C885" s="12">
        <v>34</v>
      </c>
      <c r="D885" s="12" t="s">
        <v>20</v>
      </c>
      <c r="E885" s="12" t="s">
        <v>13</v>
      </c>
      <c r="F885" s="12" t="s">
        <v>14</v>
      </c>
      <c r="G885" s="13">
        <v>43702</v>
      </c>
      <c r="H885" s="12" t="s">
        <v>848</v>
      </c>
      <c r="I885" s="12" t="s">
        <v>56</v>
      </c>
      <c r="J885" s="14" t="s">
        <v>24</v>
      </c>
      <c r="K885" t="str">
        <f>_xlfn.XLOOKUP(A885,attrition_cleaned!$A:$A,attrition_cleaned!$B:$B,"Missing")</f>
        <v>No</v>
      </c>
      <c r="L885" s="13"/>
      <c r="M885">
        <f>_xlfn.XLOOKUP(A885,compensation_cleaned!$A:$A,compensation_cleaned!$B:$B,"Missing")</f>
        <v>674164</v>
      </c>
      <c r="N885">
        <f>_xlfn.XLOOKUP(A885,compensation_cleaned!$A:$A,compensation_cleaned!$C:$C,"Missing")</f>
        <v>47216</v>
      </c>
      <c r="O885" t="str">
        <f>_xlfn.XLOOKUP(A885,compensation_cleaned!$A:$A,compensation_cleaned!$D:$D,"Missing")</f>
        <v>L2</v>
      </c>
      <c r="P885">
        <f>_xlfn.XLOOKUP(A885,engagement_pivot!$A:$A,engagement_pivot!$B:$B,"Missing")</f>
        <v>2</v>
      </c>
      <c r="Q885" t="str">
        <f>IF(
  _xlfn.XLOOKUP(A885, engagement_pivot!A:A, engagement_pivot!C:C, 0) &gt; 0,
  "Yes",
  "No"
)</f>
        <v>Yes</v>
      </c>
      <c r="R885">
        <f t="shared" si="65"/>
        <v>52</v>
      </c>
      <c r="S885" t="str">
        <f t="shared" si="66"/>
        <v>37+ months</v>
      </c>
      <c r="T885">
        <f>_xlfn.XLOOKUP(A885,performance_pivot!$A:$A,performance_pivot!$B:$B,"Missing")</f>
        <v>3.25</v>
      </c>
      <c r="U885">
        <f>_xlfn.XLOOKUP(A885,compensation_cleaned!$A:$A,compensation_cleaned!$F:$F,"Missing")</f>
        <v>746435.40070921986</v>
      </c>
      <c r="V885" t="str">
        <f t="shared" si="67"/>
        <v>Below Avg Pay</v>
      </c>
      <c r="W885" t="str">
        <f t="shared" si="68"/>
        <v>Low/Avg Performer</v>
      </c>
      <c r="Y885" t="str">
        <f t="shared" si="69"/>
        <v>Low Pay &amp; Low Performance</v>
      </c>
    </row>
    <row r="886" spans="1:25">
      <c r="A886" s="7" t="s">
        <v>1072</v>
      </c>
      <c r="B886" s="8" t="s">
        <v>11</v>
      </c>
      <c r="C886" s="8">
        <v>40</v>
      </c>
      <c r="D886" s="8" t="s">
        <v>20</v>
      </c>
      <c r="E886" s="8" t="s">
        <v>26</v>
      </c>
      <c r="F886" s="8" t="s">
        <v>58</v>
      </c>
      <c r="G886" s="9">
        <v>44342</v>
      </c>
      <c r="H886" s="8" t="s">
        <v>432</v>
      </c>
      <c r="I886" s="8" t="s">
        <v>23</v>
      </c>
      <c r="J886" s="10" t="s">
        <v>24</v>
      </c>
      <c r="K886" t="str">
        <f>_xlfn.XLOOKUP(A886,attrition_cleaned!$A:$A,attrition_cleaned!$B:$B,"Missing")</f>
        <v>No</v>
      </c>
      <c r="L886" s="9"/>
      <c r="M886">
        <f>_xlfn.XLOOKUP(A886,compensation_cleaned!$A:$A,compensation_cleaned!$B:$B,"Missing")</f>
        <v>1254932</v>
      </c>
      <c r="N886">
        <f>_xlfn.XLOOKUP(A886,compensation_cleaned!$A:$A,compensation_cleaned!$C:$C,"Missing")</f>
        <v>81762</v>
      </c>
      <c r="O886" t="str">
        <f>_xlfn.XLOOKUP(A886,compensation_cleaned!$A:$A,compensation_cleaned!$D:$D,"Missing")</f>
        <v>L4</v>
      </c>
      <c r="P886">
        <f>_xlfn.XLOOKUP(A886,engagement_pivot!$A:$A,engagement_pivot!$B:$B,"Missing")</f>
        <v>3</v>
      </c>
      <c r="Q886" t="str">
        <f>IF(
  _xlfn.XLOOKUP(A886, engagement_pivot!A:A, engagement_pivot!C:C, 0) &gt; 0,
  "Yes",
  "No"
)</f>
        <v>Yes</v>
      </c>
      <c r="R886">
        <f t="shared" si="65"/>
        <v>31</v>
      </c>
      <c r="S886" t="str">
        <f t="shared" si="66"/>
        <v>13–36 months</v>
      </c>
      <c r="T886">
        <f>_xlfn.XLOOKUP(A886,performance_pivot!$A:$A,performance_pivot!$B:$B,"Missing")</f>
        <v>3</v>
      </c>
      <c r="U886">
        <f>_xlfn.XLOOKUP(A886,compensation_cleaned!$A:$A,compensation_cleaned!$F:$F,"Missing")</f>
        <v>1044648.4727722772</v>
      </c>
      <c r="V886" t="str">
        <f t="shared" si="67"/>
        <v>Above Avg Pay</v>
      </c>
      <c r="W886" t="str">
        <f t="shared" si="68"/>
        <v>Low/Avg Performer</v>
      </c>
      <c r="Y886" t="str">
        <f t="shared" si="69"/>
        <v>Overpaid Low Performer</v>
      </c>
    </row>
    <row r="887" spans="1:25">
      <c r="A887" s="11" t="s">
        <v>1073</v>
      </c>
      <c r="B887" s="12" t="s">
        <v>19</v>
      </c>
      <c r="C887" s="12">
        <v>28</v>
      </c>
      <c r="D887" s="12" t="s">
        <v>20</v>
      </c>
      <c r="E887" s="12" t="s">
        <v>37</v>
      </c>
      <c r="F887" s="12" t="s">
        <v>43</v>
      </c>
      <c r="G887" s="13">
        <v>42900</v>
      </c>
      <c r="H887" s="12" t="s">
        <v>571</v>
      </c>
      <c r="I887" s="12" t="s">
        <v>70</v>
      </c>
      <c r="J887" s="14" t="s">
        <v>24</v>
      </c>
      <c r="K887" t="str">
        <f>_xlfn.XLOOKUP(A887,attrition_cleaned!$A:$A,attrition_cleaned!$B:$B,"Missing")</f>
        <v>No</v>
      </c>
      <c r="L887" s="13"/>
      <c r="M887">
        <f>_xlfn.XLOOKUP(A887,compensation_cleaned!$A:$A,compensation_cleaned!$B:$B,"Missing")</f>
        <v>854445</v>
      </c>
      <c r="N887">
        <f>_xlfn.XLOOKUP(A887,compensation_cleaned!$A:$A,compensation_cleaned!$C:$C,"Missing")</f>
        <v>124649</v>
      </c>
      <c r="O887" t="str">
        <f>_xlfn.XLOOKUP(A887,compensation_cleaned!$A:$A,compensation_cleaned!$D:$D,"Missing")</f>
        <v>L2</v>
      </c>
      <c r="P887">
        <f>_xlfn.XLOOKUP(A887,engagement_pivot!$A:$A,engagement_pivot!$B:$B,"Missing")</f>
        <v>4</v>
      </c>
      <c r="Q887" t="str">
        <f>IF(
  _xlfn.XLOOKUP(A887, engagement_pivot!A:A, engagement_pivot!C:C, 0) &gt; 0,
  "Yes",
  "No"
)</f>
        <v>Yes</v>
      </c>
      <c r="R887">
        <f t="shared" si="65"/>
        <v>78</v>
      </c>
      <c r="S887" t="str">
        <f t="shared" si="66"/>
        <v>37+ months</v>
      </c>
      <c r="T887">
        <f>_xlfn.XLOOKUP(A887,performance_pivot!$A:$A,performance_pivot!$B:$B,"Missing")</f>
        <v>3</v>
      </c>
      <c r="U887">
        <f>_xlfn.XLOOKUP(A887,compensation_cleaned!$A:$A,compensation_cleaned!$F:$F,"Missing")</f>
        <v>746435.40070921986</v>
      </c>
      <c r="V887" t="str">
        <f t="shared" si="67"/>
        <v>Above Avg Pay</v>
      </c>
      <c r="W887" t="str">
        <f t="shared" si="68"/>
        <v>Low/Avg Performer</v>
      </c>
      <c r="Y887" t="str">
        <f t="shared" si="69"/>
        <v>Overpaid Low Performer</v>
      </c>
    </row>
    <row r="888" spans="1:25">
      <c r="A888" s="7" t="s">
        <v>1074</v>
      </c>
      <c r="B888" s="8" t="s">
        <v>11</v>
      </c>
      <c r="C888" s="8">
        <v>22</v>
      </c>
      <c r="D888" s="8" t="s">
        <v>12</v>
      </c>
      <c r="E888" s="8" t="s">
        <v>37</v>
      </c>
      <c r="F888" s="8" t="s">
        <v>43</v>
      </c>
      <c r="G888" s="9">
        <v>42827</v>
      </c>
      <c r="H888" s="8" t="s">
        <v>229</v>
      </c>
      <c r="I888" s="8" t="s">
        <v>70</v>
      </c>
      <c r="J888" s="10" t="s">
        <v>24</v>
      </c>
      <c r="K888" t="str">
        <f>_xlfn.XLOOKUP(A888,attrition_cleaned!$A:$A,attrition_cleaned!$B:$B,"Missing")</f>
        <v>No</v>
      </c>
      <c r="L888" s="9"/>
      <c r="M888">
        <f>_xlfn.XLOOKUP(A888,compensation_cleaned!$A:$A,compensation_cleaned!$B:$B,"Missing")</f>
        <v>460920</v>
      </c>
      <c r="N888">
        <f>_xlfn.XLOOKUP(A888,compensation_cleaned!$A:$A,compensation_cleaned!$C:$C,"Missing")</f>
        <v>39767</v>
      </c>
      <c r="O888" t="str">
        <f>_xlfn.XLOOKUP(A888,compensation_cleaned!$A:$A,compensation_cleaned!$D:$D,"Missing")</f>
        <v>L1</v>
      </c>
      <c r="P888">
        <f>_xlfn.XLOOKUP(A888,engagement_pivot!$A:$A,engagement_pivot!$B:$B,"Missing")</f>
        <v>3.5</v>
      </c>
      <c r="Q888" t="str">
        <f>IF(
  _xlfn.XLOOKUP(A888, engagement_pivot!A:A, engagement_pivot!C:C, 0) &gt; 0,
  "Yes",
  "No"
)</f>
        <v>Yes</v>
      </c>
      <c r="R888">
        <f t="shared" si="65"/>
        <v>80</v>
      </c>
      <c r="S888" t="str">
        <f t="shared" si="66"/>
        <v>37+ months</v>
      </c>
      <c r="T888">
        <f>_xlfn.XLOOKUP(A888,performance_pivot!$A:$A,performance_pivot!$B:$B,"Missing")</f>
        <v>4</v>
      </c>
      <c r="U888">
        <f>_xlfn.XLOOKUP(A888,compensation_cleaned!$A:$A,compensation_cleaned!$F:$F,"Missing")</f>
        <v>499723.03723404254</v>
      </c>
      <c r="V888" t="str">
        <f t="shared" si="67"/>
        <v>Below Avg Pay</v>
      </c>
      <c r="W888" t="str">
        <f t="shared" si="68"/>
        <v>High Performer</v>
      </c>
      <c r="Y888" t="str">
        <f t="shared" si="69"/>
        <v>Underpaid High Performer</v>
      </c>
    </row>
    <row r="889" spans="1:25">
      <c r="A889" s="11" t="s">
        <v>1075</v>
      </c>
      <c r="B889" s="12" t="s">
        <v>19</v>
      </c>
      <c r="C889" s="12">
        <v>44</v>
      </c>
      <c r="D889" s="12" t="s">
        <v>12</v>
      </c>
      <c r="E889" s="12" t="s">
        <v>37</v>
      </c>
      <c r="F889" s="12" t="s">
        <v>38</v>
      </c>
      <c r="G889" s="13">
        <v>43534</v>
      </c>
      <c r="H889" s="12" t="s">
        <v>164</v>
      </c>
      <c r="I889" s="12" t="s">
        <v>70</v>
      </c>
      <c r="J889" s="14" t="s">
        <v>24</v>
      </c>
      <c r="K889" t="str">
        <f>_xlfn.XLOOKUP(A889,attrition_cleaned!$A:$A,attrition_cleaned!$B:$B,"Missing")</f>
        <v>No</v>
      </c>
      <c r="L889" s="13"/>
      <c r="M889">
        <f>_xlfn.XLOOKUP(A889,compensation_cleaned!$A:$A,compensation_cleaned!$B:$B,"Missing")</f>
        <v>569474</v>
      </c>
      <c r="N889">
        <f>_xlfn.XLOOKUP(A889,compensation_cleaned!$A:$A,compensation_cleaned!$C:$C,"Missing")</f>
        <v>50533</v>
      </c>
      <c r="O889" t="str">
        <f>_xlfn.XLOOKUP(A889,compensation_cleaned!$A:$A,compensation_cleaned!$D:$D,"Missing")</f>
        <v>L1</v>
      </c>
      <c r="P889">
        <f>_xlfn.XLOOKUP(A889,engagement_pivot!$A:$A,engagement_pivot!$B:$B,"Missing")</f>
        <v>2</v>
      </c>
      <c r="Q889" t="str">
        <f>IF(
  _xlfn.XLOOKUP(A889, engagement_pivot!A:A, engagement_pivot!C:C, 0) &gt; 0,
  "Yes",
  "No"
)</f>
        <v>Yes</v>
      </c>
      <c r="R889">
        <f t="shared" si="65"/>
        <v>57</v>
      </c>
      <c r="S889" t="str">
        <f t="shared" si="66"/>
        <v>37+ months</v>
      </c>
      <c r="T889">
        <f>_xlfn.XLOOKUP(A889,performance_pivot!$A:$A,performance_pivot!$B:$B,"Missing")</f>
        <v>3</v>
      </c>
      <c r="U889">
        <f>_xlfn.XLOOKUP(A889,compensation_cleaned!$A:$A,compensation_cleaned!$F:$F,"Missing")</f>
        <v>499723.03723404254</v>
      </c>
      <c r="V889" t="str">
        <f t="shared" si="67"/>
        <v>Above Avg Pay</v>
      </c>
      <c r="W889" t="str">
        <f t="shared" si="68"/>
        <v>Low/Avg Performer</v>
      </c>
      <c r="Y889" t="str">
        <f t="shared" si="69"/>
        <v>Overpaid Low Performer</v>
      </c>
    </row>
    <row r="890" spans="1:25">
      <c r="A890" s="7" t="s">
        <v>1076</v>
      </c>
      <c r="B890" s="8" t="s">
        <v>11</v>
      </c>
      <c r="C890" s="8">
        <v>25</v>
      </c>
      <c r="D890" s="8" t="s">
        <v>12</v>
      </c>
      <c r="E890" s="8" t="s">
        <v>49</v>
      </c>
      <c r="F890" s="8" t="s">
        <v>68</v>
      </c>
      <c r="G890" s="9">
        <v>44262</v>
      </c>
      <c r="H890" s="8" t="s">
        <v>634</v>
      </c>
      <c r="I890" s="8" t="s">
        <v>45</v>
      </c>
      <c r="J890" s="10" t="s">
        <v>24</v>
      </c>
      <c r="K890" t="str">
        <f>_xlfn.XLOOKUP(A890,attrition_cleaned!$A:$A,attrition_cleaned!$B:$B,"Missing")</f>
        <v>Yes</v>
      </c>
      <c r="L890" s="9">
        <v>45626</v>
      </c>
      <c r="M890">
        <f>_xlfn.XLOOKUP(A890,compensation_cleaned!$A:$A,compensation_cleaned!$B:$B,"Missing")</f>
        <v>1067441</v>
      </c>
      <c r="N890">
        <f>_xlfn.XLOOKUP(A890,compensation_cleaned!$A:$A,compensation_cleaned!$C:$C,"Missing")</f>
        <v>92457</v>
      </c>
      <c r="O890" t="str">
        <f>_xlfn.XLOOKUP(A890,compensation_cleaned!$A:$A,compensation_cleaned!$D:$D,"Missing")</f>
        <v>L3</v>
      </c>
      <c r="P890">
        <f>_xlfn.XLOOKUP(A890,engagement_pivot!$A:$A,engagement_pivot!$B:$B,"Missing")</f>
        <v>3.5</v>
      </c>
      <c r="Q890" t="str">
        <f>IF(
  _xlfn.XLOOKUP(A890, engagement_pivot!A:A, engagement_pivot!C:C, 0) &gt; 0,
  "Yes",
  "No"
)</f>
        <v>Yes</v>
      </c>
      <c r="R890">
        <f t="shared" si="65"/>
        <v>44</v>
      </c>
      <c r="S890" t="str">
        <f t="shared" si="66"/>
        <v>37+ months</v>
      </c>
      <c r="T890">
        <f>_xlfn.XLOOKUP(A890,performance_pivot!$A:$A,performance_pivot!$B:$B,"Missing")</f>
        <v>2.5</v>
      </c>
      <c r="U890">
        <f>_xlfn.XLOOKUP(A890,compensation_cleaned!$A:$A,compensation_cleaned!$F:$F,"Missing")</f>
        <v>1044648.4727722772</v>
      </c>
      <c r="V890" t="str">
        <f t="shared" si="67"/>
        <v>Above Avg Pay</v>
      </c>
      <c r="W890" t="str">
        <f t="shared" si="68"/>
        <v>Low/Avg Performer</v>
      </c>
      <c r="Y890" t="str">
        <f t="shared" si="69"/>
        <v>Overpaid Low Performer</v>
      </c>
    </row>
    <row r="891" spans="1:25">
      <c r="A891" s="11" t="s">
        <v>1077</v>
      </c>
      <c r="B891" s="12" t="s">
        <v>19</v>
      </c>
      <c r="C891" s="12">
        <v>25</v>
      </c>
      <c r="D891" s="12" t="s">
        <v>12</v>
      </c>
      <c r="E891" s="12" t="s">
        <v>49</v>
      </c>
      <c r="F891" s="12" t="s">
        <v>68</v>
      </c>
      <c r="G891" s="13">
        <v>45251</v>
      </c>
      <c r="H891" s="12" t="s">
        <v>100</v>
      </c>
      <c r="I891" s="12" t="s">
        <v>56</v>
      </c>
      <c r="J891" s="14" t="s">
        <v>17</v>
      </c>
      <c r="K891" t="str">
        <f>_xlfn.XLOOKUP(A891,attrition_cleaned!$A:$A,attrition_cleaned!$B:$B,"Missing")</f>
        <v>No</v>
      </c>
      <c r="L891" s="13"/>
      <c r="M891">
        <f>_xlfn.XLOOKUP(A891,compensation_cleaned!$A:$A,compensation_cleaned!$B:$B,"Missing")</f>
        <v>1273285</v>
      </c>
      <c r="N891">
        <f>_xlfn.XLOOKUP(A891,compensation_cleaned!$A:$A,compensation_cleaned!$C:$C,"Missing")</f>
        <v>141467</v>
      </c>
      <c r="O891" t="str">
        <f>_xlfn.XLOOKUP(A891,compensation_cleaned!$A:$A,compensation_cleaned!$D:$D,"Missing")</f>
        <v>L4</v>
      </c>
      <c r="P891">
        <f>_xlfn.XLOOKUP(A891,engagement_pivot!$A:$A,engagement_pivot!$B:$B,"Missing")</f>
        <v>2</v>
      </c>
      <c r="Q891" t="str">
        <f>IF(
  _xlfn.XLOOKUP(A891, engagement_pivot!A:A, engagement_pivot!C:C, 0) &gt; 0,
  "Yes",
  "No"
)</f>
        <v>Yes</v>
      </c>
      <c r="R891">
        <f t="shared" si="65"/>
        <v>1</v>
      </c>
      <c r="S891" t="str">
        <f t="shared" si="66"/>
        <v>0–12 months</v>
      </c>
      <c r="T891">
        <f>_xlfn.XLOOKUP(A891,performance_pivot!$A:$A,performance_pivot!$B:$B,"Missing")</f>
        <v>5</v>
      </c>
      <c r="U891">
        <f>_xlfn.XLOOKUP(A891,compensation_cleaned!$A:$A,compensation_cleaned!$F:$F,"Missing")</f>
        <v>1044648.4727722772</v>
      </c>
      <c r="V891" t="str">
        <f t="shared" si="67"/>
        <v>Above Avg Pay</v>
      </c>
      <c r="W891" t="str">
        <f t="shared" si="68"/>
        <v>High Performer</v>
      </c>
      <c r="Y891" t="str">
        <f t="shared" si="69"/>
        <v>Well Aligned</v>
      </c>
    </row>
    <row r="892" spans="1:25">
      <c r="A892" s="7" t="s">
        <v>1078</v>
      </c>
      <c r="B892" s="8" t="s">
        <v>11</v>
      </c>
      <c r="C892" s="8">
        <v>24</v>
      </c>
      <c r="D892" s="8" t="s">
        <v>20</v>
      </c>
      <c r="E892" s="8" t="s">
        <v>13</v>
      </c>
      <c r="F892" s="8" t="s">
        <v>14</v>
      </c>
      <c r="G892" s="9">
        <v>44491</v>
      </c>
      <c r="H892" s="8" t="s">
        <v>96</v>
      </c>
      <c r="I892" s="8" t="s">
        <v>23</v>
      </c>
      <c r="J892" s="10" t="s">
        <v>24</v>
      </c>
      <c r="K892" t="str">
        <f>_xlfn.XLOOKUP(A892,attrition_cleaned!$A:$A,attrition_cleaned!$B:$B,"Missing")</f>
        <v>Yes</v>
      </c>
      <c r="L892" s="9">
        <v>45055</v>
      </c>
      <c r="M892">
        <f>_xlfn.XLOOKUP(A892,compensation_cleaned!$A:$A,compensation_cleaned!$B:$B,"Missing")</f>
        <v>1560389</v>
      </c>
      <c r="N892">
        <f>_xlfn.XLOOKUP(A892,compensation_cleaned!$A:$A,compensation_cleaned!$C:$C,"Missing")</f>
        <v>163172</v>
      </c>
      <c r="O892" t="str">
        <f>_xlfn.XLOOKUP(A892,compensation_cleaned!$A:$A,compensation_cleaned!$D:$D,"Missing")</f>
        <v>L4</v>
      </c>
      <c r="P892">
        <f>_xlfn.XLOOKUP(A892,engagement_pivot!$A:$A,engagement_pivot!$B:$B,"Missing")</f>
        <v>2.5</v>
      </c>
      <c r="Q892" t="str">
        <f>IF(
  _xlfn.XLOOKUP(A892, engagement_pivot!A:A, engagement_pivot!C:C, 0) &gt; 0,
  "Yes",
  "No"
)</f>
        <v>Yes</v>
      </c>
      <c r="R892">
        <f t="shared" si="65"/>
        <v>18</v>
      </c>
      <c r="S892" t="str">
        <f t="shared" si="66"/>
        <v>13–36 months</v>
      </c>
      <c r="T892">
        <f>_xlfn.XLOOKUP(A892,performance_pivot!$A:$A,performance_pivot!$B:$B,"Missing")</f>
        <v>3.3333333333333335</v>
      </c>
      <c r="U892">
        <f>_xlfn.XLOOKUP(A892,compensation_cleaned!$A:$A,compensation_cleaned!$F:$F,"Missing")</f>
        <v>1044648.4727722772</v>
      </c>
      <c r="V892" t="str">
        <f t="shared" si="67"/>
        <v>Above Avg Pay</v>
      </c>
      <c r="W892" t="str">
        <f t="shared" si="68"/>
        <v>Low/Avg Performer</v>
      </c>
      <c r="Y892" t="str">
        <f t="shared" si="69"/>
        <v>Overpaid Low Performer</v>
      </c>
    </row>
    <row r="893" spans="1:25">
      <c r="A893" s="11" t="s">
        <v>1079</v>
      </c>
      <c r="B893" s="12" t="s">
        <v>19</v>
      </c>
      <c r="C893" s="12">
        <v>34</v>
      </c>
      <c r="D893" s="12" t="s">
        <v>12</v>
      </c>
      <c r="E893" s="12" t="s">
        <v>13</v>
      </c>
      <c r="F893" s="12" t="s">
        <v>21</v>
      </c>
      <c r="G893" s="13">
        <v>44421</v>
      </c>
      <c r="H893" s="12" t="s">
        <v>358</v>
      </c>
      <c r="I893" s="12" t="s">
        <v>16</v>
      </c>
      <c r="J893" s="14" t="s">
        <v>24</v>
      </c>
      <c r="K893" t="str">
        <f>_xlfn.XLOOKUP(A893,attrition_cleaned!$A:$A,attrition_cleaned!$B:$B,"Missing")</f>
        <v>No</v>
      </c>
      <c r="L893" s="13"/>
      <c r="M893">
        <f>_xlfn.XLOOKUP(A893,compensation_cleaned!$A:$A,compensation_cleaned!$B:$B,"Missing")</f>
        <v>954338</v>
      </c>
      <c r="N893">
        <f>_xlfn.XLOOKUP(A893,compensation_cleaned!$A:$A,compensation_cleaned!$C:$C,"Missing")</f>
        <v>106046</v>
      </c>
      <c r="O893" t="str">
        <f>_xlfn.XLOOKUP(A893,compensation_cleaned!$A:$A,compensation_cleaned!$D:$D,"Missing")</f>
        <v>L3</v>
      </c>
      <c r="P893">
        <f>_xlfn.XLOOKUP(A893,engagement_pivot!$A:$A,engagement_pivot!$B:$B,"Missing")</f>
        <v>2.6666666666666665</v>
      </c>
      <c r="Q893" t="str">
        <f>IF(
  _xlfn.XLOOKUP(A893, engagement_pivot!A:A, engagement_pivot!C:C, 0) &gt; 0,
  "Yes",
  "No"
)</f>
        <v>Yes</v>
      </c>
      <c r="R893">
        <f t="shared" si="65"/>
        <v>28</v>
      </c>
      <c r="S893" t="str">
        <f t="shared" si="66"/>
        <v>13–36 months</v>
      </c>
      <c r="T893">
        <f>_xlfn.XLOOKUP(A893,performance_pivot!$A:$A,performance_pivot!$B:$B,"Missing")</f>
        <v>3</v>
      </c>
      <c r="U893">
        <f>_xlfn.XLOOKUP(A893,compensation_cleaned!$A:$A,compensation_cleaned!$F:$F,"Missing")</f>
        <v>1044648.4727722772</v>
      </c>
      <c r="V893" t="str">
        <f t="shared" si="67"/>
        <v>Below Avg Pay</v>
      </c>
      <c r="W893" t="str">
        <f t="shared" si="68"/>
        <v>Low/Avg Performer</v>
      </c>
      <c r="Y893" t="str">
        <f t="shared" si="69"/>
        <v>Low Pay &amp; Low Performance</v>
      </c>
    </row>
    <row r="894" spans="1:25">
      <c r="A894" s="7" t="s">
        <v>1080</v>
      </c>
      <c r="B894" s="8" t="s">
        <v>11</v>
      </c>
      <c r="C894" s="8">
        <v>24</v>
      </c>
      <c r="D894" s="8" t="s">
        <v>12</v>
      </c>
      <c r="E894" s="8" t="s">
        <v>33</v>
      </c>
      <c r="F894" s="8" t="s">
        <v>34</v>
      </c>
      <c r="G894" s="9">
        <v>43362</v>
      </c>
      <c r="H894" s="8" t="s">
        <v>53</v>
      </c>
      <c r="I894" s="8" t="s">
        <v>31</v>
      </c>
      <c r="J894" s="10" t="s">
        <v>24</v>
      </c>
      <c r="K894" t="str">
        <f>_xlfn.XLOOKUP(A894,attrition_cleaned!$A:$A,attrition_cleaned!$B:$B,"Missing")</f>
        <v>No</v>
      </c>
      <c r="L894" s="9"/>
      <c r="M894">
        <f>_xlfn.XLOOKUP(A894,compensation_cleaned!$A:$A,compensation_cleaned!$B:$B,"Missing")</f>
        <v>1298313</v>
      </c>
      <c r="N894">
        <f>_xlfn.XLOOKUP(A894,compensation_cleaned!$A:$A,compensation_cleaned!$C:$C,"Missing")</f>
        <v>168394</v>
      </c>
      <c r="O894" t="str">
        <f>_xlfn.XLOOKUP(A894,compensation_cleaned!$A:$A,compensation_cleaned!$D:$D,"Missing")</f>
        <v>L4</v>
      </c>
      <c r="P894">
        <f>_xlfn.XLOOKUP(A894,engagement_pivot!$A:$A,engagement_pivot!$B:$B,"Missing")</f>
        <v>5</v>
      </c>
      <c r="Q894" t="str">
        <f>IF(
  _xlfn.XLOOKUP(A894, engagement_pivot!A:A, engagement_pivot!C:C, 0) &gt; 0,
  "Yes",
  "No"
)</f>
        <v>Yes</v>
      </c>
      <c r="R894">
        <f t="shared" si="65"/>
        <v>63</v>
      </c>
      <c r="S894" t="str">
        <f t="shared" si="66"/>
        <v>37+ months</v>
      </c>
      <c r="T894">
        <f>_xlfn.XLOOKUP(A894,performance_pivot!$A:$A,performance_pivot!$B:$B,"Missing")</f>
        <v>4</v>
      </c>
      <c r="U894">
        <f>_xlfn.XLOOKUP(A894,compensation_cleaned!$A:$A,compensation_cleaned!$F:$F,"Missing")</f>
        <v>1044648.4727722772</v>
      </c>
      <c r="V894" t="str">
        <f t="shared" si="67"/>
        <v>Above Avg Pay</v>
      </c>
      <c r="W894" t="str">
        <f t="shared" si="68"/>
        <v>High Performer</v>
      </c>
      <c r="Y894" t="str">
        <f t="shared" si="69"/>
        <v>Well Aligned</v>
      </c>
    </row>
    <row r="895" spans="1:25">
      <c r="A895" s="11" t="s">
        <v>1081</v>
      </c>
      <c r="B895" s="12" t="s">
        <v>19</v>
      </c>
      <c r="C895" s="12">
        <v>44</v>
      </c>
      <c r="D895" s="12" t="s">
        <v>12</v>
      </c>
      <c r="E895" s="12" t="s">
        <v>33</v>
      </c>
      <c r="F895" s="12" t="s">
        <v>34</v>
      </c>
      <c r="G895" s="13">
        <v>44960</v>
      </c>
      <c r="H895" s="12" t="s">
        <v>272</v>
      </c>
      <c r="I895" s="12" t="s">
        <v>23</v>
      </c>
      <c r="J895" s="14" t="s">
        <v>24</v>
      </c>
      <c r="K895" t="str">
        <f>_xlfn.XLOOKUP(A895,attrition_cleaned!$A:$A,attrition_cleaned!$B:$B,"Missing")</f>
        <v>No</v>
      </c>
      <c r="L895" s="13"/>
      <c r="M895">
        <f>_xlfn.XLOOKUP(A895,compensation_cleaned!$A:$A,compensation_cleaned!$B:$B,"Missing")</f>
        <v>734170</v>
      </c>
      <c r="N895">
        <f>_xlfn.XLOOKUP(A895,compensation_cleaned!$A:$A,compensation_cleaned!$C:$C,"Missing")</f>
        <v>107784</v>
      </c>
      <c r="O895" t="str">
        <f>_xlfn.XLOOKUP(A895,compensation_cleaned!$A:$A,compensation_cleaned!$D:$D,"Missing")</f>
        <v>L2</v>
      </c>
      <c r="P895">
        <f>_xlfn.XLOOKUP(A895,engagement_pivot!$A:$A,engagement_pivot!$B:$B,"Missing")</f>
        <v>3.3333333333333335</v>
      </c>
      <c r="Q895" t="str">
        <f>IF(
  _xlfn.XLOOKUP(A895, engagement_pivot!A:A, engagement_pivot!C:C, 0) &gt; 0,
  "Yes",
  "No"
)</f>
        <v>Yes</v>
      </c>
      <c r="R895">
        <f t="shared" si="65"/>
        <v>10</v>
      </c>
      <c r="S895" t="str">
        <f t="shared" si="66"/>
        <v>0–12 months</v>
      </c>
      <c r="T895">
        <f>_xlfn.XLOOKUP(A895,performance_pivot!$A:$A,performance_pivot!$B:$B,"Missing")</f>
        <v>3</v>
      </c>
      <c r="U895">
        <f>_xlfn.XLOOKUP(A895,compensation_cleaned!$A:$A,compensation_cleaned!$F:$F,"Missing")</f>
        <v>746435.40070921986</v>
      </c>
      <c r="V895" t="str">
        <f t="shared" si="67"/>
        <v>Below Avg Pay</v>
      </c>
      <c r="W895" t="str">
        <f t="shared" si="68"/>
        <v>Low/Avg Performer</v>
      </c>
      <c r="Y895" t="str">
        <f t="shared" si="69"/>
        <v>Low Pay &amp; Low Performance</v>
      </c>
    </row>
    <row r="896" spans="1:25">
      <c r="A896" s="7" t="s">
        <v>1082</v>
      </c>
      <c r="B896" s="8" t="s">
        <v>11</v>
      </c>
      <c r="C896" s="8">
        <v>33</v>
      </c>
      <c r="D896" s="8" t="s">
        <v>12</v>
      </c>
      <c r="E896" s="8" t="s">
        <v>33</v>
      </c>
      <c r="F896" s="8" t="s">
        <v>112</v>
      </c>
      <c r="G896" s="9">
        <v>45237</v>
      </c>
      <c r="H896" s="8" t="s">
        <v>511</v>
      </c>
      <c r="I896" s="8" t="s">
        <v>16</v>
      </c>
      <c r="J896" s="10" t="s">
        <v>24</v>
      </c>
      <c r="K896" t="str">
        <f>_xlfn.XLOOKUP(A896,attrition_cleaned!$A:$A,attrition_cleaned!$B:$B,"Missing")</f>
        <v>No</v>
      </c>
      <c r="L896" s="9"/>
      <c r="M896">
        <f>_xlfn.XLOOKUP(A896,compensation_cleaned!$A:$A,compensation_cleaned!$B:$B,"Missing")</f>
        <v>521742</v>
      </c>
      <c r="N896">
        <f>_xlfn.XLOOKUP(A896,compensation_cleaned!$A:$A,compensation_cleaned!$C:$C,"Missing")</f>
        <v>40789</v>
      </c>
      <c r="O896" t="str">
        <f>_xlfn.XLOOKUP(A896,compensation_cleaned!$A:$A,compensation_cleaned!$D:$D,"Missing")</f>
        <v>L1</v>
      </c>
      <c r="P896">
        <f>_xlfn.XLOOKUP(A896,engagement_pivot!$A:$A,engagement_pivot!$B:$B,"Missing")</f>
        <v>1.5</v>
      </c>
      <c r="Q896" t="str">
        <f>IF(
  _xlfn.XLOOKUP(A896, engagement_pivot!A:A, engagement_pivot!C:C, 0) &gt; 0,
  "Yes",
  "No"
)</f>
        <v>Yes</v>
      </c>
      <c r="R896">
        <f t="shared" si="65"/>
        <v>1</v>
      </c>
      <c r="S896" t="str">
        <f t="shared" si="66"/>
        <v>0–12 months</v>
      </c>
      <c r="T896">
        <f>_xlfn.XLOOKUP(A896,performance_pivot!$A:$A,performance_pivot!$B:$B,"Missing")</f>
        <v>3</v>
      </c>
      <c r="U896">
        <f>_xlfn.XLOOKUP(A896,compensation_cleaned!$A:$A,compensation_cleaned!$F:$F,"Missing")</f>
        <v>499723.03723404254</v>
      </c>
      <c r="V896" t="str">
        <f t="shared" si="67"/>
        <v>Above Avg Pay</v>
      </c>
      <c r="W896" t="str">
        <f t="shared" si="68"/>
        <v>Low/Avg Performer</v>
      </c>
      <c r="Y896" t="str">
        <f t="shared" si="69"/>
        <v>Overpaid Low Performer</v>
      </c>
    </row>
    <row r="897" spans="1:25">
      <c r="A897" s="11" t="s">
        <v>1083</v>
      </c>
      <c r="B897" s="12" t="s">
        <v>11</v>
      </c>
      <c r="C897" s="12">
        <v>39</v>
      </c>
      <c r="D897" s="12" t="s">
        <v>20</v>
      </c>
      <c r="E897" s="12" t="s">
        <v>26</v>
      </c>
      <c r="F897" s="12" t="s">
        <v>27</v>
      </c>
      <c r="G897" s="13">
        <v>42869</v>
      </c>
      <c r="H897" s="12" t="s">
        <v>227</v>
      </c>
      <c r="I897" s="12" t="s">
        <v>70</v>
      </c>
      <c r="J897" s="14" t="s">
        <v>24</v>
      </c>
      <c r="K897" t="str">
        <f>_xlfn.XLOOKUP(A897,attrition_cleaned!$A:$A,attrition_cleaned!$B:$B,"Missing")</f>
        <v>No</v>
      </c>
      <c r="L897" s="13"/>
      <c r="M897">
        <f>_xlfn.XLOOKUP(A897,compensation_cleaned!$A:$A,compensation_cleaned!$B:$B,"Missing")</f>
        <v>1076415</v>
      </c>
      <c r="N897">
        <f>_xlfn.XLOOKUP(A897,compensation_cleaned!$A:$A,compensation_cleaned!$C:$C,"Missing")</f>
        <v>65547</v>
      </c>
      <c r="O897" t="str">
        <f>_xlfn.XLOOKUP(A897,compensation_cleaned!$A:$A,compensation_cleaned!$D:$D,"Missing")</f>
        <v>L3</v>
      </c>
      <c r="P897">
        <f>_xlfn.XLOOKUP(A897,engagement_pivot!$A:$A,engagement_pivot!$B:$B,"Missing")</f>
        <v>3</v>
      </c>
      <c r="Q897" t="str">
        <f>IF(
  _xlfn.XLOOKUP(A897, engagement_pivot!A:A, engagement_pivot!C:C, 0) &gt; 0,
  "Yes",
  "No"
)</f>
        <v>Yes</v>
      </c>
      <c r="R897">
        <f t="shared" si="65"/>
        <v>79</v>
      </c>
      <c r="S897" t="str">
        <f t="shared" si="66"/>
        <v>37+ months</v>
      </c>
      <c r="T897">
        <f>_xlfn.XLOOKUP(A897,performance_pivot!$A:$A,performance_pivot!$B:$B,"Missing")</f>
        <v>3.3333333333333335</v>
      </c>
      <c r="U897">
        <f>_xlfn.XLOOKUP(A897,compensation_cleaned!$A:$A,compensation_cleaned!$F:$F,"Missing")</f>
        <v>1044648.4727722772</v>
      </c>
      <c r="V897" t="str">
        <f t="shared" si="67"/>
        <v>Above Avg Pay</v>
      </c>
      <c r="W897" t="str">
        <f t="shared" si="68"/>
        <v>Low/Avg Performer</v>
      </c>
      <c r="Y897" t="str">
        <f t="shared" si="69"/>
        <v>Overpaid Low Performer</v>
      </c>
    </row>
    <row r="898" spans="1:25">
      <c r="A898" s="7" t="s">
        <v>1084</v>
      </c>
      <c r="B898" s="8" t="s">
        <v>19</v>
      </c>
      <c r="C898" s="8">
        <v>27</v>
      </c>
      <c r="D898" s="8" t="s">
        <v>12</v>
      </c>
      <c r="E898" s="8" t="s">
        <v>37</v>
      </c>
      <c r="F898" s="8" t="s">
        <v>43</v>
      </c>
      <c r="G898" s="9">
        <v>44834</v>
      </c>
      <c r="H898" s="8" t="s">
        <v>220</v>
      </c>
      <c r="I898" s="8" t="s">
        <v>70</v>
      </c>
      <c r="J898" s="10" t="s">
        <v>24</v>
      </c>
      <c r="K898" t="str">
        <f>_xlfn.XLOOKUP(A898,attrition_cleaned!$A:$A,attrition_cleaned!$B:$B,"Missing")</f>
        <v>Yes</v>
      </c>
      <c r="L898" s="9">
        <v>45066</v>
      </c>
      <c r="M898">
        <f>_xlfn.XLOOKUP(A898,compensation_cleaned!$A:$A,compensation_cleaned!$B:$B,"Missing")</f>
        <v>849174</v>
      </c>
      <c r="N898">
        <f>_xlfn.XLOOKUP(A898,compensation_cleaned!$A:$A,compensation_cleaned!$C:$C,"Missing")</f>
        <v>108432</v>
      </c>
      <c r="O898" t="str">
        <f>_xlfn.XLOOKUP(A898,compensation_cleaned!$A:$A,compensation_cleaned!$D:$D,"Missing")</f>
        <v>L2</v>
      </c>
      <c r="P898">
        <f>_xlfn.XLOOKUP(A898,engagement_pivot!$A:$A,engagement_pivot!$B:$B,"Missing")</f>
        <v>4.5</v>
      </c>
      <c r="Q898" t="str">
        <f>IF(
  _xlfn.XLOOKUP(A898, engagement_pivot!A:A, engagement_pivot!C:C, 0) &gt; 0,
  "Yes",
  "No"
)</f>
        <v>Yes</v>
      </c>
      <c r="R898">
        <f t="shared" si="65"/>
        <v>7</v>
      </c>
      <c r="S898" t="str">
        <f t="shared" si="66"/>
        <v>0–12 months</v>
      </c>
      <c r="T898">
        <f>_xlfn.XLOOKUP(A898,performance_pivot!$A:$A,performance_pivot!$B:$B,"Missing")</f>
        <v>3</v>
      </c>
      <c r="U898">
        <f>_xlfn.XLOOKUP(A898,compensation_cleaned!$A:$A,compensation_cleaned!$F:$F,"Missing")</f>
        <v>746435.40070921986</v>
      </c>
      <c r="V898" t="str">
        <f t="shared" si="67"/>
        <v>Above Avg Pay</v>
      </c>
      <c r="W898" t="str">
        <f t="shared" si="68"/>
        <v>Low/Avg Performer</v>
      </c>
      <c r="Y898" t="str">
        <f t="shared" si="69"/>
        <v>Overpaid Low Performer</v>
      </c>
    </row>
    <row r="899" spans="1:25">
      <c r="A899" s="11" t="s">
        <v>1085</v>
      </c>
      <c r="B899" s="12" t="s">
        <v>19</v>
      </c>
      <c r="C899" s="12">
        <v>28</v>
      </c>
      <c r="D899" s="12" t="s">
        <v>12</v>
      </c>
      <c r="E899" s="12" t="s">
        <v>13</v>
      </c>
      <c r="F899" s="12" t="s">
        <v>21</v>
      </c>
      <c r="G899" s="13">
        <v>45051</v>
      </c>
      <c r="H899" s="12" t="s">
        <v>372</v>
      </c>
      <c r="I899" s="12" t="s">
        <v>31</v>
      </c>
      <c r="J899" s="14" t="s">
        <v>24</v>
      </c>
      <c r="K899" t="str">
        <f>_xlfn.XLOOKUP(A899,attrition_cleaned!$A:$A,attrition_cleaned!$B:$B,"Missing")</f>
        <v>No</v>
      </c>
      <c r="L899" s="13"/>
      <c r="M899">
        <f>_xlfn.XLOOKUP(A899,compensation_cleaned!$A:$A,compensation_cleaned!$B:$B,"Missing")</f>
        <v>480564</v>
      </c>
      <c r="N899">
        <f>_xlfn.XLOOKUP(A899,compensation_cleaned!$A:$A,compensation_cleaned!$C:$C,"Missing")</f>
        <v>68316</v>
      </c>
      <c r="O899" t="str">
        <f>_xlfn.XLOOKUP(A899,compensation_cleaned!$A:$A,compensation_cleaned!$D:$D,"Missing")</f>
        <v>L1</v>
      </c>
      <c r="P899">
        <f>_xlfn.XLOOKUP(A899,engagement_pivot!$A:$A,engagement_pivot!$B:$B,"Missing")</f>
        <v>3</v>
      </c>
      <c r="Q899" t="str">
        <f>IF(
  _xlfn.XLOOKUP(A899, engagement_pivot!A:A, engagement_pivot!C:C, 0) &gt; 0,
  "Yes",
  "No"
)</f>
        <v>Yes</v>
      </c>
      <c r="R899">
        <f t="shared" ref="R899:R962" si="70">IF(K899="Yes",DATEDIF(G899,L899,"M"),DATEDIF(G899,DATE(2023,12,31),"M"))</f>
        <v>7</v>
      </c>
      <c r="S899" t="str">
        <f t="shared" ref="S899:S962" si="71">IF(R899&lt;=12,"0–12 months",
 IF(R899&lt;=36,"13–36 months","37+ months"))</f>
        <v>0–12 months</v>
      </c>
      <c r="T899">
        <f>_xlfn.XLOOKUP(A899,performance_pivot!$A:$A,performance_pivot!$B:$B,"Missing")</f>
        <v>3</v>
      </c>
      <c r="U899">
        <f>_xlfn.XLOOKUP(A899,compensation_cleaned!$A:$A,compensation_cleaned!$F:$F,"Missing")</f>
        <v>499723.03723404254</v>
      </c>
      <c r="V899" t="str">
        <f t="shared" ref="V899:V962" si="72">IF(M899&gt;U899,"Above Avg Pay","Below Avg Pay")</f>
        <v>Below Avg Pay</v>
      </c>
      <c r="W899" t="str">
        <f t="shared" ref="W899:W962" si="73">IF(T899&gt;=4,"High Performer","Low/Avg Performer")</f>
        <v>Low/Avg Performer</v>
      </c>
      <c r="Y899" t="str">
        <f t="shared" si="69"/>
        <v>Low Pay &amp; Low Performance</v>
      </c>
    </row>
    <row r="900" spans="1:25">
      <c r="A900" s="7" t="s">
        <v>1086</v>
      </c>
      <c r="B900" s="8" t="s">
        <v>19</v>
      </c>
      <c r="C900" s="8">
        <v>30</v>
      </c>
      <c r="D900" s="8" t="s">
        <v>20</v>
      </c>
      <c r="E900" s="8" t="s">
        <v>26</v>
      </c>
      <c r="F900" s="8" t="s">
        <v>58</v>
      </c>
      <c r="G900" s="9">
        <v>43049</v>
      </c>
      <c r="H900" s="8" t="s">
        <v>162</v>
      </c>
      <c r="I900" s="8" t="s">
        <v>45</v>
      </c>
      <c r="J900" s="10" t="s">
        <v>24</v>
      </c>
      <c r="K900" t="str">
        <f>_xlfn.XLOOKUP(A900,attrition_cleaned!$A:$A,attrition_cleaned!$B:$B,"Missing")</f>
        <v>No</v>
      </c>
      <c r="L900" s="9"/>
      <c r="M900">
        <f>_xlfn.XLOOKUP(A900,compensation_cleaned!$A:$A,compensation_cleaned!$B:$B,"Missing")</f>
        <v>1219395</v>
      </c>
      <c r="N900">
        <f>_xlfn.XLOOKUP(A900,compensation_cleaned!$A:$A,compensation_cleaned!$C:$C,"Missing")</f>
        <v>104148</v>
      </c>
      <c r="O900" t="str">
        <f>_xlfn.XLOOKUP(A900,compensation_cleaned!$A:$A,compensation_cleaned!$D:$D,"Missing")</f>
        <v>L4</v>
      </c>
      <c r="P900">
        <f>_xlfn.XLOOKUP(A900,engagement_pivot!$A:$A,engagement_pivot!$B:$B,"Missing")</f>
        <v>1</v>
      </c>
      <c r="Q900" t="str">
        <f>IF(
  _xlfn.XLOOKUP(A900, engagement_pivot!A:A, engagement_pivot!C:C, 0) &gt; 0,
  "Yes",
  "No"
)</f>
        <v>Yes</v>
      </c>
      <c r="R900">
        <f t="shared" si="70"/>
        <v>73</v>
      </c>
      <c r="S900" t="str">
        <f t="shared" si="71"/>
        <v>37+ months</v>
      </c>
      <c r="T900">
        <f>_xlfn.XLOOKUP(A900,performance_pivot!$A:$A,performance_pivot!$B:$B,"Missing")</f>
        <v>4</v>
      </c>
      <c r="U900">
        <f>_xlfn.XLOOKUP(A900,compensation_cleaned!$A:$A,compensation_cleaned!$F:$F,"Missing")</f>
        <v>1044648.4727722772</v>
      </c>
      <c r="V900" t="str">
        <f t="shared" si="72"/>
        <v>Above Avg Pay</v>
      </c>
      <c r="W900" t="str">
        <f t="shared" si="73"/>
        <v>High Performer</v>
      </c>
      <c r="Y900" t="str">
        <f t="shared" ref="Y900:Y963" si="74">IF(
 AND(V900="Above Avg Pay",W900="High Performer"),"Well Aligned",
 IF(
  AND(V900="Below Avg Pay",W900="High Performer"),"Underpaid High Performer",
  IF(
   AND(V900="Above Avg Pay",W900="Low/Avg Performer"),"Overpaid Low Performer",
   "Low Pay &amp; Low Performance"
  )
 )
)</f>
        <v>Well Aligned</v>
      </c>
    </row>
    <row r="901" spans="1:25">
      <c r="A901" s="11" t="s">
        <v>1087</v>
      </c>
      <c r="B901" s="12" t="s">
        <v>11</v>
      </c>
      <c r="C901" s="12">
        <v>27</v>
      </c>
      <c r="D901" s="12" t="s">
        <v>20</v>
      </c>
      <c r="E901" s="12" t="s">
        <v>13</v>
      </c>
      <c r="F901" s="12" t="s">
        <v>21</v>
      </c>
      <c r="G901" s="13">
        <v>43006</v>
      </c>
      <c r="H901" s="12" t="s">
        <v>223</v>
      </c>
      <c r="I901" s="12" t="s">
        <v>16</v>
      </c>
      <c r="J901" s="14" t="s">
        <v>24</v>
      </c>
      <c r="K901" t="str">
        <f>_xlfn.XLOOKUP(A901,attrition_cleaned!$A:$A,attrition_cleaned!$B:$B,"Missing")</f>
        <v>No</v>
      </c>
      <c r="L901" s="13"/>
      <c r="M901">
        <f>_xlfn.XLOOKUP(A901,compensation_cleaned!$A:$A,compensation_cleaned!$B:$B,"Missing")</f>
        <v>1081228</v>
      </c>
      <c r="N901">
        <f>_xlfn.XLOOKUP(A901,compensation_cleaned!$A:$A,compensation_cleaned!$C:$C,"Missing")</f>
        <v>139588</v>
      </c>
      <c r="O901" t="str">
        <f>_xlfn.XLOOKUP(A901,compensation_cleaned!$A:$A,compensation_cleaned!$D:$D,"Missing")</f>
        <v>L3</v>
      </c>
      <c r="P901">
        <f>_xlfn.XLOOKUP(A901,engagement_pivot!$A:$A,engagement_pivot!$B:$B,"Missing")</f>
        <v>5</v>
      </c>
      <c r="Q901" t="str">
        <f>IF(
  _xlfn.XLOOKUP(A901, engagement_pivot!A:A, engagement_pivot!C:C, 0) &gt; 0,
  "Yes",
  "No"
)</f>
        <v>Yes</v>
      </c>
      <c r="R901">
        <f t="shared" si="70"/>
        <v>75</v>
      </c>
      <c r="S901" t="str">
        <f t="shared" si="71"/>
        <v>37+ months</v>
      </c>
      <c r="T901">
        <f>_xlfn.XLOOKUP(A901,performance_pivot!$A:$A,performance_pivot!$B:$B,"Missing")</f>
        <v>4.333333333333333</v>
      </c>
      <c r="U901">
        <f>_xlfn.XLOOKUP(A901,compensation_cleaned!$A:$A,compensation_cleaned!$F:$F,"Missing")</f>
        <v>1044648.4727722772</v>
      </c>
      <c r="V901" t="str">
        <f t="shared" si="72"/>
        <v>Above Avg Pay</v>
      </c>
      <c r="W901" t="str">
        <f t="shared" si="73"/>
        <v>High Performer</v>
      </c>
      <c r="Y901" t="str">
        <f t="shared" si="74"/>
        <v>Well Aligned</v>
      </c>
    </row>
    <row r="902" spans="1:25">
      <c r="A902" s="7" t="s">
        <v>1088</v>
      </c>
      <c r="B902" s="8" t="s">
        <v>19</v>
      </c>
      <c r="C902" s="8">
        <v>39</v>
      </c>
      <c r="D902" s="8" t="s">
        <v>12</v>
      </c>
      <c r="E902" s="8" t="s">
        <v>13</v>
      </c>
      <c r="F902" s="8" t="s">
        <v>21</v>
      </c>
      <c r="G902" s="9">
        <v>43897</v>
      </c>
      <c r="H902" s="8" t="s">
        <v>364</v>
      </c>
      <c r="I902" s="8" t="s">
        <v>23</v>
      </c>
      <c r="J902" s="10" t="s">
        <v>24</v>
      </c>
      <c r="K902" t="str">
        <f>_xlfn.XLOOKUP(A902,attrition_cleaned!$A:$A,attrition_cleaned!$B:$B,"Missing")</f>
        <v>Yes</v>
      </c>
      <c r="L902" s="9">
        <v>44509</v>
      </c>
      <c r="M902">
        <f>_xlfn.XLOOKUP(A902,compensation_cleaned!$A:$A,compensation_cleaned!$B:$B,"Missing")</f>
        <v>641975</v>
      </c>
      <c r="N902">
        <f>_xlfn.XLOOKUP(A902,compensation_cleaned!$A:$A,compensation_cleaned!$C:$C,"Missing")</f>
        <v>75093</v>
      </c>
      <c r="O902" t="str">
        <f>_xlfn.XLOOKUP(A902,compensation_cleaned!$A:$A,compensation_cleaned!$D:$D,"Missing")</f>
        <v>L2</v>
      </c>
      <c r="P902">
        <f>_xlfn.XLOOKUP(A902,engagement_pivot!$A:$A,engagement_pivot!$B:$B,"Missing")</f>
        <v>5</v>
      </c>
      <c r="Q902" t="str">
        <f>IF(
  _xlfn.XLOOKUP(A902, engagement_pivot!A:A, engagement_pivot!C:C, 0) &gt; 0,
  "Yes",
  "No"
)</f>
        <v>Yes</v>
      </c>
      <c r="R902">
        <f t="shared" si="70"/>
        <v>20</v>
      </c>
      <c r="S902" t="str">
        <f t="shared" si="71"/>
        <v>13–36 months</v>
      </c>
      <c r="T902">
        <f>_xlfn.XLOOKUP(A902,performance_pivot!$A:$A,performance_pivot!$B:$B,"Missing")</f>
        <v>3</v>
      </c>
      <c r="U902">
        <f>_xlfn.XLOOKUP(A902,compensation_cleaned!$A:$A,compensation_cleaned!$F:$F,"Missing")</f>
        <v>746435.40070921986</v>
      </c>
      <c r="V902" t="str">
        <f t="shared" si="72"/>
        <v>Below Avg Pay</v>
      </c>
      <c r="W902" t="str">
        <f t="shared" si="73"/>
        <v>Low/Avg Performer</v>
      </c>
      <c r="Y902" t="str">
        <f t="shared" si="74"/>
        <v>Low Pay &amp; Low Performance</v>
      </c>
    </row>
    <row r="903" spans="1:25">
      <c r="A903" s="11" t="s">
        <v>1089</v>
      </c>
      <c r="B903" s="12" t="s">
        <v>19</v>
      </c>
      <c r="C903" s="12">
        <v>32</v>
      </c>
      <c r="D903" s="12" t="s">
        <v>12</v>
      </c>
      <c r="E903" s="12" t="s">
        <v>49</v>
      </c>
      <c r="F903" s="12" t="s">
        <v>68</v>
      </c>
      <c r="G903" s="13">
        <v>44631</v>
      </c>
      <c r="H903" s="12" t="s">
        <v>675</v>
      </c>
      <c r="I903" s="12" t="s">
        <v>23</v>
      </c>
      <c r="J903" s="14" t="s">
        <v>24</v>
      </c>
      <c r="K903" t="str">
        <f>_xlfn.XLOOKUP(A903,attrition_cleaned!$A:$A,attrition_cleaned!$B:$B,"Missing")</f>
        <v>Yes</v>
      </c>
      <c r="L903" s="13">
        <v>46274</v>
      </c>
      <c r="M903">
        <f>_xlfn.XLOOKUP(A903,compensation_cleaned!$A:$A,compensation_cleaned!$B:$B,"Missing")</f>
        <v>940698</v>
      </c>
      <c r="N903">
        <f>_xlfn.XLOOKUP(A903,compensation_cleaned!$A:$A,compensation_cleaned!$C:$C,"Missing")</f>
        <v>81449</v>
      </c>
      <c r="O903" t="str">
        <f>_xlfn.XLOOKUP(A903,compensation_cleaned!$A:$A,compensation_cleaned!$D:$D,"Missing")</f>
        <v>L3</v>
      </c>
      <c r="P903">
        <f>_xlfn.XLOOKUP(A903,engagement_pivot!$A:$A,engagement_pivot!$B:$B,"Missing")</f>
        <v>3</v>
      </c>
      <c r="Q903" t="str">
        <f>IF(
  _xlfn.XLOOKUP(A903, engagement_pivot!A:A, engagement_pivot!C:C, 0) &gt; 0,
  "Yes",
  "No"
)</f>
        <v>Yes</v>
      </c>
      <c r="R903">
        <f t="shared" si="70"/>
        <v>53</v>
      </c>
      <c r="S903" t="str">
        <f t="shared" si="71"/>
        <v>37+ months</v>
      </c>
      <c r="T903">
        <f>_xlfn.XLOOKUP(A903,performance_pivot!$A:$A,performance_pivot!$B:$B,"Missing")</f>
        <v>5</v>
      </c>
      <c r="U903">
        <f>_xlfn.XLOOKUP(A903,compensation_cleaned!$A:$A,compensation_cleaned!$F:$F,"Missing")</f>
        <v>1044648.4727722772</v>
      </c>
      <c r="V903" t="str">
        <f t="shared" si="72"/>
        <v>Below Avg Pay</v>
      </c>
      <c r="W903" t="str">
        <f t="shared" si="73"/>
        <v>High Performer</v>
      </c>
      <c r="Y903" t="str">
        <f t="shared" si="74"/>
        <v>Underpaid High Performer</v>
      </c>
    </row>
    <row r="904" spans="1:25">
      <c r="A904" s="7" t="s">
        <v>1090</v>
      </c>
      <c r="B904" s="8" t="s">
        <v>19</v>
      </c>
      <c r="C904" s="8">
        <v>23</v>
      </c>
      <c r="D904" s="8" t="s">
        <v>12</v>
      </c>
      <c r="E904" s="8" t="s">
        <v>49</v>
      </c>
      <c r="F904" s="8" t="s">
        <v>68</v>
      </c>
      <c r="G904" s="9">
        <v>45159</v>
      </c>
      <c r="H904" s="8" t="s">
        <v>149</v>
      </c>
      <c r="I904" s="8" t="s">
        <v>45</v>
      </c>
      <c r="J904" s="10" t="s">
        <v>24</v>
      </c>
      <c r="K904" t="str">
        <f>_xlfn.XLOOKUP(A904,attrition_cleaned!$A:$A,attrition_cleaned!$B:$B,"Missing")</f>
        <v>Yes</v>
      </c>
      <c r="L904" s="9">
        <v>46936</v>
      </c>
      <c r="M904">
        <f>_xlfn.XLOOKUP(A904,compensation_cleaned!$A:$A,compensation_cleaned!$B:$B,"Missing")</f>
        <v>718323</v>
      </c>
      <c r="N904">
        <f>_xlfn.XLOOKUP(A904,compensation_cleaned!$A:$A,compensation_cleaned!$C:$C,"Missing")</f>
        <v>89500</v>
      </c>
      <c r="O904" t="str">
        <f>_xlfn.XLOOKUP(A904,compensation_cleaned!$A:$A,compensation_cleaned!$D:$D,"Missing")</f>
        <v>L2</v>
      </c>
      <c r="P904">
        <f>_xlfn.XLOOKUP(A904,engagement_pivot!$A:$A,engagement_pivot!$B:$B,"Missing")</f>
        <v>2</v>
      </c>
      <c r="Q904" t="str">
        <f>IF(
  _xlfn.XLOOKUP(A904, engagement_pivot!A:A, engagement_pivot!C:C, 0) &gt; 0,
  "Yes",
  "No"
)</f>
        <v>Yes</v>
      </c>
      <c r="R904">
        <f t="shared" si="70"/>
        <v>58</v>
      </c>
      <c r="S904" t="str">
        <f t="shared" si="71"/>
        <v>37+ months</v>
      </c>
      <c r="T904">
        <f>_xlfn.XLOOKUP(A904,performance_pivot!$A:$A,performance_pivot!$B:$B,"Missing")</f>
        <v>3</v>
      </c>
      <c r="U904">
        <f>_xlfn.XLOOKUP(A904,compensation_cleaned!$A:$A,compensation_cleaned!$F:$F,"Missing")</f>
        <v>746435.40070921986</v>
      </c>
      <c r="V904" t="str">
        <f t="shared" si="72"/>
        <v>Below Avg Pay</v>
      </c>
      <c r="W904" t="str">
        <f t="shared" si="73"/>
        <v>Low/Avg Performer</v>
      </c>
      <c r="Y904" t="str">
        <f t="shared" si="74"/>
        <v>Low Pay &amp; Low Performance</v>
      </c>
    </row>
    <row r="905" spans="1:25">
      <c r="A905" s="11" t="s">
        <v>1091</v>
      </c>
      <c r="B905" s="12" t="s">
        <v>19</v>
      </c>
      <c r="C905" s="12">
        <v>22</v>
      </c>
      <c r="D905" s="12" t="s">
        <v>12</v>
      </c>
      <c r="E905" s="12" t="s">
        <v>13</v>
      </c>
      <c r="F905" s="12" t="s">
        <v>21</v>
      </c>
      <c r="G905" s="13">
        <v>44400</v>
      </c>
      <c r="H905" s="12" t="s">
        <v>372</v>
      </c>
      <c r="I905" s="12" t="s">
        <v>45</v>
      </c>
      <c r="J905" s="14" t="s">
        <v>24</v>
      </c>
      <c r="K905" t="str">
        <f>_xlfn.XLOOKUP(A905,attrition_cleaned!$A:$A,attrition_cleaned!$B:$B,"Missing")</f>
        <v>No</v>
      </c>
      <c r="L905" s="13"/>
      <c r="M905">
        <f>_xlfn.XLOOKUP(A905,compensation_cleaned!$A:$A,compensation_cleaned!$B:$B,"Missing")</f>
        <v>636673</v>
      </c>
      <c r="N905">
        <f>_xlfn.XLOOKUP(A905,compensation_cleaned!$A:$A,compensation_cleaned!$C:$C,"Missing")</f>
        <v>88316</v>
      </c>
      <c r="O905" t="str">
        <f>_xlfn.XLOOKUP(A905,compensation_cleaned!$A:$A,compensation_cleaned!$D:$D,"Missing")</f>
        <v>L2</v>
      </c>
      <c r="P905">
        <f>_xlfn.XLOOKUP(A905,engagement_pivot!$A:$A,engagement_pivot!$B:$B,"Missing")</f>
        <v>2.6666666666666665</v>
      </c>
      <c r="Q905" t="str">
        <f>IF(
  _xlfn.XLOOKUP(A905, engagement_pivot!A:A, engagement_pivot!C:C, 0) &gt; 0,
  "Yes",
  "No"
)</f>
        <v>Yes</v>
      </c>
      <c r="R905">
        <f t="shared" si="70"/>
        <v>29</v>
      </c>
      <c r="S905" t="str">
        <f t="shared" si="71"/>
        <v>13–36 months</v>
      </c>
      <c r="T905">
        <f>_xlfn.XLOOKUP(A905,performance_pivot!$A:$A,performance_pivot!$B:$B,"Missing")</f>
        <v>3</v>
      </c>
      <c r="U905">
        <f>_xlfn.XLOOKUP(A905,compensation_cleaned!$A:$A,compensation_cleaned!$F:$F,"Missing")</f>
        <v>746435.40070921986</v>
      </c>
      <c r="V905" t="str">
        <f t="shared" si="72"/>
        <v>Below Avg Pay</v>
      </c>
      <c r="W905" t="str">
        <f t="shared" si="73"/>
        <v>Low/Avg Performer</v>
      </c>
      <c r="Y905" t="str">
        <f t="shared" si="74"/>
        <v>Low Pay &amp; Low Performance</v>
      </c>
    </row>
    <row r="906" spans="1:25">
      <c r="A906" s="7" t="s">
        <v>1092</v>
      </c>
      <c r="B906" s="8" t="s">
        <v>11</v>
      </c>
      <c r="C906" s="8">
        <v>34</v>
      </c>
      <c r="D906" s="8" t="s">
        <v>12</v>
      </c>
      <c r="E906" s="8" t="s">
        <v>13</v>
      </c>
      <c r="F906" s="8" t="s">
        <v>14</v>
      </c>
      <c r="G906" s="9">
        <v>43046</v>
      </c>
      <c r="H906" s="8" t="s">
        <v>297</v>
      </c>
      <c r="I906" s="8" t="s">
        <v>23</v>
      </c>
      <c r="J906" s="10" t="s">
        <v>24</v>
      </c>
      <c r="K906" t="str">
        <f>_xlfn.XLOOKUP(A906,attrition_cleaned!$A:$A,attrition_cleaned!$B:$B,"Missing")</f>
        <v>No</v>
      </c>
      <c r="L906" s="9"/>
      <c r="M906">
        <f>_xlfn.XLOOKUP(A906,compensation_cleaned!$A:$A,compensation_cleaned!$B:$B,"Missing")</f>
        <v>2009214</v>
      </c>
      <c r="N906">
        <f>_xlfn.XLOOKUP(A906,compensation_cleaned!$A:$A,compensation_cleaned!$C:$C,"Missing")</f>
        <v>162873</v>
      </c>
      <c r="O906" t="str">
        <f>_xlfn.XLOOKUP(A906,compensation_cleaned!$A:$A,compensation_cleaned!$D:$D,"Missing")</f>
        <v>L5</v>
      </c>
      <c r="P906">
        <f>_xlfn.XLOOKUP(A906,engagement_pivot!$A:$A,engagement_pivot!$B:$B,"Missing")</f>
        <v>2.5</v>
      </c>
      <c r="Q906" t="str">
        <f>IF(
  _xlfn.XLOOKUP(A906, engagement_pivot!A:A, engagement_pivot!C:C, 0) &gt; 0,
  "Yes",
  "No"
)</f>
        <v>Yes</v>
      </c>
      <c r="R906">
        <f t="shared" si="70"/>
        <v>73</v>
      </c>
      <c r="S906" t="str">
        <f t="shared" si="71"/>
        <v>37+ months</v>
      </c>
      <c r="T906">
        <f>_xlfn.XLOOKUP(A906,performance_pivot!$A:$A,performance_pivot!$B:$B,"Missing")</f>
        <v>4</v>
      </c>
      <c r="U906">
        <f>_xlfn.XLOOKUP(A906,compensation_cleaned!$A:$A,compensation_cleaned!$F:$F,"Missing")</f>
        <v>1044648.4727722772</v>
      </c>
      <c r="V906" t="str">
        <f t="shared" si="72"/>
        <v>Above Avg Pay</v>
      </c>
      <c r="W906" t="str">
        <f t="shared" si="73"/>
        <v>High Performer</v>
      </c>
      <c r="Y906" t="str">
        <f t="shared" si="74"/>
        <v>Well Aligned</v>
      </c>
    </row>
    <row r="907" spans="1:25">
      <c r="A907" s="11" t="s">
        <v>1093</v>
      </c>
      <c r="B907" s="12" t="s">
        <v>19</v>
      </c>
      <c r="C907" s="12">
        <v>26</v>
      </c>
      <c r="D907" s="12" t="s">
        <v>12</v>
      </c>
      <c r="E907" s="12" t="s">
        <v>49</v>
      </c>
      <c r="F907" s="12" t="s">
        <v>50</v>
      </c>
      <c r="G907" s="13">
        <v>43682</v>
      </c>
      <c r="H907" s="12" t="s">
        <v>88</v>
      </c>
      <c r="I907" s="12" t="s">
        <v>23</v>
      </c>
      <c r="J907" s="14" t="s">
        <v>24</v>
      </c>
      <c r="K907" t="str">
        <f>_xlfn.XLOOKUP(A907,attrition_cleaned!$A:$A,attrition_cleaned!$B:$B,"Missing")</f>
        <v>No</v>
      </c>
      <c r="L907" s="13"/>
      <c r="M907">
        <f>_xlfn.XLOOKUP(A907,compensation_cleaned!$A:$A,compensation_cleaned!$B:$B,"Missing")</f>
        <v>1166007</v>
      </c>
      <c r="N907">
        <f>_xlfn.XLOOKUP(A907,compensation_cleaned!$A:$A,compensation_cleaned!$C:$C,"Missing")</f>
        <v>73463</v>
      </c>
      <c r="O907" t="str">
        <f>_xlfn.XLOOKUP(A907,compensation_cleaned!$A:$A,compensation_cleaned!$D:$D,"Missing")</f>
        <v>L3</v>
      </c>
      <c r="P907">
        <f>_xlfn.XLOOKUP(A907,engagement_pivot!$A:$A,engagement_pivot!$B:$B,"Missing")</f>
        <v>3.3333333333333335</v>
      </c>
      <c r="Q907" t="str">
        <f>IF(
  _xlfn.XLOOKUP(A907, engagement_pivot!A:A, engagement_pivot!C:C, 0) &gt; 0,
  "Yes",
  "No"
)</f>
        <v>Yes</v>
      </c>
      <c r="R907">
        <f t="shared" si="70"/>
        <v>52</v>
      </c>
      <c r="S907" t="str">
        <f t="shared" si="71"/>
        <v>37+ months</v>
      </c>
      <c r="T907">
        <f>_xlfn.XLOOKUP(A907,performance_pivot!$A:$A,performance_pivot!$B:$B,"Missing")</f>
        <v>3.6666666666666665</v>
      </c>
      <c r="U907">
        <f>_xlfn.XLOOKUP(A907,compensation_cleaned!$A:$A,compensation_cleaned!$F:$F,"Missing")</f>
        <v>1044648.4727722772</v>
      </c>
      <c r="V907" t="str">
        <f t="shared" si="72"/>
        <v>Above Avg Pay</v>
      </c>
      <c r="W907" t="str">
        <f t="shared" si="73"/>
        <v>Low/Avg Performer</v>
      </c>
      <c r="Y907" t="str">
        <f t="shared" si="74"/>
        <v>Overpaid Low Performer</v>
      </c>
    </row>
    <row r="908" spans="1:25">
      <c r="A908" s="7" t="s">
        <v>1094</v>
      </c>
      <c r="B908" s="8" t="s">
        <v>11</v>
      </c>
      <c r="C908" s="8">
        <v>31</v>
      </c>
      <c r="D908" s="8" t="s">
        <v>12</v>
      </c>
      <c r="E908" s="8" t="s">
        <v>33</v>
      </c>
      <c r="F908" s="8" t="s">
        <v>34</v>
      </c>
      <c r="G908" s="9">
        <v>44771</v>
      </c>
      <c r="H908" s="8" t="s">
        <v>207</v>
      </c>
      <c r="I908" s="8" t="s">
        <v>56</v>
      </c>
      <c r="J908" s="10" t="s">
        <v>24</v>
      </c>
      <c r="K908" t="str">
        <f>_xlfn.XLOOKUP(A908,attrition_cleaned!$A:$A,attrition_cleaned!$B:$B,"Missing")</f>
        <v>No</v>
      </c>
      <c r="L908" s="9"/>
      <c r="M908">
        <f>_xlfn.XLOOKUP(A908,compensation_cleaned!$A:$A,compensation_cleaned!$B:$B,"Missing")</f>
        <v>1088133</v>
      </c>
      <c r="N908">
        <f>_xlfn.XLOOKUP(A908,compensation_cleaned!$A:$A,compensation_cleaned!$C:$C,"Missing")</f>
        <v>65119</v>
      </c>
      <c r="O908" t="str">
        <f>_xlfn.XLOOKUP(A908,compensation_cleaned!$A:$A,compensation_cleaned!$D:$D,"Missing")</f>
        <v>L3</v>
      </c>
      <c r="P908">
        <f>_xlfn.XLOOKUP(A908,engagement_pivot!$A:$A,engagement_pivot!$B:$B,"Missing")</f>
        <v>3</v>
      </c>
      <c r="Q908" t="str">
        <f>IF(
  _xlfn.XLOOKUP(A908, engagement_pivot!A:A, engagement_pivot!C:C, 0) &gt; 0,
  "Yes",
  "No"
)</f>
        <v>Yes</v>
      </c>
      <c r="R908">
        <f t="shared" si="70"/>
        <v>17</v>
      </c>
      <c r="S908" t="str">
        <f t="shared" si="71"/>
        <v>13–36 months</v>
      </c>
      <c r="T908">
        <f>_xlfn.XLOOKUP(A908,performance_pivot!$A:$A,performance_pivot!$B:$B,"Missing")</f>
        <v>3.6666666666666665</v>
      </c>
      <c r="U908">
        <f>_xlfn.XLOOKUP(A908,compensation_cleaned!$A:$A,compensation_cleaned!$F:$F,"Missing")</f>
        <v>1044648.4727722772</v>
      </c>
      <c r="V908" t="str">
        <f t="shared" si="72"/>
        <v>Above Avg Pay</v>
      </c>
      <c r="W908" t="str">
        <f t="shared" si="73"/>
        <v>Low/Avg Performer</v>
      </c>
      <c r="Y908" t="str">
        <f t="shared" si="74"/>
        <v>Overpaid Low Performer</v>
      </c>
    </row>
    <row r="909" spans="1:25">
      <c r="A909" s="11" t="s">
        <v>1095</v>
      </c>
      <c r="B909" s="12" t="s">
        <v>11</v>
      </c>
      <c r="C909" s="12">
        <v>31</v>
      </c>
      <c r="D909" s="12" t="s">
        <v>12</v>
      </c>
      <c r="E909" s="12" t="s">
        <v>37</v>
      </c>
      <c r="F909" s="12" t="s">
        <v>43</v>
      </c>
      <c r="G909" s="13">
        <v>44809</v>
      </c>
      <c r="H909" s="12" t="s">
        <v>435</v>
      </c>
      <c r="I909" s="12" t="s">
        <v>31</v>
      </c>
      <c r="J909" s="14" t="s">
        <v>24</v>
      </c>
      <c r="K909" t="str">
        <f>_xlfn.XLOOKUP(A909,attrition_cleaned!$A:$A,attrition_cleaned!$B:$B,"Missing")</f>
        <v>Yes</v>
      </c>
      <c r="L909" s="13">
        <v>46273</v>
      </c>
      <c r="M909">
        <f>_xlfn.XLOOKUP(A909,compensation_cleaned!$A:$A,compensation_cleaned!$B:$B,"Missing")</f>
        <v>419421</v>
      </c>
      <c r="N909">
        <f>_xlfn.XLOOKUP(A909,compensation_cleaned!$A:$A,compensation_cleaned!$C:$C,"Missing")</f>
        <v>29047</v>
      </c>
      <c r="O909" t="str">
        <f>_xlfn.XLOOKUP(A909,compensation_cleaned!$A:$A,compensation_cleaned!$D:$D,"Missing")</f>
        <v>L1</v>
      </c>
      <c r="P909">
        <f>_xlfn.XLOOKUP(A909,engagement_pivot!$A:$A,engagement_pivot!$B:$B,"Missing")</f>
        <v>2</v>
      </c>
      <c r="Q909" t="str">
        <f>IF(
  _xlfn.XLOOKUP(A909, engagement_pivot!A:A, engagement_pivot!C:C, 0) &gt; 0,
  "Yes",
  "No"
)</f>
        <v>Yes</v>
      </c>
      <c r="R909">
        <f t="shared" si="70"/>
        <v>48</v>
      </c>
      <c r="S909" t="str">
        <f t="shared" si="71"/>
        <v>37+ months</v>
      </c>
      <c r="T909">
        <f>_xlfn.XLOOKUP(A909,performance_pivot!$A:$A,performance_pivot!$B:$B,"Missing")</f>
        <v>4</v>
      </c>
      <c r="U909">
        <f>_xlfn.XLOOKUP(A909,compensation_cleaned!$A:$A,compensation_cleaned!$F:$F,"Missing")</f>
        <v>499723.03723404254</v>
      </c>
      <c r="V909" t="str">
        <f t="shared" si="72"/>
        <v>Below Avg Pay</v>
      </c>
      <c r="W909" t="str">
        <f t="shared" si="73"/>
        <v>High Performer</v>
      </c>
      <c r="Y909" t="str">
        <f t="shared" si="74"/>
        <v>Underpaid High Performer</v>
      </c>
    </row>
    <row r="910" spans="1:25">
      <c r="A910" s="7" t="s">
        <v>1096</v>
      </c>
      <c r="B910" s="8" t="s">
        <v>11</v>
      </c>
      <c r="C910" s="8">
        <v>42</v>
      </c>
      <c r="D910" s="8" t="s">
        <v>12</v>
      </c>
      <c r="E910" s="8" t="s">
        <v>37</v>
      </c>
      <c r="F910" s="8" t="s">
        <v>43</v>
      </c>
      <c r="G910" s="9">
        <v>44400</v>
      </c>
      <c r="H910" s="8" t="s">
        <v>78</v>
      </c>
      <c r="I910" s="8" t="s">
        <v>45</v>
      </c>
      <c r="J910" s="10" t="s">
        <v>24</v>
      </c>
      <c r="K910" t="str">
        <f>_xlfn.XLOOKUP(A910,attrition_cleaned!$A:$A,attrition_cleaned!$B:$B,"Missing")</f>
        <v>No</v>
      </c>
      <c r="L910" s="9"/>
      <c r="M910">
        <f>_xlfn.XLOOKUP(A910,compensation_cleaned!$A:$A,compensation_cleaned!$B:$B,"Missing")</f>
        <v>997315</v>
      </c>
      <c r="N910">
        <f>_xlfn.XLOOKUP(A910,compensation_cleaned!$A:$A,compensation_cleaned!$C:$C,"Missing")</f>
        <v>142256</v>
      </c>
      <c r="O910" t="str">
        <f>_xlfn.XLOOKUP(A910,compensation_cleaned!$A:$A,compensation_cleaned!$D:$D,"Missing")</f>
        <v>L3</v>
      </c>
      <c r="P910">
        <f>_xlfn.XLOOKUP(A910,engagement_pivot!$A:$A,engagement_pivot!$B:$B,"Missing")</f>
        <v>3.6666666666666665</v>
      </c>
      <c r="Q910" t="str">
        <f>IF(
  _xlfn.XLOOKUP(A910, engagement_pivot!A:A, engagement_pivot!C:C, 0) &gt; 0,
  "Yes",
  "No"
)</f>
        <v>Yes</v>
      </c>
      <c r="R910">
        <f t="shared" si="70"/>
        <v>29</v>
      </c>
      <c r="S910" t="str">
        <f t="shared" si="71"/>
        <v>13–36 months</v>
      </c>
      <c r="T910">
        <f>_xlfn.XLOOKUP(A910,performance_pivot!$A:$A,performance_pivot!$B:$B,"Missing")</f>
        <v>4</v>
      </c>
      <c r="U910">
        <f>_xlfn.XLOOKUP(A910,compensation_cleaned!$A:$A,compensation_cleaned!$F:$F,"Missing")</f>
        <v>1044648.4727722772</v>
      </c>
      <c r="V910" t="str">
        <f t="shared" si="72"/>
        <v>Below Avg Pay</v>
      </c>
      <c r="W910" t="str">
        <f t="shared" si="73"/>
        <v>High Performer</v>
      </c>
      <c r="Y910" t="str">
        <f t="shared" si="74"/>
        <v>Underpaid High Performer</v>
      </c>
    </row>
    <row r="911" spans="1:25">
      <c r="A911" s="11" t="s">
        <v>1097</v>
      </c>
      <c r="B911" s="12" t="s">
        <v>11</v>
      </c>
      <c r="C911" s="12">
        <v>32</v>
      </c>
      <c r="D911" s="12" t="s">
        <v>12</v>
      </c>
      <c r="E911" s="12" t="s">
        <v>49</v>
      </c>
      <c r="F911" s="12" t="s">
        <v>68</v>
      </c>
      <c r="G911" s="13">
        <v>42881</v>
      </c>
      <c r="H911" s="12" t="s">
        <v>210</v>
      </c>
      <c r="I911" s="12" t="s">
        <v>16</v>
      </c>
      <c r="J911" s="14" t="s">
        <v>24</v>
      </c>
      <c r="K911" t="str">
        <f>_xlfn.XLOOKUP(A911,attrition_cleaned!$A:$A,attrition_cleaned!$B:$B,"Missing")</f>
        <v>No</v>
      </c>
      <c r="L911" s="13"/>
      <c r="M911">
        <f>_xlfn.XLOOKUP(A911,compensation_cleaned!$A:$A,compensation_cleaned!$B:$B,"Missing")</f>
        <v>886158</v>
      </c>
      <c r="N911">
        <f>_xlfn.XLOOKUP(A911,compensation_cleaned!$A:$A,compensation_cleaned!$C:$C,"Missing")</f>
        <v>119496</v>
      </c>
      <c r="O911" t="str">
        <f>_xlfn.XLOOKUP(A911,compensation_cleaned!$A:$A,compensation_cleaned!$D:$D,"Missing")</f>
        <v>L2</v>
      </c>
      <c r="P911">
        <f>_xlfn.XLOOKUP(A911,engagement_pivot!$A:$A,engagement_pivot!$B:$B,"Missing")</f>
        <v>1.5</v>
      </c>
      <c r="Q911" t="str">
        <f>IF(
  _xlfn.XLOOKUP(A911, engagement_pivot!A:A, engagement_pivot!C:C, 0) &gt; 0,
  "Yes",
  "No"
)</f>
        <v>Yes</v>
      </c>
      <c r="R911">
        <f t="shared" si="70"/>
        <v>79</v>
      </c>
      <c r="S911" t="str">
        <f t="shared" si="71"/>
        <v>37+ months</v>
      </c>
      <c r="T911">
        <f>_xlfn.XLOOKUP(A911,performance_pivot!$A:$A,performance_pivot!$B:$B,"Missing")</f>
        <v>3</v>
      </c>
      <c r="U911">
        <f>_xlfn.XLOOKUP(A911,compensation_cleaned!$A:$A,compensation_cleaned!$F:$F,"Missing")</f>
        <v>746435.40070921986</v>
      </c>
      <c r="V911" t="str">
        <f t="shared" si="72"/>
        <v>Above Avg Pay</v>
      </c>
      <c r="W911" t="str">
        <f t="shared" si="73"/>
        <v>Low/Avg Performer</v>
      </c>
      <c r="Y911" t="str">
        <f t="shared" si="74"/>
        <v>Overpaid Low Performer</v>
      </c>
    </row>
    <row r="912" spans="1:25">
      <c r="A912" s="7" t="s">
        <v>1098</v>
      </c>
      <c r="B912" s="8" t="s">
        <v>11</v>
      </c>
      <c r="C912" s="8">
        <v>28</v>
      </c>
      <c r="D912" s="8" t="s">
        <v>20</v>
      </c>
      <c r="E912" s="8" t="s">
        <v>26</v>
      </c>
      <c r="F912" s="8" t="s">
        <v>58</v>
      </c>
      <c r="G912" s="9">
        <v>43632</v>
      </c>
      <c r="H912" s="8" t="s">
        <v>295</v>
      </c>
      <c r="I912" s="8" t="s">
        <v>70</v>
      </c>
      <c r="J912" s="10" t="s">
        <v>24</v>
      </c>
      <c r="K912" t="str">
        <f>_xlfn.XLOOKUP(A912,attrition_cleaned!$A:$A,attrition_cleaned!$B:$B,"Missing")</f>
        <v>No</v>
      </c>
      <c r="L912" s="9"/>
      <c r="M912">
        <f>_xlfn.XLOOKUP(A912,compensation_cleaned!$A:$A,compensation_cleaned!$B:$B,"Missing")</f>
        <v>835476</v>
      </c>
      <c r="N912">
        <f>_xlfn.XLOOKUP(A912,compensation_cleaned!$A:$A,compensation_cleaned!$C:$C,"Missing")</f>
        <v>93182</v>
      </c>
      <c r="O912" t="str">
        <f>_xlfn.XLOOKUP(A912,compensation_cleaned!$A:$A,compensation_cleaned!$D:$D,"Missing")</f>
        <v>L2</v>
      </c>
      <c r="P912">
        <f>_xlfn.XLOOKUP(A912,engagement_pivot!$A:$A,engagement_pivot!$B:$B,"Missing")</f>
        <v>4</v>
      </c>
      <c r="Q912" t="str">
        <f>IF(
  _xlfn.XLOOKUP(A912, engagement_pivot!A:A, engagement_pivot!C:C, 0) &gt; 0,
  "Yes",
  "No"
)</f>
        <v>Yes</v>
      </c>
      <c r="R912">
        <f t="shared" si="70"/>
        <v>54</v>
      </c>
      <c r="S912" t="str">
        <f t="shared" si="71"/>
        <v>37+ months</v>
      </c>
      <c r="T912">
        <f>_xlfn.XLOOKUP(A912,performance_pivot!$A:$A,performance_pivot!$B:$B,"Missing")</f>
        <v>4</v>
      </c>
      <c r="U912">
        <f>_xlfn.XLOOKUP(A912,compensation_cleaned!$A:$A,compensation_cleaned!$F:$F,"Missing")</f>
        <v>746435.40070921986</v>
      </c>
      <c r="V912" t="str">
        <f t="shared" si="72"/>
        <v>Above Avg Pay</v>
      </c>
      <c r="W912" t="str">
        <f t="shared" si="73"/>
        <v>High Performer</v>
      </c>
      <c r="Y912" t="str">
        <f t="shared" si="74"/>
        <v>Well Aligned</v>
      </c>
    </row>
    <row r="913" spans="1:25">
      <c r="A913" s="11" t="s">
        <v>1099</v>
      </c>
      <c r="B913" s="12" t="s">
        <v>19</v>
      </c>
      <c r="C913" s="12">
        <v>39</v>
      </c>
      <c r="D913" s="12" t="s">
        <v>12</v>
      </c>
      <c r="E913" s="12" t="s">
        <v>26</v>
      </c>
      <c r="F913" s="12" t="s">
        <v>27</v>
      </c>
      <c r="G913" s="13">
        <v>43533</v>
      </c>
      <c r="H913" s="12" t="s">
        <v>60</v>
      </c>
      <c r="I913" s="12" t="s">
        <v>45</v>
      </c>
      <c r="J913" s="14" t="s">
        <v>24</v>
      </c>
      <c r="K913" t="str">
        <f>_xlfn.XLOOKUP(A913,attrition_cleaned!$A:$A,attrition_cleaned!$B:$B,"Missing")</f>
        <v>Yes</v>
      </c>
      <c r="L913" s="13">
        <v>44464</v>
      </c>
      <c r="M913">
        <f>_xlfn.XLOOKUP(A913,compensation_cleaned!$A:$A,compensation_cleaned!$B:$B,"Missing")</f>
        <v>929548</v>
      </c>
      <c r="N913">
        <f>_xlfn.XLOOKUP(A913,compensation_cleaned!$A:$A,compensation_cleaned!$C:$C,"Missing")</f>
        <v>117488</v>
      </c>
      <c r="O913" t="str">
        <f>_xlfn.XLOOKUP(A913,compensation_cleaned!$A:$A,compensation_cleaned!$D:$D,"Missing")</f>
        <v>L3</v>
      </c>
      <c r="P913">
        <f>_xlfn.XLOOKUP(A913,engagement_pivot!$A:$A,engagement_pivot!$B:$B,"Missing")</f>
        <v>3.6666666666666665</v>
      </c>
      <c r="Q913" t="str">
        <f>IF(
  _xlfn.XLOOKUP(A913, engagement_pivot!A:A, engagement_pivot!C:C, 0) &gt; 0,
  "Yes",
  "No"
)</f>
        <v>Yes</v>
      </c>
      <c r="R913">
        <f t="shared" si="70"/>
        <v>30</v>
      </c>
      <c r="S913" t="str">
        <f t="shared" si="71"/>
        <v>13–36 months</v>
      </c>
      <c r="T913">
        <f>_xlfn.XLOOKUP(A913,performance_pivot!$A:$A,performance_pivot!$B:$B,"Missing")</f>
        <v>2.5</v>
      </c>
      <c r="U913">
        <f>_xlfn.XLOOKUP(A913,compensation_cleaned!$A:$A,compensation_cleaned!$F:$F,"Missing")</f>
        <v>1044648.4727722772</v>
      </c>
      <c r="V913" t="str">
        <f t="shared" si="72"/>
        <v>Below Avg Pay</v>
      </c>
      <c r="W913" t="str">
        <f t="shared" si="73"/>
        <v>Low/Avg Performer</v>
      </c>
      <c r="Y913" t="str">
        <f t="shared" si="74"/>
        <v>Low Pay &amp; Low Performance</v>
      </c>
    </row>
    <row r="914" spans="1:25">
      <c r="A914" s="7" t="s">
        <v>1100</v>
      </c>
      <c r="B914" s="8" t="s">
        <v>11</v>
      </c>
      <c r="C914" s="8">
        <v>23</v>
      </c>
      <c r="D914" s="8" t="s">
        <v>12</v>
      </c>
      <c r="E914" s="8" t="s">
        <v>49</v>
      </c>
      <c r="F914" s="8" t="s">
        <v>50</v>
      </c>
      <c r="G914" s="9">
        <v>44161</v>
      </c>
      <c r="H914" s="8" t="s">
        <v>133</v>
      </c>
      <c r="I914" s="8" t="s">
        <v>16</v>
      </c>
      <c r="J914" s="10" t="s">
        <v>24</v>
      </c>
      <c r="K914" t="str">
        <f>_xlfn.XLOOKUP(A914,attrition_cleaned!$A:$A,attrition_cleaned!$B:$B,"Missing")</f>
        <v>No</v>
      </c>
      <c r="L914" s="9"/>
      <c r="M914">
        <f>_xlfn.XLOOKUP(A914,compensation_cleaned!$A:$A,compensation_cleaned!$B:$B,"Missing")</f>
        <v>718611</v>
      </c>
      <c r="N914">
        <f>_xlfn.XLOOKUP(A914,compensation_cleaned!$A:$A,compensation_cleaned!$C:$C,"Missing")</f>
        <v>87363</v>
      </c>
      <c r="O914" t="str">
        <f>_xlfn.XLOOKUP(A914,compensation_cleaned!$A:$A,compensation_cleaned!$D:$D,"Missing")</f>
        <v>L2</v>
      </c>
      <c r="P914">
        <f>_xlfn.XLOOKUP(A914,engagement_pivot!$A:$A,engagement_pivot!$B:$B,"Missing")</f>
        <v>3</v>
      </c>
      <c r="Q914" t="str">
        <f>IF(
  _xlfn.XLOOKUP(A914, engagement_pivot!A:A, engagement_pivot!C:C, 0) &gt; 0,
  "Yes",
  "No"
)</f>
        <v>Yes</v>
      </c>
      <c r="R914">
        <f t="shared" si="70"/>
        <v>37</v>
      </c>
      <c r="S914" t="str">
        <f t="shared" si="71"/>
        <v>37+ months</v>
      </c>
      <c r="T914">
        <f>_xlfn.XLOOKUP(A914,performance_pivot!$A:$A,performance_pivot!$B:$B,"Missing")</f>
        <v>2.5</v>
      </c>
      <c r="U914">
        <f>_xlfn.XLOOKUP(A914,compensation_cleaned!$A:$A,compensation_cleaned!$F:$F,"Missing")</f>
        <v>746435.40070921986</v>
      </c>
      <c r="V914" t="str">
        <f t="shared" si="72"/>
        <v>Below Avg Pay</v>
      </c>
      <c r="W914" t="str">
        <f t="shared" si="73"/>
        <v>Low/Avg Performer</v>
      </c>
      <c r="Y914" t="str">
        <f t="shared" si="74"/>
        <v>Low Pay &amp; Low Performance</v>
      </c>
    </row>
    <row r="915" spans="1:25">
      <c r="A915" s="11" t="s">
        <v>1101</v>
      </c>
      <c r="B915" s="12" t="s">
        <v>19</v>
      </c>
      <c r="C915" s="12">
        <v>22</v>
      </c>
      <c r="D915" s="12" t="s">
        <v>20</v>
      </c>
      <c r="E915" s="12" t="s">
        <v>33</v>
      </c>
      <c r="F915" s="12" t="s">
        <v>34</v>
      </c>
      <c r="G915" s="13">
        <v>44758</v>
      </c>
      <c r="H915" s="12" t="s">
        <v>265</v>
      </c>
      <c r="I915" s="12" t="s">
        <v>31</v>
      </c>
      <c r="J915" s="14" t="s">
        <v>24</v>
      </c>
      <c r="K915" t="str">
        <f>_xlfn.XLOOKUP(A915,attrition_cleaned!$A:$A,attrition_cleaned!$B:$B,"Missing")</f>
        <v>No</v>
      </c>
      <c r="L915" s="13"/>
      <c r="M915">
        <f>_xlfn.XLOOKUP(A915,compensation_cleaned!$A:$A,compensation_cleaned!$B:$B,"Missing")</f>
        <v>1054438</v>
      </c>
      <c r="N915">
        <f>_xlfn.XLOOKUP(A915,compensation_cleaned!$A:$A,compensation_cleaned!$C:$C,"Missing")</f>
        <v>82951</v>
      </c>
      <c r="O915" t="str">
        <f>_xlfn.XLOOKUP(A915,compensation_cleaned!$A:$A,compensation_cleaned!$D:$D,"Missing")</f>
        <v>L3</v>
      </c>
      <c r="P915">
        <f>_xlfn.XLOOKUP(A915,engagement_pivot!$A:$A,engagement_pivot!$B:$B,"Missing")</f>
        <v>4.5</v>
      </c>
      <c r="Q915" t="str">
        <f>IF(
  _xlfn.XLOOKUP(A915, engagement_pivot!A:A, engagement_pivot!C:C, 0) &gt; 0,
  "Yes",
  "No"
)</f>
        <v>Yes</v>
      </c>
      <c r="R915">
        <f t="shared" si="70"/>
        <v>17</v>
      </c>
      <c r="S915" t="str">
        <f t="shared" si="71"/>
        <v>13–36 months</v>
      </c>
      <c r="T915">
        <f>_xlfn.XLOOKUP(A915,performance_pivot!$A:$A,performance_pivot!$B:$B,"Missing")</f>
        <v>4</v>
      </c>
      <c r="U915">
        <f>_xlfn.XLOOKUP(A915,compensation_cleaned!$A:$A,compensation_cleaned!$F:$F,"Missing")</f>
        <v>1044648.4727722772</v>
      </c>
      <c r="V915" t="str">
        <f t="shared" si="72"/>
        <v>Above Avg Pay</v>
      </c>
      <c r="W915" t="str">
        <f t="shared" si="73"/>
        <v>High Performer</v>
      </c>
      <c r="Y915" t="str">
        <f t="shared" si="74"/>
        <v>Well Aligned</v>
      </c>
    </row>
    <row r="916" spans="1:25">
      <c r="A916" s="7" t="s">
        <v>1102</v>
      </c>
      <c r="B916" s="8" t="s">
        <v>19</v>
      </c>
      <c r="C916" s="8">
        <v>43</v>
      </c>
      <c r="D916" s="8" t="s">
        <v>12</v>
      </c>
      <c r="E916" s="8" t="s">
        <v>33</v>
      </c>
      <c r="F916" s="8" t="s">
        <v>34</v>
      </c>
      <c r="G916" s="9">
        <v>44596</v>
      </c>
      <c r="H916" s="8" t="s">
        <v>656</v>
      </c>
      <c r="I916" s="8" t="s">
        <v>31</v>
      </c>
      <c r="J916" s="10" t="s">
        <v>24</v>
      </c>
      <c r="K916" t="str">
        <f>_xlfn.XLOOKUP(A916,attrition_cleaned!$A:$A,attrition_cleaned!$B:$B,"Missing")</f>
        <v>No</v>
      </c>
      <c r="L916" s="9"/>
      <c r="M916">
        <f>_xlfn.XLOOKUP(A916,compensation_cleaned!$A:$A,compensation_cleaned!$B:$B,"Missing")</f>
        <v>589069</v>
      </c>
      <c r="N916">
        <f>_xlfn.XLOOKUP(A916,compensation_cleaned!$A:$A,compensation_cleaned!$C:$C,"Missing")</f>
        <v>64835</v>
      </c>
      <c r="O916" t="str">
        <f>_xlfn.XLOOKUP(A916,compensation_cleaned!$A:$A,compensation_cleaned!$D:$D,"Missing")</f>
        <v>L1</v>
      </c>
      <c r="P916">
        <f>_xlfn.XLOOKUP(A916,engagement_pivot!$A:$A,engagement_pivot!$B:$B,"Missing")</f>
        <v>5</v>
      </c>
      <c r="Q916" t="str">
        <f>IF(
  _xlfn.XLOOKUP(A916, engagement_pivot!A:A, engagement_pivot!C:C, 0) &gt; 0,
  "Yes",
  "No"
)</f>
        <v>Yes</v>
      </c>
      <c r="R916">
        <f t="shared" si="70"/>
        <v>22</v>
      </c>
      <c r="S916" t="str">
        <f t="shared" si="71"/>
        <v>13–36 months</v>
      </c>
      <c r="T916">
        <f>_xlfn.XLOOKUP(A916,performance_pivot!$A:$A,performance_pivot!$B:$B,"Missing")</f>
        <v>4</v>
      </c>
      <c r="U916">
        <f>_xlfn.XLOOKUP(A916,compensation_cleaned!$A:$A,compensation_cleaned!$F:$F,"Missing")</f>
        <v>499723.03723404254</v>
      </c>
      <c r="V916" t="str">
        <f t="shared" si="72"/>
        <v>Above Avg Pay</v>
      </c>
      <c r="W916" t="str">
        <f t="shared" si="73"/>
        <v>High Performer</v>
      </c>
      <c r="Y916" t="str">
        <f t="shared" si="74"/>
        <v>Well Aligned</v>
      </c>
    </row>
    <row r="917" spans="1:25">
      <c r="A917" s="11" t="s">
        <v>1103</v>
      </c>
      <c r="B917" s="12" t="s">
        <v>11</v>
      </c>
      <c r="C917" s="12">
        <v>38</v>
      </c>
      <c r="D917" s="12" t="s">
        <v>12</v>
      </c>
      <c r="E917" s="12" t="s">
        <v>49</v>
      </c>
      <c r="F917" s="12" t="s">
        <v>68</v>
      </c>
      <c r="G917" s="13">
        <v>43921</v>
      </c>
      <c r="H917" s="12" t="s">
        <v>146</v>
      </c>
      <c r="I917" s="12" t="s">
        <v>45</v>
      </c>
      <c r="J917" s="14" t="s">
        <v>24</v>
      </c>
      <c r="K917" t="str">
        <f>_xlfn.XLOOKUP(A917,attrition_cleaned!$A:$A,attrition_cleaned!$B:$B,"Missing")</f>
        <v>No</v>
      </c>
      <c r="L917" s="13"/>
      <c r="M917">
        <f>_xlfn.XLOOKUP(A917,compensation_cleaned!$A:$A,compensation_cleaned!$B:$B,"Missing")</f>
        <v>784642</v>
      </c>
      <c r="N917">
        <f>_xlfn.XLOOKUP(A917,compensation_cleaned!$A:$A,compensation_cleaned!$C:$C,"Missing")</f>
        <v>86219</v>
      </c>
      <c r="O917" t="str">
        <f>_xlfn.XLOOKUP(A917,compensation_cleaned!$A:$A,compensation_cleaned!$D:$D,"Missing")</f>
        <v>L2</v>
      </c>
      <c r="P917">
        <f>_xlfn.XLOOKUP(A917,engagement_pivot!$A:$A,engagement_pivot!$B:$B,"Missing")</f>
        <v>3.6666666666666665</v>
      </c>
      <c r="Q917" t="str">
        <f>IF(
  _xlfn.XLOOKUP(A917, engagement_pivot!A:A, engagement_pivot!C:C, 0) &gt; 0,
  "Yes",
  "No"
)</f>
        <v>Yes</v>
      </c>
      <c r="R917">
        <f t="shared" si="70"/>
        <v>45</v>
      </c>
      <c r="S917" t="str">
        <f t="shared" si="71"/>
        <v>37+ months</v>
      </c>
      <c r="T917">
        <f>_xlfn.XLOOKUP(A917,performance_pivot!$A:$A,performance_pivot!$B:$B,"Missing")</f>
        <v>3</v>
      </c>
      <c r="U917">
        <f>_xlfn.XLOOKUP(A917,compensation_cleaned!$A:$A,compensation_cleaned!$F:$F,"Missing")</f>
        <v>746435.40070921986</v>
      </c>
      <c r="V917" t="str">
        <f t="shared" si="72"/>
        <v>Above Avg Pay</v>
      </c>
      <c r="W917" t="str">
        <f t="shared" si="73"/>
        <v>Low/Avg Performer</v>
      </c>
      <c r="Y917" t="str">
        <f t="shared" si="74"/>
        <v>Overpaid Low Performer</v>
      </c>
    </row>
    <row r="918" spans="1:25">
      <c r="A918" s="7" t="s">
        <v>1104</v>
      </c>
      <c r="B918" s="8" t="s">
        <v>11</v>
      </c>
      <c r="C918" s="8">
        <v>25</v>
      </c>
      <c r="D918" s="8" t="s">
        <v>12</v>
      </c>
      <c r="E918" s="8" t="s">
        <v>49</v>
      </c>
      <c r="F918" s="8" t="s">
        <v>68</v>
      </c>
      <c r="G918" s="9">
        <v>44201</v>
      </c>
      <c r="H918" s="8" t="s">
        <v>39</v>
      </c>
      <c r="I918" s="8" t="s">
        <v>23</v>
      </c>
      <c r="J918" s="10" t="s">
        <v>24</v>
      </c>
      <c r="K918" t="str">
        <f>_xlfn.XLOOKUP(A918,attrition_cleaned!$A:$A,attrition_cleaned!$B:$B,"Missing")</f>
        <v>No</v>
      </c>
      <c r="L918" s="9"/>
      <c r="M918">
        <f>_xlfn.XLOOKUP(A918,compensation_cleaned!$A:$A,compensation_cleaned!$B:$B,"Missing")</f>
        <v>744483</v>
      </c>
      <c r="N918">
        <f>_xlfn.XLOOKUP(A918,compensation_cleaned!$A:$A,compensation_cleaned!$C:$C,"Missing")</f>
        <v>75820</v>
      </c>
      <c r="O918" t="str">
        <f>_xlfn.XLOOKUP(A918,compensation_cleaned!$A:$A,compensation_cleaned!$D:$D,"Missing")</f>
        <v>L2</v>
      </c>
      <c r="P918">
        <f>_xlfn.XLOOKUP(A918,engagement_pivot!$A:$A,engagement_pivot!$B:$B,"Missing")</f>
        <v>3.5</v>
      </c>
      <c r="Q918" t="str">
        <f>IF(
  _xlfn.XLOOKUP(A918, engagement_pivot!A:A, engagement_pivot!C:C, 0) &gt; 0,
  "Yes",
  "No"
)</f>
        <v>Yes</v>
      </c>
      <c r="R918">
        <f t="shared" si="70"/>
        <v>35</v>
      </c>
      <c r="S918" t="str">
        <f t="shared" si="71"/>
        <v>13–36 months</v>
      </c>
      <c r="T918">
        <f>_xlfn.XLOOKUP(A918,performance_pivot!$A:$A,performance_pivot!$B:$B,"Missing")</f>
        <v>4</v>
      </c>
      <c r="U918">
        <f>_xlfn.XLOOKUP(A918,compensation_cleaned!$A:$A,compensation_cleaned!$F:$F,"Missing")</f>
        <v>746435.40070921986</v>
      </c>
      <c r="V918" t="str">
        <f t="shared" si="72"/>
        <v>Below Avg Pay</v>
      </c>
      <c r="W918" t="str">
        <f t="shared" si="73"/>
        <v>High Performer</v>
      </c>
      <c r="Y918" t="str">
        <f t="shared" si="74"/>
        <v>Underpaid High Performer</v>
      </c>
    </row>
    <row r="919" spans="1:25">
      <c r="A919" s="11" t="s">
        <v>1105</v>
      </c>
      <c r="B919" s="12" t="s">
        <v>11</v>
      </c>
      <c r="C919" s="12">
        <v>43</v>
      </c>
      <c r="D919" s="12" t="s">
        <v>12</v>
      </c>
      <c r="E919" s="12" t="s">
        <v>26</v>
      </c>
      <c r="F919" s="12" t="s">
        <v>58</v>
      </c>
      <c r="G919" s="13">
        <v>44467</v>
      </c>
      <c r="H919" s="12" t="s">
        <v>179</v>
      </c>
      <c r="I919" s="12" t="s">
        <v>56</v>
      </c>
      <c r="J919" s="14" t="s">
        <v>24</v>
      </c>
      <c r="K919" t="str">
        <f>_xlfn.XLOOKUP(A919,attrition_cleaned!$A:$A,attrition_cleaned!$B:$B,"Missing")</f>
        <v>Yes</v>
      </c>
      <c r="L919" s="13">
        <v>45795</v>
      </c>
      <c r="M919">
        <f>_xlfn.XLOOKUP(A919,compensation_cleaned!$A:$A,compensation_cleaned!$B:$B,"Missing")</f>
        <v>849398</v>
      </c>
      <c r="N919">
        <f>_xlfn.XLOOKUP(A919,compensation_cleaned!$A:$A,compensation_cleaned!$C:$C,"Missing")</f>
        <v>105984</v>
      </c>
      <c r="O919" t="str">
        <f>_xlfn.XLOOKUP(A919,compensation_cleaned!$A:$A,compensation_cleaned!$D:$D,"Missing")</f>
        <v>L2</v>
      </c>
      <c r="P919">
        <f>_xlfn.XLOOKUP(A919,engagement_pivot!$A:$A,engagement_pivot!$B:$B,"Missing")</f>
        <v>4.5</v>
      </c>
      <c r="Q919" t="str">
        <f>IF(
  _xlfn.XLOOKUP(A919, engagement_pivot!A:A, engagement_pivot!C:C, 0) &gt; 0,
  "Yes",
  "No"
)</f>
        <v>Yes</v>
      </c>
      <c r="R919">
        <f t="shared" si="70"/>
        <v>43</v>
      </c>
      <c r="S919" t="str">
        <f t="shared" si="71"/>
        <v>37+ months</v>
      </c>
      <c r="T919">
        <f>_xlfn.XLOOKUP(A919,performance_pivot!$A:$A,performance_pivot!$B:$B,"Missing")</f>
        <v>3.6666666666666665</v>
      </c>
      <c r="U919">
        <f>_xlfn.XLOOKUP(A919,compensation_cleaned!$A:$A,compensation_cleaned!$F:$F,"Missing")</f>
        <v>746435.40070921986</v>
      </c>
      <c r="V919" t="str">
        <f t="shared" si="72"/>
        <v>Above Avg Pay</v>
      </c>
      <c r="W919" t="str">
        <f t="shared" si="73"/>
        <v>Low/Avg Performer</v>
      </c>
      <c r="Y919" t="str">
        <f t="shared" si="74"/>
        <v>Overpaid Low Performer</v>
      </c>
    </row>
    <row r="920" spans="1:25">
      <c r="A920" s="7" t="s">
        <v>1106</v>
      </c>
      <c r="B920" s="8" t="s">
        <v>19</v>
      </c>
      <c r="C920" s="8">
        <v>28</v>
      </c>
      <c r="D920" s="8" t="s">
        <v>12</v>
      </c>
      <c r="E920" s="8" t="s">
        <v>26</v>
      </c>
      <c r="F920" s="8" t="s">
        <v>27</v>
      </c>
      <c r="G920" s="9">
        <v>43585</v>
      </c>
      <c r="H920" s="8" t="s">
        <v>105</v>
      </c>
      <c r="I920" s="8" t="s">
        <v>45</v>
      </c>
      <c r="J920" s="10" t="s">
        <v>24</v>
      </c>
      <c r="K920" t="str">
        <f>_xlfn.XLOOKUP(A920,attrition_cleaned!$A:$A,attrition_cleaned!$B:$B,"Missing")</f>
        <v>No</v>
      </c>
      <c r="L920" s="9"/>
      <c r="M920">
        <f>_xlfn.XLOOKUP(A920,compensation_cleaned!$A:$A,compensation_cleaned!$B:$B,"Missing")</f>
        <v>960714</v>
      </c>
      <c r="N920">
        <f>_xlfn.XLOOKUP(A920,compensation_cleaned!$A:$A,compensation_cleaned!$C:$C,"Missing")</f>
        <v>75393</v>
      </c>
      <c r="O920" t="str">
        <f>_xlfn.XLOOKUP(A920,compensation_cleaned!$A:$A,compensation_cleaned!$D:$D,"Missing")</f>
        <v>L3</v>
      </c>
      <c r="P920">
        <f>_xlfn.XLOOKUP(A920,engagement_pivot!$A:$A,engagement_pivot!$B:$B,"Missing")</f>
        <v>2.3333333333333335</v>
      </c>
      <c r="Q920" t="str">
        <f>IF(
  _xlfn.XLOOKUP(A920, engagement_pivot!A:A, engagement_pivot!C:C, 0) &gt; 0,
  "Yes",
  "No"
)</f>
        <v>Yes</v>
      </c>
      <c r="R920">
        <f t="shared" si="70"/>
        <v>56</v>
      </c>
      <c r="S920" t="str">
        <f t="shared" si="71"/>
        <v>37+ months</v>
      </c>
      <c r="T920">
        <f>_xlfn.XLOOKUP(A920,performance_pivot!$A:$A,performance_pivot!$B:$B,"Missing")</f>
        <v>4</v>
      </c>
      <c r="U920">
        <f>_xlfn.XLOOKUP(A920,compensation_cleaned!$A:$A,compensation_cleaned!$F:$F,"Missing")</f>
        <v>1044648.4727722772</v>
      </c>
      <c r="V920" t="str">
        <f t="shared" si="72"/>
        <v>Below Avg Pay</v>
      </c>
      <c r="W920" t="str">
        <f t="shared" si="73"/>
        <v>High Performer</v>
      </c>
      <c r="Y920" t="str">
        <f t="shared" si="74"/>
        <v>Underpaid High Performer</v>
      </c>
    </row>
    <row r="921" spans="1:25">
      <c r="A921" s="11" t="s">
        <v>1107</v>
      </c>
      <c r="B921" s="12" t="s">
        <v>11</v>
      </c>
      <c r="C921" s="12">
        <v>30</v>
      </c>
      <c r="D921" s="12" t="s">
        <v>20</v>
      </c>
      <c r="E921" s="12" t="s">
        <v>13</v>
      </c>
      <c r="F921" s="12" t="s">
        <v>21</v>
      </c>
      <c r="G921" s="13">
        <v>44675</v>
      </c>
      <c r="H921" s="12" t="s">
        <v>518</v>
      </c>
      <c r="I921" s="12" t="s">
        <v>70</v>
      </c>
      <c r="J921" s="14" t="s">
        <v>24</v>
      </c>
      <c r="K921" t="str">
        <f>_xlfn.XLOOKUP(A921,attrition_cleaned!$A:$A,attrition_cleaned!$B:$B,"Missing")</f>
        <v>Yes</v>
      </c>
      <c r="L921" s="13">
        <v>45376</v>
      </c>
      <c r="M921">
        <f>_xlfn.XLOOKUP(A921,compensation_cleaned!$A:$A,compensation_cleaned!$B:$B,"Missing")</f>
        <v>1850232</v>
      </c>
      <c r="N921">
        <f>_xlfn.XLOOKUP(A921,compensation_cleaned!$A:$A,compensation_cleaned!$C:$C,"Missing")</f>
        <v>174076</v>
      </c>
      <c r="O921" t="str">
        <f>_xlfn.XLOOKUP(A921,compensation_cleaned!$A:$A,compensation_cleaned!$D:$D,"Missing")</f>
        <v>L5</v>
      </c>
      <c r="P921">
        <f>_xlfn.XLOOKUP(A921,engagement_pivot!$A:$A,engagement_pivot!$B:$B,"Missing")</f>
        <v>3</v>
      </c>
      <c r="Q921" t="str">
        <f>IF(
  _xlfn.XLOOKUP(A921, engagement_pivot!A:A, engagement_pivot!C:C, 0) &gt; 0,
  "Yes",
  "No"
)</f>
        <v>Yes</v>
      </c>
      <c r="R921">
        <f t="shared" si="70"/>
        <v>23</v>
      </c>
      <c r="S921" t="str">
        <f t="shared" si="71"/>
        <v>13–36 months</v>
      </c>
      <c r="T921">
        <f>_xlfn.XLOOKUP(A921,performance_pivot!$A:$A,performance_pivot!$B:$B,"Missing")</f>
        <v>4</v>
      </c>
      <c r="U921">
        <f>_xlfn.XLOOKUP(A921,compensation_cleaned!$A:$A,compensation_cleaned!$F:$F,"Missing")</f>
        <v>1044648.4727722772</v>
      </c>
      <c r="V921" t="str">
        <f t="shared" si="72"/>
        <v>Above Avg Pay</v>
      </c>
      <c r="W921" t="str">
        <f t="shared" si="73"/>
        <v>High Performer</v>
      </c>
      <c r="Y921" t="str">
        <f t="shared" si="74"/>
        <v>Well Aligned</v>
      </c>
    </row>
    <row r="922" spans="1:25">
      <c r="A922" s="7" t="s">
        <v>1108</v>
      </c>
      <c r="B922" s="8" t="s">
        <v>19</v>
      </c>
      <c r="C922" s="8">
        <v>22</v>
      </c>
      <c r="D922" s="8" t="s">
        <v>20</v>
      </c>
      <c r="E922" s="8" t="s">
        <v>26</v>
      </c>
      <c r="F922" s="8" t="s">
        <v>58</v>
      </c>
      <c r="G922" s="9">
        <v>44611</v>
      </c>
      <c r="H922" s="8" t="s">
        <v>47</v>
      </c>
      <c r="I922" s="8" t="s">
        <v>70</v>
      </c>
      <c r="J922" s="10" t="s">
        <v>24</v>
      </c>
      <c r="K922" t="str">
        <f>_xlfn.XLOOKUP(A922,attrition_cleaned!$A:$A,attrition_cleaned!$B:$B,"Missing")</f>
        <v>No</v>
      </c>
      <c r="L922" s="9"/>
      <c r="M922">
        <f>_xlfn.XLOOKUP(A922,compensation_cleaned!$A:$A,compensation_cleaned!$B:$B,"Missing")</f>
        <v>860192</v>
      </c>
      <c r="N922">
        <f>_xlfn.XLOOKUP(A922,compensation_cleaned!$A:$A,compensation_cleaned!$C:$C,"Missing")</f>
        <v>57063</v>
      </c>
      <c r="O922" t="str">
        <f>_xlfn.XLOOKUP(A922,compensation_cleaned!$A:$A,compensation_cleaned!$D:$D,"Missing")</f>
        <v>L2</v>
      </c>
      <c r="P922">
        <f>_xlfn.XLOOKUP(A922,engagement_pivot!$A:$A,engagement_pivot!$B:$B,"Missing")</f>
        <v>4</v>
      </c>
      <c r="Q922" t="str">
        <f>IF(
  _xlfn.XLOOKUP(A922, engagement_pivot!A:A, engagement_pivot!C:C, 0) &gt; 0,
  "Yes",
  "No"
)</f>
        <v>Yes</v>
      </c>
      <c r="R922">
        <f t="shared" si="70"/>
        <v>22</v>
      </c>
      <c r="S922" t="str">
        <f t="shared" si="71"/>
        <v>13–36 months</v>
      </c>
      <c r="T922">
        <f>_xlfn.XLOOKUP(A922,performance_pivot!$A:$A,performance_pivot!$B:$B,"Missing")</f>
        <v>3.6666666666666665</v>
      </c>
      <c r="U922">
        <f>_xlfn.XLOOKUP(A922,compensation_cleaned!$A:$A,compensation_cleaned!$F:$F,"Missing")</f>
        <v>746435.40070921986</v>
      </c>
      <c r="V922" t="str">
        <f t="shared" si="72"/>
        <v>Above Avg Pay</v>
      </c>
      <c r="W922" t="str">
        <f t="shared" si="73"/>
        <v>Low/Avg Performer</v>
      </c>
      <c r="Y922" t="str">
        <f t="shared" si="74"/>
        <v>Overpaid Low Performer</v>
      </c>
    </row>
    <row r="923" spans="1:25">
      <c r="A923" s="11" t="s">
        <v>1109</v>
      </c>
      <c r="B923" s="12" t="s">
        <v>19</v>
      </c>
      <c r="C923" s="12">
        <v>38</v>
      </c>
      <c r="D923" s="12" t="s">
        <v>20</v>
      </c>
      <c r="E923" s="12" t="s">
        <v>26</v>
      </c>
      <c r="F923" s="12" t="s">
        <v>27</v>
      </c>
      <c r="G923" s="13">
        <v>44569</v>
      </c>
      <c r="H923" s="12" t="s">
        <v>198</v>
      </c>
      <c r="I923" s="12" t="s">
        <v>45</v>
      </c>
      <c r="J923" s="14" t="s">
        <v>24</v>
      </c>
      <c r="K923" t="str">
        <f>_xlfn.XLOOKUP(A923,attrition_cleaned!$A:$A,attrition_cleaned!$B:$B,"Missing")</f>
        <v>No</v>
      </c>
      <c r="L923" s="13"/>
      <c r="M923">
        <f>_xlfn.XLOOKUP(A923,compensation_cleaned!$A:$A,compensation_cleaned!$B:$B,"Missing")</f>
        <v>841941</v>
      </c>
      <c r="N923">
        <f>_xlfn.XLOOKUP(A923,compensation_cleaned!$A:$A,compensation_cleaned!$C:$C,"Missing")</f>
        <v>90166</v>
      </c>
      <c r="O923" t="str">
        <f>_xlfn.XLOOKUP(A923,compensation_cleaned!$A:$A,compensation_cleaned!$D:$D,"Missing")</f>
        <v>L2</v>
      </c>
      <c r="P923">
        <f>_xlfn.XLOOKUP(A923,engagement_pivot!$A:$A,engagement_pivot!$B:$B,"Missing")</f>
        <v>1</v>
      </c>
      <c r="Q923" t="str">
        <f>IF(
  _xlfn.XLOOKUP(A923, engagement_pivot!A:A, engagement_pivot!C:C, 0) &gt; 0,
  "Yes",
  "No"
)</f>
        <v>Yes</v>
      </c>
      <c r="R923">
        <f t="shared" si="70"/>
        <v>23</v>
      </c>
      <c r="S923" t="str">
        <f t="shared" si="71"/>
        <v>13–36 months</v>
      </c>
      <c r="T923">
        <f>_xlfn.XLOOKUP(A923,performance_pivot!$A:$A,performance_pivot!$B:$B,"Missing")</f>
        <v>3.25</v>
      </c>
      <c r="U923">
        <f>_xlfn.XLOOKUP(A923,compensation_cleaned!$A:$A,compensation_cleaned!$F:$F,"Missing")</f>
        <v>746435.40070921986</v>
      </c>
      <c r="V923" t="str">
        <f t="shared" si="72"/>
        <v>Above Avg Pay</v>
      </c>
      <c r="W923" t="str">
        <f t="shared" si="73"/>
        <v>Low/Avg Performer</v>
      </c>
      <c r="Y923" t="str">
        <f t="shared" si="74"/>
        <v>Overpaid Low Performer</v>
      </c>
    </row>
    <row r="924" spans="1:25">
      <c r="A924" s="7" t="s">
        <v>1110</v>
      </c>
      <c r="B924" s="8" t="s">
        <v>11</v>
      </c>
      <c r="C924" s="8">
        <v>37</v>
      </c>
      <c r="D924" s="8" t="s">
        <v>12</v>
      </c>
      <c r="E924" s="8" t="s">
        <v>37</v>
      </c>
      <c r="F924" s="8" t="s">
        <v>38</v>
      </c>
      <c r="G924" s="9">
        <v>44672</v>
      </c>
      <c r="H924" s="8" t="s">
        <v>86</v>
      </c>
      <c r="I924" s="8" t="s">
        <v>70</v>
      </c>
      <c r="J924" s="10" t="s">
        <v>24</v>
      </c>
      <c r="K924" t="str">
        <f>_xlfn.XLOOKUP(A924,attrition_cleaned!$A:$A,attrition_cleaned!$B:$B,"Missing")</f>
        <v>No</v>
      </c>
      <c r="L924" s="9"/>
      <c r="M924">
        <f>_xlfn.XLOOKUP(A924,compensation_cleaned!$A:$A,compensation_cleaned!$B:$B,"Missing")</f>
        <v>900251</v>
      </c>
      <c r="N924">
        <f>_xlfn.XLOOKUP(A924,compensation_cleaned!$A:$A,compensation_cleaned!$C:$C,"Missing")</f>
        <v>127767</v>
      </c>
      <c r="O924" t="str">
        <f>_xlfn.XLOOKUP(A924,compensation_cleaned!$A:$A,compensation_cleaned!$D:$D,"Missing")</f>
        <v>L3</v>
      </c>
      <c r="P924">
        <f>_xlfn.XLOOKUP(A924,engagement_pivot!$A:$A,engagement_pivot!$B:$B,"Missing")</f>
        <v>1</v>
      </c>
      <c r="Q924" t="str">
        <f>IF(
  _xlfn.XLOOKUP(A924, engagement_pivot!A:A, engagement_pivot!C:C, 0) &gt; 0,
  "Yes",
  "No"
)</f>
        <v>Yes</v>
      </c>
      <c r="R924">
        <f t="shared" si="70"/>
        <v>20</v>
      </c>
      <c r="S924" t="str">
        <f t="shared" si="71"/>
        <v>13–36 months</v>
      </c>
      <c r="T924">
        <f>_xlfn.XLOOKUP(A924,performance_pivot!$A:$A,performance_pivot!$B:$B,"Missing")</f>
        <v>3.25</v>
      </c>
      <c r="U924">
        <f>_xlfn.XLOOKUP(A924,compensation_cleaned!$A:$A,compensation_cleaned!$F:$F,"Missing")</f>
        <v>1044648.4727722772</v>
      </c>
      <c r="V924" t="str">
        <f t="shared" si="72"/>
        <v>Below Avg Pay</v>
      </c>
      <c r="W924" t="str">
        <f t="shared" si="73"/>
        <v>Low/Avg Performer</v>
      </c>
      <c r="Y924" t="str">
        <f t="shared" si="74"/>
        <v>Low Pay &amp; Low Performance</v>
      </c>
    </row>
    <row r="925" spans="1:25">
      <c r="A925" s="11" t="s">
        <v>1111</v>
      </c>
      <c r="B925" s="12" t="s">
        <v>11</v>
      </c>
      <c r="C925" s="12">
        <v>33</v>
      </c>
      <c r="D925" s="12" t="s">
        <v>12</v>
      </c>
      <c r="E925" s="12" t="s">
        <v>37</v>
      </c>
      <c r="F925" s="12" t="s">
        <v>38</v>
      </c>
      <c r="G925" s="13">
        <v>45048</v>
      </c>
      <c r="H925" s="12" t="s">
        <v>683</v>
      </c>
      <c r="I925" s="12" t="s">
        <v>23</v>
      </c>
      <c r="J925" s="14" t="s">
        <v>17</v>
      </c>
      <c r="K925" t="str">
        <f>_xlfn.XLOOKUP(A925,attrition_cleaned!$A:$A,attrition_cleaned!$B:$B,"Missing")</f>
        <v>No</v>
      </c>
      <c r="L925" s="13"/>
      <c r="M925">
        <f>_xlfn.XLOOKUP(A925,compensation_cleaned!$A:$A,compensation_cleaned!$B:$B,"Missing")</f>
        <v>466812</v>
      </c>
      <c r="N925">
        <f>_xlfn.XLOOKUP(A925,compensation_cleaned!$A:$A,compensation_cleaned!$C:$C,"Missing")</f>
        <v>36291</v>
      </c>
      <c r="O925" t="str">
        <f>_xlfn.XLOOKUP(A925,compensation_cleaned!$A:$A,compensation_cleaned!$D:$D,"Missing")</f>
        <v>L1</v>
      </c>
      <c r="P925">
        <f>_xlfn.XLOOKUP(A925,engagement_pivot!$A:$A,engagement_pivot!$B:$B,"Missing")</f>
        <v>2</v>
      </c>
      <c r="Q925" t="str">
        <f>IF(
  _xlfn.XLOOKUP(A925, engagement_pivot!A:A, engagement_pivot!C:C, 0) &gt; 0,
  "Yes",
  "No"
)</f>
        <v>Yes</v>
      </c>
      <c r="R925">
        <f t="shared" si="70"/>
        <v>7</v>
      </c>
      <c r="S925" t="str">
        <f t="shared" si="71"/>
        <v>0–12 months</v>
      </c>
      <c r="T925">
        <f>_xlfn.XLOOKUP(A925,performance_pivot!$A:$A,performance_pivot!$B:$B,"Missing")</f>
        <v>3.6666666666666665</v>
      </c>
      <c r="U925">
        <f>_xlfn.XLOOKUP(A925,compensation_cleaned!$A:$A,compensation_cleaned!$F:$F,"Missing")</f>
        <v>499723.03723404254</v>
      </c>
      <c r="V925" t="str">
        <f t="shared" si="72"/>
        <v>Below Avg Pay</v>
      </c>
      <c r="W925" t="str">
        <f t="shared" si="73"/>
        <v>Low/Avg Performer</v>
      </c>
      <c r="Y925" t="str">
        <f t="shared" si="74"/>
        <v>Low Pay &amp; Low Performance</v>
      </c>
    </row>
    <row r="926" spans="1:25">
      <c r="A926" s="7" t="s">
        <v>1112</v>
      </c>
      <c r="B926" s="8" t="s">
        <v>19</v>
      </c>
      <c r="C926" s="8">
        <v>31</v>
      </c>
      <c r="D926" s="8" t="s">
        <v>12</v>
      </c>
      <c r="E926" s="8" t="s">
        <v>37</v>
      </c>
      <c r="F926" s="8" t="s">
        <v>43</v>
      </c>
      <c r="G926" s="9">
        <v>43085</v>
      </c>
      <c r="H926" s="8" t="s">
        <v>767</v>
      </c>
      <c r="I926" s="8" t="s">
        <v>45</v>
      </c>
      <c r="J926" s="10" t="s">
        <v>24</v>
      </c>
      <c r="K926" t="str">
        <f>_xlfn.XLOOKUP(A926,attrition_cleaned!$A:$A,attrition_cleaned!$B:$B,"Missing")</f>
        <v>No</v>
      </c>
      <c r="L926" s="9"/>
      <c r="M926">
        <f>_xlfn.XLOOKUP(A926,compensation_cleaned!$A:$A,compensation_cleaned!$B:$B,"Missing")</f>
        <v>555659</v>
      </c>
      <c r="N926">
        <f>_xlfn.XLOOKUP(A926,compensation_cleaned!$A:$A,compensation_cleaned!$C:$C,"Missing")</f>
        <v>47054</v>
      </c>
      <c r="O926" t="str">
        <f>_xlfn.XLOOKUP(A926,compensation_cleaned!$A:$A,compensation_cleaned!$D:$D,"Missing")</f>
        <v>L1</v>
      </c>
      <c r="P926">
        <f>_xlfn.XLOOKUP(A926,engagement_pivot!$A:$A,engagement_pivot!$B:$B,"Missing")</f>
        <v>2.5</v>
      </c>
      <c r="Q926" t="str">
        <f>IF(
  _xlfn.XLOOKUP(A926, engagement_pivot!A:A, engagement_pivot!C:C, 0) &gt; 0,
  "Yes",
  "No"
)</f>
        <v>Yes</v>
      </c>
      <c r="R926">
        <f t="shared" si="70"/>
        <v>72</v>
      </c>
      <c r="S926" t="str">
        <f t="shared" si="71"/>
        <v>37+ months</v>
      </c>
      <c r="T926">
        <f>_xlfn.XLOOKUP(A926,performance_pivot!$A:$A,performance_pivot!$B:$B,"Missing")</f>
        <v>4.25</v>
      </c>
      <c r="U926">
        <f>_xlfn.XLOOKUP(A926,compensation_cleaned!$A:$A,compensation_cleaned!$F:$F,"Missing")</f>
        <v>499723.03723404254</v>
      </c>
      <c r="V926" t="str">
        <f t="shared" si="72"/>
        <v>Above Avg Pay</v>
      </c>
      <c r="W926" t="str">
        <f t="shared" si="73"/>
        <v>High Performer</v>
      </c>
      <c r="Y926" t="str">
        <f t="shared" si="74"/>
        <v>Well Aligned</v>
      </c>
    </row>
    <row r="927" spans="1:25">
      <c r="A927" s="11" t="s">
        <v>1113</v>
      </c>
      <c r="B927" s="12" t="s">
        <v>19</v>
      </c>
      <c r="C927" s="12">
        <v>31</v>
      </c>
      <c r="D927" s="12" t="s">
        <v>20</v>
      </c>
      <c r="E927" s="12" t="s">
        <v>37</v>
      </c>
      <c r="F927" s="12" t="s">
        <v>38</v>
      </c>
      <c r="G927" s="13">
        <v>44836</v>
      </c>
      <c r="H927" s="12" t="s">
        <v>284</v>
      </c>
      <c r="I927" s="12" t="s">
        <v>16</v>
      </c>
      <c r="J927" s="14" t="s">
        <v>24</v>
      </c>
      <c r="K927" t="str">
        <f>_xlfn.XLOOKUP(A927,attrition_cleaned!$A:$A,attrition_cleaned!$B:$B,"Missing")</f>
        <v>Yes</v>
      </c>
      <c r="L927" s="13">
        <v>46227</v>
      </c>
      <c r="M927">
        <f>_xlfn.XLOOKUP(A927,compensation_cleaned!$A:$A,compensation_cleaned!$B:$B,"Missing")</f>
        <v>639206</v>
      </c>
      <c r="N927">
        <f>_xlfn.XLOOKUP(A927,compensation_cleaned!$A:$A,compensation_cleaned!$C:$C,"Missing")</f>
        <v>86026</v>
      </c>
      <c r="O927" t="str">
        <f>_xlfn.XLOOKUP(A927,compensation_cleaned!$A:$A,compensation_cleaned!$D:$D,"Missing")</f>
        <v>L2</v>
      </c>
      <c r="P927">
        <f>_xlfn.XLOOKUP(A927,engagement_pivot!$A:$A,engagement_pivot!$B:$B,"Missing")</f>
        <v>1</v>
      </c>
      <c r="Q927" t="str">
        <f>IF(
  _xlfn.XLOOKUP(A927, engagement_pivot!A:A, engagement_pivot!C:C, 0) &gt; 0,
  "Yes",
  "No"
)</f>
        <v>Yes</v>
      </c>
      <c r="R927">
        <f t="shared" si="70"/>
        <v>45</v>
      </c>
      <c r="S927" t="str">
        <f t="shared" si="71"/>
        <v>37+ months</v>
      </c>
      <c r="T927">
        <f>_xlfn.XLOOKUP(A927,performance_pivot!$A:$A,performance_pivot!$B:$B,"Missing")</f>
        <v>3</v>
      </c>
      <c r="U927">
        <f>_xlfn.XLOOKUP(A927,compensation_cleaned!$A:$A,compensation_cleaned!$F:$F,"Missing")</f>
        <v>746435.40070921986</v>
      </c>
      <c r="V927" t="str">
        <f t="shared" si="72"/>
        <v>Below Avg Pay</v>
      </c>
      <c r="W927" t="str">
        <f t="shared" si="73"/>
        <v>Low/Avg Performer</v>
      </c>
      <c r="Y927" t="str">
        <f t="shared" si="74"/>
        <v>Low Pay &amp; Low Performance</v>
      </c>
    </row>
    <row r="928" spans="1:25">
      <c r="A928" s="7" t="s">
        <v>1114</v>
      </c>
      <c r="B928" s="8" t="s">
        <v>11</v>
      </c>
      <c r="C928" s="8">
        <v>42</v>
      </c>
      <c r="D928" s="8" t="s">
        <v>12</v>
      </c>
      <c r="E928" s="8" t="s">
        <v>33</v>
      </c>
      <c r="F928" s="8" t="s">
        <v>34</v>
      </c>
      <c r="G928" s="9">
        <v>43034</v>
      </c>
      <c r="H928" s="8" t="s">
        <v>921</v>
      </c>
      <c r="I928" s="8" t="s">
        <v>23</v>
      </c>
      <c r="J928" s="10" t="s">
        <v>24</v>
      </c>
      <c r="K928" t="str">
        <f>_xlfn.XLOOKUP(A928,attrition_cleaned!$A:$A,attrition_cleaned!$B:$B,"Missing")</f>
        <v>No</v>
      </c>
      <c r="L928" s="9"/>
      <c r="M928">
        <f>_xlfn.XLOOKUP(A928,compensation_cleaned!$A:$A,compensation_cleaned!$B:$B,"Missing")</f>
        <v>438157</v>
      </c>
      <c r="N928">
        <f>_xlfn.XLOOKUP(A928,compensation_cleaned!$A:$A,compensation_cleaned!$C:$C,"Missing")</f>
        <v>59291</v>
      </c>
      <c r="O928" t="str">
        <f>_xlfn.XLOOKUP(A928,compensation_cleaned!$A:$A,compensation_cleaned!$D:$D,"Missing")</f>
        <v>L1</v>
      </c>
      <c r="P928">
        <f>_xlfn.XLOOKUP(A928,engagement_pivot!$A:$A,engagement_pivot!$B:$B,"Missing")</f>
        <v>3</v>
      </c>
      <c r="Q928" t="str">
        <f>IF(
  _xlfn.XLOOKUP(A928, engagement_pivot!A:A, engagement_pivot!C:C, 0) &gt; 0,
  "Yes",
  "No"
)</f>
        <v>Yes</v>
      </c>
      <c r="R928">
        <f t="shared" si="70"/>
        <v>74</v>
      </c>
      <c r="S928" t="str">
        <f t="shared" si="71"/>
        <v>37+ months</v>
      </c>
      <c r="T928">
        <f>_xlfn.XLOOKUP(A928,performance_pivot!$A:$A,performance_pivot!$B:$B,"Missing")</f>
        <v>3</v>
      </c>
      <c r="U928">
        <f>_xlfn.XLOOKUP(A928,compensation_cleaned!$A:$A,compensation_cleaned!$F:$F,"Missing")</f>
        <v>499723.03723404254</v>
      </c>
      <c r="V928" t="str">
        <f t="shared" si="72"/>
        <v>Below Avg Pay</v>
      </c>
      <c r="W928" t="str">
        <f t="shared" si="73"/>
        <v>Low/Avg Performer</v>
      </c>
      <c r="Y928" t="str">
        <f t="shared" si="74"/>
        <v>Low Pay &amp; Low Performance</v>
      </c>
    </row>
    <row r="929" spans="1:25">
      <c r="A929" s="11" t="s">
        <v>1115</v>
      </c>
      <c r="B929" s="12" t="s">
        <v>11</v>
      </c>
      <c r="C929" s="12">
        <v>44</v>
      </c>
      <c r="D929" s="12" t="s">
        <v>12</v>
      </c>
      <c r="E929" s="12" t="s">
        <v>49</v>
      </c>
      <c r="F929" s="12" t="s">
        <v>68</v>
      </c>
      <c r="G929" s="13">
        <v>43874</v>
      </c>
      <c r="H929" s="12" t="s">
        <v>146</v>
      </c>
      <c r="I929" s="12" t="s">
        <v>56</v>
      </c>
      <c r="J929" s="14" t="s">
        <v>17</v>
      </c>
      <c r="K929" t="str">
        <f>_xlfn.XLOOKUP(A929,attrition_cleaned!$A:$A,attrition_cleaned!$B:$B,"Missing")</f>
        <v>No</v>
      </c>
      <c r="L929" s="13"/>
      <c r="M929">
        <f>_xlfn.XLOOKUP(A929,compensation_cleaned!$A:$A,compensation_cleaned!$B:$B,"Missing")</f>
        <v>1058934</v>
      </c>
      <c r="N929">
        <f>_xlfn.XLOOKUP(A929,compensation_cleaned!$A:$A,compensation_cleaned!$C:$C,"Missing")</f>
        <v>103428</v>
      </c>
      <c r="O929" t="str">
        <f>_xlfn.XLOOKUP(A929,compensation_cleaned!$A:$A,compensation_cleaned!$D:$D,"Missing")</f>
        <v>L3</v>
      </c>
      <c r="P929">
        <f>_xlfn.XLOOKUP(A929,engagement_pivot!$A:$A,engagement_pivot!$B:$B,"Missing")</f>
        <v>3.3333333333333335</v>
      </c>
      <c r="Q929" t="str">
        <f>IF(
  _xlfn.XLOOKUP(A929, engagement_pivot!A:A, engagement_pivot!C:C, 0) &gt; 0,
  "Yes",
  "No"
)</f>
        <v>Yes</v>
      </c>
      <c r="R929">
        <f t="shared" si="70"/>
        <v>46</v>
      </c>
      <c r="S929" t="str">
        <f t="shared" si="71"/>
        <v>37+ months</v>
      </c>
      <c r="T929">
        <f>_xlfn.XLOOKUP(A929,performance_pivot!$A:$A,performance_pivot!$B:$B,"Missing")</f>
        <v>4</v>
      </c>
      <c r="U929">
        <f>_xlfn.XLOOKUP(A929,compensation_cleaned!$A:$A,compensation_cleaned!$F:$F,"Missing")</f>
        <v>1044648.4727722772</v>
      </c>
      <c r="V929" t="str">
        <f t="shared" si="72"/>
        <v>Above Avg Pay</v>
      </c>
      <c r="W929" t="str">
        <f t="shared" si="73"/>
        <v>High Performer</v>
      </c>
      <c r="Y929" t="str">
        <f t="shared" si="74"/>
        <v>Well Aligned</v>
      </c>
    </row>
    <row r="930" spans="1:25">
      <c r="A930" s="7" t="s">
        <v>1116</v>
      </c>
      <c r="B930" s="8" t="s">
        <v>19</v>
      </c>
      <c r="C930" s="8">
        <v>32</v>
      </c>
      <c r="D930" s="8" t="s">
        <v>20</v>
      </c>
      <c r="E930" s="8" t="s">
        <v>49</v>
      </c>
      <c r="F930" s="8" t="s">
        <v>65</v>
      </c>
      <c r="G930" s="9">
        <v>43938</v>
      </c>
      <c r="H930" s="8" t="s">
        <v>552</v>
      </c>
      <c r="I930" s="8" t="s">
        <v>16</v>
      </c>
      <c r="J930" s="10" t="s">
        <v>24</v>
      </c>
      <c r="K930" t="str">
        <f>_xlfn.XLOOKUP(A930,attrition_cleaned!$A:$A,attrition_cleaned!$B:$B,"Missing")</f>
        <v>No</v>
      </c>
      <c r="L930" s="9"/>
      <c r="M930">
        <f>_xlfn.XLOOKUP(A930,compensation_cleaned!$A:$A,compensation_cleaned!$B:$B,"Missing")</f>
        <v>798306</v>
      </c>
      <c r="N930">
        <f>_xlfn.XLOOKUP(A930,compensation_cleaned!$A:$A,compensation_cleaned!$C:$C,"Missing")</f>
        <v>104029</v>
      </c>
      <c r="O930" t="str">
        <f>_xlfn.XLOOKUP(A930,compensation_cleaned!$A:$A,compensation_cleaned!$D:$D,"Missing")</f>
        <v>L2</v>
      </c>
      <c r="P930">
        <f>_xlfn.XLOOKUP(A930,engagement_pivot!$A:$A,engagement_pivot!$B:$B,"Missing")</f>
        <v>2</v>
      </c>
      <c r="Q930" t="str">
        <f>IF(
  _xlfn.XLOOKUP(A930, engagement_pivot!A:A, engagement_pivot!C:C, 0) &gt; 0,
  "Yes",
  "No"
)</f>
        <v>Yes</v>
      </c>
      <c r="R930">
        <f t="shared" si="70"/>
        <v>44</v>
      </c>
      <c r="S930" t="str">
        <f t="shared" si="71"/>
        <v>37+ months</v>
      </c>
      <c r="T930">
        <f>_xlfn.XLOOKUP(A930,performance_pivot!$A:$A,performance_pivot!$B:$B,"Missing")</f>
        <v>3</v>
      </c>
      <c r="U930">
        <f>_xlfn.XLOOKUP(A930,compensation_cleaned!$A:$A,compensation_cleaned!$F:$F,"Missing")</f>
        <v>746435.40070921986</v>
      </c>
      <c r="V930" t="str">
        <f t="shared" si="72"/>
        <v>Above Avg Pay</v>
      </c>
      <c r="W930" t="str">
        <f t="shared" si="73"/>
        <v>Low/Avg Performer</v>
      </c>
      <c r="Y930" t="str">
        <f t="shared" si="74"/>
        <v>Overpaid Low Performer</v>
      </c>
    </row>
    <row r="931" spans="1:25">
      <c r="A931" s="11" t="s">
        <v>1117</v>
      </c>
      <c r="B931" s="12" t="s">
        <v>11</v>
      </c>
      <c r="C931" s="12">
        <v>31</v>
      </c>
      <c r="D931" s="12" t="s">
        <v>12</v>
      </c>
      <c r="E931" s="12" t="s">
        <v>37</v>
      </c>
      <c r="F931" s="12" t="s">
        <v>43</v>
      </c>
      <c r="G931" s="13">
        <v>44549</v>
      </c>
      <c r="H931" s="12" t="s">
        <v>511</v>
      </c>
      <c r="I931" s="12" t="s">
        <v>45</v>
      </c>
      <c r="J931" s="14" t="s">
        <v>24</v>
      </c>
      <c r="K931" t="str">
        <f>_xlfn.XLOOKUP(A931,attrition_cleaned!$A:$A,attrition_cleaned!$B:$B,"Missing")</f>
        <v>No</v>
      </c>
      <c r="L931" s="13"/>
      <c r="M931">
        <f>_xlfn.XLOOKUP(A931,compensation_cleaned!$A:$A,compensation_cleaned!$B:$B,"Missing")</f>
        <v>680073</v>
      </c>
      <c r="N931">
        <f>_xlfn.XLOOKUP(A931,compensation_cleaned!$A:$A,compensation_cleaned!$C:$C,"Missing")</f>
        <v>86079</v>
      </c>
      <c r="O931" t="str">
        <f>_xlfn.XLOOKUP(A931,compensation_cleaned!$A:$A,compensation_cleaned!$D:$D,"Missing")</f>
        <v>L2</v>
      </c>
      <c r="P931">
        <f>_xlfn.XLOOKUP(A931,engagement_pivot!$A:$A,engagement_pivot!$B:$B,"Missing")</f>
        <v>3.5</v>
      </c>
      <c r="Q931" t="str">
        <f>IF(
  _xlfn.XLOOKUP(A931, engagement_pivot!A:A, engagement_pivot!C:C, 0) &gt; 0,
  "Yes",
  "No"
)</f>
        <v>Yes</v>
      </c>
      <c r="R931">
        <f t="shared" si="70"/>
        <v>24</v>
      </c>
      <c r="S931" t="str">
        <f t="shared" si="71"/>
        <v>13–36 months</v>
      </c>
      <c r="T931">
        <f>_xlfn.XLOOKUP(A931,performance_pivot!$A:$A,performance_pivot!$B:$B,"Missing")</f>
        <v>3.3333333333333335</v>
      </c>
      <c r="U931">
        <f>_xlfn.XLOOKUP(A931,compensation_cleaned!$A:$A,compensation_cleaned!$F:$F,"Missing")</f>
        <v>746435.40070921986</v>
      </c>
      <c r="V931" t="str">
        <f t="shared" si="72"/>
        <v>Below Avg Pay</v>
      </c>
      <c r="W931" t="str">
        <f t="shared" si="73"/>
        <v>Low/Avg Performer</v>
      </c>
      <c r="Y931" t="str">
        <f t="shared" si="74"/>
        <v>Low Pay &amp; Low Performance</v>
      </c>
    </row>
    <row r="932" spans="1:25">
      <c r="A932" s="7" t="s">
        <v>1118</v>
      </c>
      <c r="B932" s="8" t="s">
        <v>19</v>
      </c>
      <c r="C932" s="8">
        <v>30</v>
      </c>
      <c r="D932" s="8" t="s">
        <v>12</v>
      </c>
      <c r="E932" s="8" t="s">
        <v>37</v>
      </c>
      <c r="F932" s="8" t="s">
        <v>43</v>
      </c>
      <c r="G932" s="9">
        <v>43403</v>
      </c>
      <c r="H932" s="8" t="s">
        <v>124</v>
      </c>
      <c r="I932" s="8" t="s">
        <v>56</v>
      </c>
      <c r="J932" s="10" t="s">
        <v>24</v>
      </c>
      <c r="K932" t="str">
        <f>_xlfn.XLOOKUP(A932,attrition_cleaned!$A:$A,attrition_cleaned!$B:$B,"Missing")</f>
        <v>No</v>
      </c>
      <c r="L932" s="9"/>
      <c r="M932">
        <f>_xlfn.XLOOKUP(A932,compensation_cleaned!$A:$A,compensation_cleaned!$B:$B,"Missing")</f>
        <v>1444890</v>
      </c>
      <c r="N932">
        <f>_xlfn.XLOOKUP(A932,compensation_cleaned!$A:$A,compensation_cleaned!$C:$C,"Missing")</f>
        <v>122527</v>
      </c>
      <c r="O932" t="str">
        <f>_xlfn.XLOOKUP(A932,compensation_cleaned!$A:$A,compensation_cleaned!$D:$D,"Missing")</f>
        <v>L4</v>
      </c>
      <c r="P932">
        <f>_xlfn.XLOOKUP(A932,engagement_pivot!$A:$A,engagement_pivot!$B:$B,"Missing")</f>
        <v>3</v>
      </c>
      <c r="Q932" t="str">
        <f>IF(
  _xlfn.XLOOKUP(A932, engagement_pivot!A:A, engagement_pivot!C:C, 0) &gt; 0,
  "Yes",
  "No"
)</f>
        <v>Yes</v>
      </c>
      <c r="R932">
        <f t="shared" si="70"/>
        <v>62</v>
      </c>
      <c r="S932" t="str">
        <f t="shared" si="71"/>
        <v>37+ months</v>
      </c>
      <c r="T932">
        <f>_xlfn.XLOOKUP(A932,performance_pivot!$A:$A,performance_pivot!$B:$B,"Missing")</f>
        <v>2</v>
      </c>
      <c r="U932">
        <f>_xlfn.XLOOKUP(A932,compensation_cleaned!$A:$A,compensation_cleaned!$F:$F,"Missing")</f>
        <v>1044648.4727722772</v>
      </c>
      <c r="V932" t="str">
        <f t="shared" si="72"/>
        <v>Above Avg Pay</v>
      </c>
      <c r="W932" t="str">
        <f t="shared" si="73"/>
        <v>Low/Avg Performer</v>
      </c>
      <c r="Y932" t="str">
        <f t="shared" si="74"/>
        <v>Overpaid Low Performer</v>
      </c>
    </row>
    <row r="933" spans="1:25">
      <c r="A933" s="11" t="s">
        <v>1119</v>
      </c>
      <c r="B933" s="12" t="s">
        <v>19</v>
      </c>
      <c r="C933" s="12">
        <v>29</v>
      </c>
      <c r="D933" s="12" t="s">
        <v>20</v>
      </c>
      <c r="E933" s="12" t="s">
        <v>33</v>
      </c>
      <c r="F933" s="12" t="s">
        <v>34</v>
      </c>
      <c r="G933" s="13">
        <v>43989</v>
      </c>
      <c r="H933" s="12" t="s">
        <v>585</v>
      </c>
      <c r="I933" s="12" t="s">
        <v>70</v>
      </c>
      <c r="J933" s="14" t="s">
        <v>24</v>
      </c>
      <c r="K933" t="str">
        <f>_xlfn.XLOOKUP(A933,attrition_cleaned!$A:$A,attrition_cleaned!$B:$B,"Missing")</f>
        <v>No</v>
      </c>
      <c r="L933" s="13"/>
      <c r="M933">
        <f>_xlfn.XLOOKUP(A933,compensation_cleaned!$A:$A,compensation_cleaned!$B:$B,"Missing")</f>
        <v>563001</v>
      </c>
      <c r="N933">
        <f>_xlfn.XLOOKUP(A933,compensation_cleaned!$A:$A,compensation_cleaned!$C:$C,"Missing")</f>
        <v>32683</v>
      </c>
      <c r="O933" t="str">
        <f>_xlfn.XLOOKUP(A933,compensation_cleaned!$A:$A,compensation_cleaned!$D:$D,"Missing")</f>
        <v>L1</v>
      </c>
      <c r="P933">
        <f>_xlfn.XLOOKUP(A933,engagement_pivot!$A:$A,engagement_pivot!$B:$B,"Missing")</f>
        <v>2</v>
      </c>
      <c r="Q933" t="str">
        <f>IF(
  _xlfn.XLOOKUP(A933, engagement_pivot!A:A, engagement_pivot!C:C, 0) &gt; 0,
  "Yes",
  "No"
)</f>
        <v>Yes</v>
      </c>
      <c r="R933">
        <f t="shared" si="70"/>
        <v>42</v>
      </c>
      <c r="S933" t="str">
        <f t="shared" si="71"/>
        <v>37+ months</v>
      </c>
      <c r="T933">
        <f>_xlfn.XLOOKUP(A933,performance_pivot!$A:$A,performance_pivot!$B:$B,"Missing")</f>
        <v>3.5</v>
      </c>
      <c r="U933">
        <f>_xlfn.XLOOKUP(A933,compensation_cleaned!$A:$A,compensation_cleaned!$F:$F,"Missing")</f>
        <v>499723.03723404254</v>
      </c>
      <c r="V933" t="str">
        <f t="shared" si="72"/>
        <v>Above Avg Pay</v>
      </c>
      <c r="W933" t="str">
        <f t="shared" si="73"/>
        <v>Low/Avg Performer</v>
      </c>
      <c r="Y933" t="str">
        <f t="shared" si="74"/>
        <v>Overpaid Low Performer</v>
      </c>
    </row>
    <row r="934" spans="1:25">
      <c r="A934" s="7" t="s">
        <v>1120</v>
      </c>
      <c r="B934" s="8" t="s">
        <v>11</v>
      </c>
      <c r="C934" s="8">
        <v>32</v>
      </c>
      <c r="D934" s="8" t="s">
        <v>20</v>
      </c>
      <c r="E934" s="8" t="s">
        <v>13</v>
      </c>
      <c r="F934" s="8" t="s">
        <v>14</v>
      </c>
      <c r="G934" s="9">
        <v>43117</v>
      </c>
      <c r="H934" s="8" t="s">
        <v>275</v>
      </c>
      <c r="I934" s="8" t="s">
        <v>45</v>
      </c>
      <c r="J934" s="10" t="s">
        <v>24</v>
      </c>
      <c r="K934" t="str">
        <f>_xlfn.XLOOKUP(A934,attrition_cleaned!$A:$A,attrition_cleaned!$B:$B,"Missing")</f>
        <v>No</v>
      </c>
      <c r="L934" s="9"/>
      <c r="M934">
        <f>_xlfn.XLOOKUP(A934,compensation_cleaned!$A:$A,compensation_cleaned!$B:$B,"Missing")</f>
        <v>448656</v>
      </c>
      <c r="N934">
        <f>_xlfn.XLOOKUP(A934,compensation_cleaned!$A:$A,compensation_cleaned!$C:$C,"Missing")</f>
        <v>54576</v>
      </c>
      <c r="O934" t="str">
        <f>_xlfn.XLOOKUP(A934,compensation_cleaned!$A:$A,compensation_cleaned!$D:$D,"Missing")</f>
        <v>L1</v>
      </c>
      <c r="P934">
        <f>_xlfn.XLOOKUP(A934,engagement_pivot!$A:$A,engagement_pivot!$B:$B,"Missing")</f>
        <v>3</v>
      </c>
      <c r="Q934" t="str">
        <f>IF(
  _xlfn.XLOOKUP(A934, engagement_pivot!A:A, engagement_pivot!C:C, 0) &gt; 0,
  "Yes",
  "No"
)</f>
        <v>Yes</v>
      </c>
      <c r="R934">
        <f t="shared" si="70"/>
        <v>71</v>
      </c>
      <c r="S934" t="str">
        <f t="shared" si="71"/>
        <v>37+ months</v>
      </c>
      <c r="T934">
        <f>_xlfn.XLOOKUP(A934,performance_pivot!$A:$A,performance_pivot!$B:$B,"Missing")</f>
        <v>3</v>
      </c>
      <c r="U934">
        <f>_xlfn.XLOOKUP(A934,compensation_cleaned!$A:$A,compensation_cleaned!$F:$F,"Missing")</f>
        <v>499723.03723404254</v>
      </c>
      <c r="V934" t="str">
        <f t="shared" si="72"/>
        <v>Below Avg Pay</v>
      </c>
      <c r="W934" t="str">
        <f t="shared" si="73"/>
        <v>Low/Avg Performer</v>
      </c>
      <c r="Y934" t="str">
        <f t="shared" si="74"/>
        <v>Low Pay &amp; Low Performance</v>
      </c>
    </row>
    <row r="935" spans="1:25">
      <c r="A935" s="11" t="s">
        <v>1121</v>
      </c>
      <c r="B935" s="12" t="s">
        <v>19</v>
      </c>
      <c r="C935" s="12">
        <v>24</v>
      </c>
      <c r="D935" s="12" t="s">
        <v>12</v>
      </c>
      <c r="E935" s="12" t="s">
        <v>33</v>
      </c>
      <c r="F935" s="12" t="s">
        <v>112</v>
      </c>
      <c r="G935" s="13">
        <v>44090</v>
      </c>
      <c r="H935" s="12" t="s">
        <v>335</v>
      </c>
      <c r="I935" s="12" t="s">
        <v>56</v>
      </c>
      <c r="J935" s="14" t="s">
        <v>24</v>
      </c>
      <c r="K935" t="str">
        <f>_xlfn.XLOOKUP(A935,attrition_cleaned!$A:$A,attrition_cleaned!$B:$B,"Missing")</f>
        <v>No</v>
      </c>
      <c r="L935" s="13"/>
      <c r="M935">
        <f>_xlfn.XLOOKUP(A935,compensation_cleaned!$A:$A,compensation_cleaned!$B:$B,"Missing")</f>
        <v>931163</v>
      </c>
      <c r="N935">
        <f>_xlfn.XLOOKUP(A935,compensation_cleaned!$A:$A,compensation_cleaned!$C:$C,"Missing")</f>
        <v>97321</v>
      </c>
      <c r="O935" t="str">
        <f>_xlfn.XLOOKUP(A935,compensation_cleaned!$A:$A,compensation_cleaned!$D:$D,"Missing")</f>
        <v>L3</v>
      </c>
      <c r="P935">
        <f>_xlfn.XLOOKUP(A935,engagement_pivot!$A:$A,engagement_pivot!$B:$B,"Missing")</f>
        <v>5</v>
      </c>
      <c r="Q935" t="str">
        <f>IF(
  _xlfn.XLOOKUP(A935, engagement_pivot!A:A, engagement_pivot!C:C, 0) &gt; 0,
  "Yes",
  "No"
)</f>
        <v>Yes</v>
      </c>
      <c r="R935">
        <f t="shared" si="70"/>
        <v>39</v>
      </c>
      <c r="S935" t="str">
        <f t="shared" si="71"/>
        <v>37+ months</v>
      </c>
      <c r="T935">
        <f>_xlfn.XLOOKUP(A935,performance_pivot!$A:$A,performance_pivot!$B:$B,"Missing")</f>
        <v>4</v>
      </c>
      <c r="U935">
        <f>_xlfn.XLOOKUP(A935,compensation_cleaned!$A:$A,compensation_cleaned!$F:$F,"Missing")</f>
        <v>1044648.4727722772</v>
      </c>
      <c r="V935" t="str">
        <f t="shared" si="72"/>
        <v>Below Avg Pay</v>
      </c>
      <c r="W935" t="str">
        <f t="shared" si="73"/>
        <v>High Performer</v>
      </c>
      <c r="Y935" t="str">
        <f t="shared" si="74"/>
        <v>Underpaid High Performer</v>
      </c>
    </row>
    <row r="936" spans="1:25">
      <c r="A936" s="7" t="s">
        <v>1122</v>
      </c>
      <c r="B936" s="8" t="s">
        <v>19</v>
      </c>
      <c r="C936" s="8">
        <v>40</v>
      </c>
      <c r="D936" s="8" t="s">
        <v>20</v>
      </c>
      <c r="E936" s="8" t="s">
        <v>37</v>
      </c>
      <c r="F936" s="8" t="s">
        <v>43</v>
      </c>
      <c r="G936" s="9">
        <v>42921</v>
      </c>
      <c r="H936" s="8" t="s">
        <v>51</v>
      </c>
      <c r="I936" s="8" t="s">
        <v>16</v>
      </c>
      <c r="J936" s="10" t="s">
        <v>24</v>
      </c>
      <c r="K936" t="str">
        <f>_xlfn.XLOOKUP(A936,attrition_cleaned!$A:$A,attrition_cleaned!$B:$B,"Missing")</f>
        <v>No</v>
      </c>
      <c r="L936" s="9"/>
      <c r="M936">
        <f>_xlfn.XLOOKUP(A936,compensation_cleaned!$A:$A,compensation_cleaned!$B:$B,"Missing")</f>
        <v>793697</v>
      </c>
      <c r="N936">
        <f>_xlfn.XLOOKUP(A936,compensation_cleaned!$A:$A,compensation_cleaned!$C:$C,"Missing")</f>
        <v>104443</v>
      </c>
      <c r="O936" t="str">
        <f>_xlfn.XLOOKUP(A936,compensation_cleaned!$A:$A,compensation_cleaned!$D:$D,"Missing")</f>
        <v>L2</v>
      </c>
      <c r="P936">
        <f>_xlfn.XLOOKUP(A936,engagement_pivot!$A:$A,engagement_pivot!$B:$B,"Missing")</f>
        <v>1</v>
      </c>
      <c r="Q936" t="str">
        <f>IF(
  _xlfn.XLOOKUP(A936, engagement_pivot!A:A, engagement_pivot!C:C, 0) &gt; 0,
  "Yes",
  "No"
)</f>
        <v>Yes</v>
      </c>
      <c r="R936">
        <f t="shared" si="70"/>
        <v>77</v>
      </c>
      <c r="S936" t="str">
        <f t="shared" si="71"/>
        <v>37+ months</v>
      </c>
      <c r="T936">
        <f>_xlfn.XLOOKUP(A936,performance_pivot!$A:$A,performance_pivot!$B:$B,"Missing")</f>
        <v>4.5</v>
      </c>
      <c r="U936">
        <f>_xlfn.XLOOKUP(A936,compensation_cleaned!$A:$A,compensation_cleaned!$F:$F,"Missing")</f>
        <v>746435.40070921986</v>
      </c>
      <c r="V936" t="str">
        <f t="shared" si="72"/>
        <v>Above Avg Pay</v>
      </c>
      <c r="W936" t="str">
        <f t="shared" si="73"/>
        <v>High Performer</v>
      </c>
      <c r="Y936" t="str">
        <f t="shared" si="74"/>
        <v>Well Aligned</v>
      </c>
    </row>
    <row r="937" spans="1:25">
      <c r="A937" s="11" t="s">
        <v>1123</v>
      </c>
      <c r="B937" s="12" t="s">
        <v>11</v>
      </c>
      <c r="C937" s="12">
        <v>42</v>
      </c>
      <c r="D937" s="12" t="s">
        <v>12</v>
      </c>
      <c r="E937" s="12" t="s">
        <v>49</v>
      </c>
      <c r="F937" s="12" t="s">
        <v>50</v>
      </c>
      <c r="G937" s="13">
        <v>44413</v>
      </c>
      <c r="H937" s="12" t="s">
        <v>310</v>
      </c>
      <c r="I937" s="12" t="s">
        <v>31</v>
      </c>
      <c r="J937" s="14" t="s">
        <v>24</v>
      </c>
      <c r="K937" t="str">
        <f>_xlfn.XLOOKUP(A937,attrition_cleaned!$A:$A,attrition_cleaned!$B:$B,"Missing")</f>
        <v>No</v>
      </c>
      <c r="L937" s="13"/>
      <c r="M937">
        <f>_xlfn.XLOOKUP(A937,compensation_cleaned!$A:$A,compensation_cleaned!$B:$B,"Missing")</f>
        <v>664870</v>
      </c>
      <c r="N937">
        <f>_xlfn.XLOOKUP(A937,compensation_cleaned!$A:$A,compensation_cleaned!$C:$C,"Missing")</f>
        <v>55138</v>
      </c>
      <c r="O937" t="str">
        <f>_xlfn.XLOOKUP(A937,compensation_cleaned!$A:$A,compensation_cleaned!$D:$D,"Missing")</f>
        <v>L2</v>
      </c>
      <c r="P937">
        <f>_xlfn.XLOOKUP(A937,engagement_pivot!$A:$A,engagement_pivot!$B:$B,"Missing")</f>
        <v>3.3333333333333335</v>
      </c>
      <c r="Q937" t="str">
        <f>IF(
  _xlfn.XLOOKUP(A937, engagement_pivot!A:A, engagement_pivot!C:C, 0) &gt; 0,
  "Yes",
  "No"
)</f>
        <v>Yes</v>
      </c>
      <c r="R937">
        <f t="shared" si="70"/>
        <v>28</v>
      </c>
      <c r="S937" t="str">
        <f t="shared" si="71"/>
        <v>13–36 months</v>
      </c>
      <c r="T937">
        <f>_xlfn.XLOOKUP(A937,performance_pivot!$A:$A,performance_pivot!$B:$B,"Missing")</f>
        <v>4</v>
      </c>
      <c r="U937">
        <f>_xlfn.XLOOKUP(A937,compensation_cleaned!$A:$A,compensation_cleaned!$F:$F,"Missing")</f>
        <v>746435.40070921986</v>
      </c>
      <c r="V937" t="str">
        <f t="shared" si="72"/>
        <v>Below Avg Pay</v>
      </c>
      <c r="W937" t="str">
        <f t="shared" si="73"/>
        <v>High Performer</v>
      </c>
      <c r="Y937" t="str">
        <f t="shared" si="74"/>
        <v>Underpaid High Performer</v>
      </c>
    </row>
    <row r="938" spans="1:25">
      <c r="A938" s="7" t="s">
        <v>1124</v>
      </c>
      <c r="B938" s="8" t="s">
        <v>19</v>
      </c>
      <c r="C938" s="8">
        <v>33</v>
      </c>
      <c r="D938" s="8" t="s">
        <v>20</v>
      </c>
      <c r="E938" s="8" t="s">
        <v>33</v>
      </c>
      <c r="F938" s="8" t="s">
        <v>112</v>
      </c>
      <c r="G938" s="9">
        <v>43605</v>
      </c>
      <c r="H938" s="8" t="s">
        <v>462</v>
      </c>
      <c r="I938" s="8" t="s">
        <v>45</v>
      </c>
      <c r="J938" s="10" t="s">
        <v>17</v>
      </c>
      <c r="K938" t="str">
        <f>_xlfn.XLOOKUP(A938,attrition_cleaned!$A:$A,attrition_cleaned!$B:$B,"Missing")</f>
        <v>Yes</v>
      </c>
      <c r="L938" s="9">
        <v>44547</v>
      </c>
      <c r="M938">
        <f>_xlfn.XLOOKUP(A938,compensation_cleaned!$A:$A,compensation_cleaned!$B:$B,"Missing")</f>
        <v>756425</v>
      </c>
      <c r="N938">
        <f>_xlfn.XLOOKUP(A938,compensation_cleaned!$A:$A,compensation_cleaned!$C:$C,"Missing")</f>
        <v>77482</v>
      </c>
      <c r="O938" t="str">
        <f>_xlfn.XLOOKUP(A938,compensation_cleaned!$A:$A,compensation_cleaned!$D:$D,"Missing")</f>
        <v>L2</v>
      </c>
      <c r="P938">
        <f>_xlfn.XLOOKUP(A938,engagement_pivot!$A:$A,engagement_pivot!$B:$B,"Missing")</f>
        <v>1</v>
      </c>
      <c r="Q938" t="str">
        <f>IF(
  _xlfn.XLOOKUP(A938, engagement_pivot!A:A, engagement_pivot!C:C, 0) &gt; 0,
  "Yes",
  "No"
)</f>
        <v>Yes</v>
      </c>
      <c r="R938">
        <f t="shared" si="70"/>
        <v>30</v>
      </c>
      <c r="S938" t="str">
        <f t="shared" si="71"/>
        <v>13–36 months</v>
      </c>
      <c r="T938">
        <f>_xlfn.XLOOKUP(A938,performance_pivot!$A:$A,performance_pivot!$B:$B,"Missing")</f>
        <v>2</v>
      </c>
      <c r="U938">
        <f>_xlfn.XLOOKUP(A938,compensation_cleaned!$A:$A,compensation_cleaned!$F:$F,"Missing")</f>
        <v>746435.40070921986</v>
      </c>
      <c r="V938" t="str">
        <f t="shared" si="72"/>
        <v>Above Avg Pay</v>
      </c>
      <c r="W938" t="str">
        <f t="shared" si="73"/>
        <v>Low/Avg Performer</v>
      </c>
      <c r="Y938" t="str">
        <f t="shared" si="74"/>
        <v>Overpaid Low Performer</v>
      </c>
    </row>
    <row r="939" spans="1:25">
      <c r="A939" s="11" t="s">
        <v>1125</v>
      </c>
      <c r="B939" s="12" t="s">
        <v>11</v>
      </c>
      <c r="C939" s="12">
        <v>25</v>
      </c>
      <c r="D939" s="12" t="s">
        <v>12</v>
      </c>
      <c r="E939" s="12" t="s">
        <v>13</v>
      </c>
      <c r="F939" s="12" t="s">
        <v>21</v>
      </c>
      <c r="G939" s="13">
        <v>42940</v>
      </c>
      <c r="H939" s="12" t="s">
        <v>358</v>
      </c>
      <c r="I939" s="12" t="s">
        <v>23</v>
      </c>
      <c r="J939" s="14" t="s">
        <v>24</v>
      </c>
      <c r="K939" t="str">
        <f>_xlfn.XLOOKUP(A939,attrition_cleaned!$A:$A,attrition_cleaned!$B:$B,"Missing")</f>
        <v>Yes</v>
      </c>
      <c r="L939" s="13">
        <v>44288</v>
      </c>
      <c r="M939">
        <f>_xlfn.XLOOKUP(A939,compensation_cleaned!$A:$A,compensation_cleaned!$B:$B,"Missing")</f>
        <v>1448517</v>
      </c>
      <c r="N939">
        <f>_xlfn.XLOOKUP(A939,compensation_cleaned!$A:$A,compensation_cleaned!$C:$C,"Missing")</f>
        <v>133560</v>
      </c>
      <c r="O939" t="str">
        <f>_xlfn.XLOOKUP(A939,compensation_cleaned!$A:$A,compensation_cleaned!$D:$D,"Missing")</f>
        <v>L4</v>
      </c>
      <c r="P939">
        <f>_xlfn.XLOOKUP(A939,engagement_pivot!$A:$A,engagement_pivot!$B:$B,"Missing")</f>
        <v>3.6666666666666665</v>
      </c>
      <c r="Q939" t="str">
        <f>IF(
  _xlfn.XLOOKUP(A939, engagement_pivot!A:A, engagement_pivot!C:C, 0) &gt; 0,
  "Yes",
  "No"
)</f>
        <v>Yes</v>
      </c>
      <c r="R939">
        <f t="shared" si="70"/>
        <v>44</v>
      </c>
      <c r="S939" t="str">
        <f t="shared" si="71"/>
        <v>37+ months</v>
      </c>
      <c r="T939">
        <f>_xlfn.XLOOKUP(A939,performance_pivot!$A:$A,performance_pivot!$B:$B,"Missing")</f>
        <v>4</v>
      </c>
      <c r="U939">
        <f>_xlfn.XLOOKUP(A939,compensation_cleaned!$A:$A,compensation_cleaned!$F:$F,"Missing")</f>
        <v>1044648.4727722772</v>
      </c>
      <c r="V939" t="str">
        <f t="shared" si="72"/>
        <v>Above Avg Pay</v>
      </c>
      <c r="W939" t="str">
        <f t="shared" si="73"/>
        <v>High Performer</v>
      </c>
      <c r="Y939" t="str">
        <f t="shared" si="74"/>
        <v>Well Aligned</v>
      </c>
    </row>
    <row r="940" spans="1:25">
      <c r="A940" s="7" t="s">
        <v>1126</v>
      </c>
      <c r="B940" s="8" t="s">
        <v>11</v>
      </c>
      <c r="C940" s="8">
        <v>34</v>
      </c>
      <c r="D940" s="8" t="s">
        <v>12</v>
      </c>
      <c r="E940" s="8" t="s">
        <v>26</v>
      </c>
      <c r="F940" s="8" t="s">
        <v>27</v>
      </c>
      <c r="G940" s="9">
        <v>44871</v>
      </c>
      <c r="H940" s="8" t="s">
        <v>444</v>
      </c>
      <c r="I940" s="8" t="s">
        <v>45</v>
      </c>
      <c r="J940" s="10" t="s">
        <v>24</v>
      </c>
      <c r="K940" t="str">
        <f>_xlfn.XLOOKUP(A940,attrition_cleaned!$A:$A,attrition_cleaned!$B:$B,"Missing")</f>
        <v>No</v>
      </c>
      <c r="L940" s="9"/>
      <c r="M940">
        <f>_xlfn.XLOOKUP(A940,compensation_cleaned!$A:$A,compensation_cleaned!$B:$B,"Missing")</f>
        <v>516812</v>
      </c>
      <c r="N940">
        <f>_xlfn.XLOOKUP(A940,compensation_cleaned!$A:$A,compensation_cleaned!$C:$C,"Missing")</f>
        <v>76795</v>
      </c>
      <c r="O940" t="str">
        <f>_xlfn.XLOOKUP(A940,compensation_cleaned!$A:$A,compensation_cleaned!$D:$D,"Missing")</f>
        <v>L1</v>
      </c>
      <c r="P940">
        <f>_xlfn.XLOOKUP(A940,engagement_pivot!$A:$A,engagement_pivot!$B:$B,"Missing")</f>
        <v>5</v>
      </c>
      <c r="Q940" t="str">
        <f>IF(
  _xlfn.XLOOKUP(A940, engagement_pivot!A:A, engagement_pivot!C:C, 0) &gt; 0,
  "Yes",
  "No"
)</f>
        <v>Yes</v>
      </c>
      <c r="R940">
        <f t="shared" si="70"/>
        <v>13</v>
      </c>
      <c r="S940" t="str">
        <f t="shared" si="71"/>
        <v>13–36 months</v>
      </c>
      <c r="T940">
        <f>_xlfn.XLOOKUP(A940,performance_pivot!$A:$A,performance_pivot!$B:$B,"Missing")</f>
        <v>4</v>
      </c>
      <c r="U940">
        <f>_xlfn.XLOOKUP(A940,compensation_cleaned!$A:$A,compensation_cleaned!$F:$F,"Missing")</f>
        <v>499723.03723404254</v>
      </c>
      <c r="V940" t="str">
        <f t="shared" si="72"/>
        <v>Above Avg Pay</v>
      </c>
      <c r="W940" t="str">
        <f t="shared" si="73"/>
        <v>High Performer</v>
      </c>
      <c r="Y940" t="str">
        <f t="shared" si="74"/>
        <v>Well Aligned</v>
      </c>
    </row>
    <row r="941" spans="1:25">
      <c r="A941" s="11" t="s">
        <v>1127</v>
      </c>
      <c r="B941" s="12" t="s">
        <v>11</v>
      </c>
      <c r="C941" s="12">
        <v>37</v>
      </c>
      <c r="D941" s="12" t="s">
        <v>12</v>
      </c>
      <c r="E941" s="12" t="s">
        <v>26</v>
      </c>
      <c r="F941" s="12" t="s">
        <v>58</v>
      </c>
      <c r="G941" s="13">
        <v>44472</v>
      </c>
      <c r="H941" s="12" t="s">
        <v>69</v>
      </c>
      <c r="I941" s="12" t="s">
        <v>70</v>
      </c>
      <c r="J941" s="14" t="s">
        <v>24</v>
      </c>
      <c r="K941" t="str">
        <f>_xlfn.XLOOKUP(A941,attrition_cleaned!$A:$A,attrition_cleaned!$B:$B,"Missing")</f>
        <v>Yes</v>
      </c>
      <c r="L941" s="13">
        <v>45040</v>
      </c>
      <c r="M941">
        <f>_xlfn.XLOOKUP(A941,compensation_cleaned!$A:$A,compensation_cleaned!$B:$B,"Missing")</f>
        <v>1051809</v>
      </c>
      <c r="N941">
        <f>_xlfn.XLOOKUP(A941,compensation_cleaned!$A:$A,compensation_cleaned!$C:$C,"Missing")</f>
        <v>70287</v>
      </c>
      <c r="O941" t="str">
        <f>_xlfn.XLOOKUP(A941,compensation_cleaned!$A:$A,compensation_cleaned!$D:$D,"Missing")</f>
        <v>L3</v>
      </c>
      <c r="P941">
        <f>_xlfn.XLOOKUP(A941,engagement_pivot!$A:$A,engagement_pivot!$B:$B,"Missing")</f>
        <v>1</v>
      </c>
      <c r="Q941" t="str">
        <f>IF(
  _xlfn.XLOOKUP(A941, engagement_pivot!A:A, engagement_pivot!C:C, 0) &gt; 0,
  "Yes",
  "No"
)</f>
        <v>Yes</v>
      </c>
      <c r="R941">
        <f t="shared" si="70"/>
        <v>18</v>
      </c>
      <c r="S941" t="str">
        <f t="shared" si="71"/>
        <v>13–36 months</v>
      </c>
      <c r="T941">
        <f>_xlfn.XLOOKUP(A941,performance_pivot!$A:$A,performance_pivot!$B:$B,"Missing")</f>
        <v>4</v>
      </c>
      <c r="U941">
        <f>_xlfn.XLOOKUP(A941,compensation_cleaned!$A:$A,compensation_cleaned!$F:$F,"Missing")</f>
        <v>1044648.4727722772</v>
      </c>
      <c r="V941" t="str">
        <f t="shared" si="72"/>
        <v>Above Avg Pay</v>
      </c>
      <c r="W941" t="str">
        <f t="shared" si="73"/>
        <v>High Performer</v>
      </c>
      <c r="Y941" t="str">
        <f t="shared" si="74"/>
        <v>Well Aligned</v>
      </c>
    </row>
    <row r="942" spans="1:25">
      <c r="A942" s="7" t="s">
        <v>1128</v>
      </c>
      <c r="B942" s="8" t="s">
        <v>11</v>
      </c>
      <c r="C942" s="8">
        <v>37</v>
      </c>
      <c r="D942" s="8" t="s">
        <v>20</v>
      </c>
      <c r="E942" s="8" t="s">
        <v>26</v>
      </c>
      <c r="F942" s="8" t="s">
        <v>58</v>
      </c>
      <c r="G942" s="9">
        <v>43498</v>
      </c>
      <c r="H942" s="8" t="s">
        <v>683</v>
      </c>
      <c r="I942" s="8" t="s">
        <v>31</v>
      </c>
      <c r="J942" s="10" t="s">
        <v>24</v>
      </c>
      <c r="K942" t="str">
        <f>_xlfn.XLOOKUP(A942,attrition_cleaned!$A:$A,attrition_cleaned!$B:$B,"Missing")</f>
        <v>No</v>
      </c>
      <c r="L942" s="9"/>
      <c r="M942">
        <f>_xlfn.XLOOKUP(A942,compensation_cleaned!$A:$A,compensation_cleaned!$B:$B,"Missing")</f>
        <v>699231</v>
      </c>
      <c r="N942">
        <f>_xlfn.XLOOKUP(A942,compensation_cleaned!$A:$A,compensation_cleaned!$C:$C,"Missing")</f>
        <v>98008</v>
      </c>
      <c r="O942" t="str">
        <f>_xlfn.XLOOKUP(A942,compensation_cleaned!$A:$A,compensation_cleaned!$D:$D,"Missing")</f>
        <v>L2</v>
      </c>
      <c r="P942">
        <f>_xlfn.XLOOKUP(A942,engagement_pivot!$A:$A,engagement_pivot!$B:$B,"Missing")</f>
        <v>3</v>
      </c>
      <c r="Q942" t="str">
        <f>IF(
  _xlfn.XLOOKUP(A942, engagement_pivot!A:A, engagement_pivot!C:C, 0) &gt; 0,
  "Yes",
  "No"
)</f>
        <v>Yes</v>
      </c>
      <c r="R942">
        <f t="shared" si="70"/>
        <v>58</v>
      </c>
      <c r="S942" t="str">
        <f t="shared" si="71"/>
        <v>37+ months</v>
      </c>
      <c r="T942">
        <f>_xlfn.XLOOKUP(A942,performance_pivot!$A:$A,performance_pivot!$B:$B,"Missing")</f>
        <v>3.3333333333333335</v>
      </c>
      <c r="U942">
        <f>_xlfn.XLOOKUP(A942,compensation_cleaned!$A:$A,compensation_cleaned!$F:$F,"Missing")</f>
        <v>746435.40070921986</v>
      </c>
      <c r="V942" t="str">
        <f t="shared" si="72"/>
        <v>Below Avg Pay</v>
      </c>
      <c r="W942" t="str">
        <f t="shared" si="73"/>
        <v>Low/Avg Performer</v>
      </c>
      <c r="Y942" t="str">
        <f t="shared" si="74"/>
        <v>Low Pay &amp; Low Performance</v>
      </c>
    </row>
    <row r="943" spans="1:25">
      <c r="A943" s="11" t="s">
        <v>1129</v>
      </c>
      <c r="B943" s="12" t="s">
        <v>19</v>
      </c>
      <c r="C943" s="12">
        <v>32</v>
      </c>
      <c r="D943" s="12" t="s">
        <v>12</v>
      </c>
      <c r="E943" s="12" t="s">
        <v>13</v>
      </c>
      <c r="F943" s="12" t="s">
        <v>21</v>
      </c>
      <c r="G943" s="13">
        <v>43748</v>
      </c>
      <c r="H943" s="12" t="s">
        <v>94</v>
      </c>
      <c r="I943" s="12" t="s">
        <v>56</v>
      </c>
      <c r="J943" s="14" t="s">
        <v>17</v>
      </c>
      <c r="K943" t="str">
        <f>_xlfn.XLOOKUP(A943,attrition_cleaned!$A:$A,attrition_cleaned!$B:$B,"Missing")</f>
        <v>No</v>
      </c>
      <c r="L943" s="13"/>
      <c r="M943">
        <f>_xlfn.XLOOKUP(A943,compensation_cleaned!$A:$A,compensation_cleaned!$B:$B,"Missing")</f>
        <v>942406</v>
      </c>
      <c r="N943">
        <f>_xlfn.XLOOKUP(A943,compensation_cleaned!$A:$A,compensation_cleaned!$C:$C,"Missing")</f>
        <v>81166</v>
      </c>
      <c r="O943" t="str">
        <f>_xlfn.XLOOKUP(A943,compensation_cleaned!$A:$A,compensation_cleaned!$D:$D,"Missing")</f>
        <v>L3</v>
      </c>
      <c r="P943">
        <f>_xlfn.XLOOKUP(A943,engagement_pivot!$A:$A,engagement_pivot!$B:$B,"Missing")</f>
        <v>1</v>
      </c>
      <c r="Q943" t="str">
        <f>IF(
  _xlfn.XLOOKUP(A943, engagement_pivot!A:A, engagement_pivot!C:C, 0) &gt; 0,
  "Yes",
  "No"
)</f>
        <v>Yes</v>
      </c>
      <c r="R943">
        <f t="shared" si="70"/>
        <v>50</v>
      </c>
      <c r="S943" t="str">
        <f t="shared" si="71"/>
        <v>37+ months</v>
      </c>
      <c r="T943">
        <f>_xlfn.XLOOKUP(A943,performance_pivot!$A:$A,performance_pivot!$B:$B,"Missing")</f>
        <v>4</v>
      </c>
      <c r="U943">
        <f>_xlfn.XLOOKUP(A943,compensation_cleaned!$A:$A,compensation_cleaned!$F:$F,"Missing")</f>
        <v>1044648.4727722772</v>
      </c>
      <c r="V943" t="str">
        <f t="shared" si="72"/>
        <v>Below Avg Pay</v>
      </c>
      <c r="W943" t="str">
        <f t="shared" si="73"/>
        <v>High Performer</v>
      </c>
      <c r="Y943" t="str">
        <f t="shared" si="74"/>
        <v>Underpaid High Performer</v>
      </c>
    </row>
    <row r="944" spans="1:25">
      <c r="A944" s="7" t="s">
        <v>1130</v>
      </c>
      <c r="B944" s="8" t="s">
        <v>11</v>
      </c>
      <c r="C944" s="8">
        <v>22</v>
      </c>
      <c r="D944" s="8" t="s">
        <v>20</v>
      </c>
      <c r="E944" s="8" t="s">
        <v>37</v>
      </c>
      <c r="F944" s="8" t="s">
        <v>38</v>
      </c>
      <c r="G944" s="9">
        <v>44269</v>
      </c>
      <c r="H944" s="8" t="s">
        <v>47</v>
      </c>
      <c r="I944" s="8" t="s">
        <v>31</v>
      </c>
      <c r="J944" s="10" t="s">
        <v>24</v>
      </c>
      <c r="K944" t="str">
        <f>_xlfn.XLOOKUP(A944,attrition_cleaned!$A:$A,attrition_cleaned!$B:$B,"Missing")</f>
        <v>No</v>
      </c>
      <c r="L944" s="9"/>
      <c r="M944">
        <f>_xlfn.XLOOKUP(A944,compensation_cleaned!$A:$A,compensation_cleaned!$B:$B,"Missing")</f>
        <v>1177777</v>
      </c>
      <c r="N944">
        <f>_xlfn.XLOOKUP(A944,compensation_cleaned!$A:$A,compensation_cleaned!$C:$C,"Missing")</f>
        <v>137016</v>
      </c>
      <c r="O944" t="str">
        <f>_xlfn.XLOOKUP(A944,compensation_cleaned!$A:$A,compensation_cleaned!$D:$D,"Missing")</f>
        <v>L3</v>
      </c>
      <c r="P944">
        <f>_xlfn.XLOOKUP(A944,engagement_pivot!$A:$A,engagement_pivot!$B:$B,"Missing")</f>
        <v>5</v>
      </c>
      <c r="Q944" t="str">
        <f>IF(
  _xlfn.XLOOKUP(A944, engagement_pivot!A:A, engagement_pivot!C:C, 0) &gt; 0,
  "Yes",
  "No"
)</f>
        <v>Yes</v>
      </c>
      <c r="R944">
        <f t="shared" si="70"/>
        <v>33</v>
      </c>
      <c r="S944" t="str">
        <f t="shared" si="71"/>
        <v>13–36 months</v>
      </c>
      <c r="T944">
        <f>_xlfn.XLOOKUP(A944,performance_pivot!$A:$A,performance_pivot!$B:$B,"Missing")</f>
        <v>3.5</v>
      </c>
      <c r="U944">
        <f>_xlfn.XLOOKUP(A944,compensation_cleaned!$A:$A,compensation_cleaned!$F:$F,"Missing")</f>
        <v>1044648.4727722772</v>
      </c>
      <c r="V944" t="str">
        <f t="shared" si="72"/>
        <v>Above Avg Pay</v>
      </c>
      <c r="W944" t="str">
        <f t="shared" si="73"/>
        <v>Low/Avg Performer</v>
      </c>
      <c r="Y944" t="str">
        <f t="shared" si="74"/>
        <v>Overpaid Low Performer</v>
      </c>
    </row>
    <row r="945" spans="1:25">
      <c r="A945" s="11" t="s">
        <v>1131</v>
      </c>
      <c r="B945" s="12" t="s">
        <v>19</v>
      </c>
      <c r="C945" s="12">
        <v>41</v>
      </c>
      <c r="D945" s="12" t="s">
        <v>20</v>
      </c>
      <c r="E945" s="12" t="s">
        <v>49</v>
      </c>
      <c r="F945" s="12" t="s">
        <v>68</v>
      </c>
      <c r="G945" s="13">
        <v>43675</v>
      </c>
      <c r="H945" s="12" t="s">
        <v>249</v>
      </c>
      <c r="I945" s="12" t="s">
        <v>16</v>
      </c>
      <c r="J945" s="14" t="s">
        <v>24</v>
      </c>
      <c r="K945" t="str">
        <f>_xlfn.XLOOKUP(A945,attrition_cleaned!$A:$A,attrition_cleaned!$B:$B,"Missing")</f>
        <v>No</v>
      </c>
      <c r="L945" s="13"/>
      <c r="M945">
        <f>_xlfn.XLOOKUP(A945,compensation_cleaned!$A:$A,compensation_cleaned!$B:$B,"Missing")</f>
        <v>540644</v>
      </c>
      <c r="N945">
        <f>_xlfn.XLOOKUP(A945,compensation_cleaned!$A:$A,compensation_cleaned!$C:$C,"Missing")</f>
        <v>40880</v>
      </c>
      <c r="O945" t="str">
        <f>_xlfn.XLOOKUP(A945,compensation_cleaned!$A:$A,compensation_cleaned!$D:$D,"Missing")</f>
        <v>L1</v>
      </c>
      <c r="P945">
        <f>_xlfn.XLOOKUP(A945,engagement_pivot!$A:$A,engagement_pivot!$B:$B,"Missing")</f>
        <v>2</v>
      </c>
      <c r="Q945" t="str">
        <f>IF(
  _xlfn.XLOOKUP(A945, engagement_pivot!A:A, engagement_pivot!C:C, 0) &gt; 0,
  "Yes",
  "No"
)</f>
        <v>Yes</v>
      </c>
      <c r="R945">
        <f t="shared" si="70"/>
        <v>53</v>
      </c>
      <c r="S945" t="str">
        <f t="shared" si="71"/>
        <v>37+ months</v>
      </c>
      <c r="T945">
        <f>_xlfn.XLOOKUP(A945,performance_pivot!$A:$A,performance_pivot!$B:$B,"Missing")</f>
        <v>4</v>
      </c>
      <c r="U945">
        <f>_xlfn.XLOOKUP(A945,compensation_cleaned!$A:$A,compensation_cleaned!$F:$F,"Missing")</f>
        <v>499723.03723404254</v>
      </c>
      <c r="V945" t="str">
        <f t="shared" si="72"/>
        <v>Above Avg Pay</v>
      </c>
      <c r="W945" t="str">
        <f t="shared" si="73"/>
        <v>High Performer</v>
      </c>
      <c r="Y945" t="str">
        <f t="shared" si="74"/>
        <v>Well Aligned</v>
      </c>
    </row>
    <row r="946" spans="1:25">
      <c r="A946" s="7" t="s">
        <v>1132</v>
      </c>
      <c r="B946" s="8" t="s">
        <v>11</v>
      </c>
      <c r="C946" s="8">
        <v>23</v>
      </c>
      <c r="D946" s="8" t="s">
        <v>12</v>
      </c>
      <c r="E946" s="8" t="s">
        <v>13</v>
      </c>
      <c r="F946" s="8" t="s">
        <v>14</v>
      </c>
      <c r="G946" s="9">
        <v>44552</v>
      </c>
      <c r="H946" s="8" t="s">
        <v>181</v>
      </c>
      <c r="I946" s="8" t="s">
        <v>45</v>
      </c>
      <c r="J946" s="10" t="s">
        <v>24</v>
      </c>
      <c r="K946" t="str">
        <f>_xlfn.XLOOKUP(A946,attrition_cleaned!$A:$A,attrition_cleaned!$B:$B,"Missing")</f>
        <v>Yes</v>
      </c>
      <c r="L946" s="9">
        <v>45229</v>
      </c>
      <c r="M946">
        <f>_xlfn.XLOOKUP(A946,compensation_cleaned!$A:$A,compensation_cleaned!$B:$B,"Missing")</f>
        <v>484699</v>
      </c>
      <c r="N946">
        <f>_xlfn.XLOOKUP(A946,compensation_cleaned!$A:$A,compensation_cleaned!$C:$C,"Missing")</f>
        <v>54690</v>
      </c>
      <c r="O946" t="str">
        <f>_xlfn.XLOOKUP(A946,compensation_cleaned!$A:$A,compensation_cleaned!$D:$D,"Missing")</f>
        <v>L1</v>
      </c>
      <c r="P946">
        <f>_xlfn.XLOOKUP(A946,engagement_pivot!$A:$A,engagement_pivot!$B:$B,"Missing")</f>
        <v>4</v>
      </c>
      <c r="Q946" t="str">
        <f>IF(
  _xlfn.XLOOKUP(A946, engagement_pivot!A:A, engagement_pivot!C:C, 0) &gt; 0,
  "Yes",
  "No"
)</f>
        <v>Yes</v>
      </c>
      <c r="R946">
        <f t="shared" si="70"/>
        <v>22</v>
      </c>
      <c r="S946" t="str">
        <f t="shared" si="71"/>
        <v>13–36 months</v>
      </c>
      <c r="T946">
        <f>_xlfn.XLOOKUP(A946,performance_pivot!$A:$A,performance_pivot!$B:$B,"Missing")</f>
        <v>3</v>
      </c>
      <c r="U946">
        <f>_xlfn.XLOOKUP(A946,compensation_cleaned!$A:$A,compensation_cleaned!$F:$F,"Missing")</f>
        <v>499723.03723404254</v>
      </c>
      <c r="V946" t="str">
        <f t="shared" si="72"/>
        <v>Below Avg Pay</v>
      </c>
      <c r="W946" t="str">
        <f t="shared" si="73"/>
        <v>Low/Avg Performer</v>
      </c>
      <c r="Y946" t="str">
        <f t="shared" si="74"/>
        <v>Low Pay &amp; Low Performance</v>
      </c>
    </row>
    <row r="947" spans="1:25">
      <c r="A947" s="11" t="s">
        <v>1133</v>
      </c>
      <c r="B947" s="12" t="s">
        <v>19</v>
      </c>
      <c r="C947" s="12">
        <v>24</v>
      </c>
      <c r="D947" s="12" t="s">
        <v>12</v>
      </c>
      <c r="E947" s="12" t="s">
        <v>26</v>
      </c>
      <c r="F947" s="12" t="s">
        <v>58</v>
      </c>
      <c r="G947" s="13">
        <v>44542</v>
      </c>
      <c r="H947" s="12" t="s">
        <v>244</v>
      </c>
      <c r="I947" s="12" t="s">
        <v>31</v>
      </c>
      <c r="J947" s="14" t="s">
        <v>24</v>
      </c>
      <c r="K947" t="str">
        <f>_xlfn.XLOOKUP(A947,attrition_cleaned!$A:$A,attrition_cleaned!$B:$B,"Missing")</f>
        <v>No</v>
      </c>
      <c r="L947" s="13"/>
      <c r="M947">
        <f>_xlfn.XLOOKUP(A947,compensation_cleaned!$A:$A,compensation_cleaned!$B:$B,"Missing")</f>
        <v>2128363</v>
      </c>
      <c r="N947">
        <f>_xlfn.XLOOKUP(A947,compensation_cleaned!$A:$A,compensation_cleaned!$C:$C,"Missing")</f>
        <v>145036</v>
      </c>
      <c r="O947" t="str">
        <f>_xlfn.XLOOKUP(A947,compensation_cleaned!$A:$A,compensation_cleaned!$D:$D,"Missing")</f>
        <v>L5</v>
      </c>
      <c r="P947">
        <f>_xlfn.XLOOKUP(A947,engagement_pivot!$A:$A,engagement_pivot!$B:$B,"Missing")</f>
        <v>4.666666666666667</v>
      </c>
      <c r="Q947" t="str">
        <f>IF(
  _xlfn.XLOOKUP(A947, engagement_pivot!A:A, engagement_pivot!C:C, 0) &gt; 0,
  "Yes",
  "No"
)</f>
        <v>Yes</v>
      </c>
      <c r="R947">
        <f t="shared" si="70"/>
        <v>24</v>
      </c>
      <c r="S947" t="str">
        <f t="shared" si="71"/>
        <v>13–36 months</v>
      </c>
      <c r="T947">
        <f>_xlfn.XLOOKUP(A947,performance_pivot!$A:$A,performance_pivot!$B:$B,"Missing")</f>
        <v>4</v>
      </c>
      <c r="U947">
        <f>_xlfn.XLOOKUP(A947,compensation_cleaned!$A:$A,compensation_cleaned!$F:$F,"Missing")</f>
        <v>1044648.4727722772</v>
      </c>
      <c r="V947" t="str">
        <f t="shared" si="72"/>
        <v>Above Avg Pay</v>
      </c>
      <c r="W947" t="str">
        <f t="shared" si="73"/>
        <v>High Performer</v>
      </c>
      <c r="Y947" t="str">
        <f t="shared" si="74"/>
        <v>Well Aligned</v>
      </c>
    </row>
    <row r="948" spans="1:25">
      <c r="A948" s="7" t="s">
        <v>1134</v>
      </c>
      <c r="B948" s="8" t="s">
        <v>19</v>
      </c>
      <c r="C948" s="8">
        <v>36</v>
      </c>
      <c r="D948" s="8" t="s">
        <v>12</v>
      </c>
      <c r="E948" s="8" t="s">
        <v>49</v>
      </c>
      <c r="F948" s="8" t="s">
        <v>68</v>
      </c>
      <c r="G948" s="9">
        <v>42745</v>
      </c>
      <c r="H948" s="8" t="s">
        <v>249</v>
      </c>
      <c r="I948" s="8" t="s">
        <v>16</v>
      </c>
      <c r="J948" s="10" t="s">
        <v>24</v>
      </c>
      <c r="K948" t="str">
        <f>_xlfn.XLOOKUP(A948,attrition_cleaned!$A:$A,attrition_cleaned!$B:$B,"Missing")</f>
        <v>No</v>
      </c>
      <c r="L948" s="9"/>
      <c r="M948">
        <f>_xlfn.XLOOKUP(A948,compensation_cleaned!$A:$A,compensation_cleaned!$B:$B,"Missing")</f>
        <v>980988</v>
      </c>
      <c r="N948">
        <f>_xlfn.XLOOKUP(A948,compensation_cleaned!$A:$A,compensation_cleaned!$C:$C,"Missing")</f>
        <v>137524</v>
      </c>
      <c r="O948" t="str">
        <f>_xlfn.XLOOKUP(A948,compensation_cleaned!$A:$A,compensation_cleaned!$D:$D,"Missing")</f>
        <v>L3</v>
      </c>
      <c r="P948">
        <f>_xlfn.XLOOKUP(A948,engagement_pivot!$A:$A,engagement_pivot!$B:$B,"Missing")</f>
        <v>3.5</v>
      </c>
      <c r="Q948" t="str">
        <f>IF(
  _xlfn.XLOOKUP(A948, engagement_pivot!A:A, engagement_pivot!C:C, 0) &gt; 0,
  "Yes",
  "No"
)</f>
        <v>Yes</v>
      </c>
      <c r="R948">
        <f t="shared" si="70"/>
        <v>83</v>
      </c>
      <c r="S948" t="str">
        <f t="shared" si="71"/>
        <v>37+ months</v>
      </c>
      <c r="T948">
        <f>_xlfn.XLOOKUP(A948,performance_pivot!$A:$A,performance_pivot!$B:$B,"Missing")</f>
        <v>3</v>
      </c>
      <c r="U948">
        <f>_xlfn.XLOOKUP(A948,compensation_cleaned!$A:$A,compensation_cleaned!$F:$F,"Missing")</f>
        <v>1044648.4727722772</v>
      </c>
      <c r="V948" t="str">
        <f t="shared" si="72"/>
        <v>Below Avg Pay</v>
      </c>
      <c r="W948" t="str">
        <f t="shared" si="73"/>
        <v>Low/Avg Performer</v>
      </c>
      <c r="Y948" t="str">
        <f t="shared" si="74"/>
        <v>Low Pay &amp; Low Performance</v>
      </c>
    </row>
    <row r="949" spans="1:25">
      <c r="A949" s="11" t="s">
        <v>1135</v>
      </c>
      <c r="B949" s="12" t="s">
        <v>19</v>
      </c>
      <c r="C949" s="12">
        <v>36</v>
      </c>
      <c r="D949" s="12" t="s">
        <v>12</v>
      </c>
      <c r="E949" s="12" t="s">
        <v>26</v>
      </c>
      <c r="F949" s="12" t="s">
        <v>27</v>
      </c>
      <c r="G949" s="13">
        <v>44866</v>
      </c>
      <c r="H949" s="12" t="s">
        <v>55</v>
      </c>
      <c r="I949" s="12" t="s">
        <v>31</v>
      </c>
      <c r="J949" s="14" t="s">
        <v>24</v>
      </c>
      <c r="K949" t="str">
        <f>_xlfn.XLOOKUP(A949,attrition_cleaned!$A:$A,attrition_cleaned!$B:$B,"Missing")</f>
        <v>No</v>
      </c>
      <c r="L949" s="13"/>
      <c r="M949">
        <f>_xlfn.XLOOKUP(A949,compensation_cleaned!$A:$A,compensation_cleaned!$B:$B,"Missing")</f>
        <v>836425</v>
      </c>
      <c r="N949">
        <f>_xlfn.XLOOKUP(A949,compensation_cleaned!$A:$A,compensation_cleaned!$C:$C,"Missing")</f>
        <v>66635</v>
      </c>
      <c r="O949" t="str">
        <f>_xlfn.XLOOKUP(A949,compensation_cleaned!$A:$A,compensation_cleaned!$D:$D,"Missing")</f>
        <v>L2</v>
      </c>
      <c r="P949">
        <f>_xlfn.XLOOKUP(A949,engagement_pivot!$A:$A,engagement_pivot!$B:$B,"Missing")</f>
        <v>3</v>
      </c>
      <c r="Q949" t="str">
        <f>IF(
  _xlfn.XLOOKUP(A949, engagement_pivot!A:A, engagement_pivot!C:C, 0) &gt; 0,
  "Yes",
  "No"
)</f>
        <v>Yes</v>
      </c>
      <c r="R949">
        <f t="shared" si="70"/>
        <v>13</v>
      </c>
      <c r="S949" t="str">
        <f t="shared" si="71"/>
        <v>13–36 months</v>
      </c>
      <c r="T949">
        <f>_xlfn.XLOOKUP(A949,performance_pivot!$A:$A,performance_pivot!$B:$B,"Missing")</f>
        <v>2</v>
      </c>
      <c r="U949">
        <f>_xlfn.XLOOKUP(A949,compensation_cleaned!$A:$A,compensation_cleaned!$F:$F,"Missing")</f>
        <v>746435.40070921986</v>
      </c>
      <c r="V949" t="str">
        <f t="shared" si="72"/>
        <v>Above Avg Pay</v>
      </c>
      <c r="W949" t="str">
        <f t="shared" si="73"/>
        <v>Low/Avg Performer</v>
      </c>
      <c r="Y949" t="str">
        <f t="shared" si="74"/>
        <v>Overpaid Low Performer</v>
      </c>
    </row>
    <row r="950" spans="1:25">
      <c r="A950" s="7" t="s">
        <v>1136</v>
      </c>
      <c r="B950" s="8" t="s">
        <v>11</v>
      </c>
      <c r="C950" s="8">
        <v>28</v>
      </c>
      <c r="D950" s="8" t="s">
        <v>12</v>
      </c>
      <c r="E950" s="8" t="s">
        <v>26</v>
      </c>
      <c r="F950" s="8" t="s">
        <v>27</v>
      </c>
      <c r="G950" s="9">
        <v>43064</v>
      </c>
      <c r="H950" s="8" t="s">
        <v>511</v>
      </c>
      <c r="I950" s="8" t="s">
        <v>16</v>
      </c>
      <c r="J950" s="10" t="s">
        <v>17</v>
      </c>
      <c r="K950" t="str">
        <f>_xlfn.XLOOKUP(A950,attrition_cleaned!$A:$A,attrition_cleaned!$B:$B,"Missing")</f>
        <v>No</v>
      </c>
      <c r="L950" s="9"/>
      <c r="M950">
        <f>_xlfn.XLOOKUP(A950,compensation_cleaned!$A:$A,compensation_cleaned!$B:$B,"Missing")</f>
        <v>780803</v>
      </c>
      <c r="N950">
        <f>_xlfn.XLOOKUP(A950,compensation_cleaned!$A:$A,compensation_cleaned!$C:$C,"Missing")</f>
        <v>73422</v>
      </c>
      <c r="O950" t="str">
        <f>_xlfn.XLOOKUP(A950,compensation_cleaned!$A:$A,compensation_cleaned!$D:$D,"Missing")</f>
        <v>L2</v>
      </c>
      <c r="P950">
        <f>_xlfn.XLOOKUP(A950,engagement_pivot!$A:$A,engagement_pivot!$B:$B,"Missing")</f>
        <v>3.5</v>
      </c>
      <c r="Q950" t="str">
        <f>IF(
  _xlfn.XLOOKUP(A950, engagement_pivot!A:A, engagement_pivot!C:C, 0) &gt; 0,
  "Yes",
  "No"
)</f>
        <v>Yes</v>
      </c>
      <c r="R950">
        <f t="shared" si="70"/>
        <v>73</v>
      </c>
      <c r="S950" t="str">
        <f t="shared" si="71"/>
        <v>37+ months</v>
      </c>
      <c r="T950">
        <f>_xlfn.XLOOKUP(A950,performance_pivot!$A:$A,performance_pivot!$B:$B,"Missing")</f>
        <v>4</v>
      </c>
      <c r="U950">
        <f>_xlfn.XLOOKUP(A950,compensation_cleaned!$A:$A,compensation_cleaned!$F:$F,"Missing")</f>
        <v>746435.40070921986</v>
      </c>
      <c r="V950" t="str">
        <f t="shared" si="72"/>
        <v>Above Avg Pay</v>
      </c>
      <c r="W950" t="str">
        <f t="shared" si="73"/>
        <v>High Performer</v>
      </c>
      <c r="Y950" t="str">
        <f t="shared" si="74"/>
        <v>Well Aligned</v>
      </c>
    </row>
    <row r="951" spans="1:25">
      <c r="A951" s="11" t="s">
        <v>1137</v>
      </c>
      <c r="B951" s="12" t="s">
        <v>19</v>
      </c>
      <c r="C951" s="12">
        <v>41</v>
      </c>
      <c r="D951" s="12" t="s">
        <v>12</v>
      </c>
      <c r="E951" s="12" t="s">
        <v>49</v>
      </c>
      <c r="F951" s="12" t="s">
        <v>50</v>
      </c>
      <c r="G951" s="13">
        <v>43659</v>
      </c>
      <c r="H951" s="12" t="s">
        <v>287</v>
      </c>
      <c r="I951" s="12" t="s">
        <v>70</v>
      </c>
      <c r="J951" s="14" t="s">
        <v>24</v>
      </c>
      <c r="K951" t="str">
        <f>_xlfn.XLOOKUP(A951,attrition_cleaned!$A:$A,attrition_cleaned!$B:$B,"Missing")</f>
        <v>No</v>
      </c>
      <c r="L951" s="13"/>
      <c r="M951">
        <f>_xlfn.XLOOKUP(A951,compensation_cleaned!$A:$A,compensation_cleaned!$B:$B,"Missing")</f>
        <v>825112</v>
      </c>
      <c r="N951">
        <f>_xlfn.XLOOKUP(A951,compensation_cleaned!$A:$A,compensation_cleaned!$C:$C,"Missing")</f>
        <v>58226</v>
      </c>
      <c r="O951" t="str">
        <f>_xlfn.XLOOKUP(A951,compensation_cleaned!$A:$A,compensation_cleaned!$D:$D,"Missing")</f>
        <v>L2</v>
      </c>
      <c r="P951">
        <f>_xlfn.XLOOKUP(A951,engagement_pivot!$A:$A,engagement_pivot!$B:$B,"Missing")</f>
        <v>3</v>
      </c>
      <c r="Q951" t="str">
        <f>IF(
  _xlfn.XLOOKUP(A951, engagement_pivot!A:A, engagement_pivot!C:C, 0) &gt; 0,
  "Yes",
  "No"
)</f>
        <v>Yes</v>
      </c>
      <c r="R951">
        <f t="shared" si="70"/>
        <v>53</v>
      </c>
      <c r="S951" t="str">
        <f t="shared" si="71"/>
        <v>37+ months</v>
      </c>
      <c r="T951">
        <f>_xlfn.XLOOKUP(A951,performance_pivot!$A:$A,performance_pivot!$B:$B,"Missing")</f>
        <v>3.5</v>
      </c>
      <c r="U951">
        <f>_xlfn.XLOOKUP(A951,compensation_cleaned!$A:$A,compensation_cleaned!$F:$F,"Missing")</f>
        <v>746435.40070921986</v>
      </c>
      <c r="V951" t="str">
        <f t="shared" si="72"/>
        <v>Above Avg Pay</v>
      </c>
      <c r="W951" t="str">
        <f t="shared" si="73"/>
        <v>Low/Avg Performer</v>
      </c>
      <c r="Y951" t="str">
        <f t="shared" si="74"/>
        <v>Overpaid Low Performer</v>
      </c>
    </row>
    <row r="952" spans="1:25">
      <c r="A952" s="7" t="s">
        <v>1138</v>
      </c>
      <c r="B952" s="8" t="s">
        <v>19</v>
      </c>
      <c r="C952" s="8">
        <v>34</v>
      </c>
      <c r="D952" s="8" t="s">
        <v>12</v>
      </c>
      <c r="E952" s="8" t="s">
        <v>33</v>
      </c>
      <c r="F952" s="8" t="s">
        <v>34</v>
      </c>
      <c r="G952" s="9">
        <v>43388</v>
      </c>
      <c r="H952" s="8" t="s">
        <v>743</v>
      </c>
      <c r="I952" s="8" t="s">
        <v>56</v>
      </c>
      <c r="J952" s="10" t="s">
        <v>24</v>
      </c>
      <c r="K952" t="str">
        <f>_xlfn.XLOOKUP(A952,attrition_cleaned!$A:$A,attrition_cleaned!$B:$B,"Missing")</f>
        <v>No</v>
      </c>
      <c r="L952" s="9"/>
      <c r="M952">
        <f>_xlfn.XLOOKUP(A952,compensation_cleaned!$A:$A,compensation_cleaned!$B:$B,"Missing")</f>
        <v>1206294</v>
      </c>
      <c r="N952">
        <f>_xlfn.XLOOKUP(A952,compensation_cleaned!$A:$A,compensation_cleaned!$C:$C,"Missing")</f>
        <v>164061</v>
      </c>
      <c r="O952" t="str">
        <f>_xlfn.XLOOKUP(A952,compensation_cleaned!$A:$A,compensation_cleaned!$D:$D,"Missing")</f>
        <v>L4</v>
      </c>
      <c r="P952">
        <f>_xlfn.XLOOKUP(A952,engagement_pivot!$A:$A,engagement_pivot!$B:$B,"Missing")</f>
        <v>2.3333333333333335</v>
      </c>
      <c r="Q952" t="str">
        <f>IF(
  _xlfn.XLOOKUP(A952, engagement_pivot!A:A, engagement_pivot!C:C, 0) &gt; 0,
  "Yes",
  "No"
)</f>
        <v>Yes</v>
      </c>
      <c r="R952">
        <f t="shared" si="70"/>
        <v>62</v>
      </c>
      <c r="S952" t="str">
        <f t="shared" si="71"/>
        <v>37+ months</v>
      </c>
      <c r="T952">
        <f>_xlfn.XLOOKUP(A952,performance_pivot!$A:$A,performance_pivot!$B:$B,"Missing")</f>
        <v>3</v>
      </c>
      <c r="U952">
        <f>_xlfn.XLOOKUP(A952,compensation_cleaned!$A:$A,compensation_cleaned!$F:$F,"Missing")</f>
        <v>1044648.4727722772</v>
      </c>
      <c r="V952" t="str">
        <f t="shared" si="72"/>
        <v>Above Avg Pay</v>
      </c>
      <c r="W952" t="str">
        <f t="shared" si="73"/>
        <v>Low/Avg Performer</v>
      </c>
      <c r="Y952" t="str">
        <f t="shared" si="74"/>
        <v>Overpaid Low Performer</v>
      </c>
    </row>
    <row r="953" spans="1:25">
      <c r="A953" s="11" t="s">
        <v>1139</v>
      </c>
      <c r="B953" s="12" t="s">
        <v>19</v>
      </c>
      <c r="C953" s="12">
        <v>30</v>
      </c>
      <c r="D953" s="12" t="s">
        <v>12</v>
      </c>
      <c r="E953" s="12" t="s">
        <v>13</v>
      </c>
      <c r="F953" s="12" t="s">
        <v>14</v>
      </c>
      <c r="G953" s="13">
        <v>44115</v>
      </c>
      <c r="H953" s="12" t="s">
        <v>275</v>
      </c>
      <c r="I953" s="12" t="s">
        <v>56</v>
      </c>
      <c r="J953" s="14" t="s">
        <v>24</v>
      </c>
      <c r="K953" t="str">
        <f>_xlfn.XLOOKUP(A953,attrition_cleaned!$A:$A,attrition_cleaned!$B:$B,"Missing")</f>
        <v>No</v>
      </c>
      <c r="L953" s="13"/>
      <c r="M953">
        <f>_xlfn.XLOOKUP(A953,compensation_cleaned!$A:$A,compensation_cleaned!$B:$B,"Missing")</f>
        <v>614245</v>
      </c>
      <c r="N953">
        <f>_xlfn.XLOOKUP(A953,compensation_cleaned!$A:$A,compensation_cleaned!$C:$C,"Missing")</f>
        <v>53050</v>
      </c>
      <c r="O953" t="str">
        <f>_xlfn.XLOOKUP(A953,compensation_cleaned!$A:$A,compensation_cleaned!$D:$D,"Missing")</f>
        <v>L2</v>
      </c>
      <c r="P953">
        <f>_xlfn.XLOOKUP(A953,engagement_pivot!$A:$A,engagement_pivot!$B:$B,"Missing")</f>
        <v>3.6666666666666665</v>
      </c>
      <c r="Q953" t="str">
        <f>IF(
  _xlfn.XLOOKUP(A953, engagement_pivot!A:A, engagement_pivot!C:C, 0) &gt; 0,
  "Yes",
  "No"
)</f>
        <v>Yes</v>
      </c>
      <c r="R953">
        <f t="shared" si="70"/>
        <v>38</v>
      </c>
      <c r="S953" t="str">
        <f t="shared" si="71"/>
        <v>37+ months</v>
      </c>
      <c r="T953">
        <f>_xlfn.XLOOKUP(A953,performance_pivot!$A:$A,performance_pivot!$B:$B,"Missing")</f>
        <v>4</v>
      </c>
      <c r="U953">
        <f>_xlfn.XLOOKUP(A953,compensation_cleaned!$A:$A,compensation_cleaned!$F:$F,"Missing")</f>
        <v>746435.40070921986</v>
      </c>
      <c r="V953" t="str">
        <f t="shared" si="72"/>
        <v>Below Avg Pay</v>
      </c>
      <c r="W953" t="str">
        <f t="shared" si="73"/>
        <v>High Performer</v>
      </c>
      <c r="Y953" t="str">
        <f t="shared" si="74"/>
        <v>Underpaid High Performer</v>
      </c>
    </row>
    <row r="954" spans="1:25">
      <c r="A954" s="7" t="s">
        <v>1140</v>
      </c>
      <c r="B954" s="8" t="s">
        <v>11</v>
      </c>
      <c r="C954" s="8">
        <v>33</v>
      </c>
      <c r="D954" s="8" t="s">
        <v>12</v>
      </c>
      <c r="E954" s="8" t="s">
        <v>13</v>
      </c>
      <c r="F954" s="8" t="s">
        <v>21</v>
      </c>
      <c r="G954" s="9">
        <v>42964</v>
      </c>
      <c r="H954" s="8" t="s">
        <v>82</v>
      </c>
      <c r="I954" s="8" t="s">
        <v>70</v>
      </c>
      <c r="J954" s="10" t="s">
        <v>24</v>
      </c>
      <c r="K954" t="str">
        <f>_xlfn.XLOOKUP(A954,attrition_cleaned!$A:$A,attrition_cleaned!$B:$B,"Missing")</f>
        <v>No</v>
      </c>
      <c r="L954" s="9"/>
      <c r="M954">
        <f>_xlfn.XLOOKUP(A954,compensation_cleaned!$A:$A,compensation_cleaned!$B:$B,"Missing")</f>
        <v>856182</v>
      </c>
      <c r="N954">
        <f>_xlfn.XLOOKUP(A954,compensation_cleaned!$A:$A,compensation_cleaned!$C:$C,"Missing")</f>
        <v>64729</v>
      </c>
      <c r="O954" t="str">
        <f>_xlfn.XLOOKUP(A954,compensation_cleaned!$A:$A,compensation_cleaned!$D:$D,"Missing")</f>
        <v>L2</v>
      </c>
      <c r="P954">
        <f>_xlfn.XLOOKUP(A954,engagement_pivot!$A:$A,engagement_pivot!$B:$B,"Missing")</f>
        <v>4</v>
      </c>
      <c r="Q954" t="str">
        <f>IF(
  _xlfn.XLOOKUP(A954, engagement_pivot!A:A, engagement_pivot!C:C, 0) &gt; 0,
  "Yes",
  "No"
)</f>
        <v>Yes</v>
      </c>
      <c r="R954">
        <f t="shared" si="70"/>
        <v>76</v>
      </c>
      <c r="S954" t="str">
        <f t="shared" si="71"/>
        <v>37+ months</v>
      </c>
      <c r="T954">
        <f>_xlfn.XLOOKUP(A954,performance_pivot!$A:$A,performance_pivot!$B:$B,"Missing")</f>
        <v>3</v>
      </c>
      <c r="U954">
        <f>_xlfn.XLOOKUP(A954,compensation_cleaned!$A:$A,compensation_cleaned!$F:$F,"Missing")</f>
        <v>746435.40070921986</v>
      </c>
      <c r="V954" t="str">
        <f t="shared" si="72"/>
        <v>Above Avg Pay</v>
      </c>
      <c r="W954" t="str">
        <f t="shared" si="73"/>
        <v>Low/Avg Performer</v>
      </c>
      <c r="Y954" t="str">
        <f t="shared" si="74"/>
        <v>Overpaid Low Performer</v>
      </c>
    </row>
    <row r="955" spans="1:25">
      <c r="A955" s="11" t="s">
        <v>1141</v>
      </c>
      <c r="B955" s="12" t="s">
        <v>19</v>
      </c>
      <c r="C955" s="12">
        <v>22</v>
      </c>
      <c r="D955" s="12" t="s">
        <v>12</v>
      </c>
      <c r="E955" s="12" t="s">
        <v>49</v>
      </c>
      <c r="F955" s="12" t="s">
        <v>65</v>
      </c>
      <c r="G955" s="13">
        <v>44111</v>
      </c>
      <c r="H955" s="12" t="s">
        <v>319</v>
      </c>
      <c r="I955" s="12" t="s">
        <v>45</v>
      </c>
      <c r="J955" s="14" t="s">
        <v>24</v>
      </c>
      <c r="K955" t="str">
        <f>_xlfn.XLOOKUP(A955,attrition_cleaned!$A:$A,attrition_cleaned!$B:$B,"Missing")</f>
        <v>Yes</v>
      </c>
      <c r="L955" s="13">
        <v>44794</v>
      </c>
      <c r="M955">
        <f>_xlfn.XLOOKUP(A955,compensation_cleaned!$A:$A,compensation_cleaned!$B:$B,"Missing")</f>
        <v>551853</v>
      </c>
      <c r="N955">
        <f>_xlfn.XLOOKUP(A955,compensation_cleaned!$A:$A,compensation_cleaned!$C:$C,"Missing")</f>
        <v>40415</v>
      </c>
      <c r="O955" t="str">
        <f>_xlfn.XLOOKUP(A955,compensation_cleaned!$A:$A,compensation_cleaned!$D:$D,"Missing")</f>
        <v>L1</v>
      </c>
      <c r="P955">
        <f>_xlfn.XLOOKUP(A955,engagement_pivot!$A:$A,engagement_pivot!$B:$B,"Missing")</f>
        <v>2.3333333333333335</v>
      </c>
      <c r="Q955" t="str">
        <f>IF(
  _xlfn.XLOOKUP(A955, engagement_pivot!A:A, engagement_pivot!C:C, 0) &gt; 0,
  "Yes",
  "No"
)</f>
        <v>Yes</v>
      </c>
      <c r="R955">
        <f t="shared" si="70"/>
        <v>22</v>
      </c>
      <c r="S955" t="str">
        <f t="shared" si="71"/>
        <v>13–36 months</v>
      </c>
      <c r="T955">
        <f>_xlfn.XLOOKUP(A955,performance_pivot!$A:$A,performance_pivot!$B:$B,"Missing")</f>
        <v>3.6666666666666665</v>
      </c>
      <c r="U955">
        <f>_xlfn.XLOOKUP(A955,compensation_cleaned!$A:$A,compensation_cleaned!$F:$F,"Missing")</f>
        <v>499723.03723404254</v>
      </c>
      <c r="V955" t="str">
        <f t="shared" si="72"/>
        <v>Above Avg Pay</v>
      </c>
      <c r="W955" t="str">
        <f t="shared" si="73"/>
        <v>Low/Avg Performer</v>
      </c>
      <c r="Y955" t="str">
        <f t="shared" si="74"/>
        <v>Overpaid Low Performer</v>
      </c>
    </row>
    <row r="956" spans="1:25">
      <c r="A956" s="7" t="s">
        <v>1142</v>
      </c>
      <c r="B956" s="8" t="s">
        <v>19</v>
      </c>
      <c r="C956" s="8">
        <v>39</v>
      </c>
      <c r="D956" s="8" t="s">
        <v>20</v>
      </c>
      <c r="E956" s="8" t="s">
        <v>33</v>
      </c>
      <c r="F956" s="8" t="s">
        <v>34</v>
      </c>
      <c r="G956" s="9">
        <v>43256</v>
      </c>
      <c r="H956" s="8" t="s">
        <v>338</v>
      </c>
      <c r="I956" s="8" t="s">
        <v>56</v>
      </c>
      <c r="J956" s="10" t="s">
        <v>24</v>
      </c>
      <c r="K956" t="str">
        <f>_xlfn.XLOOKUP(A956,attrition_cleaned!$A:$A,attrition_cleaned!$B:$B,"Missing")</f>
        <v>No</v>
      </c>
      <c r="L956" s="9"/>
      <c r="M956">
        <f>_xlfn.XLOOKUP(A956,compensation_cleaned!$A:$A,compensation_cleaned!$B:$B,"Missing")</f>
        <v>709202</v>
      </c>
      <c r="N956">
        <f>_xlfn.XLOOKUP(A956,compensation_cleaned!$A:$A,compensation_cleaned!$C:$C,"Missing")</f>
        <v>53122</v>
      </c>
      <c r="O956" t="str">
        <f>_xlfn.XLOOKUP(A956,compensation_cleaned!$A:$A,compensation_cleaned!$D:$D,"Missing")</f>
        <v>L2</v>
      </c>
      <c r="P956">
        <f>_xlfn.XLOOKUP(A956,engagement_pivot!$A:$A,engagement_pivot!$B:$B,"Missing")</f>
        <v>3</v>
      </c>
      <c r="Q956" t="str">
        <f>IF(
  _xlfn.XLOOKUP(A956, engagement_pivot!A:A, engagement_pivot!C:C, 0) &gt; 0,
  "Yes",
  "No"
)</f>
        <v>Yes</v>
      </c>
      <c r="R956">
        <f t="shared" si="70"/>
        <v>66</v>
      </c>
      <c r="S956" t="str">
        <f t="shared" si="71"/>
        <v>37+ months</v>
      </c>
      <c r="T956">
        <f>_xlfn.XLOOKUP(A956,performance_pivot!$A:$A,performance_pivot!$B:$B,"Missing")</f>
        <v>3</v>
      </c>
      <c r="U956">
        <f>_xlfn.XLOOKUP(A956,compensation_cleaned!$A:$A,compensation_cleaned!$F:$F,"Missing")</f>
        <v>746435.40070921986</v>
      </c>
      <c r="V956" t="str">
        <f t="shared" si="72"/>
        <v>Below Avg Pay</v>
      </c>
      <c r="W956" t="str">
        <f t="shared" si="73"/>
        <v>Low/Avg Performer</v>
      </c>
      <c r="Y956" t="str">
        <f t="shared" si="74"/>
        <v>Low Pay &amp; Low Performance</v>
      </c>
    </row>
    <row r="957" spans="1:25">
      <c r="A957" s="11" t="s">
        <v>1143</v>
      </c>
      <c r="B957" s="12" t="s">
        <v>19</v>
      </c>
      <c r="C957" s="12">
        <v>36</v>
      </c>
      <c r="D957" s="12" t="s">
        <v>20</v>
      </c>
      <c r="E957" s="12" t="s">
        <v>37</v>
      </c>
      <c r="F957" s="12" t="s">
        <v>43</v>
      </c>
      <c r="G957" s="13">
        <v>44159</v>
      </c>
      <c r="H957" s="12" t="s">
        <v>244</v>
      </c>
      <c r="I957" s="12" t="s">
        <v>45</v>
      </c>
      <c r="J957" s="14" t="s">
        <v>24</v>
      </c>
      <c r="K957" t="str">
        <f>_xlfn.XLOOKUP(A957,attrition_cleaned!$A:$A,attrition_cleaned!$B:$B,"Missing")</f>
        <v>No</v>
      </c>
      <c r="L957" s="13"/>
      <c r="M957">
        <f>_xlfn.XLOOKUP(A957,compensation_cleaned!$A:$A,compensation_cleaned!$B:$B,"Missing")</f>
        <v>561688</v>
      </c>
      <c r="N957">
        <f>_xlfn.XLOOKUP(A957,compensation_cleaned!$A:$A,compensation_cleaned!$C:$C,"Missing")</f>
        <v>81746</v>
      </c>
      <c r="O957" t="str">
        <f>_xlfn.XLOOKUP(A957,compensation_cleaned!$A:$A,compensation_cleaned!$D:$D,"Missing")</f>
        <v>L1</v>
      </c>
      <c r="P957">
        <f>_xlfn.XLOOKUP(A957,engagement_pivot!$A:$A,engagement_pivot!$B:$B,"Missing")</f>
        <v>2</v>
      </c>
      <c r="Q957" t="str">
        <f>IF(
  _xlfn.XLOOKUP(A957, engagement_pivot!A:A, engagement_pivot!C:C, 0) &gt; 0,
  "Yes",
  "No"
)</f>
        <v>Yes</v>
      </c>
      <c r="R957">
        <f t="shared" si="70"/>
        <v>37</v>
      </c>
      <c r="S957" t="str">
        <f t="shared" si="71"/>
        <v>37+ months</v>
      </c>
      <c r="T957">
        <f>_xlfn.XLOOKUP(A957,performance_pivot!$A:$A,performance_pivot!$B:$B,"Missing")</f>
        <v>3.6666666666666665</v>
      </c>
      <c r="U957">
        <f>_xlfn.XLOOKUP(A957,compensation_cleaned!$A:$A,compensation_cleaned!$F:$F,"Missing")</f>
        <v>499723.03723404254</v>
      </c>
      <c r="V957" t="str">
        <f t="shared" si="72"/>
        <v>Above Avg Pay</v>
      </c>
      <c r="W957" t="str">
        <f t="shared" si="73"/>
        <v>Low/Avg Performer</v>
      </c>
      <c r="Y957" t="str">
        <f t="shared" si="74"/>
        <v>Overpaid Low Performer</v>
      </c>
    </row>
    <row r="958" spans="1:25">
      <c r="A958" s="7" t="s">
        <v>1144</v>
      </c>
      <c r="B958" s="8" t="s">
        <v>11</v>
      </c>
      <c r="C958" s="8">
        <v>44</v>
      </c>
      <c r="D958" s="8" t="s">
        <v>12</v>
      </c>
      <c r="E958" s="8" t="s">
        <v>33</v>
      </c>
      <c r="F958" s="8" t="s">
        <v>112</v>
      </c>
      <c r="G958" s="9">
        <v>44042</v>
      </c>
      <c r="H958" s="8" t="s">
        <v>511</v>
      </c>
      <c r="I958" s="8" t="s">
        <v>31</v>
      </c>
      <c r="J958" s="10" t="s">
        <v>17</v>
      </c>
      <c r="K958" t="str">
        <f>_xlfn.XLOOKUP(A958,attrition_cleaned!$A:$A,attrition_cleaned!$B:$B,"Missing")</f>
        <v>No</v>
      </c>
      <c r="L958" s="9"/>
      <c r="M958">
        <f>_xlfn.XLOOKUP(A958,compensation_cleaned!$A:$A,compensation_cleaned!$B:$B,"Missing")</f>
        <v>1145501</v>
      </c>
      <c r="N958">
        <f>_xlfn.XLOOKUP(A958,compensation_cleaned!$A:$A,compensation_cleaned!$C:$C,"Missing")</f>
        <v>114930</v>
      </c>
      <c r="O958" t="str">
        <f>_xlfn.XLOOKUP(A958,compensation_cleaned!$A:$A,compensation_cleaned!$D:$D,"Missing")</f>
        <v>L3</v>
      </c>
      <c r="P958">
        <f>_xlfn.XLOOKUP(A958,engagement_pivot!$A:$A,engagement_pivot!$B:$B,"Missing")</f>
        <v>2.6666666666666665</v>
      </c>
      <c r="Q958" t="str">
        <f>IF(
  _xlfn.XLOOKUP(A958, engagement_pivot!A:A, engagement_pivot!C:C, 0) &gt; 0,
  "Yes",
  "No"
)</f>
        <v>Yes</v>
      </c>
      <c r="R958">
        <f t="shared" si="70"/>
        <v>41</v>
      </c>
      <c r="S958" t="str">
        <f t="shared" si="71"/>
        <v>37+ months</v>
      </c>
      <c r="T958">
        <f>_xlfn.XLOOKUP(A958,performance_pivot!$A:$A,performance_pivot!$B:$B,"Missing")</f>
        <v>4</v>
      </c>
      <c r="U958">
        <f>_xlfn.XLOOKUP(A958,compensation_cleaned!$A:$A,compensation_cleaned!$F:$F,"Missing")</f>
        <v>1044648.4727722772</v>
      </c>
      <c r="V958" t="str">
        <f t="shared" si="72"/>
        <v>Above Avg Pay</v>
      </c>
      <c r="W958" t="str">
        <f t="shared" si="73"/>
        <v>High Performer</v>
      </c>
      <c r="Y958" t="str">
        <f t="shared" si="74"/>
        <v>Well Aligned</v>
      </c>
    </row>
    <row r="959" spans="1:25">
      <c r="A959" s="11" t="s">
        <v>1145</v>
      </c>
      <c r="B959" s="12" t="s">
        <v>19</v>
      </c>
      <c r="C959" s="12">
        <v>22</v>
      </c>
      <c r="D959" s="12" t="s">
        <v>12</v>
      </c>
      <c r="E959" s="12" t="s">
        <v>26</v>
      </c>
      <c r="F959" s="12" t="s">
        <v>58</v>
      </c>
      <c r="G959" s="13">
        <v>44876</v>
      </c>
      <c r="H959" s="12" t="s">
        <v>301</v>
      </c>
      <c r="I959" s="12" t="s">
        <v>31</v>
      </c>
      <c r="J959" s="14" t="s">
        <v>24</v>
      </c>
      <c r="K959" t="str">
        <f>_xlfn.XLOOKUP(A959,attrition_cleaned!$A:$A,attrition_cleaned!$B:$B,"Missing")</f>
        <v>No</v>
      </c>
      <c r="L959" s="13"/>
      <c r="M959">
        <f>_xlfn.XLOOKUP(A959,compensation_cleaned!$A:$A,compensation_cleaned!$B:$B,"Missing")</f>
        <v>873075</v>
      </c>
      <c r="N959">
        <f>_xlfn.XLOOKUP(A959,compensation_cleaned!$A:$A,compensation_cleaned!$C:$C,"Missing")</f>
        <v>71035</v>
      </c>
      <c r="O959" t="str">
        <f>_xlfn.XLOOKUP(A959,compensation_cleaned!$A:$A,compensation_cleaned!$D:$D,"Missing")</f>
        <v>L2</v>
      </c>
      <c r="P959">
        <f>_xlfn.XLOOKUP(A959,engagement_pivot!$A:$A,engagement_pivot!$B:$B,"Missing")</f>
        <v>2</v>
      </c>
      <c r="Q959" t="str">
        <f>IF(
  _xlfn.XLOOKUP(A959, engagement_pivot!A:A, engagement_pivot!C:C, 0) &gt; 0,
  "Yes",
  "No"
)</f>
        <v>Yes</v>
      </c>
      <c r="R959">
        <f t="shared" si="70"/>
        <v>13</v>
      </c>
      <c r="S959" t="str">
        <f t="shared" si="71"/>
        <v>13–36 months</v>
      </c>
      <c r="T959">
        <f>_xlfn.XLOOKUP(A959,performance_pivot!$A:$A,performance_pivot!$B:$B,"Missing")</f>
        <v>2.75</v>
      </c>
      <c r="U959">
        <f>_xlfn.XLOOKUP(A959,compensation_cleaned!$A:$A,compensation_cleaned!$F:$F,"Missing")</f>
        <v>746435.40070921986</v>
      </c>
      <c r="V959" t="str">
        <f t="shared" si="72"/>
        <v>Above Avg Pay</v>
      </c>
      <c r="W959" t="str">
        <f t="shared" si="73"/>
        <v>Low/Avg Performer</v>
      </c>
      <c r="Y959" t="str">
        <f t="shared" si="74"/>
        <v>Overpaid Low Performer</v>
      </c>
    </row>
    <row r="960" spans="1:25">
      <c r="A960" s="7" t="s">
        <v>1146</v>
      </c>
      <c r="B960" s="8" t="s">
        <v>19</v>
      </c>
      <c r="C960" s="8">
        <v>34</v>
      </c>
      <c r="D960" s="8" t="s">
        <v>20</v>
      </c>
      <c r="E960" s="8" t="s">
        <v>13</v>
      </c>
      <c r="F960" s="8" t="s">
        <v>21</v>
      </c>
      <c r="G960" s="9">
        <v>44139</v>
      </c>
      <c r="H960" s="8" t="s">
        <v>47</v>
      </c>
      <c r="I960" s="8" t="s">
        <v>23</v>
      </c>
      <c r="J960" s="10" t="s">
        <v>24</v>
      </c>
      <c r="K960" t="str">
        <f>_xlfn.XLOOKUP(A960,attrition_cleaned!$A:$A,attrition_cleaned!$B:$B,"Missing")</f>
        <v>No</v>
      </c>
      <c r="L960" s="9"/>
      <c r="M960">
        <f>_xlfn.XLOOKUP(A960,compensation_cleaned!$A:$A,compensation_cleaned!$B:$B,"Missing")</f>
        <v>437736</v>
      </c>
      <c r="N960">
        <f>_xlfn.XLOOKUP(A960,compensation_cleaned!$A:$A,compensation_cleaned!$C:$C,"Missing")</f>
        <v>65325</v>
      </c>
      <c r="O960" t="str">
        <f>_xlfn.XLOOKUP(A960,compensation_cleaned!$A:$A,compensation_cleaned!$D:$D,"Missing")</f>
        <v>L1</v>
      </c>
      <c r="P960">
        <f>_xlfn.XLOOKUP(A960,engagement_pivot!$A:$A,engagement_pivot!$B:$B,"Missing")</f>
        <v>4</v>
      </c>
      <c r="Q960" t="str">
        <f>IF(
  _xlfn.XLOOKUP(A960, engagement_pivot!A:A, engagement_pivot!C:C, 0) &gt; 0,
  "Yes",
  "No"
)</f>
        <v>Yes</v>
      </c>
      <c r="R960">
        <f t="shared" si="70"/>
        <v>37</v>
      </c>
      <c r="S960" t="str">
        <f t="shared" si="71"/>
        <v>37+ months</v>
      </c>
      <c r="T960">
        <f>_xlfn.XLOOKUP(A960,performance_pivot!$A:$A,performance_pivot!$B:$B,"Missing")</f>
        <v>3.6666666666666665</v>
      </c>
      <c r="U960">
        <f>_xlfn.XLOOKUP(A960,compensation_cleaned!$A:$A,compensation_cleaned!$F:$F,"Missing")</f>
        <v>499723.03723404254</v>
      </c>
      <c r="V960" t="str">
        <f t="shared" si="72"/>
        <v>Below Avg Pay</v>
      </c>
      <c r="W960" t="str">
        <f t="shared" si="73"/>
        <v>Low/Avg Performer</v>
      </c>
      <c r="Y960" t="str">
        <f t="shared" si="74"/>
        <v>Low Pay &amp; Low Performance</v>
      </c>
    </row>
    <row r="961" spans="1:25">
      <c r="A961" s="11" t="s">
        <v>1147</v>
      </c>
      <c r="B961" s="12" t="s">
        <v>11</v>
      </c>
      <c r="C961" s="12">
        <v>22</v>
      </c>
      <c r="D961" s="12" t="s">
        <v>12</v>
      </c>
      <c r="E961" s="12" t="s">
        <v>13</v>
      </c>
      <c r="F961" s="12" t="s">
        <v>14</v>
      </c>
      <c r="G961" s="13">
        <v>43811</v>
      </c>
      <c r="H961" s="12" t="s">
        <v>126</v>
      </c>
      <c r="I961" s="12" t="s">
        <v>45</v>
      </c>
      <c r="J961" s="14" t="s">
        <v>24</v>
      </c>
      <c r="K961" t="str">
        <f>_xlfn.XLOOKUP(A961,attrition_cleaned!$A:$A,attrition_cleaned!$B:$B,"Missing")</f>
        <v>No</v>
      </c>
      <c r="L961" s="13"/>
      <c r="M961">
        <f>_xlfn.XLOOKUP(A961,compensation_cleaned!$A:$A,compensation_cleaned!$B:$B,"Missing")</f>
        <v>1014000</v>
      </c>
      <c r="N961">
        <f>_xlfn.XLOOKUP(A961,compensation_cleaned!$A:$A,compensation_cleaned!$C:$C,"Missing")</f>
        <v>126122</v>
      </c>
      <c r="O961" t="str">
        <f>_xlfn.XLOOKUP(A961,compensation_cleaned!$A:$A,compensation_cleaned!$D:$D,"Missing")</f>
        <v>L3</v>
      </c>
      <c r="P961">
        <f>_xlfn.XLOOKUP(A961,engagement_pivot!$A:$A,engagement_pivot!$B:$B,"Missing")</f>
        <v>2.3333333333333335</v>
      </c>
      <c r="Q961" t="str">
        <f>IF(
  _xlfn.XLOOKUP(A961, engagement_pivot!A:A, engagement_pivot!C:C, 0) &gt; 0,
  "Yes",
  "No"
)</f>
        <v>Yes</v>
      </c>
      <c r="R961">
        <f t="shared" si="70"/>
        <v>48</v>
      </c>
      <c r="S961" t="str">
        <f t="shared" si="71"/>
        <v>37+ months</v>
      </c>
      <c r="T961">
        <f>_xlfn.XLOOKUP(A961,performance_pivot!$A:$A,performance_pivot!$B:$B,"Missing")</f>
        <v>4</v>
      </c>
      <c r="U961">
        <f>_xlfn.XLOOKUP(A961,compensation_cleaned!$A:$A,compensation_cleaned!$F:$F,"Missing")</f>
        <v>1044648.4727722772</v>
      </c>
      <c r="V961" t="str">
        <f t="shared" si="72"/>
        <v>Below Avg Pay</v>
      </c>
      <c r="W961" t="str">
        <f t="shared" si="73"/>
        <v>High Performer</v>
      </c>
      <c r="Y961" t="str">
        <f t="shared" si="74"/>
        <v>Underpaid High Performer</v>
      </c>
    </row>
    <row r="962" spans="1:25">
      <c r="A962" s="7" t="s">
        <v>1148</v>
      </c>
      <c r="B962" s="8" t="s">
        <v>11</v>
      </c>
      <c r="C962" s="8">
        <v>29</v>
      </c>
      <c r="D962" s="8" t="s">
        <v>12</v>
      </c>
      <c r="E962" s="8" t="s">
        <v>37</v>
      </c>
      <c r="F962" s="8" t="s">
        <v>38</v>
      </c>
      <c r="G962" s="9">
        <v>43478</v>
      </c>
      <c r="H962" s="8" t="s">
        <v>299</v>
      </c>
      <c r="I962" s="8" t="s">
        <v>23</v>
      </c>
      <c r="J962" s="10" t="s">
        <v>24</v>
      </c>
      <c r="K962" t="str">
        <f>_xlfn.XLOOKUP(A962,attrition_cleaned!$A:$A,attrition_cleaned!$B:$B,"Missing")</f>
        <v>No</v>
      </c>
      <c r="L962" s="9"/>
      <c r="M962">
        <f>_xlfn.XLOOKUP(A962,compensation_cleaned!$A:$A,compensation_cleaned!$B:$B,"Missing")</f>
        <v>692106</v>
      </c>
      <c r="N962">
        <f>_xlfn.XLOOKUP(A962,compensation_cleaned!$A:$A,compensation_cleaned!$C:$C,"Missing")</f>
        <v>78722</v>
      </c>
      <c r="O962" t="str">
        <f>_xlfn.XLOOKUP(A962,compensation_cleaned!$A:$A,compensation_cleaned!$D:$D,"Missing")</f>
        <v>L2</v>
      </c>
      <c r="P962">
        <f>_xlfn.XLOOKUP(A962,engagement_pivot!$A:$A,engagement_pivot!$B:$B,"Missing")</f>
        <v>3.3333333333333335</v>
      </c>
      <c r="Q962" t="str">
        <f>IF(
  _xlfn.XLOOKUP(A962, engagement_pivot!A:A, engagement_pivot!C:C, 0) &gt; 0,
  "Yes",
  "No"
)</f>
        <v>Yes</v>
      </c>
      <c r="R962">
        <f t="shared" si="70"/>
        <v>59</v>
      </c>
      <c r="S962" t="str">
        <f t="shared" si="71"/>
        <v>37+ months</v>
      </c>
      <c r="T962">
        <f>_xlfn.XLOOKUP(A962,performance_pivot!$A:$A,performance_pivot!$B:$B,"Missing")</f>
        <v>3.5</v>
      </c>
      <c r="U962">
        <f>_xlfn.XLOOKUP(A962,compensation_cleaned!$A:$A,compensation_cleaned!$F:$F,"Missing")</f>
        <v>746435.40070921986</v>
      </c>
      <c r="V962" t="str">
        <f t="shared" si="72"/>
        <v>Below Avg Pay</v>
      </c>
      <c r="W962" t="str">
        <f t="shared" si="73"/>
        <v>Low/Avg Performer</v>
      </c>
      <c r="Y962" t="str">
        <f t="shared" si="74"/>
        <v>Low Pay &amp; Low Performance</v>
      </c>
    </row>
    <row r="963" spans="1:25">
      <c r="A963" s="11" t="s">
        <v>1149</v>
      </c>
      <c r="B963" s="12" t="s">
        <v>19</v>
      </c>
      <c r="C963" s="12">
        <v>26</v>
      </c>
      <c r="D963" s="12" t="s">
        <v>20</v>
      </c>
      <c r="E963" s="12" t="s">
        <v>37</v>
      </c>
      <c r="F963" s="12" t="s">
        <v>38</v>
      </c>
      <c r="G963" s="13">
        <v>42988</v>
      </c>
      <c r="H963" s="12" t="s">
        <v>683</v>
      </c>
      <c r="I963" s="12" t="s">
        <v>45</v>
      </c>
      <c r="J963" s="14" t="s">
        <v>24</v>
      </c>
      <c r="K963" t="str">
        <f>_xlfn.XLOOKUP(A963,attrition_cleaned!$A:$A,attrition_cleaned!$B:$B,"Missing")</f>
        <v>No</v>
      </c>
      <c r="L963" s="13"/>
      <c r="M963">
        <f>_xlfn.XLOOKUP(A963,compensation_cleaned!$A:$A,compensation_cleaned!$B:$B,"Missing")</f>
        <v>743771</v>
      </c>
      <c r="N963">
        <f>_xlfn.XLOOKUP(A963,compensation_cleaned!$A:$A,compensation_cleaned!$C:$C,"Missing")</f>
        <v>81831</v>
      </c>
      <c r="O963" t="str">
        <f>_xlfn.XLOOKUP(A963,compensation_cleaned!$A:$A,compensation_cleaned!$D:$D,"Missing")</f>
        <v>L2</v>
      </c>
      <c r="P963">
        <f>_xlfn.XLOOKUP(A963,engagement_pivot!$A:$A,engagement_pivot!$B:$B,"Missing")</f>
        <v>5</v>
      </c>
      <c r="Q963" t="str">
        <f>IF(
  _xlfn.XLOOKUP(A963, engagement_pivot!A:A, engagement_pivot!C:C, 0) &gt; 0,
  "Yes",
  "No"
)</f>
        <v>Yes</v>
      </c>
      <c r="R963">
        <f t="shared" ref="R963:R1026" si="75">IF(K963="Yes",DATEDIF(G963,L963,"M"),DATEDIF(G963,DATE(2023,12,31),"M"))</f>
        <v>75</v>
      </c>
      <c r="S963" t="str">
        <f t="shared" ref="S963:S1026" si="76">IF(R963&lt;=12,"0–12 months",
 IF(R963&lt;=36,"13–36 months","37+ months"))</f>
        <v>37+ months</v>
      </c>
      <c r="T963">
        <f>_xlfn.XLOOKUP(A963,performance_pivot!$A:$A,performance_pivot!$B:$B,"Missing")</f>
        <v>2.75</v>
      </c>
      <c r="U963">
        <f>_xlfn.XLOOKUP(A963,compensation_cleaned!$A:$A,compensation_cleaned!$F:$F,"Missing")</f>
        <v>746435.40070921986</v>
      </c>
      <c r="V963" t="str">
        <f t="shared" ref="V963:V1026" si="77">IF(M963&gt;U963,"Above Avg Pay","Below Avg Pay")</f>
        <v>Below Avg Pay</v>
      </c>
      <c r="W963" t="str">
        <f t="shared" ref="W963:W1026" si="78">IF(T963&gt;=4,"High Performer","Low/Avg Performer")</f>
        <v>Low/Avg Performer</v>
      </c>
      <c r="Y963" t="str">
        <f t="shared" si="74"/>
        <v>Low Pay &amp; Low Performance</v>
      </c>
    </row>
    <row r="964" spans="1:25">
      <c r="A964" s="7" t="s">
        <v>1150</v>
      </c>
      <c r="B964" s="8" t="s">
        <v>19</v>
      </c>
      <c r="C964" s="8">
        <v>31</v>
      </c>
      <c r="D964" s="8" t="s">
        <v>20</v>
      </c>
      <c r="E964" s="8" t="s">
        <v>13</v>
      </c>
      <c r="F964" s="8" t="s">
        <v>21</v>
      </c>
      <c r="G964" s="9">
        <v>44510</v>
      </c>
      <c r="H964" s="8" t="s">
        <v>511</v>
      </c>
      <c r="I964" s="8" t="s">
        <v>45</v>
      </c>
      <c r="J964" s="10" t="s">
        <v>24</v>
      </c>
      <c r="K964" t="str">
        <f>_xlfn.XLOOKUP(A964,attrition_cleaned!$A:$A,attrition_cleaned!$B:$B,"Missing")</f>
        <v>No</v>
      </c>
      <c r="L964" s="9"/>
      <c r="M964">
        <f>_xlfn.XLOOKUP(A964,compensation_cleaned!$A:$A,compensation_cleaned!$B:$B,"Missing")</f>
        <v>828751</v>
      </c>
      <c r="N964">
        <f>_xlfn.XLOOKUP(A964,compensation_cleaned!$A:$A,compensation_cleaned!$C:$C,"Missing")</f>
        <v>75002</v>
      </c>
      <c r="O964" t="str">
        <f>_xlfn.XLOOKUP(A964,compensation_cleaned!$A:$A,compensation_cleaned!$D:$D,"Missing")</f>
        <v>L2</v>
      </c>
      <c r="P964">
        <f>_xlfn.XLOOKUP(A964,engagement_pivot!$A:$A,engagement_pivot!$B:$B,"Missing")</f>
        <v>2.6666666666666665</v>
      </c>
      <c r="Q964" t="str">
        <f>IF(
  _xlfn.XLOOKUP(A964, engagement_pivot!A:A, engagement_pivot!C:C, 0) &gt; 0,
  "Yes",
  "No"
)</f>
        <v>Yes</v>
      </c>
      <c r="R964">
        <f t="shared" si="75"/>
        <v>25</v>
      </c>
      <c r="S964" t="str">
        <f t="shared" si="76"/>
        <v>13–36 months</v>
      </c>
      <c r="T964">
        <f>_xlfn.XLOOKUP(A964,performance_pivot!$A:$A,performance_pivot!$B:$B,"Missing")</f>
        <v>3.5</v>
      </c>
      <c r="U964">
        <f>_xlfn.XLOOKUP(A964,compensation_cleaned!$A:$A,compensation_cleaned!$F:$F,"Missing")</f>
        <v>746435.40070921986</v>
      </c>
      <c r="V964" t="str">
        <f t="shared" si="77"/>
        <v>Above Avg Pay</v>
      </c>
      <c r="W964" t="str">
        <f t="shared" si="78"/>
        <v>Low/Avg Performer</v>
      </c>
      <c r="Y964" t="str">
        <f t="shared" ref="Y964:Y1027" si="79">IF(
 AND(V964="Above Avg Pay",W964="High Performer"),"Well Aligned",
 IF(
  AND(V964="Below Avg Pay",W964="High Performer"),"Underpaid High Performer",
  IF(
   AND(V964="Above Avg Pay",W964="Low/Avg Performer"),"Overpaid Low Performer",
   "Low Pay &amp; Low Performance"
  )
 )
)</f>
        <v>Overpaid Low Performer</v>
      </c>
    </row>
    <row r="965" spans="1:25">
      <c r="A965" s="11" t="s">
        <v>1151</v>
      </c>
      <c r="B965" s="12" t="s">
        <v>19</v>
      </c>
      <c r="C965" s="12">
        <v>22</v>
      </c>
      <c r="D965" s="12" t="s">
        <v>12</v>
      </c>
      <c r="E965" s="12" t="s">
        <v>13</v>
      </c>
      <c r="F965" s="12" t="s">
        <v>21</v>
      </c>
      <c r="G965" s="13">
        <v>44679</v>
      </c>
      <c r="H965" s="12" t="s">
        <v>249</v>
      </c>
      <c r="I965" s="12" t="s">
        <v>56</v>
      </c>
      <c r="J965" s="14" t="s">
        <v>24</v>
      </c>
      <c r="K965" t="str">
        <f>_xlfn.XLOOKUP(A965,attrition_cleaned!$A:$A,attrition_cleaned!$B:$B,"Missing")</f>
        <v>Yes</v>
      </c>
      <c r="L965" s="13">
        <v>45833</v>
      </c>
      <c r="M965">
        <f>_xlfn.XLOOKUP(A965,compensation_cleaned!$A:$A,compensation_cleaned!$B:$B,"Missing")</f>
        <v>684227</v>
      </c>
      <c r="N965">
        <f>_xlfn.XLOOKUP(A965,compensation_cleaned!$A:$A,compensation_cleaned!$C:$C,"Missing")</f>
        <v>50081</v>
      </c>
      <c r="O965" t="str">
        <f>_xlfn.XLOOKUP(A965,compensation_cleaned!$A:$A,compensation_cleaned!$D:$D,"Missing")</f>
        <v>L2</v>
      </c>
      <c r="P965">
        <f>_xlfn.XLOOKUP(A965,engagement_pivot!$A:$A,engagement_pivot!$B:$B,"Missing")</f>
        <v>3.6666666666666665</v>
      </c>
      <c r="Q965" t="str">
        <f>IF(
  _xlfn.XLOOKUP(A965, engagement_pivot!A:A, engagement_pivot!C:C, 0) &gt; 0,
  "Yes",
  "No"
)</f>
        <v>Yes</v>
      </c>
      <c r="R965">
        <f t="shared" si="75"/>
        <v>37</v>
      </c>
      <c r="S965" t="str">
        <f t="shared" si="76"/>
        <v>37+ months</v>
      </c>
      <c r="T965">
        <f>_xlfn.XLOOKUP(A965,performance_pivot!$A:$A,performance_pivot!$B:$B,"Missing")</f>
        <v>3</v>
      </c>
      <c r="U965">
        <f>_xlfn.XLOOKUP(A965,compensation_cleaned!$A:$A,compensation_cleaned!$F:$F,"Missing")</f>
        <v>746435.40070921986</v>
      </c>
      <c r="V965" t="str">
        <f t="shared" si="77"/>
        <v>Below Avg Pay</v>
      </c>
      <c r="W965" t="str">
        <f t="shared" si="78"/>
        <v>Low/Avg Performer</v>
      </c>
      <c r="Y965" t="str">
        <f t="shared" si="79"/>
        <v>Low Pay &amp; Low Performance</v>
      </c>
    </row>
    <row r="966" spans="1:25">
      <c r="A966" s="7" t="s">
        <v>1152</v>
      </c>
      <c r="B966" s="8" t="s">
        <v>11</v>
      </c>
      <c r="C966" s="8">
        <v>28</v>
      </c>
      <c r="D966" s="8" t="s">
        <v>20</v>
      </c>
      <c r="E966" s="8" t="s">
        <v>37</v>
      </c>
      <c r="F966" s="8" t="s">
        <v>38</v>
      </c>
      <c r="G966" s="9">
        <v>44343</v>
      </c>
      <c r="H966" s="8" t="s">
        <v>62</v>
      </c>
      <c r="I966" s="8" t="s">
        <v>23</v>
      </c>
      <c r="J966" s="10" t="s">
        <v>17</v>
      </c>
      <c r="K966" t="str">
        <f>_xlfn.XLOOKUP(A966,attrition_cleaned!$A:$A,attrition_cleaned!$B:$B,"Missing")</f>
        <v>No</v>
      </c>
      <c r="L966" s="9"/>
      <c r="M966">
        <f>_xlfn.XLOOKUP(A966,compensation_cleaned!$A:$A,compensation_cleaned!$B:$B,"Missing")</f>
        <v>446497</v>
      </c>
      <c r="N966">
        <f>_xlfn.XLOOKUP(A966,compensation_cleaned!$A:$A,compensation_cleaned!$C:$C,"Missing")</f>
        <v>22532</v>
      </c>
      <c r="O966" t="str">
        <f>_xlfn.XLOOKUP(A966,compensation_cleaned!$A:$A,compensation_cleaned!$D:$D,"Missing")</f>
        <v>L1</v>
      </c>
      <c r="P966">
        <f>_xlfn.XLOOKUP(A966,engagement_pivot!$A:$A,engagement_pivot!$B:$B,"Missing")</f>
        <v>3.5</v>
      </c>
      <c r="Q966" t="str">
        <f>IF(
  _xlfn.XLOOKUP(A966, engagement_pivot!A:A, engagement_pivot!C:C, 0) &gt; 0,
  "Yes",
  "No"
)</f>
        <v>Yes</v>
      </c>
      <c r="R966">
        <f t="shared" si="75"/>
        <v>31</v>
      </c>
      <c r="S966" t="str">
        <f t="shared" si="76"/>
        <v>13–36 months</v>
      </c>
      <c r="T966">
        <f>_xlfn.XLOOKUP(A966,performance_pivot!$A:$A,performance_pivot!$B:$B,"Missing")</f>
        <v>4</v>
      </c>
      <c r="U966">
        <f>_xlfn.XLOOKUP(A966,compensation_cleaned!$A:$A,compensation_cleaned!$F:$F,"Missing")</f>
        <v>499723.03723404254</v>
      </c>
      <c r="V966" t="str">
        <f t="shared" si="77"/>
        <v>Below Avg Pay</v>
      </c>
      <c r="W966" t="str">
        <f t="shared" si="78"/>
        <v>High Performer</v>
      </c>
      <c r="Y966" t="str">
        <f t="shared" si="79"/>
        <v>Underpaid High Performer</v>
      </c>
    </row>
    <row r="967" spans="1:25">
      <c r="A967" s="11" t="s">
        <v>1153</v>
      </c>
      <c r="B967" s="12" t="s">
        <v>11</v>
      </c>
      <c r="C967" s="12">
        <v>34</v>
      </c>
      <c r="D967" s="12" t="s">
        <v>20</v>
      </c>
      <c r="E967" s="12" t="s">
        <v>26</v>
      </c>
      <c r="F967" s="12" t="s">
        <v>27</v>
      </c>
      <c r="G967" s="13">
        <v>44558</v>
      </c>
      <c r="H967" s="12" t="s">
        <v>131</v>
      </c>
      <c r="I967" s="12" t="s">
        <v>70</v>
      </c>
      <c r="J967" s="14" t="s">
        <v>24</v>
      </c>
      <c r="K967" t="str">
        <f>_xlfn.XLOOKUP(A967,attrition_cleaned!$A:$A,attrition_cleaned!$B:$B,"Missing")</f>
        <v>No</v>
      </c>
      <c r="L967" s="13"/>
      <c r="M967">
        <f>_xlfn.XLOOKUP(A967,compensation_cleaned!$A:$A,compensation_cleaned!$B:$B,"Missing")</f>
        <v>651911</v>
      </c>
      <c r="N967">
        <f>_xlfn.XLOOKUP(A967,compensation_cleaned!$A:$A,compensation_cleaned!$C:$C,"Missing")</f>
        <v>53478</v>
      </c>
      <c r="O967" t="str">
        <f>_xlfn.XLOOKUP(A967,compensation_cleaned!$A:$A,compensation_cleaned!$D:$D,"Missing")</f>
        <v>L2</v>
      </c>
      <c r="P967">
        <f>_xlfn.XLOOKUP(A967,engagement_pivot!$A:$A,engagement_pivot!$B:$B,"Missing")</f>
        <v>3.6666666666666665</v>
      </c>
      <c r="Q967" t="str">
        <f>IF(
  _xlfn.XLOOKUP(A967, engagement_pivot!A:A, engagement_pivot!C:C, 0) &gt; 0,
  "Yes",
  "No"
)</f>
        <v>Yes</v>
      </c>
      <c r="R967">
        <f t="shared" si="75"/>
        <v>24</v>
      </c>
      <c r="S967" t="str">
        <f t="shared" si="76"/>
        <v>13–36 months</v>
      </c>
      <c r="T967">
        <f>_xlfn.XLOOKUP(A967,performance_pivot!$A:$A,performance_pivot!$B:$B,"Missing")</f>
        <v>3.25</v>
      </c>
      <c r="U967">
        <f>_xlfn.XLOOKUP(A967,compensation_cleaned!$A:$A,compensation_cleaned!$F:$F,"Missing")</f>
        <v>746435.40070921986</v>
      </c>
      <c r="V967" t="str">
        <f t="shared" si="77"/>
        <v>Below Avg Pay</v>
      </c>
      <c r="W967" t="str">
        <f t="shared" si="78"/>
        <v>Low/Avg Performer</v>
      </c>
      <c r="Y967" t="str">
        <f t="shared" si="79"/>
        <v>Low Pay &amp; Low Performance</v>
      </c>
    </row>
    <row r="968" spans="1:25">
      <c r="A968" s="7" t="s">
        <v>1154</v>
      </c>
      <c r="B968" s="8" t="s">
        <v>11</v>
      </c>
      <c r="C968" s="8">
        <v>36</v>
      </c>
      <c r="D968" s="8" t="s">
        <v>20</v>
      </c>
      <c r="E968" s="8" t="s">
        <v>13</v>
      </c>
      <c r="F968" s="8" t="s">
        <v>21</v>
      </c>
      <c r="G968" s="9">
        <v>44239</v>
      </c>
      <c r="H968" s="8" t="s">
        <v>192</v>
      </c>
      <c r="I968" s="8" t="s">
        <v>56</v>
      </c>
      <c r="J968" s="10" t="s">
        <v>24</v>
      </c>
      <c r="K968" t="str">
        <f>_xlfn.XLOOKUP(A968,attrition_cleaned!$A:$A,attrition_cleaned!$B:$B,"Missing")</f>
        <v>Yes</v>
      </c>
      <c r="L968" s="9">
        <v>44964</v>
      </c>
      <c r="M968">
        <f>_xlfn.XLOOKUP(A968,compensation_cleaned!$A:$A,compensation_cleaned!$B:$B,"Missing")</f>
        <v>917743</v>
      </c>
      <c r="N968">
        <f>_xlfn.XLOOKUP(A968,compensation_cleaned!$A:$A,compensation_cleaned!$C:$C,"Missing")</f>
        <v>53877</v>
      </c>
      <c r="O968" t="str">
        <f>_xlfn.XLOOKUP(A968,compensation_cleaned!$A:$A,compensation_cleaned!$D:$D,"Missing")</f>
        <v>L3</v>
      </c>
      <c r="P968">
        <f>_xlfn.XLOOKUP(A968,engagement_pivot!$A:$A,engagement_pivot!$B:$B,"Missing")</f>
        <v>1.6666666666666667</v>
      </c>
      <c r="Q968" t="str">
        <f>IF(
  _xlfn.XLOOKUP(A968, engagement_pivot!A:A, engagement_pivot!C:C, 0) &gt; 0,
  "Yes",
  "No"
)</f>
        <v>Yes</v>
      </c>
      <c r="R968">
        <f t="shared" si="75"/>
        <v>23</v>
      </c>
      <c r="S968" t="str">
        <f t="shared" si="76"/>
        <v>13–36 months</v>
      </c>
      <c r="T968">
        <f>_xlfn.XLOOKUP(A968,performance_pivot!$A:$A,performance_pivot!$B:$B,"Missing")</f>
        <v>2.6666666666666665</v>
      </c>
      <c r="U968">
        <f>_xlfn.XLOOKUP(A968,compensation_cleaned!$A:$A,compensation_cleaned!$F:$F,"Missing")</f>
        <v>1044648.4727722772</v>
      </c>
      <c r="V968" t="str">
        <f t="shared" si="77"/>
        <v>Below Avg Pay</v>
      </c>
      <c r="W968" t="str">
        <f t="shared" si="78"/>
        <v>Low/Avg Performer</v>
      </c>
      <c r="Y968" t="str">
        <f t="shared" si="79"/>
        <v>Low Pay &amp; Low Performance</v>
      </c>
    </row>
    <row r="969" spans="1:25">
      <c r="A969" s="11" t="s">
        <v>1155</v>
      </c>
      <c r="B969" s="12" t="s">
        <v>19</v>
      </c>
      <c r="C969" s="12">
        <v>42</v>
      </c>
      <c r="D969" s="12" t="s">
        <v>20</v>
      </c>
      <c r="E969" s="12" t="s">
        <v>49</v>
      </c>
      <c r="F969" s="12" t="s">
        <v>65</v>
      </c>
      <c r="G969" s="13">
        <v>43984</v>
      </c>
      <c r="H969" s="12" t="s">
        <v>173</v>
      </c>
      <c r="I969" s="12" t="s">
        <v>56</v>
      </c>
      <c r="J969" s="14" t="s">
        <v>24</v>
      </c>
      <c r="K969" t="str">
        <f>_xlfn.XLOOKUP(A969,attrition_cleaned!$A:$A,attrition_cleaned!$B:$B,"Missing")</f>
        <v>No</v>
      </c>
      <c r="L969" s="13"/>
      <c r="M969">
        <f>_xlfn.XLOOKUP(A969,compensation_cleaned!$A:$A,compensation_cleaned!$B:$B,"Missing")</f>
        <v>589603</v>
      </c>
      <c r="N969">
        <f>_xlfn.XLOOKUP(A969,compensation_cleaned!$A:$A,compensation_cleaned!$C:$C,"Missing")</f>
        <v>46026</v>
      </c>
      <c r="O969" t="str">
        <f>_xlfn.XLOOKUP(A969,compensation_cleaned!$A:$A,compensation_cleaned!$D:$D,"Missing")</f>
        <v>L1</v>
      </c>
      <c r="P969">
        <f>_xlfn.XLOOKUP(A969,engagement_pivot!$A:$A,engagement_pivot!$B:$B,"Missing")</f>
        <v>3</v>
      </c>
      <c r="Q969" t="str">
        <f>IF(
  _xlfn.XLOOKUP(A969, engagement_pivot!A:A, engagement_pivot!C:C, 0) &gt; 0,
  "Yes",
  "No"
)</f>
        <v>Yes</v>
      </c>
      <c r="R969">
        <f t="shared" si="75"/>
        <v>42</v>
      </c>
      <c r="S969" t="str">
        <f t="shared" si="76"/>
        <v>37+ months</v>
      </c>
      <c r="T969">
        <f>_xlfn.XLOOKUP(A969,performance_pivot!$A:$A,performance_pivot!$B:$B,"Missing")</f>
        <v>3.5</v>
      </c>
      <c r="U969">
        <f>_xlfn.XLOOKUP(A969,compensation_cleaned!$A:$A,compensation_cleaned!$F:$F,"Missing")</f>
        <v>499723.03723404254</v>
      </c>
      <c r="V969" t="str">
        <f t="shared" si="77"/>
        <v>Above Avg Pay</v>
      </c>
      <c r="W969" t="str">
        <f t="shared" si="78"/>
        <v>Low/Avg Performer</v>
      </c>
      <c r="Y969" t="str">
        <f t="shared" si="79"/>
        <v>Overpaid Low Performer</v>
      </c>
    </row>
    <row r="970" spans="1:25">
      <c r="A970" s="7" t="s">
        <v>1156</v>
      </c>
      <c r="B970" s="8" t="s">
        <v>11</v>
      </c>
      <c r="C970" s="8">
        <v>39</v>
      </c>
      <c r="D970" s="8" t="s">
        <v>12</v>
      </c>
      <c r="E970" s="8" t="s">
        <v>13</v>
      </c>
      <c r="F970" s="8" t="s">
        <v>14</v>
      </c>
      <c r="G970" s="9">
        <v>43203</v>
      </c>
      <c r="H970" s="8" t="s">
        <v>368</v>
      </c>
      <c r="I970" s="8" t="s">
        <v>16</v>
      </c>
      <c r="J970" s="10" t="s">
        <v>24</v>
      </c>
      <c r="K970" t="str">
        <f>_xlfn.XLOOKUP(A970,attrition_cleaned!$A:$A,attrition_cleaned!$B:$B,"Missing")</f>
        <v>No</v>
      </c>
      <c r="L970" s="9"/>
      <c r="M970">
        <f>_xlfn.XLOOKUP(A970,compensation_cleaned!$A:$A,compensation_cleaned!$B:$B,"Missing")</f>
        <v>897307</v>
      </c>
      <c r="N970">
        <f>_xlfn.XLOOKUP(A970,compensation_cleaned!$A:$A,compensation_cleaned!$C:$C,"Missing")</f>
        <v>64284</v>
      </c>
      <c r="O970" t="str">
        <f>_xlfn.XLOOKUP(A970,compensation_cleaned!$A:$A,compensation_cleaned!$D:$D,"Missing")</f>
        <v>L2</v>
      </c>
      <c r="P970">
        <f>_xlfn.XLOOKUP(A970,engagement_pivot!$A:$A,engagement_pivot!$B:$B,"Missing")</f>
        <v>1.6666666666666667</v>
      </c>
      <c r="Q970" t="str">
        <f>IF(
  _xlfn.XLOOKUP(A970, engagement_pivot!A:A, engagement_pivot!C:C, 0) &gt; 0,
  "Yes",
  "No"
)</f>
        <v>Yes</v>
      </c>
      <c r="R970">
        <f t="shared" si="75"/>
        <v>68</v>
      </c>
      <c r="S970" t="str">
        <f t="shared" si="76"/>
        <v>37+ months</v>
      </c>
      <c r="T970">
        <f>_xlfn.XLOOKUP(A970,performance_pivot!$A:$A,performance_pivot!$B:$B,"Missing")</f>
        <v>3.25</v>
      </c>
      <c r="U970">
        <f>_xlfn.XLOOKUP(A970,compensation_cleaned!$A:$A,compensation_cleaned!$F:$F,"Missing")</f>
        <v>746435.40070921986</v>
      </c>
      <c r="V970" t="str">
        <f t="shared" si="77"/>
        <v>Above Avg Pay</v>
      </c>
      <c r="W970" t="str">
        <f t="shared" si="78"/>
        <v>Low/Avg Performer</v>
      </c>
      <c r="Y970" t="str">
        <f t="shared" si="79"/>
        <v>Overpaid Low Performer</v>
      </c>
    </row>
    <row r="971" spans="1:25">
      <c r="A971" s="11" t="s">
        <v>1157</v>
      </c>
      <c r="B971" s="12" t="s">
        <v>19</v>
      </c>
      <c r="C971" s="12">
        <v>34</v>
      </c>
      <c r="D971" s="12" t="s">
        <v>20</v>
      </c>
      <c r="E971" s="12" t="s">
        <v>33</v>
      </c>
      <c r="F971" s="12" t="s">
        <v>112</v>
      </c>
      <c r="G971" s="13">
        <v>44349</v>
      </c>
      <c r="H971" s="12" t="s">
        <v>179</v>
      </c>
      <c r="I971" s="12" t="s">
        <v>16</v>
      </c>
      <c r="J971" s="14" t="s">
        <v>24</v>
      </c>
      <c r="K971" t="str">
        <f>_xlfn.XLOOKUP(A971,attrition_cleaned!$A:$A,attrition_cleaned!$B:$B,"Missing")</f>
        <v>No</v>
      </c>
      <c r="L971" s="13"/>
      <c r="M971">
        <f>_xlfn.XLOOKUP(A971,compensation_cleaned!$A:$A,compensation_cleaned!$B:$B,"Missing")</f>
        <v>627200</v>
      </c>
      <c r="N971">
        <f>_xlfn.XLOOKUP(A971,compensation_cleaned!$A:$A,compensation_cleaned!$C:$C,"Missing")</f>
        <v>36264</v>
      </c>
      <c r="O971" t="str">
        <f>_xlfn.XLOOKUP(A971,compensation_cleaned!$A:$A,compensation_cleaned!$D:$D,"Missing")</f>
        <v>L2</v>
      </c>
      <c r="P971">
        <f>_xlfn.XLOOKUP(A971,engagement_pivot!$A:$A,engagement_pivot!$B:$B,"Missing")</f>
        <v>1.5</v>
      </c>
      <c r="Q971" t="str">
        <f>IF(
  _xlfn.XLOOKUP(A971, engagement_pivot!A:A, engagement_pivot!C:C, 0) &gt; 0,
  "Yes",
  "No"
)</f>
        <v>Yes</v>
      </c>
      <c r="R971">
        <f t="shared" si="75"/>
        <v>30</v>
      </c>
      <c r="S971" t="str">
        <f t="shared" si="76"/>
        <v>13–36 months</v>
      </c>
      <c r="T971">
        <f>_xlfn.XLOOKUP(A971,performance_pivot!$A:$A,performance_pivot!$B:$B,"Missing")</f>
        <v>4</v>
      </c>
      <c r="U971">
        <f>_xlfn.XLOOKUP(A971,compensation_cleaned!$A:$A,compensation_cleaned!$F:$F,"Missing")</f>
        <v>746435.40070921986</v>
      </c>
      <c r="V971" t="str">
        <f t="shared" si="77"/>
        <v>Below Avg Pay</v>
      </c>
      <c r="W971" t="str">
        <f t="shared" si="78"/>
        <v>High Performer</v>
      </c>
      <c r="Y971" t="str">
        <f t="shared" si="79"/>
        <v>Underpaid High Performer</v>
      </c>
    </row>
    <row r="972" spans="1:25">
      <c r="A972" s="7" t="s">
        <v>1158</v>
      </c>
      <c r="B972" s="8" t="s">
        <v>19</v>
      </c>
      <c r="C972" s="8">
        <v>35</v>
      </c>
      <c r="D972" s="8" t="s">
        <v>20</v>
      </c>
      <c r="E972" s="8" t="s">
        <v>37</v>
      </c>
      <c r="F972" s="8" t="s">
        <v>38</v>
      </c>
      <c r="G972" s="9">
        <v>44039</v>
      </c>
      <c r="H972" s="8" t="s">
        <v>287</v>
      </c>
      <c r="I972" s="8" t="s">
        <v>23</v>
      </c>
      <c r="J972" s="10" t="s">
        <v>24</v>
      </c>
      <c r="K972" t="str">
        <f>_xlfn.XLOOKUP(A972,attrition_cleaned!$A:$A,attrition_cleaned!$B:$B,"Missing")</f>
        <v>No</v>
      </c>
      <c r="L972" s="9"/>
      <c r="M972">
        <f>_xlfn.XLOOKUP(A972,compensation_cleaned!$A:$A,compensation_cleaned!$B:$B,"Missing")</f>
        <v>1225196</v>
      </c>
      <c r="N972">
        <f>_xlfn.XLOOKUP(A972,compensation_cleaned!$A:$A,compensation_cleaned!$C:$C,"Missing")</f>
        <v>126349</v>
      </c>
      <c r="O972" t="str">
        <f>_xlfn.XLOOKUP(A972,compensation_cleaned!$A:$A,compensation_cleaned!$D:$D,"Missing")</f>
        <v>L4</v>
      </c>
      <c r="P972">
        <f>_xlfn.XLOOKUP(A972,engagement_pivot!$A:$A,engagement_pivot!$B:$B,"Missing")</f>
        <v>2</v>
      </c>
      <c r="Q972" t="str">
        <f>IF(
  _xlfn.XLOOKUP(A972, engagement_pivot!A:A, engagement_pivot!C:C, 0) &gt; 0,
  "Yes",
  "No"
)</f>
        <v>Yes</v>
      </c>
      <c r="R972">
        <f t="shared" si="75"/>
        <v>41</v>
      </c>
      <c r="S972" t="str">
        <f t="shared" si="76"/>
        <v>37+ months</v>
      </c>
      <c r="T972">
        <f>_xlfn.XLOOKUP(A972,performance_pivot!$A:$A,performance_pivot!$B:$B,"Missing")</f>
        <v>3</v>
      </c>
      <c r="U972">
        <f>_xlfn.XLOOKUP(A972,compensation_cleaned!$A:$A,compensation_cleaned!$F:$F,"Missing")</f>
        <v>1044648.4727722772</v>
      </c>
      <c r="V972" t="str">
        <f t="shared" si="77"/>
        <v>Above Avg Pay</v>
      </c>
      <c r="W972" t="str">
        <f t="shared" si="78"/>
        <v>Low/Avg Performer</v>
      </c>
      <c r="Y972" t="str">
        <f t="shared" si="79"/>
        <v>Overpaid Low Performer</v>
      </c>
    </row>
    <row r="973" spans="1:25">
      <c r="A973" s="11" t="s">
        <v>1159</v>
      </c>
      <c r="B973" s="12" t="s">
        <v>19</v>
      </c>
      <c r="C973" s="12">
        <v>25</v>
      </c>
      <c r="D973" s="12" t="s">
        <v>12</v>
      </c>
      <c r="E973" s="12" t="s">
        <v>13</v>
      </c>
      <c r="F973" s="12" t="s">
        <v>21</v>
      </c>
      <c r="G973" s="13">
        <v>44332</v>
      </c>
      <c r="H973" s="12" t="s">
        <v>102</v>
      </c>
      <c r="I973" s="12" t="s">
        <v>23</v>
      </c>
      <c r="J973" s="14" t="s">
        <v>24</v>
      </c>
      <c r="K973" t="str">
        <f>_xlfn.XLOOKUP(A973,attrition_cleaned!$A:$A,attrition_cleaned!$B:$B,"Missing")</f>
        <v>No</v>
      </c>
      <c r="L973" s="13"/>
      <c r="M973">
        <f>_xlfn.XLOOKUP(A973,compensation_cleaned!$A:$A,compensation_cleaned!$B:$B,"Missing")</f>
        <v>626089</v>
      </c>
      <c r="N973">
        <f>_xlfn.XLOOKUP(A973,compensation_cleaned!$A:$A,compensation_cleaned!$C:$C,"Missing")</f>
        <v>58952</v>
      </c>
      <c r="O973" t="str">
        <f>_xlfn.XLOOKUP(A973,compensation_cleaned!$A:$A,compensation_cleaned!$D:$D,"Missing")</f>
        <v>L2</v>
      </c>
      <c r="P973">
        <f>_xlfn.XLOOKUP(A973,engagement_pivot!$A:$A,engagement_pivot!$B:$B,"Missing")</f>
        <v>3.3333333333333335</v>
      </c>
      <c r="Q973" t="str">
        <f>IF(
  _xlfn.XLOOKUP(A973, engagement_pivot!A:A, engagement_pivot!C:C, 0) &gt; 0,
  "Yes",
  "No"
)</f>
        <v>Yes</v>
      </c>
      <c r="R973">
        <f t="shared" si="75"/>
        <v>31</v>
      </c>
      <c r="S973" t="str">
        <f t="shared" si="76"/>
        <v>13–36 months</v>
      </c>
      <c r="T973">
        <f>_xlfn.XLOOKUP(A973,performance_pivot!$A:$A,performance_pivot!$B:$B,"Missing")</f>
        <v>4</v>
      </c>
      <c r="U973">
        <f>_xlfn.XLOOKUP(A973,compensation_cleaned!$A:$A,compensation_cleaned!$F:$F,"Missing")</f>
        <v>746435.40070921986</v>
      </c>
      <c r="V973" t="str">
        <f t="shared" si="77"/>
        <v>Below Avg Pay</v>
      </c>
      <c r="W973" t="str">
        <f t="shared" si="78"/>
        <v>High Performer</v>
      </c>
      <c r="Y973" t="str">
        <f t="shared" si="79"/>
        <v>Underpaid High Performer</v>
      </c>
    </row>
    <row r="974" spans="1:25">
      <c r="A974" s="7" t="s">
        <v>1160</v>
      </c>
      <c r="B974" s="8" t="s">
        <v>11</v>
      </c>
      <c r="C974" s="8">
        <v>39</v>
      </c>
      <c r="D974" s="8" t="s">
        <v>12</v>
      </c>
      <c r="E974" s="8" t="s">
        <v>49</v>
      </c>
      <c r="F974" s="8" t="s">
        <v>68</v>
      </c>
      <c r="G974" s="9">
        <v>43529</v>
      </c>
      <c r="H974" s="8" t="s">
        <v>113</v>
      </c>
      <c r="I974" s="8" t="s">
        <v>16</v>
      </c>
      <c r="J974" s="10" t="s">
        <v>24</v>
      </c>
      <c r="K974" t="str">
        <f>_xlfn.XLOOKUP(A974,attrition_cleaned!$A:$A,attrition_cleaned!$B:$B,"Missing")</f>
        <v>Yes</v>
      </c>
      <c r="L974" s="9">
        <v>44075</v>
      </c>
      <c r="M974">
        <f>_xlfn.XLOOKUP(A974,compensation_cleaned!$A:$A,compensation_cleaned!$B:$B,"Missing")</f>
        <v>505672</v>
      </c>
      <c r="N974">
        <f>_xlfn.XLOOKUP(A974,compensation_cleaned!$A:$A,compensation_cleaned!$C:$C,"Missing")</f>
        <v>65906</v>
      </c>
      <c r="O974" t="str">
        <f>_xlfn.XLOOKUP(A974,compensation_cleaned!$A:$A,compensation_cleaned!$D:$D,"Missing")</f>
        <v>L1</v>
      </c>
      <c r="P974">
        <f>_xlfn.XLOOKUP(A974,engagement_pivot!$A:$A,engagement_pivot!$B:$B,"Missing")</f>
        <v>3</v>
      </c>
      <c r="Q974" t="str">
        <f>IF(
  _xlfn.XLOOKUP(A974, engagement_pivot!A:A, engagement_pivot!C:C, 0) &gt; 0,
  "Yes",
  "No"
)</f>
        <v>Yes</v>
      </c>
      <c r="R974">
        <f t="shared" si="75"/>
        <v>17</v>
      </c>
      <c r="S974" t="str">
        <f t="shared" si="76"/>
        <v>13–36 months</v>
      </c>
      <c r="T974">
        <f>_xlfn.XLOOKUP(A974,performance_pivot!$A:$A,performance_pivot!$B:$B,"Missing")</f>
        <v>4.5</v>
      </c>
      <c r="U974">
        <f>_xlfn.XLOOKUP(A974,compensation_cleaned!$A:$A,compensation_cleaned!$F:$F,"Missing")</f>
        <v>499723.03723404254</v>
      </c>
      <c r="V974" t="str">
        <f t="shared" si="77"/>
        <v>Above Avg Pay</v>
      </c>
      <c r="W974" t="str">
        <f t="shared" si="78"/>
        <v>High Performer</v>
      </c>
      <c r="Y974" t="str">
        <f t="shared" si="79"/>
        <v>Well Aligned</v>
      </c>
    </row>
    <row r="975" spans="1:25">
      <c r="A975" s="11" t="s">
        <v>1161</v>
      </c>
      <c r="B975" s="12" t="s">
        <v>11</v>
      </c>
      <c r="C975" s="12">
        <v>39</v>
      </c>
      <c r="D975" s="12" t="s">
        <v>20</v>
      </c>
      <c r="E975" s="12" t="s">
        <v>49</v>
      </c>
      <c r="F975" s="12" t="s">
        <v>50</v>
      </c>
      <c r="G975" s="13">
        <v>43006</v>
      </c>
      <c r="H975" s="12" t="s">
        <v>113</v>
      </c>
      <c r="I975" s="12" t="s">
        <v>23</v>
      </c>
      <c r="J975" s="14" t="s">
        <v>24</v>
      </c>
      <c r="K975" t="str">
        <f>_xlfn.XLOOKUP(A975,attrition_cleaned!$A:$A,attrition_cleaned!$B:$B,"Missing")</f>
        <v>No</v>
      </c>
      <c r="L975" s="13"/>
      <c r="M975">
        <f>_xlfn.XLOOKUP(A975,compensation_cleaned!$A:$A,compensation_cleaned!$B:$B,"Missing")</f>
        <v>1161530</v>
      </c>
      <c r="N975">
        <f>_xlfn.XLOOKUP(A975,compensation_cleaned!$A:$A,compensation_cleaned!$C:$C,"Missing")</f>
        <v>165728</v>
      </c>
      <c r="O975" t="str">
        <f>_xlfn.XLOOKUP(A975,compensation_cleaned!$A:$A,compensation_cleaned!$D:$D,"Missing")</f>
        <v>L3</v>
      </c>
      <c r="P975">
        <f>_xlfn.XLOOKUP(A975,engagement_pivot!$A:$A,engagement_pivot!$B:$B,"Missing")</f>
        <v>3.3333333333333335</v>
      </c>
      <c r="Q975" t="str">
        <f>IF(
  _xlfn.XLOOKUP(A975, engagement_pivot!A:A, engagement_pivot!C:C, 0) &gt; 0,
  "Yes",
  "No"
)</f>
        <v>Yes</v>
      </c>
      <c r="R975">
        <f t="shared" si="75"/>
        <v>75</v>
      </c>
      <c r="S975" t="str">
        <f t="shared" si="76"/>
        <v>37+ months</v>
      </c>
      <c r="T975">
        <f>_xlfn.XLOOKUP(A975,performance_pivot!$A:$A,performance_pivot!$B:$B,"Missing")</f>
        <v>2</v>
      </c>
      <c r="U975">
        <f>_xlfn.XLOOKUP(A975,compensation_cleaned!$A:$A,compensation_cleaned!$F:$F,"Missing")</f>
        <v>1044648.4727722772</v>
      </c>
      <c r="V975" t="str">
        <f t="shared" si="77"/>
        <v>Above Avg Pay</v>
      </c>
      <c r="W975" t="str">
        <f t="shared" si="78"/>
        <v>Low/Avg Performer</v>
      </c>
      <c r="Y975" t="str">
        <f t="shared" si="79"/>
        <v>Overpaid Low Performer</v>
      </c>
    </row>
    <row r="976" spans="1:25">
      <c r="A976" s="7" t="s">
        <v>1162</v>
      </c>
      <c r="B976" s="8" t="s">
        <v>19</v>
      </c>
      <c r="C976" s="8">
        <v>44</v>
      </c>
      <c r="D976" s="8" t="s">
        <v>12</v>
      </c>
      <c r="E976" s="8" t="s">
        <v>49</v>
      </c>
      <c r="F976" s="8" t="s">
        <v>50</v>
      </c>
      <c r="G976" s="9">
        <v>44098</v>
      </c>
      <c r="H976" s="8" t="s">
        <v>429</v>
      </c>
      <c r="I976" s="8" t="s">
        <v>31</v>
      </c>
      <c r="J976" s="10" t="s">
        <v>24</v>
      </c>
      <c r="K976" t="str">
        <f>_xlfn.XLOOKUP(A976,attrition_cleaned!$A:$A,attrition_cleaned!$B:$B,"Missing")</f>
        <v>No</v>
      </c>
      <c r="L976" s="9"/>
      <c r="M976">
        <f>_xlfn.XLOOKUP(A976,compensation_cleaned!$A:$A,compensation_cleaned!$B:$B,"Missing")</f>
        <v>1167059</v>
      </c>
      <c r="N976">
        <f>_xlfn.XLOOKUP(A976,compensation_cleaned!$A:$A,compensation_cleaned!$C:$C,"Missing")</f>
        <v>104436</v>
      </c>
      <c r="O976" t="str">
        <f>_xlfn.XLOOKUP(A976,compensation_cleaned!$A:$A,compensation_cleaned!$D:$D,"Missing")</f>
        <v>L3</v>
      </c>
      <c r="P976">
        <f>_xlfn.XLOOKUP(A976,engagement_pivot!$A:$A,engagement_pivot!$B:$B,"Missing")</f>
        <v>5</v>
      </c>
      <c r="Q976" t="str">
        <f>IF(
  _xlfn.XLOOKUP(A976, engagement_pivot!A:A, engagement_pivot!C:C, 0) &gt; 0,
  "Yes",
  "No"
)</f>
        <v>Yes</v>
      </c>
      <c r="R976">
        <f t="shared" si="75"/>
        <v>39</v>
      </c>
      <c r="S976" t="str">
        <f t="shared" si="76"/>
        <v>37+ months</v>
      </c>
      <c r="T976">
        <f>_xlfn.XLOOKUP(A976,performance_pivot!$A:$A,performance_pivot!$B:$B,"Missing")</f>
        <v>3.25</v>
      </c>
      <c r="U976">
        <f>_xlfn.XLOOKUP(A976,compensation_cleaned!$A:$A,compensation_cleaned!$F:$F,"Missing")</f>
        <v>1044648.4727722772</v>
      </c>
      <c r="V976" t="str">
        <f t="shared" si="77"/>
        <v>Above Avg Pay</v>
      </c>
      <c r="W976" t="str">
        <f t="shared" si="78"/>
        <v>Low/Avg Performer</v>
      </c>
      <c r="Y976" t="str">
        <f t="shared" si="79"/>
        <v>Overpaid Low Performer</v>
      </c>
    </row>
    <row r="977" spans="1:25">
      <c r="A977" s="11" t="s">
        <v>1163</v>
      </c>
      <c r="B977" s="12" t="s">
        <v>19</v>
      </c>
      <c r="C977" s="12">
        <v>29</v>
      </c>
      <c r="D977" s="12" t="s">
        <v>20</v>
      </c>
      <c r="E977" s="12" t="s">
        <v>37</v>
      </c>
      <c r="F977" s="12" t="s">
        <v>38</v>
      </c>
      <c r="G977" s="13">
        <v>43782</v>
      </c>
      <c r="H977" s="12" t="s">
        <v>287</v>
      </c>
      <c r="I977" s="12" t="s">
        <v>16</v>
      </c>
      <c r="J977" s="14" t="s">
        <v>24</v>
      </c>
      <c r="K977" t="str">
        <f>_xlfn.XLOOKUP(A977,attrition_cleaned!$A:$A,attrition_cleaned!$B:$B,"Missing")</f>
        <v>No</v>
      </c>
      <c r="L977" s="13"/>
      <c r="M977">
        <f>_xlfn.XLOOKUP(A977,compensation_cleaned!$A:$A,compensation_cleaned!$B:$B,"Missing")</f>
        <v>1109842</v>
      </c>
      <c r="N977">
        <f>_xlfn.XLOOKUP(A977,compensation_cleaned!$A:$A,compensation_cleaned!$C:$C,"Missing")</f>
        <v>72445</v>
      </c>
      <c r="O977" t="str">
        <f>_xlfn.XLOOKUP(A977,compensation_cleaned!$A:$A,compensation_cleaned!$D:$D,"Missing")</f>
        <v>L3</v>
      </c>
      <c r="P977">
        <f>_xlfn.XLOOKUP(A977,engagement_pivot!$A:$A,engagement_pivot!$B:$B,"Missing")</f>
        <v>4</v>
      </c>
      <c r="Q977" t="str">
        <f>IF(
  _xlfn.XLOOKUP(A977, engagement_pivot!A:A, engagement_pivot!C:C, 0) &gt; 0,
  "Yes",
  "No"
)</f>
        <v>Yes</v>
      </c>
      <c r="R977">
        <f t="shared" si="75"/>
        <v>49</v>
      </c>
      <c r="S977" t="str">
        <f t="shared" si="76"/>
        <v>37+ months</v>
      </c>
      <c r="T977">
        <f>_xlfn.XLOOKUP(A977,performance_pivot!$A:$A,performance_pivot!$B:$B,"Missing")</f>
        <v>4</v>
      </c>
      <c r="U977">
        <f>_xlfn.XLOOKUP(A977,compensation_cleaned!$A:$A,compensation_cleaned!$F:$F,"Missing")</f>
        <v>1044648.4727722772</v>
      </c>
      <c r="V977" t="str">
        <f t="shared" si="77"/>
        <v>Above Avg Pay</v>
      </c>
      <c r="W977" t="str">
        <f t="shared" si="78"/>
        <v>High Performer</v>
      </c>
      <c r="Y977" t="str">
        <f t="shared" si="79"/>
        <v>Well Aligned</v>
      </c>
    </row>
    <row r="978" spans="1:25">
      <c r="A978" s="7" t="s">
        <v>1164</v>
      </c>
      <c r="B978" s="8" t="s">
        <v>19</v>
      </c>
      <c r="C978" s="8">
        <v>36</v>
      </c>
      <c r="D978" s="8" t="s">
        <v>20</v>
      </c>
      <c r="E978" s="8" t="s">
        <v>49</v>
      </c>
      <c r="F978" s="8" t="s">
        <v>50</v>
      </c>
      <c r="G978" s="9">
        <v>45027</v>
      </c>
      <c r="H978" s="8" t="s">
        <v>518</v>
      </c>
      <c r="I978" s="8" t="s">
        <v>45</v>
      </c>
      <c r="J978" s="10" t="s">
        <v>24</v>
      </c>
      <c r="K978" t="str">
        <f>_xlfn.XLOOKUP(A978,attrition_cleaned!$A:$A,attrition_cleaned!$B:$B,"Missing")</f>
        <v>Yes</v>
      </c>
      <c r="L978" s="9">
        <v>46268</v>
      </c>
      <c r="M978">
        <f>_xlfn.XLOOKUP(A978,compensation_cleaned!$A:$A,compensation_cleaned!$B:$B,"Missing")</f>
        <v>676471</v>
      </c>
      <c r="N978">
        <f>_xlfn.XLOOKUP(A978,compensation_cleaned!$A:$A,compensation_cleaned!$C:$C,"Missing")</f>
        <v>55768</v>
      </c>
      <c r="O978" t="str">
        <f>_xlfn.XLOOKUP(A978,compensation_cleaned!$A:$A,compensation_cleaned!$D:$D,"Missing")</f>
        <v>L2</v>
      </c>
      <c r="P978">
        <f>_xlfn.XLOOKUP(A978,engagement_pivot!$A:$A,engagement_pivot!$B:$B,"Missing")</f>
        <v>4</v>
      </c>
      <c r="Q978" t="str">
        <f>IF(
  _xlfn.XLOOKUP(A978, engagement_pivot!A:A, engagement_pivot!C:C, 0) &gt; 0,
  "Yes",
  "No"
)</f>
        <v>Yes</v>
      </c>
      <c r="R978">
        <f t="shared" si="75"/>
        <v>40</v>
      </c>
      <c r="S978" t="str">
        <f t="shared" si="76"/>
        <v>37+ months</v>
      </c>
      <c r="T978">
        <f>_xlfn.XLOOKUP(A978,performance_pivot!$A:$A,performance_pivot!$B:$B,"Missing")</f>
        <v>3.5</v>
      </c>
      <c r="U978">
        <f>_xlfn.XLOOKUP(A978,compensation_cleaned!$A:$A,compensation_cleaned!$F:$F,"Missing")</f>
        <v>746435.40070921986</v>
      </c>
      <c r="V978" t="str">
        <f t="shared" si="77"/>
        <v>Below Avg Pay</v>
      </c>
      <c r="W978" t="str">
        <f t="shared" si="78"/>
        <v>Low/Avg Performer</v>
      </c>
      <c r="Y978" t="str">
        <f t="shared" si="79"/>
        <v>Low Pay &amp; Low Performance</v>
      </c>
    </row>
    <row r="979" spans="1:25">
      <c r="A979" s="11" t="s">
        <v>1165</v>
      </c>
      <c r="B979" s="12" t="s">
        <v>11</v>
      </c>
      <c r="C979" s="12">
        <v>25</v>
      </c>
      <c r="D979" s="12" t="s">
        <v>12</v>
      </c>
      <c r="E979" s="12" t="s">
        <v>26</v>
      </c>
      <c r="F979" s="12" t="s">
        <v>58</v>
      </c>
      <c r="G979" s="13">
        <v>43980</v>
      </c>
      <c r="H979" s="12" t="s">
        <v>329</v>
      </c>
      <c r="I979" s="12" t="s">
        <v>16</v>
      </c>
      <c r="J979" s="14" t="s">
        <v>24</v>
      </c>
      <c r="K979" t="str">
        <f>_xlfn.XLOOKUP(A979,attrition_cleaned!$A:$A,attrition_cleaned!$B:$B,"Missing")</f>
        <v>No</v>
      </c>
      <c r="L979" s="13"/>
      <c r="M979">
        <f>_xlfn.XLOOKUP(A979,compensation_cleaned!$A:$A,compensation_cleaned!$B:$B,"Missing")</f>
        <v>1259051</v>
      </c>
      <c r="N979">
        <f>_xlfn.XLOOKUP(A979,compensation_cleaned!$A:$A,compensation_cleaned!$C:$C,"Missing")</f>
        <v>159428</v>
      </c>
      <c r="O979" t="str">
        <f>_xlfn.XLOOKUP(A979,compensation_cleaned!$A:$A,compensation_cleaned!$D:$D,"Missing")</f>
        <v>L4</v>
      </c>
      <c r="P979">
        <f>_xlfn.XLOOKUP(A979,engagement_pivot!$A:$A,engagement_pivot!$B:$B,"Missing")</f>
        <v>2.6666666666666665</v>
      </c>
      <c r="Q979" t="str">
        <f>IF(
  _xlfn.XLOOKUP(A979, engagement_pivot!A:A, engagement_pivot!C:C, 0) &gt; 0,
  "Yes",
  "No"
)</f>
        <v>Yes</v>
      </c>
      <c r="R979">
        <f t="shared" si="75"/>
        <v>43</v>
      </c>
      <c r="S979" t="str">
        <f t="shared" si="76"/>
        <v>37+ months</v>
      </c>
      <c r="T979">
        <f>_xlfn.XLOOKUP(A979,performance_pivot!$A:$A,performance_pivot!$B:$B,"Missing")</f>
        <v>4</v>
      </c>
      <c r="U979">
        <f>_xlfn.XLOOKUP(A979,compensation_cleaned!$A:$A,compensation_cleaned!$F:$F,"Missing")</f>
        <v>1044648.4727722772</v>
      </c>
      <c r="V979" t="str">
        <f t="shared" si="77"/>
        <v>Above Avg Pay</v>
      </c>
      <c r="W979" t="str">
        <f t="shared" si="78"/>
        <v>High Performer</v>
      </c>
      <c r="Y979" t="str">
        <f t="shared" si="79"/>
        <v>Well Aligned</v>
      </c>
    </row>
    <row r="980" spans="1:25">
      <c r="A980" s="7" t="s">
        <v>1166</v>
      </c>
      <c r="B980" s="8" t="s">
        <v>19</v>
      </c>
      <c r="C980" s="8">
        <v>24</v>
      </c>
      <c r="D980" s="8" t="s">
        <v>20</v>
      </c>
      <c r="E980" s="8" t="s">
        <v>26</v>
      </c>
      <c r="F980" s="8" t="s">
        <v>27</v>
      </c>
      <c r="G980" s="9">
        <v>42859</v>
      </c>
      <c r="H980" s="8" t="s">
        <v>244</v>
      </c>
      <c r="I980" s="8" t="s">
        <v>23</v>
      </c>
      <c r="J980" s="10" t="s">
        <v>24</v>
      </c>
      <c r="K980" t="str">
        <f>_xlfn.XLOOKUP(A980,attrition_cleaned!$A:$A,attrition_cleaned!$B:$B,"Missing")</f>
        <v>Yes</v>
      </c>
      <c r="L980" s="9">
        <v>43427</v>
      </c>
      <c r="M980">
        <f>_xlfn.XLOOKUP(A980,compensation_cleaned!$A:$A,compensation_cleaned!$B:$B,"Missing")</f>
        <v>726046</v>
      </c>
      <c r="N980">
        <f>_xlfn.XLOOKUP(A980,compensation_cleaned!$A:$A,compensation_cleaned!$C:$C,"Missing")</f>
        <v>79256</v>
      </c>
      <c r="O980" t="str">
        <f>_xlfn.XLOOKUP(A980,compensation_cleaned!$A:$A,compensation_cleaned!$D:$D,"Missing")</f>
        <v>L2</v>
      </c>
      <c r="P980">
        <f>_xlfn.XLOOKUP(A980,engagement_pivot!$A:$A,engagement_pivot!$B:$B,"Missing")</f>
        <v>3.5</v>
      </c>
      <c r="Q980" t="str">
        <f>IF(
  _xlfn.XLOOKUP(A980, engagement_pivot!A:A, engagement_pivot!C:C, 0) &gt; 0,
  "Yes",
  "No"
)</f>
        <v>Yes</v>
      </c>
      <c r="R980">
        <f t="shared" si="75"/>
        <v>18</v>
      </c>
      <c r="S980" t="str">
        <f t="shared" si="76"/>
        <v>13–36 months</v>
      </c>
      <c r="T980">
        <f>_xlfn.XLOOKUP(A980,performance_pivot!$A:$A,performance_pivot!$B:$B,"Missing")</f>
        <v>4</v>
      </c>
      <c r="U980">
        <f>_xlfn.XLOOKUP(A980,compensation_cleaned!$A:$A,compensation_cleaned!$F:$F,"Missing")</f>
        <v>746435.40070921986</v>
      </c>
      <c r="V980" t="str">
        <f t="shared" si="77"/>
        <v>Below Avg Pay</v>
      </c>
      <c r="W980" t="str">
        <f t="shared" si="78"/>
        <v>High Performer</v>
      </c>
      <c r="Y980" t="str">
        <f t="shared" si="79"/>
        <v>Underpaid High Performer</v>
      </c>
    </row>
    <row r="981" spans="1:25">
      <c r="A981" s="11" t="s">
        <v>1167</v>
      </c>
      <c r="B981" s="12" t="s">
        <v>11</v>
      </c>
      <c r="C981" s="12">
        <v>28</v>
      </c>
      <c r="D981" s="12" t="s">
        <v>12</v>
      </c>
      <c r="E981" s="12" t="s">
        <v>37</v>
      </c>
      <c r="F981" s="12" t="s">
        <v>43</v>
      </c>
      <c r="G981" s="13">
        <v>44477</v>
      </c>
      <c r="H981" s="12" t="s">
        <v>416</v>
      </c>
      <c r="I981" s="12" t="s">
        <v>16</v>
      </c>
      <c r="J981" s="14" t="s">
        <v>24</v>
      </c>
      <c r="K981" t="str">
        <f>_xlfn.XLOOKUP(A981,attrition_cleaned!$A:$A,attrition_cleaned!$B:$B,"Missing")</f>
        <v>No</v>
      </c>
      <c r="L981" s="13"/>
      <c r="M981">
        <f>_xlfn.XLOOKUP(A981,compensation_cleaned!$A:$A,compensation_cleaned!$B:$B,"Missing")</f>
        <v>1259850</v>
      </c>
      <c r="N981">
        <f>_xlfn.XLOOKUP(A981,compensation_cleaned!$A:$A,compensation_cleaned!$C:$C,"Missing")</f>
        <v>106646</v>
      </c>
      <c r="O981" t="str">
        <f>_xlfn.XLOOKUP(A981,compensation_cleaned!$A:$A,compensation_cleaned!$D:$D,"Missing")</f>
        <v>L4</v>
      </c>
      <c r="P981">
        <f>_xlfn.XLOOKUP(A981,engagement_pivot!$A:$A,engagement_pivot!$B:$B,"Missing")</f>
        <v>2.6666666666666665</v>
      </c>
      <c r="Q981" t="str">
        <f>IF(
  _xlfn.XLOOKUP(A981, engagement_pivot!A:A, engagement_pivot!C:C, 0) &gt; 0,
  "Yes",
  "No"
)</f>
        <v>Yes</v>
      </c>
      <c r="R981">
        <f t="shared" si="75"/>
        <v>26</v>
      </c>
      <c r="S981" t="str">
        <f t="shared" si="76"/>
        <v>13–36 months</v>
      </c>
      <c r="T981">
        <f>_xlfn.XLOOKUP(A981,performance_pivot!$A:$A,performance_pivot!$B:$B,"Missing")</f>
        <v>3.5</v>
      </c>
      <c r="U981">
        <f>_xlfn.XLOOKUP(A981,compensation_cleaned!$A:$A,compensation_cleaned!$F:$F,"Missing")</f>
        <v>1044648.4727722772</v>
      </c>
      <c r="V981" t="str">
        <f t="shared" si="77"/>
        <v>Above Avg Pay</v>
      </c>
      <c r="W981" t="str">
        <f t="shared" si="78"/>
        <v>Low/Avg Performer</v>
      </c>
      <c r="Y981" t="str">
        <f t="shared" si="79"/>
        <v>Overpaid Low Performer</v>
      </c>
    </row>
    <row r="982" spans="1:25">
      <c r="A982" s="7" t="s">
        <v>1168</v>
      </c>
      <c r="B982" s="8" t="s">
        <v>19</v>
      </c>
      <c r="C982" s="8">
        <v>25</v>
      </c>
      <c r="D982" s="8" t="s">
        <v>20</v>
      </c>
      <c r="E982" s="8" t="s">
        <v>33</v>
      </c>
      <c r="F982" s="8" t="s">
        <v>34</v>
      </c>
      <c r="G982" s="9">
        <v>42942</v>
      </c>
      <c r="H982" s="8" t="s">
        <v>767</v>
      </c>
      <c r="I982" s="8" t="s">
        <v>16</v>
      </c>
      <c r="J982" s="10" t="s">
        <v>24</v>
      </c>
      <c r="K982" t="str">
        <f>_xlfn.XLOOKUP(A982,attrition_cleaned!$A:$A,attrition_cleaned!$B:$B,"Missing")</f>
        <v>Yes</v>
      </c>
      <c r="L982" s="9">
        <v>44104</v>
      </c>
      <c r="M982">
        <f>_xlfn.XLOOKUP(A982,compensation_cleaned!$A:$A,compensation_cleaned!$B:$B,"Missing")</f>
        <v>1130825</v>
      </c>
      <c r="N982">
        <f>_xlfn.XLOOKUP(A982,compensation_cleaned!$A:$A,compensation_cleaned!$C:$C,"Missing")</f>
        <v>59530</v>
      </c>
      <c r="O982" t="str">
        <f>_xlfn.XLOOKUP(A982,compensation_cleaned!$A:$A,compensation_cleaned!$D:$D,"Missing")</f>
        <v>L3</v>
      </c>
      <c r="P982">
        <f>_xlfn.XLOOKUP(A982,engagement_pivot!$A:$A,engagement_pivot!$B:$B,"Missing")</f>
        <v>1</v>
      </c>
      <c r="Q982" t="str">
        <f>IF(
  _xlfn.XLOOKUP(A982, engagement_pivot!A:A, engagement_pivot!C:C, 0) &gt; 0,
  "Yes",
  "No"
)</f>
        <v>Yes</v>
      </c>
      <c r="R982">
        <f t="shared" si="75"/>
        <v>38</v>
      </c>
      <c r="S982" t="str">
        <f t="shared" si="76"/>
        <v>37+ months</v>
      </c>
      <c r="T982">
        <f>_xlfn.XLOOKUP(A982,performance_pivot!$A:$A,performance_pivot!$B:$B,"Missing")</f>
        <v>3</v>
      </c>
      <c r="U982">
        <f>_xlfn.XLOOKUP(A982,compensation_cleaned!$A:$A,compensation_cleaned!$F:$F,"Missing")</f>
        <v>1044648.4727722772</v>
      </c>
      <c r="V982" t="str">
        <f t="shared" si="77"/>
        <v>Above Avg Pay</v>
      </c>
      <c r="W982" t="str">
        <f t="shared" si="78"/>
        <v>Low/Avg Performer</v>
      </c>
      <c r="Y982" t="str">
        <f t="shared" si="79"/>
        <v>Overpaid Low Performer</v>
      </c>
    </row>
    <row r="983" spans="1:25">
      <c r="A983" s="11" t="s">
        <v>1169</v>
      </c>
      <c r="B983" s="12" t="s">
        <v>19</v>
      </c>
      <c r="C983" s="12">
        <v>25</v>
      </c>
      <c r="D983" s="12" t="s">
        <v>20</v>
      </c>
      <c r="E983" s="12" t="s">
        <v>33</v>
      </c>
      <c r="F983" s="12" t="s">
        <v>112</v>
      </c>
      <c r="G983" s="13">
        <v>42922</v>
      </c>
      <c r="H983" s="12" t="s">
        <v>353</v>
      </c>
      <c r="I983" s="12" t="s">
        <v>45</v>
      </c>
      <c r="J983" s="14" t="s">
        <v>24</v>
      </c>
      <c r="K983" t="str">
        <f>_xlfn.XLOOKUP(A983,attrition_cleaned!$A:$A,attrition_cleaned!$B:$B,"Missing")</f>
        <v>Yes</v>
      </c>
      <c r="L983" s="13">
        <v>43588</v>
      </c>
      <c r="M983">
        <f>_xlfn.XLOOKUP(A983,compensation_cleaned!$A:$A,compensation_cleaned!$B:$B,"Missing")</f>
        <v>518854</v>
      </c>
      <c r="N983">
        <f>_xlfn.XLOOKUP(A983,compensation_cleaned!$A:$A,compensation_cleaned!$C:$C,"Missing")</f>
        <v>75600</v>
      </c>
      <c r="O983" t="str">
        <f>_xlfn.XLOOKUP(A983,compensation_cleaned!$A:$A,compensation_cleaned!$D:$D,"Missing")</f>
        <v>L1</v>
      </c>
      <c r="P983">
        <f>_xlfn.XLOOKUP(A983,engagement_pivot!$A:$A,engagement_pivot!$B:$B,"Missing")</f>
        <v>4</v>
      </c>
      <c r="Q983" t="str">
        <f>IF(
  _xlfn.XLOOKUP(A983, engagement_pivot!A:A, engagement_pivot!C:C, 0) &gt; 0,
  "Yes",
  "No"
)</f>
        <v>Yes</v>
      </c>
      <c r="R983">
        <f t="shared" si="75"/>
        <v>21</v>
      </c>
      <c r="S983" t="str">
        <f t="shared" si="76"/>
        <v>13–36 months</v>
      </c>
      <c r="T983">
        <f>_xlfn.XLOOKUP(A983,performance_pivot!$A:$A,performance_pivot!$B:$B,"Missing")</f>
        <v>5</v>
      </c>
      <c r="U983">
        <f>_xlfn.XLOOKUP(A983,compensation_cleaned!$A:$A,compensation_cleaned!$F:$F,"Missing")</f>
        <v>499723.03723404254</v>
      </c>
      <c r="V983" t="str">
        <f t="shared" si="77"/>
        <v>Above Avg Pay</v>
      </c>
      <c r="W983" t="str">
        <f t="shared" si="78"/>
        <v>High Performer</v>
      </c>
      <c r="Y983" t="str">
        <f t="shared" si="79"/>
        <v>Well Aligned</v>
      </c>
    </row>
    <row r="984" spans="1:25">
      <c r="A984" s="7" t="s">
        <v>1170</v>
      </c>
      <c r="B984" s="8" t="s">
        <v>11</v>
      </c>
      <c r="C984" s="8">
        <v>34</v>
      </c>
      <c r="D984" s="8" t="s">
        <v>12</v>
      </c>
      <c r="E984" s="8" t="s">
        <v>33</v>
      </c>
      <c r="F984" s="8" t="s">
        <v>112</v>
      </c>
      <c r="G984" s="9">
        <v>43120</v>
      </c>
      <c r="H984" s="8" t="s">
        <v>429</v>
      </c>
      <c r="I984" s="8" t="s">
        <v>56</v>
      </c>
      <c r="J984" s="10" t="s">
        <v>24</v>
      </c>
      <c r="K984" t="str">
        <f>_xlfn.XLOOKUP(A984,attrition_cleaned!$A:$A,attrition_cleaned!$B:$B,"Missing")</f>
        <v>Yes</v>
      </c>
      <c r="L984" s="9">
        <v>43645</v>
      </c>
      <c r="M984">
        <f>_xlfn.XLOOKUP(A984,compensation_cleaned!$A:$A,compensation_cleaned!$B:$B,"Missing")</f>
        <v>1138948</v>
      </c>
      <c r="N984">
        <f>_xlfn.XLOOKUP(A984,compensation_cleaned!$A:$A,compensation_cleaned!$C:$C,"Missing")</f>
        <v>114353</v>
      </c>
      <c r="O984" t="str">
        <f>_xlfn.XLOOKUP(A984,compensation_cleaned!$A:$A,compensation_cleaned!$D:$D,"Missing")</f>
        <v>L3</v>
      </c>
      <c r="P984">
        <f>_xlfn.XLOOKUP(A984,engagement_pivot!$A:$A,engagement_pivot!$B:$B,"Missing")</f>
        <v>3</v>
      </c>
      <c r="Q984" t="str">
        <f>IF(
  _xlfn.XLOOKUP(A984, engagement_pivot!A:A, engagement_pivot!C:C, 0) &gt; 0,
  "Yes",
  "No"
)</f>
        <v>Yes</v>
      </c>
      <c r="R984">
        <f t="shared" si="75"/>
        <v>17</v>
      </c>
      <c r="S984" t="str">
        <f t="shared" si="76"/>
        <v>13–36 months</v>
      </c>
      <c r="T984">
        <f>_xlfn.XLOOKUP(A984,performance_pivot!$A:$A,performance_pivot!$B:$B,"Missing")</f>
        <v>3</v>
      </c>
      <c r="U984">
        <f>_xlfn.XLOOKUP(A984,compensation_cleaned!$A:$A,compensation_cleaned!$F:$F,"Missing")</f>
        <v>1044648.4727722772</v>
      </c>
      <c r="V984" t="str">
        <f t="shared" si="77"/>
        <v>Above Avg Pay</v>
      </c>
      <c r="W984" t="str">
        <f t="shared" si="78"/>
        <v>Low/Avg Performer</v>
      </c>
      <c r="Y984" t="str">
        <f t="shared" si="79"/>
        <v>Overpaid Low Performer</v>
      </c>
    </row>
    <row r="985" spans="1:25">
      <c r="A985" s="11" t="s">
        <v>1171</v>
      </c>
      <c r="B985" s="12" t="s">
        <v>19</v>
      </c>
      <c r="C985" s="12">
        <v>36</v>
      </c>
      <c r="D985" s="12" t="s">
        <v>20</v>
      </c>
      <c r="E985" s="12" t="s">
        <v>33</v>
      </c>
      <c r="F985" s="12" t="s">
        <v>112</v>
      </c>
      <c r="G985" s="13">
        <v>44771</v>
      </c>
      <c r="H985" s="12" t="s">
        <v>372</v>
      </c>
      <c r="I985" s="12" t="s">
        <v>23</v>
      </c>
      <c r="J985" s="14" t="s">
        <v>24</v>
      </c>
      <c r="K985" t="str">
        <f>_xlfn.XLOOKUP(A985,attrition_cleaned!$A:$A,attrition_cleaned!$B:$B,"Missing")</f>
        <v>Yes</v>
      </c>
      <c r="L985" s="13">
        <v>44953</v>
      </c>
      <c r="M985">
        <f>_xlfn.XLOOKUP(A985,compensation_cleaned!$A:$A,compensation_cleaned!$B:$B,"Missing")</f>
        <v>875152</v>
      </c>
      <c r="N985">
        <f>_xlfn.XLOOKUP(A985,compensation_cleaned!$A:$A,compensation_cleaned!$C:$C,"Missing")</f>
        <v>89146</v>
      </c>
      <c r="O985" t="str">
        <f>_xlfn.XLOOKUP(A985,compensation_cleaned!$A:$A,compensation_cleaned!$D:$D,"Missing")</f>
        <v>L2</v>
      </c>
      <c r="P985">
        <f>_xlfn.XLOOKUP(A985,engagement_pivot!$A:$A,engagement_pivot!$B:$B,"Missing")</f>
        <v>5</v>
      </c>
      <c r="Q985" t="str">
        <f>IF(
  _xlfn.XLOOKUP(A985, engagement_pivot!A:A, engagement_pivot!C:C, 0) &gt; 0,
  "Yes",
  "No"
)</f>
        <v>Yes</v>
      </c>
      <c r="R985">
        <f t="shared" si="75"/>
        <v>5</v>
      </c>
      <c r="S985" t="str">
        <f t="shared" si="76"/>
        <v>0–12 months</v>
      </c>
      <c r="T985">
        <f>_xlfn.XLOOKUP(A985,performance_pivot!$A:$A,performance_pivot!$B:$B,"Missing")</f>
        <v>3</v>
      </c>
      <c r="U985">
        <f>_xlfn.XLOOKUP(A985,compensation_cleaned!$A:$A,compensation_cleaned!$F:$F,"Missing")</f>
        <v>746435.40070921986</v>
      </c>
      <c r="V985" t="str">
        <f t="shared" si="77"/>
        <v>Above Avg Pay</v>
      </c>
      <c r="W985" t="str">
        <f t="shared" si="78"/>
        <v>Low/Avg Performer</v>
      </c>
      <c r="Y985" t="str">
        <f t="shared" si="79"/>
        <v>Overpaid Low Performer</v>
      </c>
    </row>
    <row r="986" spans="1:25">
      <c r="A986" s="7" t="s">
        <v>1172</v>
      </c>
      <c r="B986" s="8" t="s">
        <v>11</v>
      </c>
      <c r="C986" s="8">
        <v>42</v>
      </c>
      <c r="D986" s="8" t="s">
        <v>12</v>
      </c>
      <c r="E986" s="8" t="s">
        <v>37</v>
      </c>
      <c r="F986" s="8" t="s">
        <v>43</v>
      </c>
      <c r="G986" s="9">
        <v>43449</v>
      </c>
      <c r="H986" s="8" t="s">
        <v>767</v>
      </c>
      <c r="I986" s="8" t="s">
        <v>70</v>
      </c>
      <c r="J986" s="10" t="s">
        <v>24</v>
      </c>
      <c r="K986" t="str">
        <f>_xlfn.XLOOKUP(A986,attrition_cleaned!$A:$A,attrition_cleaned!$B:$B,"Missing")</f>
        <v>Yes</v>
      </c>
      <c r="L986" s="9">
        <v>44612</v>
      </c>
      <c r="M986">
        <f>_xlfn.XLOOKUP(A986,compensation_cleaned!$A:$A,compensation_cleaned!$B:$B,"Missing")</f>
        <v>665341</v>
      </c>
      <c r="N986">
        <f>_xlfn.XLOOKUP(A986,compensation_cleaned!$A:$A,compensation_cleaned!$C:$C,"Missing")</f>
        <v>33332</v>
      </c>
      <c r="O986" t="str">
        <f>_xlfn.XLOOKUP(A986,compensation_cleaned!$A:$A,compensation_cleaned!$D:$D,"Missing")</f>
        <v>L2</v>
      </c>
      <c r="P986">
        <f>_xlfn.XLOOKUP(A986,engagement_pivot!$A:$A,engagement_pivot!$B:$B,"Missing")</f>
        <v>2.6666666666666665</v>
      </c>
      <c r="Q986" t="str">
        <f>IF(
  _xlfn.XLOOKUP(A986, engagement_pivot!A:A, engagement_pivot!C:C, 0) &gt; 0,
  "Yes",
  "No"
)</f>
        <v>Yes</v>
      </c>
      <c r="R986">
        <f t="shared" si="75"/>
        <v>38</v>
      </c>
      <c r="S986" t="str">
        <f t="shared" si="76"/>
        <v>37+ months</v>
      </c>
      <c r="T986">
        <f>_xlfn.XLOOKUP(A986,performance_pivot!$A:$A,performance_pivot!$B:$B,"Missing")</f>
        <v>3.25</v>
      </c>
      <c r="U986">
        <f>_xlfn.XLOOKUP(A986,compensation_cleaned!$A:$A,compensation_cleaned!$F:$F,"Missing")</f>
        <v>746435.40070921986</v>
      </c>
      <c r="V986" t="str">
        <f t="shared" si="77"/>
        <v>Below Avg Pay</v>
      </c>
      <c r="W986" t="str">
        <f t="shared" si="78"/>
        <v>Low/Avg Performer</v>
      </c>
      <c r="Y986" t="str">
        <f t="shared" si="79"/>
        <v>Low Pay &amp; Low Performance</v>
      </c>
    </row>
    <row r="987" spans="1:25">
      <c r="A987" s="11" t="s">
        <v>1173</v>
      </c>
      <c r="B987" s="12" t="s">
        <v>19</v>
      </c>
      <c r="C987" s="12">
        <v>22</v>
      </c>
      <c r="D987" s="12" t="s">
        <v>12</v>
      </c>
      <c r="E987" s="12" t="s">
        <v>49</v>
      </c>
      <c r="F987" s="12" t="s">
        <v>68</v>
      </c>
      <c r="G987" s="13">
        <v>43196</v>
      </c>
      <c r="H987" s="12" t="s">
        <v>848</v>
      </c>
      <c r="I987" s="12" t="s">
        <v>56</v>
      </c>
      <c r="J987" s="14" t="s">
        <v>17</v>
      </c>
      <c r="K987" t="str">
        <f>_xlfn.XLOOKUP(A987,attrition_cleaned!$A:$A,attrition_cleaned!$B:$B,"Missing")</f>
        <v>No</v>
      </c>
      <c r="L987" s="13"/>
      <c r="M987">
        <f>_xlfn.XLOOKUP(A987,compensation_cleaned!$A:$A,compensation_cleaned!$B:$B,"Missing")</f>
        <v>736189</v>
      </c>
      <c r="N987">
        <f>_xlfn.XLOOKUP(A987,compensation_cleaned!$A:$A,compensation_cleaned!$C:$C,"Missing")</f>
        <v>93768</v>
      </c>
      <c r="O987" t="str">
        <f>_xlfn.XLOOKUP(A987,compensation_cleaned!$A:$A,compensation_cleaned!$D:$D,"Missing")</f>
        <v>L2</v>
      </c>
      <c r="P987">
        <f>_xlfn.XLOOKUP(A987,engagement_pivot!$A:$A,engagement_pivot!$B:$B,"Missing")</f>
        <v>4</v>
      </c>
      <c r="Q987" t="str">
        <f>IF(
  _xlfn.XLOOKUP(A987, engagement_pivot!A:A, engagement_pivot!C:C, 0) &gt; 0,
  "Yes",
  "No"
)</f>
        <v>Yes</v>
      </c>
      <c r="R987">
        <f t="shared" si="75"/>
        <v>68</v>
      </c>
      <c r="S987" t="str">
        <f t="shared" si="76"/>
        <v>37+ months</v>
      </c>
      <c r="T987">
        <f>_xlfn.XLOOKUP(A987,performance_pivot!$A:$A,performance_pivot!$B:$B,"Missing")</f>
        <v>3.5</v>
      </c>
      <c r="U987">
        <f>_xlfn.XLOOKUP(A987,compensation_cleaned!$A:$A,compensation_cleaned!$F:$F,"Missing")</f>
        <v>746435.40070921986</v>
      </c>
      <c r="V987" t="str">
        <f t="shared" si="77"/>
        <v>Below Avg Pay</v>
      </c>
      <c r="W987" t="str">
        <f t="shared" si="78"/>
        <v>Low/Avg Performer</v>
      </c>
      <c r="Y987" t="str">
        <f t="shared" si="79"/>
        <v>Low Pay &amp; Low Performance</v>
      </c>
    </row>
    <row r="988" spans="1:25">
      <c r="A988" s="7" t="s">
        <v>1174</v>
      </c>
      <c r="B988" s="8" t="s">
        <v>11</v>
      </c>
      <c r="C988" s="8">
        <v>26</v>
      </c>
      <c r="D988" s="8" t="s">
        <v>20</v>
      </c>
      <c r="E988" s="8" t="s">
        <v>49</v>
      </c>
      <c r="F988" s="8" t="s">
        <v>65</v>
      </c>
      <c r="G988" s="9">
        <v>42791</v>
      </c>
      <c r="H988" s="8" t="s">
        <v>210</v>
      </c>
      <c r="I988" s="8" t="s">
        <v>70</v>
      </c>
      <c r="J988" s="10" t="s">
        <v>24</v>
      </c>
      <c r="K988" t="str">
        <f>_xlfn.XLOOKUP(A988,attrition_cleaned!$A:$A,attrition_cleaned!$B:$B,"Missing")</f>
        <v>No</v>
      </c>
      <c r="L988" s="9"/>
      <c r="M988">
        <f>_xlfn.XLOOKUP(A988,compensation_cleaned!$A:$A,compensation_cleaned!$B:$B,"Missing")</f>
        <v>704361</v>
      </c>
      <c r="N988">
        <f>_xlfn.XLOOKUP(A988,compensation_cleaned!$A:$A,compensation_cleaned!$C:$C,"Missing")</f>
        <v>53659</v>
      </c>
      <c r="O988" t="str">
        <f>_xlfn.XLOOKUP(A988,compensation_cleaned!$A:$A,compensation_cleaned!$D:$D,"Missing")</f>
        <v>L2</v>
      </c>
      <c r="P988">
        <f>_xlfn.XLOOKUP(A988,engagement_pivot!$A:$A,engagement_pivot!$B:$B,"Missing")</f>
        <v>3</v>
      </c>
      <c r="Q988" t="str">
        <f>IF(
  _xlfn.XLOOKUP(A988, engagement_pivot!A:A, engagement_pivot!C:C, 0) &gt; 0,
  "Yes",
  "No"
)</f>
        <v>Yes</v>
      </c>
      <c r="R988">
        <f t="shared" si="75"/>
        <v>82</v>
      </c>
      <c r="S988" t="str">
        <f t="shared" si="76"/>
        <v>37+ months</v>
      </c>
      <c r="T988">
        <f>_xlfn.XLOOKUP(A988,performance_pivot!$A:$A,performance_pivot!$B:$B,"Missing")</f>
        <v>3.75</v>
      </c>
      <c r="U988">
        <f>_xlfn.XLOOKUP(A988,compensation_cleaned!$A:$A,compensation_cleaned!$F:$F,"Missing")</f>
        <v>746435.40070921986</v>
      </c>
      <c r="V988" t="str">
        <f t="shared" si="77"/>
        <v>Below Avg Pay</v>
      </c>
      <c r="W988" t="str">
        <f t="shared" si="78"/>
        <v>Low/Avg Performer</v>
      </c>
      <c r="Y988" t="str">
        <f t="shared" si="79"/>
        <v>Low Pay &amp; Low Performance</v>
      </c>
    </row>
    <row r="989" spans="1:25">
      <c r="A989" s="11" t="s">
        <v>1175</v>
      </c>
      <c r="B989" s="12" t="s">
        <v>11</v>
      </c>
      <c r="C989" s="12">
        <v>32</v>
      </c>
      <c r="D989" s="12" t="s">
        <v>12</v>
      </c>
      <c r="E989" s="12" t="s">
        <v>49</v>
      </c>
      <c r="F989" s="12" t="s">
        <v>68</v>
      </c>
      <c r="G989" s="13">
        <v>44832</v>
      </c>
      <c r="H989" s="12" t="s">
        <v>315</v>
      </c>
      <c r="I989" s="12" t="s">
        <v>70</v>
      </c>
      <c r="J989" s="14" t="s">
        <v>24</v>
      </c>
      <c r="K989" t="str">
        <f>_xlfn.XLOOKUP(A989,attrition_cleaned!$A:$A,attrition_cleaned!$B:$B,"Missing")</f>
        <v>No</v>
      </c>
      <c r="L989" s="13"/>
      <c r="M989">
        <f>_xlfn.XLOOKUP(A989,compensation_cleaned!$A:$A,compensation_cleaned!$B:$B,"Missing")</f>
        <v>1125536</v>
      </c>
      <c r="N989">
        <f>_xlfn.XLOOKUP(A989,compensation_cleaned!$A:$A,compensation_cleaned!$C:$C,"Missing")</f>
        <v>70027</v>
      </c>
      <c r="O989" t="str">
        <f>_xlfn.XLOOKUP(A989,compensation_cleaned!$A:$A,compensation_cleaned!$D:$D,"Missing")</f>
        <v>L3</v>
      </c>
      <c r="P989">
        <f>_xlfn.XLOOKUP(A989,engagement_pivot!$A:$A,engagement_pivot!$B:$B,"Missing")</f>
        <v>2</v>
      </c>
      <c r="Q989" t="str">
        <f>IF(
  _xlfn.XLOOKUP(A989, engagement_pivot!A:A, engagement_pivot!C:C, 0) &gt; 0,
  "Yes",
  "No"
)</f>
        <v>Yes</v>
      </c>
      <c r="R989">
        <f t="shared" si="75"/>
        <v>15</v>
      </c>
      <c r="S989" t="str">
        <f t="shared" si="76"/>
        <v>13–36 months</v>
      </c>
      <c r="T989">
        <f>_xlfn.XLOOKUP(A989,performance_pivot!$A:$A,performance_pivot!$B:$B,"Missing")</f>
        <v>3.25</v>
      </c>
      <c r="U989">
        <f>_xlfn.XLOOKUP(A989,compensation_cleaned!$A:$A,compensation_cleaned!$F:$F,"Missing")</f>
        <v>1044648.4727722772</v>
      </c>
      <c r="V989" t="str">
        <f t="shared" si="77"/>
        <v>Above Avg Pay</v>
      </c>
      <c r="W989" t="str">
        <f t="shared" si="78"/>
        <v>Low/Avg Performer</v>
      </c>
      <c r="Y989" t="str">
        <f t="shared" si="79"/>
        <v>Overpaid Low Performer</v>
      </c>
    </row>
    <row r="990" spans="1:25">
      <c r="A990" s="7" t="s">
        <v>1176</v>
      </c>
      <c r="B990" s="8" t="s">
        <v>19</v>
      </c>
      <c r="C990" s="8">
        <v>38</v>
      </c>
      <c r="D990" s="8" t="s">
        <v>12</v>
      </c>
      <c r="E990" s="8" t="s">
        <v>13</v>
      </c>
      <c r="F990" s="8" t="s">
        <v>21</v>
      </c>
      <c r="G990" s="9">
        <v>43155</v>
      </c>
      <c r="H990" s="8" t="s">
        <v>555</v>
      </c>
      <c r="I990" s="8" t="s">
        <v>23</v>
      </c>
      <c r="J990" s="10" t="s">
        <v>24</v>
      </c>
      <c r="K990" t="str">
        <f>_xlfn.XLOOKUP(A990,attrition_cleaned!$A:$A,attrition_cleaned!$B:$B,"Missing")</f>
        <v>No</v>
      </c>
      <c r="L990" s="9"/>
      <c r="M990">
        <f>_xlfn.XLOOKUP(A990,compensation_cleaned!$A:$A,compensation_cleaned!$B:$B,"Missing")</f>
        <v>898488</v>
      </c>
      <c r="N990">
        <f>_xlfn.XLOOKUP(A990,compensation_cleaned!$A:$A,compensation_cleaned!$C:$C,"Missing")</f>
        <v>90940</v>
      </c>
      <c r="O990" t="str">
        <f>_xlfn.XLOOKUP(A990,compensation_cleaned!$A:$A,compensation_cleaned!$D:$D,"Missing")</f>
        <v>L2</v>
      </c>
      <c r="P990">
        <f>_xlfn.XLOOKUP(A990,engagement_pivot!$A:$A,engagement_pivot!$B:$B,"Missing")</f>
        <v>3.5</v>
      </c>
      <c r="Q990" t="str">
        <f>IF(
  _xlfn.XLOOKUP(A990, engagement_pivot!A:A, engagement_pivot!C:C, 0) &gt; 0,
  "Yes",
  "No"
)</f>
        <v>Yes</v>
      </c>
      <c r="R990">
        <f t="shared" si="75"/>
        <v>70</v>
      </c>
      <c r="S990" t="str">
        <f t="shared" si="76"/>
        <v>37+ months</v>
      </c>
      <c r="T990">
        <f>_xlfn.XLOOKUP(A990,performance_pivot!$A:$A,performance_pivot!$B:$B,"Missing")</f>
        <v>3</v>
      </c>
      <c r="U990">
        <f>_xlfn.XLOOKUP(A990,compensation_cleaned!$A:$A,compensation_cleaned!$F:$F,"Missing")</f>
        <v>746435.40070921986</v>
      </c>
      <c r="V990" t="str">
        <f t="shared" si="77"/>
        <v>Above Avg Pay</v>
      </c>
      <c r="W990" t="str">
        <f t="shared" si="78"/>
        <v>Low/Avg Performer</v>
      </c>
      <c r="Y990" t="str">
        <f t="shared" si="79"/>
        <v>Overpaid Low Performer</v>
      </c>
    </row>
    <row r="991" spans="1:25">
      <c r="A991" s="11" t="s">
        <v>1177</v>
      </c>
      <c r="B991" s="12" t="s">
        <v>19</v>
      </c>
      <c r="C991" s="12">
        <v>26</v>
      </c>
      <c r="D991" s="12" t="s">
        <v>20</v>
      </c>
      <c r="E991" s="12" t="s">
        <v>49</v>
      </c>
      <c r="F991" s="12" t="s">
        <v>68</v>
      </c>
      <c r="G991" s="13">
        <v>43699</v>
      </c>
      <c r="H991" s="12" t="s">
        <v>47</v>
      </c>
      <c r="I991" s="12" t="s">
        <v>70</v>
      </c>
      <c r="J991" s="14" t="s">
        <v>24</v>
      </c>
      <c r="K991" t="str">
        <f>_xlfn.XLOOKUP(A991,attrition_cleaned!$A:$A,attrition_cleaned!$B:$B,"Missing")</f>
        <v>No</v>
      </c>
      <c r="L991" s="13"/>
      <c r="M991">
        <f>_xlfn.XLOOKUP(A991,compensation_cleaned!$A:$A,compensation_cleaned!$B:$B,"Missing")</f>
        <v>665880</v>
      </c>
      <c r="N991">
        <f>_xlfn.XLOOKUP(A991,compensation_cleaned!$A:$A,compensation_cleaned!$C:$C,"Missing")</f>
        <v>45289</v>
      </c>
      <c r="O991" t="str">
        <f>_xlfn.XLOOKUP(A991,compensation_cleaned!$A:$A,compensation_cleaned!$D:$D,"Missing")</f>
        <v>L2</v>
      </c>
      <c r="P991">
        <f>_xlfn.XLOOKUP(A991,engagement_pivot!$A:$A,engagement_pivot!$B:$B,"Missing")</f>
        <v>3</v>
      </c>
      <c r="Q991" t="str">
        <f>IF(
  _xlfn.XLOOKUP(A991, engagement_pivot!A:A, engagement_pivot!C:C, 0) &gt; 0,
  "Yes",
  "No"
)</f>
        <v>Yes</v>
      </c>
      <c r="R991">
        <f t="shared" si="75"/>
        <v>52</v>
      </c>
      <c r="S991" t="str">
        <f t="shared" si="76"/>
        <v>37+ months</v>
      </c>
      <c r="T991">
        <f>_xlfn.XLOOKUP(A991,performance_pivot!$A:$A,performance_pivot!$B:$B,"Missing")</f>
        <v>3</v>
      </c>
      <c r="U991">
        <f>_xlfn.XLOOKUP(A991,compensation_cleaned!$A:$A,compensation_cleaned!$F:$F,"Missing")</f>
        <v>746435.40070921986</v>
      </c>
      <c r="V991" t="str">
        <f t="shared" si="77"/>
        <v>Below Avg Pay</v>
      </c>
      <c r="W991" t="str">
        <f t="shared" si="78"/>
        <v>Low/Avg Performer</v>
      </c>
      <c r="Y991" t="str">
        <f t="shared" si="79"/>
        <v>Low Pay &amp; Low Performance</v>
      </c>
    </row>
    <row r="992" spans="1:25">
      <c r="A992" s="7" t="s">
        <v>1178</v>
      </c>
      <c r="B992" s="8" t="s">
        <v>11</v>
      </c>
      <c r="C992" s="8">
        <v>43</v>
      </c>
      <c r="D992" s="8" t="s">
        <v>12</v>
      </c>
      <c r="E992" s="8" t="s">
        <v>13</v>
      </c>
      <c r="F992" s="8" t="s">
        <v>21</v>
      </c>
      <c r="G992" s="9">
        <v>43527</v>
      </c>
      <c r="H992" s="8" t="s">
        <v>530</v>
      </c>
      <c r="I992" s="8" t="s">
        <v>70</v>
      </c>
      <c r="J992" s="10" t="s">
        <v>24</v>
      </c>
      <c r="K992" t="str">
        <f>_xlfn.XLOOKUP(A992,attrition_cleaned!$A:$A,attrition_cleaned!$B:$B,"Missing")</f>
        <v>No</v>
      </c>
      <c r="L992" s="9"/>
      <c r="M992">
        <f>_xlfn.XLOOKUP(A992,compensation_cleaned!$A:$A,compensation_cleaned!$B:$B,"Missing")</f>
        <v>568012</v>
      </c>
      <c r="N992">
        <f>_xlfn.XLOOKUP(A992,compensation_cleaned!$A:$A,compensation_cleaned!$C:$C,"Missing")</f>
        <v>54927</v>
      </c>
      <c r="O992" t="str">
        <f>_xlfn.XLOOKUP(A992,compensation_cleaned!$A:$A,compensation_cleaned!$D:$D,"Missing")</f>
        <v>L1</v>
      </c>
      <c r="P992">
        <f>_xlfn.XLOOKUP(A992,engagement_pivot!$A:$A,engagement_pivot!$B:$B,"Missing")</f>
        <v>3.5</v>
      </c>
      <c r="Q992" t="str">
        <f>IF(
  _xlfn.XLOOKUP(A992, engagement_pivot!A:A, engagement_pivot!C:C, 0) &gt; 0,
  "Yes",
  "No"
)</f>
        <v>Yes</v>
      </c>
      <c r="R992">
        <f t="shared" si="75"/>
        <v>57</v>
      </c>
      <c r="S992" t="str">
        <f t="shared" si="76"/>
        <v>37+ months</v>
      </c>
      <c r="T992">
        <f>_xlfn.XLOOKUP(A992,performance_pivot!$A:$A,performance_pivot!$B:$B,"Missing")</f>
        <v>4.5</v>
      </c>
      <c r="U992">
        <f>_xlfn.XLOOKUP(A992,compensation_cleaned!$A:$A,compensation_cleaned!$F:$F,"Missing")</f>
        <v>499723.03723404254</v>
      </c>
      <c r="V992" t="str">
        <f t="shared" si="77"/>
        <v>Above Avg Pay</v>
      </c>
      <c r="W992" t="str">
        <f t="shared" si="78"/>
        <v>High Performer</v>
      </c>
      <c r="Y992" t="str">
        <f t="shared" si="79"/>
        <v>Well Aligned</v>
      </c>
    </row>
    <row r="993" spans="1:25">
      <c r="A993" s="11" t="s">
        <v>1179</v>
      </c>
      <c r="B993" s="12" t="s">
        <v>19</v>
      </c>
      <c r="C993" s="12">
        <v>36</v>
      </c>
      <c r="D993" s="12" t="s">
        <v>12</v>
      </c>
      <c r="E993" s="12" t="s">
        <v>49</v>
      </c>
      <c r="F993" s="12" t="s">
        <v>68</v>
      </c>
      <c r="G993" s="13">
        <v>43336</v>
      </c>
      <c r="H993" s="12" t="s">
        <v>356</v>
      </c>
      <c r="I993" s="12" t="s">
        <v>56</v>
      </c>
      <c r="J993" s="14" t="s">
        <v>24</v>
      </c>
      <c r="K993" t="str">
        <f>_xlfn.XLOOKUP(A993,attrition_cleaned!$A:$A,attrition_cleaned!$B:$B,"Missing")</f>
        <v>Yes</v>
      </c>
      <c r="L993" s="13">
        <v>44085</v>
      </c>
      <c r="M993">
        <f>_xlfn.XLOOKUP(A993,compensation_cleaned!$A:$A,compensation_cleaned!$B:$B,"Missing")</f>
        <v>805553</v>
      </c>
      <c r="N993">
        <f>_xlfn.XLOOKUP(A993,compensation_cleaned!$A:$A,compensation_cleaned!$C:$C,"Missing")</f>
        <v>63375</v>
      </c>
      <c r="O993" t="str">
        <f>_xlfn.XLOOKUP(A993,compensation_cleaned!$A:$A,compensation_cleaned!$D:$D,"Missing")</f>
        <v>L2</v>
      </c>
      <c r="P993">
        <f>_xlfn.XLOOKUP(A993,engagement_pivot!$A:$A,engagement_pivot!$B:$B,"Missing")</f>
        <v>4.5</v>
      </c>
      <c r="Q993" t="str">
        <f>IF(
  _xlfn.XLOOKUP(A993, engagement_pivot!A:A, engagement_pivot!C:C, 0) &gt; 0,
  "Yes",
  "No"
)</f>
        <v>Yes</v>
      </c>
      <c r="R993">
        <f t="shared" si="75"/>
        <v>24</v>
      </c>
      <c r="S993" t="str">
        <f t="shared" si="76"/>
        <v>13–36 months</v>
      </c>
      <c r="T993">
        <f>_xlfn.XLOOKUP(A993,performance_pivot!$A:$A,performance_pivot!$B:$B,"Missing")</f>
        <v>4</v>
      </c>
      <c r="U993">
        <f>_xlfn.XLOOKUP(A993,compensation_cleaned!$A:$A,compensation_cleaned!$F:$F,"Missing")</f>
        <v>746435.40070921986</v>
      </c>
      <c r="V993" t="str">
        <f t="shared" si="77"/>
        <v>Above Avg Pay</v>
      </c>
      <c r="W993" t="str">
        <f t="shared" si="78"/>
        <v>High Performer</v>
      </c>
      <c r="Y993" t="str">
        <f t="shared" si="79"/>
        <v>Well Aligned</v>
      </c>
    </row>
    <row r="994" spans="1:25">
      <c r="A994" s="7" t="s">
        <v>1180</v>
      </c>
      <c r="B994" s="8" t="s">
        <v>19</v>
      </c>
      <c r="C994" s="8">
        <v>30</v>
      </c>
      <c r="D994" s="8" t="s">
        <v>12</v>
      </c>
      <c r="E994" s="8" t="s">
        <v>37</v>
      </c>
      <c r="F994" s="8" t="s">
        <v>38</v>
      </c>
      <c r="G994" s="9">
        <v>43978</v>
      </c>
      <c r="H994" s="8" t="s">
        <v>149</v>
      </c>
      <c r="I994" s="8" t="s">
        <v>56</v>
      </c>
      <c r="J994" s="10" t="s">
        <v>17</v>
      </c>
      <c r="K994" t="str">
        <f>_xlfn.XLOOKUP(A994,attrition_cleaned!$A:$A,attrition_cleaned!$B:$B,"Missing")</f>
        <v>Yes</v>
      </c>
      <c r="L994" s="9">
        <v>45702</v>
      </c>
      <c r="M994">
        <f>_xlfn.XLOOKUP(A994,compensation_cleaned!$A:$A,compensation_cleaned!$B:$B,"Missing")</f>
        <v>808899</v>
      </c>
      <c r="N994">
        <f>_xlfn.XLOOKUP(A994,compensation_cleaned!$A:$A,compensation_cleaned!$C:$C,"Missing")</f>
        <v>86509</v>
      </c>
      <c r="O994" t="str">
        <f>_xlfn.XLOOKUP(A994,compensation_cleaned!$A:$A,compensation_cleaned!$D:$D,"Missing")</f>
        <v>L2</v>
      </c>
      <c r="P994">
        <f>_xlfn.XLOOKUP(A994,engagement_pivot!$A:$A,engagement_pivot!$B:$B,"Missing")</f>
        <v>2.6666666666666665</v>
      </c>
      <c r="Q994" t="str">
        <f>IF(
  _xlfn.XLOOKUP(A994, engagement_pivot!A:A, engagement_pivot!C:C, 0) &gt; 0,
  "Yes",
  "No"
)</f>
        <v>Yes</v>
      </c>
      <c r="R994">
        <f t="shared" si="75"/>
        <v>56</v>
      </c>
      <c r="S994" t="str">
        <f t="shared" si="76"/>
        <v>37+ months</v>
      </c>
      <c r="T994">
        <f>_xlfn.XLOOKUP(A994,performance_pivot!$A:$A,performance_pivot!$B:$B,"Missing")</f>
        <v>3.75</v>
      </c>
      <c r="U994">
        <f>_xlfn.XLOOKUP(A994,compensation_cleaned!$A:$A,compensation_cleaned!$F:$F,"Missing")</f>
        <v>746435.40070921986</v>
      </c>
      <c r="V994" t="str">
        <f t="shared" si="77"/>
        <v>Above Avg Pay</v>
      </c>
      <c r="W994" t="str">
        <f t="shared" si="78"/>
        <v>Low/Avg Performer</v>
      </c>
      <c r="Y994" t="str">
        <f t="shared" si="79"/>
        <v>Overpaid Low Performer</v>
      </c>
    </row>
    <row r="995" spans="1:25">
      <c r="A995" s="11" t="s">
        <v>1181</v>
      </c>
      <c r="B995" s="12" t="s">
        <v>19</v>
      </c>
      <c r="C995" s="12">
        <v>37</v>
      </c>
      <c r="D995" s="12" t="s">
        <v>12</v>
      </c>
      <c r="E995" s="12" t="s">
        <v>13</v>
      </c>
      <c r="F995" s="12" t="s">
        <v>14</v>
      </c>
      <c r="G995" s="13">
        <v>43208</v>
      </c>
      <c r="H995" s="12" t="s">
        <v>88</v>
      </c>
      <c r="I995" s="12" t="s">
        <v>70</v>
      </c>
      <c r="J995" s="14" t="s">
        <v>24</v>
      </c>
      <c r="K995" t="str">
        <f>_xlfn.XLOOKUP(A995,attrition_cleaned!$A:$A,attrition_cleaned!$B:$B,"Missing")</f>
        <v>No</v>
      </c>
      <c r="L995" s="13"/>
      <c r="M995">
        <f>_xlfn.XLOOKUP(A995,compensation_cleaned!$A:$A,compensation_cleaned!$B:$B,"Missing")</f>
        <v>1029946</v>
      </c>
      <c r="N995">
        <f>_xlfn.XLOOKUP(A995,compensation_cleaned!$A:$A,compensation_cleaned!$C:$C,"Missing")</f>
        <v>120080</v>
      </c>
      <c r="O995" t="str">
        <f>_xlfn.XLOOKUP(A995,compensation_cleaned!$A:$A,compensation_cleaned!$D:$D,"Missing")</f>
        <v>L3</v>
      </c>
      <c r="P995">
        <f>_xlfn.XLOOKUP(A995,engagement_pivot!$A:$A,engagement_pivot!$B:$B,"Missing")</f>
        <v>2.6666666666666665</v>
      </c>
      <c r="Q995" t="str">
        <f>IF(
  _xlfn.XLOOKUP(A995, engagement_pivot!A:A, engagement_pivot!C:C, 0) &gt; 0,
  "Yes",
  "No"
)</f>
        <v>Yes</v>
      </c>
      <c r="R995">
        <f t="shared" si="75"/>
        <v>68</v>
      </c>
      <c r="S995" t="str">
        <f t="shared" si="76"/>
        <v>37+ months</v>
      </c>
      <c r="T995">
        <f>_xlfn.XLOOKUP(A995,performance_pivot!$A:$A,performance_pivot!$B:$B,"Missing")</f>
        <v>3</v>
      </c>
      <c r="U995">
        <f>_xlfn.XLOOKUP(A995,compensation_cleaned!$A:$A,compensation_cleaned!$F:$F,"Missing")</f>
        <v>1044648.4727722772</v>
      </c>
      <c r="V995" t="str">
        <f t="shared" si="77"/>
        <v>Below Avg Pay</v>
      </c>
      <c r="W995" t="str">
        <f t="shared" si="78"/>
        <v>Low/Avg Performer</v>
      </c>
      <c r="Y995" t="str">
        <f t="shared" si="79"/>
        <v>Low Pay &amp; Low Performance</v>
      </c>
    </row>
    <row r="996" spans="1:25">
      <c r="A996" s="7" t="s">
        <v>1182</v>
      </c>
      <c r="B996" s="8" t="s">
        <v>19</v>
      </c>
      <c r="C996" s="8">
        <v>32</v>
      </c>
      <c r="D996" s="8" t="s">
        <v>20</v>
      </c>
      <c r="E996" s="8" t="s">
        <v>33</v>
      </c>
      <c r="F996" s="8" t="s">
        <v>34</v>
      </c>
      <c r="G996" s="9">
        <v>44245</v>
      </c>
      <c r="H996" s="8" t="s">
        <v>356</v>
      </c>
      <c r="I996" s="8" t="s">
        <v>45</v>
      </c>
      <c r="J996" s="10" t="s">
        <v>24</v>
      </c>
      <c r="K996" t="str">
        <f>_xlfn.XLOOKUP(A996,attrition_cleaned!$A:$A,attrition_cleaned!$B:$B,"Missing")</f>
        <v>No</v>
      </c>
      <c r="L996" s="9"/>
      <c r="M996">
        <f>_xlfn.XLOOKUP(A996,compensation_cleaned!$A:$A,compensation_cleaned!$B:$B,"Missing")</f>
        <v>1020883</v>
      </c>
      <c r="N996">
        <f>_xlfn.XLOOKUP(A996,compensation_cleaned!$A:$A,compensation_cleaned!$C:$C,"Missing")</f>
        <v>69065</v>
      </c>
      <c r="O996" t="str">
        <f>_xlfn.XLOOKUP(A996,compensation_cleaned!$A:$A,compensation_cleaned!$D:$D,"Missing")</f>
        <v>L3</v>
      </c>
      <c r="P996">
        <f>_xlfn.XLOOKUP(A996,engagement_pivot!$A:$A,engagement_pivot!$B:$B,"Missing")</f>
        <v>4</v>
      </c>
      <c r="Q996" t="str">
        <f>IF(
  _xlfn.XLOOKUP(A996, engagement_pivot!A:A, engagement_pivot!C:C, 0) &gt; 0,
  "Yes",
  "No"
)</f>
        <v>Yes</v>
      </c>
      <c r="R996">
        <f t="shared" si="75"/>
        <v>34</v>
      </c>
      <c r="S996" t="str">
        <f t="shared" si="76"/>
        <v>13–36 months</v>
      </c>
      <c r="T996">
        <f>_xlfn.XLOOKUP(A996,performance_pivot!$A:$A,performance_pivot!$B:$B,"Missing")</f>
        <v>4.25</v>
      </c>
      <c r="U996">
        <f>_xlfn.XLOOKUP(A996,compensation_cleaned!$A:$A,compensation_cleaned!$F:$F,"Missing")</f>
        <v>1044648.4727722772</v>
      </c>
      <c r="V996" t="str">
        <f t="shared" si="77"/>
        <v>Below Avg Pay</v>
      </c>
      <c r="W996" t="str">
        <f t="shared" si="78"/>
        <v>High Performer</v>
      </c>
      <c r="Y996" t="str">
        <f t="shared" si="79"/>
        <v>Underpaid High Performer</v>
      </c>
    </row>
    <row r="997" spans="1:25">
      <c r="A997" s="11" t="s">
        <v>1183</v>
      </c>
      <c r="B997" s="12" t="s">
        <v>19</v>
      </c>
      <c r="C997" s="12">
        <v>25</v>
      </c>
      <c r="D997" s="12" t="s">
        <v>20</v>
      </c>
      <c r="E997" s="12" t="s">
        <v>33</v>
      </c>
      <c r="F997" s="12" t="s">
        <v>112</v>
      </c>
      <c r="G997" s="13">
        <v>44095</v>
      </c>
      <c r="H997" s="12" t="s">
        <v>301</v>
      </c>
      <c r="I997" s="12" t="s">
        <v>45</v>
      </c>
      <c r="J997" s="14" t="s">
        <v>24</v>
      </c>
      <c r="K997" t="str">
        <f>_xlfn.XLOOKUP(A997,attrition_cleaned!$A:$A,attrition_cleaned!$B:$B,"Missing")</f>
        <v>No</v>
      </c>
      <c r="L997" s="13"/>
      <c r="M997">
        <f>_xlfn.XLOOKUP(A997,compensation_cleaned!$A:$A,compensation_cleaned!$B:$B,"Missing")</f>
        <v>456292</v>
      </c>
      <c r="N997">
        <f>_xlfn.XLOOKUP(A997,compensation_cleaned!$A:$A,compensation_cleaned!$C:$C,"Missing")</f>
        <v>33177</v>
      </c>
      <c r="O997" t="str">
        <f>_xlfn.XLOOKUP(A997,compensation_cleaned!$A:$A,compensation_cleaned!$D:$D,"Missing")</f>
        <v>L1</v>
      </c>
      <c r="P997">
        <f>_xlfn.XLOOKUP(A997,engagement_pivot!$A:$A,engagement_pivot!$B:$B,"Missing")</f>
        <v>4</v>
      </c>
      <c r="Q997" t="str">
        <f>IF(
  _xlfn.XLOOKUP(A997, engagement_pivot!A:A, engagement_pivot!C:C, 0) &gt; 0,
  "Yes",
  "No"
)</f>
        <v>Yes</v>
      </c>
      <c r="R997">
        <f t="shared" si="75"/>
        <v>39</v>
      </c>
      <c r="S997" t="str">
        <f t="shared" si="76"/>
        <v>37+ months</v>
      </c>
      <c r="T997">
        <f>_xlfn.XLOOKUP(A997,performance_pivot!$A:$A,performance_pivot!$B:$B,"Missing")</f>
        <v>2</v>
      </c>
      <c r="U997">
        <f>_xlfn.XLOOKUP(A997,compensation_cleaned!$A:$A,compensation_cleaned!$F:$F,"Missing")</f>
        <v>499723.03723404254</v>
      </c>
      <c r="V997" t="str">
        <f t="shared" si="77"/>
        <v>Below Avg Pay</v>
      </c>
      <c r="W997" t="str">
        <f t="shared" si="78"/>
        <v>Low/Avg Performer</v>
      </c>
      <c r="Y997" t="str">
        <f t="shared" si="79"/>
        <v>Low Pay &amp; Low Performance</v>
      </c>
    </row>
    <row r="998" spans="1:25">
      <c r="A998" s="7" t="s">
        <v>1184</v>
      </c>
      <c r="B998" s="8" t="s">
        <v>19</v>
      </c>
      <c r="C998" s="8">
        <v>33</v>
      </c>
      <c r="D998" s="8" t="s">
        <v>12</v>
      </c>
      <c r="E998" s="8" t="s">
        <v>37</v>
      </c>
      <c r="F998" s="8" t="s">
        <v>38</v>
      </c>
      <c r="G998" s="9">
        <v>43239</v>
      </c>
      <c r="H998" s="8" t="s">
        <v>327</v>
      </c>
      <c r="I998" s="8" t="s">
        <v>70</v>
      </c>
      <c r="J998" s="10" t="s">
        <v>24</v>
      </c>
      <c r="K998" t="str">
        <f>_xlfn.XLOOKUP(A998,attrition_cleaned!$A:$A,attrition_cleaned!$B:$B,"Missing")</f>
        <v>No</v>
      </c>
      <c r="L998" s="9"/>
      <c r="M998">
        <f>_xlfn.XLOOKUP(A998,compensation_cleaned!$A:$A,compensation_cleaned!$B:$B,"Missing")</f>
        <v>966609</v>
      </c>
      <c r="N998">
        <f>_xlfn.XLOOKUP(A998,compensation_cleaned!$A:$A,compensation_cleaned!$C:$C,"Missing")</f>
        <v>116033</v>
      </c>
      <c r="O998" t="str">
        <f>_xlfn.XLOOKUP(A998,compensation_cleaned!$A:$A,compensation_cleaned!$D:$D,"Missing")</f>
        <v>L3</v>
      </c>
      <c r="P998">
        <f>_xlfn.XLOOKUP(A998,engagement_pivot!$A:$A,engagement_pivot!$B:$B,"Missing")</f>
        <v>3.3333333333333335</v>
      </c>
      <c r="Q998" t="str">
        <f>IF(
  _xlfn.XLOOKUP(A998, engagement_pivot!A:A, engagement_pivot!C:C, 0) &gt; 0,
  "Yes",
  "No"
)</f>
        <v>Yes</v>
      </c>
      <c r="R998">
        <f t="shared" si="75"/>
        <v>67</v>
      </c>
      <c r="S998" t="str">
        <f t="shared" si="76"/>
        <v>37+ months</v>
      </c>
      <c r="T998">
        <f>_xlfn.XLOOKUP(A998,performance_pivot!$A:$A,performance_pivot!$B:$B,"Missing")</f>
        <v>2.5</v>
      </c>
      <c r="U998">
        <f>_xlfn.XLOOKUP(A998,compensation_cleaned!$A:$A,compensation_cleaned!$F:$F,"Missing")</f>
        <v>1044648.4727722772</v>
      </c>
      <c r="V998" t="str">
        <f t="shared" si="77"/>
        <v>Below Avg Pay</v>
      </c>
      <c r="W998" t="str">
        <f t="shared" si="78"/>
        <v>Low/Avg Performer</v>
      </c>
      <c r="Y998" t="str">
        <f t="shared" si="79"/>
        <v>Low Pay &amp; Low Performance</v>
      </c>
    </row>
    <row r="999" spans="1:25">
      <c r="A999" s="11" t="s">
        <v>1185</v>
      </c>
      <c r="B999" s="12" t="s">
        <v>19</v>
      </c>
      <c r="C999" s="12">
        <v>37</v>
      </c>
      <c r="D999" s="12" t="s">
        <v>20</v>
      </c>
      <c r="E999" s="12" t="s">
        <v>26</v>
      </c>
      <c r="F999" s="12" t="s">
        <v>27</v>
      </c>
      <c r="G999" s="13">
        <v>44408</v>
      </c>
      <c r="H999" s="12" t="s">
        <v>315</v>
      </c>
      <c r="I999" s="12" t="s">
        <v>23</v>
      </c>
      <c r="J999" s="14" t="s">
        <v>24</v>
      </c>
      <c r="K999" t="str">
        <f>_xlfn.XLOOKUP(A999,attrition_cleaned!$A:$A,attrition_cleaned!$B:$B,"Missing")</f>
        <v>No</v>
      </c>
      <c r="L999" s="13"/>
      <c r="M999">
        <f>_xlfn.XLOOKUP(A999,compensation_cleaned!$A:$A,compensation_cleaned!$B:$B,"Missing")</f>
        <v>813427</v>
      </c>
      <c r="N999">
        <f>_xlfn.XLOOKUP(A999,compensation_cleaned!$A:$A,compensation_cleaned!$C:$C,"Missing")</f>
        <v>65800</v>
      </c>
      <c r="O999" t="str">
        <f>_xlfn.XLOOKUP(A999,compensation_cleaned!$A:$A,compensation_cleaned!$D:$D,"Missing")</f>
        <v>L2</v>
      </c>
      <c r="P999">
        <f>_xlfn.XLOOKUP(A999,engagement_pivot!$A:$A,engagement_pivot!$B:$B,"Missing")</f>
        <v>3</v>
      </c>
      <c r="Q999" t="str">
        <f>IF(
  _xlfn.XLOOKUP(A999, engagement_pivot!A:A, engagement_pivot!C:C, 0) &gt; 0,
  "Yes",
  "No"
)</f>
        <v>Yes</v>
      </c>
      <c r="R999">
        <f t="shared" si="75"/>
        <v>29</v>
      </c>
      <c r="S999" t="str">
        <f t="shared" si="76"/>
        <v>13–36 months</v>
      </c>
      <c r="T999">
        <f>_xlfn.XLOOKUP(A999,performance_pivot!$A:$A,performance_pivot!$B:$B,"Missing")</f>
        <v>4.5</v>
      </c>
      <c r="U999">
        <f>_xlfn.XLOOKUP(A999,compensation_cleaned!$A:$A,compensation_cleaned!$F:$F,"Missing")</f>
        <v>746435.40070921986</v>
      </c>
      <c r="V999" t="str">
        <f t="shared" si="77"/>
        <v>Above Avg Pay</v>
      </c>
      <c r="W999" t="str">
        <f t="shared" si="78"/>
        <v>High Performer</v>
      </c>
      <c r="Y999" t="str">
        <f t="shared" si="79"/>
        <v>Well Aligned</v>
      </c>
    </row>
    <row r="1000" spans="1:25">
      <c r="A1000" s="7" t="s">
        <v>1186</v>
      </c>
      <c r="B1000" s="8" t="s">
        <v>19</v>
      </c>
      <c r="C1000" s="8">
        <v>38</v>
      </c>
      <c r="D1000" s="8" t="s">
        <v>12</v>
      </c>
      <c r="E1000" s="8" t="s">
        <v>33</v>
      </c>
      <c r="F1000" s="8" t="s">
        <v>112</v>
      </c>
      <c r="G1000" s="9">
        <v>43929</v>
      </c>
      <c r="H1000" s="8" t="s">
        <v>231</v>
      </c>
      <c r="I1000" s="8" t="s">
        <v>16</v>
      </c>
      <c r="J1000" s="10" t="s">
        <v>24</v>
      </c>
      <c r="K1000" t="str">
        <f>_xlfn.XLOOKUP(A1000,attrition_cleaned!$A:$A,attrition_cleaned!$B:$B,"Missing")</f>
        <v>Yes</v>
      </c>
      <c r="L1000" s="9">
        <v>44653</v>
      </c>
      <c r="M1000">
        <f>_xlfn.XLOOKUP(A1000,compensation_cleaned!$A:$A,compensation_cleaned!$B:$B,"Missing")</f>
        <v>1502655</v>
      </c>
      <c r="N1000">
        <f>_xlfn.XLOOKUP(A1000,compensation_cleaned!$A:$A,compensation_cleaned!$C:$C,"Missing")</f>
        <v>91534</v>
      </c>
      <c r="O1000" t="str">
        <f>_xlfn.XLOOKUP(A1000,compensation_cleaned!$A:$A,compensation_cleaned!$D:$D,"Missing")</f>
        <v>L4</v>
      </c>
      <c r="P1000">
        <f>_xlfn.XLOOKUP(A1000,engagement_pivot!$A:$A,engagement_pivot!$B:$B,"Missing")</f>
        <v>2</v>
      </c>
      <c r="Q1000" t="str">
        <f>IF(
  _xlfn.XLOOKUP(A1000, engagement_pivot!A:A, engagement_pivot!C:C, 0) &gt; 0,
  "Yes",
  "No"
)</f>
        <v>Yes</v>
      </c>
      <c r="R1000">
        <f t="shared" si="75"/>
        <v>23</v>
      </c>
      <c r="S1000" t="str">
        <f t="shared" si="76"/>
        <v>13–36 months</v>
      </c>
      <c r="T1000">
        <f>_xlfn.XLOOKUP(A1000,performance_pivot!$A:$A,performance_pivot!$B:$B,"Missing")</f>
        <v>2</v>
      </c>
      <c r="U1000">
        <f>_xlfn.XLOOKUP(A1000,compensation_cleaned!$A:$A,compensation_cleaned!$F:$F,"Missing")</f>
        <v>1044648.4727722772</v>
      </c>
      <c r="V1000" t="str">
        <f t="shared" si="77"/>
        <v>Above Avg Pay</v>
      </c>
      <c r="W1000" t="str">
        <f t="shared" si="78"/>
        <v>Low/Avg Performer</v>
      </c>
      <c r="Y1000" t="str">
        <f t="shared" si="79"/>
        <v>Overpaid Low Performer</v>
      </c>
    </row>
    <row r="1001" spans="1:25">
      <c r="A1001" s="11" t="s">
        <v>1187</v>
      </c>
      <c r="B1001" s="12" t="s">
        <v>11</v>
      </c>
      <c r="C1001" s="12">
        <v>44</v>
      </c>
      <c r="D1001" s="12" t="s">
        <v>12</v>
      </c>
      <c r="E1001" s="12" t="s">
        <v>33</v>
      </c>
      <c r="F1001" s="12" t="s">
        <v>34</v>
      </c>
      <c r="G1001" s="13">
        <v>43351</v>
      </c>
      <c r="H1001" s="12" t="s">
        <v>429</v>
      </c>
      <c r="I1001" s="12" t="s">
        <v>70</v>
      </c>
      <c r="J1001" s="14" t="s">
        <v>17</v>
      </c>
      <c r="K1001" t="str">
        <f>_xlfn.XLOOKUP(A1001,attrition_cleaned!$A:$A,attrition_cleaned!$B:$B,"Missing")</f>
        <v>No</v>
      </c>
      <c r="L1001" s="13"/>
      <c r="M1001">
        <f>_xlfn.XLOOKUP(A1001,compensation_cleaned!$A:$A,compensation_cleaned!$B:$B,"Missing")</f>
        <v>694476</v>
      </c>
      <c r="N1001">
        <f>_xlfn.XLOOKUP(A1001,compensation_cleaned!$A:$A,compensation_cleaned!$C:$C,"Missing")</f>
        <v>96172</v>
      </c>
      <c r="O1001" t="str">
        <f>_xlfn.XLOOKUP(A1001,compensation_cleaned!$A:$A,compensation_cleaned!$D:$D,"Missing")</f>
        <v>L2</v>
      </c>
      <c r="P1001">
        <f>_xlfn.XLOOKUP(A1001,engagement_pivot!$A:$A,engagement_pivot!$B:$B,"Missing")</f>
        <v>3</v>
      </c>
      <c r="Q1001" t="str">
        <f>IF(
  _xlfn.XLOOKUP(A1001, engagement_pivot!A:A, engagement_pivot!C:C, 0) &gt; 0,
  "Yes",
  "No"
)</f>
        <v>Yes</v>
      </c>
      <c r="R1001">
        <f t="shared" si="75"/>
        <v>63</v>
      </c>
      <c r="S1001" t="str">
        <f t="shared" si="76"/>
        <v>37+ months</v>
      </c>
      <c r="T1001">
        <f>_xlfn.XLOOKUP(A1001,performance_pivot!$A:$A,performance_pivot!$B:$B,"Missing")</f>
        <v>4</v>
      </c>
      <c r="U1001">
        <f>_xlfn.XLOOKUP(A1001,compensation_cleaned!$A:$A,compensation_cleaned!$F:$F,"Missing")</f>
        <v>746435.40070921986</v>
      </c>
      <c r="V1001" t="str">
        <f t="shared" si="77"/>
        <v>Below Avg Pay</v>
      </c>
      <c r="W1001" t="str">
        <f t="shared" si="78"/>
        <v>High Performer</v>
      </c>
      <c r="Y1001" t="str">
        <f t="shared" si="79"/>
        <v>Underpaid High Performer</v>
      </c>
    </row>
    <row r="1002" spans="1:25">
      <c r="A1002" s="7" t="s">
        <v>1188</v>
      </c>
      <c r="B1002" s="8" t="s">
        <v>19</v>
      </c>
      <c r="C1002" s="8">
        <v>37</v>
      </c>
      <c r="D1002" s="8" t="s">
        <v>20</v>
      </c>
      <c r="E1002" s="8" t="s">
        <v>33</v>
      </c>
      <c r="F1002" s="8" t="s">
        <v>34</v>
      </c>
      <c r="G1002" s="9">
        <v>43501</v>
      </c>
      <c r="H1002" s="8" t="s">
        <v>169</v>
      </c>
      <c r="I1002" s="8" t="s">
        <v>56</v>
      </c>
      <c r="J1002" s="10" t="s">
        <v>24</v>
      </c>
      <c r="K1002" t="str">
        <f>_xlfn.XLOOKUP(A1002,attrition_cleaned!$A:$A,attrition_cleaned!$B:$B,"Missing")</f>
        <v>Yes</v>
      </c>
      <c r="L1002" s="9">
        <v>45084</v>
      </c>
      <c r="M1002">
        <f>_xlfn.XLOOKUP(A1002,compensation_cleaned!$A:$A,compensation_cleaned!$B:$B,"Missing")</f>
        <v>817207</v>
      </c>
      <c r="N1002">
        <f>_xlfn.XLOOKUP(A1002,compensation_cleaned!$A:$A,compensation_cleaned!$C:$C,"Missing")</f>
        <v>111687</v>
      </c>
      <c r="O1002" t="str">
        <f>_xlfn.XLOOKUP(A1002,compensation_cleaned!$A:$A,compensation_cleaned!$D:$D,"Missing")</f>
        <v>L2</v>
      </c>
      <c r="P1002">
        <f>_xlfn.XLOOKUP(A1002,engagement_pivot!$A:$A,engagement_pivot!$B:$B,"Missing")</f>
        <v>4</v>
      </c>
      <c r="Q1002" t="str">
        <f>IF(
  _xlfn.XLOOKUP(A1002, engagement_pivot!A:A, engagement_pivot!C:C, 0) &gt; 0,
  "Yes",
  "No"
)</f>
        <v>Yes</v>
      </c>
      <c r="R1002">
        <f t="shared" si="75"/>
        <v>52</v>
      </c>
      <c r="S1002" t="str">
        <f t="shared" si="76"/>
        <v>37+ months</v>
      </c>
      <c r="T1002">
        <f>_xlfn.XLOOKUP(A1002,performance_pivot!$A:$A,performance_pivot!$B:$B,"Missing")</f>
        <v>3.3333333333333335</v>
      </c>
      <c r="U1002">
        <f>_xlfn.XLOOKUP(A1002,compensation_cleaned!$A:$A,compensation_cleaned!$F:$F,"Missing")</f>
        <v>746435.40070921986</v>
      </c>
      <c r="V1002" t="str">
        <f t="shared" si="77"/>
        <v>Above Avg Pay</v>
      </c>
      <c r="W1002" t="str">
        <f t="shared" si="78"/>
        <v>Low/Avg Performer</v>
      </c>
      <c r="Y1002" t="str">
        <f t="shared" si="79"/>
        <v>Overpaid Low Performer</v>
      </c>
    </row>
    <row r="1003" spans="1:25">
      <c r="A1003" s="11" t="s">
        <v>1189</v>
      </c>
      <c r="B1003" s="12" t="s">
        <v>11</v>
      </c>
      <c r="C1003" s="12">
        <v>27</v>
      </c>
      <c r="D1003" s="12" t="s">
        <v>20</v>
      </c>
      <c r="E1003" s="12" t="s">
        <v>33</v>
      </c>
      <c r="F1003" s="12" t="s">
        <v>112</v>
      </c>
      <c r="G1003" s="13">
        <v>44608</v>
      </c>
      <c r="H1003" s="12" t="s">
        <v>368</v>
      </c>
      <c r="I1003" s="12" t="s">
        <v>23</v>
      </c>
      <c r="J1003" s="14" t="s">
        <v>24</v>
      </c>
      <c r="K1003" t="str">
        <f>_xlfn.XLOOKUP(A1003,attrition_cleaned!$A:$A,attrition_cleaned!$B:$B,"Missing")</f>
        <v>No</v>
      </c>
      <c r="L1003" s="13"/>
      <c r="M1003">
        <f>_xlfn.XLOOKUP(A1003,compensation_cleaned!$A:$A,compensation_cleaned!$B:$B,"Missing")</f>
        <v>843146</v>
      </c>
      <c r="N1003">
        <f>_xlfn.XLOOKUP(A1003,compensation_cleaned!$A:$A,compensation_cleaned!$C:$C,"Missing")</f>
        <v>111311</v>
      </c>
      <c r="O1003" t="str">
        <f>_xlfn.XLOOKUP(A1003,compensation_cleaned!$A:$A,compensation_cleaned!$D:$D,"Missing")</f>
        <v>L2</v>
      </c>
      <c r="P1003">
        <f>_xlfn.XLOOKUP(A1003,engagement_pivot!$A:$A,engagement_pivot!$B:$B,"Missing")</f>
        <v>1.6666666666666667</v>
      </c>
      <c r="Q1003" t="str">
        <f>IF(
  _xlfn.XLOOKUP(A1003, engagement_pivot!A:A, engagement_pivot!C:C, 0) &gt; 0,
  "Yes",
  "No"
)</f>
        <v>Yes</v>
      </c>
      <c r="R1003">
        <f t="shared" si="75"/>
        <v>22</v>
      </c>
      <c r="S1003" t="str">
        <f t="shared" si="76"/>
        <v>13–36 months</v>
      </c>
      <c r="T1003">
        <f>_xlfn.XLOOKUP(A1003,performance_pivot!$A:$A,performance_pivot!$B:$B,"Missing")</f>
        <v>5</v>
      </c>
      <c r="U1003">
        <f>_xlfn.XLOOKUP(A1003,compensation_cleaned!$A:$A,compensation_cleaned!$F:$F,"Missing")</f>
        <v>746435.40070921986</v>
      </c>
      <c r="V1003" t="str">
        <f t="shared" si="77"/>
        <v>Above Avg Pay</v>
      </c>
      <c r="W1003" t="str">
        <f t="shared" si="78"/>
        <v>High Performer</v>
      </c>
      <c r="Y1003" t="str">
        <f t="shared" si="79"/>
        <v>Well Aligned</v>
      </c>
    </row>
    <row r="1004" spans="1:25">
      <c r="A1004" s="7" t="s">
        <v>1190</v>
      </c>
      <c r="B1004" s="8" t="s">
        <v>19</v>
      </c>
      <c r="C1004" s="8">
        <v>26</v>
      </c>
      <c r="D1004" s="8" t="s">
        <v>12</v>
      </c>
      <c r="E1004" s="8" t="s">
        <v>13</v>
      </c>
      <c r="F1004" s="8" t="s">
        <v>14</v>
      </c>
      <c r="G1004" s="9">
        <v>43301</v>
      </c>
      <c r="H1004" s="8" t="s">
        <v>28</v>
      </c>
      <c r="I1004" s="8" t="s">
        <v>31</v>
      </c>
      <c r="J1004" s="10" t="s">
        <v>24</v>
      </c>
      <c r="K1004" t="str">
        <f>_xlfn.XLOOKUP(A1004,attrition_cleaned!$A:$A,attrition_cleaned!$B:$B,"Missing")</f>
        <v>No</v>
      </c>
      <c r="L1004" s="9"/>
      <c r="M1004">
        <f>_xlfn.XLOOKUP(A1004,compensation_cleaned!$A:$A,compensation_cleaned!$B:$B,"Missing")</f>
        <v>636397</v>
      </c>
      <c r="N1004">
        <f>_xlfn.XLOOKUP(A1004,compensation_cleaned!$A:$A,compensation_cleaned!$C:$C,"Missing")</f>
        <v>89422</v>
      </c>
      <c r="O1004" t="str">
        <f>_xlfn.XLOOKUP(A1004,compensation_cleaned!$A:$A,compensation_cleaned!$D:$D,"Missing")</f>
        <v>L2</v>
      </c>
      <c r="P1004">
        <f>_xlfn.XLOOKUP(A1004,engagement_pivot!$A:$A,engagement_pivot!$B:$B,"Missing")</f>
        <v>4</v>
      </c>
      <c r="Q1004" t="str">
        <f>IF(
  _xlfn.XLOOKUP(A1004, engagement_pivot!A:A, engagement_pivot!C:C, 0) &gt; 0,
  "Yes",
  "No"
)</f>
        <v>Yes</v>
      </c>
      <c r="R1004">
        <f t="shared" si="75"/>
        <v>65</v>
      </c>
      <c r="S1004" t="str">
        <f t="shared" si="76"/>
        <v>37+ months</v>
      </c>
      <c r="T1004">
        <f>_xlfn.XLOOKUP(A1004,performance_pivot!$A:$A,performance_pivot!$B:$B,"Missing")</f>
        <v>3</v>
      </c>
      <c r="U1004">
        <f>_xlfn.XLOOKUP(A1004,compensation_cleaned!$A:$A,compensation_cleaned!$F:$F,"Missing")</f>
        <v>746435.40070921986</v>
      </c>
      <c r="V1004" t="str">
        <f t="shared" si="77"/>
        <v>Below Avg Pay</v>
      </c>
      <c r="W1004" t="str">
        <f t="shared" si="78"/>
        <v>Low/Avg Performer</v>
      </c>
      <c r="Y1004" t="str">
        <f t="shared" si="79"/>
        <v>Low Pay &amp; Low Performance</v>
      </c>
    </row>
    <row r="1005" spans="1:25">
      <c r="A1005" s="11" t="s">
        <v>1191</v>
      </c>
      <c r="B1005" s="12" t="s">
        <v>19</v>
      </c>
      <c r="C1005" s="12">
        <v>34</v>
      </c>
      <c r="D1005" s="12" t="s">
        <v>12</v>
      </c>
      <c r="E1005" s="12" t="s">
        <v>49</v>
      </c>
      <c r="F1005" s="12" t="s">
        <v>50</v>
      </c>
      <c r="G1005" s="13">
        <v>43849</v>
      </c>
      <c r="H1005" s="12" t="s">
        <v>353</v>
      </c>
      <c r="I1005" s="12" t="s">
        <v>16</v>
      </c>
      <c r="J1005" s="14" t="s">
        <v>24</v>
      </c>
      <c r="K1005" t="str">
        <f>_xlfn.XLOOKUP(A1005,attrition_cleaned!$A:$A,attrition_cleaned!$B:$B,"Missing")</f>
        <v>No</v>
      </c>
      <c r="L1005" s="13"/>
      <c r="M1005">
        <f>_xlfn.XLOOKUP(A1005,compensation_cleaned!$A:$A,compensation_cleaned!$B:$B,"Missing")</f>
        <v>447669</v>
      </c>
      <c r="N1005">
        <f>_xlfn.XLOOKUP(A1005,compensation_cleaned!$A:$A,compensation_cleaned!$C:$C,"Missing")</f>
        <v>61244</v>
      </c>
      <c r="O1005" t="str">
        <f>_xlfn.XLOOKUP(A1005,compensation_cleaned!$A:$A,compensation_cleaned!$D:$D,"Missing")</f>
        <v>L1</v>
      </c>
      <c r="P1005">
        <f>_xlfn.XLOOKUP(A1005,engagement_pivot!$A:$A,engagement_pivot!$B:$B,"Missing")</f>
        <v>3</v>
      </c>
      <c r="Q1005" t="str">
        <f>IF(
  _xlfn.XLOOKUP(A1005, engagement_pivot!A:A, engagement_pivot!C:C, 0) &gt; 0,
  "Yes",
  "No"
)</f>
        <v>Yes</v>
      </c>
      <c r="R1005">
        <f t="shared" si="75"/>
        <v>47</v>
      </c>
      <c r="S1005" t="str">
        <f t="shared" si="76"/>
        <v>37+ months</v>
      </c>
      <c r="T1005">
        <f>_xlfn.XLOOKUP(A1005,performance_pivot!$A:$A,performance_pivot!$B:$B,"Missing")</f>
        <v>3.3333333333333335</v>
      </c>
      <c r="U1005">
        <f>_xlfn.XLOOKUP(A1005,compensation_cleaned!$A:$A,compensation_cleaned!$F:$F,"Missing")</f>
        <v>499723.03723404254</v>
      </c>
      <c r="V1005" t="str">
        <f t="shared" si="77"/>
        <v>Below Avg Pay</v>
      </c>
      <c r="W1005" t="str">
        <f t="shared" si="78"/>
        <v>Low/Avg Performer</v>
      </c>
      <c r="Y1005" t="str">
        <f t="shared" si="79"/>
        <v>Low Pay &amp; Low Performance</v>
      </c>
    </row>
    <row r="1006" spans="1:25">
      <c r="A1006" s="7" t="s">
        <v>1192</v>
      </c>
      <c r="B1006" s="8" t="s">
        <v>19</v>
      </c>
      <c r="C1006" s="8">
        <v>31</v>
      </c>
      <c r="D1006" s="8" t="s">
        <v>12</v>
      </c>
      <c r="E1006" s="8" t="s">
        <v>37</v>
      </c>
      <c r="F1006" s="8" t="s">
        <v>38</v>
      </c>
      <c r="G1006" s="9">
        <v>44384</v>
      </c>
      <c r="H1006" s="8" t="s">
        <v>120</v>
      </c>
      <c r="I1006" s="8" t="s">
        <v>31</v>
      </c>
      <c r="J1006" s="10" t="s">
        <v>24</v>
      </c>
      <c r="K1006" t="str">
        <f>_xlfn.XLOOKUP(A1006,attrition_cleaned!$A:$A,attrition_cleaned!$B:$B,"Missing")</f>
        <v>No</v>
      </c>
      <c r="L1006" s="9"/>
      <c r="M1006">
        <f>_xlfn.XLOOKUP(A1006,compensation_cleaned!$A:$A,compensation_cleaned!$B:$B,"Missing")</f>
        <v>723078</v>
      </c>
      <c r="N1006">
        <f>_xlfn.XLOOKUP(A1006,compensation_cleaned!$A:$A,compensation_cleaned!$C:$C,"Missing")</f>
        <v>98913</v>
      </c>
      <c r="O1006" t="str">
        <f>_xlfn.XLOOKUP(A1006,compensation_cleaned!$A:$A,compensation_cleaned!$D:$D,"Missing")</f>
        <v>L2</v>
      </c>
      <c r="P1006">
        <f>_xlfn.XLOOKUP(A1006,engagement_pivot!$A:$A,engagement_pivot!$B:$B,"Missing")</f>
        <v>2.3333333333333335</v>
      </c>
      <c r="Q1006" t="str">
        <f>IF(
  _xlfn.XLOOKUP(A1006, engagement_pivot!A:A, engagement_pivot!C:C, 0) &gt; 0,
  "Yes",
  "No"
)</f>
        <v>Yes</v>
      </c>
      <c r="R1006">
        <f t="shared" si="75"/>
        <v>29</v>
      </c>
      <c r="S1006" t="str">
        <f t="shared" si="76"/>
        <v>13–36 months</v>
      </c>
      <c r="T1006">
        <f>_xlfn.XLOOKUP(A1006,performance_pivot!$A:$A,performance_pivot!$B:$B,"Missing")</f>
        <v>4</v>
      </c>
      <c r="U1006">
        <f>_xlfn.XLOOKUP(A1006,compensation_cleaned!$A:$A,compensation_cleaned!$F:$F,"Missing")</f>
        <v>746435.40070921986</v>
      </c>
      <c r="V1006" t="str">
        <f t="shared" si="77"/>
        <v>Below Avg Pay</v>
      </c>
      <c r="W1006" t="str">
        <f t="shared" si="78"/>
        <v>High Performer</v>
      </c>
      <c r="Y1006" t="str">
        <f t="shared" si="79"/>
        <v>Underpaid High Performer</v>
      </c>
    </row>
    <row r="1007" spans="1:25">
      <c r="A1007" s="11" t="s">
        <v>1193</v>
      </c>
      <c r="B1007" s="12" t="s">
        <v>19</v>
      </c>
      <c r="C1007" s="12">
        <v>36</v>
      </c>
      <c r="D1007" s="12" t="s">
        <v>12</v>
      </c>
      <c r="E1007" s="12" t="s">
        <v>26</v>
      </c>
      <c r="F1007" s="12" t="s">
        <v>58</v>
      </c>
      <c r="G1007" s="13">
        <v>43810</v>
      </c>
      <c r="H1007" s="12" t="s">
        <v>921</v>
      </c>
      <c r="I1007" s="12" t="s">
        <v>23</v>
      </c>
      <c r="J1007" s="14" t="s">
        <v>24</v>
      </c>
      <c r="K1007" t="str">
        <f>_xlfn.XLOOKUP(A1007,attrition_cleaned!$A:$A,attrition_cleaned!$B:$B,"Missing")</f>
        <v>No</v>
      </c>
      <c r="L1007" s="13"/>
      <c r="M1007">
        <f>_xlfn.XLOOKUP(A1007,compensation_cleaned!$A:$A,compensation_cleaned!$B:$B,"Missing")</f>
        <v>557104</v>
      </c>
      <c r="N1007">
        <f>_xlfn.XLOOKUP(A1007,compensation_cleaned!$A:$A,compensation_cleaned!$C:$C,"Missing")</f>
        <v>65034</v>
      </c>
      <c r="O1007" t="str">
        <f>_xlfn.XLOOKUP(A1007,compensation_cleaned!$A:$A,compensation_cleaned!$D:$D,"Missing")</f>
        <v>L1</v>
      </c>
      <c r="P1007">
        <f>_xlfn.XLOOKUP(A1007,engagement_pivot!$A:$A,engagement_pivot!$B:$B,"Missing")</f>
        <v>3</v>
      </c>
      <c r="Q1007" t="str">
        <f>IF(
  _xlfn.XLOOKUP(A1007, engagement_pivot!A:A, engagement_pivot!C:C, 0) &gt; 0,
  "Yes",
  "No"
)</f>
        <v>Yes</v>
      </c>
      <c r="R1007">
        <f t="shared" si="75"/>
        <v>48</v>
      </c>
      <c r="S1007" t="str">
        <f t="shared" si="76"/>
        <v>37+ months</v>
      </c>
      <c r="T1007">
        <f>_xlfn.XLOOKUP(A1007,performance_pivot!$A:$A,performance_pivot!$B:$B,"Missing")</f>
        <v>3.3333333333333335</v>
      </c>
      <c r="U1007">
        <f>_xlfn.XLOOKUP(A1007,compensation_cleaned!$A:$A,compensation_cleaned!$F:$F,"Missing")</f>
        <v>499723.03723404254</v>
      </c>
      <c r="V1007" t="str">
        <f t="shared" si="77"/>
        <v>Above Avg Pay</v>
      </c>
      <c r="W1007" t="str">
        <f t="shared" si="78"/>
        <v>Low/Avg Performer</v>
      </c>
      <c r="Y1007" t="str">
        <f t="shared" si="79"/>
        <v>Overpaid Low Performer</v>
      </c>
    </row>
    <row r="1008" spans="1:25">
      <c r="A1008" s="7" t="s">
        <v>1194</v>
      </c>
      <c r="B1008" s="8" t="s">
        <v>19</v>
      </c>
      <c r="C1008" s="8">
        <v>33</v>
      </c>
      <c r="D1008" s="8" t="s">
        <v>20</v>
      </c>
      <c r="E1008" s="8" t="s">
        <v>37</v>
      </c>
      <c r="F1008" s="8" t="s">
        <v>38</v>
      </c>
      <c r="G1008" s="9">
        <v>45074</v>
      </c>
      <c r="H1008" s="8" t="s">
        <v>102</v>
      </c>
      <c r="I1008" s="8" t="s">
        <v>45</v>
      </c>
      <c r="J1008" s="10" t="s">
        <v>17</v>
      </c>
      <c r="K1008" t="str">
        <f>_xlfn.XLOOKUP(A1008,attrition_cleaned!$A:$A,attrition_cleaned!$B:$B,"Missing")</f>
        <v>Yes</v>
      </c>
      <c r="L1008" s="9">
        <v>45972</v>
      </c>
      <c r="M1008">
        <f>_xlfn.XLOOKUP(A1008,compensation_cleaned!$A:$A,compensation_cleaned!$B:$B,"Missing")</f>
        <v>1015791</v>
      </c>
      <c r="N1008">
        <f>_xlfn.XLOOKUP(A1008,compensation_cleaned!$A:$A,compensation_cleaned!$C:$C,"Missing")</f>
        <v>62121</v>
      </c>
      <c r="O1008" t="str">
        <f>_xlfn.XLOOKUP(A1008,compensation_cleaned!$A:$A,compensation_cleaned!$D:$D,"Missing")</f>
        <v>L3</v>
      </c>
      <c r="P1008">
        <f>_xlfn.XLOOKUP(A1008,engagement_pivot!$A:$A,engagement_pivot!$B:$B,"Missing")</f>
        <v>4</v>
      </c>
      <c r="Q1008" t="str">
        <f>IF(
  _xlfn.XLOOKUP(A1008, engagement_pivot!A:A, engagement_pivot!C:C, 0) &gt; 0,
  "Yes",
  "No"
)</f>
        <v>Yes</v>
      </c>
      <c r="R1008">
        <f t="shared" si="75"/>
        <v>29</v>
      </c>
      <c r="S1008" t="str">
        <f t="shared" si="76"/>
        <v>13–36 months</v>
      </c>
      <c r="T1008">
        <f>_xlfn.XLOOKUP(A1008,performance_pivot!$A:$A,performance_pivot!$B:$B,"Missing")</f>
        <v>3.25</v>
      </c>
      <c r="U1008">
        <f>_xlfn.XLOOKUP(A1008,compensation_cleaned!$A:$A,compensation_cleaned!$F:$F,"Missing")</f>
        <v>1044648.4727722772</v>
      </c>
      <c r="V1008" t="str">
        <f t="shared" si="77"/>
        <v>Below Avg Pay</v>
      </c>
      <c r="W1008" t="str">
        <f t="shared" si="78"/>
        <v>Low/Avg Performer</v>
      </c>
      <c r="Y1008" t="str">
        <f t="shared" si="79"/>
        <v>Low Pay &amp; Low Performance</v>
      </c>
    </row>
    <row r="1009" spans="1:25">
      <c r="A1009" s="11" t="s">
        <v>1195</v>
      </c>
      <c r="B1009" s="12" t="s">
        <v>19</v>
      </c>
      <c r="C1009" s="12">
        <v>25</v>
      </c>
      <c r="D1009" s="12" t="s">
        <v>12</v>
      </c>
      <c r="E1009" s="12" t="s">
        <v>49</v>
      </c>
      <c r="F1009" s="12" t="s">
        <v>50</v>
      </c>
      <c r="G1009" s="13">
        <v>43859</v>
      </c>
      <c r="H1009" s="12" t="s">
        <v>895</v>
      </c>
      <c r="I1009" s="12" t="s">
        <v>16</v>
      </c>
      <c r="J1009" s="14" t="s">
        <v>24</v>
      </c>
      <c r="K1009" t="str">
        <f>_xlfn.XLOOKUP(A1009,attrition_cleaned!$A:$A,attrition_cleaned!$B:$B,"Missing")</f>
        <v>No</v>
      </c>
      <c r="L1009" s="13"/>
      <c r="M1009">
        <f>_xlfn.XLOOKUP(A1009,compensation_cleaned!$A:$A,compensation_cleaned!$B:$B,"Missing")</f>
        <v>546505</v>
      </c>
      <c r="N1009">
        <f>_xlfn.XLOOKUP(A1009,compensation_cleaned!$A:$A,compensation_cleaned!$C:$C,"Missing")</f>
        <v>63431</v>
      </c>
      <c r="O1009" t="str">
        <f>_xlfn.XLOOKUP(A1009,compensation_cleaned!$A:$A,compensation_cleaned!$D:$D,"Missing")</f>
        <v>L1</v>
      </c>
      <c r="P1009">
        <f>_xlfn.XLOOKUP(A1009,engagement_pivot!$A:$A,engagement_pivot!$B:$B,"Missing")</f>
        <v>2.5</v>
      </c>
      <c r="Q1009" t="str">
        <f>IF(
  _xlfn.XLOOKUP(A1009, engagement_pivot!A:A, engagement_pivot!C:C, 0) &gt; 0,
  "Yes",
  "No"
)</f>
        <v>Yes</v>
      </c>
      <c r="R1009">
        <f t="shared" si="75"/>
        <v>47</v>
      </c>
      <c r="S1009" t="str">
        <f t="shared" si="76"/>
        <v>37+ months</v>
      </c>
      <c r="T1009">
        <f>_xlfn.XLOOKUP(A1009,performance_pivot!$A:$A,performance_pivot!$B:$B,"Missing")</f>
        <v>4.5</v>
      </c>
      <c r="U1009">
        <f>_xlfn.XLOOKUP(A1009,compensation_cleaned!$A:$A,compensation_cleaned!$F:$F,"Missing")</f>
        <v>499723.03723404254</v>
      </c>
      <c r="V1009" t="str">
        <f t="shared" si="77"/>
        <v>Above Avg Pay</v>
      </c>
      <c r="W1009" t="str">
        <f t="shared" si="78"/>
        <v>High Performer</v>
      </c>
      <c r="Y1009" t="str">
        <f t="shared" si="79"/>
        <v>Well Aligned</v>
      </c>
    </row>
    <row r="1010" spans="1:25">
      <c r="A1010" s="7" t="s">
        <v>1196</v>
      </c>
      <c r="B1010" s="8" t="s">
        <v>11</v>
      </c>
      <c r="C1010" s="8">
        <v>32</v>
      </c>
      <c r="D1010" s="8" t="s">
        <v>12</v>
      </c>
      <c r="E1010" s="8" t="s">
        <v>49</v>
      </c>
      <c r="F1010" s="8" t="s">
        <v>65</v>
      </c>
      <c r="G1010" s="9">
        <v>43187</v>
      </c>
      <c r="H1010" s="8" t="s">
        <v>297</v>
      </c>
      <c r="I1010" s="8" t="s">
        <v>70</v>
      </c>
      <c r="J1010" s="10" t="s">
        <v>24</v>
      </c>
      <c r="K1010" t="str">
        <f>_xlfn.XLOOKUP(A1010,attrition_cleaned!$A:$A,attrition_cleaned!$B:$B,"Missing")</f>
        <v>No</v>
      </c>
      <c r="L1010" s="9"/>
      <c r="M1010">
        <f>_xlfn.XLOOKUP(A1010,compensation_cleaned!$A:$A,compensation_cleaned!$B:$B,"Missing")</f>
        <v>1079214</v>
      </c>
      <c r="N1010">
        <f>_xlfn.XLOOKUP(A1010,compensation_cleaned!$A:$A,compensation_cleaned!$C:$C,"Missing")</f>
        <v>132530</v>
      </c>
      <c r="O1010" t="str">
        <f>_xlfn.XLOOKUP(A1010,compensation_cleaned!$A:$A,compensation_cleaned!$D:$D,"Missing")</f>
        <v>L3</v>
      </c>
      <c r="P1010">
        <f>_xlfn.XLOOKUP(A1010,engagement_pivot!$A:$A,engagement_pivot!$B:$B,"Missing")</f>
        <v>2</v>
      </c>
      <c r="Q1010" t="str">
        <f>IF(
  _xlfn.XLOOKUP(A1010, engagement_pivot!A:A, engagement_pivot!C:C, 0) &gt; 0,
  "Yes",
  "No"
)</f>
        <v>Yes</v>
      </c>
      <c r="R1010">
        <f t="shared" si="75"/>
        <v>69</v>
      </c>
      <c r="S1010" t="str">
        <f t="shared" si="76"/>
        <v>37+ months</v>
      </c>
      <c r="T1010">
        <f>_xlfn.XLOOKUP(A1010,performance_pivot!$A:$A,performance_pivot!$B:$B,"Missing")</f>
        <v>4</v>
      </c>
      <c r="U1010">
        <f>_xlfn.XLOOKUP(A1010,compensation_cleaned!$A:$A,compensation_cleaned!$F:$F,"Missing")</f>
        <v>1044648.4727722772</v>
      </c>
      <c r="V1010" t="str">
        <f t="shared" si="77"/>
        <v>Above Avg Pay</v>
      </c>
      <c r="W1010" t="str">
        <f t="shared" si="78"/>
        <v>High Performer</v>
      </c>
      <c r="Y1010" t="str">
        <f t="shared" si="79"/>
        <v>Well Aligned</v>
      </c>
    </row>
    <row r="1011" spans="1:25">
      <c r="A1011" s="11" t="s">
        <v>1197</v>
      </c>
      <c r="B1011" s="12" t="s">
        <v>19</v>
      </c>
      <c r="C1011" s="12">
        <v>24</v>
      </c>
      <c r="D1011" s="12" t="s">
        <v>12</v>
      </c>
      <c r="E1011" s="12" t="s">
        <v>33</v>
      </c>
      <c r="F1011" s="12" t="s">
        <v>34</v>
      </c>
      <c r="G1011" s="13">
        <v>44766</v>
      </c>
      <c r="H1011" s="12" t="s">
        <v>149</v>
      </c>
      <c r="I1011" s="12" t="s">
        <v>56</v>
      </c>
      <c r="J1011" s="14" t="s">
        <v>24</v>
      </c>
      <c r="K1011" t="str">
        <f>_xlfn.XLOOKUP(A1011,attrition_cleaned!$A:$A,attrition_cleaned!$B:$B,"Missing")</f>
        <v>No</v>
      </c>
      <c r="L1011" s="13"/>
      <c r="M1011">
        <f>_xlfn.XLOOKUP(A1011,compensation_cleaned!$A:$A,compensation_cleaned!$B:$B,"Missing")</f>
        <v>718342</v>
      </c>
      <c r="N1011">
        <f>_xlfn.XLOOKUP(A1011,compensation_cleaned!$A:$A,compensation_cleaned!$C:$C,"Missing")</f>
        <v>96942</v>
      </c>
      <c r="O1011" t="str">
        <f>_xlfn.XLOOKUP(A1011,compensation_cleaned!$A:$A,compensation_cleaned!$D:$D,"Missing")</f>
        <v>L2</v>
      </c>
      <c r="P1011">
        <f>_xlfn.XLOOKUP(A1011,engagement_pivot!$A:$A,engagement_pivot!$B:$B,"Missing")</f>
        <v>4</v>
      </c>
      <c r="Q1011" t="str">
        <f>IF(
  _xlfn.XLOOKUP(A1011, engagement_pivot!A:A, engagement_pivot!C:C, 0) &gt; 0,
  "Yes",
  "No"
)</f>
        <v>Yes</v>
      </c>
      <c r="R1011">
        <f t="shared" si="75"/>
        <v>17</v>
      </c>
      <c r="S1011" t="str">
        <f t="shared" si="76"/>
        <v>13–36 months</v>
      </c>
      <c r="T1011">
        <f>_xlfn.XLOOKUP(A1011,performance_pivot!$A:$A,performance_pivot!$B:$B,"Missing")</f>
        <v>3</v>
      </c>
      <c r="U1011">
        <f>_xlfn.XLOOKUP(A1011,compensation_cleaned!$A:$A,compensation_cleaned!$F:$F,"Missing")</f>
        <v>746435.40070921986</v>
      </c>
      <c r="V1011" t="str">
        <f t="shared" si="77"/>
        <v>Below Avg Pay</v>
      </c>
      <c r="W1011" t="str">
        <f t="shared" si="78"/>
        <v>Low/Avg Performer</v>
      </c>
      <c r="Y1011" t="str">
        <f t="shared" si="79"/>
        <v>Low Pay &amp; Low Performance</v>
      </c>
    </row>
    <row r="1012" spans="1:25">
      <c r="A1012" s="7" t="s">
        <v>1198</v>
      </c>
      <c r="B1012" s="8" t="s">
        <v>19</v>
      </c>
      <c r="C1012" s="8">
        <v>35</v>
      </c>
      <c r="D1012" s="8" t="s">
        <v>20</v>
      </c>
      <c r="E1012" s="8" t="s">
        <v>49</v>
      </c>
      <c r="F1012" s="8" t="s">
        <v>68</v>
      </c>
      <c r="G1012" s="9">
        <v>45117</v>
      </c>
      <c r="H1012" s="8" t="s">
        <v>96</v>
      </c>
      <c r="I1012" s="8" t="s">
        <v>45</v>
      </c>
      <c r="J1012" s="10" t="s">
        <v>17</v>
      </c>
      <c r="K1012" t="str">
        <f>_xlfn.XLOOKUP(A1012,attrition_cleaned!$A:$A,attrition_cleaned!$B:$B,"Missing")</f>
        <v>No</v>
      </c>
      <c r="L1012" s="9"/>
      <c r="M1012">
        <f>_xlfn.XLOOKUP(A1012,compensation_cleaned!$A:$A,compensation_cleaned!$B:$B,"Missing")</f>
        <v>1123915</v>
      </c>
      <c r="N1012">
        <f>_xlfn.XLOOKUP(A1012,compensation_cleaned!$A:$A,compensation_cleaned!$C:$C,"Missing")</f>
        <v>86125</v>
      </c>
      <c r="O1012" t="str">
        <f>_xlfn.XLOOKUP(A1012,compensation_cleaned!$A:$A,compensation_cleaned!$D:$D,"Missing")</f>
        <v>L3</v>
      </c>
      <c r="P1012">
        <f>_xlfn.XLOOKUP(A1012,engagement_pivot!$A:$A,engagement_pivot!$B:$B,"Missing")</f>
        <v>1</v>
      </c>
      <c r="Q1012" t="str">
        <f>IF(
  _xlfn.XLOOKUP(A1012, engagement_pivot!A:A, engagement_pivot!C:C, 0) &gt; 0,
  "Yes",
  "No"
)</f>
        <v>Yes</v>
      </c>
      <c r="R1012">
        <f t="shared" si="75"/>
        <v>5</v>
      </c>
      <c r="S1012" t="str">
        <f t="shared" si="76"/>
        <v>0–12 months</v>
      </c>
      <c r="T1012">
        <f>_xlfn.XLOOKUP(A1012,performance_pivot!$A:$A,performance_pivot!$B:$B,"Missing")</f>
        <v>3.6666666666666665</v>
      </c>
      <c r="U1012">
        <f>_xlfn.XLOOKUP(A1012,compensation_cleaned!$A:$A,compensation_cleaned!$F:$F,"Missing")</f>
        <v>1044648.4727722772</v>
      </c>
      <c r="V1012" t="str">
        <f t="shared" si="77"/>
        <v>Above Avg Pay</v>
      </c>
      <c r="W1012" t="str">
        <f t="shared" si="78"/>
        <v>Low/Avg Performer</v>
      </c>
      <c r="Y1012" t="str">
        <f t="shared" si="79"/>
        <v>Overpaid Low Performer</v>
      </c>
    </row>
    <row r="1013" spans="1:25">
      <c r="A1013" s="11" t="s">
        <v>1199</v>
      </c>
      <c r="B1013" s="12" t="s">
        <v>19</v>
      </c>
      <c r="C1013" s="12">
        <v>22</v>
      </c>
      <c r="D1013" s="12" t="s">
        <v>12</v>
      </c>
      <c r="E1013" s="12" t="s">
        <v>13</v>
      </c>
      <c r="F1013" s="12" t="s">
        <v>14</v>
      </c>
      <c r="G1013" s="13">
        <v>44066</v>
      </c>
      <c r="H1013" s="12" t="s">
        <v>120</v>
      </c>
      <c r="I1013" s="12" t="s">
        <v>56</v>
      </c>
      <c r="J1013" s="14" t="s">
        <v>24</v>
      </c>
      <c r="K1013" t="str">
        <f>_xlfn.XLOOKUP(A1013,attrition_cleaned!$A:$A,attrition_cleaned!$B:$B,"Missing")</f>
        <v>No</v>
      </c>
      <c r="L1013" s="13"/>
      <c r="M1013">
        <f>_xlfn.XLOOKUP(A1013,compensation_cleaned!$A:$A,compensation_cleaned!$B:$B,"Missing")</f>
        <v>1592767</v>
      </c>
      <c r="N1013">
        <f>_xlfn.XLOOKUP(A1013,compensation_cleaned!$A:$A,compensation_cleaned!$C:$C,"Missing")</f>
        <v>206419</v>
      </c>
      <c r="O1013" t="str">
        <f>_xlfn.XLOOKUP(A1013,compensation_cleaned!$A:$A,compensation_cleaned!$D:$D,"Missing")</f>
        <v>L4</v>
      </c>
      <c r="P1013">
        <f>_xlfn.XLOOKUP(A1013,engagement_pivot!$A:$A,engagement_pivot!$B:$B,"Missing")</f>
        <v>5</v>
      </c>
      <c r="Q1013" t="str">
        <f>IF(
  _xlfn.XLOOKUP(A1013, engagement_pivot!A:A, engagement_pivot!C:C, 0) &gt; 0,
  "Yes",
  "No"
)</f>
        <v>Yes</v>
      </c>
      <c r="R1013">
        <f t="shared" si="75"/>
        <v>40</v>
      </c>
      <c r="S1013" t="str">
        <f t="shared" si="76"/>
        <v>37+ months</v>
      </c>
      <c r="T1013">
        <f>_xlfn.XLOOKUP(A1013,performance_pivot!$A:$A,performance_pivot!$B:$B,"Missing")</f>
        <v>4</v>
      </c>
      <c r="U1013">
        <f>_xlfn.XLOOKUP(A1013,compensation_cleaned!$A:$A,compensation_cleaned!$F:$F,"Missing")</f>
        <v>1044648.4727722772</v>
      </c>
      <c r="V1013" t="str">
        <f t="shared" si="77"/>
        <v>Above Avg Pay</v>
      </c>
      <c r="W1013" t="str">
        <f t="shared" si="78"/>
        <v>High Performer</v>
      </c>
      <c r="Y1013" t="str">
        <f t="shared" si="79"/>
        <v>Well Aligned</v>
      </c>
    </row>
    <row r="1014" spans="1:25">
      <c r="A1014" s="7" t="s">
        <v>1200</v>
      </c>
      <c r="B1014" s="8" t="s">
        <v>19</v>
      </c>
      <c r="C1014" s="8">
        <v>31</v>
      </c>
      <c r="D1014" s="8" t="s">
        <v>12</v>
      </c>
      <c r="E1014" s="8" t="s">
        <v>49</v>
      </c>
      <c r="F1014" s="8" t="s">
        <v>68</v>
      </c>
      <c r="G1014" s="9">
        <v>43600</v>
      </c>
      <c r="H1014" s="8" t="s">
        <v>848</v>
      </c>
      <c r="I1014" s="8" t="s">
        <v>45</v>
      </c>
      <c r="J1014" s="10" t="s">
        <v>24</v>
      </c>
      <c r="K1014" t="str">
        <f>_xlfn.XLOOKUP(A1014,attrition_cleaned!$A:$A,attrition_cleaned!$B:$B,"Missing")</f>
        <v>No</v>
      </c>
      <c r="L1014" s="9"/>
      <c r="M1014">
        <f>_xlfn.XLOOKUP(A1014,compensation_cleaned!$A:$A,compensation_cleaned!$B:$B,"Missing")</f>
        <v>604340</v>
      </c>
      <c r="N1014">
        <f>_xlfn.XLOOKUP(A1014,compensation_cleaned!$A:$A,compensation_cleaned!$C:$C,"Missing")</f>
        <v>32051</v>
      </c>
      <c r="O1014" t="str">
        <f>_xlfn.XLOOKUP(A1014,compensation_cleaned!$A:$A,compensation_cleaned!$D:$D,"Missing")</f>
        <v>L2</v>
      </c>
      <c r="P1014">
        <f>_xlfn.XLOOKUP(A1014,engagement_pivot!$A:$A,engagement_pivot!$B:$B,"Missing")</f>
        <v>3.6666666666666665</v>
      </c>
      <c r="Q1014" t="str">
        <f>IF(
  _xlfn.XLOOKUP(A1014, engagement_pivot!A:A, engagement_pivot!C:C, 0) &gt; 0,
  "Yes",
  "No"
)</f>
        <v>Yes</v>
      </c>
      <c r="R1014">
        <f t="shared" si="75"/>
        <v>55</v>
      </c>
      <c r="S1014" t="str">
        <f t="shared" si="76"/>
        <v>37+ months</v>
      </c>
      <c r="T1014">
        <f>_xlfn.XLOOKUP(A1014,performance_pivot!$A:$A,performance_pivot!$B:$B,"Missing")</f>
        <v>3</v>
      </c>
      <c r="U1014">
        <f>_xlfn.XLOOKUP(A1014,compensation_cleaned!$A:$A,compensation_cleaned!$F:$F,"Missing")</f>
        <v>746435.40070921986</v>
      </c>
      <c r="V1014" t="str">
        <f t="shared" si="77"/>
        <v>Below Avg Pay</v>
      </c>
      <c r="W1014" t="str">
        <f t="shared" si="78"/>
        <v>Low/Avg Performer</v>
      </c>
      <c r="Y1014" t="str">
        <f t="shared" si="79"/>
        <v>Low Pay &amp; Low Performance</v>
      </c>
    </row>
    <row r="1015" spans="1:25">
      <c r="A1015" s="11" t="s">
        <v>1201</v>
      </c>
      <c r="B1015" s="12" t="s">
        <v>19</v>
      </c>
      <c r="C1015" s="12">
        <v>34</v>
      </c>
      <c r="D1015" s="12" t="s">
        <v>20</v>
      </c>
      <c r="E1015" s="12" t="s">
        <v>37</v>
      </c>
      <c r="F1015" s="12" t="s">
        <v>43</v>
      </c>
      <c r="G1015" s="13">
        <v>43202</v>
      </c>
      <c r="H1015" s="12" t="s">
        <v>120</v>
      </c>
      <c r="I1015" s="12" t="s">
        <v>16</v>
      </c>
      <c r="J1015" s="14" t="s">
        <v>17</v>
      </c>
      <c r="K1015" t="str">
        <f>_xlfn.XLOOKUP(A1015,attrition_cleaned!$A:$A,attrition_cleaned!$B:$B,"Missing")</f>
        <v>No</v>
      </c>
      <c r="L1015" s="13"/>
      <c r="M1015">
        <f>_xlfn.XLOOKUP(A1015,compensation_cleaned!$A:$A,compensation_cleaned!$B:$B,"Missing")</f>
        <v>749367</v>
      </c>
      <c r="N1015">
        <f>_xlfn.XLOOKUP(A1015,compensation_cleaned!$A:$A,compensation_cleaned!$C:$C,"Missing")</f>
        <v>38434</v>
      </c>
      <c r="O1015" t="str">
        <f>_xlfn.XLOOKUP(A1015,compensation_cleaned!$A:$A,compensation_cleaned!$D:$D,"Missing")</f>
        <v>L2</v>
      </c>
      <c r="P1015">
        <f>_xlfn.XLOOKUP(A1015,engagement_pivot!$A:$A,engagement_pivot!$B:$B,"Missing")</f>
        <v>3.3333333333333335</v>
      </c>
      <c r="Q1015" t="str">
        <f>IF(
  _xlfn.XLOOKUP(A1015, engagement_pivot!A:A, engagement_pivot!C:C, 0) &gt; 0,
  "Yes",
  "No"
)</f>
        <v>Yes</v>
      </c>
      <c r="R1015">
        <f t="shared" si="75"/>
        <v>68</v>
      </c>
      <c r="S1015" t="str">
        <f t="shared" si="76"/>
        <v>37+ months</v>
      </c>
      <c r="T1015">
        <f>_xlfn.XLOOKUP(A1015,performance_pivot!$A:$A,performance_pivot!$B:$B,"Missing")</f>
        <v>3</v>
      </c>
      <c r="U1015">
        <f>_xlfn.XLOOKUP(A1015,compensation_cleaned!$A:$A,compensation_cleaned!$F:$F,"Missing")</f>
        <v>746435.40070921986</v>
      </c>
      <c r="V1015" t="str">
        <f t="shared" si="77"/>
        <v>Above Avg Pay</v>
      </c>
      <c r="W1015" t="str">
        <f t="shared" si="78"/>
        <v>Low/Avg Performer</v>
      </c>
      <c r="Y1015" t="str">
        <f t="shared" si="79"/>
        <v>Overpaid Low Performer</v>
      </c>
    </row>
    <row r="1016" spans="1:25">
      <c r="A1016" s="7" t="s">
        <v>1202</v>
      </c>
      <c r="B1016" s="8" t="s">
        <v>19</v>
      </c>
      <c r="C1016" s="8">
        <v>42</v>
      </c>
      <c r="D1016" s="8" t="s">
        <v>12</v>
      </c>
      <c r="E1016" s="8" t="s">
        <v>26</v>
      </c>
      <c r="F1016" s="8" t="s">
        <v>27</v>
      </c>
      <c r="G1016" s="9">
        <v>45069</v>
      </c>
      <c r="H1016" s="8" t="s">
        <v>72</v>
      </c>
      <c r="I1016" s="8" t="s">
        <v>31</v>
      </c>
      <c r="J1016" s="10" t="s">
        <v>17</v>
      </c>
      <c r="K1016" t="str">
        <f>_xlfn.XLOOKUP(A1016,attrition_cleaned!$A:$A,attrition_cleaned!$B:$B,"Missing")</f>
        <v>No</v>
      </c>
      <c r="L1016" s="9"/>
      <c r="M1016">
        <f>_xlfn.XLOOKUP(A1016,compensation_cleaned!$A:$A,compensation_cleaned!$B:$B,"Missing")</f>
        <v>929326</v>
      </c>
      <c r="N1016">
        <f>_xlfn.XLOOKUP(A1016,compensation_cleaned!$A:$A,compensation_cleaned!$C:$C,"Missing")</f>
        <v>139291</v>
      </c>
      <c r="O1016" t="str">
        <f>_xlfn.XLOOKUP(A1016,compensation_cleaned!$A:$A,compensation_cleaned!$D:$D,"Missing")</f>
        <v>L3</v>
      </c>
      <c r="P1016">
        <f>_xlfn.XLOOKUP(A1016,engagement_pivot!$A:$A,engagement_pivot!$B:$B,"Missing")</f>
        <v>4</v>
      </c>
      <c r="Q1016" t="str">
        <f>IF(
  _xlfn.XLOOKUP(A1016, engagement_pivot!A:A, engagement_pivot!C:C, 0) &gt; 0,
  "Yes",
  "No"
)</f>
        <v>Yes</v>
      </c>
      <c r="R1016">
        <f t="shared" si="75"/>
        <v>7</v>
      </c>
      <c r="S1016" t="str">
        <f t="shared" si="76"/>
        <v>0–12 months</v>
      </c>
      <c r="T1016">
        <f>_xlfn.XLOOKUP(A1016,performance_pivot!$A:$A,performance_pivot!$B:$B,"Missing")</f>
        <v>3.75</v>
      </c>
      <c r="U1016">
        <f>_xlfn.XLOOKUP(A1016,compensation_cleaned!$A:$A,compensation_cleaned!$F:$F,"Missing")</f>
        <v>1044648.4727722772</v>
      </c>
      <c r="V1016" t="str">
        <f t="shared" si="77"/>
        <v>Below Avg Pay</v>
      </c>
      <c r="W1016" t="str">
        <f t="shared" si="78"/>
        <v>Low/Avg Performer</v>
      </c>
      <c r="Y1016" t="str">
        <f t="shared" si="79"/>
        <v>Low Pay &amp; Low Performance</v>
      </c>
    </row>
    <row r="1017" spans="1:25">
      <c r="A1017" s="11" t="s">
        <v>1203</v>
      </c>
      <c r="B1017" s="12" t="s">
        <v>11</v>
      </c>
      <c r="C1017" s="12">
        <v>26</v>
      </c>
      <c r="D1017" s="12" t="s">
        <v>20</v>
      </c>
      <c r="E1017" s="12" t="s">
        <v>13</v>
      </c>
      <c r="F1017" s="12" t="s">
        <v>21</v>
      </c>
      <c r="G1017" s="13">
        <v>43665</v>
      </c>
      <c r="H1017" s="12" t="s">
        <v>534</v>
      </c>
      <c r="I1017" s="12" t="s">
        <v>23</v>
      </c>
      <c r="J1017" s="14" t="s">
        <v>24</v>
      </c>
      <c r="K1017" t="str">
        <f>_xlfn.XLOOKUP(A1017,attrition_cleaned!$A:$A,attrition_cleaned!$B:$B,"Missing")</f>
        <v>No</v>
      </c>
      <c r="L1017" s="13"/>
      <c r="M1017">
        <f>_xlfn.XLOOKUP(A1017,compensation_cleaned!$A:$A,compensation_cleaned!$B:$B,"Missing")</f>
        <v>634384</v>
      </c>
      <c r="N1017">
        <f>_xlfn.XLOOKUP(A1017,compensation_cleaned!$A:$A,compensation_cleaned!$C:$C,"Missing")</f>
        <v>94718</v>
      </c>
      <c r="O1017" t="str">
        <f>_xlfn.XLOOKUP(A1017,compensation_cleaned!$A:$A,compensation_cleaned!$D:$D,"Missing")</f>
        <v>L2</v>
      </c>
      <c r="P1017">
        <f>_xlfn.XLOOKUP(A1017,engagement_pivot!$A:$A,engagement_pivot!$B:$B,"Missing")</f>
        <v>1</v>
      </c>
      <c r="Q1017" t="str">
        <f>IF(
  _xlfn.XLOOKUP(A1017, engagement_pivot!A:A, engagement_pivot!C:C, 0) &gt; 0,
  "Yes",
  "No"
)</f>
        <v>Yes</v>
      </c>
      <c r="R1017">
        <f t="shared" si="75"/>
        <v>53</v>
      </c>
      <c r="S1017" t="str">
        <f t="shared" si="76"/>
        <v>37+ months</v>
      </c>
      <c r="T1017">
        <f>_xlfn.XLOOKUP(A1017,performance_pivot!$A:$A,performance_pivot!$B:$B,"Missing")</f>
        <v>3</v>
      </c>
      <c r="U1017">
        <f>_xlfn.XLOOKUP(A1017,compensation_cleaned!$A:$A,compensation_cleaned!$F:$F,"Missing")</f>
        <v>746435.40070921986</v>
      </c>
      <c r="V1017" t="str">
        <f t="shared" si="77"/>
        <v>Below Avg Pay</v>
      </c>
      <c r="W1017" t="str">
        <f t="shared" si="78"/>
        <v>Low/Avg Performer</v>
      </c>
      <c r="Y1017" t="str">
        <f t="shared" si="79"/>
        <v>Low Pay &amp; Low Performance</v>
      </c>
    </row>
    <row r="1018" spans="1:25">
      <c r="A1018" s="7" t="s">
        <v>1204</v>
      </c>
      <c r="B1018" s="8" t="s">
        <v>19</v>
      </c>
      <c r="C1018" s="8">
        <v>37</v>
      </c>
      <c r="D1018" s="8" t="s">
        <v>20</v>
      </c>
      <c r="E1018" s="8" t="s">
        <v>37</v>
      </c>
      <c r="F1018" s="8" t="s">
        <v>38</v>
      </c>
      <c r="G1018" s="9">
        <v>43024</v>
      </c>
      <c r="H1018" s="8" t="s">
        <v>571</v>
      </c>
      <c r="I1018" s="8" t="s">
        <v>23</v>
      </c>
      <c r="J1018" s="10" t="s">
        <v>24</v>
      </c>
      <c r="K1018" t="str">
        <f>_xlfn.XLOOKUP(A1018,attrition_cleaned!$A:$A,attrition_cleaned!$B:$B,"Missing")</f>
        <v>No</v>
      </c>
      <c r="L1018" s="9"/>
      <c r="M1018">
        <f>_xlfn.XLOOKUP(A1018,compensation_cleaned!$A:$A,compensation_cleaned!$B:$B,"Missing")</f>
        <v>852797</v>
      </c>
      <c r="N1018">
        <f>_xlfn.XLOOKUP(A1018,compensation_cleaned!$A:$A,compensation_cleaned!$C:$C,"Missing")</f>
        <v>44078</v>
      </c>
      <c r="O1018" t="str">
        <f>_xlfn.XLOOKUP(A1018,compensation_cleaned!$A:$A,compensation_cleaned!$D:$D,"Missing")</f>
        <v>L2</v>
      </c>
      <c r="P1018">
        <f>_xlfn.XLOOKUP(A1018,engagement_pivot!$A:$A,engagement_pivot!$B:$B,"Missing")</f>
        <v>2.6666666666666665</v>
      </c>
      <c r="Q1018" t="str">
        <f>IF(
  _xlfn.XLOOKUP(A1018, engagement_pivot!A:A, engagement_pivot!C:C, 0) &gt; 0,
  "Yes",
  "No"
)</f>
        <v>Yes</v>
      </c>
      <c r="R1018">
        <f t="shared" si="75"/>
        <v>74</v>
      </c>
      <c r="S1018" t="str">
        <f t="shared" si="76"/>
        <v>37+ months</v>
      </c>
      <c r="T1018">
        <f>_xlfn.XLOOKUP(A1018,performance_pivot!$A:$A,performance_pivot!$B:$B,"Missing")</f>
        <v>4.25</v>
      </c>
      <c r="U1018">
        <f>_xlfn.XLOOKUP(A1018,compensation_cleaned!$A:$A,compensation_cleaned!$F:$F,"Missing")</f>
        <v>746435.40070921986</v>
      </c>
      <c r="V1018" t="str">
        <f t="shared" si="77"/>
        <v>Above Avg Pay</v>
      </c>
      <c r="W1018" t="str">
        <f t="shared" si="78"/>
        <v>High Performer</v>
      </c>
      <c r="Y1018" t="str">
        <f t="shared" si="79"/>
        <v>Well Aligned</v>
      </c>
    </row>
    <row r="1019" spans="1:25">
      <c r="A1019" s="11" t="s">
        <v>1205</v>
      </c>
      <c r="B1019" s="12" t="s">
        <v>11</v>
      </c>
      <c r="C1019" s="12">
        <v>30</v>
      </c>
      <c r="D1019" s="12" t="s">
        <v>12</v>
      </c>
      <c r="E1019" s="12" t="s">
        <v>13</v>
      </c>
      <c r="F1019" s="12" t="s">
        <v>21</v>
      </c>
      <c r="G1019" s="13">
        <v>42747</v>
      </c>
      <c r="H1019" s="12" t="s">
        <v>215</v>
      </c>
      <c r="I1019" s="12" t="s">
        <v>23</v>
      </c>
      <c r="J1019" s="14" t="s">
        <v>24</v>
      </c>
      <c r="K1019" t="str">
        <f>_xlfn.XLOOKUP(A1019,attrition_cleaned!$A:$A,attrition_cleaned!$B:$B,"Missing")</f>
        <v>No</v>
      </c>
      <c r="L1019" s="13"/>
      <c r="M1019">
        <f>_xlfn.XLOOKUP(A1019,compensation_cleaned!$A:$A,compensation_cleaned!$B:$B,"Missing")</f>
        <v>787595</v>
      </c>
      <c r="N1019">
        <f>_xlfn.XLOOKUP(A1019,compensation_cleaned!$A:$A,compensation_cleaned!$C:$C,"Missing")</f>
        <v>82874</v>
      </c>
      <c r="O1019" t="str">
        <f>_xlfn.XLOOKUP(A1019,compensation_cleaned!$A:$A,compensation_cleaned!$D:$D,"Missing")</f>
        <v>L2</v>
      </c>
      <c r="P1019">
        <f>_xlfn.XLOOKUP(A1019,engagement_pivot!$A:$A,engagement_pivot!$B:$B,"Missing")</f>
        <v>2.3333333333333335</v>
      </c>
      <c r="Q1019" t="str">
        <f>IF(
  _xlfn.XLOOKUP(A1019, engagement_pivot!A:A, engagement_pivot!C:C, 0) &gt; 0,
  "Yes",
  "No"
)</f>
        <v>Yes</v>
      </c>
      <c r="R1019">
        <f t="shared" si="75"/>
        <v>83</v>
      </c>
      <c r="S1019" t="str">
        <f t="shared" si="76"/>
        <v>37+ months</v>
      </c>
      <c r="T1019">
        <f>_xlfn.XLOOKUP(A1019,performance_pivot!$A:$A,performance_pivot!$B:$B,"Missing")</f>
        <v>3</v>
      </c>
      <c r="U1019">
        <f>_xlfn.XLOOKUP(A1019,compensation_cleaned!$A:$A,compensation_cleaned!$F:$F,"Missing")</f>
        <v>746435.40070921986</v>
      </c>
      <c r="V1019" t="str">
        <f t="shared" si="77"/>
        <v>Above Avg Pay</v>
      </c>
      <c r="W1019" t="str">
        <f t="shared" si="78"/>
        <v>Low/Avg Performer</v>
      </c>
      <c r="Y1019" t="str">
        <f t="shared" si="79"/>
        <v>Overpaid Low Performer</v>
      </c>
    </row>
    <row r="1020" spans="1:25">
      <c r="A1020" s="7" t="s">
        <v>1206</v>
      </c>
      <c r="B1020" s="8" t="s">
        <v>11</v>
      </c>
      <c r="C1020" s="8">
        <v>24</v>
      </c>
      <c r="D1020" s="8" t="s">
        <v>20</v>
      </c>
      <c r="E1020" s="8" t="s">
        <v>33</v>
      </c>
      <c r="F1020" s="8" t="s">
        <v>112</v>
      </c>
      <c r="G1020" s="9">
        <v>44231</v>
      </c>
      <c r="H1020" s="8" t="s">
        <v>231</v>
      </c>
      <c r="I1020" s="8" t="s">
        <v>23</v>
      </c>
      <c r="J1020" s="10" t="s">
        <v>24</v>
      </c>
      <c r="K1020" t="str">
        <f>_xlfn.XLOOKUP(A1020,attrition_cleaned!$A:$A,attrition_cleaned!$B:$B,"Missing")</f>
        <v>No</v>
      </c>
      <c r="L1020" s="9"/>
      <c r="M1020">
        <f>_xlfn.XLOOKUP(A1020,compensation_cleaned!$A:$A,compensation_cleaned!$B:$B,"Missing")</f>
        <v>640224</v>
      </c>
      <c r="N1020">
        <f>_xlfn.XLOOKUP(A1020,compensation_cleaned!$A:$A,compensation_cleaned!$C:$C,"Missing")</f>
        <v>49037</v>
      </c>
      <c r="O1020" t="str">
        <f>_xlfn.XLOOKUP(A1020,compensation_cleaned!$A:$A,compensation_cleaned!$D:$D,"Missing")</f>
        <v>L2</v>
      </c>
      <c r="P1020">
        <f>_xlfn.XLOOKUP(A1020,engagement_pivot!$A:$A,engagement_pivot!$B:$B,"Missing")</f>
        <v>2.6666666666666665</v>
      </c>
      <c r="Q1020" t="str">
        <f>IF(
  _xlfn.XLOOKUP(A1020, engagement_pivot!A:A, engagement_pivot!C:C, 0) &gt; 0,
  "Yes",
  "No"
)</f>
        <v>Yes</v>
      </c>
      <c r="R1020">
        <f t="shared" si="75"/>
        <v>34</v>
      </c>
      <c r="S1020" t="str">
        <f t="shared" si="76"/>
        <v>13–36 months</v>
      </c>
      <c r="T1020">
        <f>_xlfn.XLOOKUP(A1020,performance_pivot!$A:$A,performance_pivot!$B:$B,"Missing")</f>
        <v>3.6666666666666665</v>
      </c>
      <c r="U1020">
        <f>_xlfn.XLOOKUP(A1020,compensation_cleaned!$A:$A,compensation_cleaned!$F:$F,"Missing")</f>
        <v>746435.40070921986</v>
      </c>
      <c r="V1020" t="str">
        <f t="shared" si="77"/>
        <v>Below Avg Pay</v>
      </c>
      <c r="W1020" t="str">
        <f t="shared" si="78"/>
        <v>Low/Avg Performer</v>
      </c>
      <c r="Y1020" t="str">
        <f t="shared" si="79"/>
        <v>Low Pay &amp; Low Performance</v>
      </c>
    </row>
    <row r="1021" spans="1:25">
      <c r="A1021" s="11" t="s">
        <v>1207</v>
      </c>
      <c r="B1021" s="12" t="s">
        <v>19</v>
      </c>
      <c r="C1021" s="12">
        <v>42</v>
      </c>
      <c r="D1021" s="12" t="s">
        <v>20</v>
      </c>
      <c r="E1021" s="12" t="s">
        <v>26</v>
      </c>
      <c r="F1021" s="12" t="s">
        <v>27</v>
      </c>
      <c r="G1021" s="13">
        <v>43653</v>
      </c>
      <c r="H1021" s="12" t="s">
        <v>319</v>
      </c>
      <c r="I1021" s="12" t="s">
        <v>23</v>
      </c>
      <c r="J1021" s="14" t="s">
        <v>24</v>
      </c>
      <c r="K1021" t="str">
        <f>_xlfn.XLOOKUP(A1021,attrition_cleaned!$A:$A,attrition_cleaned!$B:$B,"Missing")</f>
        <v>No</v>
      </c>
      <c r="L1021" s="13"/>
      <c r="M1021">
        <f>_xlfn.XLOOKUP(A1021,compensation_cleaned!$A:$A,compensation_cleaned!$B:$B,"Missing")</f>
        <v>906787</v>
      </c>
      <c r="N1021">
        <f>_xlfn.XLOOKUP(A1021,compensation_cleaned!$A:$A,compensation_cleaned!$C:$C,"Missing")</f>
        <v>99301</v>
      </c>
      <c r="O1021" t="str">
        <f>_xlfn.XLOOKUP(A1021,compensation_cleaned!$A:$A,compensation_cleaned!$D:$D,"Missing")</f>
        <v>L3</v>
      </c>
      <c r="P1021">
        <f>_xlfn.XLOOKUP(A1021,engagement_pivot!$A:$A,engagement_pivot!$B:$B,"Missing")</f>
        <v>1</v>
      </c>
      <c r="Q1021" t="str">
        <f>IF(
  _xlfn.XLOOKUP(A1021, engagement_pivot!A:A, engagement_pivot!C:C, 0) &gt; 0,
  "Yes",
  "No"
)</f>
        <v>Yes</v>
      </c>
      <c r="R1021">
        <f t="shared" si="75"/>
        <v>53</v>
      </c>
      <c r="S1021" t="str">
        <f t="shared" si="76"/>
        <v>37+ months</v>
      </c>
      <c r="T1021">
        <f>_xlfn.XLOOKUP(A1021,performance_pivot!$A:$A,performance_pivot!$B:$B,"Missing")</f>
        <v>2</v>
      </c>
      <c r="U1021">
        <f>_xlfn.XLOOKUP(A1021,compensation_cleaned!$A:$A,compensation_cleaned!$F:$F,"Missing")</f>
        <v>1044648.4727722772</v>
      </c>
      <c r="V1021" t="str">
        <f t="shared" si="77"/>
        <v>Below Avg Pay</v>
      </c>
      <c r="W1021" t="str">
        <f t="shared" si="78"/>
        <v>Low/Avg Performer</v>
      </c>
      <c r="Y1021" t="str">
        <f t="shared" si="79"/>
        <v>Low Pay &amp; Low Performance</v>
      </c>
    </row>
    <row r="1022" spans="1:25">
      <c r="A1022" s="7" t="s">
        <v>1208</v>
      </c>
      <c r="B1022" s="8" t="s">
        <v>19</v>
      </c>
      <c r="C1022" s="8">
        <v>35</v>
      </c>
      <c r="D1022" s="8" t="s">
        <v>12</v>
      </c>
      <c r="E1022" s="8" t="s">
        <v>49</v>
      </c>
      <c r="F1022" s="8" t="s">
        <v>50</v>
      </c>
      <c r="G1022" s="9">
        <v>43728</v>
      </c>
      <c r="H1022" s="8" t="s">
        <v>146</v>
      </c>
      <c r="I1022" s="8" t="s">
        <v>70</v>
      </c>
      <c r="J1022" s="10" t="s">
        <v>24</v>
      </c>
      <c r="K1022" t="str">
        <f>_xlfn.XLOOKUP(A1022,attrition_cleaned!$A:$A,attrition_cleaned!$B:$B,"Missing")</f>
        <v>Yes</v>
      </c>
      <c r="L1022" s="9">
        <v>45290</v>
      </c>
      <c r="M1022">
        <f>_xlfn.XLOOKUP(A1022,compensation_cleaned!$A:$A,compensation_cleaned!$B:$B,"Missing")</f>
        <v>777844</v>
      </c>
      <c r="N1022">
        <f>_xlfn.XLOOKUP(A1022,compensation_cleaned!$A:$A,compensation_cleaned!$C:$C,"Missing")</f>
        <v>62745</v>
      </c>
      <c r="O1022" t="str">
        <f>_xlfn.XLOOKUP(A1022,compensation_cleaned!$A:$A,compensation_cleaned!$D:$D,"Missing")</f>
        <v>L2</v>
      </c>
      <c r="P1022">
        <f>_xlfn.XLOOKUP(A1022,engagement_pivot!$A:$A,engagement_pivot!$B:$B,"Missing")</f>
        <v>4</v>
      </c>
      <c r="Q1022" t="str">
        <f>IF(
  _xlfn.XLOOKUP(A1022, engagement_pivot!A:A, engagement_pivot!C:C, 0) &gt; 0,
  "Yes",
  "No"
)</f>
        <v>Yes</v>
      </c>
      <c r="R1022">
        <f t="shared" si="75"/>
        <v>51</v>
      </c>
      <c r="S1022" t="str">
        <f t="shared" si="76"/>
        <v>37+ months</v>
      </c>
      <c r="T1022">
        <f>_xlfn.XLOOKUP(A1022,performance_pivot!$A:$A,performance_pivot!$B:$B,"Missing")</f>
        <v>2</v>
      </c>
      <c r="U1022">
        <f>_xlfn.XLOOKUP(A1022,compensation_cleaned!$A:$A,compensation_cleaned!$F:$F,"Missing")</f>
        <v>746435.40070921986</v>
      </c>
      <c r="V1022" t="str">
        <f t="shared" si="77"/>
        <v>Above Avg Pay</v>
      </c>
      <c r="W1022" t="str">
        <f t="shared" si="78"/>
        <v>Low/Avg Performer</v>
      </c>
      <c r="Y1022" t="str">
        <f t="shared" si="79"/>
        <v>Overpaid Low Performer</v>
      </c>
    </row>
    <row r="1023" spans="1:25">
      <c r="A1023" s="11" t="s">
        <v>1209</v>
      </c>
      <c r="B1023" s="12" t="s">
        <v>19</v>
      </c>
      <c r="C1023" s="12">
        <v>39</v>
      </c>
      <c r="D1023" s="12" t="s">
        <v>12</v>
      </c>
      <c r="E1023" s="12" t="s">
        <v>13</v>
      </c>
      <c r="F1023" s="12" t="s">
        <v>21</v>
      </c>
      <c r="G1023" s="13">
        <v>43122</v>
      </c>
      <c r="H1023" s="12" t="s">
        <v>39</v>
      </c>
      <c r="I1023" s="12" t="s">
        <v>70</v>
      </c>
      <c r="J1023" s="14" t="s">
        <v>24</v>
      </c>
      <c r="K1023" t="str">
        <f>_xlfn.XLOOKUP(A1023,attrition_cleaned!$A:$A,attrition_cleaned!$B:$B,"Missing")</f>
        <v>No</v>
      </c>
      <c r="L1023" s="13"/>
      <c r="M1023">
        <f>_xlfn.XLOOKUP(A1023,compensation_cleaned!$A:$A,compensation_cleaned!$B:$B,"Missing")</f>
        <v>1487976</v>
      </c>
      <c r="N1023">
        <f>_xlfn.XLOOKUP(A1023,compensation_cleaned!$A:$A,compensation_cleaned!$C:$C,"Missing")</f>
        <v>115886</v>
      </c>
      <c r="O1023" t="str">
        <f>_xlfn.XLOOKUP(A1023,compensation_cleaned!$A:$A,compensation_cleaned!$D:$D,"Missing")</f>
        <v>L4</v>
      </c>
      <c r="P1023">
        <f>_xlfn.XLOOKUP(A1023,engagement_pivot!$A:$A,engagement_pivot!$B:$B,"Missing")</f>
        <v>2.3333333333333335</v>
      </c>
      <c r="Q1023" t="str">
        <f>IF(
  _xlfn.XLOOKUP(A1023, engagement_pivot!A:A, engagement_pivot!C:C, 0) &gt; 0,
  "Yes",
  "No"
)</f>
        <v>Yes</v>
      </c>
      <c r="R1023">
        <f t="shared" si="75"/>
        <v>71</v>
      </c>
      <c r="S1023" t="str">
        <f t="shared" si="76"/>
        <v>37+ months</v>
      </c>
      <c r="T1023">
        <f>_xlfn.XLOOKUP(A1023,performance_pivot!$A:$A,performance_pivot!$B:$B,"Missing")</f>
        <v>3.6666666666666665</v>
      </c>
      <c r="U1023">
        <f>_xlfn.XLOOKUP(A1023,compensation_cleaned!$A:$A,compensation_cleaned!$F:$F,"Missing")</f>
        <v>1044648.4727722772</v>
      </c>
      <c r="V1023" t="str">
        <f t="shared" si="77"/>
        <v>Above Avg Pay</v>
      </c>
      <c r="W1023" t="str">
        <f t="shared" si="78"/>
        <v>Low/Avg Performer</v>
      </c>
      <c r="Y1023" t="str">
        <f t="shared" si="79"/>
        <v>Overpaid Low Performer</v>
      </c>
    </row>
    <row r="1024" spans="1:25">
      <c r="A1024" s="7" t="s">
        <v>1210</v>
      </c>
      <c r="B1024" s="8" t="s">
        <v>19</v>
      </c>
      <c r="C1024" s="8">
        <v>25</v>
      </c>
      <c r="D1024" s="8" t="s">
        <v>12</v>
      </c>
      <c r="E1024" s="8" t="s">
        <v>26</v>
      </c>
      <c r="F1024" s="8" t="s">
        <v>27</v>
      </c>
      <c r="G1024" s="9">
        <v>43728</v>
      </c>
      <c r="H1024" s="8" t="s">
        <v>518</v>
      </c>
      <c r="I1024" s="8" t="s">
        <v>16</v>
      </c>
      <c r="J1024" s="10" t="s">
        <v>24</v>
      </c>
      <c r="K1024" t="str">
        <f>_xlfn.XLOOKUP(A1024,attrition_cleaned!$A:$A,attrition_cleaned!$B:$B,"Missing")</f>
        <v>No</v>
      </c>
      <c r="L1024" s="9"/>
      <c r="M1024">
        <f>_xlfn.XLOOKUP(A1024,compensation_cleaned!$A:$A,compensation_cleaned!$B:$B,"Missing")</f>
        <v>489944</v>
      </c>
      <c r="N1024">
        <f>_xlfn.XLOOKUP(A1024,compensation_cleaned!$A:$A,compensation_cleaned!$C:$C,"Missing")</f>
        <v>45187</v>
      </c>
      <c r="O1024" t="str">
        <f>_xlfn.XLOOKUP(A1024,compensation_cleaned!$A:$A,compensation_cleaned!$D:$D,"Missing")</f>
        <v>L1</v>
      </c>
      <c r="P1024">
        <f>_xlfn.XLOOKUP(A1024,engagement_pivot!$A:$A,engagement_pivot!$B:$B,"Missing")</f>
        <v>3</v>
      </c>
      <c r="Q1024" t="str">
        <f>IF(
  _xlfn.XLOOKUP(A1024, engagement_pivot!A:A, engagement_pivot!C:C, 0) &gt; 0,
  "Yes",
  "No"
)</f>
        <v>Yes</v>
      </c>
      <c r="R1024">
        <f t="shared" si="75"/>
        <v>51</v>
      </c>
      <c r="S1024" t="str">
        <f t="shared" si="76"/>
        <v>37+ months</v>
      </c>
      <c r="T1024">
        <f>_xlfn.XLOOKUP(A1024,performance_pivot!$A:$A,performance_pivot!$B:$B,"Missing")</f>
        <v>3</v>
      </c>
      <c r="U1024">
        <f>_xlfn.XLOOKUP(A1024,compensation_cleaned!$A:$A,compensation_cleaned!$F:$F,"Missing")</f>
        <v>499723.03723404254</v>
      </c>
      <c r="V1024" t="str">
        <f t="shared" si="77"/>
        <v>Below Avg Pay</v>
      </c>
      <c r="W1024" t="str">
        <f t="shared" si="78"/>
        <v>Low/Avg Performer</v>
      </c>
      <c r="Y1024" t="str">
        <f t="shared" si="79"/>
        <v>Low Pay &amp; Low Performance</v>
      </c>
    </row>
    <row r="1025" spans="1:25">
      <c r="A1025" s="11" t="s">
        <v>1211</v>
      </c>
      <c r="B1025" s="12" t="s">
        <v>11</v>
      </c>
      <c r="C1025" s="12">
        <v>29</v>
      </c>
      <c r="D1025" s="12" t="s">
        <v>12</v>
      </c>
      <c r="E1025" s="12" t="s">
        <v>49</v>
      </c>
      <c r="F1025" s="12" t="s">
        <v>65</v>
      </c>
      <c r="G1025" s="13">
        <v>43116</v>
      </c>
      <c r="H1025" s="12" t="s">
        <v>62</v>
      </c>
      <c r="I1025" s="12" t="s">
        <v>23</v>
      </c>
      <c r="J1025" s="14" t="s">
        <v>24</v>
      </c>
      <c r="K1025" t="str">
        <f>_xlfn.XLOOKUP(A1025,attrition_cleaned!$A:$A,attrition_cleaned!$B:$B,"Missing")</f>
        <v>No</v>
      </c>
      <c r="L1025" s="13"/>
      <c r="M1025">
        <f>_xlfn.XLOOKUP(A1025,compensation_cleaned!$A:$A,compensation_cleaned!$B:$B,"Missing")</f>
        <v>753193</v>
      </c>
      <c r="N1025">
        <f>_xlfn.XLOOKUP(A1025,compensation_cleaned!$A:$A,compensation_cleaned!$C:$C,"Missing")</f>
        <v>50878</v>
      </c>
      <c r="O1025" t="str">
        <f>_xlfn.XLOOKUP(A1025,compensation_cleaned!$A:$A,compensation_cleaned!$D:$D,"Missing")</f>
        <v>L2</v>
      </c>
      <c r="P1025">
        <f>_xlfn.XLOOKUP(A1025,engagement_pivot!$A:$A,engagement_pivot!$B:$B,"Missing")</f>
        <v>2</v>
      </c>
      <c r="Q1025" t="str">
        <f>IF(
  _xlfn.XLOOKUP(A1025, engagement_pivot!A:A, engagement_pivot!C:C, 0) &gt; 0,
  "Yes",
  "No"
)</f>
        <v>Yes</v>
      </c>
      <c r="R1025">
        <f t="shared" si="75"/>
        <v>71</v>
      </c>
      <c r="S1025" t="str">
        <f t="shared" si="76"/>
        <v>37+ months</v>
      </c>
      <c r="T1025">
        <f>_xlfn.XLOOKUP(A1025,performance_pivot!$A:$A,performance_pivot!$B:$B,"Missing")</f>
        <v>3.75</v>
      </c>
      <c r="U1025">
        <f>_xlfn.XLOOKUP(A1025,compensation_cleaned!$A:$A,compensation_cleaned!$F:$F,"Missing")</f>
        <v>746435.40070921986</v>
      </c>
      <c r="V1025" t="str">
        <f t="shared" si="77"/>
        <v>Above Avg Pay</v>
      </c>
      <c r="W1025" t="str">
        <f t="shared" si="78"/>
        <v>Low/Avg Performer</v>
      </c>
      <c r="Y1025" t="str">
        <f t="shared" si="79"/>
        <v>Overpaid Low Performer</v>
      </c>
    </row>
    <row r="1026" spans="1:25">
      <c r="A1026" s="7" t="s">
        <v>1212</v>
      </c>
      <c r="B1026" s="8" t="s">
        <v>11</v>
      </c>
      <c r="C1026" s="8">
        <v>25</v>
      </c>
      <c r="D1026" s="8" t="s">
        <v>12</v>
      </c>
      <c r="E1026" s="8" t="s">
        <v>13</v>
      </c>
      <c r="F1026" s="8" t="s">
        <v>21</v>
      </c>
      <c r="G1026" s="9">
        <v>43280</v>
      </c>
      <c r="H1026" s="8" t="s">
        <v>295</v>
      </c>
      <c r="I1026" s="8" t="s">
        <v>16</v>
      </c>
      <c r="J1026" s="10" t="s">
        <v>17</v>
      </c>
      <c r="K1026" t="str">
        <f>_xlfn.XLOOKUP(A1026,attrition_cleaned!$A:$A,attrition_cleaned!$B:$B,"Missing")</f>
        <v>Yes</v>
      </c>
      <c r="L1026" s="9">
        <v>43934</v>
      </c>
      <c r="M1026">
        <f>_xlfn.XLOOKUP(A1026,compensation_cleaned!$A:$A,compensation_cleaned!$B:$B,"Missing")</f>
        <v>618440</v>
      </c>
      <c r="N1026">
        <f>_xlfn.XLOOKUP(A1026,compensation_cleaned!$A:$A,compensation_cleaned!$C:$C,"Missing")</f>
        <v>50795</v>
      </c>
      <c r="O1026" t="str">
        <f>_xlfn.XLOOKUP(A1026,compensation_cleaned!$A:$A,compensation_cleaned!$D:$D,"Missing")</f>
        <v>L2</v>
      </c>
      <c r="P1026">
        <f>_xlfn.XLOOKUP(A1026,engagement_pivot!$A:$A,engagement_pivot!$B:$B,"Missing")</f>
        <v>2.3333333333333335</v>
      </c>
      <c r="Q1026" t="str">
        <f>IF(
  _xlfn.XLOOKUP(A1026, engagement_pivot!A:A, engagement_pivot!C:C, 0) &gt; 0,
  "Yes",
  "No"
)</f>
        <v>Yes</v>
      </c>
      <c r="R1026">
        <f t="shared" si="75"/>
        <v>21</v>
      </c>
      <c r="S1026" t="str">
        <f t="shared" si="76"/>
        <v>13–36 months</v>
      </c>
      <c r="T1026">
        <f>_xlfn.XLOOKUP(A1026,performance_pivot!$A:$A,performance_pivot!$B:$B,"Missing")</f>
        <v>4</v>
      </c>
      <c r="U1026">
        <f>_xlfn.XLOOKUP(A1026,compensation_cleaned!$A:$A,compensation_cleaned!$F:$F,"Missing")</f>
        <v>746435.40070921986</v>
      </c>
      <c r="V1026" t="str">
        <f t="shared" si="77"/>
        <v>Below Avg Pay</v>
      </c>
      <c r="W1026" t="str">
        <f t="shared" si="78"/>
        <v>High Performer</v>
      </c>
      <c r="Y1026" t="str">
        <f t="shared" si="79"/>
        <v>Underpaid High Performer</v>
      </c>
    </row>
    <row r="1027" spans="1:25">
      <c r="A1027" s="11" t="s">
        <v>1213</v>
      </c>
      <c r="B1027" s="12" t="s">
        <v>19</v>
      </c>
      <c r="C1027" s="12">
        <v>43</v>
      </c>
      <c r="D1027" s="12" t="s">
        <v>12</v>
      </c>
      <c r="E1027" s="12" t="s">
        <v>13</v>
      </c>
      <c r="F1027" s="12" t="s">
        <v>14</v>
      </c>
      <c r="G1027" s="13">
        <v>45279</v>
      </c>
      <c r="H1027" s="12" t="s">
        <v>356</v>
      </c>
      <c r="I1027" s="12" t="s">
        <v>70</v>
      </c>
      <c r="J1027" s="14" t="s">
        <v>24</v>
      </c>
      <c r="K1027" t="str">
        <f>_xlfn.XLOOKUP(A1027,attrition_cleaned!$A:$A,attrition_cleaned!$B:$B,"Missing")</f>
        <v>Yes</v>
      </c>
      <c r="L1027" s="13">
        <v>46233</v>
      </c>
      <c r="M1027">
        <f>_xlfn.XLOOKUP(A1027,compensation_cleaned!$A:$A,compensation_cleaned!$B:$B,"Missing")</f>
        <v>1882790</v>
      </c>
      <c r="N1027">
        <f>_xlfn.XLOOKUP(A1027,compensation_cleaned!$A:$A,compensation_cleaned!$C:$C,"Missing")</f>
        <v>231312</v>
      </c>
      <c r="O1027" t="str">
        <f>_xlfn.XLOOKUP(A1027,compensation_cleaned!$A:$A,compensation_cleaned!$D:$D,"Missing")</f>
        <v>L5</v>
      </c>
      <c r="P1027">
        <f>_xlfn.XLOOKUP(A1027,engagement_pivot!$A:$A,engagement_pivot!$B:$B,"Missing")</f>
        <v>2.5</v>
      </c>
      <c r="Q1027" t="str">
        <f>IF(
  _xlfn.XLOOKUP(A1027, engagement_pivot!A:A, engagement_pivot!C:C, 0) &gt; 0,
  "Yes",
  "No"
)</f>
        <v>Yes</v>
      </c>
      <c r="R1027">
        <f t="shared" ref="R1027:R1090" si="80">IF(K1027="Yes",DATEDIF(G1027,L1027,"M"),DATEDIF(G1027,DATE(2023,12,31),"M"))</f>
        <v>31</v>
      </c>
      <c r="S1027" t="str">
        <f t="shared" ref="S1027:S1090" si="81">IF(R1027&lt;=12,"0–12 months",
 IF(R1027&lt;=36,"13–36 months","37+ months"))</f>
        <v>13–36 months</v>
      </c>
      <c r="T1027">
        <f>_xlfn.XLOOKUP(A1027,performance_pivot!$A:$A,performance_pivot!$B:$B,"Missing")</f>
        <v>4.25</v>
      </c>
      <c r="U1027">
        <f>_xlfn.XLOOKUP(A1027,compensation_cleaned!$A:$A,compensation_cleaned!$F:$F,"Missing")</f>
        <v>1044648.4727722772</v>
      </c>
      <c r="V1027" t="str">
        <f t="shared" ref="V1027:V1090" si="82">IF(M1027&gt;U1027,"Above Avg Pay","Below Avg Pay")</f>
        <v>Above Avg Pay</v>
      </c>
      <c r="W1027" t="str">
        <f t="shared" ref="W1027:W1090" si="83">IF(T1027&gt;=4,"High Performer","Low/Avg Performer")</f>
        <v>High Performer</v>
      </c>
      <c r="Y1027" t="str">
        <f t="shared" si="79"/>
        <v>Well Aligned</v>
      </c>
    </row>
    <row r="1028" spans="1:25">
      <c r="A1028" s="7" t="s">
        <v>1214</v>
      </c>
      <c r="B1028" s="8" t="s">
        <v>11</v>
      </c>
      <c r="C1028" s="8">
        <v>22</v>
      </c>
      <c r="D1028" s="8" t="s">
        <v>12</v>
      </c>
      <c r="E1028" s="8" t="s">
        <v>26</v>
      </c>
      <c r="F1028" s="8" t="s">
        <v>58</v>
      </c>
      <c r="G1028" s="9">
        <v>42943</v>
      </c>
      <c r="H1028" s="8" t="s">
        <v>192</v>
      </c>
      <c r="I1028" s="8" t="s">
        <v>70</v>
      </c>
      <c r="J1028" s="10" t="s">
        <v>24</v>
      </c>
      <c r="K1028" t="str">
        <f>_xlfn.XLOOKUP(A1028,attrition_cleaned!$A:$A,attrition_cleaned!$B:$B,"Missing")</f>
        <v>No</v>
      </c>
      <c r="L1028" s="9"/>
      <c r="M1028">
        <f>_xlfn.XLOOKUP(A1028,compensation_cleaned!$A:$A,compensation_cleaned!$B:$B,"Missing")</f>
        <v>980066</v>
      </c>
      <c r="N1028">
        <f>_xlfn.XLOOKUP(A1028,compensation_cleaned!$A:$A,compensation_cleaned!$C:$C,"Missing")</f>
        <v>94485</v>
      </c>
      <c r="O1028" t="str">
        <f>_xlfn.XLOOKUP(A1028,compensation_cleaned!$A:$A,compensation_cleaned!$D:$D,"Missing")</f>
        <v>L3</v>
      </c>
      <c r="P1028">
        <f>_xlfn.XLOOKUP(A1028,engagement_pivot!$A:$A,engagement_pivot!$B:$B,"Missing")</f>
        <v>2.6666666666666665</v>
      </c>
      <c r="Q1028" t="str">
        <f>IF(
  _xlfn.XLOOKUP(A1028, engagement_pivot!A:A, engagement_pivot!C:C, 0) &gt; 0,
  "Yes",
  "No"
)</f>
        <v>Yes</v>
      </c>
      <c r="R1028">
        <f t="shared" si="80"/>
        <v>77</v>
      </c>
      <c r="S1028" t="str">
        <f t="shared" si="81"/>
        <v>37+ months</v>
      </c>
      <c r="T1028">
        <f>_xlfn.XLOOKUP(A1028,performance_pivot!$A:$A,performance_pivot!$B:$B,"Missing")</f>
        <v>2</v>
      </c>
      <c r="U1028">
        <f>_xlfn.XLOOKUP(A1028,compensation_cleaned!$A:$A,compensation_cleaned!$F:$F,"Missing")</f>
        <v>1044648.4727722772</v>
      </c>
      <c r="V1028" t="str">
        <f t="shared" si="82"/>
        <v>Below Avg Pay</v>
      </c>
      <c r="W1028" t="str">
        <f t="shared" si="83"/>
        <v>Low/Avg Performer</v>
      </c>
      <c r="Y1028" t="str">
        <f t="shared" ref="Y1028:Y1091" si="84">IF(
 AND(V1028="Above Avg Pay",W1028="High Performer"),"Well Aligned",
 IF(
  AND(V1028="Below Avg Pay",W1028="High Performer"),"Underpaid High Performer",
  IF(
   AND(V1028="Above Avg Pay",W1028="Low/Avg Performer"),"Overpaid Low Performer",
   "Low Pay &amp; Low Performance"
  )
 )
)</f>
        <v>Low Pay &amp; Low Performance</v>
      </c>
    </row>
    <row r="1029" spans="1:25">
      <c r="A1029" s="11" t="s">
        <v>1215</v>
      </c>
      <c r="B1029" s="12" t="s">
        <v>19</v>
      </c>
      <c r="C1029" s="12">
        <v>40</v>
      </c>
      <c r="D1029" s="12" t="s">
        <v>20</v>
      </c>
      <c r="E1029" s="12" t="s">
        <v>33</v>
      </c>
      <c r="F1029" s="12" t="s">
        <v>112</v>
      </c>
      <c r="G1029" s="13">
        <v>43424</v>
      </c>
      <c r="H1029" s="12" t="s">
        <v>51</v>
      </c>
      <c r="I1029" s="12" t="s">
        <v>16</v>
      </c>
      <c r="J1029" s="14" t="s">
        <v>24</v>
      </c>
      <c r="K1029" t="str">
        <f>_xlfn.XLOOKUP(A1029,attrition_cleaned!$A:$A,attrition_cleaned!$B:$B,"Missing")</f>
        <v>Yes</v>
      </c>
      <c r="L1029" s="13">
        <v>44224</v>
      </c>
      <c r="M1029">
        <f>_xlfn.XLOOKUP(A1029,compensation_cleaned!$A:$A,compensation_cleaned!$B:$B,"Missing")</f>
        <v>1457552</v>
      </c>
      <c r="N1029">
        <f>_xlfn.XLOOKUP(A1029,compensation_cleaned!$A:$A,compensation_cleaned!$C:$C,"Missing")</f>
        <v>99992</v>
      </c>
      <c r="O1029" t="str">
        <f>_xlfn.XLOOKUP(A1029,compensation_cleaned!$A:$A,compensation_cleaned!$D:$D,"Missing")</f>
        <v>L4</v>
      </c>
      <c r="P1029">
        <f>_xlfn.XLOOKUP(A1029,engagement_pivot!$A:$A,engagement_pivot!$B:$B,"Missing")</f>
        <v>5</v>
      </c>
      <c r="Q1029" t="str">
        <f>IF(
  _xlfn.XLOOKUP(A1029, engagement_pivot!A:A, engagement_pivot!C:C, 0) &gt; 0,
  "Yes",
  "No"
)</f>
        <v>Yes</v>
      </c>
      <c r="R1029">
        <f t="shared" si="80"/>
        <v>26</v>
      </c>
      <c r="S1029" t="str">
        <f t="shared" si="81"/>
        <v>13–36 months</v>
      </c>
      <c r="T1029">
        <f>_xlfn.XLOOKUP(A1029,performance_pivot!$A:$A,performance_pivot!$B:$B,"Missing")</f>
        <v>3</v>
      </c>
      <c r="U1029">
        <f>_xlfn.XLOOKUP(A1029,compensation_cleaned!$A:$A,compensation_cleaned!$F:$F,"Missing")</f>
        <v>1044648.4727722772</v>
      </c>
      <c r="V1029" t="str">
        <f t="shared" si="82"/>
        <v>Above Avg Pay</v>
      </c>
      <c r="W1029" t="str">
        <f t="shared" si="83"/>
        <v>Low/Avg Performer</v>
      </c>
      <c r="Y1029" t="str">
        <f t="shared" si="84"/>
        <v>Overpaid Low Performer</v>
      </c>
    </row>
    <row r="1030" spans="1:25">
      <c r="A1030" s="7" t="s">
        <v>1216</v>
      </c>
      <c r="B1030" s="8" t="s">
        <v>11</v>
      </c>
      <c r="C1030" s="8">
        <v>39</v>
      </c>
      <c r="D1030" s="8" t="s">
        <v>20</v>
      </c>
      <c r="E1030" s="8" t="s">
        <v>37</v>
      </c>
      <c r="F1030" s="8" t="s">
        <v>38</v>
      </c>
      <c r="G1030" s="9">
        <v>44454</v>
      </c>
      <c r="H1030" s="8" t="s">
        <v>774</v>
      </c>
      <c r="I1030" s="8" t="s">
        <v>70</v>
      </c>
      <c r="J1030" s="10" t="s">
        <v>17</v>
      </c>
      <c r="K1030" t="str">
        <f>_xlfn.XLOOKUP(A1030,attrition_cleaned!$A:$A,attrition_cleaned!$B:$B,"Missing")</f>
        <v>No</v>
      </c>
      <c r="L1030" s="9"/>
      <c r="M1030">
        <f>_xlfn.XLOOKUP(A1030,compensation_cleaned!$A:$A,compensation_cleaned!$B:$B,"Missing")</f>
        <v>702080</v>
      </c>
      <c r="N1030">
        <f>_xlfn.XLOOKUP(A1030,compensation_cleaned!$A:$A,compensation_cleaned!$C:$C,"Missing")</f>
        <v>64393</v>
      </c>
      <c r="O1030" t="str">
        <f>_xlfn.XLOOKUP(A1030,compensation_cleaned!$A:$A,compensation_cleaned!$D:$D,"Missing")</f>
        <v>L2</v>
      </c>
      <c r="P1030">
        <f>_xlfn.XLOOKUP(A1030,engagement_pivot!$A:$A,engagement_pivot!$B:$B,"Missing")</f>
        <v>2.5</v>
      </c>
      <c r="Q1030" t="str">
        <f>IF(
  _xlfn.XLOOKUP(A1030, engagement_pivot!A:A, engagement_pivot!C:C, 0) &gt; 0,
  "Yes",
  "No"
)</f>
        <v>Yes</v>
      </c>
      <c r="R1030">
        <f t="shared" si="80"/>
        <v>27</v>
      </c>
      <c r="S1030" t="str">
        <f t="shared" si="81"/>
        <v>13–36 months</v>
      </c>
      <c r="T1030">
        <f>_xlfn.XLOOKUP(A1030,performance_pivot!$A:$A,performance_pivot!$B:$B,"Missing")</f>
        <v>3</v>
      </c>
      <c r="U1030">
        <f>_xlfn.XLOOKUP(A1030,compensation_cleaned!$A:$A,compensation_cleaned!$F:$F,"Missing")</f>
        <v>746435.40070921986</v>
      </c>
      <c r="V1030" t="str">
        <f t="shared" si="82"/>
        <v>Below Avg Pay</v>
      </c>
      <c r="W1030" t="str">
        <f t="shared" si="83"/>
        <v>Low/Avg Performer</v>
      </c>
      <c r="Y1030" t="str">
        <f t="shared" si="84"/>
        <v>Low Pay &amp; Low Performance</v>
      </c>
    </row>
    <row r="1031" spans="1:25">
      <c r="A1031" s="11" t="s">
        <v>1217</v>
      </c>
      <c r="B1031" s="12" t="s">
        <v>19</v>
      </c>
      <c r="C1031" s="12">
        <v>37</v>
      </c>
      <c r="D1031" s="12" t="s">
        <v>20</v>
      </c>
      <c r="E1031" s="12" t="s">
        <v>26</v>
      </c>
      <c r="F1031" s="12" t="s">
        <v>27</v>
      </c>
      <c r="G1031" s="13">
        <v>43990</v>
      </c>
      <c r="H1031" s="12" t="s">
        <v>107</v>
      </c>
      <c r="I1031" s="12" t="s">
        <v>56</v>
      </c>
      <c r="J1031" s="14" t="s">
        <v>24</v>
      </c>
      <c r="K1031" t="str">
        <f>_xlfn.XLOOKUP(A1031,attrition_cleaned!$A:$A,attrition_cleaned!$B:$B,"Missing")</f>
        <v>No</v>
      </c>
      <c r="L1031" s="13"/>
      <c r="M1031">
        <f>_xlfn.XLOOKUP(A1031,compensation_cleaned!$A:$A,compensation_cleaned!$B:$B,"Missing")</f>
        <v>540915</v>
      </c>
      <c r="N1031">
        <f>_xlfn.XLOOKUP(A1031,compensation_cleaned!$A:$A,compensation_cleaned!$C:$C,"Missing")</f>
        <v>31664</v>
      </c>
      <c r="O1031" t="str">
        <f>_xlfn.XLOOKUP(A1031,compensation_cleaned!$A:$A,compensation_cleaned!$D:$D,"Missing")</f>
        <v>L1</v>
      </c>
      <c r="P1031">
        <f>_xlfn.XLOOKUP(A1031,engagement_pivot!$A:$A,engagement_pivot!$B:$B,"Missing")</f>
        <v>5</v>
      </c>
      <c r="Q1031" t="str">
        <f>IF(
  _xlfn.XLOOKUP(A1031, engagement_pivot!A:A, engagement_pivot!C:C, 0) &gt; 0,
  "Yes",
  "No"
)</f>
        <v>Yes</v>
      </c>
      <c r="R1031">
        <f t="shared" si="80"/>
        <v>42</v>
      </c>
      <c r="S1031" t="str">
        <f t="shared" si="81"/>
        <v>37+ months</v>
      </c>
      <c r="T1031">
        <f>_xlfn.XLOOKUP(A1031,performance_pivot!$A:$A,performance_pivot!$B:$B,"Missing")</f>
        <v>3.75</v>
      </c>
      <c r="U1031">
        <f>_xlfn.XLOOKUP(A1031,compensation_cleaned!$A:$A,compensation_cleaned!$F:$F,"Missing")</f>
        <v>499723.03723404254</v>
      </c>
      <c r="V1031" t="str">
        <f t="shared" si="82"/>
        <v>Above Avg Pay</v>
      </c>
      <c r="W1031" t="str">
        <f t="shared" si="83"/>
        <v>Low/Avg Performer</v>
      </c>
      <c r="Y1031" t="str">
        <f t="shared" si="84"/>
        <v>Overpaid Low Performer</v>
      </c>
    </row>
    <row r="1032" spans="1:25">
      <c r="A1032" s="7" t="s">
        <v>1218</v>
      </c>
      <c r="B1032" s="8" t="s">
        <v>19</v>
      </c>
      <c r="C1032" s="8">
        <v>26</v>
      </c>
      <c r="D1032" s="8" t="s">
        <v>20</v>
      </c>
      <c r="E1032" s="8" t="s">
        <v>49</v>
      </c>
      <c r="F1032" s="8" t="s">
        <v>68</v>
      </c>
      <c r="G1032" s="9">
        <v>44927</v>
      </c>
      <c r="H1032" s="8" t="s">
        <v>35</v>
      </c>
      <c r="I1032" s="8" t="s">
        <v>45</v>
      </c>
      <c r="J1032" s="10" t="s">
        <v>17</v>
      </c>
      <c r="K1032" t="str">
        <f>_xlfn.XLOOKUP(A1032,attrition_cleaned!$A:$A,attrition_cleaned!$B:$B,"Missing")</f>
        <v>Yes</v>
      </c>
      <c r="L1032" s="9">
        <v>46381</v>
      </c>
      <c r="M1032">
        <f>_xlfn.XLOOKUP(A1032,compensation_cleaned!$A:$A,compensation_cleaned!$B:$B,"Missing")</f>
        <v>730587</v>
      </c>
      <c r="N1032">
        <f>_xlfn.XLOOKUP(A1032,compensation_cleaned!$A:$A,compensation_cleaned!$C:$C,"Missing")</f>
        <v>65792</v>
      </c>
      <c r="O1032" t="str">
        <f>_xlfn.XLOOKUP(A1032,compensation_cleaned!$A:$A,compensation_cleaned!$D:$D,"Missing")</f>
        <v>L2</v>
      </c>
      <c r="P1032">
        <f>_xlfn.XLOOKUP(A1032,engagement_pivot!$A:$A,engagement_pivot!$B:$B,"Missing")</f>
        <v>3.3333333333333335</v>
      </c>
      <c r="Q1032" t="str">
        <f>IF(
  _xlfn.XLOOKUP(A1032, engagement_pivot!A:A, engagement_pivot!C:C, 0) &gt; 0,
  "Yes",
  "No"
)</f>
        <v>Yes</v>
      </c>
      <c r="R1032">
        <f t="shared" si="80"/>
        <v>47</v>
      </c>
      <c r="S1032" t="str">
        <f t="shared" si="81"/>
        <v>37+ months</v>
      </c>
      <c r="T1032">
        <f>_xlfn.XLOOKUP(A1032,performance_pivot!$A:$A,performance_pivot!$B:$B,"Missing")</f>
        <v>4</v>
      </c>
      <c r="U1032">
        <f>_xlfn.XLOOKUP(A1032,compensation_cleaned!$A:$A,compensation_cleaned!$F:$F,"Missing")</f>
        <v>746435.40070921986</v>
      </c>
      <c r="V1032" t="str">
        <f t="shared" si="82"/>
        <v>Below Avg Pay</v>
      </c>
      <c r="W1032" t="str">
        <f t="shared" si="83"/>
        <v>High Performer</v>
      </c>
      <c r="Y1032" t="str">
        <f t="shared" si="84"/>
        <v>Underpaid High Performer</v>
      </c>
    </row>
    <row r="1033" spans="1:25">
      <c r="A1033" s="11" t="s">
        <v>1219</v>
      </c>
      <c r="B1033" s="12" t="s">
        <v>11</v>
      </c>
      <c r="C1033" s="12">
        <v>22</v>
      </c>
      <c r="D1033" s="12" t="s">
        <v>12</v>
      </c>
      <c r="E1033" s="12" t="s">
        <v>26</v>
      </c>
      <c r="F1033" s="12" t="s">
        <v>58</v>
      </c>
      <c r="G1033" s="13">
        <v>44952</v>
      </c>
      <c r="H1033" s="12" t="s">
        <v>341</v>
      </c>
      <c r="I1033" s="12" t="s">
        <v>31</v>
      </c>
      <c r="J1033" s="14" t="s">
        <v>24</v>
      </c>
      <c r="K1033" t="str">
        <f>_xlfn.XLOOKUP(A1033,attrition_cleaned!$A:$A,attrition_cleaned!$B:$B,"Missing")</f>
        <v>No</v>
      </c>
      <c r="L1033" s="13"/>
      <c r="M1033">
        <f>_xlfn.XLOOKUP(A1033,compensation_cleaned!$A:$A,compensation_cleaned!$B:$B,"Missing")</f>
        <v>950018</v>
      </c>
      <c r="N1033">
        <f>_xlfn.XLOOKUP(A1033,compensation_cleaned!$A:$A,compensation_cleaned!$C:$C,"Missing")</f>
        <v>101265</v>
      </c>
      <c r="O1033" t="str">
        <f>_xlfn.XLOOKUP(A1033,compensation_cleaned!$A:$A,compensation_cleaned!$D:$D,"Missing")</f>
        <v>L3</v>
      </c>
      <c r="P1033">
        <f>_xlfn.XLOOKUP(A1033,engagement_pivot!$A:$A,engagement_pivot!$B:$B,"Missing")</f>
        <v>2.5</v>
      </c>
      <c r="Q1033" t="str">
        <f>IF(
  _xlfn.XLOOKUP(A1033, engagement_pivot!A:A, engagement_pivot!C:C, 0) &gt; 0,
  "Yes",
  "No"
)</f>
        <v>Yes</v>
      </c>
      <c r="R1033">
        <f t="shared" si="80"/>
        <v>11</v>
      </c>
      <c r="S1033" t="str">
        <f t="shared" si="81"/>
        <v>0–12 months</v>
      </c>
      <c r="T1033">
        <f>_xlfn.XLOOKUP(A1033,performance_pivot!$A:$A,performance_pivot!$B:$B,"Missing")</f>
        <v>3.6666666666666665</v>
      </c>
      <c r="U1033">
        <f>_xlfn.XLOOKUP(A1033,compensation_cleaned!$A:$A,compensation_cleaned!$F:$F,"Missing")</f>
        <v>1044648.4727722772</v>
      </c>
      <c r="V1033" t="str">
        <f t="shared" si="82"/>
        <v>Below Avg Pay</v>
      </c>
      <c r="W1033" t="str">
        <f t="shared" si="83"/>
        <v>Low/Avg Performer</v>
      </c>
      <c r="Y1033" t="str">
        <f t="shared" si="84"/>
        <v>Low Pay &amp; Low Performance</v>
      </c>
    </row>
    <row r="1034" spans="1:25">
      <c r="A1034" s="7" t="s">
        <v>1220</v>
      </c>
      <c r="B1034" s="8" t="s">
        <v>19</v>
      </c>
      <c r="C1034" s="8">
        <v>34</v>
      </c>
      <c r="D1034" s="8" t="s">
        <v>12</v>
      </c>
      <c r="E1034" s="8" t="s">
        <v>37</v>
      </c>
      <c r="F1034" s="8" t="s">
        <v>43</v>
      </c>
      <c r="G1034" s="9">
        <v>44822</v>
      </c>
      <c r="H1034" s="8" t="s">
        <v>100</v>
      </c>
      <c r="I1034" s="8" t="s">
        <v>16</v>
      </c>
      <c r="J1034" s="10" t="s">
        <v>24</v>
      </c>
      <c r="K1034" t="str">
        <f>_xlfn.XLOOKUP(A1034,attrition_cleaned!$A:$A,attrition_cleaned!$B:$B,"Missing")</f>
        <v>No</v>
      </c>
      <c r="L1034" s="9"/>
      <c r="M1034">
        <f>_xlfn.XLOOKUP(A1034,compensation_cleaned!$A:$A,compensation_cleaned!$B:$B,"Missing")</f>
        <v>487700</v>
      </c>
      <c r="N1034">
        <f>_xlfn.XLOOKUP(A1034,compensation_cleaned!$A:$A,compensation_cleaned!$C:$C,"Missing")</f>
        <v>56975</v>
      </c>
      <c r="O1034" t="str">
        <f>_xlfn.XLOOKUP(A1034,compensation_cleaned!$A:$A,compensation_cleaned!$D:$D,"Missing")</f>
        <v>L1</v>
      </c>
      <c r="P1034">
        <f>_xlfn.XLOOKUP(A1034,engagement_pivot!$A:$A,engagement_pivot!$B:$B,"Missing")</f>
        <v>3</v>
      </c>
      <c r="Q1034" t="str">
        <f>IF(
  _xlfn.XLOOKUP(A1034, engagement_pivot!A:A, engagement_pivot!C:C, 0) &gt; 0,
  "Yes",
  "No"
)</f>
        <v>Yes</v>
      </c>
      <c r="R1034">
        <f t="shared" si="80"/>
        <v>15</v>
      </c>
      <c r="S1034" t="str">
        <f t="shared" si="81"/>
        <v>13–36 months</v>
      </c>
      <c r="T1034">
        <f>_xlfn.XLOOKUP(A1034,performance_pivot!$A:$A,performance_pivot!$B:$B,"Missing")</f>
        <v>3</v>
      </c>
      <c r="U1034">
        <f>_xlfn.XLOOKUP(A1034,compensation_cleaned!$A:$A,compensation_cleaned!$F:$F,"Missing")</f>
        <v>499723.03723404254</v>
      </c>
      <c r="V1034" t="str">
        <f t="shared" si="82"/>
        <v>Below Avg Pay</v>
      </c>
      <c r="W1034" t="str">
        <f t="shared" si="83"/>
        <v>Low/Avg Performer</v>
      </c>
      <c r="Y1034" t="str">
        <f t="shared" si="84"/>
        <v>Low Pay &amp; Low Performance</v>
      </c>
    </row>
    <row r="1035" spans="1:25">
      <c r="A1035" s="11" t="s">
        <v>1221</v>
      </c>
      <c r="B1035" s="12" t="s">
        <v>19</v>
      </c>
      <c r="C1035" s="12">
        <v>34</v>
      </c>
      <c r="D1035" s="12" t="s">
        <v>12</v>
      </c>
      <c r="E1035" s="12" t="s">
        <v>33</v>
      </c>
      <c r="F1035" s="12" t="s">
        <v>34</v>
      </c>
      <c r="G1035" s="13">
        <v>43734</v>
      </c>
      <c r="H1035" s="12" t="s">
        <v>88</v>
      </c>
      <c r="I1035" s="12" t="s">
        <v>23</v>
      </c>
      <c r="J1035" s="14" t="s">
        <v>24</v>
      </c>
      <c r="K1035" t="str">
        <f>_xlfn.XLOOKUP(A1035,attrition_cleaned!$A:$A,attrition_cleaned!$B:$B,"Missing")</f>
        <v>No</v>
      </c>
      <c r="L1035" s="13"/>
      <c r="M1035">
        <f>_xlfn.XLOOKUP(A1035,compensation_cleaned!$A:$A,compensation_cleaned!$B:$B,"Missing")</f>
        <v>1082203</v>
      </c>
      <c r="N1035">
        <f>_xlfn.XLOOKUP(A1035,compensation_cleaned!$A:$A,compensation_cleaned!$C:$C,"Missing")</f>
        <v>83392</v>
      </c>
      <c r="O1035" t="str">
        <f>_xlfn.XLOOKUP(A1035,compensation_cleaned!$A:$A,compensation_cleaned!$D:$D,"Missing")</f>
        <v>L3</v>
      </c>
      <c r="P1035">
        <f>_xlfn.XLOOKUP(A1035,engagement_pivot!$A:$A,engagement_pivot!$B:$B,"Missing")</f>
        <v>3.6666666666666665</v>
      </c>
      <c r="Q1035" t="str">
        <f>IF(
  _xlfn.XLOOKUP(A1035, engagement_pivot!A:A, engagement_pivot!C:C, 0) &gt; 0,
  "Yes",
  "No"
)</f>
        <v>Yes</v>
      </c>
      <c r="R1035">
        <f t="shared" si="80"/>
        <v>51</v>
      </c>
      <c r="S1035" t="str">
        <f t="shared" si="81"/>
        <v>37+ months</v>
      </c>
      <c r="T1035">
        <f>_xlfn.XLOOKUP(A1035,performance_pivot!$A:$A,performance_pivot!$B:$B,"Missing")</f>
        <v>3.3333333333333335</v>
      </c>
      <c r="U1035">
        <f>_xlfn.XLOOKUP(A1035,compensation_cleaned!$A:$A,compensation_cleaned!$F:$F,"Missing")</f>
        <v>1044648.4727722772</v>
      </c>
      <c r="V1035" t="str">
        <f t="shared" si="82"/>
        <v>Above Avg Pay</v>
      </c>
      <c r="W1035" t="str">
        <f t="shared" si="83"/>
        <v>Low/Avg Performer</v>
      </c>
      <c r="Y1035" t="str">
        <f t="shared" si="84"/>
        <v>Overpaid Low Performer</v>
      </c>
    </row>
    <row r="1036" spans="1:25">
      <c r="A1036" s="7" t="s">
        <v>1222</v>
      </c>
      <c r="B1036" s="8" t="s">
        <v>19</v>
      </c>
      <c r="C1036" s="8">
        <v>43</v>
      </c>
      <c r="D1036" s="8" t="s">
        <v>20</v>
      </c>
      <c r="E1036" s="8" t="s">
        <v>49</v>
      </c>
      <c r="F1036" s="8" t="s">
        <v>68</v>
      </c>
      <c r="G1036" s="9">
        <v>43430</v>
      </c>
      <c r="H1036" s="8" t="s">
        <v>153</v>
      </c>
      <c r="I1036" s="8" t="s">
        <v>31</v>
      </c>
      <c r="J1036" s="10" t="s">
        <v>24</v>
      </c>
      <c r="K1036" t="str">
        <f>_xlfn.XLOOKUP(A1036,attrition_cleaned!$A:$A,attrition_cleaned!$B:$B,"Missing")</f>
        <v>No</v>
      </c>
      <c r="L1036" s="9"/>
      <c r="M1036">
        <f>_xlfn.XLOOKUP(A1036,compensation_cleaned!$A:$A,compensation_cleaned!$B:$B,"Missing")</f>
        <v>641665</v>
      </c>
      <c r="N1036">
        <f>_xlfn.XLOOKUP(A1036,compensation_cleaned!$A:$A,compensation_cleaned!$C:$C,"Missing")</f>
        <v>52355</v>
      </c>
      <c r="O1036" t="str">
        <f>_xlfn.XLOOKUP(A1036,compensation_cleaned!$A:$A,compensation_cleaned!$D:$D,"Missing")</f>
        <v>L2</v>
      </c>
      <c r="P1036">
        <f>_xlfn.XLOOKUP(A1036,engagement_pivot!$A:$A,engagement_pivot!$B:$B,"Missing")</f>
        <v>1.3333333333333333</v>
      </c>
      <c r="Q1036" t="str">
        <f>IF(
  _xlfn.XLOOKUP(A1036, engagement_pivot!A:A, engagement_pivot!C:C, 0) &gt; 0,
  "Yes",
  "No"
)</f>
        <v>Yes</v>
      </c>
      <c r="R1036">
        <f t="shared" si="80"/>
        <v>61</v>
      </c>
      <c r="S1036" t="str">
        <f t="shared" si="81"/>
        <v>37+ months</v>
      </c>
      <c r="T1036">
        <f>_xlfn.XLOOKUP(A1036,performance_pivot!$A:$A,performance_pivot!$B:$B,"Missing")</f>
        <v>4</v>
      </c>
      <c r="U1036">
        <f>_xlfn.XLOOKUP(A1036,compensation_cleaned!$A:$A,compensation_cleaned!$F:$F,"Missing")</f>
        <v>746435.40070921986</v>
      </c>
      <c r="V1036" t="str">
        <f t="shared" si="82"/>
        <v>Below Avg Pay</v>
      </c>
      <c r="W1036" t="str">
        <f t="shared" si="83"/>
        <v>High Performer</v>
      </c>
      <c r="Y1036" t="str">
        <f t="shared" si="84"/>
        <v>Underpaid High Performer</v>
      </c>
    </row>
    <row r="1037" spans="1:25">
      <c r="A1037" s="11" t="s">
        <v>1223</v>
      </c>
      <c r="B1037" s="12" t="s">
        <v>19</v>
      </c>
      <c r="C1037" s="12">
        <v>42</v>
      </c>
      <c r="D1037" s="12" t="s">
        <v>20</v>
      </c>
      <c r="E1037" s="12" t="s">
        <v>13</v>
      </c>
      <c r="F1037" s="12" t="s">
        <v>21</v>
      </c>
      <c r="G1037" s="13">
        <v>44239</v>
      </c>
      <c r="H1037" s="12" t="s">
        <v>358</v>
      </c>
      <c r="I1037" s="12" t="s">
        <v>16</v>
      </c>
      <c r="J1037" s="14" t="s">
        <v>24</v>
      </c>
      <c r="K1037" t="str">
        <f>_xlfn.XLOOKUP(A1037,attrition_cleaned!$A:$A,attrition_cleaned!$B:$B,"Missing")</f>
        <v>No</v>
      </c>
      <c r="L1037" s="13"/>
      <c r="M1037">
        <f>_xlfn.XLOOKUP(A1037,compensation_cleaned!$A:$A,compensation_cleaned!$B:$B,"Missing")</f>
        <v>972995</v>
      </c>
      <c r="N1037">
        <f>_xlfn.XLOOKUP(A1037,compensation_cleaned!$A:$A,compensation_cleaned!$C:$C,"Missing")</f>
        <v>98956</v>
      </c>
      <c r="O1037" t="str">
        <f>_xlfn.XLOOKUP(A1037,compensation_cleaned!$A:$A,compensation_cleaned!$D:$D,"Missing")</f>
        <v>L3</v>
      </c>
      <c r="P1037">
        <f>_xlfn.XLOOKUP(A1037,engagement_pivot!$A:$A,engagement_pivot!$B:$B,"Missing")</f>
        <v>2.6666666666666665</v>
      </c>
      <c r="Q1037" t="str">
        <f>IF(
  _xlfn.XLOOKUP(A1037, engagement_pivot!A:A, engagement_pivot!C:C, 0) &gt; 0,
  "Yes",
  "No"
)</f>
        <v>Yes</v>
      </c>
      <c r="R1037">
        <f t="shared" si="80"/>
        <v>34</v>
      </c>
      <c r="S1037" t="str">
        <f t="shared" si="81"/>
        <v>13–36 months</v>
      </c>
      <c r="T1037">
        <f>_xlfn.XLOOKUP(A1037,performance_pivot!$A:$A,performance_pivot!$B:$B,"Missing")</f>
        <v>3.25</v>
      </c>
      <c r="U1037">
        <f>_xlfn.XLOOKUP(A1037,compensation_cleaned!$A:$A,compensation_cleaned!$F:$F,"Missing")</f>
        <v>1044648.4727722772</v>
      </c>
      <c r="V1037" t="str">
        <f t="shared" si="82"/>
        <v>Below Avg Pay</v>
      </c>
      <c r="W1037" t="str">
        <f t="shared" si="83"/>
        <v>Low/Avg Performer</v>
      </c>
      <c r="Y1037" t="str">
        <f t="shared" si="84"/>
        <v>Low Pay &amp; Low Performance</v>
      </c>
    </row>
    <row r="1038" spans="1:25">
      <c r="A1038" s="7" t="s">
        <v>1224</v>
      </c>
      <c r="B1038" s="8" t="s">
        <v>11</v>
      </c>
      <c r="C1038" s="8">
        <v>30</v>
      </c>
      <c r="D1038" s="8" t="s">
        <v>12</v>
      </c>
      <c r="E1038" s="8" t="s">
        <v>13</v>
      </c>
      <c r="F1038" s="8" t="s">
        <v>21</v>
      </c>
      <c r="G1038" s="9">
        <v>44732</v>
      </c>
      <c r="H1038" s="8" t="s">
        <v>239</v>
      </c>
      <c r="I1038" s="8" t="s">
        <v>45</v>
      </c>
      <c r="J1038" s="10" t="s">
        <v>24</v>
      </c>
      <c r="K1038" t="str">
        <f>_xlfn.XLOOKUP(A1038,attrition_cleaned!$A:$A,attrition_cleaned!$B:$B,"Missing")</f>
        <v>No</v>
      </c>
      <c r="L1038" s="9"/>
      <c r="M1038">
        <f>_xlfn.XLOOKUP(A1038,compensation_cleaned!$A:$A,compensation_cleaned!$B:$B,"Missing")</f>
        <v>953783</v>
      </c>
      <c r="N1038">
        <f>_xlfn.XLOOKUP(A1038,compensation_cleaned!$A:$A,compensation_cleaned!$C:$C,"Missing")</f>
        <v>114864</v>
      </c>
      <c r="O1038" t="str">
        <f>_xlfn.XLOOKUP(A1038,compensation_cleaned!$A:$A,compensation_cleaned!$D:$D,"Missing")</f>
        <v>L3</v>
      </c>
      <c r="P1038">
        <f>_xlfn.XLOOKUP(A1038,engagement_pivot!$A:$A,engagement_pivot!$B:$B,"Missing")</f>
        <v>1</v>
      </c>
      <c r="Q1038" t="str">
        <f>IF(
  _xlfn.XLOOKUP(A1038, engagement_pivot!A:A, engagement_pivot!C:C, 0) &gt; 0,
  "Yes",
  "No"
)</f>
        <v>Yes</v>
      </c>
      <c r="R1038">
        <f t="shared" si="80"/>
        <v>18</v>
      </c>
      <c r="S1038" t="str">
        <f t="shared" si="81"/>
        <v>13–36 months</v>
      </c>
      <c r="T1038">
        <f>_xlfn.XLOOKUP(A1038,performance_pivot!$A:$A,performance_pivot!$B:$B,"Missing")</f>
        <v>3</v>
      </c>
      <c r="U1038">
        <f>_xlfn.XLOOKUP(A1038,compensation_cleaned!$A:$A,compensation_cleaned!$F:$F,"Missing")</f>
        <v>1044648.4727722772</v>
      </c>
      <c r="V1038" t="str">
        <f t="shared" si="82"/>
        <v>Below Avg Pay</v>
      </c>
      <c r="W1038" t="str">
        <f t="shared" si="83"/>
        <v>Low/Avg Performer</v>
      </c>
      <c r="Y1038" t="str">
        <f t="shared" si="84"/>
        <v>Low Pay &amp; Low Performance</v>
      </c>
    </row>
    <row r="1039" spans="1:25">
      <c r="A1039" s="11" t="s">
        <v>1225</v>
      </c>
      <c r="B1039" s="12" t="s">
        <v>19</v>
      </c>
      <c r="C1039" s="12">
        <v>42</v>
      </c>
      <c r="D1039" s="12" t="s">
        <v>20</v>
      </c>
      <c r="E1039" s="12" t="s">
        <v>49</v>
      </c>
      <c r="F1039" s="12" t="s">
        <v>68</v>
      </c>
      <c r="G1039" s="13">
        <v>42824</v>
      </c>
      <c r="H1039" s="12" t="s">
        <v>84</v>
      </c>
      <c r="I1039" s="12" t="s">
        <v>45</v>
      </c>
      <c r="J1039" s="14" t="s">
        <v>24</v>
      </c>
      <c r="K1039" t="str">
        <f>_xlfn.XLOOKUP(A1039,attrition_cleaned!$A:$A,attrition_cleaned!$B:$B,"Missing")</f>
        <v>No</v>
      </c>
      <c r="L1039" s="13"/>
      <c r="M1039">
        <f>_xlfn.XLOOKUP(A1039,compensation_cleaned!$A:$A,compensation_cleaned!$B:$B,"Missing")</f>
        <v>1114629</v>
      </c>
      <c r="N1039">
        <f>_xlfn.XLOOKUP(A1039,compensation_cleaned!$A:$A,compensation_cleaned!$C:$C,"Missing")</f>
        <v>59556</v>
      </c>
      <c r="O1039" t="str">
        <f>_xlfn.XLOOKUP(A1039,compensation_cleaned!$A:$A,compensation_cleaned!$D:$D,"Missing")</f>
        <v>L3</v>
      </c>
      <c r="P1039">
        <f>_xlfn.XLOOKUP(A1039,engagement_pivot!$A:$A,engagement_pivot!$B:$B,"Missing")</f>
        <v>4</v>
      </c>
      <c r="Q1039" t="str">
        <f>IF(
  _xlfn.XLOOKUP(A1039, engagement_pivot!A:A, engagement_pivot!C:C, 0) &gt; 0,
  "Yes",
  "No"
)</f>
        <v>Yes</v>
      </c>
      <c r="R1039">
        <f t="shared" si="80"/>
        <v>81</v>
      </c>
      <c r="S1039" t="str">
        <f t="shared" si="81"/>
        <v>37+ months</v>
      </c>
      <c r="T1039">
        <f>_xlfn.XLOOKUP(A1039,performance_pivot!$A:$A,performance_pivot!$B:$B,"Missing")</f>
        <v>4</v>
      </c>
      <c r="U1039">
        <f>_xlfn.XLOOKUP(A1039,compensation_cleaned!$A:$A,compensation_cleaned!$F:$F,"Missing")</f>
        <v>1044648.4727722772</v>
      </c>
      <c r="V1039" t="str">
        <f t="shared" si="82"/>
        <v>Above Avg Pay</v>
      </c>
      <c r="W1039" t="str">
        <f t="shared" si="83"/>
        <v>High Performer</v>
      </c>
      <c r="Y1039" t="str">
        <f t="shared" si="84"/>
        <v>Well Aligned</v>
      </c>
    </row>
    <row r="1040" spans="1:25">
      <c r="A1040" s="7" t="s">
        <v>1226</v>
      </c>
      <c r="B1040" s="8" t="s">
        <v>19</v>
      </c>
      <c r="C1040" s="8">
        <v>29</v>
      </c>
      <c r="D1040" s="8" t="s">
        <v>12</v>
      </c>
      <c r="E1040" s="8" t="s">
        <v>26</v>
      </c>
      <c r="F1040" s="8" t="s">
        <v>58</v>
      </c>
      <c r="G1040" s="9">
        <v>43740</v>
      </c>
      <c r="H1040" s="8" t="s">
        <v>435</v>
      </c>
      <c r="I1040" s="8" t="s">
        <v>31</v>
      </c>
      <c r="J1040" s="10" t="s">
        <v>24</v>
      </c>
      <c r="K1040" t="str">
        <f>_xlfn.XLOOKUP(A1040,attrition_cleaned!$A:$A,attrition_cleaned!$B:$B,"Missing")</f>
        <v>No</v>
      </c>
      <c r="L1040" s="9"/>
      <c r="M1040">
        <f>_xlfn.XLOOKUP(A1040,compensation_cleaned!$A:$A,compensation_cleaned!$B:$B,"Missing")</f>
        <v>903485</v>
      </c>
      <c r="N1040">
        <f>_xlfn.XLOOKUP(A1040,compensation_cleaned!$A:$A,compensation_cleaned!$C:$C,"Missing")</f>
        <v>117706</v>
      </c>
      <c r="O1040" t="str">
        <f>_xlfn.XLOOKUP(A1040,compensation_cleaned!$A:$A,compensation_cleaned!$D:$D,"Missing")</f>
        <v>L3</v>
      </c>
      <c r="P1040">
        <f>_xlfn.XLOOKUP(A1040,engagement_pivot!$A:$A,engagement_pivot!$B:$B,"Missing")</f>
        <v>3.3333333333333335</v>
      </c>
      <c r="Q1040" t="str">
        <f>IF(
  _xlfn.XLOOKUP(A1040, engagement_pivot!A:A, engagement_pivot!C:C, 0) &gt; 0,
  "Yes",
  "No"
)</f>
        <v>Yes</v>
      </c>
      <c r="R1040">
        <f t="shared" si="80"/>
        <v>50</v>
      </c>
      <c r="S1040" t="str">
        <f t="shared" si="81"/>
        <v>37+ months</v>
      </c>
      <c r="T1040">
        <f>_xlfn.XLOOKUP(A1040,performance_pivot!$A:$A,performance_pivot!$B:$B,"Missing")</f>
        <v>4</v>
      </c>
      <c r="U1040">
        <f>_xlfn.XLOOKUP(A1040,compensation_cleaned!$A:$A,compensation_cleaned!$F:$F,"Missing")</f>
        <v>1044648.4727722772</v>
      </c>
      <c r="V1040" t="str">
        <f t="shared" si="82"/>
        <v>Below Avg Pay</v>
      </c>
      <c r="W1040" t="str">
        <f t="shared" si="83"/>
        <v>High Performer</v>
      </c>
      <c r="Y1040" t="str">
        <f t="shared" si="84"/>
        <v>Underpaid High Performer</v>
      </c>
    </row>
    <row r="1041" spans="1:25">
      <c r="A1041" s="11" t="s">
        <v>1227</v>
      </c>
      <c r="B1041" s="12" t="s">
        <v>19</v>
      </c>
      <c r="C1041" s="12">
        <v>44</v>
      </c>
      <c r="D1041" s="12" t="s">
        <v>20</v>
      </c>
      <c r="E1041" s="12" t="s">
        <v>49</v>
      </c>
      <c r="F1041" s="12" t="s">
        <v>50</v>
      </c>
      <c r="G1041" s="13">
        <v>44020</v>
      </c>
      <c r="H1041" s="12" t="s">
        <v>102</v>
      </c>
      <c r="I1041" s="12" t="s">
        <v>31</v>
      </c>
      <c r="J1041" s="14" t="s">
        <v>24</v>
      </c>
      <c r="K1041" t="str">
        <f>_xlfn.XLOOKUP(A1041,attrition_cleaned!$A:$A,attrition_cleaned!$B:$B,"Missing")</f>
        <v>No</v>
      </c>
      <c r="L1041" s="13"/>
      <c r="M1041">
        <f>_xlfn.XLOOKUP(A1041,compensation_cleaned!$A:$A,compensation_cleaned!$B:$B,"Missing")</f>
        <v>470454</v>
      </c>
      <c r="N1041">
        <f>_xlfn.XLOOKUP(A1041,compensation_cleaned!$A:$A,compensation_cleaned!$C:$C,"Missing")</f>
        <v>33120</v>
      </c>
      <c r="O1041" t="str">
        <f>_xlfn.XLOOKUP(A1041,compensation_cleaned!$A:$A,compensation_cleaned!$D:$D,"Missing")</f>
        <v>L1</v>
      </c>
      <c r="P1041">
        <f>_xlfn.XLOOKUP(A1041,engagement_pivot!$A:$A,engagement_pivot!$B:$B,"Missing")</f>
        <v>4.5</v>
      </c>
      <c r="Q1041" t="str">
        <f>IF(
  _xlfn.XLOOKUP(A1041, engagement_pivot!A:A, engagement_pivot!C:C, 0) &gt; 0,
  "Yes",
  "No"
)</f>
        <v>Yes</v>
      </c>
      <c r="R1041">
        <f t="shared" si="80"/>
        <v>41</v>
      </c>
      <c r="S1041" t="str">
        <f t="shared" si="81"/>
        <v>37+ months</v>
      </c>
      <c r="T1041">
        <f>_xlfn.XLOOKUP(A1041,performance_pivot!$A:$A,performance_pivot!$B:$B,"Missing")</f>
        <v>2</v>
      </c>
      <c r="U1041">
        <f>_xlfn.XLOOKUP(A1041,compensation_cleaned!$A:$A,compensation_cleaned!$F:$F,"Missing")</f>
        <v>499723.03723404254</v>
      </c>
      <c r="V1041" t="str">
        <f t="shared" si="82"/>
        <v>Below Avg Pay</v>
      </c>
      <c r="W1041" t="str">
        <f t="shared" si="83"/>
        <v>Low/Avg Performer</v>
      </c>
      <c r="Y1041" t="str">
        <f t="shared" si="84"/>
        <v>Low Pay &amp; Low Performance</v>
      </c>
    </row>
    <row r="1042" spans="1:25">
      <c r="A1042" s="7" t="s">
        <v>1228</v>
      </c>
      <c r="B1042" s="8" t="s">
        <v>11</v>
      </c>
      <c r="C1042" s="8">
        <v>32</v>
      </c>
      <c r="D1042" s="8" t="s">
        <v>12</v>
      </c>
      <c r="E1042" s="8" t="s">
        <v>33</v>
      </c>
      <c r="F1042" s="8" t="s">
        <v>34</v>
      </c>
      <c r="G1042" s="9">
        <v>43277</v>
      </c>
      <c r="H1042" s="8" t="s">
        <v>205</v>
      </c>
      <c r="I1042" s="8" t="s">
        <v>56</v>
      </c>
      <c r="J1042" s="10" t="s">
        <v>24</v>
      </c>
      <c r="K1042" t="str">
        <f>_xlfn.XLOOKUP(A1042,attrition_cleaned!$A:$A,attrition_cleaned!$B:$B,"Missing")</f>
        <v>Yes</v>
      </c>
      <c r="L1042" s="9">
        <v>44060</v>
      </c>
      <c r="M1042">
        <f>_xlfn.XLOOKUP(A1042,compensation_cleaned!$A:$A,compensation_cleaned!$B:$B,"Missing")</f>
        <v>779282</v>
      </c>
      <c r="N1042">
        <f>_xlfn.XLOOKUP(A1042,compensation_cleaned!$A:$A,compensation_cleaned!$C:$C,"Missing")</f>
        <v>41624</v>
      </c>
      <c r="O1042" t="str">
        <f>_xlfn.XLOOKUP(A1042,compensation_cleaned!$A:$A,compensation_cleaned!$D:$D,"Missing")</f>
        <v>L2</v>
      </c>
      <c r="P1042">
        <f>_xlfn.XLOOKUP(A1042,engagement_pivot!$A:$A,engagement_pivot!$B:$B,"Missing")</f>
        <v>3</v>
      </c>
      <c r="Q1042" t="str">
        <f>IF(
  _xlfn.XLOOKUP(A1042, engagement_pivot!A:A, engagement_pivot!C:C, 0) &gt; 0,
  "Yes",
  "No"
)</f>
        <v>Yes</v>
      </c>
      <c r="R1042">
        <f t="shared" si="80"/>
        <v>25</v>
      </c>
      <c r="S1042" t="str">
        <f t="shared" si="81"/>
        <v>13–36 months</v>
      </c>
      <c r="T1042">
        <f>_xlfn.XLOOKUP(A1042,performance_pivot!$A:$A,performance_pivot!$B:$B,"Missing")</f>
        <v>3.75</v>
      </c>
      <c r="U1042">
        <f>_xlfn.XLOOKUP(A1042,compensation_cleaned!$A:$A,compensation_cleaned!$F:$F,"Missing")</f>
        <v>746435.40070921986</v>
      </c>
      <c r="V1042" t="str">
        <f t="shared" si="82"/>
        <v>Above Avg Pay</v>
      </c>
      <c r="W1042" t="str">
        <f t="shared" si="83"/>
        <v>Low/Avg Performer</v>
      </c>
      <c r="Y1042" t="str">
        <f t="shared" si="84"/>
        <v>Overpaid Low Performer</v>
      </c>
    </row>
    <row r="1043" spans="1:25">
      <c r="A1043" s="11" t="s">
        <v>1229</v>
      </c>
      <c r="B1043" s="12" t="s">
        <v>11</v>
      </c>
      <c r="C1043" s="12">
        <v>40</v>
      </c>
      <c r="D1043" s="12" t="s">
        <v>20</v>
      </c>
      <c r="E1043" s="12" t="s">
        <v>26</v>
      </c>
      <c r="F1043" s="12" t="s">
        <v>58</v>
      </c>
      <c r="G1043" s="13">
        <v>44491</v>
      </c>
      <c r="H1043" s="12" t="s">
        <v>683</v>
      </c>
      <c r="I1043" s="12" t="s">
        <v>70</v>
      </c>
      <c r="J1043" s="14" t="s">
        <v>24</v>
      </c>
      <c r="K1043" t="str">
        <f>_xlfn.XLOOKUP(A1043,attrition_cleaned!$A:$A,attrition_cleaned!$B:$B,"Missing")</f>
        <v>No</v>
      </c>
      <c r="L1043" s="13"/>
      <c r="M1043">
        <f>_xlfn.XLOOKUP(A1043,compensation_cleaned!$A:$A,compensation_cleaned!$B:$B,"Missing")</f>
        <v>616019</v>
      </c>
      <c r="N1043">
        <f>_xlfn.XLOOKUP(A1043,compensation_cleaned!$A:$A,compensation_cleaned!$C:$C,"Missing")</f>
        <v>83302</v>
      </c>
      <c r="O1043" t="str">
        <f>_xlfn.XLOOKUP(A1043,compensation_cleaned!$A:$A,compensation_cleaned!$D:$D,"Missing")</f>
        <v>L2</v>
      </c>
      <c r="P1043">
        <f>_xlfn.XLOOKUP(A1043,engagement_pivot!$A:$A,engagement_pivot!$B:$B,"Missing")</f>
        <v>2</v>
      </c>
      <c r="Q1043" t="str">
        <f>IF(
  _xlfn.XLOOKUP(A1043, engagement_pivot!A:A, engagement_pivot!C:C, 0) &gt; 0,
  "Yes",
  "No"
)</f>
        <v>Yes</v>
      </c>
      <c r="R1043">
        <f t="shared" si="80"/>
        <v>26</v>
      </c>
      <c r="S1043" t="str">
        <f t="shared" si="81"/>
        <v>13–36 months</v>
      </c>
      <c r="T1043">
        <f>_xlfn.XLOOKUP(A1043,performance_pivot!$A:$A,performance_pivot!$B:$B,"Missing")</f>
        <v>3.6666666666666665</v>
      </c>
      <c r="U1043">
        <f>_xlfn.XLOOKUP(A1043,compensation_cleaned!$A:$A,compensation_cleaned!$F:$F,"Missing")</f>
        <v>746435.40070921986</v>
      </c>
      <c r="V1043" t="str">
        <f t="shared" si="82"/>
        <v>Below Avg Pay</v>
      </c>
      <c r="W1043" t="str">
        <f t="shared" si="83"/>
        <v>Low/Avg Performer</v>
      </c>
      <c r="Y1043" t="str">
        <f t="shared" si="84"/>
        <v>Low Pay &amp; Low Performance</v>
      </c>
    </row>
    <row r="1044" spans="1:25">
      <c r="A1044" s="7" t="s">
        <v>1230</v>
      </c>
      <c r="B1044" s="8" t="s">
        <v>11</v>
      </c>
      <c r="C1044" s="8">
        <v>22</v>
      </c>
      <c r="D1044" s="8" t="s">
        <v>12</v>
      </c>
      <c r="E1044" s="8" t="s">
        <v>33</v>
      </c>
      <c r="F1044" s="8" t="s">
        <v>34</v>
      </c>
      <c r="G1044" s="9">
        <v>42825</v>
      </c>
      <c r="H1044" s="8" t="s">
        <v>159</v>
      </c>
      <c r="I1044" s="8" t="s">
        <v>45</v>
      </c>
      <c r="J1044" s="10" t="s">
        <v>24</v>
      </c>
      <c r="K1044" t="str">
        <f>_xlfn.XLOOKUP(A1044,attrition_cleaned!$A:$A,attrition_cleaned!$B:$B,"Missing")</f>
        <v>Yes</v>
      </c>
      <c r="L1044" s="9">
        <v>43495</v>
      </c>
      <c r="M1044">
        <f>_xlfn.XLOOKUP(A1044,compensation_cleaned!$A:$A,compensation_cleaned!$B:$B,"Missing")</f>
        <v>773651</v>
      </c>
      <c r="N1044">
        <f>_xlfn.XLOOKUP(A1044,compensation_cleaned!$A:$A,compensation_cleaned!$C:$C,"Missing")</f>
        <v>113690</v>
      </c>
      <c r="O1044" t="str">
        <f>_xlfn.XLOOKUP(A1044,compensation_cleaned!$A:$A,compensation_cleaned!$D:$D,"Missing")</f>
        <v>L2</v>
      </c>
      <c r="P1044">
        <f>_xlfn.XLOOKUP(A1044,engagement_pivot!$A:$A,engagement_pivot!$B:$B,"Missing")</f>
        <v>3</v>
      </c>
      <c r="Q1044" t="str">
        <f>IF(
  _xlfn.XLOOKUP(A1044, engagement_pivot!A:A, engagement_pivot!C:C, 0) &gt; 0,
  "Yes",
  "No"
)</f>
        <v>Yes</v>
      </c>
      <c r="R1044">
        <f t="shared" si="80"/>
        <v>21</v>
      </c>
      <c r="S1044" t="str">
        <f t="shared" si="81"/>
        <v>13–36 months</v>
      </c>
      <c r="T1044">
        <f>_xlfn.XLOOKUP(A1044,performance_pivot!$A:$A,performance_pivot!$B:$B,"Missing")</f>
        <v>3.6666666666666665</v>
      </c>
      <c r="U1044">
        <f>_xlfn.XLOOKUP(A1044,compensation_cleaned!$A:$A,compensation_cleaned!$F:$F,"Missing")</f>
        <v>746435.40070921986</v>
      </c>
      <c r="V1044" t="str">
        <f t="shared" si="82"/>
        <v>Above Avg Pay</v>
      </c>
      <c r="W1044" t="str">
        <f t="shared" si="83"/>
        <v>Low/Avg Performer</v>
      </c>
      <c r="Y1044" t="str">
        <f t="shared" si="84"/>
        <v>Overpaid Low Performer</v>
      </c>
    </row>
    <row r="1045" spans="1:25">
      <c r="A1045" s="11" t="s">
        <v>1231</v>
      </c>
      <c r="B1045" s="12" t="s">
        <v>19</v>
      </c>
      <c r="C1045" s="12">
        <v>43</v>
      </c>
      <c r="D1045" s="12" t="s">
        <v>20</v>
      </c>
      <c r="E1045" s="12" t="s">
        <v>13</v>
      </c>
      <c r="F1045" s="12" t="s">
        <v>14</v>
      </c>
      <c r="G1045" s="13">
        <v>44771</v>
      </c>
      <c r="H1045" s="12" t="s">
        <v>774</v>
      </c>
      <c r="I1045" s="12" t="s">
        <v>70</v>
      </c>
      <c r="J1045" s="14" t="s">
        <v>24</v>
      </c>
      <c r="K1045" t="str">
        <f>_xlfn.XLOOKUP(A1045,attrition_cleaned!$A:$A,attrition_cleaned!$B:$B,"Missing")</f>
        <v>No</v>
      </c>
      <c r="L1045" s="13"/>
      <c r="M1045">
        <f>_xlfn.XLOOKUP(A1045,compensation_cleaned!$A:$A,compensation_cleaned!$B:$B,"Missing")</f>
        <v>1528465</v>
      </c>
      <c r="N1045">
        <f>_xlfn.XLOOKUP(A1045,compensation_cleaned!$A:$A,compensation_cleaned!$C:$C,"Missing")</f>
        <v>197200</v>
      </c>
      <c r="O1045" t="str">
        <f>_xlfn.XLOOKUP(A1045,compensation_cleaned!$A:$A,compensation_cleaned!$D:$D,"Missing")</f>
        <v>L4</v>
      </c>
      <c r="P1045">
        <f>_xlfn.XLOOKUP(A1045,engagement_pivot!$A:$A,engagement_pivot!$B:$B,"Missing")</f>
        <v>2.5</v>
      </c>
      <c r="Q1045" t="str">
        <f>IF(
  _xlfn.XLOOKUP(A1045, engagement_pivot!A:A, engagement_pivot!C:C, 0) &gt; 0,
  "Yes",
  "No"
)</f>
        <v>Yes</v>
      </c>
      <c r="R1045">
        <f t="shared" si="80"/>
        <v>17</v>
      </c>
      <c r="S1045" t="str">
        <f t="shared" si="81"/>
        <v>13–36 months</v>
      </c>
      <c r="T1045">
        <f>_xlfn.XLOOKUP(A1045,performance_pivot!$A:$A,performance_pivot!$B:$B,"Missing")</f>
        <v>3.75</v>
      </c>
      <c r="U1045">
        <f>_xlfn.XLOOKUP(A1045,compensation_cleaned!$A:$A,compensation_cleaned!$F:$F,"Missing")</f>
        <v>1044648.4727722772</v>
      </c>
      <c r="V1045" t="str">
        <f t="shared" si="82"/>
        <v>Above Avg Pay</v>
      </c>
      <c r="W1045" t="str">
        <f t="shared" si="83"/>
        <v>Low/Avg Performer</v>
      </c>
      <c r="Y1045" t="str">
        <f t="shared" si="84"/>
        <v>Overpaid Low Performer</v>
      </c>
    </row>
    <row r="1046" spans="1:25">
      <c r="A1046" s="7" t="s">
        <v>1232</v>
      </c>
      <c r="B1046" s="8" t="s">
        <v>19</v>
      </c>
      <c r="C1046" s="8">
        <v>44</v>
      </c>
      <c r="D1046" s="8" t="s">
        <v>12</v>
      </c>
      <c r="E1046" s="8" t="s">
        <v>13</v>
      </c>
      <c r="F1046" s="8" t="s">
        <v>21</v>
      </c>
      <c r="G1046" s="9">
        <v>43359</v>
      </c>
      <c r="H1046" s="8" t="s">
        <v>255</v>
      </c>
      <c r="I1046" s="8" t="s">
        <v>45</v>
      </c>
      <c r="J1046" s="10" t="s">
        <v>17</v>
      </c>
      <c r="K1046" t="str">
        <f>_xlfn.XLOOKUP(A1046,attrition_cleaned!$A:$A,attrition_cleaned!$B:$B,"Missing")</f>
        <v>No</v>
      </c>
      <c r="L1046" s="9"/>
      <c r="M1046">
        <f>_xlfn.XLOOKUP(A1046,compensation_cleaned!$A:$A,compensation_cleaned!$B:$B,"Missing")</f>
        <v>705031</v>
      </c>
      <c r="N1046">
        <f>_xlfn.XLOOKUP(A1046,compensation_cleaned!$A:$A,compensation_cleaned!$C:$C,"Missing")</f>
        <v>43924</v>
      </c>
      <c r="O1046" t="str">
        <f>_xlfn.XLOOKUP(A1046,compensation_cleaned!$A:$A,compensation_cleaned!$D:$D,"Missing")</f>
        <v>L2</v>
      </c>
      <c r="P1046">
        <f>_xlfn.XLOOKUP(A1046,engagement_pivot!$A:$A,engagement_pivot!$B:$B,"Missing")</f>
        <v>1</v>
      </c>
      <c r="Q1046" t="str">
        <f>IF(
  _xlfn.XLOOKUP(A1046, engagement_pivot!A:A, engagement_pivot!C:C, 0) &gt; 0,
  "Yes",
  "No"
)</f>
        <v>Yes</v>
      </c>
      <c r="R1046">
        <f t="shared" si="80"/>
        <v>63</v>
      </c>
      <c r="S1046" t="str">
        <f t="shared" si="81"/>
        <v>37+ months</v>
      </c>
      <c r="T1046">
        <f>_xlfn.XLOOKUP(A1046,performance_pivot!$A:$A,performance_pivot!$B:$B,"Missing")</f>
        <v>2.6666666666666665</v>
      </c>
      <c r="U1046">
        <f>_xlfn.XLOOKUP(A1046,compensation_cleaned!$A:$A,compensation_cleaned!$F:$F,"Missing")</f>
        <v>746435.40070921986</v>
      </c>
      <c r="V1046" t="str">
        <f t="shared" si="82"/>
        <v>Below Avg Pay</v>
      </c>
      <c r="W1046" t="str">
        <f t="shared" si="83"/>
        <v>Low/Avg Performer</v>
      </c>
      <c r="Y1046" t="str">
        <f t="shared" si="84"/>
        <v>Low Pay &amp; Low Performance</v>
      </c>
    </row>
    <row r="1047" spans="1:25">
      <c r="A1047" s="11" t="s">
        <v>1233</v>
      </c>
      <c r="B1047" s="12" t="s">
        <v>19</v>
      </c>
      <c r="C1047" s="12">
        <v>43</v>
      </c>
      <c r="D1047" s="12" t="s">
        <v>12</v>
      </c>
      <c r="E1047" s="12" t="s">
        <v>37</v>
      </c>
      <c r="F1047" s="12" t="s">
        <v>43</v>
      </c>
      <c r="G1047" s="13">
        <v>42754</v>
      </c>
      <c r="H1047" s="12" t="s">
        <v>44</v>
      </c>
      <c r="I1047" s="12" t="s">
        <v>56</v>
      </c>
      <c r="J1047" s="14" t="s">
        <v>24</v>
      </c>
      <c r="K1047" t="str">
        <f>_xlfn.XLOOKUP(A1047,attrition_cleaned!$A:$A,attrition_cleaned!$B:$B,"Missing")</f>
        <v>No</v>
      </c>
      <c r="L1047" s="13"/>
      <c r="M1047">
        <f>_xlfn.XLOOKUP(A1047,compensation_cleaned!$A:$A,compensation_cleaned!$B:$B,"Missing")</f>
        <v>2185129</v>
      </c>
      <c r="N1047">
        <f>_xlfn.XLOOKUP(A1047,compensation_cleaned!$A:$A,compensation_cleaned!$C:$C,"Missing")</f>
        <v>163051</v>
      </c>
      <c r="O1047" t="str">
        <f>_xlfn.XLOOKUP(A1047,compensation_cleaned!$A:$A,compensation_cleaned!$D:$D,"Missing")</f>
        <v>L5</v>
      </c>
      <c r="P1047">
        <f>_xlfn.XLOOKUP(A1047,engagement_pivot!$A:$A,engagement_pivot!$B:$B,"Missing")</f>
        <v>5</v>
      </c>
      <c r="Q1047" t="str">
        <f>IF(
  _xlfn.XLOOKUP(A1047, engagement_pivot!A:A, engagement_pivot!C:C, 0) &gt; 0,
  "Yes",
  "No"
)</f>
        <v>Yes</v>
      </c>
      <c r="R1047">
        <f t="shared" si="80"/>
        <v>83</v>
      </c>
      <c r="S1047" t="str">
        <f t="shared" si="81"/>
        <v>37+ months</v>
      </c>
      <c r="T1047">
        <f>_xlfn.XLOOKUP(A1047,performance_pivot!$A:$A,performance_pivot!$B:$B,"Missing")</f>
        <v>3.3333333333333335</v>
      </c>
      <c r="U1047">
        <f>_xlfn.XLOOKUP(A1047,compensation_cleaned!$A:$A,compensation_cleaned!$F:$F,"Missing")</f>
        <v>1044648.4727722772</v>
      </c>
      <c r="V1047" t="str">
        <f t="shared" si="82"/>
        <v>Above Avg Pay</v>
      </c>
      <c r="W1047" t="str">
        <f t="shared" si="83"/>
        <v>Low/Avg Performer</v>
      </c>
      <c r="Y1047" t="str">
        <f t="shared" si="84"/>
        <v>Overpaid Low Performer</v>
      </c>
    </row>
    <row r="1048" spans="1:25">
      <c r="A1048" s="7" t="s">
        <v>1234</v>
      </c>
      <c r="B1048" s="8" t="s">
        <v>19</v>
      </c>
      <c r="C1048" s="8">
        <v>29</v>
      </c>
      <c r="D1048" s="8" t="s">
        <v>12</v>
      </c>
      <c r="E1048" s="8" t="s">
        <v>33</v>
      </c>
      <c r="F1048" s="8" t="s">
        <v>34</v>
      </c>
      <c r="G1048" s="9">
        <v>43942</v>
      </c>
      <c r="H1048" s="8" t="s">
        <v>15</v>
      </c>
      <c r="I1048" s="8" t="s">
        <v>70</v>
      </c>
      <c r="J1048" s="10" t="s">
        <v>24</v>
      </c>
      <c r="K1048" t="str">
        <f>_xlfn.XLOOKUP(A1048,attrition_cleaned!$A:$A,attrition_cleaned!$B:$B,"Missing")</f>
        <v>Yes</v>
      </c>
      <c r="L1048" s="9">
        <v>44370</v>
      </c>
      <c r="M1048">
        <f>_xlfn.XLOOKUP(A1048,compensation_cleaned!$A:$A,compensation_cleaned!$B:$B,"Missing")</f>
        <v>682983</v>
      </c>
      <c r="N1048">
        <f>_xlfn.XLOOKUP(A1048,compensation_cleaned!$A:$A,compensation_cleaned!$C:$C,"Missing")</f>
        <v>57601</v>
      </c>
      <c r="O1048" t="str">
        <f>_xlfn.XLOOKUP(A1048,compensation_cleaned!$A:$A,compensation_cleaned!$D:$D,"Missing")</f>
        <v>L2</v>
      </c>
      <c r="P1048">
        <f>_xlfn.XLOOKUP(A1048,engagement_pivot!$A:$A,engagement_pivot!$B:$B,"Missing")</f>
        <v>4</v>
      </c>
      <c r="Q1048" t="str">
        <f>IF(
  _xlfn.XLOOKUP(A1048, engagement_pivot!A:A, engagement_pivot!C:C, 0) &gt; 0,
  "Yes",
  "No"
)</f>
        <v>Yes</v>
      </c>
      <c r="R1048">
        <f t="shared" si="80"/>
        <v>14</v>
      </c>
      <c r="S1048" t="str">
        <f t="shared" si="81"/>
        <v>13–36 months</v>
      </c>
      <c r="T1048">
        <f>_xlfn.XLOOKUP(A1048,performance_pivot!$A:$A,performance_pivot!$B:$B,"Missing")</f>
        <v>4.25</v>
      </c>
      <c r="U1048">
        <f>_xlfn.XLOOKUP(A1048,compensation_cleaned!$A:$A,compensation_cleaned!$F:$F,"Missing")</f>
        <v>746435.40070921986</v>
      </c>
      <c r="V1048" t="str">
        <f t="shared" si="82"/>
        <v>Below Avg Pay</v>
      </c>
      <c r="W1048" t="str">
        <f t="shared" si="83"/>
        <v>High Performer</v>
      </c>
      <c r="Y1048" t="str">
        <f t="shared" si="84"/>
        <v>Underpaid High Performer</v>
      </c>
    </row>
    <row r="1049" spans="1:25">
      <c r="A1049" s="11" t="s">
        <v>1235</v>
      </c>
      <c r="B1049" s="12" t="s">
        <v>19</v>
      </c>
      <c r="C1049" s="12">
        <v>29</v>
      </c>
      <c r="D1049" s="12" t="s">
        <v>12</v>
      </c>
      <c r="E1049" s="12" t="s">
        <v>26</v>
      </c>
      <c r="F1049" s="12" t="s">
        <v>27</v>
      </c>
      <c r="G1049" s="13">
        <v>43337</v>
      </c>
      <c r="H1049" s="12" t="s">
        <v>90</v>
      </c>
      <c r="I1049" s="12" t="s">
        <v>31</v>
      </c>
      <c r="J1049" s="14" t="s">
        <v>24</v>
      </c>
      <c r="K1049" t="str">
        <f>_xlfn.XLOOKUP(A1049,attrition_cleaned!$A:$A,attrition_cleaned!$B:$B,"Missing")</f>
        <v>No</v>
      </c>
      <c r="L1049" s="13"/>
      <c r="M1049">
        <f>_xlfn.XLOOKUP(A1049,compensation_cleaned!$A:$A,compensation_cleaned!$B:$B,"Missing")</f>
        <v>935773</v>
      </c>
      <c r="N1049">
        <f>_xlfn.XLOOKUP(A1049,compensation_cleaned!$A:$A,compensation_cleaned!$C:$C,"Missing")</f>
        <v>74344</v>
      </c>
      <c r="O1049" t="str">
        <f>_xlfn.XLOOKUP(A1049,compensation_cleaned!$A:$A,compensation_cleaned!$D:$D,"Missing")</f>
        <v>L3</v>
      </c>
      <c r="P1049">
        <f>_xlfn.XLOOKUP(A1049,engagement_pivot!$A:$A,engagement_pivot!$B:$B,"Missing")</f>
        <v>4</v>
      </c>
      <c r="Q1049" t="str">
        <f>IF(
  _xlfn.XLOOKUP(A1049, engagement_pivot!A:A, engagement_pivot!C:C, 0) &gt; 0,
  "Yes",
  "No"
)</f>
        <v>Yes</v>
      </c>
      <c r="R1049">
        <f t="shared" si="80"/>
        <v>64</v>
      </c>
      <c r="S1049" t="str">
        <f t="shared" si="81"/>
        <v>37+ months</v>
      </c>
      <c r="T1049">
        <f>_xlfn.XLOOKUP(A1049,performance_pivot!$A:$A,performance_pivot!$B:$B,"Missing")</f>
        <v>4</v>
      </c>
      <c r="U1049">
        <f>_xlfn.XLOOKUP(A1049,compensation_cleaned!$A:$A,compensation_cleaned!$F:$F,"Missing")</f>
        <v>1044648.4727722772</v>
      </c>
      <c r="V1049" t="str">
        <f t="shared" si="82"/>
        <v>Below Avg Pay</v>
      </c>
      <c r="W1049" t="str">
        <f t="shared" si="83"/>
        <v>High Performer</v>
      </c>
      <c r="Y1049" t="str">
        <f t="shared" si="84"/>
        <v>Underpaid High Performer</v>
      </c>
    </row>
    <row r="1050" spans="1:25">
      <c r="A1050" s="7" t="s">
        <v>1236</v>
      </c>
      <c r="B1050" s="8" t="s">
        <v>19</v>
      </c>
      <c r="C1050" s="8">
        <v>30</v>
      </c>
      <c r="D1050" s="8" t="s">
        <v>12</v>
      </c>
      <c r="E1050" s="8" t="s">
        <v>37</v>
      </c>
      <c r="F1050" s="8" t="s">
        <v>38</v>
      </c>
      <c r="G1050" s="9">
        <v>42914</v>
      </c>
      <c r="H1050" s="8" t="s">
        <v>422</v>
      </c>
      <c r="I1050" s="8" t="s">
        <v>31</v>
      </c>
      <c r="J1050" s="10" t="s">
        <v>24</v>
      </c>
      <c r="K1050" t="str">
        <f>_xlfn.XLOOKUP(A1050,attrition_cleaned!$A:$A,attrition_cleaned!$B:$B,"Missing")</f>
        <v>No</v>
      </c>
      <c r="L1050" s="9"/>
      <c r="M1050">
        <f>_xlfn.XLOOKUP(A1050,compensation_cleaned!$A:$A,compensation_cleaned!$B:$B,"Missing")</f>
        <v>1248451</v>
      </c>
      <c r="N1050">
        <f>_xlfn.XLOOKUP(A1050,compensation_cleaned!$A:$A,compensation_cleaned!$C:$C,"Missing")</f>
        <v>179617</v>
      </c>
      <c r="O1050" t="str">
        <f>_xlfn.XLOOKUP(A1050,compensation_cleaned!$A:$A,compensation_cleaned!$D:$D,"Missing")</f>
        <v>L4</v>
      </c>
      <c r="P1050">
        <f>_xlfn.XLOOKUP(A1050,engagement_pivot!$A:$A,engagement_pivot!$B:$B,"Missing")</f>
        <v>4</v>
      </c>
      <c r="Q1050" t="str">
        <f>IF(
  _xlfn.XLOOKUP(A1050, engagement_pivot!A:A, engagement_pivot!C:C, 0) &gt; 0,
  "Yes",
  "No"
)</f>
        <v>Yes</v>
      </c>
      <c r="R1050">
        <f t="shared" si="80"/>
        <v>78</v>
      </c>
      <c r="S1050" t="str">
        <f t="shared" si="81"/>
        <v>37+ months</v>
      </c>
      <c r="T1050">
        <f>_xlfn.XLOOKUP(A1050,performance_pivot!$A:$A,performance_pivot!$B:$B,"Missing")</f>
        <v>3.75</v>
      </c>
      <c r="U1050">
        <f>_xlfn.XLOOKUP(A1050,compensation_cleaned!$A:$A,compensation_cleaned!$F:$F,"Missing")</f>
        <v>1044648.4727722772</v>
      </c>
      <c r="V1050" t="str">
        <f t="shared" si="82"/>
        <v>Above Avg Pay</v>
      </c>
      <c r="W1050" t="str">
        <f t="shared" si="83"/>
        <v>Low/Avg Performer</v>
      </c>
      <c r="Y1050" t="str">
        <f t="shared" si="84"/>
        <v>Overpaid Low Performer</v>
      </c>
    </row>
    <row r="1051" spans="1:25">
      <c r="A1051" s="11" t="s">
        <v>1237</v>
      </c>
      <c r="B1051" s="12" t="s">
        <v>19</v>
      </c>
      <c r="C1051" s="12">
        <v>30</v>
      </c>
      <c r="D1051" s="12" t="s">
        <v>20</v>
      </c>
      <c r="E1051" s="12" t="s">
        <v>37</v>
      </c>
      <c r="F1051" s="12" t="s">
        <v>38</v>
      </c>
      <c r="G1051" s="13">
        <v>43155</v>
      </c>
      <c r="H1051" s="12" t="s">
        <v>22</v>
      </c>
      <c r="I1051" s="12" t="s">
        <v>70</v>
      </c>
      <c r="J1051" s="14" t="s">
        <v>24</v>
      </c>
      <c r="K1051" t="str">
        <f>_xlfn.XLOOKUP(A1051,attrition_cleaned!$A:$A,attrition_cleaned!$B:$B,"Missing")</f>
        <v>No</v>
      </c>
      <c r="L1051" s="13"/>
      <c r="M1051">
        <f>_xlfn.XLOOKUP(A1051,compensation_cleaned!$A:$A,compensation_cleaned!$B:$B,"Missing")</f>
        <v>644813</v>
      </c>
      <c r="N1051">
        <f>_xlfn.XLOOKUP(A1051,compensation_cleaned!$A:$A,compensation_cleaned!$C:$C,"Missing")</f>
        <v>32991</v>
      </c>
      <c r="O1051" t="str">
        <f>_xlfn.XLOOKUP(A1051,compensation_cleaned!$A:$A,compensation_cleaned!$D:$D,"Missing")</f>
        <v>L2</v>
      </c>
      <c r="P1051">
        <f>_xlfn.XLOOKUP(A1051,engagement_pivot!$A:$A,engagement_pivot!$B:$B,"Missing")</f>
        <v>2</v>
      </c>
      <c r="Q1051" t="str">
        <f>IF(
  _xlfn.XLOOKUP(A1051, engagement_pivot!A:A, engagement_pivot!C:C, 0) &gt; 0,
  "Yes",
  "No"
)</f>
        <v>Yes</v>
      </c>
      <c r="R1051">
        <f t="shared" si="80"/>
        <v>70</v>
      </c>
      <c r="S1051" t="str">
        <f t="shared" si="81"/>
        <v>37+ months</v>
      </c>
      <c r="T1051">
        <f>_xlfn.XLOOKUP(A1051,performance_pivot!$A:$A,performance_pivot!$B:$B,"Missing")</f>
        <v>3.5</v>
      </c>
      <c r="U1051">
        <f>_xlfn.XLOOKUP(A1051,compensation_cleaned!$A:$A,compensation_cleaned!$F:$F,"Missing")</f>
        <v>746435.40070921986</v>
      </c>
      <c r="V1051" t="str">
        <f t="shared" si="82"/>
        <v>Below Avg Pay</v>
      </c>
      <c r="W1051" t="str">
        <f t="shared" si="83"/>
        <v>Low/Avg Performer</v>
      </c>
      <c r="Y1051" t="str">
        <f t="shared" si="84"/>
        <v>Low Pay &amp; Low Performance</v>
      </c>
    </row>
    <row r="1052" spans="1:25">
      <c r="A1052" s="7" t="s">
        <v>1238</v>
      </c>
      <c r="B1052" s="8" t="s">
        <v>11</v>
      </c>
      <c r="C1052" s="8">
        <v>41</v>
      </c>
      <c r="D1052" s="8" t="s">
        <v>12</v>
      </c>
      <c r="E1052" s="8" t="s">
        <v>49</v>
      </c>
      <c r="F1052" s="8" t="s">
        <v>50</v>
      </c>
      <c r="G1052" s="9">
        <v>43777</v>
      </c>
      <c r="H1052" s="8" t="s">
        <v>115</v>
      </c>
      <c r="I1052" s="8" t="s">
        <v>16</v>
      </c>
      <c r="J1052" s="10" t="s">
        <v>24</v>
      </c>
      <c r="K1052" t="str">
        <f>_xlfn.XLOOKUP(A1052,attrition_cleaned!$A:$A,attrition_cleaned!$B:$B,"Missing")</f>
        <v>No</v>
      </c>
      <c r="L1052" s="9"/>
      <c r="M1052">
        <f>_xlfn.XLOOKUP(A1052,compensation_cleaned!$A:$A,compensation_cleaned!$B:$B,"Missing")</f>
        <v>1552071</v>
      </c>
      <c r="N1052">
        <f>_xlfn.XLOOKUP(A1052,compensation_cleaned!$A:$A,compensation_cleaned!$C:$C,"Missing")</f>
        <v>113320</v>
      </c>
      <c r="O1052" t="str">
        <f>_xlfn.XLOOKUP(A1052,compensation_cleaned!$A:$A,compensation_cleaned!$D:$D,"Missing")</f>
        <v>L4</v>
      </c>
      <c r="P1052">
        <f>_xlfn.XLOOKUP(A1052,engagement_pivot!$A:$A,engagement_pivot!$B:$B,"Missing")</f>
        <v>4.333333333333333</v>
      </c>
      <c r="Q1052" t="str">
        <f>IF(
  _xlfn.XLOOKUP(A1052, engagement_pivot!A:A, engagement_pivot!C:C, 0) &gt; 0,
  "Yes",
  "No"
)</f>
        <v>Yes</v>
      </c>
      <c r="R1052">
        <f t="shared" si="80"/>
        <v>49</v>
      </c>
      <c r="S1052" t="str">
        <f t="shared" si="81"/>
        <v>37+ months</v>
      </c>
      <c r="T1052">
        <f>_xlfn.XLOOKUP(A1052,performance_pivot!$A:$A,performance_pivot!$B:$B,"Missing")</f>
        <v>3.3333333333333335</v>
      </c>
      <c r="U1052">
        <f>_xlfn.XLOOKUP(A1052,compensation_cleaned!$A:$A,compensation_cleaned!$F:$F,"Missing")</f>
        <v>1044648.4727722772</v>
      </c>
      <c r="V1052" t="str">
        <f t="shared" si="82"/>
        <v>Above Avg Pay</v>
      </c>
      <c r="W1052" t="str">
        <f t="shared" si="83"/>
        <v>Low/Avg Performer</v>
      </c>
      <c r="Y1052" t="str">
        <f t="shared" si="84"/>
        <v>Overpaid Low Performer</v>
      </c>
    </row>
    <row r="1053" spans="1:25">
      <c r="A1053" s="11" t="s">
        <v>1239</v>
      </c>
      <c r="B1053" s="12" t="s">
        <v>19</v>
      </c>
      <c r="C1053" s="12">
        <v>43</v>
      </c>
      <c r="D1053" s="12" t="s">
        <v>12</v>
      </c>
      <c r="E1053" s="12" t="s">
        <v>49</v>
      </c>
      <c r="F1053" s="12" t="s">
        <v>65</v>
      </c>
      <c r="G1053" s="13">
        <v>43264</v>
      </c>
      <c r="H1053" s="12" t="s">
        <v>115</v>
      </c>
      <c r="I1053" s="12" t="s">
        <v>56</v>
      </c>
      <c r="J1053" s="14" t="s">
        <v>24</v>
      </c>
      <c r="K1053" t="str">
        <f>_xlfn.XLOOKUP(A1053,attrition_cleaned!$A:$A,attrition_cleaned!$B:$B,"Missing")</f>
        <v>No</v>
      </c>
      <c r="L1053" s="13"/>
      <c r="M1053">
        <f>_xlfn.XLOOKUP(A1053,compensation_cleaned!$A:$A,compensation_cleaned!$B:$B,"Missing")</f>
        <v>1020919</v>
      </c>
      <c r="N1053">
        <f>_xlfn.XLOOKUP(A1053,compensation_cleaned!$A:$A,compensation_cleaned!$C:$C,"Missing")</f>
        <v>127214</v>
      </c>
      <c r="O1053" t="str">
        <f>_xlfn.XLOOKUP(A1053,compensation_cleaned!$A:$A,compensation_cleaned!$D:$D,"Missing")</f>
        <v>L3</v>
      </c>
      <c r="P1053">
        <f>_xlfn.XLOOKUP(A1053,engagement_pivot!$A:$A,engagement_pivot!$B:$B,"Missing")</f>
        <v>2</v>
      </c>
      <c r="Q1053" t="str">
        <f>IF(
  _xlfn.XLOOKUP(A1053, engagement_pivot!A:A, engagement_pivot!C:C, 0) &gt; 0,
  "Yes",
  "No"
)</f>
        <v>Yes</v>
      </c>
      <c r="R1053">
        <f t="shared" si="80"/>
        <v>66</v>
      </c>
      <c r="S1053" t="str">
        <f t="shared" si="81"/>
        <v>37+ months</v>
      </c>
      <c r="T1053">
        <f>_xlfn.XLOOKUP(A1053,performance_pivot!$A:$A,performance_pivot!$B:$B,"Missing")</f>
        <v>3.5</v>
      </c>
      <c r="U1053">
        <f>_xlfn.XLOOKUP(A1053,compensation_cleaned!$A:$A,compensation_cleaned!$F:$F,"Missing")</f>
        <v>1044648.4727722772</v>
      </c>
      <c r="V1053" t="str">
        <f t="shared" si="82"/>
        <v>Below Avg Pay</v>
      </c>
      <c r="W1053" t="str">
        <f t="shared" si="83"/>
        <v>Low/Avg Performer</v>
      </c>
      <c r="Y1053" t="str">
        <f t="shared" si="84"/>
        <v>Low Pay &amp; Low Performance</v>
      </c>
    </row>
    <row r="1054" spans="1:25">
      <c r="A1054" s="7" t="s">
        <v>1240</v>
      </c>
      <c r="B1054" s="8" t="s">
        <v>11</v>
      </c>
      <c r="C1054" s="8">
        <v>24</v>
      </c>
      <c r="D1054" s="8" t="s">
        <v>12</v>
      </c>
      <c r="E1054" s="8" t="s">
        <v>49</v>
      </c>
      <c r="F1054" s="8" t="s">
        <v>50</v>
      </c>
      <c r="G1054" s="9">
        <v>43295</v>
      </c>
      <c r="H1054" s="8" t="s">
        <v>55</v>
      </c>
      <c r="I1054" s="8" t="s">
        <v>56</v>
      </c>
      <c r="J1054" s="10" t="s">
        <v>17</v>
      </c>
      <c r="K1054" t="str">
        <f>_xlfn.XLOOKUP(A1054,attrition_cleaned!$A:$A,attrition_cleaned!$B:$B,"Missing")</f>
        <v>No</v>
      </c>
      <c r="L1054" s="9"/>
      <c r="M1054">
        <f>_xlfn.XLOOKUP(A1054,compensation_cleaned!$A:$A,compensation_cleaned!$B:$B,"Missing")</f>
        <v>1346948</v>
      </c>
      <c r="N1054">
        <f>_xlfn.XLOOKUP(A1054,compensation_cleaned!$A:$A,compensation_cleaned!$C:$C,"Missing")</f>
        <v>100014</v>
      </c>
      <c r="O1054" t="str">
        <f>_xlfn.XLOOKUP(A1054,compensation_cleaned!$A:$A,compensation_cleaned!$D:$D,"Missing")</f>
        <v>L4</v>
      </c>
      <c r="P1054">
        <f>_xlfn.XLOOKUP(A1054,engagement_pivot!$A:$A,engagement_pivot!$B:$B,"Missing")</f>
        <v>3.5</v>
      </c>
      <c r="Q1054" t="str">
        <f>IF(
  _xlfn.XLOOKUP(A1054, engagement_pivot!A:A, engagement_pivot!C:C, 0) &gt; 0,
  "Yes",
  "No"
)</f>
        <v>Yes</v>
      </c>
      <c r="R1054">
        <f t="shared" si="80"/>
        <v>65</v>
      </c>
      <c r="S1054" t="str">
        <f t="shared" si="81"/>
        <v>37+ months</v>
      </c>
      <c r="T1054">
        <f>_xlfn.XLOOKUP(A1054,performance_pivot!$A:$A,performance_pivot!$B:$B,"Missing")</f>
        <v>3.6666666666666665</v>
      </c>
      <c r="U1054">
        <f>_xlfn.XLOOKUP(A1054,compensation_cleaned!$A:$A,compensation_cleaned!$F:$F,"Missing")</f>
        <v>1044648.4727722772</v>
      </c>
      <c r="V1054" t="str">
        <f t="shared" si="82"/>
        <v>Above Avg Pay</v>
      </c>
      <c r="W1054" t="str">
        <f t="shared" si="83"/>
        <v>Low/Avg Performer</v>
      </c>
      <c r="Y1054" t="str">
        <f t="shared" si="84"/>
        <v>Overpaid Low Performer</v>
      </c>
    </row>
    <row r="1055" spans="1:25">
      <c r="A1055" s="11" t="s">
        <v>1241</v>
      </c>
      <c r="B1055" s="12" t="s">
        <v>11</v>
      </c>
      <c r="C1055" s="12">
        <v>25</v>
      </c>
      <c r="D1055" s="12" t="s">
        <v>20</v>
      </c>
      <c r="E1055" s="12" t="s">
        <v>26</v>
      </c>
      <c r="F1055" s="12" t="s">
        <v>58</v>
      </c>
      <c r="G1055" s="13">
        <v>43313</v>
      </c>
      <c r="H1055" s="12" t="s">
        <v>205</v>
      </c>
      <c r="I1055" s="12" t="s">
        <v>56</v>
      </c>
      <c r="J1055" s="14" t="s">
        <v>24</v>
      </c>
      <c r="K1055" t="str">
        <f>_xlfn.XLOOKUP(A1055,attrition_cleaned!$A:$A,attrition_cleaned!$B:$B,"Missing")</f>
        <v>No</v>
      </c>
      <c r="L1055" s="13"/>
      <c r="M1055">
        <f>_xlfn.XLOOKUP(A1055,compensation_cleaned!$A:$A,compensation_cleaned!$B:$B,"Missing")</f>
        <v>879067</v>
      </c>
      <c r="N1055">
        <f>_xlfn.XLOOKUP(A1055,compensation_cleaned!$A:$A,compensation_cleaned!$C:$C,"Missing")</f>
        <v>102046</v>
      </c>
      <c r="O1055" t="str">
        <f>_xlfn.XLOOKUP(A1055,compensation_cleaned!$A:$A,compensation_cleaned!$D:$D,"Missing")</f>
        <v>L2</v>
      </c>
      <c r="P1055">
        <f>_xlfn.XLOOKUP(A1055,engagement_pivot!$A:$A,engagement_pivot!$B:$B,"Missing")</f>
        <v>1</v>
      </c>
      <c r="Q1055" t="str">
        <f>IF(
  _xlfn.XLOOKUP(A1055, engagement_pivot!A:A, engagement_pivot!C:C, 0) &gt; 0,
  "Yes",
  "No"
)</f>
        <v>Yes</v>
      </c>
      <c r="R1055">
        <f t="shared" si="80"/>
        <v>64</v>
      </c>
      <c r="S1055" t="str">
        <f t="shared" si="81"/>
        <v>37+ months</v>
      </c>
      <c r="T1055">
        <f>_xlfn.XLOOKUP(A1055,performance_pivot!$A:$A,performance_pivot!$B:$B,"Missing")</f>
        <v>4.5</v>
      </c>
      <c r="U1055">
        <f>_xlfn.XLOOKUP(A1055,compensation_cleaned!$A:$A,compensation_cleaned!$F:$F,"Missing")</f>
        <v>746435.40070921986</v>
      </c>
      <c r="V1055" t="str">
        <f t="shared" si="82"/>
        <v>Above Avg Pay</v>
      </c>
      <c r="W1055" t="str">
        <f t="shared" si="83"/>
        <v>High Performer</v>
      </c>
      <c r="Y1055" t="str">
        <f t="shared" si="84"/>
        <v>Well Aligned</v>
      </c>
    </row>
    <row r="1056" spans="1:25">
      <c r="A1056" s="7" t="s">
        <v>1242</v>
      </c>
      <c r="B1056" s="8" t="s">
        <v>19</v>
      </c>
      <c r="C1056" s="8">
        <v>40</v>
      </c>
      <c r="D1056" s="8" t="s">
        <v>12</v>
      </c>
      <c r="E1056" s="8" t="s">
        <v>26</v>
      </c>
      <c r="F1056" s="8" t="s">
        <v>27</v>
      </c>
      <c r="G1056" s="9">
        <v>43268</v>
      </c>
      <c r="H1056" s="8" t="s">
        <v>94</v>
      </c>
      <c r="I1056" s="8" t="s">
        <v>31</v>
      </c>
      <c r="J1056" s="10" t="s">
        <v>24</v>
      </c>
      <c r="K1056" t="str">
        <f>_xlfn.XLOOKUP(A1056,attrition_cleaned!$A:$A,attrition_cleaned!$B:$B,"Missing")</f>
        <v>No</v>
      </c>
      <c r="L1056" s="9"/>
      <c r="M1056">
        <f>_xlfn.XLOOKUP(A1056,compensation_cleaned!$A:$A,compensation_cleaned!$B:$B,"Missing")</f>
        <v>452827</v>
      </c>
      <c r="N1056">
        <f>_xlfn.XLOOKUP(A1056,compensation_cleaned!$A:$A,compensation_cleaned!$C:$C,"Missing")</f>
        <v>33606</v>
      </c>
      <c r="O1056" t="str">
        <f>_xlfn.XLOOKUP(A1056,compensation_cleaned!$A:$A,compensation_cleaned!$D:$D,"Missing")</f>
        <v>L1</v>
      </c>
      <c r="P1056">
        <f>_xlfn.XLOOKUP(A1056,engagement_pivot!$A:$A,engagement_pivot!$B:$B,"Missing")</f>
        <v>3.3333333333333335</v>
      </c>
      <c r="Q1056" t="str">
        <f>IF(
  _xlfn.XLOOKUP(A1056, engagement_pivot!A:A, engagement_pivot!C:C, 0) &gt; 0,
  "Yes",
  "No"
)</f>
        <v>Yes</v>
      </c>
      <c r="R1056">
        <f t="shared" si="80"/>
        <v>66</v>
      </c>
      <c r="S1056" t="str">
        <f t="shared" si="81"/>
        <v>37+ months</v>
      </c>
      <c r="T1056">
        <f>_xlfn.XLOOKUP(A1056,performance_pivot!$A:$A,performance_pivot!$B:$B,"Missing")</f>
        <v>3</v>
      </c>
      <c r="U1056">
        <f>_xlfn.XLOOKUP(A1056,compensation_cleaned!$A:$A,compensation_cleaned!$F:$F,"Missing")</f>
        <v>499723.03723404254</v>
      </c>
      <c r="V1056" t="str">
        <f t="shared" si="82"/>
        <v>Below Avg Pay</v>
      </c>
      <c r="W1056" t="str">
        <f t="shared" si="83"/>
        <v>Low/Avg Performer</v>
      </c>
      <c r="Y1056" t="str">
        <f t="shared" si="84"/>
        <v>Low Pay &amp; Low Performance</v>
      </c>
    </row>
    <row r="1057" spans="1:25">
      <c r="A1057" s="11" t="s">
        <v>1243</v>
      </c>
      <c r="B1057" s="12" t="s">
        <v>11</v>
      </c>
      <c r="C1057" s="12">
        <v>33</v>
      </c>
      <c r="D1057" s="12" t="s">
        <v>12</v>
      </c>
      <c r="E1057" s="12" t="s">
        <v>33</v>
      </c>
      <c r="F1057" s="12" t="s">
        <v>112</v>
      </c>
      <c r="G1057" s="13">
        <v>42805</v>
      </c>
      <c r="H1057" s="12" t="s">
        <v>84</v>
      </c>
      <c r="I1057" s="12" t="s">
        <v>45</v>
      </c>
      <c r="J1057" s="14" t="s">
        <v>17</v>
      </c>
      <c r="K1057" t="str">
        <f>_xlfn.XLOOKUP(A1057,attrition_cleaned!$A:$A,attrition_cleaned!$B:$B,"Missing")</f>
        <v>No</v>
      </c>
      <c r="L1057" s="13"/>
      <c r="M1057">
        <f>_xlfn.XLOOKUP(A1057,compensation_cleaned!$A:$A,compensation_cleaned!$B:$B,"Missing")</f>
        <v>1489626</v>
      </c>
      <c r="N1057">
        <f>_xlfn.XLOOKUP(A1057,compensation_cleaned!$A:$A,compensation_cleaned!$C:$C,"Missing")</f>
        <v>216717</v>
      </c>
      <c r="O1057" t="str">
        <f>_xlfn.XLOOKUP(A1057,compensation_cleaned!$A:$A,compensation_cleaned!$D:$D,"Missing")</f>
        <v>L4</v>
      </c>
      <c r="P1057">
        <f>_xlfn.XLOOKUP(A1057,engagement_pivot!$A:$A,engagement_pivot!$B:$B,"Missing")</f>
        <v>5</v>
      </c>
      <c r="Q1057" t="str">
        <f>IF(
  _xlfn.XLOOKUP(A1057, engagement_pivot!A:A, engagement_pivot!C:C, 0) &gt; 0,
  "Yes",
  "No"
)</f>
        <v>Yes</v>
      </c>
      <c r="R1057">
        <f t="shared" si="80"/>
        <v>81</v>
      </c>
      <c r="S1057" t="str">
        <f t="shared" si="81"/>
        <v>37+ months</v>
      </c>
      <c r="T1057">
        <f>_xlfn.XLOOKUP(A1057,performance_pivot!$A:$A,performance_pivot!$B:$B,"Missing")</f>
        <v>4</v>
      </c>
      <c r="U1057">
        <f>_xlfn.XLOOKUP(A1057,compensation_cleaned!$A:$A,compensation_cleaned!$F:$F,"Missing")</f>
        <v>1044648.4727722772</v>
      </c>
      <c r="V1057" t="str">
        <f t="shared" si="82"/>
        <v>Above Avg Pay</v>
      </c>
      <c r="W1057" t="str">
        <f t="shared" si="83"/>
        <v>High Performer</v>
      </c>
      <c r="Y1057" t="str">
        <f t="shared" si="84"/>
        <v>Well Aligned</v>
      </c>
    </row>
    <row r="1058" spans="1:25">
      <c r="A1058" s="7" t="s">
        <v>1244</v>
      </c>
      <c r="B1058" s="8" t="s">
        <v>19</v>
      </c>
      <c r="C1058" s="8">
        <v>39</v>
      </c>
      <c r="D1058" s="8" t="s">
        <v>12</v>
      </c>
      <c r="E1058" s="8" t="s">
        <v>26</v>
      </c>
      <c r="F1058" s="8" t="s">
        <v>27</v>
      </c>
      <c r="G1058" s="9">
        <v>45108</v>
      </c>
      <c r="H1058" s="8" t="s">
        <v>135</v>
      </c>
      <c r="I1058" s="8" t="s">
        <v>23</v>
      </c>
      <c r="J1058" s="10" t="s">
        <v>24</v>
      </c>
      <c r="K1058" t="str">
        <f>_xlfn.XLOOKUP(A1058,attrition_cleaned!$A:$A,attrition_cleaned!$B:$B,"Missing")</f>
        <v>No</v>
      </c>
      <c r="L1058" s="9"/>
      <c r="M1058">
        <f>_xlfn.XLOOKUP(A1058,compensation_cleaned!$A:$A,compensation_cleaned!$B:$B,"Missing")</f>
        <v>460937</v>
      </c>
      <c r="N1058">
        <f>_xlfn.XLOOKUP(A1058,compensation_cleaned!$A:$A,compensation_cleaned!$C:$C,"Missing")</f>
        <v>25419</v>
      </c>
      <c r="O1058" t="str">
        <f>_xlfn.XLOOKUP(A1058,compensation_cleaned!$A:$A,compensation_cleaned!$D:$D,"Missing")</f>
        <v>L1</v>
      </c>
      <c r="P1058">
        <f>_xlfn.XLOOKUP(A1058,engagement_pivot!$A:$A,engagement_pivot!$B:$B,"Missing")</f>
        <v>4</v>
      </c>
      <c r="Q1058" t="str">
        <f>IF(
  _xlfn.XLOOKUP(A1058, engagement_pivot!A:A, engagement_pivot!C:C, 0) &gt; 0,
  "Yes",
  "No"
)</f>
        <v>Yes</v>
      </c>
      <c r="R1058">
        <f t="shared" si="80"/>
        <v>5</v>
      </c>
      <c r="S1058" t="str">
        <f t="shared" si="81"/>
        <v>0–12 months</v>
      </c>
      <c r="T1058">
        <f>_xlfn.XLOOKUP(A1058,performance_pivot!$A:$A,performance_pivot!$B:$B,"Missing")</f>
        <v>3</v>
      </c>
      <c r="U1058">
        <f>_xlfn.XLOOKUP(A1058,compensation_cleaned!$A:$A,compensation_cleaned!$F:$F,"Missing")</f>
        <v>499723.03723404254</v>
      </c>
      <c r="V1058" t="str">
        <f t="shared" si="82"/>
        <v>Below Avg Pay</v>
      </c>
      <c r="W1058" t="str">
        <f t="shared" si="83"/>
        <v>Low/Avg Performer</v>
      </c>
      <c r="Y1058" t="str">
        <f t="shared" si="84"/>
        <v>Low Pay &amp; Low Performance</v>
      </c>
    </row>
    <row r="1059" spans="1:25">
      <c r="A1059" s="11" t="s">
        <v>1245</v>
      </c>
      <c r="B1059" s="12" t="s">
        <v>19</v>
      </c>
      <c r="C1059" s="12">
        <v>26</v>
      </c>
      <c r="D1059" s="12" t="s">
        <v>12</v>
      </c>
      <c r="E1059" s="12" t="s">
        <v>49</v>
      </c>
      <c r="F1059" s="12" t="s">
        <v>65</v>
      </c>
      <c r="G1059" s="13">
        <v>44587</v>
      </c>
      <c r="H1059" s="12" t="s">
        <v>338</v>
      </c>
      <c r="I1059" s="12" t="s">
        <v>70</v>
      </c>
      <c r="J1059" s="14" t="s">
        <v>24</v>
      </c>
      <c r="K1059" t="str">
        <f>_xlfn.XLOOKUP(A1059,attrition_cleaned!$A:$A,attrition_cleaned!$B:$B,"Missing")</f>
        <v>No</v>
      </c>
      <c r="L1059" s="13"/>
      <c r="M1059">
        <f>_xlfn.XLOOKUP(A1059,compensation_cleaned!$A:$A,compensation_cleaned!$B:$B,"Missing")</f>
        <v>891718</v>
      </c>
      <c r="N1059">
        <f>_xlfn.XLOOKUP(A1059,compensation_cleaned!$A:$A,compensation_cleaned!$C:$C,"Missing")</f>
        <v>89158</v>
      </c>
      <c r="O1059" t="str">
        <f>_xlfn.XLOOKUP(A1059,compensation_cleaned!$A:$A,compensation_cleaned!$D:$D,"Missing")</f>
        <v>L2</v>
      </c>
      <c r="P1059">
        <f>_xlfn.XLOOKUP(A1059,engagement_pivot!$A:$A,engagement_pivot!$B:$B,"Missing")</f>
        <v>1.5</v>
      </c>
      <c r="Q1059" t="str">
        <f>IF(
  _xlfn.XLOOKUP(A1059, engagement_pivot!A:A, engagement_pivot!C:C, 0) &gt; 0,
  "Yes",
  "No"
)</f>
        <v>Yes</v>
      </c>
      <c r="R1059">
        <f t="shared" si="80"/>
        <v>23</v>
      </c>
      <c r="S1059" t="str">
        <f t="shared" si="81"/>
        <v>13–36 months</v>
      </c>
      <c r="T1059">
        <f>_xlfn.XLOOKUP(A1059,performance_pivot!$A:$A,performance_pivot!$B:$B,"Missing")</f>
        <v>3.5</v>
      </c>
      <c r="U1059">
        <f>_xlfn.XLOOKUP(A1059,compensation_cleaned!$A:$A,compensation_cleaned!$F:$F,"Missing")</f>
        <v>746435.40070921986</v>
      </c>
      <c r="V1059" t="str">
        <f t="shared" si="82"/>
        <v>Above Avg Pay</v>
      </c>
      <c r="W1059" t="str">
        <f t="shared" si="83"/>
        <v>Low/Avg Performer</v>
      </c>
      <c r="Y1059" t="str">
        <f t="shared" si="84"/>
        <v>Overpaid Low Performer</v>
      </c>
    </row>
    <row r="1060" spans="1:25">
      <c r="A1060" s="7" t="s">
        <v>1246</v>
      </c>
      <c r="B1060" s="8" t="s">
        <v>19</v>
      </c>
      <c r="C1060" s="8">
        <v>38</v>
      </c>
      <c r="D1060" s="8" t="s">
        <v>12</v>
      </c>
      <c r="E1060" s="8" t="s">
        <v>33</v>
      </c>
      <c r="F1060" s="8" t="s">
        <v>34</v>
      </c>
      <c r="G1060" s="9">
        <v>43950</v>
      </c>
      <c r="H1060" s="8" t="s">
        <v>656</v>
      </c>
      <c r="I1060" s="8" t="s">
        <v>23</v>
      </c>
      <c r="J1060" s="10" t="s">
        <v>24</v>
      </c>
      <c r="K1060" t="str">
        <f>_xlfn.XLOOKUP(A1060,attrition_cleaned!$A:$A,attrition_cleaned!$B:$B,"Missing")</f>
        <v>No</v>
      </c>
      <c r="L1060" s="9"/>
      <c r="M1060">
        <f>_xlfn.XLOOKUP(A1060,compensation_cleaned!$A:$A,compensation_cleaned!$B:$B,"Missing")</f>
        <v>888210</v>
      </c>
      <c r="N1060">
        <f>_xlfn.XLOOKUP(A1060,compensation_cleaned!$A:$A,compensation_cleaned!$C:$C,"Missing")</f>
        <v>69439</v>
      </c>
      <c r="O1060" t="str">
        <f>_xlfn.XLOOKUP(A1060,compensation_cleaned!$A:$A,compensation_cleaned!$D:$D,"Missing")</f>
        <v>L2</v>
      </c>
      <c r="P1060">
        <f>_xlfn.XLOOKUP(A1060,engagement_pivot!$A:$A,engagement_pivot!$B:$B,"Missing")</f>
        <v>3.3333333333333335</v>
      </c>
      <c r="Q1060" t="str">
        <f>IF(
  _xlfn.XLOOKUP(A1060, engagement_pivot!A:A, engagement_pivot!C:C, 0) &gt; 0,
  "Yes",
  "No"
)</f>
        <v>Yes</v>
      </c>
      <c r="R1060">
        <f t="shared" si="80"/>
        <v>44</v>
      </c>
      <c r="S1060" t="str">
        <f t="shared" si="81"/>
        <v>37+ months</v>
      </c>
      <c r="T1060">
        <f>_xlfn.XLOOKUP(A1060,performance_pivot!$A:$A,performance_pivot!$B:$B,"Missing")</f>
        <v>3.75</v>
      </c>
      <c r="U1060">
        <f>_xlfn.XLOOKUP(A1060,compensation_cleaned!$A:$A,compensation_cleaned!$F:$F,"Missing")</f>
        <v>746435.40070921986</v>
      </c>
      <c r="V1060" t="str">
        <f t="shared" si="82"/>
        <v>Above Avg Pay</v>
      </c>
      <c r="W1060" t="str">
        <f t="shared" si="83"/>
        <v>Low/Avg Performer</v>
      </c>
      <c r="Y1060" t="str">
        <f t="shared" si="84"/>
        <v>Overpaid Low Performer</v>
      </c>
    </row>
    <row r="1061" spans="1:25">
      <c r="A1061" s="11" t="s">
        <v>1247</v>
      </c>
      <c r="B1061" s="12" t="s">
        <v>11</v>
      </c>
      <c r="C1061" s="12">
        <v>33</v>
      </c>
      <c r="D1061" s="12" t="s">
        <v>12</v>
      </c>
      <c r="E1061" s="12" t="s">
        <v>33</v>
      </c>
      <c r="F1061" s="12" t="s">
        <v>112</v>
      </c>
      <c r="G1061" s="13">
        <v>44859</v>
      </c>
      <c r="H1061" s="12" t="s">
        <v>261</v>
      </c>
      <c r="I1061" s="12" t="s">
        <v>31</v>
      </c>
      <c r="J1061" s="14" t="s">
        <v>24</v>
      </c>
      <c r="K1061" t="str">
        <f>_xlfn.XLOOKUP(A1061,attrition_cleaned!$A:$A,attrition_cleaned!$B:$B,"Missing")</f>
        <v>Yes</v>
      </c>
      <c r="L1061" s="13">
        <v>45758</v>
      </c>
      <c r="M1061">
        <f>_xlfn.XLOOKUP(A1061,compensation_cleaned!$A:$A,compensation_cleaned!$B:$B,"Missing")</f>
        <v>1032228</v>
      </c>
      <c r="N1061">
        <f>_xlfn.XLOOKUP(A1061,compensation_cleaned!$A:$A,compensation_cleaned!$C:$C,"Missing")</f>
        <v>82304</v>
      </c>
      <c r="O1061" t="str">
        <f>_xlfn.XLOOKUP(A1061,compensation_cleaned!$A:$A,compensation_cleaned!$D:$D,"Missing")</f>
        <v>L3</v>
      </c>
      <c r="P1061">
        <f>_xlfn.XLOOKUP(A1061,engagement_pivot!$A:$A,engagement_pivot!$B:$B,"Missing")</f>
        <v>3</v>
      </c>
      <c r="Q1061" t="str">
        <f>IF(
  _xlfn.XLOOKUP(A1061, engagement_pivot!A:A, engagement_pivot!C:C, 0) &gt; 0,
  "Yes",
  "No"
)</f>
        <v>Yes</v>
      </c>
      <c r="R1061">
        <f t="shared" si="80"/>
        <v>29</v>
      </c>
      <c r="S1061" t="str">
        <f t="shared" si="81"/>
        <v>13–36 months</v>
      </c>
      <c r="T1061">
        <f>_xlfn.XLOOKUP(A1061,performance_pivot!$A:$A,performance_pivot!$B:$B,"Missing")</f>
        <v>2.75</v>
      </c>
      <c r="U1061">
        <f>_xlfn.XLOOKUP(A1061,compensation_cleaned!$A:$A,compensation_cleaned!$F:$F,"Missing")</f>
        <v>1044648.4727722772</v>
      </c>
      <c r="V1061" t="str">
        <f t="shared" si="82"/>
        <v>Below Avg Pay</v>
      </c>
      <c r="W1061" t="str">
        <f t="shared" si="83"/>
        <v>Low/Avg Performer</v>
      </c>
      <c r="Y1061" t="str">
        <f t="shared" si="84"/>
        <v>Low Pay &amp; Low Performance</v>
      </c>
    </row>
    <row r="1062" spans="1:25">
      <c r="A1062" s="7" t="s">
        <v>1248</v>
      </c>
      <c r="B1062" s="8" t="s">
        <v>19</v>
      </c>
      <c r="C1062" s="8">
        <v>36</v>
      </c>
      <c r="D1062" s="8" t="s">
        <v>12</v>
      </c>
      <c r="E1062" s="8" t="s">
        <v>13</v>
      </c>
      <c r="F1062" s="8" t="s">
        <v>21</v>
      </c>
      <c r="G1062" s="9">
        <v>43925</v>
      </c>
      <c r="H1062" s="8" t="s">
        <v>62</v>
      </c>
      <c r="I1062" s="8" t="s">
        <v>56</v>
      </c>
      <c r="J1062" s="10" t="s">
        <v>24</v>
      </c>
      <c r="K1062" t="str">
        <f>_xlfn.XLOOKUP(A1062,attrition_cleaned!$A:$A,attrition_cleaned!$B:$B,"Missing")</f>
        <v>Yes</v>
      </c>
      <c r="L1062" s="9">
        <v>45504</v>
      </c>
      <c r="M1062">
        <f>_xlfn.XLOOKUP(A1062,compensation_cleaned!$A:$A,compensation_cleaned!$B:$B,"Missing")</f>
        <v>1541897</v>
      </c>
      <c r="N1062">
        <f>_xlfn.XLOOKUP(A1062,compensation_cleaned!$A:$A,compensation_cleaned!$C:$C,"Missing")</f>
        <v>186898</v>
      </c>
      <c r="O1062" t="str">
        <f>_xlfn.XLOOKUP(A1062,compensation_cleaned!$A:$A,compensation_cleaned!$D:$D,"Missing")</f>
        <v>L4</v>
      </c>
      <c r="P1062">
        <f>_xlfn.XLOOKUP(A1062,engagement_pivot!$A:$A,engagement_pivot!$B:$B,"Missing")</f>
        <v>4</v>
      </c>
      <c r="Q1062" t="str">
        <f>IF(
  _xlfn.XLOOKUP(A1062, engagement_pivot!A:A, engagement_pivot!C:C, 0) &gt; 0,
  "Yes",
  "No"
)</f>
        <v>Yes</v>
      </c>
      <c r="R1062">
        <f t="shared" si="80"/>
        <v>51</v>
      </c>
      <c r="S1062" t="str">
        <f t="shared" si="81"/>
        <v>37+ months</v>
      </c>
      <c r="T1062">
        <f>_xlfn.XLOOKUP(A1062,performance_pivot!$A:$A,performance_pivot!$B:$B,"Missing")</f>
        <v>2</v>
      </c>
      <c r="U1062">
        <f>_xlfn.XLOOKUP(A1062,compensation_cleaned!$A:$A,compensation_cleaned!$F:$F,"Missing")</f>
        <v>1044648.4727722772</v>
      </c>
      <c r="V1062" t="str">
        <f t="shared" si="82"/>
        <v>Above Avg Pay</v>
      </c>
      <c r="W1062" t="str">
        <f t="shared" si="83"/>
        <v>Low/Avg Performer</v>
      </c>
      <c r="Y1062" t="str">
        <f t="shared" si="84"/>
        <v>Overpaid Low Performer</v>
      </c>
    </row>
    <row r="1063" spans="1:25">
      <c r="A1063" s="11" t="s">
        <v>1249</v>
      </c>
      <c r="B1063" s="12" t="s">
        <v>19</v>
      </c>
      <c r="C1063" s="12">
        <v>24</v>
      </c>
      <c r="D1063" s="12" t="s">
        <v>12</v>
      </c>
      <c r="E1063" s="12" t="s">
        <v>49</v>
      </c>
      <c r="F1063" s="12" t="s">
        <v>68</v>
      </c>
      <c r="G1063" s="13">
        <v>44562</v>
      </c>
      <c r="H1063" s="12" t="s">
        <v>218</v>
      </c>
      <c r="I1063" s="12" t="s">
        <v>45</v>
      </c>
      <c r="J1063" s="14" t="s">
        <v>24</v>
      </c>
      <c r="K1063" t="str">
        <f>_xlfn.XLOOKUP(A1063,attrition_cleaned!$A:$A,attrition_cleaned!$B:$B,"Missing")</f>
        <v>No</v>
      </c>
      <c r="L1063" s="13"/>
      <c r="M1063">
        <f>_xlfn.XLOOKUP(A1063,compensation_cleaned!$A:$A,compensation_cleaned!$B:$B,"Missing")</f>
        <v>466068</v>
      </c>
      <c r="N1063">
        <f>_xlfn.XLOOKUP(A1063,compensation_cleaned!$A:$A,compensation_cleaned!$C:$C,"Missing")</f>
        <v>44740</v>
      </c>
      <c r="O1063" t="str">
        <f>_xlfn.XLOOKUP(A1063,compensation_cleaned!$A:$A,compensation_cleaned!$D:$D,"Missing")</f>
        <v>L1</v>
      </c>
      <c r="P1063">
        <f>_xlfn.XLOOKUP(A1063,engagement_pivot!$A:$A,engagement_pivot!$B:$B,"Missing")</f>
        <v>4</v>
      </c>
      <c r="Q1063" t="str">
        <f>IF(
  _xlfn.XLOOKUP(A1063, engagement_pivot!A:A, engagement_pivot!C:C, 0) &gt; 0,
  "Yes",
  "No"
)</f>
        <v>Yes</v>
      </c>
      <c r="R1063">
        <f t="shared" si="80"/>
        <v>23</v>
      </c>
      <c r="S1063" t="str">
        <f t="shared" si="81"/>
        <v>13–36 months</v>
      </c>
      <c r="T1063">
        <f>_xlfn.XLOOKUP(A1063,performance_pivot!$A:$A,performance_pivot!$B:$B,"Missing")</f>
        <v>3</v>
      </c>
      <c r="U1063">
        <f>_xlfn.XLOOKUP(A1063,compensation_cleaned!$A:$A,compensation_cleaned!$F:$F,"Missing")</f>
        <v>499723.03723404254</v>
      </c>
      <c r="V1063" t="str">
        <f t="shared" si="82"/>
        <v>Below Avg Pay</v>
      </c>
      <c r="W1063" t="str">
        <f t="shared" si="83"/>
        <v>Low/Avg Performer</v>
      </c>
      <c r="Y1063" t="str">
        <f t="shared" si="84"/>
        <v>Low Pay &amp; Low Performance</v>
      </c>
    </row>
    <row r="1064" spans="1:25">
      <c r="A1064" s="7" t="s">
        <v>1250</v>
      </c>
      <c r="B1064" s="8" t="s">
        <v>11</v>
      </c>
      <c r="C1064" s="8">
        <v>30</v>
      </c>
      <c r="D1064" s="8" t="s">
        <v>12</v>
      </c>
      <c r="E1064" s="8" t="s">
        <v>33</v>
      </c>
      <c r="F1064" s="8" t="s">
        <v>112</v>
      </c>
      <c r="G1064" s="9">
        <v>43126</v>
      </c>
      <c r="H1064" s="8" t="s">
        <v>107</v>
      </c>
      <c r="I1064" s="8" t="s">
        <v>31</v>
      </c>
      <c r="J1064" s="10" t="s">
        <v>24</v>
      </c>
      <c r="K1064" t="str">
        <f>_xlfn.XLOOKUP(A1064,attrition_cleaned!$A:$A,attrition_cleaned!$B:$B,"Missing")</f>
        <v>No</v>
      </c>
      <c r="L1064" s="9"/>
      <c r="M1064">
        <f>_xlfn.XLOOKUP(A1064,compensation_cleaned!$A:$A,compensation_cleaned!$B:$B,"Missing")</f>
        <v>1277418</v>
      </c>
      <c r="N1064">
        <f>_xlfn.XLOOKUP(A1064,compensation_cleaned!$A:$A,compensation_cleaned!$C:$C,"Missing")</f>
        <v>119255</v>
      </c>
      <c r="O1064" t="str">
        <f>_xlfn.XLOOKUP(A1064,compensation_cleaned!$A:$A,compensation_cleaned!$D:$D,"Missing")</f>
        <v>L4</v>
      </c>
      <c r="P1064">
        <f>_xlfn.XLOOKUP(A1064,engagement_pivot!$A:$A,engagement_pivot!$B:$B,"Missing")</f>
        <v>3.5</v>
      </c>
      <c r="Q1064" t="str">
        <f>IF(
  _xlfn.XLOOKUP(A1064, engagement_pivot!A:A, engagement_pivot!C:C, 0) &gt; 0,
  "Yes",
  "No"
)</f>
        <v>Yes</v>
      </c>
      <c r="R1064">
        <f t="shared" si="80"/>
        <v>71</v>
      </c>
      <c r="S1064" t="str">
        <f t="shared" si="81"/>
        <v>37+ months</v>
      </c>
      <c r="T1064">
        <f>_xlfn.XLOOKUP(A1064,performance_pivot!$A:$A,performance_pivot!$B:$B,"Missing")</f>
        <v>2.3333333333333335</v>
      </c>
      <c r="U1064">
        <f>_xlfn.XLOOKUP(A1064,compensation_cleaned!$A:$A,compensation_cleaned!$F:$F,"Missing")</f>
        <v>1044648.4727722772</v>
      </c>
      <c r="V1064" t="str">
        <f t="shared" si="82"/>
        <v>Above Avg Pay</v>
      </c>
      <c r="W1064" t="str">
        <f t="shared" si="83"/>
        <v>Low/Avg Performer</v>
      </c>
      <c r="Y1064" t="str">
        <f t="shared" si="84"/>
        <v>Overpaid Low Performer</v>
      </c>
    </row>
    <row r="1065" spans="1:25">
      <c r="A1065" s="11" t="s">
        <v>1251</v>
      </c>
      <c r="B1065" s="12" t="s">
        <v>19</v>
      </c>
      <c r="C1065" s="12">
        <v>44</v>
      </c>
      <c r="D1065" s="12" t="s">
        <v>12</v>
      </c>
      <c r="E1065" s="12" t="s">
        <v>33</v>
      </c>
      <c r="F1065" s="12" t="s">
        <v>34</v>
      </c>
      <c r="G1065" s="13">
        <v>43441</v>
      </c>
      <c r="H1065" s="12" t="s">
        <v>585</v>
      </c>
      <c r="I1065" s="12" t="s">
        <v>16</v>
      </c>
      <c r="J1065" s="14" t="s">
        <v>24</v>
      </c>
      <c r="K1065" t="str">
        <f>_xlfn.XLOOKUP(A1065,attrition_cleaned!$A:$A,attrition_cleaned!$B:$B,"Missing")</f>
        <v>No</v>
      </c>
      <c r="L1065" s="13"/>
      <c r="M1065">
        <f>_xlfn.XLOOKUP(A1065,compensation_cleaned!$A:$A,compensation_cleaned!$B:$B,"Missing")</f>
        <v>1230649</v>
      </c>
      <c r="N1065">
        <f>_xlfn.XLOOKUP(A1065,compensation_cleaned!$A:$A,compensation_cleaned!$C:$C,"Missing")</f>
        <v>109449</v>
      </c>
      <c r="O1065" t="str">
        <f>_xlfn.XLOOKUP(A1065,compensation_cleaned!$A:$A,compensation_cleaned!$D:$D,"Missing")</f>
        <v>L4</v>
      </c>
      <c r="P1065">
        <f>_xlfn.XLOOKUP(A1065,engagement_pivot!$A:$A,engagement_pivot!$B:$B,"Missing")</f>
        <v>4</v>
      </c>
      <c r="Q1065" t="str">
        <f>IF(
  _xlfn.XLOOKUP(A1065, engagement_pivot!A:A, engagement_pivot!C:C, 0) &gt; 0,
  "Yes",
  "No"
)</f>
        <v>Yes</v>
      </c>
      <c r="R1065">
        <f t="shared" si="80"/>
        <v>60</v>
      </c>
      <c r="S1065" t="str">
        <f t="shared" si="81"/>
        <v>37+ months</v>
      </c>
      <c r="T1065">
        <f>_xlfn.XLOOKUP(A1065,performance_pivot!$A:$A,performance_pivot!$B:$B,"Missing")</f>
        <v>4</v>
      </c>
      <c r="U1065">
        <f>_xlfn.XLOOKUP(A1065,compensation_cleaned!$A:$A,compensation_cleaned!$F:$F,"Missing")</f>
        <v>1044648.4727722772</v>
      </c>
      <c r="V1065" t="str">
        <f t="shared" si="82"/>
        <v>Above Avg Pay</v>
      </c>
      <c r="W1065" t="str">
        <f t="shared" si="83"/>
        <v>High Performer</v>
      </c>
      <c r="Y1065" t="str">
        <f t="shared" si="84"/>
        <v>Well Aligned</v>
      </c>
    </row>
    <row r="1066" spans="1:25">
      <c r="A1066" s="7" t="s">
        <v>1252</v>
      </c>
      <c r="B1066" s="8" t="s">
        <v>19</v>
      </c>
      <c r="C1066" s="8">
        <v>33</v>
      </c>
      <c r="D1066" s="8" t="s">
        <v>12</v>
      </c>
      <c r="E1066" s="8" t="s">
        <v>37</v>
      </c>
      <c r="F1066" s="8" t="s">
        <v>38</v>
      </c>
      <c r="G1066" s="9">
        <v>43327</v>
      </c>
      <c r="H1066" s="8" t="s">
        <v>312</v>
      </c>
      <c r="I1066" s="8" t="s">
        <v>31</v>
      </c>
      <c r="J1066" s="10" t="s">
        <v>24</v>
      </c>
      <c r="K1066" t="str">
        <f>_xlfn.XLOOKUP(A1066,attrition_cleaned!$A:$A,attrition_cleaned!$B:$B,"Missing")</f>
        <v>No</v>
      </c>
      <c r="L1066" s="9"/>
      <c r="M1066">
        <f>_xlfn.XLOOKUP(A1066,compensation_cleaned!$A:$A,compensation_cleaned!$B:$B,"Missing")</f>
        <v>576315</v>
      </c>
      <c r="N1066">
        <f>_xlfn.XLOOKUP(A1066,compensation_cleaned!$A:$A,compensation_cleaned!$C:$C,"Missing")</f>
        <v>36119</v>
      </c>
      <c r="O1066" t="str">
        <f>_xlfn.XLOOKUP(A1066,compensation_cleaned!$A:$A,compensation_cleaned!$D:$D,"Missing")</f>
        <v>L1</v>
      </c>
      <c r="P1066">
        <f>_xlfn.XLOOKUP(A1066,engagement_pivot!$A:$A,engagement_pivot!$B:$B,"Missing")</f>
        <v>4.5</v>
      </c>
      <c r="Q1066" t="str">
        <f>IF(
  _xlfn.XLOOKUP(A1066, engagement_pivot!A:A, engagement_pivot!C:C, 0) &gt; 0,
  "Yes",
  "No"
)</f>
        <v>Yes</v>
      </c>
      <c r="R1066">
        <f t="shared" si="80"/>
        <v>64</v>
      </c>
      <c r="S1066" t="str">
        <f t="shared" si="81"/>
        <v>37+ months</v>
      </c>
      <c r="T1066">
        <f>_xlfn.XLOOKUP(A1066,performance_pivot!$A:$A,performance_pivot!$B:$B,"Missing")</f>
        <v>2.5</v>
      </c>
      <c r="U1066">
        <f>_xlfn.XLOOKUP(A1066,compensation_cleaned!$A:$A,compensation_cleaned!$F:$F,"Missing")</f>
        <v>499723.03723404254</v>
      </c>
      <c r="V1066" t="str">
        <f t="shared" si="82"/>
        <v>Above Avg Pay</v>
      </c>
      <c r="W1066" t="str">
        <f t="shared" si="83"/>
        <v>Low/Avg Performer</v>
      </c>
      <c r="Y1066" t="str">
        <f t="shared" si="84"/>
        <v>Overpaid Low Performer</v>
      </c>
    </row>
    <row r="1067" spans="1:25">
      <c r="A1067" s="11" t="s">
        <v>1253</v>
      </c>
      <c r="B1067" s="12" t="s">
        <v>19</v>
      </c>
      <c r="C1067" s="12">
        <v>32</v>
      </c>
      <c r="D1067" s="12" t="s">
        <v>20</v>
      </c>
      <c r="E1067" s="12" t="s">
        <v>37</v>
      </c>
      <c r="F1067" s="12" t="s">
        <v>43</v>
      </c>
      <c r="G1067" s="13">
        <v>42870</v>
      </c>
      <c r="H1067" s="12" t="s">
        <v>44</v>
      </c>
      <c r="I1067" s="12" t="s">
        <v>16</v>
      </c>
      <c r="J1067" s="14" t="s">
        <v>24</v>
      </c>
      <c r="K1067" t="str">
        <f>_xlfn.XLOOKUP(A1067,attrition_cleaned!$A:$A,attrition_cleaned!$B:$B,"Missing")</f>
        <v>Yes</v>
      </c>
      <c r="L1067" s="13">
        <v>43962</v>
      </c>
      <c r="M1067">
        <f>_xlfn.XLOOKUP(A1067,compensation_cleaned!$A:$A,compensation_cleaned!$B:$B,"Missing")</f>
        <v>924050</v>
      </c>
      <c r="N1067">
        <f>_xlfn.XLOOKUP(A1067,compensation_cleaned!$A:$A,compensation_cleaned!$C:$C,"Missing")</f>
        <v>72293</v>
      </c>
      <c r="O1067" t="str">
        <f>_xlfn.XLOOKUP(A1067,compensation_cleaned!$A:$A,compensation_cleaned!$D:$D,"Missing")</f>
        <v>L3</v>
      </c>
      <c r="P1067">
        <f>_xlfn.XLOOKUP(A1067,engagement_pivot!$A:$A,engagement_pivot!$B:$B,"Missing")</f>
        <v>3</v>
      </c>
      <c r="Q1067" t="str">
        <f>IF(
  _xlfn.XLOOKUP(A1067, engagement_pivot!A:A, engagement_pivot!C:C, 0) &gt; 0,
  "Yes",
  "No"
)</f>
        <v>Yes</v>
      </c>
      <c r="R1067">
        <f t="shared" si="80"/>
        <v>35</v>
      </c>
      <c r="S1067" t="str">
        <f t="shared" si="81"/>
        <v>13–36 months</v>
      </c>
      <c r="T1067">
        <f>_xlfn.XLOOKUP(A1067,performance_pivot!$A:$A,performance_pivot!$B:$B,"Missing")</f>
        <v>3.25</v>
      </c>
      <c r="U1067">
        <f>_xlfn.XLOOKUP(A1067,compensation_cleaned!$A:$A,compensation_cleaned!$F:$F,"Missing")</f>
        <v>1044648.4727722772</v>
      </c>
      <c r="V1067" t="str">
        <f t="shared" si="82"/>
        <v>Below Avg Pay</v>
      </c>
      <c r="W1067" t="str">
        <f t="shared" si="83"/>
        <v>Low/Avg Performer</v>
      </c>
      <c r="Y1067" t="str">
        <f t="shared" si="84"/>
        <v>Low Pay &amp; Low Performance</v>
      </c>
    </row>
    <row r="1068" spans="1:25">
      <c r="A1068" s="7" t="s">
        <v>1254</v>
      </c>
      <c r="B1068" s="8" t="s">
        <v>19</v>
      </c>
      <c r="C1068" s="8">
        <v>25</v>
      </c>
      <c r="D1068" s="8" t="s">
        <v>12</v>
      </c>
      <c r="E1068" s="8" t="s">
        <v>26</v>
      </c>
      <c r="F1068" s="8" t="s">
        <v>58</v>
      </c>
      <c r="G1068" s="9">
        <v>45151</v>
      </c>
      <c r="H1068" s="8" t="s">
        <v>210</v>
      </c>
      <c r="I1068" s="8" t="s">
        <v>56</v>
      </c>
      <c r="J1068" s="10" t="s">
        <v>24</v>
      </c>
      <c r="K1068" t="str">
        <f>_xlfn.XLOOKUP(A1068,attrition_cleaned!$A:$A,attrition_cleaned!$B:$B,"Missing")</f>
        <v>No</v>
      </c>
      <c r="L1068" s="9"/>
      <c r="M1068">
        <f>_xlfn.XLOOKUP(A1068,compensation_cleaned!$A:$A,compensation_cleaned!$B:$B,"Missing")</f>
        <v>882628</v>
      </c>
      <c r="N1068">
        <f>_xlfn.XLOOKUP(A1068,compensation_cleaned!$A:$A,compensation_cleaned!$C:$C,"Missing")</f>
        <v>126332</v>
      </c>
      <c r="O1068" t="str">
        <f>_xlfn.XLOOKUP(A1068,compensation_cleaned!$A:$A,compensation_cleaned!$D:$D,"Missing")</f>
        <v>L2</v>
      </c>
      <c r="P1068">
        <f>_xlfn.XLOOKUP(A1068,engagement_pivot!$A:$A,engagement_pivot!$B:$B,"Missing")</f>
        <v>3.3333333333333335</v>
      </c>
      <c r="Q1068" t="str">
        <f>IF(
  _xlfn.XLOOKUP(A1068, engagement_pivot!A:A, engagement_pivot!C:C, 0) &gt; 0,
  "Yes",
  "No"
)</f>
        <v>Yes</v>
      </c>
      <c r="R1068">
        <f t="shared" si="80"/>
        <v>4</v>
      </c>
      <c r="S1068" t="str">
        <f t="shared" si="81"/>
        <v>0–12 months</v>
      </c>
      <c r="T1068">
        <f>_xlfn.XLOOKUP(A1068,performance_pivot!$A:$A,performance_pivot!$B:$B,"Missing")</f>
        <v>3.5</v>
      </c>
      <c r="U1068">
        <f>_xlfn.XLOOKUP(A1068,compensation_cleaned!$A:$A,compensation_cleaned!$F:$F,"Missing")</f>
        <v>746435.40070921986</v>
      </c>
      <c r="V1068" t="str">
        <f t="shared" si="82"/>
        <v>Above Avg Pay</v>
      </c>
      <c r="W1068" t="str">
        <f t="shared" si="83"/>
        <v>Low/Avg Performer</v>
      </c>
      <c r="Y1068" t="str">
        <f t="shared" si="84"/>
        <v>Overpaid Low Performer</v>
      </c>
    </row>
    <row r="1069" spans="1:25">
      <c r="A1069" s="11" t="s">
        <v>1255</v>
      </c>
      <c r="B1069" s="12" t="s">
        <v>11</v>
      </c>
      <c r="C1069" s="12">
        <v>34</v>
      </c>
      <c r="D1069" s="12" t="s">
        <v>20</v>
      </c>
      <c r="E1069" s="12" t="s">
        <v>37</v>
      </c>
      <c r="F1069" s="12" t="s">
        <v>38</v>
      </c>
      <c r="G1069" s="13">
        <v>43463</v>
      </c>
      <c r="H1069" s="12" t="s">
        <v>84</v>
      </c>
      <c r="I1069" s="12" t="s">
        <v>16</v>
      </c>
      <c r="J1069" s="14" t="s">
        <v>17</v>
      </c>
      <c r="K1069" t="str">
        <f>_xlfn.XLOOKUP(A1069,attrition_cleaned!$A:$A,attrition_cleaned!$B:$B,"Missing")</f>
        <v>No</v>
      </c>
      <c r="L1069" s="13"/>
      <c r="M1069">
        <f>_xlfn.XLOOKUP(A1069,compensation_cleaned!$A:$A,compensation_cleaned!$B:$B,"Missing")</f>
        <v>1259346</v>
      </c>
      <c r="N1069">
        <f>_xlfn.XLOOKUP(A1069,compensation_cleaned!$A:$A,compensation_cleaned!$C:$C,"Missing")</f>
        <v>172419</v>
      </c>
      <c r="O1069" t="str">
        <f>_xlfn.XLOOKUP(A1069,compensation_cleaned!$A:$A,compensation_cleaned!$D:$D,"Missing")</f>
        <v>L4</v>
      </c>
      <c r="P1069">
        <f>_xlfn.XLOOKUP(A1069,engagement_pivot!$A:$A,engagement_pivot!$B:$B,"Missing")</f>
        <v>4</v>
      </c>
      <c r="Q1069" t="str">
        <f>IF(
  _xlfn.XLOOKUP(A1069, engagement_pivot!A:A, engagement_pivot!C:C, 0) &gt; 0,
  "Yes",
  "No"
)</f>
        <v>Yes</v>
      </c>
      <c r="R1069">
        <f t="shared" si="80"/>
        <v>60</v>
      </c>
      <c r="S1069" t="str">
        <f t="shared" si="81"/>
        <v>37+ months</v>
      </c>
      <c r="T1069">
        <f>_xlfn.XLOOKUP(A1069,performance_pivot!$A:$A,performance_pivot!$B:$B,"Missing")</f>
        <v>2</v>
      </c>
      <c r="U1069">
        <f>_xlfn.XLOOKUP(A1069,compensation_cleaned!$A:$A,compensation_cleaned!$F:$F,"Missing")</f>
        <v>1044648.4727722772</v>
      </c>
      <c r="V1069" t="str">
        <f t="shared" si="82"/>
        <v>Above Avg Pay</v>
      </c>
      <c r="W1069" t="str">
        <f t="shared" si="83"/>
        <v>Low/Avg Performer</v>
      </c>
      <c r="Y1069" t="str">
        <f t="shared" si="84"/>
        <v>Overpaid Low Performer</v>
      </c>
    </row>
    <row r="1070" spans="1:25">
      <c r="A1070" s="7" t="s">
        <v>1256</v>
      </c>
      <c r="B1070" s="8" t="s">
        <v>19</v>
      </c>
      <c r="C1070" s="8">
        <v>30</v>
      </c>
      <c r="D1070" s="8" t="s">
        <v>12</v>
      </c>
      <c r="E1070" s="8" t="s">
        <v>26</v>
      </c>
      <c r="F1070" s="8" t="s">
        <v>58</v>
      </c>
      <c r="G1070" s="9">
        <v>43565</v>
      </c>
      <c r="H1070" s="8" t="s">
        <v>422</v>
      </c>
      <c r="I1070" s="8" t="s">
        <v>45</v>
      </c>
      <c r="J1070" s="10" t="s">
        <v>24</v>
      </c>
      <c r="K1070" t="str">
        <f>_xlfn.XLOOKUP(A1070,attrition_cleaned!$A:$A,attrition_cleaned!$B:$B,"Missing")</f>
        <v>Yes</v>
      </c>
      <c r="L1070" s="9">
        <v>44037</v>
      </c>
      <c r="M1070">
        <f>_xlfn.XLOOKUP(A1070,compensation_cleaned!$A:$A,compensation_cleaned!$B:$B,"Missing")</f>
        <v>2139578</v>
      </c>
      <c r="N1070">
        <f>_xlfn.XLOOKUP(A1070,compensation_cleaned!$A:$A,compensation_cleaned!$C:$C,"Missing")</f>
        <v>131161</v>
      </c>
      <c r="O1070" t="str">
        <f>_xlfn.XLOOKUP(A1070,compensation_cleaned!$A:$A,compensation_cleaned!$D:$D,"Missing")</f>
        <v>L5</v>
      </c>
      <c r="P1070">
        <f>_xlfn.XLOOKUP(A1070,engagement_pivot!$A:$A,engagement_pivot!$B:$B,"Missing")</f>
        <v>2</v>
      </c>
      <c r="Q1070" t="str">
        <f>IF(
  _xlfn.XLOOKUP(A1070, engagement_pivot!A:A, engagement_pivot!C:C, 0) &gt; 0,
  "Yes",
  "No"
)</f>
        <v>Yes</v>
      </c>
      <c r="R1070">
        <f t="shared" si="80"/>
        <v>15</v>
      </c>
      <c r="S1070" t="str">
        <f t="shared" si="81"/>
        <v>13–36 months</v>
      </c>
      <c r="T1070">
        <f>_xlfn.XLOOKUP(A1070,performance_pivot!$A:$A,performance_pivot!$B:$B,"Missing")</f>
        <v>3</v>
      </c>
      <c r="U1070">
        <f>_xlfn.XLOOKUP(A1070,compensation_cleaned!$A:$A,compensation_cleaned!$F:$F,"Missing")</f>
        <v>1044648.4727722772</v>
      </c>
      <c r="V1070" t="str">
        <f t="shared" si="82"/>
        <v>Above Avg Pay</v>
      </c>
      <c r="W1070" t="str">
        <f t="shared" si="83"/>
        <v>Low/Avg Performer</v>
      </c>
      <c r="Y1070" t="str">
        <f t="shared" si="84"/>
        <v>Overpaid Low Performer</v>
      </c>
    </row>
    <row r="1071" spans="1:25">
      <c r="A1071" s="11" t="s">
        <v>1257</v>
      </c>
      <c r="B1071" s="12" t="s">
        <v>11</v>
      </c>
      <c r="C1071" s="12">
        <v>33</v>
      </c>
      <c r="D1071" s="12" t="s">
        <v>12</v>
      </c>
      <c r="E1071" s="12" t="s">
        <v>13</v>
      </c>
      <c r="F1071" s="12" t="s">
        <v>14</v>
      </c>
      <c r="G1071" s="13">
        <v>45164</v>
      </c>
      <c r="H1071" s="12" t="s">
        <v>389</v>
      </c>
      <c r="I1071" s="12" t="s">
        <v>16</v>
      </c>
      <c r="J1071" s="14" t="s">
        <v>24</v>
      </c>
      <c r="K1071" t="str">
        <f>_xlfn.XLOOKUP(A1071,attrition_cleaned!$A:$A,attrition_cleaned!$B:$B,"Missing")</f>
        <v>No</v>
      </c>
      <c r="L1071" s="13"/>
      <c r="M1071">
        <f>_xlfn.XLOOKUP(A1071,compensation_cleaned!$A:$A,compensation_cleaned!$B:$B,"Missing")</f>
        <v>857694</v>
      </c>
      <c r="N1071">
        <f>_xlfn.XLOOKUP(A1071,compensation_cleaned!$A:$A,compensation_cleaned!$C:$C,"Missing")</f>
        <v>78752</v>
      </c>
      <c r="O1071" t="str">
        <f>_xlfn.XLOOKUP(A1071,compensation_cleaned!$A:$A,compensation_cleaned!$D:$D,"Missing")</f>
        <v>L2</v>
      </c>
      <c r="P1071">
        <f>_xlfn.XLOOKUP(A1071,engagement_pivot!$A:$A,engagement_pivot!$B:$B,"Missing")</f>
        <v>3</v>
      </c>
      <c r="Q1071" t="str">
        <f>IF(
  _xlfn.XLOOKUP(A1071, engagement_pivot!A:A, engagement_pivot!C:C, 0) &gt; 0,
  "Yes",
  "No"
)</f>
        <v>Yes</v>
      </c>
      <c r="R1071">
        <f t="shared" si="80"/>
        <v>4</v>
      </c>
      <c r="S1071" t="str">
        <f t="shared" si="81"/>
        <v>0–12 months</v>
      </c>
      <c r="T1071">
        <f>_xlfn.XLOOKUP(A1071,performance_pivot!$A:$A,performance_pivot!$B:$B,"Missing")</f>
        <v>3.5</v>
      </c>
      <c r="U1071">
        <f>_xlfn.XLOOKUP(A1071,compensation_cleaned!$A:$A,compensation_cleaned!$F:$F,"Missing")</f>
        <v>746435.40070921986</v>
      </c>
      <c r="V1071" t="str">
        <f t="shared" si="82"/>
        <v>Above Avg Pay</v>
      </c>
      <c r="W1071" t="str">
        <f t="shared" si="83"/>
        <v>Low/Avg Performer</v>
      </c>
      <c r="Y1071" t="str">
        <f t="shared" si="84"/>
        <v>Overpaid Low Performer</v>
      </c>
    </row>
    <row r="1072" spans="1:25">
      <c r="A1072" s="7" t="s">
        <v>1258</v>
      </c>
      <c r="B1072" s="8" t="s">
        <v>11</v>
      </c>
      <c r="C1072" s="8">
        <v>33</v>
      </c>
      <c r="D1072" s="8" t="s">
        <v>12</v>
      </c>
      <c r="E1072" s="8" t="s">
        <v>33</v>
      </c>
      <c r="F1072" s="8" t="s">
        <v>34</v>
      </c>
      <c r="G1072" s="9">
        <v>44838</v>
      </c>
      <c r="H1072" s="8" t="s">
        <v>545</v>
      </c>
      <c r="I1072" s="8" t="s">
        <v>70</v>
      </c>
      <c r="J1072" s="10" t="s">
        <v>24</v>
      </c>
      <c r="K1072" t="str">
        <f>_xlfn.XLOOKUP(A1072,attrition_cleaned!$A:$A,attrition_cleaned!$B:$B,"Missing")</f>
        <v>No</v>
      </c>
      <c r="L1072" s="9"/>
      <c r="M1072">
        <f>_xlfn.XLOOKUP(A1072,compensation_cleaned!$A:$A,compensation_cleaned!$B:$B,"Missing")</f>
        <v>1018126</v>
      </c>
      <c r="N1072">
        <f>_xlfn.XLOOKUP(A1072,compensation_cleaned!$A:$A,compensation_cleaned!$C:$C,"Missing")</f>
        <v>88292</v>
      </c>
      <c r="O1072" t="str">
        <f>_xlfn.XLOOKUP(A1072,compensation_cleaned!$A:$A,compensation_cleaned!$D:$D,"Missing")</f>
        <v>L3</v>
      </c>
      <c r="P1072">
        <f>_xlfn.XLOOKUP(A1072,engagement_pivot!$A:$A,engagement_pivot!$B:$B,"Missing")</f>
        <v>3</v>
      </c>
      <c r="Q1072" t="str">
        <f>IF(
  _xlfn.XLOOKUP(A1072, engagement_pivot!A:A, engagement_pivot!C:C, 0) &gt; 0,
  "Yes",
  "No"
)</f>
        <v>Yes</v>
      </c>
      <c r="R1072">
        <f t="shared" si="80"/>
        <v>14</v>
      </c>
      <c r="S1072" t="str">
        <f t="shared" si="81"/>
        <v>13–36 months</v>
      </c>
      <c r="T1072">
        <f>_xlfn.XLOOKUP(A1072,performance_pivot!$A:$A,performance_pivot!$B:$B,"Missing")</f>
        <v>3</v>
      </c>
      <c r="U1072">
        <f>_xlfn.XLOOKUP(A1072,compensation_cleaned!$A:$A,compensation_cleaned!$F:$F,"Missing")</f>
        <v>1044648.4727722772</v>
      </c>
      <c r="V1072" t="str">
        <f t="shared" si="82"/>
        <v>Below Avg Pay</v>
      </c>
      <c r="W1072" t="str">
        <f t="shared" si="83"/>
        <v>Low/Avg Performer</v>
      </c>
      <c r="Y1072" t="str">
        <f t="shared" si="84"/>
        <v>Low Pay &amp; Low Performance</v>
      </c>
    </row>
    <row r="1073" spans="1:25">
      <c r="A1073" s="11" t="s">
        <v>1259</v>
      </c>
      <c r="B1073" s="12" t="s">
        <v>11</v>
      </c>
      <c r="C1073" s="12">
        <v>32</v>
      </c>
      <c r="D1073" s="12" t="s">
        <v>12</v>
      </c>
      <c r="E1073" s="12" t="s">
        <v>13</v>
      </c>
      <c r="F1073" s="12" t="s">
        <v>14</v>
      </c>
      <c r="G1073" s="13">
        <v>42970</v>
      </c>
      <c r="H1073" s="12" t="s">
        <v>767</v>
      </c>
      <c r="I1073" s="12" t="s">
        <v>70</v>
      </c>
      <c r="J1073" s="14" t="s">
        <v>24</v>
      </c>
      <c r="K1073" t="str">
        <f>_xlfn.XLOOKUP(A1073,attrition_cleaned!$A:$A,attrition_cleaned!$B:$B,"Missing")</f>
        <v>Yes</v>
      </c>
      <c r="L1073" s="13">
        <v>44375</v>
      </c>
      <c r="M1073">
        <f>_xlfn.XLOOKUP(A1073,compensation_cleaned!$A:$A,compensation_cleaned!$B:$B,"Missing")</f>
        <v>835125</v>
      </c>
      <c r="N1073">
        <f>_xlfn.XLOOKUP(A1073,compensation_cleaned!$A:$A,compensation_cleaned!$C:$C,"Missing")</f>
        <v>67755</v>
      </c>
      <c r="O1073" t="str">
        <f>_xlfn.XLOOKUP(A1073,compensation_cleaned!$A:$A,compensation_cleaned!$D:$D,"Missing")</f>
        <v>L2</v>
      </c>
      <c r="P1073">
        <f>_xlfn.XLOOKUP(A1073,engagement_pivot!$A:$A,engagement_pivot!$B:$B,"Missing")</f>
        <v>3</v>
      </c>
      <c r="Q1073" t="str">
        <f>IF(
  _xlfn.XLOOKUP(A1073, engagement_pivot!A:A, engagement_pivot!C:C, 0) &gt; 0,
  "Yes",
  "No"
)</f>
        <v>Yes</v>
      </c>
      <c r="R1073">
        <f t="shared" si="80"/>
        <v>46</v>
      </c>
      <c r="S1073" t="str">
        <f t="shared" si="81"/>
        <v>37+ months</v>
      </c>
      <c r="T1073">
        <f>_xlfn.XLOOKUP(A1073,performance_pivot!$A:$A,performance_pivot!$B:$B,"Missing")</f>
        <v>5</v>
      </c>
      <c r="U1073">
        <f>_xlfn.XLOOKUP(A1073,compensation_cleaned!$A:$A,compensation_cleaned!$F:$F,"Missing")</f>
        <v>746435.40070921986</v>
      </c>
      <c r="V1073" t="str">
        <f t="shared" si="82"/>
        <v>Above Avg Pay</v>
      </c>
      <c r="W1073" t="str">
        <f t="shared" si="83"/>
        <v>High Performer</v>
      </c>
      <c r="Y1073" t="str">
        <f t="shared" si="84"/>
        <v>Well Aligned</v>
      </c>
    </row>
    <row r="1074" spans="1:25">
      <c r="A1074" s="7" t="s">
        <v>1260</v>
      </c>
      <c r="B1074" s="8" t="s">
        <v>19</v>
      </c>
      <c r="C1074" s="8">
        <v>32</v>
      </c>
      <c r="D1074" s="8" t="s">
        <v>12</v>
      </c>
      <c r="E1074" s="8" t="s">
        <v>49</v>
      </c>
      <c r="F1074" s="8" t="s">
        <v>50</v>
      </c>
      <c r="G1074" s="9">
        <v>43273</v>
      </c>
      <c r="H1074" s="8" t="s">
        <v>258</v>
      </c>
      <c r="I1074" s="8" t="s">
        <v>70</v>
      </c>
      <c r="J1074" s="10" t="s">
        <v>24</v>
      </c>
      <c r="K1074" t="str">
        <f>_xlfn.XLOOKUP(A1074,attrition_cleaned!$A:$A,attrition_cleaned!$B:$B,"Missing")</f>
        <v>No</v>
      </c>
      <c r="L1074" s="9"/>
      <c r="M1074">
        <f>_xlfn.XLOOKUP(A1074,compensation_cleaned!$A:$A,compensation_cleaned!$B:$B,"Missing")</f>
        <v>897260</v>
      </c>
      <c r="N1074">
        <f>_xlfn.XLOOKUP(A1074,compensation_cleaned!$A:$A,compensation_cleaned!$C:$C,"Missing")</f>
        <v>111784</v>
      </c>
      <c r="O1074" t="str">
        <f>_xlfn.XLOOKUP(A1074,compensation_cleaned!$A:$A,compensation_cleaned!$D:$D,"Missing")</f>
        <v>L2</v>
      </c>
      <c r="P1074">
        <f>_xlfn.XLOOKUP(A1074,engagement_pivot!$A:$A,engagement_pivot!$B:$B,"Missing")</f>
        <v>3.5</v>
      </c>
      <c r="Q1074" t="str">
        <f>IF(
  _xlfn.XLOOKUP(A1074, engagement_pivot!A:A, engagement_pivot!C:C, 0) &gt; 0,
  "Yes",
  "No"
)</f>
        <v>Yes</v>
      </c>
      <c r="R1074">
        <f t="shared" si="80"/>
        <v>66</v>
      </c>
      <c r="S1074" t="str">
        <f t="shared" si="81"/>
        <v>37+ months</v>
      </c>
      <c r="T1074">
        <f>_xlfn.XLOOKUP(A1074,performance_pivot!$A:$A,performance_pivot!$B:$B,"Missing")</f>
        <v>3</v>
      </c>
      <c r="U1074">
        <f>_xlfn.XLOOKUP(A1074,compensation_cleaned!$A:$A,compensation_cleaned!$F:$F,"Missing")</f>
        <v>746435.40070921986</v>
      </c>
      <c r="V1074" t="str">
        <f t="shared" si="82"/>
        <v>Above Avg Pay</v>
      </c>
      <c r="W1074" t="str">
        <f t="shared" si="83"/>
        <v>Low/Avg Performer</v>
      </c>
      <c r="Y1074" t="str">
        <f t="shared" si="84"/>
        <v>Overpaid Low Performer</v>
      </c>
    </row>
    <row r="1075" spans="1:25">
      <c r="A1075" s="11" t="s">
        <v>1261</v>
      </c>
      <c r="B1075" s="12" t="s">
        <v>19</v>
      </c>
      <c r="C1075" s="12">
        <v>22</v>
      </c>
      <c r="D1075" s="12" t="s">
        <v>12</v>
      </c>
      <c r="E1075" s="12" t="s">
        <v>13</v>
      </c>
      <c r="F1075" s="12" t="s">
        <v>14</v>
      </c>
      <c r="G1075" s="13">
        <v>42816</v>
      </c>
      <c r="H1075" s="12" t="s">
        <v>218</v>
      </c>
      <c r="I1075" s="12" t="s">
        <v>70</v>
      </c>
      <c r="J1075" s="14" t="s">
        <v>24</v>
      </c>
      <c r="K1075" t="str">
        <f>_xlfn.XLOOKUP(A1075,attrition_cleaned!$A:$A,attrition_cleaned!$B:$B,"Missing")</f>
        <v>Yes</v>
      </c>
      <c r="L1075" s="13">
        <v>43748</v>
      </c>
      <c r="M1075">
        <f>_xlfn.XLOOKUP(A1075,compensation_cleaned!$A:$A,compensation_cleaned!$B:$B,"Missing")</f>
        <v>1207956</v>
      </c>
      <c r="N1075">
        <f>_xlfn.XLOOKUP(A1075,compensation_cleaned!$A:$A,compensation_cleaned!$C:$C,"Missing")</f>
        <v>122326</v>
      </c>
      <c r="O1075" t="str">
        <f>_xlfn.XLOOKUP(A1075,compensation_cleaned!$A:$A,compensation_cleaned!$D:$D,"Missing")</f>
        <v>L4</v>
      </c>
      <c r="P1075">
        <f>_xlfn.XLOOKUP(A1075,engagement_pivot!$A:$A,engagement_pivot!$B:$B,"Missing")</f>
        <v>3</v>
      </c>
      <c r="Q1075" t="str">
        <f>IF(
  _xlfn.XLOOKUP(A1075, engagement_pivot!A:A, engagement_pivot!C:C, 0) &gt; 0,
  "Yes",
  "No"
)</f>
        <v>Yes</v>
      </c>
      <c r="R1075">
        <f t="shared" si="80"/>
        <v>30</v>
      </c>
      <c r="S1075" t="str">
        <f t="shared" si="81"/>
        <v>13–36 months</v>
      </c>
      <c r="T1075">
        <f>_xlfn.XLOOKUP(A1075,performance_pivot!$A:$A,performance_pivot!$B:$B,"Missing")</f>
        <v>2.6666666666666665</v>
      </c>
      <c r="U1075">
        <f>_xlfn.XLOOKUP(A1075,compensation_cleaned!$A:$A,compensation_cleaned!$F:$F,"Missing")</f>
        <v>1044648.4727722772</v>
      </c>
      <c r="V1075" t="str">
        <f t="shared" si="82"/>
        <v>Above Avg Pay</v>
      </c>
      <c r="W1075" t="str">
        <f t="shared" si="83"/>
        <v>Low/Avg Performer</v>
      </c>
      <c r="Y1075" t="str">
        <f t="shared" si="84"/>
        <v>Overpaid Low Performer</v>
      </c>
    </row>
    <row r="1076" spans="1:25">
      <c r="A1076" s="7" t="s">
        <v>1262</v>
      </c>
      <c r="B1076" s="8" t="s">
        <v>19</v>
      </c>
      <c r="C1076" s="8">
        <v>36</v>
      </c>
      <c r="D1076" s="8" t="s">
        <v>12</v>
      </c>
      <c r="E1076" s="8" t="s">
        <v>13</v>
      </c>
      <c r="F1076" s="8" t="s">
        <v>14</v>
      </c>
      <c r="G1076" s="9">
        <v>44230</v>
      </c>
      <c r="H1076" s="8" t="s">
        <v>582</v>
      </c>
      <c r="I1076" s="8" t="s">
        <v>45</v>
      </c>
      <c r="J1076" s="10" t="s">
        <v>24</v>
      </c>
      <c r="K1076" t="str">
        <f>_xlfn.XLOOKUP(A1076,attrition_cleaned!$A:$A,attrition_cleaned!$B:$B,"Missing")</f>
        <v>No</v>
      </c>
      <c r="L1076" s="9"/>
      <c r="M1076">
        <f>_xlfn.XLOOKUP(A1076,compensation_cleaned!$A:$A,compensation_cleaned!$B:$B,"Missing")</f>
        <v>811077</v>
      </c>
      <c r="N1076">
        <f>_xlfn.XLOOKUP(A1076,compensation_cleaned!$A:$A,compensation_cleaned!$C:$C,"Missing")</f>
        <v>91505</v>
      </c>
      <c r="O1076" t="str">
        <f>_xlfn.XLOOKUP(A1076,compensation_cleaned!$A:$A,compensation_cleaned!$D:$D,"Missing")</f>
        <v>L2</v>
      </c>
      <c r="P1076">
        <f>_xlfn.XLOOKUP(A1076,engagement_pivot!$A:$A,engagement_pivot!$B:$B,"Missing")</f>
        <v>3.5</v>
      </c>
      <c r="Q1076" t="str">
        <f>IF(
  _xlfn.XLOOKUP(A1076, engagement_pivot!A:A, engagement_pivot!C:C, 0) &gt; 0,
  "Yes",
  "No"
)</f>
        <v>Yes</v>
      </c>
      <c r="R1076">
        <f t="shared" si="80"/>
        <v>34</v>
      </c>
      <c r="S1076" t="str">
        <f t="shared" si="81"/>
        <v>13–36 months</v>
      </c>
      <c r="T1076">
        <f>_xlfn.XLOOKUP(A1076,performance_pivot!$A:$A,performance_pivot!$B:$B,"Missing")</f>
        <v>3.25</v>
      </c>
      <c r="U1076">
        <f>_xlfn.XLOOKUP(A1076,compensation_cleaned!$A:$A,compensation_cleaned!$F:$F,"Missing")</f>
        <v>746435.40070921986</v>
      </c>
      <c r="V1076" t="str">
        <f t="shared" si="82"/>
        <v>Above Avg Pay</v>
      </c>
      <c r="W1076" t="str">
        <f t="shared" si="83"/>
        <v>Low/Avg Performer</v>
      </c>
      <c r="Y1076" t="str">
        <f t="shared" si="84"/>
        <v>Overpaid Low Performer</v>
      </c>
    </row>
    <row r="1077" spans="1:25">
      <c r="A1077" s="11" t="s">
        <v>1263</v>
      </c>
      <c r="B1077" s="12" t="s">
        <v>19</v>
      </c>
      <c r="C1077" s="12">
        <v>33</v>
      </c>
      <c r="D1077" s="12" t="s">
        <v>20</v>
      </c>
      <c r="E1077" s="12" t="s">
        <v>37</v>
      </c>
      <c r="F1077" s="12" t="s">
        <v>43</v>
      </c>
      <c r="G1077" s="13">
        <v>43648</v>
      </c>
      <c r="H1077" s="12" t="s">
        <v>162</v>
      </c>
      <c r="I1077" s="12" t="s">
        <v>16</v>
      </c>
      <c r="J1077" s="14" t="s">
        <v>24</v>
      </c>
      <c r="K1077" t="str">
        <f>_xlfn.XLOOKUP(A1077,attrition_cleaned!$A:$A,attrition_cleaned!$B:$B,"Missing")</f>
        <v>No</v>
      </c>
      <c r="L1077" s="13"/>
      <c r="M1077">
        <f>_xlfn.XLOOKUP(A1077,compensation_cleaned!$A:$A,compensation_cleaned!$B:$B,"Missing")</f>
        <v>680337</v>
      </c>
      <c r="N1077">
        <f>_xlfn.XLOOKUP(A1077,compensation_cleaned!$A:$A,compensation_cleaned!$C:$C,"Missing")</f>
        <v>46346</v>
      </c>
      <c r="O1077" t="str">
        <f>_xlfn.XLOOKUP(A1077,compensation_cleaned!$A:$A,compensation_cleaned!$D:$D,"Missing")</f>
        <v>L2</v>
      </c>
      <c r="P1077">
        <f>_xlfn.XLOOKUP(A1077,engagement_pivot!$A:$A,engagement_pivot!$B:$B,"Missing")</f>
        <v>2.5</v>
      </c>
      <c r="Q1077" t="str">
        <f>IF(
  _xlfn.XLOOKUP(A1077, engagement_pivot!A:A, engagement_pivot!C:C, 0) &gt; 0,
  "Yes",
  "No"
)</f>
        <v>Yes</v>
      </c>
      <c r="R1077">
        <f t="shared" si="80"/>
        <v>53</v>
      </c>
      <c r="S1077" t="str">
        <f t="shared" si="81"/>
        <v>37+ months</v>
      </c>
      <c r="T1077">
        <f>_xlfn.XLOOKUP(A1077,performance_pivot!$A:$A,performance_pivot!$B:$B,"Missing")</f>
        <v>4</v>
      </c>
      <c r="U1077">
        <f>_xlfn.XLOOKUP(A1077,compensation_cleaned!$A:$A,compensation_cleaned!$F:$F,"Missing")</f>
        <v>746435.40070921986</v>
      </c>
      <c r="V1077" t="str">
        <f t="shared" si="82"/>
        <v>Below Avg Pay</v>
      </c>
      <c r="W1077" t="str">
        <f t="shared" si="83"/>
        <v>High Performer</v>
      </c>
      <c r="Y1077" t="str">
        <f t="shared" si="84"/>
        <v>Underpaid High Performer</v>
      </c>
    </row>
    <row r="1078" spans="1:25">
      <c r="A1078" s="7" t="s">
        <v>1264</v>
      </c>
      <c r="B1078" s="8" t="s">
        <v>19</v>
      </c>
      <c r="C1078" s="8">
        <v>27</v>
      </c>
      <c r="D1078" s="8" t="s">
        <v>20</v>
      </c>
      <c r="E1078" s="8" t="s">
        <v>13</v>
      </c>
      <c r="F1078" s="8" t="s">
        <v>14</v>
      </c>
      <c r="G1078" s="9">
        <v>43401</v>
      </c>
      <c r="H1078" s="8" t="s">
        <v>774</v>
      </c>
      <c r="I1078" s="8" t="s">
        <v>31</v>
      </c>
      <c r="J1078" s="10" t="s">
        <v>17</v>
      </c>
      <c r="K1078" t="str">
        <f>_xlfn.XLOOKUP(A1078,attrition_cleaned!$A:$A,attrition_cleaned!$B:$B,"Missing")</f>
        <v>No</v>
      </c>
      <c r="L1078" s="9"/>
      <c r="M1078">
        <f>_xlfn.XLOOKUP(A1078,compensation_cleaned!$A:$A,compensation_cleaned!$B:$B,"Missing")</f>
        <v>1362595</v>
      </c>
      <c r="N1078">
        <f>_xlfn.XLOOKUP(A1078,compensation_cleaned!$A:$A,compensation_cleaned!$C:$C,"Missing")</f>
        <v>97098</v>
      </c>
      <c r="O1078" t="str">
        <f>_xlfn.XLOOKUP(A1078,compensation_cleaned!$A:$A,compensation_cleaned!$D:$D,"Missing")</f>
        <v>L4</v>
      </c>
      <c r="P1078">
        <f>_xlfn.XLOOKUP(A1078,engagement_pivot!$A:$A,engagement_pivot!$B:$B,"Missing")</f>
        <v>4</v>
      </c>
      <c r="Q1078" t="str">
        <f>IF(
  _xlfn.XLOOKUP(A1078, engagement_pivot!A:A, engagement_pivot!C:C, 0) &gt; 0,
  "Yes",
  "No"
)</f>
        <v>Yes</v>
      </c>
      <c r="R1078">
        <f t="shared" si="80"/>
        <v>62</v>
      </c>
      <c r="S1078" t="str">
        <f t="shared" si="81"/>
        <v>37+ months</v>
      </c>
      <c r="T1078">
        <f>_xlfn.XLOOKUP(A1078,performance_pivot!$A:$A,performance_pivot!$B:$B,"Missing")</f>
        <v>3.5</v>
      </c>
      <c r="U1078">
        <f>_xlfn.XLOOKUP(A1078,compensation_cleaned!$A:$A,compensation_cleaned!$F:$F,"Missing")</f>
        <v>1044648.4727722772</v>
      </c>
      <c r="V1078" t="str">
        <f t="shared" si="82"/>
        <v>Above Avg Pay</v>
      </c>
      <c r="W1078" t="str">
        <f t="shared" si="83"/>
        <v>Low/Avg Performer</v>
      </c>
      <c r="Y1078" t="str">
        <f t="shared" si="84"/>
        <v>Overpaid Low Performer</v>
      </c>
    </row>
    <row r="1079" spans="1:25">
      <c r="A1079" s="11" t="s">
        <v>1265</v>
      </c>
      <c r="B1079" s="12" t="s">
        <v>11</v>
      </c>
      <c r="C1079" s="12">
        <v>41</v>
      </c>
      <c r="D1079" s="12" t="s">
        <v>20</v>
      </c>
      <c r="E1079" s="12" t="s">
        <v>33</v>
      </c>
      <c r="F1079" s="12" t="s">
        <v>112</v>
      </c>
      <c r="G1079" s="13">
        <v>42925</v>
      </c>
      <c r="H1079" s="12" t="s">
        <v>128</v>
      </c>
      <c r="I1079" s="12" t="s">
        <v>45</v>
      </c>
      <c r="J1079" s="14" t="s">
        <v>24</v>
      </c>
      <c r="K1079" t="str">
        <f>_xlfn.XLOOKUP(A1079,attrition_cleaned!$A:$A,attrition_cleaned!$B:$B,"Missing")</f>
        <v>No</v>
      </c>
      <c r="L1079" s="13"/>
      <c r="M1079">
        <f>_xlfn.XLOOKUP(A1079,compensation_cleaned!$A:$A,compensation_cleaned!$B:$B,"Missing")</f>
        <v>1026544</v>
      </c>
      <c r="N1079">
        <f>_xlfn.XLOOKUP(A1079,compensation_cleaned!$A:$A,compensation_cleaned!$C:$C,"Missing")</f>
        <v>86319</v>
      </c>
      <c r="O1079" t="str">
        <f>_xlfn.XLOOKUP(A1079,compensation_cleaned!$A:$A,compensation_cleaned!$D:$D,"Missing")</f>
        <v>L3</v>
      </c>
      <c r="P1079">
        <f>_xlfn.XLOOKUP(A1079,engagement_pivot!$A:$A,engagement_pivot!$B:$B,"Missing")</f>
        <v>3</v>
      </c>
      <c r="Q1079" t="str">
        <f>IF(
  _xlfn.XLOOKUP(A1079, engagement_pivot!A:A, engagement_pivot!C:C, 0) &gt; 0,
  "Yes",
  "No"
)</f>
        <v>Yes</v>
      </c>
      <c r="R1079">
        <f t="shared" si="80"/>
        <v>77</v>
      </c>
      <c r="S1079" t="str">
        <f t="shared" si="81"/>
        <v>37+ months</v>
      </c>
      <c r="T1079">
        <f>_xlfn.XLOOKUP(A1079,performance_pivot!$A:$A,performance_pivot!$B:$B,"Missing")</f>
        <v>3.75</v>
      </c>
      <c r="U1079">
        <f>_xlfn.XLOOKUP(A1079,compensation_cleaned!$A:$A,compensation_cleaned!$F:$F,"Missing")</f>
        <v>1044648.4727722772</v>
      </c>
      <c r="V1079" t="str">
        <f t="shared" si="82"/>
        <v>Below Avg Pay</v>
      </c>
      <c r="W1079" t="str">
        <f t="shared" si="83"/>
        <v>Low/Avg Performer</v>
      </c>
      <c r="Y1079" t="str">
        <f t="shared" si="84"/>
        <v>Low Pay &amp; Low Performance</v>
      </c>
    </row>
    <row r="1080" spans="1:25">
      <c r="A1080" s="7" t="s">
        <v>1266</v>
      </c>
      <c r="B1080" s="8" t="s">
        <v>19</v>
      </c>
      <c r="C1080" s="8">
        <v>40</v>
      </c>
      <c r="D1080" s="8" t="s">
        <v>20</v>
      </c>
      <c r="E1080" s="8" t="s">
        <v>26</v>
      </c>
      <c r="F1080" s="8" t="s">
        <v>58</v>
      </c>
      <c r="G1080" s="9">
        <v>43405</v>
      </c>
      <c r="H1080" s="8" t="s">
        <v>215</v>
      </c>
      <c r="I1080" s="8" t="s">
        <v>45</v>
      </c>
      <c r="J1080" s="10" t="s">
        <v>24</v>
      </c>
      <c r="K1080" t="str">
        <f>_xlfn.XLOOKUP(A1080,attrition_cleaned!$A:$A,attrition_cleaned!$B:$B,"Missing")</f>
        <v>Yes</v>
      </c>
      <c r="L1080" s="9">
        <v>44418</v>
      </c>
      <c r="M1080">
        <f>_xlfn.XLOOKUP(A1080,compensation_cleaned!$A:$A,compensation_cleaned!$B:$B,"Missing")</f>
        <v>603205</v>
      </c>
      <c r="N1080">
        <f>_xlfn.XLOOKUP(A1080,compensation_cleaned!$A:$A,compensation_cleaned!$C:$C,"Missing")</f>
        <v>80855</v>
      </c>
      <c r="O1080" t="str">
        <f>_xlfn.XLOOKUP(A1080,compensation_cleaned!$A:$A,compensation_cleaned!$D:$D,"Missing")</f>
        <v>L2</v>
      </c>
      <c r="P1080">
        <f>_xlfn.XLOOKUP(A1080,engagement_pivot!$A:$A,engagement_pivot!$B:$B,"Missing")</f>
        <v>3.5</v>
      </c>
      <c r="Q1080" t="str">
        <f>IF(
  _xlfn.XLOOKUP(A1080, engagement_pivot!A:A, engagement_pivot!C:C, 0) &gt; 0,
  "Yes",
  "No"
)</f>
        <v>Yes</v>
      </c>
      <c r="R1080">
        <f t="shared" si="80"/>
        <v>33</v>
      </c>
      <c r="S1080" t="str">
        <f t="shared" si="81"/>
        <v>13–36 months</v>
      </c>
      <c r="T1080">
        <f>_xlfn.XLOOKUP(A1080,performance_pivot!$A:$A,performance_pivot!$B:$B,"Missing")</f>
        <v>2.5</v>
      </c>
      <c r="U1080">
        <f>_xlfn.XLOOKUP(A1080,compensation_cleaned!$A:$A,compensation_cleaned!$F:$F,"Missing")</f>
        <v>746435.40070921986</v>
      </c>
      <c r="V1080" t="str">
        <f t="shared" si="82"/>
        <v>Below Avg Pay</v>
      </c>
      <c r="W1080" t="str">
        <f t="shared" si="83"/>
        <v>Low/Avg Performer</v>
      </c>
      <c r="Y1080" t="str">
        <f t="shared" si="84"/>
        <v>Low Pay &amp; Low Performance</v>
      </c>
    </row>
    <row r="1081" spans="1:25">
      <c r="A1081" s="11" t="s">
        <v>1267</v>
      </c>
      <c r="B1081" s="12" t="s">
        <v>11</v>
      </c>
      <c r="C1081" s="12">
        <v>38</v>
      </c>
      <c r="D1081" s="12" t="s">
        <v>20</v>
      </c>
      <c r="E1081" s="12" t="s">
        <v>33</v>
      </c>
      <c r="F1081" s="12" t="s">
        <v>112</v>
      </c>
      <c r="G1081" s="13">
        <v>43034</v>
      </c>
      <c r="H1081" s="12" t="s">
        <v>848</v>
      </c>
      <c r="I1081" s="12" t="s">
        <v>23</v>
      </c>
      <c r="J1081" s="14" t="s">
        <v>24</v>
      </c>
      <c r="K1081" t="str">
        <f>_xlfn.XLOOKUP(A1081,attrition_cleaned!$A:$A,attrition_cleaned!$B:$B,"Missing")</f>
        <v>No</v>
      </c>
      <c r="L1081" s="13"/>
      <c r="M1081">
        <f>_xlfn.XLOOKUP(A1081,compensation_cleaned!$A:$A,compensation_cleaned!$B:$B,"Missing")</f>
        <v>1243761</v>
      </c>
      <c r="N1081">
        <f>_xlfn.XLOOKUP(A1081,compensation_cleaned!$A:$A,compensation_cleaned!$C:$C,"Missing")</f>
        <v>106380</v>
      </c>
      <c r="O1081" t="str">
        <f>_xlfn.XLOOKUP(A1081,compensation_cleaned!$A:$A,compensation_cleaned!$D:$D,"Missing")</f>
        <v>L4</v>
      </c>
      <c r="P1081">
        <f>_xlfn.XLOOKUP(A1081,engagement_pivot!$A:$A,engagement_pivot!$B:$B,"Missing")</f>
        <v>3</v>
      </c>
      <c r="Q1081" t="str">
        <f>IF(
  _xlfn.XLOOKUP(A1081, engagement_pivot!A:A, engagement_pivot!C:C, 0) &gt; 0,
  "Yes",
  "No"
)</f>
        <v>Yes</v>
      </c>
      <c r="R1081">
        <f t="shared" si="80"/>
        <v>74</v>
      </c>
      <c r="S1081" t="str">
        <f t="shared" si="81"/>
        <v>37+ months</v>
      </c>
      <c r="T1081">
        <f>_xlfn.XLOOKUP(A1081,performance_pivot!$A:$A,performance_pivot!$B:$B,"Missing")</f>
        <v>3.75</v>
      </c>
      <c r="U1081">
        <f>_xlfn.XLOOKUP(A1081,compensation_cleaned!$A:$A,compensation_cleaned!$F:$F,"Missing")</f>
        <v>1044648.4727722772</v>
      </c>
      <c r="V1081" t="str">
        <f t="shared" si="82"/>
        <v>Above Avg Pay</v>
      </c>
      <c r="W1081" t="str">
        <f t="shared" si="83"/>
        <v>Low/Avg Performer</v>
      </c>
      <c r="Y1081" t="str">
        <f t="shared" si="84"/>
        <v>Overpaid Low Performer</v>
      </c>
    </row>
    <row r="1082" spans="1:25">
      <c r="A1082" s="7" t="s">
        <v>1268</v>
      </c>
      <c r="B1082" s="8" t="s">
        <v>11</v>
      </c>
      <c r="C1082" s="8">
        <v>29</v>
      </c>
      <c r="D1082" s="8" t="s">
        <v>12</v>
      </c>
      <c r="E1082" s="8" t="s">
        <v>26</v>
      </c>
      <c r="F1082" s="8" t="s">
        <v>27</v>
      </c>
      <c r="G1082" s="9">
        <v>43730</v>
      </c>
      <c r="H1082" s="8" t="s">
        <v>304</v>
      </c>
      <c r="I1082" s="8" t="s">
        <v>23</v>
      </c>
      <c r="J1082" s="10" t="s">
        <v>24</v>
      </c>
      <c r="K1082" t="str">
        <f>_xlfn.XLOOKUP(A1082,attrition_cleaned!$A:$A,attrition_cleaned!$B:$B,"Missing")</f>
        <v>No</v>
      </c>
      <c r="L1082" s="9"/>
      <c r="M1082">
        <f>_xlfn.XLOOKUP(A1082,compensation_cleaned!$A:$A,compensation_cleaned!$B:$B,"Missing")</f>
        <v>1238028</v>
      </c>
      <c r="N1082">
        <f>_xlfn.XLOOKUP(A1082,compensation_cleaned!$A:$A,compensation_cleaned!$C:$C,"Missing")</f>
        <v>182323</v>
      </c>
      <c r="O1082" t="str">
        <f>_xlfn.XLOOKUP(A1082,compensation_cleaned!$A:$A,compensation_cleaned!$D:$D,"Missing")</f>
        <v>L4</v>
      </c>
      <c r="P1082">
        <f>_xlfn.XLOOKUP(A1082,engagement_pivot!$A:$A,engagement_pivot!$B:$B,"Missing")</f>
        <v>2</v>
      </c>
      <c r="Q1082" t="str">
        <f>IF(
  _xlfn.XLOOKUP(A1082, engagement_pivot!A:A, engagement_pivot!C:C, 0) &gt; 0,
  "Yes",
  "No"
)</f>
        <v>Yes</v>
      </c>
      <c r="R1082">
        <f t="shared" si="80"/>
        <v>51</v>
      </c>
      <c r="S1082" t="str">
        <f t="shared" si="81"/>
        <v>37+ months</v>
      </c>
      <c r="T1082">
        <f>_xlfn.XLOOKUP(A1082,performance_pivot!$A:$A,performance_pivot!$B:$B,"Missing")</f>
        <v>4</v>
      </c>
      <c r="U1082">
        <f>_xlfn.XLOOKUP(A1082,compensation_cleaned!$A:$A,compensation_cleaned!$F:$F,"Missing")</f>
        <v>1044648.4727722772</v>
      </c>
      <c r="V1082" t="str">
        <f t="shared" si="82"/>
        <v>Above Avg Pay</v>
      </c>
      <c r="W1082" t="str">
        <f t="shared" si="83"/>
        <v>High Performer</v>
      </c>
      <c r="Y1082" t="str">
        <f t="shared" si="84"/>
        <v>Well Aligned</v>
      </c>
    </row>
    <row r="1083" spans="1:25">
      <c r="A1083" s="11" t="s">
        <v>1269</v>
      </c>
      <c r="B1083" s="12" t="s">
        <v>11</v>
      </c>
      <c r="C1083" s="12">
        <v>30</v>
      </c>
      <c r="D1083" s="12" t="s">
        <v>20</v>
      </c>
      <c r="E1083" s="12" t="s">
        <v>26</v>
      </c>
      <c r="F1083" s="12" t="s">
        <v>27</v>
      </c>
      <c r="G1083" s="13">
        <v>44844</v>
      </c>
      <c r="H1083" s="12" t="s">
        <v>634</v>
      </c>
      <c r="I1083" s="12" t="s">
        <v>31</v>
      </c>
      <c r="J1083" s="14" t="s">
        <v>24</v>
      </c>
      <c r="K1083" t="str">
        <f>_xlfn.XLOOKUP(A1083,attrition_cleaned!$A:$A,attrition_cleaned!$B:$B,"Missing")</f>
        <v>No</v>
      </c>
      <c r="L1083" s="13"/>
      <c r="M1083">
        <f>_xlfn.XLOOKUP(A1083,compensation_cleaned!$A:$A,compensation_cleaned!$B:$B,"Missing")</f>
        <v>576077</v>
      </c>
      <c r="N1083">
        <f>_xlfn.XLOOKUP(A1083,compensation_cleaned!$A:$A,compensation_cleaned!$C:$C,"Missing")</f>
        <v>71562</v>
      </c>
      <c r="O1083" t="str">
        <f>_xlfn.XLOOKUP(A1083,compensation_cleaned!$A:$A,compensation_cleaned!$D:$D,"Missing")</f>
        <v>L1</v>
      </c>
      <c r="P1083">
        <f>_xlfn.XLOOKUP(A1083,engagement_pivot!$A:$A,engagement_pivot!$B:$B,"Missing")</f>
        <v>2</v>
      </c>
      <c r="Q1083" t="str">
        <f>IF(
  _xlfn.XLOOKUP(A1083, engagement_pivot!A:A, engagement_pivot!C:C, 0) &gt; 0,
  "Yes",
  "No"
)</f>
        <v>Yes</v>
      </c>
      <c r="R1083">
        <f t="shared" si="80"/>
        <v>14</v>
      </c>
      <c r="S1083" t="str">
        <f t="shared" si="81"/>
        <v>13–36 months</v>
      </c>
      <c r="T1083">
        <f>_xlfn.XLOOKUP(A1083,performance_pivot!$A:$A,performance_pivot!$B:$B,"Missing")</f>
        <v>4</v>
      </c>
      <c r="U1083">
        <f>_xlfn.XLOOKUP(A1083,compensation_cleaned!$A:$A,compensation_cleaned!$F:$F,"Missing")</f>
        <v>499723.03723404254</v>
      </c>
      <c r="V1083" t="str">
        <f t="shared" si="82"/>
        <v>Above Avg Pay</v>
      </c>
      <c r="W1083" t="str">
        <f t="shared" si="83"/>
        <v>High Performer</v>
      </c>
      <c r="Y1083" t="str">
        <f t="shared" si="84"/>
        <v>Well Aligned</v>
      </c>
    </row>
    <row r="1084" spans="1:25">
      <c r="A1084" s="7" t="s">
        <v>1270</v>
      </c>
      <c r="B1084" s="8" t="s">
        <v>19</v>
      </c>
      <c r="C1084" s="8">
        <v>37</v>
      </c>
      <c r="D1084" s="8" t="s">
        <v>12</v>
      </c>
      <c r="E1084" s="8" t="s">
        <v>37</v>
      </c>
      <c r="F1084" s="8" t="s">
        <v>38</v>
      </c>
      <c r="G1084" s="9">
        <v>44977</v>
      </c>
      <c r="H1084" s="8" t="s">
        <v>398</v>
      </c>
      <c r="I1084" s="8" t="s">
        <v>70</v>
      </c>
      <c r="J1084" s="10" t="s">
        <v>24</v>
      </c>
      <c r="K1084" t="str">
        <f>_xlfn.XLOOKUP(A1084,attrition_cleaned!$A:$A,attrition_cleaned!$B:$B,"Missing")</f>
        <v>No</v>
      </c>
      <c r="L1084" s="9"/>
      <c r="M1084">
        <f>_xlfn.XLOOKUP(A1084,compensation_cleaned!$A:$A,compensation_cleaned!$B:$B,"Missing")</f>
        <v>1037785</v>
      </c>
      <c r="N1084">
        <f>_xlfn.XLOOKUP(A1084,compensation_cleaned!$A:$A,compensation_cleaned!$C:$C,"Missing")</f>
        <v>105657</v>
      </c>
      <c r="O1084" t="str">
        <f>_xlfn.XLOOKUP(A1084,compensation_cleaned!$A:$A,compensation_cleaned!$D:$D,"Missing")</f>
        <v>L3</v>
      </c>
      <c r="P1084">
        <f>_xlfn.XLOOKUP(A1084,engagement_pivot!$A:$A,engagement_pivot!$B:$B,"Missing")</f>
        <v>1</v>
      </c>
      <c r="Q1084" t="str">
        <f>IF(
  _xlfn.XLOOKUP(A1084, engagement_pivot!A:A, engagement_pivot!C:C, 0) &gt; 0,
  "Yes",
  "No"
)</f>
        <v>Yes</v>
      </c>
      <c r="R1084">
        <f t="shared" si="80"/>
        <v>10</v>
      </c>
      <c r="S1084" t="str">
        <f t="shared" si="81"/>
        <v>0–12 months</v>
      </c>
      <c r="T1084">
        <f>_xlfn.XLOOKUP(A1084,performance_pivot!$A:$A,performance_pivot!$B:$B,"Missing")</f>
        <v>4</v>
      </c>
      <c r="U1084">
        <f>_xlfn.XLOOKUP(A1084,compensation_cleaned!$A:$A,compensation_cleaned!$F:$F,"Missing")</f>
        <v>1044648.4727722772</v>
      </c>
      <c r="V1084" t="str">
        <f t="shared" si="82"/>
        <v>Below Avg Pay</v>
      </c>
      <c r="W1084" t="str">
        <f t="shared" si="83"/>
        <v>High Performer</v>
      </c>
      <c r="Y1084" t="str">
        <f t="shared" si="84"/>
        <v>Underpaid High Performer</v>
      </c>
    </row>
    <row r="1085" spans="1:25">
      <c r="A1085" s="11" t="s">
        <v>1271</v>
      </c>
      <c r="B1085" s="12" t="s">
        <v>19</v>
      </c>
      <c r="C1085" s="12">
        <v>38</v>
      </c>
      <c r="D1085" s="12" t="s">
        <v>20</v>
      </c>
      <c r="E1085" s="12" t="s">
        <v>49</v>
      </c>
      <c r="F1085" s="12" t="s">
        <v>68</v>
      </c>
      <c r="G1085" s="13">
        <v>44633</v>
      </c>
      <c r="H1085" s="12" t="s">
        <v>511</v>
      </c>
      <c r="I1085" s="12" t="s">
        <v>31</v>
      </c>
      <c r="J1085" s="14" t="s">
        <v>24</v>
      </c>
      <c r="K1085" t="str">
        <f>_xlfn.XLOOKUP(A1085,attrition_cleaned!$A:$A,attrition_cleaned!$B:$B,"Missing")</f>
        <v>No</v>
      </c>
      <c r="L1085" s="13"/>
      <c r="M1085">
        <f>_xlfn.XLOOKUP(A1085,compensation_cleaned!$A:$A,compensation_cleaned!$B:$B,"Missing")</f>
        <v>1144508</v>
      </c>
      <c r="N1085">
        <f>_xlfn.XLOOKUP(A1085,compensation_cleaned!$A:$A,compensation_cleaned!$C:$C,"Missing")</f>
        <v>134647</v>
      </c>
      <c r="O1085" t="str">
        <f>_xlfn.XLOOKUP(A1085,compensation_cleaned!$A:$A,compensation_cleaned!$D:$D,"Missing")</f>
        <v>L3</v>
      </c>
      <c r="P1085">
        <f>_xlfn.XLOOKUP(A1085,engagement_pivot!$A:$A,engagement_pivot!$B:$B,"Missing")</f>
        <v>5</v>
      </c>
      <c r="Q1085" t="str">
        <f>IF(
  _xlfn.XLOOKUP(A1085, engagement_pivot!A:A, engagement_pivot!C:C, 0) &gt; 0,
  "Yes",
  "No"
)</f>
        <v>Yes</v>
      </c>
      <c r="R1085">
        <f t="shared" si="80"/>
        <v>21</v>
      </c>
      <c r="S1085" t="str">
        <f t="shared" si="81"/>
        <v>13–36 months</v>
      </c>
      <c r="T1085">
        <f>_xlfn.XLOOKUP(A1085,performance_pivot!$A:$A,performance_pivot!$B:$B,"Missing")</f>
        <v>3</v>
      </c>
      <c r="U1085">
        <f>_xlfn.XLOOKUP(A1085,compensation_cleaned!$A:$A,compensation_cleaned!$F:$F,"Missing")</f>
        <v>1044648.4727722772</v>
      </c>
      <c r="V1085" t="str">
        <f t="shared" si="82"/>
        <v>Above Avg Pay</v>
      </c>
      <c r="W1085" t="str">
        <f t="shared" si="83"/>
        <v>Low/Avg Performer</v>
      </c>
      <c r="Y1085" t="str">
        <f t="shared" si="84"/>
        <v>Overpaid Low Performer</v>
      </c>
    </row>
    <row r="1086" spans="1:25">
      <c r="A1086" s="7" t="s">
        <v>1272</v>
      </c>
      <c r="B1086" s="8" t="s">
        <v>19</v>
      </c>
      <c r="C1086" s="8">
        <v>35</v>
      </c>
      <c r="D1086" s="8" t="s">
        <v>12</v>
      </c>
      <c r="E1086" s="8" t="s">
        <v>26</v>
      </c>
      <c r="F1086" s="8" t="s">
        <v>58</v>
      </c>
      <c r="G1086" s="9">
        <v>43658</v>
      </c>
      <c r="H1086" s="8" t="s">
        <v>231</v>
      </c>
      <c r="I1086" s="8" t="s">
        <v>31</v>
      </c>
      <c r="J1086" s="10" t="s">
        <v>24</v>
      </c>
      <c r="K1086" t="str">
        <f>_xlfn.XLOOKUP(A1086,attrition_cleaned!$A:$A,attrition_cleaned!$B:$B,"Missing")</f>
        <v>No</v>
      </c>
      <c r="L1086" s="9"/>
      <c r="M1086">
        <f>_xlfn.XLOOKUP(A1086,compensation_cleaned!$A:$A,compensation_cleaned!$B:$B,"Missing")</f>
        <v>874755</v>
      </c>
      <c r="N1086">
        <f>_xlfn.XLOOKUP(A1086,compensation_cleaned!$A:$A,compensation_cleaned!$C:$C,"Missing")</f>
        <v>79449</v>
      </c>
      <c r="O1086" t="str">
        <f>_xlfn.XLOOKUP(A1086,compensation_cleaned!$A:$A,compensation_cleaned!$D:$D,"Missing")</f>
        <v>L2</v>
      </c>
      <c r="P1086">
        <f>_xlfn.XLOOKUP(A1086,engagement_pivot!$A:$A,engagement_pivot!$B:$B,"Missing")</f>
        <v>4</v>
      </c>
      <c r="Q1086" t="str">
        <f>IF(
  _xlfn.XLOOKUP(A1086, engagement_pivot!A:A, engagement_pivot!C:C, 0) &gt; 0,
  "Yes",
  "No"
)</f>
        <v>Yes</v>
      </c>
      <c r="R1086">
        <f t="shared" si="80"/>
        <v>53</v>
      </c>
      <c r="S1086" t="str">
        <f t="shared" si="81"/>
        <v>37+ months</v>
      </c>
      <c r="T1086">
        <f>_xlfn.XLOOKUP(A1086,performance_pivot!$A:$A,performance_pivot!$B:$B,"Missing")</f>
        <v>3</v>
      </c>
      <c r="U1086">
        <f>_xlfn.XLOOKUP(A1086,compensation_cleaned!$A:$A,compensation_cleaned!$F:$F,"Missing")</f>
        <v>746435.40070921986</v>
      </c>
      <c r="V1086" t="str">
        <f t="shared" si="82"/>
        <v>Above Avg Pay</v>
      </c>
      <c r="W1086" t="str">
        <f t="shared" si="83"/>
        <v>Low/Avg Performer</v>
      </c>
      <c r="Y1086" t="str">
        <f t="shared" si="84"/>
        <v>Overpaid Low Performer</v>
      </c>
    </row>
    <row r="1087" spans="1:25">
      <c r="A1087" s="11" t="s">
        <v>1273</v>
      </c>
      <c r="B1087" s="12" t="s">
        <v>19</v>
      </c>
      <c r="C1087" s="12">
        <v>42</v>
      </c>
      <c r="D1087" s="12" t="s">
        <v>12</v>
      </c>
      <c r="E1087" s="12" t="s">
        <v>37</v>
      </c>
      <c r="F1087" s="12" t="s">
        <v>43</v>
      </c>
      <c r="G1087" s="13">
        <v>44261</v>
      </c>
      <c r="H1087" s="12" t="s">
        <v>511</v>
      </c>
      <c r="I1087" s="12" t="s">
        <v>16</v>
      </c>
      <c r="J1087" s="14" t="s">
        <v>24</v>
      </c>
      <c r="K1087" t="str">
        <f>_xlfn.XLOOKUP(A1087,attrition_cleaned!$A:$A,attrition_cleaned!$B:$B,"Missing")</f>
        <v>Yes</v>
      </c>
      <c r="L1087" s="13">
        <v>44708</v>
      </c>
      <c r="M1087">
        <f>_xlfn.XLOOKUP(A1087,compensation_cleaned!$A:$A,compensation_cleaned!$B:$B,"Missing")</f>
        <v>960026</v>
      </c>
      <c r="N1087">
        <f>_xlfn.XLOOKUP(A1087,compensation_cleaned!$A:$A,compensation_cleaned!$C:$C,"Missing")</f>
        <v>121710</v>
      </c>
      <c r="O1087" t="str">
        <f>_xlfn.XLOOKUP(A1087,compensation_cleaned!$A:$A,compensation_cleaned!$D:$D,"Missing")</f>
        <v>L3</v>
      </c>
      <c r="P1087">
        <f>_xlfn.XLOOKUP(A1087,engagement_pivot!$A:$A,engagement_pivot!$B:$B,"Missing")</f>
        <v>3.3333333333333335</v>
      </c>
      <c r="Q1087" t="str">
        <f>IF(
  _xlfn.XLOOKUP(A1087, engagement_pivot!A:A, engagement_pivot!C:C, 0) &gt; 0,
  "Yes",
  "No"
)</f>
        <v>Yes</v>
      </c>
      <c r="R1087">
        <f t="shared" si="80"/>
        <v>14</v>
      </c>
      <c r="S1087" t="str">
        <f t="shared" si="81"/>
        <v>13–36 months</v>
      </c>
      <c r="T1087">
        <f>_xlfn.XLOOKUP(A1087,performance_pivot!$A:$A,performance_pivot!$B:$B,"Missing")</f>
        <v>3.3333333333333335</v>
      </c>
      <c r="U1087">
        <f>_xlfn.XLOOKUP(A1087,compensation_cleaned!$A:$A,compensation_cleaned!$F:$F,"Missing")</f>
        <v>1044648.4727722772</v>
      </c>
      <c r="V1087" t="str">
        <f t="shared" si="82"/>
        <v>Below Avg Pay</v>
      </c>
      <c r="W1087" t="str">
        <f t="shared" si="83"/>
        <v>Low/Avg Performer</v>
      </c>
      <c r="Y1087" t="str">
        <f t="shared" si="84"/>
        <v>Low Pay &amp; Low Performance</v>
      </c>
    </row>
    <row r="1088" spans="1:25">
      <c r="A1088" s="7" t="s">
        <v>1274</v>
      </c>
      <c r="B1088" s="8" t="s">
        <v>19</v>
      </c>
      <c r="C1088" s="8">
        <v>35</v>
      </c>
      <c r="D1088" s="8" t="s">
        <v>12</v>
      </c>
      <c r="E1088" s="8" t="s">
        <v>37</v>
      </c>
      <c r="F1088" s="8" t="s">
        <v>38</v>
      </c>
      <c r="G1088" s="9">
        <v>44120</v>
      </c>
      <c r="H1088" s="8" t="s">
        <v>229</v>
      </c>
      <c r="I1088" s="8" t="s">
        <v>45</v>
      </c>
      <c r="J1088" s="10" t="s">
        <v>24</v>
      </c>
      <c r="K1088" t="str">
        <f>_xlfn.XLOOKUP(A1088,attrition_cleaned!$A:$A,attrition_cleaned!$B:$B,"Missing")</f>
        <v>No</v>
      </c>
      <c r="L1088" s="9"/>
      <c r="M1088">
        <f>_xlfn.XLOOKUP(A1088,compensation_cleaned!$A:$A,compensation_cleaned!$B:$B,"Missing")</f>
        <v>731073</v>
      </c>
      <c r="N1088">
        <f>_xlfn.XLOOKUP(A1088,compensation_cleaned!$A:$A,compensation_cleaned!$C:$C,"Missing")</f>
        <v>61392</v>
      </c>
      <c r="O1088" t="str">
        <f>_xlfn.XLOOKUP(A1088,compensation_cleaned!$A:$A,compensation_cleaned!$D:$D,"Missing")</f>
        <v>L2</v>
      </c>
      <c r="P1088">
        <f>_xlfn.XLOOKUP(A1088,engagement_pivot!$A:$A,engagement_pivot!$B:$B,"Missing")</f>
        <v>1.5</v>
      </c>
      <c r="Q1088" t="str">
        <f>IF(
  _xlfn.XLOOKUP(A1088, engagement_pivot!A:A, engagement_pivot!C:C, 0) &gt; 0,
  "Yes",
  "No"
)</f>
        <v>Yes</v>
      </c>
      <c r="R1088">
        <f t="shared" si="80"/>
        <v>38</v>
      </c>
      <c r="S1088" t="str">
        <f t="shared" si="81"/>
        <v>37+ months</v>
      </c>
      <c r="T1088">
        <f>_xlfn.XLOOKUP(A1088,performance_pivot!$A:$A,performance_pivot!$B:$B,"Missing")</f>
        <v>3.25</v>
      </c>
      <c r="U1088">
        <f>_xlfn.XLOOKUP(A1088,compensation_cleaned!$A:$A,compensation_cleaned!$F:$F,"Missing")</f>
        <v>746435.40070921986</v>
      </c>
      <c r="V1088" t="str">
        <f t="shared" si="82"/>
        <v>Below Avg Pay</v>
      </c>
      <c r="W1088" t="str">
        <f t="shared" si="83"/>
        <v>Low/Avg Performer</v>
      </c>
      <c r="Y1088" t="str">
        <f t="shared" si="84"/>
        <v>Low Pay &amp; Low Performance</v>
      </c>
    </row>
    <row r="1089" spans="1:25">
      <c r="A1089" s="11" t="s">
        <v>1275</v>
      </c>
      <c r="B1089" s="12" t="s">
        <v>19</v>
      </c>
      <c r="C1089" s="12">
        <v>42</v>
      </c>
      <c r="D1089" s="12" t="s">
        <v>12</v>
      </c>
      <c r="E1089" s="12" t="s">
        <v>33</v>
      </c>
      <c r="F1089" s="12" t="s">
        <v>112</v>
      </c>
      <c r="G1089" s="13">
        <v>45249</v>
      </c>
      <c r="H1089" s="12" t="s">
        <v>157</v>
      </c>
      <c r="I1089" s="12" t="s">
        <v>56</v>
      </c>
      <c r="J1089" s="14" t="s">
        <v>24</v>
      </c>
      <c r="K1089" t="str">
        <f>_xlfn.XLOOKUP(A1089,attrition_cleaned!$A:$A,attrition_cleaned!$B:$B,"Missing")</f>
        <v>Yes</v>
      </c>
      <c r="L1089" s="13">
        <v>46439</v>
      </c>
      <c r="M1089">
        <f>_xlfn.XLOOKUP(A1089,compensation_cleaned!$A:$A,compensation_cleaned!$B:$B,"Missing")</f>
        <v>495807</v>
      </c>
      <c r="N1089">
        <f>_xlfn.XLOOKUP(A1089,compensation_cleaned!$A:$A,compensation_cleaned!$C:$C,"Missing")</f>
        <v>50338</v>
      </c>
      <c r="O1089" t="str">
        <f>_xlfn.XLOOKUP(A1089,compensation_cleaned!$A:$A,compensation_cleaned!$D:$D,"Missing")</f>
        <v>L1</v>
      </c>
      <c r="P1089">
        <f>_xlfn.XLOOKUP(A1089,engagement_pivot!$A:$A,engagement_pivot!$B:$B,"Missing")</f>
        <v>5</v>
      </c>
      <c r="Q1089" t="str">
        <f>IF(
  _xlfn.XLOOKUP(A1089, engagement_pivot!A:A, engagement_pivot!C:C, 0) &gt; 0,
  "Yes",
  "No"
)</f>
        <v>Yes</v>
      </c>
      <c r="R1089">
        <f t="shared" si="80"/>
        <v>39</v>
      </c>
      <c r="S1089" t="str">
        <f t="shared" si="81"/>
        <v>37+ months</v>
      </c>
      <c r="T1089">
        <f>_xlfn.XLOOKUP(A1089,performance_pivot!$A:$A,performance_pivot!$B:$B,"Missing")</f>
        <v>3</v>
      </c>
      <c r="U1089">
        <f>_xlfn.XLOOKUP(A1089,compensation_cleaned!$A:$A,compensation_cleaned!$F:$F,"Missing")</f>
        <v>499723.03723404254</v>
      </c>
      <c r="V1089" t="str">
        <f t="shared" si="82"/>
        <v>Below Avg Pay</v>
      </c>
      <c r="W1089" t="str">
        <f t="shared" si="83"/>
        <v>Low/Avg Performer</v>
      </c>
      <c r="Y1089" t="str">
        <f t="shared" si="84"/>
        <v>Low Pay &amp; Low Performance</v>
      </c>
    </row>
    <row r="1090" spans="1:25">
      <c r="A1090" s="7" t="s">
        <v>1276</v>
      </c>
      <c r="B1090" s="8" t="s">
        <v>19</v>
      </c>
      <c r="C1090" s="8">
        <v>39</v>
      </c>
      <c r="D1090" s="8" t="s">
        <v>20</v>
      </c>
      <c r="E1090" s="8" t="s">
        <v>13</v>
      </c>
      <c r="F1090" s="8" t="s">
        <v>14</v>
      </c>
      <c r="G1090" s="9">
        <v>43184</v>
      </c>
      <c r="H1090" s="8" t="s">
        <v>94</v>
      </c>
      <c r="I1090" s="8" t="s">
        <v>56</v>
      </c>
      <c r="J1090" s="10" t="s">
        <v>24</v>
      </c>
      <c r="K1090" t="str">
        <f>_xlfn.XLOOKUP(A1090,attrition_cleaned!$A:$A,attrition_cleaned!$B:$B,"Missing")</f>
        <v>No</v>
      </c>
      <c r="L1090" s="9"/>
      <c r="M1090">
        <f>_xlfn.XLOOKUP(A1090,compensation_cleaned!$A:$A,compensation_cleaned!$B:$B,"Missing")</f>
        <v>1020029</v>
      </c>
      <c r="N1090">
        <f>_xlfn.XLOOKUP(A1090,compensation_cleaned!$A:$A,compensation_cleaned!$C:$C,"Missing")</f>
        <v>61630</v>
      </c>
      <c r="O1090" t="str">
        <f>_xlfn.XLOOKUP(A1090,compensation_cleaned!$A:$A,compensation_cleaned!$D:$D,"Missing")</f>
        <v>L3</v>
      </c>
      <c r="P1090">
        <f>_xlfn.XLOOKUP(A1090,engagement_pivot!$A:$A,engagement_pivot!$B:$B,"Missing")</f>
        <v>2</v>
      </c>
      <c r="Q1090" t="str">
        <f>IF(
  _xlfn.XLOOKUP(A1090, engagement_pivot!A:A, engagement_pivot!C:C, 0) &gt; 0,
  "Yes",
  "No"
)</f>
        <v>Yes</v>
      </c>
      <c r="R1090">
        <f t="shared" si="80"/>
        <v>69</v>
      </c>
      <c r="S1090" t="str">
        <f t="shared" si="81"/>
        <v>37+ months</v>
      </c>
      <c r="T1090">
        <f>_xlfn.XLOOKUP(A1090,performance_pivot!$A:$A,performance_pivot!$B:$B,"Missing")</f>
        <v>3</v>
      </c>
      <c r="U1090">
        <f>_xlfn.XLOOKUP(A1090,compensation_cleaned!$A:$A,compensation_cleaned!$F:$F,"Missing")</f>
        <v>1044648.4727722772</v>
      </c>
      <c r="V1090" t="str">
        <f t="shared" si="82"/>
        <v>Below Avg Pay</v>
      </c>
      <c r="W1090" t="str">
        <f t="shared" si="83"/>
        <v>Low/Avg Performer</v>
      </c>
      <c r="Y1090" t="str">
        <f t="shared" si="84"/>
        <v>Low Pay &amp; Low Performance</v>
      </c>
    </row>
    <row r="1091" spans="1:25">
      <c r="A1091" s="11" t="s">
        <v>1277</v>
      </c>
      <c r="B1091" s="12" t="s">
        <v>11</v>
      </c>
      <c r="C1091" s="12">
        <v>43</v>
      </c>
      <c r="D1091" s="12" t="s">
        <v>12</v>
      </c>
      <c r="E1091" s="12" t="s">
        <v>33</v>
      </c>
      <c r="F1091" s="12" t="s">
        <v>34</v>
      </c>
      <c r="G1091" s="13">
        <v>44215</v>
      </c>
      <c r="H1091" s="12" t="s">
        <v>261</v>
      </c>
      <c r="I1091" s="12" t="s">
        <v>70</v>
      </c>
      <c r="J1091" s="14" t="s">
        <v>17</v>
      </c>
      <c r="K1091" t="str">
        <f>_xlfn.XLOOKUP(A1091,attrition_cleaned!$A:$A,attrition_cleaned!$B:$B,"Missing")</f>
        <v>Yes</v>
      </c>
      <c r="L1091" s="13">
        <v>45176</v>
      </c>
      <c r="M1091">
        <f>_xlfn.XLOOKUP(A1091,compensation_cleaned!$A:$A,compensation_cleaned!$B:$B,"Missing")</f>
        <v>902926</v>
      </c>
      <c r="N1091">
        <f>_xlfn.XLOOKUP(A1091,compensation_cleaned!$A:$A,compensation_cleaned!$C:$C,"Missing")</f>
        <v>57494</v>
      </c>
      <c r="O1091" t="str">
        <f>_xlfn.XLOOKUP(A1091,compensation_cleaned!$A:$A,compensation_cleaned!$D:$D,"Missing")</f>
        <v>L3</v>
      </c>
      <c r="P1091">
        <f>_xlfn.XLOOKUP(A1091,engagement_pivot!$A:$A,engagement_pivot!$B:$B,"Missing")</f>
        <v>2.3333333333333335</v>
      </c>
      <c r="Q1091" t="str">
        <f>IF(
  _xlfn.XLOOKUP(A1091, engagement_pivot!A:A, engagement_pivot!C:C, 0) &gt; 0,
  "Yes",
  "No"
)</f>
        <v>Yes</v>
      </c>
      <c r="R1091">
        <f t="shared" ref="R1091:R1154" si="85">IF(K1091="Yes",DATEDIF(G1091,L1091,"M"),DATEDIF(G1091,DATE(2023,12,31),"M"))</f>
        <v>31</v>
      </c>
      <c r="S1091" t="str">
        <f t="shared" ref="S1091:S1154" si="86">IF(R1091&lt;=12,"0–12 months",
 IF(R1091&lt;=36,"13–36 months","37+ months"))</f>
        <v>13–36 months</v>
      </c>
      <c r="T1091">
        <f>_xlfn.XLOOKUP(A1091,performance_pivot!$A:$A,performance_pivot!$B:$B,"Missing")</f>
        <v>2</v>
      </c>
      <c r="U1091">
        <f>_xlfn.XLOOKUP(A1091,compensation_cleaned!$A:$A,compensation_cleaned!$F:$F,"Missing")</f>
        <v>1044648.4727722772</v>
      </c>
      <c r="V1091" t="str">
        <f t="shared" ref="V1091:V1154" si="87">IF(M1091&gt;U1091,"Above Avg Pay","Below Avg Pay")</f>
        <v>Below Avg Pay</v>
      </c>
      <c r="W1091" t="str">
        <f t="shared" ref="W1091:W1154" si="88">IF(T1091&gt;=4,"High Performer","Low/Avg Performer")</f>
        <v>Low/Avg Performer</v>
      </c>
      <c r="Y1091" t="str">
        <f t="shared" si="84"/>
        <v>Low Pay &amp; Low Performance</v>
      </c>
    </row>
    <row r="1092" spans="1:25">
      <c r="A1092" s="7" t="s">
        <v>1278</v>
      </c>
      <c r="B1092" s="8" t="s">
        <v>19</v>
      </c>
      <c r="C1092" s="8">
        <v>29</v>
      </c>
      <c r="D1092" s="8" t="s">
        <v>12</v>
      </c>
      <c r="E1092" s="8" t="s">
        <v>13</v>
      </c>
      <c r="F1092" s="8" t="s">
        <v>14</v>
      </c>
      <c r="G1092" s="9">
        <v>44784</v>
      </c>
      <c r="H1092" s="8" t="s">
        <v>62</v>
      </c>
      <c r="I1092" s="8" t="s">
        <v>31</v>
      </c>
      <c r="J1092" s="10" t="s">
        <v>17</v>
      </c>
      <c r="K1092" t="str">
        <f>_xlfn.XLOOKUP(A1092,attrition_cleaned!$A:$A,attrition_cleaned!$B:$B,"Missing")</f>
        <v>No</v>
      </c>
      <c r="L1092" s="9"/>
      <c r="M1092">
        <f>_xlfn.XLOOKUP(A1092,compensation_cleaned!$A:$A,compensation_cleaned!$B:$B,"Missing")</f>
        <v>1638630</v>
      </c>
      <c r="N1092">
        <f>_xlfn.XLOOKUP(A1092,compensation_cleaned!$A:$A,compensation_cleaned!$C:$C,"Missing")</f>
        <v>143243</v>
      </c>
      <c r="O1092" t="str">
        <f>_xlfn.XLOOKUP(A1092,compensation_cleaned!$A:$A,compensation_cleaned!$D:$D,"Missing")</f>
        <v>L5</v>
      </c>
      <c r="P1092">
        <f>_xlfn.XLOOKUP(A1092,engagement_pivot!$A:$A,engagement_pivot!$B:$B,"Missing")</f>
        <v>2.5</v>
      </c>
      <c r="Q1092" t="str">
        <f>IF(
  _xlfn.XLOOKUP(A1092, engagement_pivot!A:A, engagement_pivot!C:C, 0) &gt; 0,
  "Yes",
  "No"
)</f>
        <v>Yes</v>
      </c>
      <c r="R1092">
        <f t="shared" si="85"/>
        <v>16</v>
      </c>
      <c r="S1092" t="str">
        <f t="shared" si="86"/>
        <v>13–36 months</v>
      </c>
      <c r="T1092">
        <f>_xlfn.XLOOKUP(A1092,performance_pivot!$A:$A,performance_pivot!$B:$B,"Missing")</f>
        <v>4</v>
      </c>
      <c r="U1092">
        <f>_xlfn.XLOOKUP(A1092,compensation_cleaned!$A:$A,compensation_cleaned!$F:$F,"Missing")</f>
        <v>1044648.4727722772</v>
      </c>
      <c r="V1092" t="str">
        <f t="shared" si="87"/>
        <v>Above Avg Pay</v>
      </c>
      <c r="W1092" t="str">
        <f t="shared" si="88"/>
        <v>High Performer</v>
      </c>
      <c r="Y1092" t="str">
        <f t="shared" ref="Y1092:Y1155" si="89">IF(
 AND(V1092="Above Avg Pay",W1092="High Performer"),"Well Aligned",
 IF(
  AND(V1092="Below Avg Pay",W1092="High Performer"),"Underpaid High Performer",
  IF(
   AND(V1092="Above Avg Pay",W1092="Low/Avg Performer"),"Overpaid Low Performer",
   "Low Pay &amp; Low Performance"
  )
 )
)</f>
        <v>Well Aligned</v>
      </c>
    </row>
    <row r="1093" spans="1:25">
      <c r="A1093" s="11" t="s">
        <v>1279</v>
      </c>
      <c r="B1093" s="12" t="s">
        <v>19</v>
      </c>
      <c r="C1093" s="12">
        <v>26</v>
      </c>
      <c r="D1093" s="12" t="s">
        <v>12</v>
      </c>
      <c r="E1093" s="12" t="s">
        <v>13</v>
      </c>
      <c r="F1093" s="12" t="s">
        <v>21</v>
      </c>
      <c r="G1093" s="13">
        <v>42910</v>
      </c>
      <c r="H1093" s="12" t="s">
        <v>327</v>
      </c>
      <c r="I1093" s="12" t="s">
        <v>16</v>
      </c>
      <c r="J1093" s="14" t="s">
        <v>24</v>
      </c>
      <c r="K1093" t="str">
        <f>_xlfn.XLOOKUP(A1093,attrition_cleaned!$A:$A,attrition_cleaned!$B:$B,"Missing")</f>
        <v>No</v>
      </c>
      <c r="L1093" s="13"/>
      <c r="M1093">
        <f>_xlfn.XLOOKUP(A1093,compensation_cleaned!$A:$A,compensation_cleaned!$B:$B,"Missing")</f>
        <v>957179</v>
      </c>
      <c r="N1093">
        <f>_xlfn.XLOOKUP(A1093,compensation_cleaned!$A:$A,compensation_cleaned!$C:$C,"Missing")</f>
        <v>112374</v>
      </c>
      <c r="O1093" t="str">
        <f>_xlfn.XLOOKUP(A1093,compensation_cleaned!$A:$A,compensation_cleaned!$D:$D,"Missing")</f>
        <v>L3</v>
      </c>
      <c r="P1093">
        <f>_xlfn.XLOOKUP(A1093,engagement_pivot!$A:$A,engagement_pivot!$B:$B,"Missing")</f>
        <v>1</v>
      </c>
      <c r="Q1093" t="str">
        <f>IF(
  _xlfn.XLOOKUP(A1093, engagement_pivot!A:A, engagement_pivot!C:C, 0) &gt; 0,
  "Yes",
  "No"
)</f>
        <v>Yes</v>
      </c>
      <c r="R1093">
        <f t="shared" si="85"/>
        <v>78</v>
      </c>
      <c r="S1093" t="str">
        <f t="shared" si="86"/>
        <v>37+ months</v>
      </c>
      <c r="T1093">
        <f>_xlfn.XLOOKUP(A1093,performance_pivot!$A:$A,performance_pivot!$B:$B,"Missing")</f>
        <v>4</v>
      </c>
      <c r="U1093">
        <f>_xlfn.XLOOKUP(A1093,compensation_cleaned!$A:$A,compensation_cleaned!$F:$F,"Missing")</f>
        <v>1044648.4727722772</v>
      </c>
      <c r="V1093" t="str">
        <f t="shared" si="87"/>
        <v>Below Avg Pay</v>
      </c>
      <c r="W1093" t="str">
        <f t="shared" si="88"/>
        <v>High Performer</v>
      </c>
      <c r="Y1093" t="str">
        <f t="shared" si="89"/>
        <v>Underpaid High Performer</v>
      </c>
    </row>
    <row r="1094" spans="1:25">
      <c r="A1094" s="7" t="s">
        <v>1280</v>
      </c>
      <c r="B1094" s="8" t="s">
        <v>19</v>
      </c>
      <c r="C1094" s="8">
        <v>22</v>
      </c>
      <c r="D1094" s="8" t="s">
        <v>20</v>
      </c>
      <c r="E1094" s="8" t="s">
        <v>49</v>
      </c>
      <c r="F1094" s="8" t="s">
        <v>68</v>
      </c>
      <c r="G1094" s="9">
        <v>44113</v>
      </c>
      <c r="H1094" s="8" t="s">
        <v>295</v>
      </c>
      <c r="I1094" s="8" t="s">
        <v>70</v>
      </c>
      <c r="J1094" s="10" t="s">
        <v>24</v>
      </c>
      <c r="K1094" t="str">
        <f>_xlfn.XLOOKUP(A1094,attrition_cleaned!$A:$A,attrition_cleaned!$B:$B,"Missing")</f>
        <v>No</v>
      </c>
      <c r="L1094" s="9"/>
      <c r="M1094">
        <f>_xlfn.XLOOKUP(A1094,compensation_cleaned!$A:$A,compensation_cleaned!$B:$B,"Missing")</f>
        <v>484570</v>
      </c>
      <c r="N1094">
        <f>_xlfn.XLOOKUP(A1094,compensation_cleaned!$A:$A,compensation_cleaned!$C:$C,"Missing")</f>
        <v>61452</v>
      </c>
      <c r="O1094" t="str">
        <f>_xlfn.XLOOKUP(A1094,compensation_cleaned!$A:$A,compensation_cleaned!$D:$D,"Missing")</f>
        <v>L1</v>
      </c>
      <c r="P1094">
        <f>_xlfn.XLOOKUP(A1094,engagement_pivot!$A:$A,engagement_pivot!$B:$B,"Missing")</f>
        <v>2</v>
      </c>
      <c r="Q1094" t="str">
        <f>IF(
  _xlfn.XLOOKUP(A1094, engagement_pivot!A:A, engagement_pivot!C:C, 0) &gt; 0,
  "Yes",
  "No"
)</f>
        <v>Yes</v>
      </c>
      <c r="R1094">
        <f t="shared" si="85"/>
        <v>38</v>
      </c>
      <c r="S1094" t="str">
        <f t="shared" si="86"/>
        <v>37+ months</v>
      </c>
      <c r="T1094">
        <f>_xlfn.XLOOKUP(A1094,performance_pivot!$A:$A,performance_pivot!$B:$B,"Missing")</f>
        <v>3.25</v>
      </c>
      <c r="U1094">
        <f>_xlfn.XLOOKUP(A1094,compensation_cleaned!$A:$A,compensation_cleaned!$F:$F,"Missing")</f>
        <v>499723.03723404254</v>
      </c>
      <c r="V1094" t="str">
        <f t="shared" si="87"/>
        <v>Below Avg Pay</v>
      </c>
      <c r="W1094" t="str">
        <f t="shared" si="88"/>
        <v>Low/Avg Performer</v>
      </c>
      <c r="Y1094" t="str">
        <f t="shared" si="89"/>
        <v>Low Pay &amp; Low Performance</v>
      </c>
    </row>
    <row r="1095" spans="1:25">
      <c r="A1095" s="11" t="s">
        <v>1281</v>
      </c>
      <c r="B1095" s="12" t="s">
        <v>19</v>
      </c>
      <c r="C1095" s="12">
        <v>31</v>
      </c>
      <c r="D1095" s="12" t="s">
        <v>12</v>
      </c>
      <c r="E1095" s="12" t="s">
        <v>37</v>
      </c>
      <c r="F1095" s="12" t="s">
        <v>43</v>
      </c>
      <c r="G1095" s="13">
        <v>43582</v>
      </c>
      <c r="H1095" s="12" t="s">
        <v>98</v>
      </c>
      <c r="I1095" s="12" t="s">
        <v>31</v>
      </c>
      <c r="J1095" s="14" t="s">
        <v>24</v>
      </c>
      <c r="K1095" t="str">
        <f>_xlfn.XLOOKUP(A1095,attrition_cleaned!$A:$A,attrition_cleaned!$B:$B,"Missing")</f>
        <v>No</v>
      </c>
      <c r="L1095" s="13"/>
      <c r="M1095">
        <f>_xlfn.XLOOKUP(A1095,compensation_cleaned!$A:$A,compensation_cleaned!$B:$B,"Missing")</f>
        <v>882896</v>
      </c>
      <c r="N1095">
        <f>_xlfn.XLOOKUP(A1095,compensation_cleaned!$A:$A,compensation_cleaned!$C:$C,"Missing")</f>
        <v>125831</v>
      </c>
      <c r="O1095" t="str">
        <f>_xlfn.XLOOKUP(A1095,compensation_cleaned!$A:$A,compensation_cleaned!$D:$D,"Missing")</f>
        <v>L2</v>
      </c>
      <c r="P1095">
        <f>_xlfn.XLOOKUP(A1095,engagement_pivot!$A:$A,engagement_pivot!$B:$B,"Missing")</f>
        <v>3</v>
      </c>
      <c r="Q1095" t="str">
        <f>IF(
  _xlfn.XLOOKUP(A1095, engagement_pivot!A:A, engagement_pivot!C:C, 0) &gt; 0,
  "Yes",
  "No"
)</f>
        <v>Yes</v>
      </c>
      <c r="R1095">
        <f t="shared" si="85"/>
        <v>56</v>
      </c>
      <c r="S1095" t="str">
        <f t="shared" si="86"/>
        <v>37+ months</v>
      </c>
      <c r="T1095">
        <f>_xlfn.XLOOKUP(A1095,performance_pivot!$A:$A,performance_pivot!$B:$B,"Missing")</f>
        <v>3.25</v>
      </c>
      <c r="U1095">
        <f>_xlfn.XLOOKUP(A1095,compensation_cleaned!$A:$A,compensation_cleaned!$F:$F,"Missing")</f>
        <v>746435.40070921986</v>
      </c>
      <c r="V1095" t="str">
        <f t="shared" si="87"/>
        <v>Above Avg Pay</v>
      </c>
      <c r="W1095" t="str">
        <f t="shared" si="88"/>
        <v>Low/Avg Performer</v>
      </c>
      <c r="Y1095" t="str">
        <f t="shared" si="89"/>
        <v>Overpaid Low Performer</v>
      </c>
    </row>
    <row r="1096" spans="1:25">
      <c r="A1096" s="7" t="s">
        <v>1282</v>
      </c>
      <c r="B1096" s="8" t="s">
        <v>19</v>
      </c>
      <c r="C1096" s="8">
        <v>40</v>
      </c>
      <c r="D1096" s="8" t="s">
        <v>20</v>
      </c>
      <c r="E1096" s="8" t="s">
        <v>13</v>
      </c>
      <c r="F1096" s="8" t="s">
        <v>14</v>
      </c>
      <c r="G1096" s="9">
        <v>44223</v>
      </c>
      <c r="H1096" s="8" t="s">
        <v>774</v>
      </c>
      <c r="I1096" s="8" t="s">
        <v>56</v>
      </c>
      <c r="J1096" s="10" t="s">
        <v>24</v>
      </c>
      <c r="K1096" t="str">
        <f>_xlfn.XLOOKUP(A1096,attrition_cleaned!$A:$A,attrition_cleaned!$B:$B,"Missing")</f>
        <v>Yes</v>
      </c>
      <c r="L1096" s="9">
        <v>45866</v>
      </c>
      <c r="M1096">
        <f>_xlfn.XLOOKUP(A1096,compensation_cleaned!$A:$A,compensation_cleaned!$B:$B,"Missing")</f>
        <v>448488</v>
      </c>
      <c r="N1096">
        <f>_xlfn.XLOOKUP(A1096,compensation_cleaned!$A:$A,compensation_cleaned!$C:$C,"Missing")</f>
        <v>32325</v>
      </c>
      <c r="O1096" t="str">
        <f>_xlfn.XLOOKUP(A1096,compensation_cleaned!$A:$A,compensation_cleaned!$D:$D,"Missing")</f>
        <v>L1</v>
      </c>
      <c r="P1096">
        <f>_xlfn.XLOOKUP(A1096,engagement_pivot!$A:$A,engagement_pivot!$B:$B,"Missing")</f>
        <v>5</v>
      </c>
      <c r="Q1096" t="str">
        <f>IF(
  _xlfn.XLOOKUP(A1096, engagement_pivot!A:A, engagement_pivot!C:C, 0) &gt; 0,
  "Yes",
  "No"
)</f>
        <v>Yes</v>
      </c>
      <c r="R1096">
        <f t="shared" si="85"/>
        <v>54</v>
      </c>
      <c r="S1096" t="str">
        <f t="shared" si="86"/>
        <v>37+ months</v>
      </c>
      <c r="T1096">
        <f>_xlfn.XLOOKUP(A1096,performance_pivot!$A:$A,performance_pivot!$B:$B,"Missing")</f>
        <v>3.75</v>
      </c>
      <c r="U1096">
        <f>_xlfn.XLOOKUP(A1096,compensation_cleaned!$A:$A,compensation_cleaned!$F:$F,"Missing")</f>
        <v>499723.03723404254</v>
      </c>
      <c r="V1096" t="str">
        <f t="shared" si="87"/>
        <v>Below Avg Pay</v>
      </c>
      <c r="W1096" t="str">
        <f t="shared" si="88"/>
        <v>Low/Avg Performer</v>
      </c>
      <c r="Y1096" t="str">
        <f t="shared" si="89"/>
        <v>Low Pay &amp; Low Performance</v>
      </c>
    </row>
    <row r="1097" spans="1:25">
      <c r="A1097" s="11" t="s">
        <v>1283</v>
      </c>
      <c r="B1097" s="12" t="s">
        <v>19</v>
      </c>
      <c r="C1097" s="12">
        <v>41</v>
      </c>
      <c r="D1097" s="12" t="s">
        <v>12</v>
      </c>
      <c r="E1097" s="12" t="s">
        <v>13</v>
      </c>
      <c r="F1097" s="12" t="s">
        <v>21</v>
      </c>
      <c r="G1097" s="13">
        <v>44677</v>
      </c>
      <c r="H1097" s="12" t="s">
        <v>192</v>
      </c>
      <c r="I1097" s="12" t="s">
        <v>23</v>
      </c>
      <c r="J1097" s="14" t="s">
        <v>24</v>
      </c>
      <c r="K1097" t="str">
        <f>_xlfn.XLOOKUP(A1097,attrition_cleaned!$A:$A,attrition_cleaned!$B:$B,"Missing")</f>
        <v>Yes</v>
      </c>
      <c r="L1097" s="13">
        <v>46271</v>
      </c>
      <c r="M1097">
        <f>_xlfn.XLOOKUP(A1097,compensation_cleaned!$A:$A,compensation_cleaned!$B:$B,"Missing")</f>
        <v>2076097</v>
      </c>
      <c r="N1097">
        <f>_xlfn.XLOOKUP(A1097,compensation_cleaned!$A:$A,compensation_cleaned!$C:$C,"Missing")</f>
        <v>176403</v>
      </c>
      <c r="O1097" t="str">
        <f>_xlfn.XLOOKUP(A1097,compensation_cleaned!$A:$A,compensation_cleaned!$D:$D,"Missing")</f>
        <v>L5</v>
      </c>
      <c r="P1097">
        <f>_xlfn.XLOOKUP(A1097,engagement_pivot!$A:$A,engagement_pivot!$B:$B,"Missing")</f>
        <v>2.5</v>
      </c>
      <c r="Q1097" t="str">
        <f>IF(
  _xlfn.XLOOKUP(A1097, engagement_pivot!A:A, engagement_pivot!C:C, 0) &gt; 0,
  "Yes",
  "No"
)</f>
        <v>Yes</v>
      </c>
      <c r="R1097">
        <f t="shared" si="85"/>
        <v>52</v>
      </c>
      <c r="S1097" t="str">
        <f t="shared" si="86"/>
        <v>37+ months</v>
      </c>
      <c r="T1097">
        <f>_xlfn.XLOOKUP(A1097,performance_pivot!$A:$A,performance_pivot!$B:$B,"Missing")</f>
        <v>3.5</v>
      </c>
      <c r="U1097">
        <f>_xlfn.XLOOKUP(A1097,compensation_cleaned!$A:$A,compensation_cleaned!$F:$F,"Missing")</f>
        <v>1044648.4727722772</v>
      </c>
      <c r="V1097" t="str">
        <f t="shared" si="87"/>
        <v>Above Avg Pay</v>
      </c>
      <c r="W1097" t="str">
        <f t="shared" si="88"/>
        <v>Low/Avg Performer</v>
      </c>
      <c r="Y1097" t="str">
        <f t="shared" si="89"/>
        <v>Overpaid Low Performer</v>
      </c>
    </row>
    <row r="1098" spans="1:25">
      <c r="A1098" s="7" t="s">
        <v>1284</v>
      </c>
      <c r="B1098" s="8" t="s">
        <v>19</v>
      </c>
      <c r="C1098" s="8">
        <v>22</v>
      </c>
      <c r="D1098" s="8" t="s">
        <v>12</v>
      </c>
      <c r="E1098" s="8" t="s">
        <v>26</v>
      </c>
      <c r="F1098" s="8" t="s">
        <v>27</v>
      </c>
      <c r="G1098" s="9">
        <v>44579</v>
      </c>
      <c r="H1098" s="8" t="s">
        <v>203</v>
      </c>
      <c r="I1098" s="8" t="s">
        <v>56</v>
      </c>
      <c r="J1098" s="10" t="s">
        <v>24</v>
      </c>
      <c r="K1098" t="str">
        <f>_xlfn.XLOOKUP(A1098,attrition_cleaned!$A:$A,attrition_cleaned!$B:$B,"Missing")</f>
        <v>No</v>
      </c>
      <c r="L1098" s="9"/>
      <c r="M1098">
        <f>_xlfn.XLOOKUP(A1098,compensation_cleaned!$A:$A,compensation_cleaned!$B:$B,"Missing")</f>
        <v>458195</v>
      </c>
      <c r="N1098">
        <f>_xlfn.XLOOKUP(A1098,compensation_cleaned!$A:$A,compensation_cleaned!$C:$C,"Missing")</f>
        <v>55774</v>
      </c>
      <c r="O1098" t="str">
        <f>_xlfn.XLOOKUP(A1098,compensation_cleaned!$A:$A,compensation_cleaned!$D:$D,"Missing")</f>
        <v>L1</v>
      </c>
      <c r="P1098">
        <f>_xlfn.XLOOKUP(A1098,engagement_pivot!$A:$A,engagement_pivot!$B:$B,"Missing")</f>
        <v>4</v>
      </c>
      <c r="Q1098" t="str">
        <f>IF(
  _xlfn.XLOOKUP(A1098, engagement_pivot!A:A, engagement_pivot!C:C, 0) &gt; 0,
  "Yes",
  "No"
)</f>
        <v>Yes</v>
      </c>
      <c r="R1098">
        <f t="shared" si="85"/>
        <v>23</v>
      </c>
      <c r="S1098" t="str">
        <f t="shared" si="86"/>
        <v>13–36 months</v>
      </c>
      <c r="T1098">
        <f>_xlfn.XLOOKUP(A1098,performance_pivot!$A:$A,performance_pivot!$B:$B,"Missing")</f>
        <v>4.5</v>
      </c>
      <c r="U1098">
        <f>_xlfn.XLOOKUP(A1098,compensation_cleaned!$A:$A,compensation_cleaned!$F:$F,"Missing")</f>
        <v>499723.03723404254</v>
      </c>
      <c r="V1098" t="str">
        <f t="shared" si="87"/>
        <v>Below Avg Pay</v>
      </c>
      <c r="W1098" t="str">
        <f t="shared" si="88"/>
        <v>High Performer</v>
      </c>
      <c r="Y1098" t="str">
        <f t="shared" si="89"/>
        <v>Underpaid High Performer</v>
      </c>
    </row>
    <row r="1099" spans="1:25">
      <c r="A1099" s="11" t="s">
        <v>1285</v>
      </c>
      <c r="B1099" s="12" t="s">
        <v>19</v>
      </c>
      <c r="C1099" s="12">
        <v>40</v>
      </c>
      <c r="D1099" s="12" t="s">
        <v>12</v>
      </c>
      <c r="E1099" s="12" t="s">
        <v>33</v>
      </c>
      <c r="F1099" s="12" t="s">
        <v>112</v>
      </c>
      <c r="G1099" s="13">
        <v>44427</v>
      </c>
      <c r="H1099" s="12" t="s">
        <v>327</v>
      </c>
      <c r="I1099" s="12" t="s">
        <v>23</v>
      </c>
      <c r="J1099" s="14" t="s">
        <v>24</v>
      </c>
      <c r="K1099" t="str">
        <f>_xlfn.XLOOKUP(A1099,attrition_cleaned!$A:$A,attrition_cleaned!$B:$B,"Missing")</f>
        <v>No</v>
      </c>
      <c r="L1099" s="13"/>
      <c r="M1099">
        <f>_xlfn.XLOOKUP(A1099,compensation_cleaned!$A:$A,compensation_cleaned!$B:$B,"Missing")</f>
        <v>1985886</v>
      </c>
      <c r="N1099">
        <f>_xlfn.XLOOKUP(A1099,compensation_cleaned!$A:$A,compensation_cleaned!$C:$C,"Missing")</f>
        <v>264920</v>
      </c>
      <c r="O1099" t="str">
        <f>_xlfn.XLOOKUP(A1099,compensation_cleaned!$A:$A,compensation_cleaned!$D:$D,"Missing")</f>
        <v>L5</v>
      </c>
      <c r="P1099">
        <f>_xlfn.XLOOKUP(A1099,engagement_pivot!$A:$A,engagement_pivot!$B:$B,"Missing")</f>
        <v>3.5</v>
      </c>
      <c r="Q1099" t="str">
        <f>IF(
  _xlfn.XLOOKUP(A1099, engagement_pivot!A:A, engagement_pivot!C:C, 0) &gt; 0,
  "Yes",
  "No"
)</f>
        <v>Yes</v>
      </c>
      <c r="R1099">
        <f t="shared" si="85"/>
        <v>28</v>
      </c>
      <c r="S1099" t="str">
        <f t="shared" si="86"/>
        <v>13–36 months</v>
      </c>
      <c r="T1099">
        <f>_xlfn.XLOOKUP(A1099,performance_pivot!$A:$A,performance_pivot!$B:$B,"Missing")</f>
        <v>2.5</v>
      </c>
      <c r="U1099">
        <f>_xlfn.XLOOKUP(A1099,compensation_cleaned!$A:$A,compensation_cleaned!$F:$F,"Missing")</f>
        <v>1044648.4727722772</v>
      </c>
      <c r="V1099" t="str">
        <f t="shared" si="87"/>
        <v>Above Avg Pay</v>
      </c>
      <c r="W1099" t="str">
        <f t="shared" si="88"/>
        <v>Low/Avg Performer</v>
      </c>
      <c r="Y1099" t="str">
        <f t="shared" si="89"/>
        <v>Overpaid Low Performer</v>
      </c>
    </row>
    <row r="1100" spans="1:25">
      <c r="A1100" s="7" t="s">
        <v>1286</v>
      </c>
      <c r="B1100" s="8" t="s">
        <v>11</v>
      </c>
      <c r="C1100" s="8">
        <v>38</v>
      </c>
      <c r="D1100" s="8" t="s">
        <v>12</v>
      </c>
      <c r="E1100" s="8" t="s">
        <v>37</v>
      </c>
      <c r="F1100" s="8" t="s">
        <v>43</v>
      </c>
      <c r="G1100" s="9">
        <v>43685</v>
      </c>
      <c r="H1100" s="8" t="s">
        <v>92</v>
      </c>
      <c r="I1100" s="8" t="s">
        <v>16</v>
      </c>
      <c r="J1100" s="10" t="s">
        <v>24</v>
      </c>
      <c r="K1100" t="str">
        <f>_xlfn.XLOOKUP(A1100,attrition_cleaned!$A:$A,attrition_cleaned!$B:$B,"Missing")</f>
        <v>No</v>
      </c>
      <c r="L1100" s="9"/>
      <c r="M1100">
        <f>_xlfn.XLOOKUP(A1100,compensation_cleaned!$A:$A,compensation_cleaned!$B:$B,"Missing")</f>
        <v>1038107</v>
      </c>
      <c r="N1100">
        <f>_xlfn.XLOOKUP(A1100,compensation_cleaned!$A:$A,compensation_cleaned!$C:$C,"Missing")</f>
        <v>75833</v>
      </c>
      <c r="O1100" t="str">
        <f>_xlfn.XLOOKUP(A1100,compensation_cleaned!$A:$A,compensation_cleaned!$D:$D,"Missing")</f>
        <v>L3</v>
      </c>
      <c r="P1100">
        <f>_xlfn.XLOOKUP(A1100,engagement_pivot!$A:$A,engagement_pivot!$B:$B,"Missing")</f>
        <v>3</v>
      </c>
      <c r="Q1100" t="str">
        <f>IF(
  _xlfn.XLOOKUP(A1100, engagement_pivot!A:A, engagement_pivot!C:C, 0) &gt; 0,
  "Yes",
  "No"
)</f>
        <v>Yes</v>
      </c>
      <c r="R1100">
        <f t="shared" si="85"/>
        <v>52</v>
      </c>
      <c r="S1100" t="str">
        <f t="shared" si="86"/>
        <v>37+ months</v>
      </c>
      <c r="T1100">
        <f>_xlfn.XLOOKUP(A1100,performance_pivot!$A:$A,performance_pivot!$B:$B,"Missing")</f>
        <v>5</v>
      </c>
      <c r="U1100">
        <f>_xlfn.XLOOKUP(A1100,compensation_cleaned!$A:$A,compensation_cleaned!$F:$F,"Missing")</f>
        <v>1044648.4727722772</v>
      </c>
      <c r="V1100" t="str">
        <f t="shared" si="87"/>
        <v>Below Avg Pay</v>
      </c>
      <c r="W1100" t="str">
        <f t="shared" si="88"/>
        <v>High Performer</v>
      </c>
      <c r="Y1100" t="str">
        <f t="shared" si="89"/>
        <v>Underpaid High Performer</v>
      </c>
    </row>
    <row r="1101" spans="1:25">
      <c r="A1101" s="11" t="s">
        <v>1287</v>
      </c>
      <c r="B1101" s="12" t="s">
        <v>11</v>
      </c>
      <c r="C1101" s="12">
        <v>44</v>
      </c>
      <c r="D1101" s="12" t="s">
        <v>12</v>
      </c>
      <c r="E1101" s="12" t="s">
        <v>49</v>
      </c>
      <c r="F1101" s="12" t="s">
        <v>65</v>
      </c>
      <c r="G1101" s="13">
        <v>43144</v>
      </c>
      <c r="H1101" s="12" t="s">
        <v>310</v>
      </c>
      <c r="I1101" s="12" t="s">
        <v>70</v>
      </c>
      <c r="J1101" s="14" t="s">
        <v>24</v>
      </c>
      <c r="K1101" t="str">
        <f>_xlfn.XLOOKUP(A1101,attrition_cleaned!$A:$A,attrition_cleaned!$B:$B,"Missing")</f>
        <v>No</v>
      </c>
      <c r="L1101" s="13"/>
      <c r="M1101">
        <f>_xlfn.XLOOKUP(A1101,compensation_cleaned!$A:$A,compensation_cleaned!$B:$B,"Missing")</f>
        <v>1126239</v>
      </c>
      <c r="N1101">
        <f>_xlfn.XLOOKUP(A1101,compensation_cleaned!$A:$A,compensation_cleaned!$C:$C,"Missing")</f>
        <v>118516</v>
      </c>
      <c r="O1101" t="str">
        <f>_xlfn.XLOOKUP(A1101,compensation_cleaned!$A:$A,compensation_cleaned!$D:$D,"Missing")</f>
        <v>L3</v>
      </c>
      <c r="P1101">
        <f>_xlfn.XLOOKUP(A1101,engagement_pivot!$A:$A,engagement_pivot!$B:$B,"Missing")</f>
        <v>3.3333333333333335</v>
      </c>
      <c r="Q1101" t="str">
        <f>IF(
  _xlfn.XLOOKUP(A1101, engagement_pivot!A:A, engagement_pivot!C:C, 0) &gt; 0,
  "Yes",
  "No"
)</f>
        <v>Yes</v>
      </c>
      <c r="R1101">
        <f t="shared" si="85"/>
        <v>70</v>
      </c>
      <c r="S1101" t="str">
        <f t="shared" si="86"/>
        <v>37+ months</v>
      </c>
      <c r="T1101">
        <f>_xlfn.XLOOKUP(A1101,performance_pivot!$A:$A,performance_pivot!$B:$B,"Missing")</f>
        <v>3</v>
      </c>
      <c r="U1101">
        <f>_xlfn.XLOOKUP(A1101,compensation_cleaned!$A:$A,compensation_cleaned!$F:$F,"Missing")</f>
        <v>1044648.4727722772</v>
      </c>
      <c r="V1101" t="str">
        <f t="shared" si="87"/>
        <v>Above Avg Pay</v>
      </c>
      <c r="W1101" t="str">
        <f t="shared" si="88"/>
        <v>Low/Avg Performer</v>
      </c>
      <c r="Y1101" t="str">
        <f t="shared" si="89"/>
        <v>Overpaid Low Performer</v>
      </c>
    </row>
    <row r="1102" spans="1:25">
      <c r="A1102" s="7" t="s">
        <v>1288</v>
      </c>
      <c r="B1102" s="8" t="s">
        <v>19</v>
      </c>
      <c r="C1102" s="8">
        <v>23</v>
      </c>
      <c r="D1102" s="8" t="s">
        <v>20</v>
      </c>
      <c r="E1102" s="8" t="s">
        <v>26</v>
      </c>
      <c r="F1102" s="8" t="s">
        <v>27</v>
      </c>
      <c r="G1102" s="9">
        <v>43820</v>
      </c>
      <c r="H1102" s="8" t="s">
        <v>315</v>
      </c>
      <c r="I1102" s="8" t="s">
        <v>56</v>
      </c>
      <c r="J1102" s="10" t="s">
        <v>17</v>
      </c>
      <c r="K1102" t="str">
        <f>_xlfn.XLOOKUP(A1102,attrition_cleaned!$A:$A,attrition_cleaned!$B:$B,"Missing")</f>
        <v>No</v>
      </c>
      <c r="L1102" s="9"/>
      <c r="M1102">
        <f>_xlfn.XLOOKUP(A1102,compensation_cleaned!$A:$A,compensation_cleaned!$B:$B,"Missing")</f>
        <v>1650271</v>
      </c>
      <c r="N1102">
        <f>_xlfn.XLOOKUP(A1102,compensation_cleaned!$A:$A,compensation_cleaned!$C:$C,"Missing")</f>
        <v>236390</v>
      </c>
      <c r="O1102" t="str">
        <f>_xlfn.XLOOKUP(A1102,compensation_cleaned!$A:$A,compensation_cleaned!$D:$D,"Missing")</f>
        <v>L5</v>
      </c>
      <c r="P1102">
        <f>_xlfn.XLOOKUP(A1102,engagement_pivot!$A:$A,engagement_pivot!$B:$B,"Missing")</f>
        <v>4</v>
      </c>
      <c r="Q1102" t="str">
        <f>IF(
  _xlfn.XLOOKUP(A1102, engagement_pivot!A:A, engagement_pivot!C:C, 0) &gt; 0,
  "Yes",
  "No"
)</f>
        <v>Yes</v>
      </c>
      <c r="R1102">
        <f t="shared" si="85"/>
        <v>48</v>
      </c>
      <c r="S1102" t="str">
        <f t="shared" si="86"/>
        <v>37+ months</v>
      </c>
      <c r="T1102">
        <f>_xlfn.XLOOKUP(A1102,performance_pivot!$A:$A,performance_pivot!$B:$B,"Missing")</f>
        <v>2</v>
      </c>
      <c r="U1102">
        <f>_xlfn.XLOOKUP(A1102,compensation_cleaned!$A:$A,compensation_cleaned!$F:$F,"Missing")</f>
        <v>1044648.4727722772</v>
      </c>
      <c r="V1102" t="str">
        <f t="shared" si="87"/>
        <v>Above Avg Pay</v>
      </c>
      <c r="W1102" t="str">
        <f t="shared" si="88"/>
        <v>Low/Avg Performer</v>
      </c>
      <c r="Y1102" t="str">
        <f t="shared" si="89"/>
        <v>Overpaid Low Performer</v>
      </c>
    </row>
    <row r="1103" spans="1:25">
      <c r="A1103" s="11" t="s">
        <v>1289</v>
      </c>
      <c r="B1103" s="12" t="s">
        <v>19</v>
      </c>
      <c r="C1103" s="12">
        <v>25</v>
      </c>
      <c r="D1103" s="12" t="s">
        <v>12</v>
      </c>
      <c r="E1103" s="12" t="s">
        <v>26</v>
      </c>
      <c r="F1103" s="12" t="s">
        <v>58</v>
      </c>
      <c r="G1103" s="13">
        <v>43759</v>
      </c>
      <c r="H1103" s="12" t="s">
        <v>545</v>
      </c>
      <c r="I1103" s="12" t="s">
        <v>56</v>
      </c>
      <c r="J1103" s="14" t="s">
        <v>24</v>
      </c>
      <c r="K1103" t="str">
        <f>_xlfn.XLOOKUP(A1103,attrition_cleaned!$A:$A,attrition_cleaned!$B:$B,"Missing")</f>
        <v>No</v>
      </c>
      <c r="L1103" s="13"/>
      <c r="M1103">
        <f>_xlfn.XLOOKUP(A1103,compensation_cleaned!$A:$A,compensation_cleaned!$B:$B,"Missing")</f>
        <v>845022</v>
      </c>
      <c r="N1103">
        <f>_xlfn.XLOOKUP(A1103,compensation_cleaned!$A:$A,compensation_cleaned!$C:$C,"Missing")</f>
        <v>69777</v>
      </c>
      <c r="O1103" t="str">
        <f>_xlfn.XLOOKUP(A1103,compensation_cleaned!$A:$A,compensation_cleaned!$D:$D,"Missing")</f>
        <v>L2</v>
      </c>
      <c r="P1103">
        <f>_xlfn.XLOOKUP(A1103,engagement_pivot!$A:$A,engagement_pivot!$B:$B,"Missing")</f>
        <v>2</v>
      </c>
      <c r="Q1103" t="str">
        <f>IF(
  _xlfn.XLOOKUP(A1103, engagement_pivot!A:A, engagement_pivot!C:C, 0) &gt; 0,
  "Yes",
  "No"
)</f>
        <v>Yes</v>
      </c>
      <c r="R1103">
        <f t="shared" si="85"/>
        <v>50</v>
      </c>
      <c r="S1103" t="str">
        <f t="shared" si="86"/>
        <v>37+ months</v>
      </c>
      <c r="T1103">
        <f>_xlfn.XLOOKUP(A1103,performance_pivot!$A:$A,performance_pivot!$B:$B,"Missing")</f>
        <v>3</v>
      </c>
      <c r="U1103">
        <f>_xlfn.XLOOKUP(A1103,compensation_cleaned!$A:$A,compensation_cleaned!$F:$F,"Missing")</f>
        <v>746435.40070921986</v>
      </c>
      <c r="V1103" t="str">
        <f t="shared" si="87"/>
        <v>Above Avg Pay</v>
      </c>
      <c r="W1103" t="str">
        <f t="shared" si="88"/>
        <v>Low/Avg Performer</v>
      </c>
      <c r="Y1103" t="str">
        <f t="shared" si="89"/>
        <v>Overpaid Low Performer</v>
      </c>
    </row>
    <row r="1104" spans="1:25">
      <c r="A1104" s="7" t="s">
        <v>1290</v>
      </c>
      <c r="B1104" s="8" t="s">
        <v>11</v>
      </c>
      <c r="C1104" s="8">
        <v>27</v>
      </c>
      <c r="D1104" s="8" t="s">
        <v>12</v>
      </c>
      <c r="E1104" s="8" t="s">
        <v>37</v>
      </c>
      <c r="F1104" s="8" t="s">
        <v>38</v>
      </c>
      <c r="G1104" s="9">
        <v>44332</v>
      </c>
      <c r="H1104" s="8" t="s">
        <v>181</v>
      </c>
      <c r="I1104" s="8" t="s">
        <v>23</v>
      </c>
      <c r="J1104" s="10" t="s">
        <v>24</v>
      </c>
      <c r="K1104" t="str">
        <f>_xlfn.XLOOKUP(A1104,attrition_cleaned!$A:$A,attrition_cleaned!$B:$B,"Missing")</f>
        <v>No</v>
      </c>
      <c r="L1104" s="9"/>
      <c r="M1104">
        <f>_xlfn.XLOOKUP(A1104,compensation_cleaned!$A:$A,compensation_cleaned!$B:$B,"Missing")</f>
        <v>762060</v>
      </c>
      <c r="N1104">
        <f>_xlfn.XLOOKUP(A1104,compensation_cleaned!$A:$A,compensation_cleaned!$C:$C,"Missing")</f>
        <v>40956</v>
      </c>
      <c r="O1104" t="str">
        <f>_xlfn.XLOOKUP(A1104,compensation_cleaned!$A:$A,compensation_cleaned!$D:$D,"Missing")</f>
        <v>L2</v>
      </c>
      <c r="P1104">
        <f>_xlfn.XLOOKUP(A1104,engagement_pivot!$A:$A,engagement_pivot!$B:$B,"Missing")</f>
        <v>3</v>
      </c>
      <c r="Q1104" t="str">
        <f>IF(
  _xlfn.XLOOKUP(A1104, engagement_pivot!A:A, engagement_pivot!C:C, 0) &gt; 0,
  "Yes",
  "No"
)</f>
        <v>Yes</v>
      </c>
      <c r="R1104">
        <f t="shared" si="85"/>
        <v>31</v>
      </c>
      <c r="S1104" t="str">
        <f t="shared" si="86"/>
        <v>13–36 months</v>
      </c>
      <c r="T1104">
        <f>_xlfn.XLOOKUP(A1104,performance_pivot!$A:$A,performance_pivot!$B:$B,"Missing")</f>
        <v>4</v>
      </c>
      <c r="U1104">
        <f>_xlfn.XLOOKUP(A1104,compensation_cleaned!$A:$A,compensation_cleaned!$F:$F,"Missing")</f>
        <v>746435.40070921986</v>
      </c>
      <c r="V1104" t="str">
        <f t="shared" si="87"/>
        <v>Above Avg Pay</v>
      </c>
      <c r="W1104" t="str">
        <f t="shared" si="88"/>
        <v>High Performer</v>
      </c>
      <c r="Y1104" t="str">
        <f t="shared" si="89"/>
        <v>Well Aligned</v>
      </c>
    </row>
    <row r="1105" spans="1:25">
      <c r="A1105" s="11" t="s">
        <v>1291</v>
      </c>
      <c r="B1105" s="12" t="s">
        <v>19</v>
      </c>
      <c r="C1105" s="12">
        <v>40</v>
      </c>
      <c r="D1105" s="12" t="s">
        <v>20</v>
      </c>
      <c r="E1105" s="12" t="s">
        <v>33</v>
      </c>
      <c r="F1105" s="12" t="s">
        <v>112</v>
      </c>
      <c r="G1105" s="13">
        <v>43946</v>
      </c>
      <c r="H1105" s="12" t="s">
        <v>60</v>
      </c>
      <c r="I1105" s="12" t="s">
        <v>16</v>
      </c>
      <c r="J1105" s="14" t="s">
        <v>17</v>
      </c>
      <c r="K1105" t="str">
        <f>_xlfn.XLOOKUP(A1105,attrition_cleaned!$A:$A,attrition_cleaned!$B:$B,"Missing")</f>
        <v>Yes</v>
      </c>
      <c r="L1105" s="13">
        <v>44383</v>
      </c>
      <c r="M1105">
        <f>_xlfn.XLOOKUP(A1105,compensation_cleaned!$A:$A,compensation_cleaned!$B:$B,"Missing")</f>
        <v>827135</v>
      </c>
      <c r="N1105">
        <f>_xlfn.XLOOKUP(A1105,compensation_cleaned!$A:$A,compensation_cleaned!$C:$C,"Missing")</f>
        <v>53748</v>
      </c>
      <c r="O1105" t="str">
        <f>_xlfn.XLOOKUP(A1105,compensation_cleaned!$A:$A,compensation_cleaned!$D:$D,"Missing")</f>
        <v>L2</v>
      </c>
      <c r="P1105">
        <f>_xlfn.XLOOKUP(A1105,engagement_pivot!$A:$A,engagement_pivot!$B:$B,"Missing")</f>
        <v>2.6666666666666665</v>
      </c>
      <c r="Q1105" t="str">
        <f>IF(
  _xlfn.XLOOKUP(A1105, engagement_pivot!A:A, engagement_pivot!C:C, 0) &gt; 0,
  "Yes",
  "No"
)</f>
        <v>Yes</v>
      </c>
      <c r="R1105">
        <f t="shared" si="85"/>
        <v>14</v>
      </c>
      <c r="S1105" t="str">
        <f t="shared" si="86"/>
        <v>13–36 months</v>
      </c>
      <c r="T1105">
        <f>_xlfn.XLOOKUP(A1105,performance_pivot!$A:$A,performance_pivot!$B:$B,"Missing")</f>
        <v>3.3333333333333335</v>
      </c>
      <c r="U1105">
        <f>_xlfn.XLOOKUP(A1105,compensation_cleaned!$A:$A,compensation_cleaned!$F:$F,"Missing")</f>
        <v>746435.40070921986</v>
      </c>
      <c r="V1105" t="str">
        <f t="shared" si="87"/>
        <v>Above Avg Pay</v>
      </c>
      <c r="W1105" t="str">
        <f t="shared" si="88"/>
        <v>Low/Avg Performer</v>
      </c>
      <c r="Y1105" t="str">
        <f t="shared" si="89"/>
        <v>Overpaid Low Performer</v>
      </c>
    </row>
    <row r="1106" spans="1:25">
      <c r="A1106" s="7" t="s">
        <v>1292</v>
      </c>
      <c r="B1106" s="8" t="s">
        <v>11</v>
      </c>
      <c r="C1106" s="8">
        <v>27</v>
      </c>
      <c r="D1106" s="8" t="s">
        <v>12</v>
      </c>
      <c r="E1106" s="8" t="s">
        <v>33</v>
      </c>
      <c r="F1106" s="8" t="s">
        <v>112</v>
      </c>
      <c r="G1106" s="9">
        <v>44601</v>
      </c>
      <c r="H1106" s="8" t="s">
        <v>263</v>
      </c>
      <c r="I1106" s="8" t="s">
        <v>16</v>
      </c>
      <c r="J1106" s="10" t="s">
        <v>17</v>
      </c>
      <c r="K1106" t="str">
        <f>_xlfn.XLOOKUP(A1106,attrition_cleaned!$A:$A,attrition_cleaned!$B:$B,"Missing")</f>
        <v>No</v>
      </c>
      <c r="L1106" s="9"/>
      <c r="M1106">
        <f>_xlfn.XLOOKUP(A1106,compensation_cleaned!$A:$A,compensation_cleaned!$B:$B,"Missing")</f>
        <v>788840</v>
      </c>
      <c r="N1106">
        <f>_xlfn.XLOOKUP(A1106,compensation_cleaned!$A:$A,compensation_cleaned!$C:$C,"Missing")</f>
        <v>88807</v>
      </c>
      <c r="O1106" t="str">
        <f>_xlfn.XLOOKUP(A1106,compensation_cleaned!$A:$A,compensation_cleaned!$D:$D,"Missing")</f>
        <v>L2</v>
      </c>
      <c r="P1106">
        <f>_xlfn.XLOOKUP(A1106,engagement_pivot!$A:$A,engagement_pivot!$B:$B,"Missing")</f>
        <v>4</v>
      </c>
      <c r="Q1106" t="str">
        <f>IF(
  _xlfn.XLOOKUP(A1106, engagement_pivot!A:A, engagement_pivot!C:C, 0) &gt; 0,
  "Yes",
  "No"
)</f>
        <v>Yes</v>
      </c>
      <c r="R1106">
        <f t="shared" si="85"/>
        <v>22</v>
      </c>
      <c r="S1106" t="str">
        <f t="shared" si="86"/>
        <v>13–36 months</v>
      </c>
      <c r="T1106">
        <f>_xlfn.XLOOKUP(A1106,performance_pivot!$A:$A,performance_pivot!$B:$B,"Missing")</f>
        <v>4</v>
      </c>
      <c r="U1106">
        <f>_xlfn.XLOOKUP(A1106,compensation_cleaned!$A:$A,compensation_cleaned!$F:$F,"Missing")</f>
        <v>746435.40070921986</v>
      </c>
      <c r="V1106" t="str">
        <f t="shared" si="87"/>
        <v>Above Avg Pay</v>
      </c>
      <c r="W1106" t="str">
        <f t="shared" si="88"/>
        <v>High Performer</v>
      </c>
      <c r="Y1106" t="str">
        <f t="shared" si="89"/>
        <v>Well Aligned</v>
      </c>
    </row>
    <row r="1107" spans="1:25">
      <c r="A1107" s="11" t="s">
        <v>1293</v>
      </c>
      <c r="B1107" s="12" t="s">
        <v>19</v>
      </c>
      <c r="C1107" s="12">
        <v>28</v>
      </c>
      <c r="D1107" s="12" t="s">
        <v>12</v>
      </c>
      <c r="E1107" s="12" t="s">
        <v>37</v>
      </c>
      <c r="F1107" s="12" t="s">
        <v>38</v>
      </c>
      <c r="G1107" s="13">
        <v>44352</v>
      </c>
      <c r="H1107" s="12" t="s">
        <v>774</v>
      </c>
      <c r="I1107" s="12" t="s">
        <v>16</v>
      </c>
      <c r="J1107" s="14" t="s">
        <v>24</v>
      </c>
      <c r="K1107" t="str">
        <f>_xlfn.XLOOKUP(A1107,attrition_cleaned!$A:$A,attrition_cleaned!$B:$B,"Missing")</f>
        <v>No</v>
      </c>
      <c r="L1107" s="13"/>
      <c r="M1107">
        <f>_xlfn.XLOOKUP(A1107,compensation_cleaned!$A:$A,compensation_cleaned!$B:$B,"Missing")</f>
        <v>578155</v>
      </c>
      <c r="N1107">
        <f>_xlfn.XLOOKUP(A1107,compensation_cleaned!$A:$A,compensation_cleaned!$C:$C,"Missing")</f>
        <v>47821</v>
      </c>
      <c r="O1107" t="str">
        <f>_xlfn.XLOOKUP(A1107,compensation_cleaned!$A:$A,compensation_cleaned!$D:$D,"Missing")</f>
        <v>L1</v>
      </c>
      <c r="P1107">
        <f>_xlfn.XLOOKUP(A1107,engagement_pivot!$A:$A,engagement_pivot!$B:$B,"Missing")</f>
        <v>5</v>
      </c>
      <c r="Q1107" t="str">
        <f>IF(
  _xlfn.XLOOKUP(A1107, engagement_pivot!A:A, engagement_pivot!C:C, 0) &gt; 0,
  "Yes",
  "No"
)</f>
        <v>Yes</v>
      </c>
      <c r="R1107">
        <f t="shared" si="85"/>
        <v>30</v>
      </c>
      <c r="S1107" t="str">
        <f t="shared" si="86"/>
        <v>13–36 months</v>
      </c>
      <c r="T1107">
        <f>_xlfn.XLOOKUP(A1107,performance_pivot!$A:$A,performance_pivot!$B:$B,"Missing")</f>
        <v>4</v>
      </c>
      <c r="U1107">
        <f>_xlfn.XLOOKUP(A1107,compensation_cleaned!$A:$A,compensation_cleaned!$F:$F,"Missing")</f>
        <v>499723.03723404254</v>
      </c>
      <c r="V1107" t="str">
        <f t="shared" si="87"/>
        <v>Above Avg Pay</v>
      </c>
      <c r="W1107" t="str">
        <f t="shared" si="88"/>
        <v>High Performer</v>
      </c>
      <c r="Y1107" t="str">
        <f t="shared" si="89"/>
        <v>Well Aligned</v>
      </c>
    </row>
    <row r="1108" spans="1:25">
      <c r="A1108" s="7" t="s">
        <v>1294</v>
      </c>
      <c r="B1108" s="8" t="s">
        <v>11</v>
      </c>
      <c r="C1108" s="8">
        <v>29</v>
      </c>
      <c r="D1108" s="8" t="s">
        <v>12</v>
      </c>
      <c r="E1108" s="8" t="s">
        <v>26</v>
      </c>
      <c r="F1108" s="8" t="s">
        <v>27</v>
      </c>
      <c r="G1108" s="9">
        <v>43315</v>
      </c>
      <c r="H1108" s="8" t="s">
        <v>299</v>
      </c>
      <c r="I1108" s="8" t="s">
        <v>31</v>
      </c>
      <c r="J1108" s="10" t="s">
        <v>17</v>
      </c>
      <c r="K1108" t="str">
        <f>_xlfn.XLOOKUP(A1108,attrition_cleaned!$A:$A,attrition_cleaned!$B:$B,"Missing")</f>
        <v>No</v>
      </c>
      <c r="L1108" s="9"/>
      <c r="M1108">
        <f>_xlfn.XLOOKUP(A1108,compensation_cleaned!$A:$A,compensation_cleaned!$B:$B,"Missing")</f>
        <v>674696</v>
      </c>
      <c r="N1108">
        <f>_xlfn.XLOOKUP(A1108,compensation_cleaned!$A:$A,compensation_cleaned!$C:$C,"Missing")</f>
        <v>66279</v>
      </c>
      <c r="O1108" t="str">
        <f>_xlfn.XLOOKUP(A1108,compensation_cleaned!$A:$A,compensation_cleaned!$D:$D,"Missing")</f>
        <v>L2</v>
      </c>
      <c r="P1108">
        <f>_xlfn.XLOOKUP(A1108,engagement_pivot!$A:$A,engagement_pivot!$B:$B,"Missing")</f>
        <v>1</v>
      </c>
      <c r="Q1108" t="str">
        <f>IF(
  _xlfn.XLOOKUP(A1108, engagement_pivot!A:A, engagement_pivot!C:C, 0) &gt; 0,
  "Yes",
  "No"
)</f>
        <v>Yes</v>
      </c>
      <c r="R1108">
        <f t="shared" si="85"/>
        <v>64</v>
      </c>
      <c r="S1108" t="str">
        <f t="shared" si="86"/>
        <v>37+ months</v>
      </c>
      <c r="T1108">
        <f>_xlfn.XLOOKUP(A1108,performance_pivot!$A:$A,performance_pivot!$B:$B,"Missing")</f>
        <v>3</v>
      </c>
      <c r="U1108">
        <f>_xlfn.XLOOKUP(A1108,compensation_cleaned!$A:$A,compensation_cleaned!$F:$F,"Missing")</f>
        <v>746435.40070921986</v>
      </c>
      <c r="V1108" t="str">
        <f t="shared" si="87"/>
        <v>Below Avg Pay</v>
      </c>
      <c r="W1108" t="str">
        <f t="shared" si="88"/>
        <v>Low/Avg Performer</v>
      </c>
      <c r="Y1108" t="str">
        <f t="shared" si="89"/>
        <v>Low Pay &amp; Low Performance</v>
      </c>
    </row>
    <row r="1109" spans="1:25">
      <c r="A1109" s="11" t="s">
        <v>1295</v>
      </c>
      <c r="B1109" s="12" t="s">
        <v>19</v>
      </c>
      <c r="C1109" s="12">
        <v>36</v>
      </c>
      <c r="D1109" s="12" t="s">
        <v>12</v>
      </c>
      <c r="E1109" s="12" t="s">
        <v>49</v>
      </c>
      <c r="F1109" s="12" t="s">
        <v>50</v>
      </c>
      <c r="G1109" s="13">
        <v>43298</v>
      </c>
      <c r="H1109" s="12" t="s">
        <v>144</v>
      </c>
      <c r="I1109" s="12" t="s">
        <v>45</v>
      </c>
      <c r="J1109" s="14" t="s">
        <v>17</v>
      </c>
      <c r="K1109" t="str">
        <f>_xlfn.XLOOKUP(A1109,attrition_cleaned!$A:$A,attrition_cleaned!$B:$B,"Missing")</f>
        <v>No</v>
      </c>
      <c r="L1109" s="13"/>
      <c r="M1109">
        <f>_xlfn.XLOOKUP(A1109,compensation_cleaned!$A:$A,compensation_cleaned!$B:$B,"Missing")</f>
        <v>655217</v>
      </c>
      <c r="N1109">
        <f>_xlfn.XLOOKUP(A1109,compensation_cleaned!$A:$A,compensation_cleaned!$C:$C,"Missing")</f>
        <v>51249</v>
      </c>
      <c r="O1109" t="str">
        <f>_xlfn.XLOOKUP(A1109,compensation_cleaned!$A:$A,compensation_cleaned!$D:$D,"Missing")</f>
        <v>L2</v>
      </c>
      <c r="P1109">
        <f>_xlfn.XLOOKUP(A1109,engagement_pivot!$A:$A,engagement_pivot!$B:$B,"Missing")</f>
        <v>3.6666666666666665</v>
      </c>
      <c r="Q1109" t="str">
        <f>IF(
  _xlfn.XLOOKUP(A1109, engagement_pivot!A:A, engagement_pivot!C:C, 0) &gt; 0,
  "Yes",
  "No"
)</f>
        <v>Yes</v>
      </c>
      <c r="R1109">
        <f t="shared" si="85"/>
        <v>65</v>
      </c>
      <c r="S1109" t="str">
        <f t="shared" si="86"/>
        <v>37+ months</v>
      </c>
      <c r="T1109">
        <f>_xlfn.XLOOKUP(A1109,performance_pivot!$A:$A,performance_pivot!$B:$B,"Missing")</f>
        <v>3.5</v>
      </c>
      <c r="U1109">
        <f>_xlfn.XLOOKUP(A1109,compensation_cleaned!$A:$A,compensation_cleaned!$F:$F,"Missing")</f>
        <v>746435.40070921986</v>
      </c>
      <c r="V1109" t="str">
        <f t="shared" si="87"/>
        <v>Below Avg Pay</v>
      </c>
      <c r="W1109" t="str">
        <f t="shared" si="88"/>
        <v>Low/Avg Performer</v>
      </c>
      <c r="Y1109" t="str">
        <f t="shared" si="89"/>
        <v>Low Pay &amp; Low Performance</v>
      </c>
    </row>
    <row r="1110" spans="1:25">
      <c r="A1110" s="7" t="s">
        <v>1296</v>
      </c>
      <c r="B1110" s="8" t="s">
        <v>19</v>
      </c>
      <c r="C1110" s="8">
        <v>31</v>
      </c>
      <c r="D1110" s="8" t="s">
        <v>12</v>
      </c>
      <c r="E1110" s="8" t="s">
        <v>13</v>
      </c>
      <c r="F1110" s="8" t="s">
        <v>14</v>
      </c>
      <c r="G1110" s="9">
        <v>43367</v>
      </c>
      <c r="H1110" s="8" t="s">
        <v>146</v>
      </c>
      <c r="I1110" s="8" t="s">
        <v>70</v>
      </c>
      <c r="J1110" s="10" t="s">
        <v>24</v>
      </c>
      <c r="K1110" t="str">
        <f>_xlfn.XLOOKUP(A1110,attrition_cleaned!$A:$A,attrition_cleaned!$B:$B,"Missing")</f>
        <v>Yes</v>
      </c>
      <c r="L1110" s="9">
        <v>44740</v>
      </c>
      <c r="M1110">
        <f>_xlfn.XLOOKUP(A1110,compensation_cleaned!$A:$A,compensation_cleaned!$B:$B,"Missing")</f>
        <v>1161631</v>
      </c>
      <c r="N1110">
        <f>_xlfn.XLOOKUP(A1110,compensation_cleaned!$A:$A,compensation_cleaned!$C:$C,"Missing")</f>
        <v>77190</v>
      </c>
      <c r="O1110" t="str">
        <f>_xlfn.XLOOKUP(A1110,compensation_cleaned!$A:$A,compensation_cleaned!$D:$D,"Missing")</f>
        <v>L3</v>
      </c>
      <c r="P1110">
        <f>_xlfn.XLOOKUP(A1110,engagement_pivot!$A:$A,engagement_pivot!$B:$B,"Missing")</f>
        <v>5</v>
      </c>
      <c r="Q1110" t="str">
        <f>IF(
  _xlfn.XLOOKUP(A1110, engagement_pivot!A:A, engagement_pivot!C:C, 0) &gt; 0,
  "Yes",
  "No"
)</f>
        <v>Yes</v>
      </c>
      <c r="R1110">
        <f t="shared" si="85"/>
        <v>45</v>
      </c>
      <c r="S1110" t="str">
        <f t="shared" si="86"/>
        <v>37+ months</v>
      </c>
      <c r="T1110">
        <f>_xlfn.XLOOKUP(A1110,performance_pivot!$A:$A,performance_pivot!$B:$B,"Missing")</f>
        <v>4</v>
      </c>
      <c r="U1110">
        <f>_xlfn.XLOOKUP(A1110,compensation_cleaned!$A:$A,compensation_cleaned!$F:$F,"Missing")</f>
        <v>1044648.4727722772</v>
      </c>
      <c r="V1110" t="str">
        <f t="shared" si="87"/>
        <v>Above Avg Pay</v>
      </c>
      <c r="W1110" t="str">
        <f t="shared" si="88"/>
        <v>High Performer</v>
      </c>
      <c r="Y1110" t="str">
        <f t="shared" si="89"/>
        <v>Well Aligned</v>
      </c>
    </row>
    <row r="1111" spans="1:25">
      <c r="A1111" s="11" t="s">
        <v>1297</v>
      </c>
      <c r="B1111" s="12" t="s">
        <v>19</v>
      </c>
      <c r="C1111" s="12">
        <v>37</v>
      </c>
      <c r="D1111" s="12" t="s">
        <v>20</v>
      </c>
      <c r="E1111" s="12" t="s">
        <v>37</v>
      </c>
      <c r="F1111" s="12" t="s">
        <v>43</v>
      </c>
      <c r="G1111" s="13">
        <v>44489</v>
      </c>
      <c r="H1111" s="12" t="s">
        <v>382</v>
      </c>
      <c r="I1111" s="12" t="s">
        <v>16</v>
      </c>
      <c r="J1111" s="14" t="s">
        <v>24</v>
      </c>
      <c r="K1111" t="str">
        <f>_xlfn.XLOOKUP(A1111,attrition_cleaned!$A:$A,attrition_cleaned!$B:$B,"Missing")</f>
        <v>No</v>
      </c>
      <c r="L1111" s="13"/>
      <c r="M1111">
        <f>_xlfn.XLOOKUP(A1111,compensation_cleaned!$A:$A,compensation_cleaned!$B:$B,"Missing")</f>
        <v>455435</v>
      </c>
      <c r="N1111">
        <f>_xlfn.XLOOKUP(A1111,compensation_cleaned!$A:$A,compensation_cleaned!$C:$C,"Missing")</f>
        <v>58920</v>
      </c>
      <c r="O1111" t="str">
        <f>_xlfn.XLOOKUP(A1111,compensation_cleaned!$A:$A,compensation_cleaned!$D:$D,"Missing")</f>
        <v>L1</v>
      </c>
      <c r="P1111">
        <f>_xlfn.XLOOKUP(A1111,engagement_pivot!$A:$A,engagement_pivot!$B:$B,"Missing")</f>
        <v>3</v>
      </c>
      <c r="Q1111" t="str">
        <f>IF(
  _xlfn.XLOOKUP(A1111, engagement_pivot!A:A, engagement_pivot!C:C, 0) &gt; 0,
  "Yes",
  "No"
)</f>
        <v>Yes</v>
      </c>
      <c r="R1111">
        <f t="shared" si="85"/>
        <v>26</v>
      </c>
      <c r="S1111" t="str">
        <f t="shared" si="86"/>
        <v>13–36 months</v>
      </c>
      <c r="T1111">
        <f>_xlfn.XLOOKUP(A1111,performance_pivot!$A:$A,performance_pivot!$B:$B,"Missing")</f>
        <v>3.75</v>
      </c>
      <c r="U1111">
        <f>_xlfn.XLOOKUP(A1111,compensation_cleaned!$A:$A,compensation_cleaned!$F:$F,"Missing")</f>
        <v>499723.03723404254</v>
      </c>
      <c r="V1111" t="str">
        <f t="shared" si="87"/>
        <v>Below Avg Pay</v>
      </c>
      <c r="W1111" t="str">
        <f t="shared" si="88"/>
        <v>Low/Avg Performer</v>
      </c>
      <c r="Y1111" t="str">
        <f t="shared" si="89"/>
        <v>Low Pay &amp; Low Performance</v>
      </c>
    </row>
    <row r="1112" spans="1:25">
      <c r="A1112" s="7" t="s">
        <v>1298</v>
      </c>
      <c r="B1112" s="8" t="s">
        <v>11</v>
      </c>
      <c r="C1112" s="8">
        <v>34</v>
      </c>
      <c r="D1112" s="8" t="s">
        <v>12</v>
      </c>
      <c r="E1112" s="8" t="s">
        <v>33</v>
      </c>
      <c r="F1112" s="8" t="s">
        <v>34</v>
      </c>
      <c r="G1112" s="9">
        <v>44560</v>
      </c>
      <c r="H1112" s="8" t="s">
        <v>413</v>
      </c>
      <c r="I1112" s="8" t="s">
        <v>56</v>
      </c>
      <c r="J1112" s="10" t="s">
        <v>24</v>
      </c>
      <c r="K1112" t="str">
        <f>_xlfn.XLOOKUP(A1112,attrition_cleaned!$A:$A,attrition_cleaned!$B:$B,"Missing")</f>
        <v>No</v>
      </c>
      <c r="L1112" s="9"/>
      <c r="M1112">
        <f>_xlfn.XLOOKUP(A1112,compensation_cleaned!$A:$A,compensation_cleaned!$B:$B,"Missing")</f>
        <v>865275</v>
      </c>
      <c r="N1112">
        <f>_xlfn.XLOOKUP(A1112,compensation_cleaned!$A:$A,compensation_cleaned!$C:$C,"Missing")</f>
        <v>108340</v>
      </c>
      <c r="O1112" t="str">
        <f>_xlfn.XLOOKUP(A1112,compensation_cleaned!$A:$A,compensation_cleaned!$D:$D,"Missing")</f>
        <v>L2</v>
      </c>
      <c r="P1112">
        <f>_xlfn.XLOOKUP(A1112,engagement_pivot!$A:$A,engagement_pivot!$B:$B,"Missing")</f>
        <v>2.6666666666666665</v>
      </c>
      <c r="Q1112" t="str">
        <f>IF(
  _xlfn.XLOOKUP(A1112, engagement_pivot!A:A, engagement_pivot!C:C, 0) &gt; 0,
  "Yes",
  "No"
)</f>
        <v>Yes</v>
      </c>
      <c r="R1112">
        <f t="shared" si="85"/>
        <v>24</v>
      </c>
      <c r="S1112" t="str">
        <f t="shared" si="86"/>
        <v>13–36 months</v>
      </c>
      <c r="T1112">
        <f>_xlfn.XLOOKUP(A1112,performance_pivot!$A:$A,performance_pivot!$B:$B,"Missing")</f>
        <v>3</v>
      </c>
      <c r="U1112">
        <f>_xlfn.XLOOKUP(A1112,compensation_cleaned!$A:$A,compensation_cleaned!$F:$F,"Missing")</f>
        <v>746435.40070921986</v>
      </c>
      <c r="V1112" t="str">
        <f t="shared" si="87"/>
        <v>Above Avg Pay</v>
      </c>
      <c r="W1112" t="str">
        <f t="shared" si="88"/>
        <v>Low/Avg Performer</v>
      </c>
      <c r="Y1112" t="str">
        <f t="shared" si="89"/>
        <v>Overpaid Low Performer</v>
      </c>
    </row>
    <row r="1113" spans="1:25">
      <c r="A1113" s="11" t="s">
        <v>1299</v>
      </c>
      <c r="B1113" s="12" t="s">
        <v>19</v>
      </c>
      <c r="C1113" s="12">
        <v>31</v>
      </c>
      <c r="D1113" s="12" t="s">
        <v>20</v>
      </c>
      <c r="E1113" s="12" t="s">
        <v>49</v>
      </c>
      <c r="F1113" s="12" t="s">
        <v>65</v>
      </c>
      <c r="G1113" s="13">
        <v>45000</v>
      </c>
      <c r="H1113" s="12" t="s">
        <v>239</v>
      </c>
      <c r="I1113" s="12" t="s">
        <v>45</v>
      </c>
      <c r="J1113" s="14" t="s">
        <v>17</v>
      </c>
      <c r="K1113" t="str">
        <f>_xlfn.XLOOKUP(A1113,attrition_cleaned!$A:$A,attrition_cleaned!$B:$B,"Missing")</f>
        <v>No</v>
      </c>
      <c r="L1113" s="13"/>
      <c r="M1113">
        <f>_xlfn.XLOOKUP(A1113,compensation_cleaned!$A:$A,compensation_cleaned!$B:$B,"Missing")</f>
        <v>1454473</v>
      </c>
      <c r="N1113">
        <f>_xlfn.XLOOKUP(A1113,compensation_cleaned!$A:$A,compensation_cleaned!$C:$C,"Missing")</f>
        <v>209782</v>
      </c>
      <c r="O1113" t="str">
        <f>_xlfn.XLOOKUP(A1113,compensation_cleaned!$A:$A,compensation_cleaned!$D:$D,"Missing")</f>
        <v>L4</v>
      </c>
      <c r="P1113">
        <f>_xlfn.XLOOKUP(A1113,engagement_pivot!$A:$A,engagement_pivot!$B:$B,"Missing")</f>
        <v>4</v>
      </c>
      <c r="Q1113" t="str">
        <f>IF(
  _xlfn.XLOOKUP(A1113, engagement_pivot!A:A, engagement_pivot!C:C, 0) &gt; 0,
  "Yes",
  "No"
)</f>
        <v>Yes</v>
      </c>
      <c r="R1113">
        <f t="shared" si="85"/>
        <v>9</v>
      </c>
      <c r="S1113" t="str">
        <f t="shared" si="86"/>
        <v>0–12 months</v>
      </c>
      <c r="T1113">
        <f>_xlfn.XLOOKUP(A1113,performance_pivot!$A:$A,performance_pivot!$B:$B,"Missing")</f>
        <v>3.75</v>
      </c>
      <c r="U1113">
        <f>_xlfn.XLOOKUP(A1113,compensation_cleaned!$A:$A,compensation_cleaned!$F:$F,"Missing")</f>
        <v>1044648.4727722772</v>
      </c>
      <c r="V1113" t="str">
        <f t="shared" si="87"/>
        <v>Above Avg Pay</v>
      </c>
      <c r="W1113" t="str">
        <f t="shared" si="88"/>
        <v>Low/Avg Performer</v>
      </c>
      <c r="Y1113" t="str">
        <f t="shared" si="89"/>
        <v>Overpaid Low Performer</v>
      </c>
    </row>
    <row r="1114" spans="1:25">
      <c r="A1114" s="7" t="s">
        <v>1300</v>
      </c>
      <c r="B1114" s="8" t="s">
        <v>19</v>
      </c>
      <c r="C1114" s="8">
        <v>37</v>
      </c>
      <c r="D1114" s="8" t="s">
        <v>20</v>
      </c>
      <c r="E1114" s="8" t="s">
        <v>13</v>
      </c>
      <c r="F1114" s="8" t="s">
        <v>14</v>
      </c>
      <c r="G1114" s="9">
        <v>44575</v>
      </c>
      <c r="H1114" s="8" t="s">
        <v>53</v>
      </c>
      <c r="I1114" s="8" t="s">
        <v>45</v>
      </c>
      <c r="J1114" s="10" t="s">
        <v>24</v>
      </c>
      <c r="K1114" t="str">
        <f>_xlfn.XLOOKUP(A1114,attrition_cleaned!$A:$A,attrition_cleaned!$B:$B,"Missing")</f>
        <v>No</v>
      </c>
      <c r="L1114" s="9"/>
      <c r="M1114">
        <f>_xlfn.XLOOKUP(A1114,compensation_cleaned!$A:$A,compensation_cleaned!$B:$B,"Missing")</f>
        <v>455828</v>
      </c>
      <c r="N1114">
        <f>_xlfn.XLOOKUP(A1114,compensation_cleaned!$A:$A,compensation_cleaned!$C:$C,"Missing")</f>
        <v>34486</v>
      </c>
      <c r="O1114" t="str">
        <f>_xlfn.XLOOKUP(A1114,compensation_cleaned!$A:$A,compensation_cleaned!$D:$D,"Missing")</f>
        <v>L1</v>
      </c>
      <c r="P1114">
        <f>_xlfn.XLOOKUP(A1114,engagement_pivot!$A:$A,engagement_pivot!$B:$B,"Missing")</f>
        <v>5</v>
      </c>
      <c r="Q1114" t="str">
        <f>IF(
  _xlfn.XLOOKUP(A1114, engagement_pivot!A:A, engagement_pivot!C:C, 0) &gt; 0,
  "Yes",
  "No"
)</f>
        <v>Yes</v>
      </c>
      <c r="R1114">
        <f t="shared" si="85"/>
        <v>23</v>
      </c>
      <c r="S1114" t="str">
        <f t="shared" si="86"/>
        <v>13–36 months</v>
      </c>
      <c r="T1114">
        <f>_xlfn.XLOOKUP(A1114,performance_pivot!$A:$A,performance_pivot!$B:$B,"Missing")</f>
        <v>4</v>
      </c>
      <c r="U1114">
        <f>_xlfn.XLOOKUP(A1114,compensation_cleaned!$A:$A,compensation_cleaned!$F:$F,"Missing")</f>
        <v>499723.03723404254</v>
      </c>
      <c r="V1114" t="str">
        <f t="shared" si="87"/>
        <v>Below Avg Pay</v>
      </c>
      <c r="W1114" t="str">
        <f t="shared" si="88"/>
        <v>High Performer</v>
      </c>
      <c r="Y1114" t="str">
        <f t="shared" si="89"/>
        <v>Underpaid High Performer</v>
      </c>
    </row>
    <row r="1115" spans="1:25">
      <c r="A1115" s="11" t="s">
        <v>1301</v>
      </c>
      <c r="B1115" s="12" t="s">
        <v>19</v>
      </c>
      <c r="C1115" s="12">
        <v>34</v>
      </c>
      <c r="D1115" s="12" t="s">
        <v>20</v>
      </c>
      <c r="E1115" s="12" t="s">
        <v>37</v>
      </c>
      <c r="F1115" s="12" t="s">
        <v>38</v>
      </c>
      <c r="G1115" s="13">
        <v>44709</v>
      </c>
      <c r="H1115" s="12" t="s">
        <v>261</v>
      </c>
      <c r="I1115" s="12" t="s">
        <v>23</v>
      </c>
      <c r="J1115" s="14" t="s">
        <v>17</v>
      </c>
      <c r="K1115" t="str">
        <f>_xlfn.XLOOKUP(A1115,attrition_cleaned!$A:$A,attrition_cleaned!$B:$B,"Missing")</f>
        <v>No</v>
      </c>
      <c r="L1115" s="13"/>
      <c r="M1115">
        <f>_xlfn.XLOOKUP(A1115,compensation_cleaned!$A:$A,compensation_cleaned!$B:$B,"Missing")</f>
        <v>821406</v>
      </c>
      <c r="N1115">
        <f>_xlfn.XLOOKUP(A1115,compensation_cleaned!$A:$A,compensation_cleaned!$C:$C,"Missing")</f>
        <v>69450</v>
      </c>
      <c r="O1115" t="str">
        <f>_xlfn.XLOOKUP(A1115,compensation_cleaned!$A:$A,compensation_cleaned!$D:$D,"Missing")</f>
        <v>L2</v>
      </c>
      <c r="P1115">
        <f>_xlfn.XLOOKUP(A1115,engagement_pivot!$A:$A,engagement_pivot!$B:$B,"Missing")</f>
        <v>3.6666666666666665</v>
      </c>
      <c r="Q1115" t="str">
        <f>IF(
  _xlfn.XLOOKUP(A1115, engagement_pivot!A:A, engagement_pivot!C:C, 0) &gt; 0,
  "Yes",
  "No"
)</f>
        <v>Yes</v>
      </c>
      <c r="R1115">
        <f t="shared" si="85"/>
        <v>19</v>
      </c>
      <c r="S1115" t="str">
        <f t="shared" si="86"/>
        <v>13–36 months</v>
      </c>
      <c r="T1115">
        <f>_xlfn.XLOOKUP(A1115,performance_pivot!$A:$A,performance_pivot!$B:$B,"Missing")</f>
        <v>4</v>
      </c>
      <c r="U1115">
        <f>_xlfn.XLOOKUP(A1115,compensation_cleaned!$A:$A,compensation_cleaned!$F:$F,"Missing")</f>
        <v>746435.40070921986</v>
      </c>
      <c r="V1115" t="str">
        <f t="shared" si="87"/>
        <v>Above Avg Pay</v>
      </c>
      <c r="W1115" t="str">
        <f t="shared" si="88"/>
        <v>High Performer</v>
      </c>
      <c r="Y1115" t="str">
        <f t="shared" si="89"/>
        <v>Well Aligned</v>
      </c>
    </row>
    <row r="1116" spans="1:25">
      <c r="A1116" s="7" t="s">
        <v>1302</v>
      </c>
      <c r="B1116" s="8" t="s">
        <v>19</v>
      </c>
      <c r="C1116" s="8">
        <v>42</v>
      </c>
      <c r="D1116" s="8" t="s">
        <v>12</v>
      </c>
      <c r="E1116" s="8" t="s">
        <v>33</v>
      </c>
      <c r="F1116" s="8" t="s">
        <v>112</v>
      </c>
      <c r="G1116" s="9">
        <v>43939</v>
      </c>
      <c r="H1116" s="8" t="s">
        <v>545</v>
      </c>
      <c r="I1116" s="8" t="s">
        <v>56</v>
      </c>
      <c r="J1116" s="10" t="s">
        <v>24</v>
      </c>
      <c r="K1116" t="str">
        <f>_xlfn.XLOOKUP(A1116,attrition_cleaned!$A:$A,attrition_cleaned!$B:$B,"Missing")</f>
        <v>No</v>
      </c>
      <c r="L1116" s="9"/>
      <c r="M1116">
        <f>_xlfn.XLOOKUP(A1116,compensation_cleaned!$A:$A,compensation_cleaned!$B:$B,"Missing")</f>
        <v>985056</v>
      </c>
      <c r="N1116">
        <f>_xlfn.XLOOKUP(A1116,compensation_cleaned!$A:$A,compensation_cleaned!$C:$C,"Missing")</f>
        <v>101695</v>
      </c>
      <c r="O1116" t="str">
        <f>_xlfn.XLOOKUP(A1116,compensation_cleaned!$A:$A,compensation_cleaned!$D:$D,"Missing")</f>
        <v>L3</v>
      </c>
      <c r="P1116">
        <f>_xlfn.XLOOKUP(A1116,engagement_pivot!$A:$A,engagement_pivot!$B:$B,"Missing")</f>
        <v>5</v>
      </c>
      <c r="Q1116" t="str">
        <f>IF(
  _xlfn.XLOOKUP(A1116, engagement_pivot!A:A, engagement_pivot!C:C, 0) &gt; 0,
  "Yes",
  "No"
)</f>
        <v>Yes</v>
      </c>
      <c r="R1116">
        <f t="shared" si="85"/>
        <v>44</v>
      </c>
      <c r="S1116" t="str">
        <f t="shared" si="86"/>
        <v>37+ months</v>
      </c>
      <c r="T1116">
        <f>_xlfn.XLOOKUP(A1116,performance_pivot!$A:$A,performance_pivot!$B:$B,"Missing")</f>
        <v>4</v>
      </c>
      <c r="U1116">
        <f>_xlfn.XLOOKUP(A1116,compensation_cleaned!$A:$A,compensation_cleaned!$F:$F,"Missing")</f>
        <v>1044648.4727722772</v>
      </c>
      <c r="V1116" t="str">
        <f t="shared" si="87"/>
        <v>Below Avg Pay</v>
      </c>
      <c r="W1116" t="str">
        <f t="shared" si="88"/>
        <v>High Performer</v>
      </c>
      <c r="Y1116" t="str">
        <f t="shared" si="89"/>
        <v>Underpaid High Performer</v>
      </c>
    </row>
    <row r="1117" spans="1:25">
      <c r="A1117" s="11" t="s">
        <v>1303</v>
      </c>
      <c r="B1117" s="12" t="s">
        <v>11</v>
      </c>
      <c r="C1117" s="12">
        <v>25</v>
      </c>
      <c r="D1117" s="12" t="s">
        <v>12</v>
      </c>
      <c r="E1117" s="12" t="s">
        <v>26</v>
      </c>
      <c r="F1117" s="12" t="s">
        <v>27</v>
      </c>
      <c r="G1117" s="13">
        <v>43757</v>
      </c>
      <c r="H1117" s="12" t="s">
        <v>301</v>
      </c>
      <c r="I1117" s="12" t="s">
        <v>23</v>
      </c>
      <c r="J1117" s="14" t="s">
        <v>24</v>
      </c>
      <c r="K1117" t="str">
        <f>_xlfn.XLOOKUP(A1117,attrition_cleaned!$A:$A,attrition_cleaned!$B:$B,"Missing")</f>
        <v>No</v>
      </c>
      <c r="L1117" s="13"/>
      <c r="M1117">
        <f>_xlfn.XLOOKUP(A1117,compensation_cleaned!$A:$A,compensation_cleaned!$B:$B,"Missing")</f>
        <v>455722</v>
      </c>
      <c r="N1117">
        <f>_xlfn.XLOOKUP(A1117,compensation_cleaned!$A:$A,compensation_cleaned!$C:$C,"Missing")</f>
        <v>39404</v>
      </c>
      <c r="O1117" t="str">
        <f>_xlfn.XLOOKUP(A1117,compensation_cleaned!$A:$A,compensation_cleaned!$D:$D,"Missing")</f>
        <v>L1</v>
      </c>
      <c r="P1117">
        <f>_xlfn.XLOOKUP(A1117,engagement_pivot!$A:$A,engagement_pivot!$B:$B,"Missing")</f>
        <v>4</v>
      </c>
      <c r="Q1117" t="str">
        <f>IF(
  _xlfn.XLOOKUP(A1117, engagement_pivot!A:A, engagement_pivot!C:C, 0) &gt; 0,
  "Yes",
  "No"
)</f>
        <v>Yes</v>
      </c>
      <c r="R1117">
        <f t="shared" si="85"/>
        <v>50</v>
      </c>
      <c r="S1117" t="str">
        <f t="shared" si="86"/>
        <v>37+ months</v>
      </c>
      <c r="T1117">
        <f>_xlfn.XLOOKUP(A1117,performance_pivot!$A:$A,performance_pivot!$B:$B,"Missing")</f>
        <v>3.5</v>
      </c>
      <c r="U1117">
        <f>_xlfn.XLOOKUP(A1117,compensation_cleaned!$A:$A,compensation_cleaned!$F:$F,"Missing")</f>
        <v>499723.03723404254</v>
      </c>
      <c r="V1117" t="str">
        <f t="shared" si="87"/>
        <v>Below Avg Pay</v>
      </c>
      <c r="W1117" t="str">
        <f t="shared" si="88"/>
        <v>Low/Avg Performer</v>
      </c>
      <c r="Y1117" t="str">
        <f t="shared" si="89"/>
        <v>Low Pay &amp; Low Performance</v>
      </c>
    </row>
    <row r="1118" spans="1:25">
      <c r="A1118" s="7" t="s">
        <v>1304</v>
      </c>
      <c r="B1118" s="8" t="s">
        <v>19</v>
      </c>
      <c r="C1118" s="8">
        <v>26</v>
      </c>
      <c r="D1118" s="8" t="s">
        <v>12</v>
      </c>
      <c r="E1118" s="8" t="s">
        <v>37</v>
      </c>
      <c r="F1118" s="8" t="s">
        <v>38</v>
      </c>
      <c r="G1118" s="9">
        <v>44077</v>
      </c>
      <c r="H1118" s="8" t="s">
        <v>86</v>
      </c>
      <c r="I1118" s="8" t="s">
        <v>45</v>
      </c>
      <c r="J1118" s="10" t="s">
        <v>24</v>
      </c>
      <c r="K1118" t="str">
        <f>_xlfn.XLOOKUP(A1118,attrition_cleaned!$A:$A,attrition_cleaned!$B:$B,"Missing")</f>
        <v>Yes</v>
      </c>
      <c r="L1118" s="9">
        <v>44672</v>
      </c>
      <c r="M1118">
        <f>_xlfn.XLOOKUP(A1118,compensation_cleaned!$A:$A,compensation_cleaned!$B:$B,"Missing")</f>
        <v>705142</v>
      </c>
      <c r="N1118">
        <f>_xlfn.XLOOKUP(A1118,compensation_cleaned!$A:$A,compensation_cleaned!$C:$C,"Missing")</f>
        <v>102964</v>
      </c>
      <c r="O1118" t="str">
        <f>_xlfn.XLOOKUP(A1118,compensation_cleaned!$A:$A,compensation_cleaned!$D:$D,"Missing")</f>
        <v>L2</v>
      </c>
      <c r="P1118">
        <f>_xlfn.XLOOKUP(A1118,engagement_pivot!$A:$A,engagement_pivot!$B:$B,"Missing")</f>
        <v>1</v>
      </c>
      <c r="Q1118" t="str">
        <f>IF(
  _xlfn.XLOOKUP(A1118, engagement_pivot!A:A, engagement_pivot!C:C, 0) &gt; 0,
  "Yes",
  "No"
)</f>
        <v>Yes</v>
      </c>
      <c r="R1118">
        <f t="shared" si="85"/>
        <v>19</v>
      </c>
      <c r="S1118" t="str">
        <f t="shared" si="86"/>
        <v>13–36 months</v>
      </c>
      <c r="T1118">
        <f>_xlfn.XLOOKUP(A1118,performance_pivot!$A:$A,performance_pivot!$B:$B,"Missing")</f>
        <v>3</v>
      </c>
      <c r="U1118">
        <f>_xlfn.XLOOKUP(A1118,compensation_cleaned!$A:$A,compensation_cleaned!$F:$F,"Missing")</f>
        <v>746435.40070921986</v>
      </c>
      <c r="V1118" t="str">
        <f t="shared" si="87"/>
        <v>Below Avg Pay</v>
      </c>
      <c r="W1118" t="str">
        <f t="shared" si="88"/>
        <v>Low/Avg Performer</v>
      </c>
      <c r="Y1118" t="str">
        <f t="shared" si="89"/>
        <v>Low Pay &amp; Low Performance</v>
      </c>
    </row>
    <row r="1119" spans="1:25">
      <c r="A1119" s="11" t="s">
        <v>1305</v>
      </c>
      <c r="B1119" s="12" t="s">
        <v>11</v>
      </c>
      <c r="C1119" s="12">
        <v>39</v>
      </c>
      <c r="D1119" s="12" t="s">
        <v>12</v>
      </c>
      <c r="E1119" s="12" t="s">
        <v>33</v>
      </c>
      <c r="F1119" s="12" t="s">
        <v>112</v>
      </c>
      <c r="G1119" s="13">
        <v>44651</v>
      </c>
      <c r="H1119" s="12" t="s">
        <v>626</v>
      </c>
      <c r="I1119" s="12" t="s">
        <v>70</v>
      </c>
      <c r="J1119" s="14" t="s">
        <v>17</v>
      </c>
      <c r="K1119" t="str">
        <f>_xlfn.XLOOKUP(A1119,attrition_cleaned!$A:$A,attrition_cleaned!$B:$B,"Missing")</f>
        <v>Yes</v>
      </c>
      <c r="L1119" s="13">
        <v>45153</v>
      </c>
      <c r="M1119">
        <f>_xlfn.XLOOKUP(A1119,compensation_cleaned!$A:$A,compensation_cleaned!$B:$B,"Missing")</f>
        <v>1010770</v>
      </c>
      <c r="N1119">
        <f>_xlfn.XLOOKUP(A1119,compensation_cleaned!$A:$A,compensation_cleaned!$C:$C,"Missing")</f>
        <v>66786</v>
      </c>
      <c r="O1119" t="str">
        <f>_xlfn.XLOOKUP(A1119,compensation_cleaned!$A:$A,compensation_cleaned!$D:$D,"Missing")</f>
        <v>L3</v>
      </c>
      <c r="P1119">
        <f>_xlfn.XLOOKUP(A1119,engagement_pivot!$A:$A,engagement_pivot!$B:$B,"Missing")</f>
        <v>5</v>
      </c>
      <c r="Q1119" t="str">
        <f>IF(
  _xlfn.XLOOKUP(A1119, engagement_pivot!A:A, engagement_pivot!C:C, 0) &gt; 0,
  "Yes",
  "No"
)</f>
        <v>Yes</v>
      </c>
      <c r="R1119">
        <f t="shared" si="85"/>
        <v>16</v>
      </c>
      <c r="S1119" t="str">
        <f t="shared" si="86"/>
        <v>13–36 months</v>
      </c>
      <c r="T1119">
        <f>_xlfn.XLOOKUP(A1119,performance_pivot!$A:$A,performance_pivot!$B:$B,"Missing")</f>
        <v>4</v>
      </c>
      <c r="U1119">
        <f>_xlfn.XLOOKUP(A1119,compensation_cleaned!$A:$A,compensation_cleaned!$F:$F,"Missing")</f>
        <v>1044648.4727722772</v>
      </c>
      <c r="V1119" t="str">
        <f t="shared" si="87"/>
        <v>Below Avg Pay</v>
      </c>
      <c r="W1119" t="str">
        <f t="shared" si="88"/>
        <v>High Performer</v>
      </c>
      <c r="Y1119" t="str">
        <f t="shared" si="89"/>
        <v>Underpaid High Performer</v>
      </c>
    </row>
    <row r="1120" spans="1:25">
      <c r="A1120" s="7" t="s">
        <v>1306</v>
      </c>
      <c r="B1120" s="8" t="s">
        <v>19</v>
      </c>
      <c r="C1120" s="8">
        <v>33</v>
      </c>
      <c r="D1120" s="8" t="s">
        <v>12</v>
      </c>
      <c r="E1120" s="8" t="s">
        <v>49</v>
      </c>
      <c r="F1120" s="8" t="s">
        <v>50</v>
      </c>
      <c r="G1120" s="9">
        <v>44942</v>
      </c>
      <c r="H1120" s="8" t="s">
        <v>30</v>
      </c>
      <c r="I1120" s="8" t="s">
        <v>16</v>
      </c>
      <c r="J1120" s="10" t="s">
        <v>24</v>
      </c>
      <c r="K1120" t="str">
        <f>_xlfn.XLOOKUP(A1120,attrition_cleaned!$A:$A,attrition_cleaned!$B:$B,"Missing")</f>
        <v>No</v>
      </c>
      <c r="L1120" s="9"/>
      <c r="M1120">
        <f>_xlfn.XLOOKUP(A1120,compensation_cleaned!$A:$A,compensation_cleaned!$B:$B,"Missing")</f>
        <v>463758</v>
      </c>
      <c r="N1120">
        <f>_xlfn.XLOOKUP(A1120,compensation_cleaned!$A:$A,compensation_cleaned!$C:$C,"Missing")</f>
        <v>49121</v>
      </c>
      <c r="O1120" t="str">
        <f>_xlfn.XLOOKUP(A1120,compensation_cleaned!$A:$A,compensation_cleaned!$D:$D,"Missing")</f>
        <v>L1</v>
      </c>
      <c r="P1120">
        <f>_xlfn.XLOOKUP(A1120,engagement_pivot!$A:$A,engagement_pivot!$B:$B,"Missing")</f>
        <v>3</v>
      </c>
      <c r="Q1120" t="str">
        <f>IF(
  _xlfn.XLOOKUP(A1120, engagement_pivot!A:A, engagement_pivot!C:C, 0) &gt; 0,
  "Yes",
  "No"
)</f>
        <v>Yes</v>
      </c>
      <c r="R1120">
        <f t="shared" si="85"/>
        <v>11</v>
      </c>
      <c r="S1120" t="str">
        <f t="shared" si="86"/>
        <v>0–12 months</v>
      </c>
      <c r="T1120">
        <f>_xlfn.XLOOKUP(A1120,performance_pivot!$A:$A,performance_pivot!$B:$B,"Missing")</f>
        <v>4</v>
      </c>
      <c r="U1120">
        <f>_xlfn.XLOOKUP(A1120,compensation_cleaned!$A:$A,compensation_cleaned!$F:$F,"Missing")</f>
        <v>499723.03723404254</v>
      </c>
      <c r="V1120" t="str">
        <f t="shared" si="87"/>
        <v>Below Avg Pay</v>
      </c>
      <c r="W1120" t="str">
        <f t="shared" si="88"/>
        <v>High Performer</v>
      </c>
      <c r="Y1120" t="str">
        <f t="shared" si="89"/>
        <v>Underpaid High Performer</v>
      </c>
    </row>
    <row r="1121" spans="1:25">
      <c r="A1121" s="11" t="s">
        <v>1307</v>
      </c>
      <c r="B1121" s="12" t="s">
        <v>11</v>
      </c>
      <c r="C1121" s="12">
        <v>43</v>
      </c>
      <c r="D1121" s="12" t="s">
        <v>20</v>
      </c>
      <c r="E1121" s="12" t="s">
        <v>13</v>
      </c>
      <c r="F1121" s="12" t="s">
        <v>21</v>
      </c>
      <c r="G1121" s="13">
        <v>43992</v>
      </c>
      <c r="H1121" s="12" t="s">
        <v>122</v>
      </c>
      <c r="I1121" s="12" t="s">
        <v>23</v>
      </c>
      <c r="J1121" s="14" t="s">
        <v>17</v>
      </c>
      <c r="K1121" t="str">
        <f>_xlfn.XLOOKUP(A1121,attrition_cleaned!$A:$A,attrition_cleaned!$B:$B,"Missing")</f>
        <v>No</v>
      </c>
      <c r="L1121" s="13"/>
      <c r="M1121">
        <f>_xlfn.XLOOKUP(A1121,compensation_cleaned!$A:$A,compensation_cleaned!$B:$B,"Missing")</f>
        <v>829399</v>
      </c>
      <c r="N1121">
        <f>_xlfn.XLOOKUP(A1121,compensation_cleaned!$A:$A,compensation_cleaned!$C:$C,"Missing")</f>
        <v>57969</v>
      </c>
      <c r="O1121" t="str">
        <f>_xlfn.XLOOKUP(A1121,compensation_cleaned!$A:$A,compensation_cleaned!$D:$D,"Missing")</f>
        <v>L2</v>
      </c>
      <c r="P1121">
        <f>_xlfn.XLOOKUP(A1121,engagement_pivot!$A:$A,engagement_pivot!$B:$B,"Missing")</f>
        <v>4</v>
      </c>
      <c r="Q1121" t="str">
        <f>IF(
  _xlfn.XLOOKUP(A1121, engagement_pivot!A:A, engagement_pivot!C:C, 0) &gt; 0,
  "Yes",
  "No"
)</f>
        <v>Yes</v>
      </c>
      <c r="R1121">
        <f t="shared" si="85"/>
        <v>42</v>
      </c>
      <c r="S1121" t="str">
        <f t="shared" si="86"/>
        <v>37+ months</v>
      </c>
      <c r="T1121">
        <f>_xlfn.XLOOKUP(A1121,performance_pivot!$A:$A,performance_pivot!$B:$B,"Missing")</f>
        <v>3.5</v>
      </c>
      <c r="U1121">
        <f>_xlfn.XLOOKUP(A1121,compensation_cleaned!$A:$A,compensation_cleaned!$F:$F,"Missing")</f>
        <v>746435.40070921986</v>
      </c>
      <c r="V1121" t="str">
        <f t="shared" si="87"/>
        <v>Above Avg Pay</v>
      </c>
      <c r="W1121" t="str">
        <f t="shared" si="88"/>
        <v>Low/Avg Performer</v>
      </c>
      <c r="Y1121" t="str">
        <f t="shared" si="89"/>
        <v>Overpaid Low Performer</v>
      </c>
    </row>
    <row r="1122" spans="1:25">
      <c r="A1122" s="7" t="s">
        <v>1308</v>
      </c>
      <c r="B1122" s="8" t="s">
        <v>19</v>
      </c>
      <c r="C1122" s="8">
        <v>38</v>
      </c>
      <c r="D1122" s="8" t="s">
        <v>12</v>
      </c>
      <c r="E1122" s="8" t="s">
        <v>13</v>
      </c>
      <c r="F1122" s="8" t="s">
        <v>21</v>
      </c>
      <c r="G1122" s="9">
        <v>43065</v>
      </c>
      <c r="H1122" s="8" t="s">
        <v>96</v>
      </c>
      <c r="I1122" s="8" t="s">
        <v>23</v>
      </c>
      <c r="J1122" s="10" t="s">
        <v>24</v>
      </c>
      <c r="K1122" t="str">
        <f>_xlfn.XLOOKUP(A1122,attrition_cleaned!$A:$A,attrition_cleaned!$B:$B,"Missing")</f>
        <v>No</v>
      </c>
      <c r="L1122" s="9"/>
      <c r="M1122">
        <f>_xlfn.XLOOKUP(A1122,compensation_cleaned!$A:$A,compensation_cleaned!$B:$B,"Missing")</f>
        <v>618867</v>
      </c>
      <c r="N1122">
        <f>_xlfn.XLOOKUP(A1122,compensation_cleaned!$A:$A,compensation_cleaned!$C:$C,"Missing")</f>
        <v>77904</v>
      </c>
      <c r="O1122" t="str">
        <f>_xlfn.XLOOKUP(A1122,compensation_cleaned!$A:$A,compensation_cleaned!$D:$D,"Missing")</f>
        <v>L2</v>
      </c>
      <c r="P1122">
        <f>_xlfn.XLOOKUP(A1122,engagement_pivot!$A:$A,engagement_pivot!$B:$B,"Missing")</f>
        <v>3.5</v>
      </c>
      <c r="Q1122" t="str">
        <f>IF(
  _xlfn.XLOOKUP(A1122, engagement_pivot!A:A, engagement_pivot!C:C, 0) &gt; 0,
  "Yes",
  "No"
)</f>
        <v>Yes</v>
      </c>
      <c r="R1122">
        <f t="shared" si="85"/>
        <v>73</v>
      </c>
      <c r="S1122" t="str">
        <f t="shared" si="86"/>
        <v>37+ months</v>
      </c>
      <c r="T1122">
        <f>_xlfn.XLOOKUP(A1122,performance_pivot!$A:$A,performance_pivot!$B:$B,"Missing")</f>
        <v>3</v>
      </c>
      <c r="U1122">
        <f>_xlfn.XLOOKUP(A1122,compensation_cleaned!$A:$A,compensation_cleaned!$F:$F,"Missing")</f>
        <v>746435.40070921986</v>
      </c>
      <c r="V1122" t="str">
        <f t="shared" si="87"/>
        <v>Below Avg Pay</v>
      </c>
      <c r="W1122" t="str">
        <f t="shared" si="88"/>
        <v>Low/Avg Performer</v>
      </c>
      <c r="Y1122" t="str">
        <f t="shared" si="89"/>
        <v>Low Pay &amp; Low Performance</v>
      </c>
    </row>
    <row r="1123" spans="1:25">
      <c r="A1123" s="11" t="s">
        <v>1309</v>
      </c>
      <c r="B1123" s="12" t="s">
        <v>11</v>
      </c>
      <c r="C1123" s="12">
        <v>27</v>
      </c>
      <c r="D1123" s="12" t="s">
        <v>12</v>
      </c>
      <c r="E1123" s="12" t="s">
        <v>49</v>
      </c>
      <c r="F1123" s="12" t="s">
        <v>65</v>
      </c>
      <c r="G1123" s="13">
        <v>44415</v>
      </c>
      <c r="H1123" s="12" t="s">
        <v>310</v>
      </c>
      <c r="I1123" s="12" t="s">
        <v>45</v>
      </c>
      <c r="J1123" s="14" t="s">
        <v>24</v>
      </c>
      <c r="K1123" t="str">
        <f>_xlfn.XLOOKUP(A1123,attrition_cleaned!$A:$A,attrition_cleaned!$B:$B,"Missing")</f>
        <v>No</v>
      </c>
      <c r="L1123" s="13"/>
      <c r="M1123">
        <f>_xlfn.XLOOKUP(A1123,compensation_cleaned!$A:$A,compensation_cleaned!$B:$B,"Missing")</f>
        <v>601234</v>
      </c>
      <c r="N1123">
        <f>_xlfn.XLOOKUP(A1123,compensation_cleaned!$A:$A,compensation_cleaned!$C:$C,"Missing")</f>
        <v>52652</v>
      </c>
      <c r="O1123" t="str">
        <f>_xlfn.XLOOKUP(A1123,compensation_cleaned!$A:$A,compensation_cleaned!$D:$D,"Missing")</f>
        <v>L2</v>
      </c>
      <c r="P1123">
        <f>_xlfn.XLOOKUP(A1123,engagement_pivot!$A:$A,engagement_pivot!$B:$B,"Missing")</f>
        <v>3.5</v>
      </c>
      <c r="Q1123" t="str">
        <f>IF(
  _xlfn.XLOOKUP(A1123, engagement_pivot!A:A, engagement_pivot!C:C, 0) &gt; 0,
  "Yes",
  "No"
)</f>
        <v>Yes</v>
      </c>
      <c r="R1123">
        <f t="shared" si="85"/>
        <v>28</v>
      </c>
      <c r="S1123" t="str">
        <f t="shared" si="86"/>
        <v>13–36 months</v>
      </c>
      <c r="T1123">
        <f>_xlfn.XLOOKUP(A1123,performance_pivot!$A:$A,performance_pivot!$B:$B,"Missing")</f>
        <v>4</v>
      </c>
      <c r="U1123">
        <f>_xlfn.XLOOKUP(A1123,compensation_cleaned!$A:$A,compensation_cleaned!$F:$F,"Missing")</f>
        <v>746435.40070921986</v>
      </c>
      <c r="V1123" t="str">
        <f t="shared" si="87"/>
        <v>Below Avg Pay</v>
      </c>
      <c r="W1123" t="str">
        <f t="shared" si="88"/>
        <v>High Performer</v>
      </c>
      <c r="Y1123" t="str">
        <f t="shared" si="89"/>
        <v>Underpaid High Performer</v>
      </c>
    </row>
    <row r="1124" spans="1:25">
      <c r="A1124" s="7" t="s">
        <v>1310</v>
      </c>
      <c r="B1124" s="8" t="s">
        <v>19</v>
      </c>
      <c r="C1124" s="8">
        <v>41</v>
      </c>
      <c r="D1124" s="8" t="s">
        <v>20</v>
      </c>
      <c r="E1124" s="8" t="s">
        <v>37</v>
      </c>
      <c r="F1124" s="8" t="s">
        <v>43</v>
      </c>
      <c r="G1124" s="9">
        <v>45038</v>
      </c>
      <c r="H1124" s="8" t="s">
        <v>109</v>
      </c>
      <c r="I1124" s="8" t="s">
        <v>45</v>
      </c>
      <c r="J1124" s="10" t="s">
        <v>24</v>
      </c>
      <c r="K1124" t="str">
        <f>_xlfn.XLOOKUP(A1124,attrition_cleaned!$A:$A,attrition_cleaned!$B:$B,"Missing")</f>
        <v>No</v>
      </c>
      <c r="L1124" s="9"/>
      <c r="M1124">
        <f>_xlfn.XLOOKUP(A1124,compensation_cleaned!$A:$A,compensation_cleaned!$B:$B,"Missing")</f>
        <v>676061</v>
      </c>
      <c r="N1124">
        <f>_xlfn.XLOOKUP(A1124,compensation_cleaned!$A:$A,compensation_cleaned!$C:$C,"Missing")</f>
        <v>72156</v>
      </c>
      <c r="O1124" t="str">
        <f>_xlfn.XLOOKUP(A1124,compensation_cleaned!$A:$A,compensation_cleaned!$D:$D,"Missing")</f>
        <v>L2</v>
      </c>
      <c r="P1124">
        <f>_xlfn.XLOOKUP(A1124,engagement_pivot!$A:$A,engagement_pivot!$B:$B,"Missing")</f>
        <v>1</v>
      </c>
      <c r="Q1124" t="str">
        <f>IF(
  _xlfn.XLOOKUP(A1124, engagement_pivot!A:A, engagement_pivot!C:C, 0) &gt; 0,
  "Yes",
  "No"
)</f>
        <v>Yes</v>
      </c>
      <c r="R1124">
        <f t="shared" si="85"/>
        <v>8</v>
      </c>
      <c r="S1124" t="str">
        <f t="shared" si="86"/>
        <v>0–12 months</v>
      </c>
      <c r="T1124">
        <f>_xlfn.XLOOKUP(A1124,performance_pivot!$A:$A,performance_pivot!$B:$B,"Missing")</f>
        <v>3.5</v>
      </c>
      <c r="U1124">
        <f>_xlfn.XLOOKUP(A1124,compensation_cleaned!$A:$A,compensation_cleaned!$F:$F,"Missing")</f>
        <v>746435.40070921986</v>
      </c>
      <c r="V1124" t="str">
        <f t="shared" si="87"/>
        <v>Below Avg Pay</v>
      </c>
      <c r="W1124" t="str">
        <f t="shared" si="88"/>
        <v>Low/Avg Performer</v>
      </c>
      <c r="Y1124" t="str">
        <f t="shared" si="89"/>
        <v>Low Pay &amp; Low Performance</v>
      </c>
    </row>
    <row r="1125" spans="1:25">
      <c r="A1125" s="11" t="s">
        <v>1311</v>
      </c>
      <c r="B1125" s="12" t="s">
        <v>11</v>
      </c>
      <c r="C1125" s="12">
        <v>28</v>
      </c>
      <c r="D1125" s="12" t="s">
        <v>12</v>
      </c>
      <c r="E1125" s="12" t="s">
        <v>13</v>
      </c>
      <c r="F1125" s="12" t="s">
        <v>21</v>
      </c>
      <c r="G1125" s="13">
        <v>43937</v>
      </c>
      <c r="H1125" s="12" t="s">
        <v>128</v>
      </c>
      <c r="I1125" s="12" t="s">
        <v>56</v>
      </c>
      <c r="J1125" s="14" t="s">
        <v>24</v>
      </c>
      <c r="K1125" t="str">
        <f>_xlfn.XLOOKUP(A1125,attrition_cleaned!$A:$A,attrition_cleaned!$B:$B,"Missing")</f>
        <v>No</v>
      </c>
      <c r="L1125" s="13"/>
      <c r="M1125">
        <f>_xlfn.XLOOKUP(A1125,compensation_cleaned!$A:$A,compensation_cleaned!$B:$B,"Missing")</f>
        <v>1552575</v>
      </c>
      <c r="N1125">
        <f>_xlfn.XLOOKUP(A1125,compensation_cleaned!$A:$A,compensation_cleaned!$C:$C,"Missing")</f>
        <v>198745</v>
      </c>
      <c r="O1125" t="str">
        <f>_xlfn.XLOOKUP(A1125,compensation_cleaned!$A:$A,compensation_cleaned!$D:$D,"Missing")</f>
        <v>L4</v>
      </c>
      <c r="P1125">
        <f>_xlfn.XLOOKUP(A1125,engagement_pivot!$A:$A,engagement_pivot!$B:$B,"Missing")</f>
        <v>2.6666666666666665</v>
      </c>
      <c r="Q1125" t="str">
        <f>IF(
  _xlfn.XLOOKUP(A1125, engagement_pivot!A:A, engagement_pivot!C:C, 0) &gt; 0,
  "Yes",
  "No"
)</f>
        <v>Yes</v>
      </c>
      <c r="R1125">
        <f t="shared" si="85"/>
        <v>44</v>
      </c>
      <c r="S1125" t="str">
        <f t="shared" si="86"/>
        <v>37+ months</v>
      </c>
      <c r="T1125">
        <f>_xlfn.XLOOKUP(A1125,performance_pivot!$A:$A,performance_pivot!$B:$B,"Missing")</f>
        <v>3</v>
      </c>
      <c r="U1125">
        <f>_xlfn.XLOOKUP(A1125,compensation_cleaned!$A:$A,compensation_cleaned!$F:$F,"Missing")</f>
        <v>1044648.4727722772</v>
      </c>
      <c r="V1125" t="str">
        <f t="shared" si="87"/>
        <v>Above Avg Pay</v>
      </c>
      <c r="W1125" t="str">
        <f t="shared" si="88"/>
        <v>Low/Avg Performer</v>
      </c>
      <c r="Y1125" t="str">
        <f t="shared" si="89"/>
        <v>Overpaid Low Performer</v>
      </c>
    </row>
    <row r="1126" spans="1:25">
      <c r="A1126" s="7" t="s">
        <v>1312</v>
      </c>
      <c r="B1126" s="8" t="s">
        <v>19</v>
      </c>
      <c r="C1126" s="8">
        <v>40</v>
      </c>
      <c r="D1126" s="8" t="s">
        <v>20</v>
      </c>
      <c r="E1126" s="8" t="s">
        <v>13</v>
      </c>
      <c r="F1126" s="8" t="s">
        <v>14</v>
      </c>
      <c r="G1126" s="9">
        <v>43397</v>
      </c>
      <c r="H1126" s="8" t="s">
        <v>215</v>
      </c>
      <c r="I1126" s="8" t="s">
        <v>16</v>
      </c>
      <c r="J1126" s="10" t="s">
        <v>24</v>
      </c>
      <c r="K1126" t="str">
        <f>_xlfn.XLOOKUP(A1126,attrition_cleaned!$A:$A,attrition_cleaned!$B:$B,"Missing")</f>
        <v>No</v>
      </c>
      <c r="L1126" s="9"/>
      <c r="M1126">
        <f>_xlfn.XLOOKUP(A1126,compensation_cleaned!$A:$A,compensation_cleaned!$B:$B,"Missing")</f>
        <v>1305706</v>
      </c>
      <c r="N1126">
        <f>_xlfn.XLOOKUP(A1126,compensation_cleaned!$A:$A,compensation_cleaned!$C:$C,"Missing")</f>
        <v>181732</v>
      </c>
      <c r="O1126" t="str">
        <f>_xlfn.XLOOKUP(A1126,compensation_cleaned!$A:$A,compensation_cleaned!$D:$D,"Missing")</f>
        <v>L4</v>
      </c>
      <c r="P1126">
        <f>_xlfn.XLOOKUP(A1126,engagement_pivot!$A:$A,engagement_pivot!$B:$B,"Missing")</f>
        <v>2.5</v>
      </c>
      <c r="Q1126" t="str">
        <f>IF(
  _xlfn.XLOOKUP(A1126, engagement_pivot!A:A, engagement_pivot!C:C, 0) &gt; 0,
  "Yes",
  "No"
)</f>
        <v>Yes</v>
      </c>
      <c r="R1126">
        <f t="shared" si="85"/>
        <v>62</v>
      </c>
      <c r="S1126" t="str">
        <f t="shared" si="86"/>
        <v>37+ months</v>
      </c>
      <c r="T1126">
        <f>_xlfn.XLOOKUP(A1126,performance_pivot!$A:$A,performance_pivot!$B:$B,"Missing")</f>
        <v>3.5</v>
      </c>
      <c r="U1126">
        <f>_xlfn.XLOOKUP(A1126,compensation_cleaned!$A:$A,compensation_cleaned!$F:$F,"Missing")</f>
        <v>1044648.4727722772</v>
      </c>
      <c r="V1126" t="str">
        <f t="shared" si="87"/>
        <v>Above Avg Pay</v>
      </c>
      <c r="W1126" t="str">
        <f t="shared" si="88"/>
        <v>Low/Avg Performer</v>
      </c>
      <c r="Y1126" t="str">
        <f t="shared" si="89"/>
        <v>Overpaid Low Performer</v>
      </c>
    </row>
    <row r="1127" spans="1:25">
      <c r="A1127" s="11" t="s">
        <v>1313</v>
      </c>
      <c r="B1127" s="12" t="s">
        <v>11</v>
      </c>
      <c r="C1127" s="12">
        <v>44</v>
      </c>
      <c r="D1127" s="12" t="s">
        <v>12</v>
      </c>
      <c r="E1127" s="12" t="s">
        <v>33</v>
      </c>
      <c r="F1127" s="12" t="s">
        <v>112</v>
      </c>
      <c r="G1127" s="13">
        <v>42881</v>
      </c>
      <c r="H1127" s="12" t="s">
        <v>35</v>
      </c>
      <c r="I1127" s="12" t="s">
        <v>16</v>
      </c>
      <c r="J1127" s="14" t="s">
        <v>24</v>
      </c>
      <c r="K1127" t="str">
        <f>_xlfn.XLOOKUP(A1127,attrition_cleaned!$A:$A,attrition_cleaned!$B:$B,"Missing")</f>
        <v>No</v>
      </c>
      <c r="L1127" s="13"/>
      <c r="M1127">
        <f>_xlfn.XLOOKUP(A1127,compensation_cleaned!$A:$A,compensation_cleaned!$B:$B,"Missing")</f>
        <v>852106</v>
      </c>
      <c r="N1127">
        <f>_xlfn.XLOOKUP(A1127,compensation_cleaned!$A:$A,compensation_cleaned!$C:$C,"Missing")</f>
        <v>121610</v>
      </c>
      <c r="O1127" t="str">
        <f>_xlfn.XLOOKUP(A1127,compensation_cleaned!$A:$A,compensation_cleaned!$D:$D,"Missing")</f>
        <v>L2</v>
      </c>
      <c r="P1127">
        <f>_xlfn.XLOOKUP(A1127,engagement_pivot!$A:$A,engagement_pivot!$B:$B,"Missing")</f>
        <v>4</v>
      </c>
      <c r="Q1127" t="str">
        <f>IF(
  _xlfn.XLOOKUP(A1127, engagement_pivot!A:A, engagement_pivot!C:C, 0) &gt; 0,
  "Yes",
  "No"
)</f>
        <v>Yes</v>
      </c>
      <c r="R1127">
        <f t="shared" si="85"/>
        <v>79</v>
      </c>
      <c r="S1127" t="str">
        <f t="shared" si="86"/>
        <v>37+ months</v>
      </c>
      <c r="T1127">
        <f>_xlfn.XLOOKUP(A1127,performance_pivot!$A:$A,performance_pivot!$B:$B,"Missing")</f>
        <v>3</v>
      </c>
      <c r="U1127">
        <f>_xlfn.XLOOKUP(A1127,compensation_cleaned!$A:$A,compensation_cleaned!$F:$F,"Missing")</f>
        <v>746435.40070921986</v>
      </c>
      <c r="V1127" t="str">
        <f t="shared" si="87"/>
        <v>Above Avg Pay</v>
      </c>
      <c r="W1127" t="str">
        <f t="shared" si="88"/>
        <v>Low/Avg Performer</v>
      </c>
      <c r="Y1127" t="str">
        <f t="shared" si="89"/>
        <v>Overpaid Low Performer</v>
      </c>
    </row>
    <row r="1128" spans="1:25">
      <c r="A1128" s="7" t="s">
        <v>1314</v>
      </c>
      <c r="B1128" s="8" t="s">
        <v>19</v>
      </c>
      <c r="C1128" s="8">
        <v>29</v>
      </c>
      <c r="D1128" s="8" t="s">
        <v>12</v>
      </c>
      <c r="E1128" s="8" t="s">
        <v>33</v>
      </c>
      <c r="F1128" s="8" t="s">
        <v>112</v>
      </c>
      <c r="G1128" s="9">
        <v>44246</v>
      </c>
      <c r="H1128" s="8" t="s">
        <v>675</v>
      </c>
      <c r="I1128" s="8" t="s">
        <v>45</v>
      </c>
      <c r="J1128" s="10" t="s">
        <v>24</v>
      </c>
      <c r="K1128" t="str">
        <f>_xlfn.XLOOKUP(A1128,attrition_cleaned!$A:$A,attrition_cleaned!$B:$B,"Missing")</f>
        <v>No</v>
      </c>
      <c r="L1128" s="9"/>
      <c r="M1128">
        <f>_xlfn.XLOOKUP(A1128,compensation_cleaned!$A:$A,compensation_cleaned!$B:$B,"Missing")</f>
        <v>745869</v>
      </c>
      <c r="N1128">
        <f>_xlfn.XLOOKUP(A1128,compensation_cleaned!$A:$A,compensation_cleaned!$C:$C,"Missing")</f>
        <v>92988</v>
      </c>
      <c r="O1128" t="str">
        <f>_xlfn.XLOOKUP(A1128,compensation_cleaned!$A:$A,compensation_cleaned!$D:$D,"Missing")</f>
        <v>L2</v>
      </c>
      <c r="P1128">
        <f>_xlfn.XLOOKUP(A1128,engagement_pivot!$A:$A,engagement_pivot!$B:$B,"Missing")</f>
        <v>1.5</v>
      </c>
      <c r="Q1128" t="str">
        <f>IF(
  _xlfn.XLOOKUP(A1128, engagement_pivot!A:A, engagement_pivot!C:C, 0) &gt; 0,
  "Yes",
  "No"
)</f>
        <v>Yes</v>
      </c>
      <c r="R1128">
        <f t="shared" si="85"/>
        <v>34</v>
      </c>
      <c r="S1128" t="str">
        <f t="shared" si="86"/>
        <v>13–36 months</v>
      </c>
      <c r="T1128">
        <f>_xlfn.XLOOKUP(A1128,performance_pivot!$A:$A,performance_pivot!$B:$B,"Missing")</f>
        <v>3</v>
      </c>
      <c r="U1128">
        <f>_xlfn.XLOOKUP(A1128,compensation_cleaned!$A:$A,compensation_cleaned!$F:$F,"Missing")</f>
        <v>746435.40070921986</v>
      </c>
      <c r="V1128" t="str">
        <f t="shared" si="87"/>
        <v>Below Avg Pay</v>
      </c>
      <c r="W1128" t="str">
        <f t="shared" si="88"/>
        <v>Low/Avg Performer</v>
      </c>
      <c r="Y1128" t="str">
        <f t="shared" si="89"/>
        <v>Low Pay &amp; Low Performance</v>
      </c>
    </row>
    <row r="1129" spans="1:25">
      <c r="A1129" s="11" t="s">
        <v>1315</v>
      </c>
      <c r="B1129" s="12" t="s">
        <v>11</v>
      </c>
      <c r="C1129" s="12">
        <v>36</v>
      </c>
      <c r="D1129" s="12" t="s">
        <v>20</v>
      </c>
      <c r="E1129" s="12" t="s">
        <v>13</v>
      </c>
      <c r="F1129" s="12" t="s">
        <v>14</v>
      </c>
      <c r="G1129" s="13">
        <v>44627</v>
      </c>
      <c r="H1129" s="12" t="s">
        <v>120</v>
      </c>
      <c r="I1129" s="12" t="s">
        <v>56</v>
      </c>
      <c r="J1129" s="14" t="s">
        <v>24</v>
      </c>
      <c r="K1129" t="str">
        <f>_xlfn.XLOOKUP(A1129,attrition_cleaned!$A:$A,attrition_cleaned!$B:$B,"Missing")</f>
        <v>No</v>
      </c>
      <c r="L1129" s="13"/>
      <c r="M1129">
        <f>_xlfn.XLOOKUP(A1129,compensation_cleaned!$A:$A,compensation_cleaned!$B:$B,"Missing")</f>
        <v>1287396</v>
      </c>
      <c r="N1129">
        <f>_xlfn.XLOOKUP(A1129,compensation_cleaned!$A:$A,compensation_cleaned!$C:$C,"Missing")</f>
        <v>149919</v>
      </c>
      <c r="O1129" t="str">
        <f>_xlfn.XLOOKUP(A1129,compensation_cleaned!$A:$A,compensation_cleaned!$D:$D,"Missing")</f>
        <v>L4</v>
      </c>
      <c r="P1129">
        <f>_xlfn.XLOOKUP(A1129,engagement_pivot!$A:$A,engagement_pivot!$B:$B,"Missing")</f>
        <v>2</v>
      </c>
      <c r="Q1129" t="str">
        <f>IF(
  _xlfn.XLOOKUP(A1129, engagement_pivot!A:A, engagement_pivot!C:C, 0) &gt; 0,
  "Yes",
  "No"
)</f>
        <v>Yes</v>
      </c>
      <c r="R1129">
        <f t="shared" si="85"/>
        <v>21</v>
      </c>
      <c r="S1129" t="str">
        <f t="shared" si="86"/>
        <v>13–36 months</v>
      </c>
      <c r="T1129">
        <f>_xlfn.XLOOKUP(A1129,performance_pivot!$A:$A,performance_pivot!$B:$B,"Missing")</f>
        <v>3.5</v>
      </c>
      <c r="U1129">
        <f>_xlfn.XLOOKUP(A1129,compensation_cleaned!$A:$A,compensation_cleaned!$F:$F,"Missing")</f>
        <v>1044648.4727722772</v>
      </c>
      <c r="V1129" t="str">
        <f t="shared" si="87"/>
        <v>Above Avg Pay</v>
      </c>
      <c r="W1129" t="str">
        <f t="shared" si="88"/>
        <v>Low/Avg Performer</v>
      </c>
      <c r="Y1129" t="str">
        <f t="shared" si="89"/>
        <v>Overpaid Low Performer</v>
      </c>
    </row>
    <row r="1130" spans="1:25">
      <c r="A1130" s="7" t="s">
        <v>1316</v>
      </c>
      <c r="B1130" s="8" t="s">
        <v>19</v>
      </c>
      <c r="C1130" s="8">
        <v>29</v>
      </c>
      <c r="D1130" s="8" t="s">
        <v>12</v>
      </c>
      <c r="E1130" s="8" t="s">
        <v>37</v>
      </c>
      <c r="F1130" s="8" t="s">
        <v>43</v>
      </c>
      <c r="G1130" s="9">
        <v>43436</v>
      </c>
      <c r="H1130" s="8" t="s">
        <v>98</v>
      </c>
      <c r="I1130" s="8" t="s">
        <v>23</v>
      </c>
      <c r="J1130" s="10" t="s">
        <v>24</v>
      </c>
      <c r="K1130" t="str">
        <f>_xlfn.XLOOKUP(A1130,attrition_cleaned!$A:$A,attrition_cleaned!$B:$B,"Missing")</f>
        <v>No</v>
      </c>
      <c r="L1130" s="9"/>
      <c r="M1130">
        <f>_xlfn.XLOOKUP(A1130,compensation_cleaned!$A:$A,compensation_cleaned!$B:$B,"Missing")</f>
        <v>571576</v>
      </c>
      <c r="N1130">
        <f>_xlfn.XLOOKUP(A1130,compensation_cleaned!$A:$A,compensation_cleaned!$C:$C,"Missing")</f>
        <v>42929</v>
      </c>
      <c r="O1130" t="str">
        <f>_xlfn.XLOOKUP(A1130,compensation_cleaned!$A:$A,compensation_cleaned!$D:$D,"Missing")</f>
        <v>L1</v>
      </c>
      <c r="P1130">
        <f>_xlfn.XLOOKUP(A1130,engagement_pivot!$A:$A,engagement_pivot!$B:$B,"Missing")</f>
        <v>4</v>
      </c>
      <c r="Q1130" t="str">
        <f>IF(
  _xlfn.XLOOKUP(A1130, engagement_pivot!A:A, engagement_pivot!C:C, 0) &gt; 0,
  "Yes",
  "No"
)</f>
        <v>Yes</v>
      </c>
      <c r="R1130">
        <f t="shared" si="85"/>
        <v>60</v>
      </c>
      <c r="S1130" t="str">
        <f t="shared" si="86"/>
        <v>37+ months</v>
      </c>
      <c r="T1130">
        <f>_xlfn.XLOOKUP(A1130,performance_pivot!$A:$A,performance_pivot!$B:$B,"Missing")</f>
        <v>2.6666666666666665</v>
      </c>
      <c r="U1130">
        <f>_xlfn.XLOOKUP(A1130,compensation_cleaned!$A:$A,compensation_cleaned!$F:$F,"Missing")</f>
        <v>499723.03723404254</v>
      </c>
      <c r="V1130" t="str">
        <f t="shared" si="87"/>
        <v>Above Avg Pay</v>
      </c>
      <c r="W1130" t="str">
        <f t="shared" si="88"/>
        <v>Low/Avg Performer</v>
      </c>
      <c r="Y1130" t="str">
        <f t="shared" si="89"/>
        <v>Overpaid Low Performer</v>
      </c>
    </row>
    <row r="1131" spans="1:25">
      <c r="A1131" s="11" t="s">
        <v>1317</v>
      </c>
      <c r="B1131" s="12" t="s">
        <v>19</v>
      </c>
      <c r="C1131" s="12">
        <v>37</v>
      </c>
      <c r="D1131" s="12" t="s">
        <v>12</v>
      </c>
      <c r="E1131" s="12" t="s">
        <v>37</v>
      </c>
      <c r="F1131" s="12" t="s">
        <v>38</v>
      </c>
      <c r="G1131" s="13">
        <v>43551</v>
      </c>
      <c r="H1131" s="12" t="s">
        <v>117</v>
      </c>
      <c r="I1131" s="12" t="s">
        <v>70</v>
      </c>
      <c r="J1131" s="14" t="s">
        <v>24</v>
      </c>
      <c r="K1131" t="str">
        <f>_xlfn.XLOOKUP(A1131,attrition_cleaned!$A:$A,attrition_cleaned!$B:$B,"Missing")</f>
        <v>No</v>
      </c>
      <c r="L1131" s="13"/>
      <c r="M1131">
        <f>_xlfn.XLOOKUP(A1131,compensation_cleaned!$A:$A,compensation_cleaned!$B:$B,"Missing")</f>
        <v>1656394</v>
      </c>
      <c r="N1131">
        <f>_xlfn.XLOOKUP(A1131,compensation_cleaned!$A:$A,compensation_cleaned!$C:$C,"Missing")</f>
        <v>237867</v>
      </c>
      <c r="O1131" t="str">
        <f>_xlfn.XLOOKUP(A1131,compensation_cleaned!$A:$A,compensation_cleaned!$D:$D,"Missing")</f>
        <v>L5</v>
      </c>
      <c r="P1131">
        <f>_xlfn.XLOOKUP(A1131,engagement_pivot!$A:$A,engagement_pivot!$B:$B,"Missing")</f>
        <v>3.6666666666666665</v>
      </c>
      <c r="Q1131" t="str">
        <f>IF(
  _xlfn.XLOOKUP(A1131, engagement_pivot!A:A, engagement_pivot!C:C, 0) &gt; 0,
  "Yes",
  "No"
)</f>
        <v>Yes</v>
      </c>
      <c r="R1131">
        <f t="shared" si="85"/>
        <v>57</v>
      </c>
      <c r="S1131" t="str">
        <f t="shared" si="86"/>
        <v>37+ months</v>
      </c>
      <c r="T1131">
        <f>_xlfn.XLOOKUP(A1131,performance_pivot!$A:$A,performance_pivot!$B:$B,"Missing")</f>
        <v>3.75</v>
      </c>
      <c r="U1131">
        <f>_xlfn.XLOOKUP(A1131,compensation_cleaned!$A:$A,compensation_cleaned!$F:$F,"Missing")</f>
        <v>1044648.4727722772</v>
      </c>
      <c r="V1131" t="str">
        <f t="shared" si="87"/>
        <v>Above Avg Pay</v>
      </c>
      <c r="W1131" t="str">
        <f t="shared" si="88"/>
        <v>Low/Avg Performer</v>
      </c>
      <c r="Y1131" t="str">
        <f t="shared" si="89"/>
        <v>Overpaid Low Performer</v>
      </c>
    </row>
    <row r="1132" spans="1:25">
      <c r="A1132" s="7" t="s">
        <v>1318</v>
      </c>
      <c r="B1132" s="8" t="s">
        <v>19</v>
      </c>
      <c r="C1132" s="8">
        <v>42</v>
      </c>
      <c r="D1132" s="8" t="s">
        <v>20</v>
      </c>
      <c r="E1132" s="8" t="s">
        <v>13</v>
      </c>
      <c r="F1132" s="8" t="s">
        <v>21</v>
      </c>
      <c r="G1132" s="9">
        <v>43574</v>
      </c>
      <c r="H1132" s="8" t="s">
        <v>422</v>
      </c>
      <c r="I1132" s="8" t="s">
        <v>70</v>
      </c>
      <c r="J1132" s="10" t="s">
        <v>24</v>
      </c>
      <c r="K1132" t="str">
        <f>_xlfn.XLOOKUP(A1132,attrition_cleaned!$A:$A,attrition_cleaned!$B:$B,"Missing")</f>
        <v>No</v>
      </c>
      <c r="L1132" s="9"/>
      <c r="M1132">
        <f>_xlfn.XLOOKUP(A1132,compensation_cleaned!$A:$A,compensation_cleaned!$B:$B,"Missing")</f>
        <v>1026413</v>
      </c>
      <c r="N1132">
        <f>_xlfn.XLOOKUP(A1132,compensation_cleaned!$A:$A,compensation_cleaned!$C:$C,"Missing")</f>
        <v>136467</v>
      </c>
      <c r="O1132" t="str">
        <f>_xlfn.XLOOKUP(A1132,compensation_cleaned!$A:$A,compensation_cleaned!$D:$D,"Missing")</f>
        <v>L3</v>
      </c>
      <c r="P1132">
        <f>_xlfn.XLOOKUP(A1132,engagement_pivot!$A:$A,engagement_pivot!$B:$B,"Missing")</f>
        <v>5</v>
      </c>
      <c r="Q1132" t="str">
        <f>IF(
  _xlfn.XLOOKUP(A1132, engagement_pivot!A:A, engagement_pivot!C:C, 0) &gt; 0,
  "Yes",
  "No"
)</f>
        <v>Yes</v>
      </c>
      <c r="R1132">
        <f t="shared" si="85"/>
        <v>56</v>
      </c>
      <c r="S1132" t="str">
        <f t="shared" si="86"/>
        <v>37+ months</v>
      </c>
      <c r="T1132">
        <f>_xlfn.XLOOKUP(A1132,performance_pivot!$A:$A,performance_pivot!$B:$B,"Missing")</f>
        <v>4.333333333333333</v>
      </c>
      <c r="U1132">
        <f>_xlfn.XLOOKUP(A1132,compensation_cleaned!$A:$A,compensation_cleaned!$F:$F,"Missing")</f>
        <v>1044648.4727722772</v>
      </c>
      <c r="V1132" t="str">
        <f t="shared" si="87"/>
        <v>Below Avg Pay</v>
      </c>
      <c r="W1132" t="str">
        <f t="shared" si="88"/>
        <v>High Performer</v>
      </c>
      <c r="Y1132" t="str">
        <f t="shared" si="89"/>
        <v>Underpaid High Performer</v>
      </c>
    </row>
    <row r="1133" spans="1:25">
      <c r="A1133" s="11" t="s">
        <v>1319</v>
      </c>
      <c r="B1133" s="12" t="s">
        <v>11</v>
      </c>
      <c r="C1133" s="12">
        <v>27</v>
      </c>
      <c r="D1133" s="12" t="s">
        <v>12</v>
      </c>
      <c r="E1133" s="12" t="s">
        <v>49</v>
      </c>
      <c r="F1133" s="12" t="s">
        <v>68</v>
      </c>
      <c r="G1133" s="13">
        <v>45018</v>
      </c>
      <c r="H1133" s="12" t="s">
        <v>416</v>
      </c>
      <c r="I1133" s="12" t="s">
        <v>70</v>
      </c>
      <c r="J1133" s="14" t="s">
        <v>24</v>
      </c>
      <c r="K1133" t="str">
        <f>_xlfn.XLOOKUP(A1133,attrition_cleaned!$A:$A,attrition_cleaned!$B:$B,"Missing")</f>
        <v>No</v>
      </c>
      <c r="L1133" s="13"/>
      <c r="M1133">
        <f>_xlfn.XLOOKUP(A1133,compensation_cleaned!$A:$A,compensation_cleaned!$B:$B,"Missing")</f>
        <v>1002174</v>
      </c>
      <c r="N1133">
        <f>_xlfn.XLOOKUP(A1133,compensation_cleaned!$A:$A,compensation_cleaned!$C:$C,"Missing")</f>
        <v>111720</v>
      </c>
      <c r="O1133" t="str">
        <f>_xlfn.XLOOKUP(A1133,compensation_cleaned!$A:$A,compensation_cleaned!$D:$D,"Missing")</f>
        <v>L3</v>
      </c>
      <c r="P1133">
        <f>_xlfn.XLOOKUP(A1133,engagement_pivot!$A:$A,engagement_pivot!$B:$B,"Missing")</f>
        <v>5</v>
      </c>
      <c r="Q1133" t="str">
        <f>IF(
  _xlfn.XLOOKUP(A1133, engagement_pivot!A:A, engagement_pivot!C:C, 0) &gt; 0,
  "Yes",
  "No"
)</f>
        <v>Yes</v>
      </c>
      <c r="R1133">
        <f t="shared" si="85"/>
        <v>8</v>
      </c>
      <c r="S1133" t="str">
        <f t="shared" si="86"/>
        <v>0–12 months</v>
      </c>
      <c r="T1133">
        <f>_xlfn.XLOOKUP(A1133,performance_pivot!$A:$A,performance_pivot!$B:$B,"Missing")</f>
        <v>3</v>
      </c>
      <c r="U1133">
        <f>_xlfn.XLOOKUP(A1133,compensation_cleaned!$A:$A,compensation_cleaned!$F:$F,"Missing")</f>
        <v>1044648.4727722772</v>
      </c>
      <c r="V1133" t="str">
        <f t="shared" si="87"/>
        <v>Below Avg Pay</v>
      </c>
      <c r="W1133" t="str">
        <f t="shared" si="88"/>
        <v>Low/Avg Performer</v>
      </c>
      <c r="Y1133" t="str">
        <f t="shared" si="89"/>
        <v>Low Pay &amp; Low Performance</v>
      </c>
    </row>
    <row r="1134" spans="1:25">
      <c r="A1134" s="7" t="s">
        <v>1320</v>
      </c>
      <c r="B1134" s="8" t="s">
        <v>11</v>
      </c>
      <c r="C1134" s="8">
        <v>30</v>
      </c>
      <c r="D1134" s="8" t="s">
        <v>20</v>
      </c>
      <c r="E1134" s="8" t="s">
        <v>26</v>
      </c>
      <c r="F1134" s="8" t="s">
        <v>27</v>
      </c>
      <c r="G1134" s="9">
        <v>45265</v>
      </c>
      <c r="H1134" s="8" t="s">
        <v>140</v>
      </c>
      <c r="I1134" s="8" t="s">
        <v>56</v>
      </c>
      <c r="J1134" s="10" t="s">
        <v>24</v>
      </c>
      <c r="K1134" t="str">
        <f>_xlfn.XLOOKUP(A1134,attrition_cleaned!$A:$A,attrition_cleaned!$B:$B,"Missing")</f>
        <v>No</v>
      </c>
      <c r="L1134" s="9"/>
      <c r="M1134">
        <f>_xlfn.XLOOKUP(A1134,compensation_cleaned!$A:$A,compensation_cleaned!$B:$B,"Missing")</f>
        <v>1173259</v>
      </c>
      <c r="N1134">
        <f>_xlfn.XLOOKUP(A1134,compensation_cleaned!$A:$A,compensation_cleaned!$C:$C,"Missing")</f>
        <v>82922</v>
      </c>
      <c r="O1134" t="str">
        <f>_xlfn.XLOOKUP(A1134,compensation_cleaned!$A:$A,compensation_cleaned!$D:$D,"Missing")</f>
        <v>L3</v>
      </c>
      <c r="P1134">
        <f>_xlfn.XLOOKUP(A1134,engagement_pivot!$A:$A,engagement_pivot!$B:$B,"Missing")</f>
        <v>4</v>
      </c>
      <c r="Q1134" t="str">
        <f>IF(
  _xlfn.XLOOKUP(A1134, engagement_pivot!A:A, engagement_pivot!C:C, 0) &gt; 0,
  "Yes",
  "No"
)</f>
        <v>Yes</v>
      </c>
      <c r="R1134">
        <f t="shared" si="85"/>
        <v>0</v>
      </c>
      <c r="S1134" t="str">
        <f t="shared" si="86"/>
        <v>0–12 months</v>
      </c>
      <c r="T1134">
        <f>_xlfn.XLOOKUP(A1134,performance_pivot!$A:$A,performance_pivot!$B:$B,"Missing")</f>
        <v>4.5</v>
      </c>
      <c r="U1134">
        <f>_xlfn.XLOOKUP(A1134,compensation_cleaned!$A:$A,compensation_cleaned!$F:$F,"Missing")</f>
        <v>1044648.4727722772</v>
      </c>
      <c r="V1134" t="str">
        <f t="shared" si="87"/>
        <v>Above Avg Pay</v>
      </c>
      <c r="W1134" t="str">
        <f t="shared" si="88"/>
        <v>High Performer</v>
      </c>
      <c r="Y1134" t="str">
        <f t="shared" si="89"/>
        <v>Well Aligned</v>
      </c>
    </row>
    <row r="1135" spans="1:25">
      <c r="A1135" s="11" t="s">
        <v>1321</v>
      </c>
      <c r="B1135" s="12" t="s">
        <v>19</v>
      </c>
      <c r="C1135" s="12">
        <v>23</v>
      </c>
      <c r="D1135" s="12" t="s">
        <v>12</v>
      </c>
      <c r="E1135" s="12" t="s">
        <v>26</v>
      </c>
      <c r="F1135" s="12" t="s">
        <v>58</v>
      </c>
      <c r="G1135" s="13">
        <v>45249</v>
      </c>
      <c r="H1135" s="12" t="s">
        <v>356</v>
      </c>
      <c r="I1135" s="12" t="s">
        <v>16</v>
      </c>
      <c r="J1135" s="14" t="s">
        <v>24</v>
      </c>
      <c r="K1135" t="str">
        <f>_xlfn.XLOOKUP(A1135,attrition_cleaned!$A:$A,attrition_cleaned!$B:$B,"Missing")</f>
        <v>No</v>
      </c>
      <c r="L1135" s="13"/>
      <c r="M1135">
        <f>_xlfn.XLOOKUP(A1135,compensation_cleaned!$A:$A,compensation_cleaned!$B:$B,"Missing")</f>
        <v>932124</v>
      </c>
      <c r="N1135">
        <f>_xlfn.XLOOKUP(A1135,compensation_cleaned!$A:$A,compensation_cleaned!$C:$C,"Missing")</f>
        <v>56917</v>
      </c>
      <c r="O1135" t="str">
        <f>_xlfn.XLOOKUP(A1135,compensation_cleaned!$A:$A,compensation_cleaned!$D:$D,"Missing")</f>
        <v>L3</v>
      </c>
      <c r="P1135">
        <f>_xlfn.XLOOKUP(A1135,engagement_pivot!$A:$A,engagement_pivot!$B:$B,"Missing")</f>
        <v>2</v>
      </c>
      <c r="Q1135" t="str">
        <f>IF(
  _xlfn.XLOOKUP(A1135, engagement_pivot!A:A, engagement_pivot!C:C, 0) &gt; 0,
  "Yes",
  "No"
)</f>
        <v>Yes</v>
      </c>
      <c r="R1135">
        <f t="shared" si="85"/>
        <v>1</v>
      </c>
      <c r="S1135" t="str">
        <f t="shared" si="86"/>
        <v>0–12 months</v>
      </c>
      <c r="T1135">
        <f>_xlfn.XLOOKUP(A1135,performance_pivot!$A:$A,performance_pivot!$B:$B,"Missing")</f>
        <v>3.3333333333333335</v>
      </c>
      <c r="U1135">
        <f>_xlfn.XLOOKUP(A1135,compensation_cleaned!$A:$A,compensation_cleaned!$F:$F,"Missing")</f>
        <v>1044648.4727722772</v>
      </c>
      <c r="V1135" t="str">
        <f t="shared" si="87"/>
        <v>Below Avg Pay</v>
      </c>
      <c r="W1135" t="str">
        <f t="shared" si="88"/>
        <v>Low/Avg Performer</v>
      </c>
      <c r="Y1135" t="str">
        <f t="shared" si="89"/>
        <v>Low Pay &amp; Low Performance</v>
      </c>
    </row>
    <row r="1136" spans="1:25">
      <c r="A1136" s="7" t="s">
        <v>1322</v>
      </c>
      <c r="B1136" s="8" t="s">
        <v>19</v>
      </c>
      <c r="C1136" s="8">
        <v>44</v>
      </c>
      <c r="D1136" s="8" t="s">
        <v>20</v>
      </c>
      <c r="E1136" s="8" t="s">
        <v>33</v>
      </c>
      <c r="F1136" s="8" t="s">
        <v>112</v>
      </c>
      <c r="G1136" s="9">
        <v>43804</v>
      </c>
      <c r="H1136" s="8" t="s">
        <v>109</v>
      </c>
      <c r="I1136" s="8" t="s">
        <v>56</v>
      </c>
      <c r="J1136" s="10" t="s">
        <v>17</v>
      </c>
      <c r="K1136" t="str">
        <f>_xlfn.XLOOKUP(A1136,attrition_cleaned!$A:$A,attrition_cleaned!$B:$B,"Missing")</f>
        <v>No</v>
      </c>
      <c r="L1136" s="9"/>
      <c r="M1136">
        <f>_xlfn.XLOOKUP(A1136,compensation_cleaned!$A:$A,compensation_cleaned!$B:$B,"Missing")</f>
        <v>516908</v>
      </c>
      <c r="N1136">
        <f>_xlfn.XLOOKUP(A1136,compensation_cleaned!$A:$A,compensation_cleaned!$C:$C,"Missing")</f>
        <v>61474</v>
      </c>
      <c r="O1136" t="str">
        <f>_xlfn.XLOOKUP(A1136,compensation_cleaned!$A:$A,compensation_cleaned!$D:$D,"Missing")</f>
        <v>L1</v>
      </c>
      <c r="P1136">
        <f>_xlfn.XLOOKUP(A1136,engagement_pivot!$A:$A,engagement_pivot!$B:$B,"Missing")</f>
        <v>2</v>
      </c>
      <c r="Q1136" t="str">
        <f>IF(
  _xlfn.XLOOKUP(A1136, engagement_pivot!A:A, engagement_pivot!C:C, 0) &gt; 0,
  "Yes",
  "No"
)</f>
        <v>Yes</v>
      </c>
      <c r="R1136">
        <f t="shared" si="85"/>
        <v>48</v>
      </c>
      <c r="S1136" t="str">
        <f t="shared" si="86"/>
        <v>37+ months</v>
      </c>
      <c r="T1136">
        <f>_xlfn.XLOOKUP(A1136,performance_pivot!$A:$A,performance_pivot!$B:$B,"Missing")</f>
        <v>5</v>
      </c>
      <c r="U1136">
        <f>_xlfn.XLOOKUP(A1136,compensation_cleaned!$A:$A,compensation_cleaned!$F:$F,"Missing")</f>
        <v>499723.03723404254</v>
      </c>
      <c r="V1136" t="str">
        <f t="shared" si="87"/>
        <v>Above Avg Pay</v>
      </c>
      <c r="W1136" t="str">
        <f t="shared" si="88"/>
        <v>High Performer</v>
      </c>
      <c r="Y1136" t="str">
        <f t="shared" si="89"/>
        <v>Well Aligned</v>
      </c>
    </row>
    <row r="1137" spans="1:25">
      <c r="A1137" s="11" t="s">
        <v>1323</v>
      </c>
      <c r="B1137" s="12" t="s">
        <v>19</v>
      </c>
      <c r="C1137" s="12">
        <v>28</v>
      </c>
      <c r="D1137" s="12" t="s">
        <v>20</v>
      </c>
      <c r="E1137" s="12" t="s">
        <v>26</v>
      </c>
      <c r="F1137" s="12" t="s">
        <v>27</v>
      </c>
      <c r="G1137" s="13">
        <v>44123</v>
      </c>
      <c r="H1137" s="12" t="s">
        <v>416</v>
      </c>
      <c r="I1137" s="12" t="s">
        <v>16</v>
      </c>
      <c r="J1137" s="14" t="s">
        <v>24</v>
      </c>
      <c r="K1137" t="str">
        <f>_xlfn.XLOOKUP(A1137,attrition_cleaned!$A:$A,attrition_cleaned!$B:$B,"Missing")</f>
        <v>Yes</v>
      </c>
      <c r="L1137" s="13">
        <v>45820</v>
      </c>
      <c r="M1137">
        <f>_xlfn.XLOOKUP(A1137,compensation_cleaned!$A:$A,compensation_cleaned!$B:$B,"Missing")</f>
        <v>1085076</v>
      </c>
      <c r="N1137">
        <f>_xlfn.XLOOKUP(A1137,compensation_cleaned!$A:$A,compensation_cleaned!$C:$C,"Missing")</f>
        <v>64441</v>
      </c>
      <c r="O1137" t="str">
        <f>_xlfn.XLOOKUP(A1137,compensation_cleaned!$A:$A,compensation_cleaned!$D:$D,"Missing")</f>
        <v>L3</v>
      </c>
      <c r="P1137">
        <f>_xlfn.XLOOKUP(A1137,engagement_pivot!$A:$A,engagement_pivot!$B:$B,"Missing")</f>
        <v>3</v>
      </c>
      <c r="Q1137" t="str">
        <f>IF(
  _xlfn.XLOOKUP(A1137, engagement_pivot!A:A, engagement_pivot!C:C, 0) &gt; 0,
  "Yes",
  "No"
)</f>
        <v>Yes</v>
      </c>
      <c r="R1137">
        <f t="shared" si="85"/>
        <v>55</v>
      </c>
      <c r="S1137" t="str">
        <f t="shared" si="86"/>
        <v>37+ months</v>
      </c>
      <c r="T1137">
        <f>_xlfn.XLOOKUP(A1137,performance_pivot!$A:$A,performance_pivot!$B:$B,"Missing")</f>
        <v>3</v>
      </c>
      <c r="U1137">
        <f>_xlfn.XLOOKUP(A1137,compensation_cleaned!$A:$A,compensation_cleaned!$F:$F,"Missing")</f>
        <v>1044648.4727722772</v>
      </c>
      <c r="V1137" t="str">
        <f t="shared" si="87"/>
        <v>Above Avg Pay</v>
      </c>
      <c r="W1137" t="str">
        <f t="shared" si="88"/>
        <v>Low/Avg Performer</v>
      </c>
      <c r="Y1137" t="str">
        <f t="shared" si="89"/>
        <v>Overpaid Low Performer</v>
      </c>
    </row>
    <row r="1138" spans="1:25">
      <c r="A1138" s="7" t="s">
        <v>1324</v>
      </c>
      <c r="B1138" s="8" t="s">
        <v>19</v>
      </c>
      <c r="C1138" s="8">
        <v>37</v>
      </c>
      <c r="D1138" s="8" t="s">
        <v>20</v>
      </c>
      <c r="E1138" s="8" t="s">
        <v>33</v>
      </c>
      <c r="F1138" s="8" t="s">
        <v>34</v>
      </c>
      <c r="G1138" s="9">
        <v>44439</v>
      </c>
      <c r="H1138" s="8" t="s">
        <v>299</v>
      </c>
      <c r="I1138" s="8" t="s">
        <v>45</v>
      </c>
      <c r="J1138" s="10" t="s">
        <v>24</v>
      </c>
      <c r="K1138" t="str">
        <f>_xlfn.XLOOKUP(A1138,attrition_cleaned!$A:$A,attrition_cleaned!$B:$B,"Missing")</f>
        <v>No</v>
      </c>
      <c r="L1138" s="9"/>
      <c r="M1138">
        <f>_xlfn.XLOOKUP(A1138,compensation_cleaned!$A:$A,compensation_cleaned!$B:$B,"Missing")</f>
        <v>1031119</v>
      </c>
      <c r="N1138">
        <f>_xlfn.XLOOKUP(A1138,compensation_cleaned!$A:$A,compensation_cleaned!$C:$C,"Missing")</f>
        <v>111420</v>
      </c>
      <c r="O1138" t="str">
        <f>_xlfn.XLOOKUP(A1138,compensation_cleaned!$A:$A,compensation_cleaned!$D:$D,"Missing")</f>
        <v>L3</v>
      </c>
      <c r="P1138">
        <f>_xlfn.XLOOKUP(A1138,engagement_pivot!$A:$A,engagement_pivot!$B:$B,"Missing")</f>
        <v>3.3333333333333335</v>
      </c>
      <c r="Q1138" t="str">
        <f>IF(
  _xlfn.XLOOKUP(A1138, engagement_pivot!A:A, engagement_pivot!C:C, 0) &gt; 0,
  "Yes",
  "No"
)</f>
        <v>Yes</v>
      </c>
      <c r="R1138">
        <f t="shared" si="85"/>
        <v>28</v>
      </c>
      <c r="S1138" t="str">
        <f t="shared" si="86"/>
        <v>13–36 months</v>
      </c>
      <c r="T1138">
        <f>_xlfn.XLOOKUP(A1138,performance_pivot!$A:$A,performance_pivot!$B:$B,"Missing")</f>
        <v>3.6666666666666665</v>
      </c>
      <c r="U1138">
        <f>_xlfn.XLOOKUP(A1138,compensation_cleaned!$A:$A,compensation_cleaned!$F:$F,"Missing")</f>
        <v>1044648.4727722772</v>
      </c>
      <c r="V1138" t="str">
        <f t="shared" si="87"/>
        <v>Below Avg Pay</v>
      </c>
      <c r="W1138" t="str">
        <f t="shared" si="88"/>
        <v>Low/Avg Performer</v>
      </c>
      <c r="Y1138" t="str">
        <f t="shared" si="89"/>
        <v>Low Pay &amp; Low Performance</v>
      </c>
    </row>
    <row r="1139" spans="1:25">
      <c r="A1139" s="11" t="s">
        <v>1325</v>
      </c>
      <c r="B1139" s="12" t="s">
        <v>19</v>
      </c>
      <c r="C1139" s="12">
        <v>39</v>
      </c>
      <c r="D1139" s="12" t="s">
        <v>12</v>
      </c>
      <c r="E1139" s="12" t="s">
        <v>26</v>
      </c>
      <c r="F1139" s="12" t="s">
        <v>58</v>
      </c>
      <c r="G1139" s="13">
        <v>44150</v>
      </c>
      <c r="H1139" s="12" t="s">
        <v>22</v>
      </c>
      <c r="I1139" s="12" t="s">
        <v>16</v>
      </c>
      <c r="J1139" s="14" t="s">
        <v>24</v>
      </c>
      <c r="K1139" t="str">
        <f>_xlfn.XLOOKUP(A1139,attrition_cleaned!$A:$A,attrition_cleaned!$B:$B,"Missing")</f>
        <v>No</v>
      </c>
      <c r="L1139" s="13"/>
      <c r="M1139">
        <f>_xlfn.XLOOKUP(A1139,compensation_cleaned!$A:$A,compensation_cleaned!$B:$B,"Missing")</f>
        <v>474497</v>
      </c>
      <c r="N1139">
        <f>_xlfn.XLOOKUP(A1139,compensation_cleaned!$A:$A,compensation_cleaned!$C:$C,"Missing")</f>
        <v>28331</v>
      </c>
      <c r="O1139" t="str">
        <f>_xlfn.XLOOKUP(A1139,compensation_cleaned!$A:$A,compensation_cleaned!$D:$D,"Missing")</f>
        <v>L1</v>
      </c>
      <c r="P1139">
        <f>_xlfn.XLOOKUP(A1139,engagement_pivot!$A:$A,engagement_pivot!$B:$B,"Missing")</f>
        <v>4</v>
      </c>
      <c r="Q1139" t="str">
        <f>IF(
  _xlfn.XLOOKUP(A1139, engagement_pivot!A:A, engagement_pivot!C:C, 0) &gt; 0,
  "Yes",
  "No"
)</f>
        <v>Yes</v>
      </c>
      <c r="R1139">
        <f t="shared" si="85"/>
        <v>37</v>
      </c>
      <c r="S1139" t="str">
        <f t="shared" si="86"/>
        <v>37+ months</v>
      </c>
      <c r="T1139">
        <f>_xlfn.XLOOKUP(A1139,performance_pivot!$A:$A,performance_pivot!$B:$B,"Missing")</f>
        <v>4</v>
      </c>
      <c r="U1139">
        <f>_xlfn.XLOOKUP(A1139,compensation_cleaned!$A:$A,compensation_cleaned!$F:$F,"Missing")</f>
        <v>499723.03723404254</v>
      </c>
      <c r="V1139" t="str">
        <f t="shared" si="87"/>
        <v>Below Avg Pay</v>
      </c>
      <c r="W1139" t="str">
        <f t="shared" si="88"/>
        <v>High Performer</v>
      </c>
      <c r="Y1139" t="str">
        <f t="shared" si="89"/>
        <v>Underpaid High Performer</v>
      </c>
    </row>
    <row r="1140" spans="1:25">
      <c r="A1140" s="7" t="s">
        <v>1326</v>
      </c>
      <c r="B1140" s="8" t="s">
        <v>11</v>
      </c>
      <c r="C1140" s="8">
        <v>41</v>
      </c>
      <c r="D1140" s="8" t="s">
        <v>20</v>
      </c>
      <c r="E1140" s="8" t="s">
        <v>33</v>
      </c>
      <c r="F1140" s="8" t="s">
        <v>112</v>
      </c>
      <c r="G1140" s="9">
        <v>43550</v>
      </c>
      <c r="H1140" s="8" t="s">
        <v>39</v>
      </c>
      <c r="I1140" s="8" t="s">
        <v>16</v>
      </c>
      <c r="J1140" s="10" t="s">
        <v>24</v>
      </c>
      <c r="K1140" t="str">
        <f>_xlfn.XLOOKUP(A1140,attrition_cleaned!$A:$A,attrition_cleaned!$B:$B,"Missing")</f>
        <v>Yes</v>
      </c>
      <c r="L1140" s="9">
        <v>45226</v>
      </c>
      <c r="M1140">
        <f>_xlfn.XLOOKUP(A1140,compensation_cleaned!$A:$A,compensation_cleaned!$B:$B,"Missing")</f>
        <v>1162151</v>
      </c>
      <c r="N1140">
        <f>_xlfn.XLOOKUP(A1140,compensation_cleaned!$A:$A,compensation_cleaned!$C:$C,"Missing")</f>
        <v>76101</v>
      </c>
      <c r="O1140" t="str">
        <f>_xlfn.XLOOKUP(A1140,compensation_cleaned!$A:$A,compensation_cleaned!$D:$D,"Missing")</f>
        <v>L3</v>
      </c>
      <c r="P1140">
        <f>_xlfn.XLOOKUP(A1140,engagement_pivot!$A:$A,engagement_pivot!$B:$B,"Missing")</f>
        <v>1</v>
      </c>
      <c r="Q1140" t="str">
        <f>IF(
  _xlfn.XLOOKUP(A1140, engagement_pivot!A:A, engagement_pivot!C:C, 0) &gt; 0,
  "Yes",
  "No"
)</f>
        <v>Yes</v>
      </c>
      <c r="R1140">
        <f t="shared" si="85"/>
        <v>55</v>
      </c>
      <c r="S1140" t="str">
        <f t="shared" si="86"/>
        <v>37+ months</v>
      </c>
      <c r="T1140">
        <f>_xlfn.XLOOKUP(A1140,performance_pivot!$A:$A,performance_pivot!$B:$B,"Missing")</f>
        <v>3</v>
      </c>
      <c r="U1140">
        <f>_xlfn.XLOOKUP(A1140,compensation_cleaned!$A:$A,compensation_cleaned!$F:$F,"Missing")</f>
        <v>1044648.4727722772</v>
      </c>
      <c r="V1140" t="str">
        <f t="shared" si="87"/>
        <v>Above Avg Pay</v>
      </c>
      <c r="W1140" t="str">
        <f t="shared" si="88"/>
        <v>Low/Avg Performer</v>
      </c>
      <c r="Y1140" t="str">
        <f t="shared" si="89"/>
        <v>Overpaid Low Performer</v>
      </c>
    </row>
    <row r="1141" spans="1:25">
      <c r="A1141" s="11" t="s">
        <v>1327</v>
      </c>
      <c r="B1141" s="12" t="s">
        <v>19</v>
      </c>
      <c r="C1141" s="12">
        <v>36</v>
      </c>
      <c r="D1141" s="12" t="s">
        <v>12</v>
      </c>
      <c r="E1141" s="12" t="s">
        <v>33</v>
      </c>
      <c r="F1141" s="12" t="s">
        <v>112</v>
      </c>
      <c r="G1141" s="13">
        <v>44739</v>
      </c>
      <c r="H1141" s="12" t="s">
        <v>179</v>
      </c>
      <c r="I1141" s="12" t="s">
        <v>16</v>
      </c>
      <c r="J1141" s="14" t="s">
        <v>17</v>
      </c>
      <c r="K1141" t="str">
        <f>_xlfn.XLOOKUP(A1141,attrition_cleaned!$A:$A,attrition_cleaned!$B:$B,"Missing")</f>
        <v>No</v>
      </c>
      <c r="L1141" s="13"/>
      <c r="M1141">
        <f>_xlfn.XLOOKUP(A1141,compensation_cleaned!$A:$A,compensation_cleaned!$B:$B,"Missing")</f>
        <v>577551</v>
      </c>
      <c r="N1141">
        <f>_xlfn.XLOOKUP(A1141,compensation_cleaned!$A:$A,compensation_cleaned!$C:$C,"Missing")</f>
        <v>56635</v>
      </c>
      <c r="O1141" t="str">
        <f>_xlfn.XLOOKUP(A1141,compensation_cleaned!$A:$A,compensation_cleaned!$D:$D,"Missing")</f>
        <v>L1</v>
      </c>
      <c r="P1141">
        <f>_xlfn.XLOOKUP(A1141,engagement_pivot!$A:$A,engagement_pivot!$B:$B,"Missing")</f>
        <v>2.5</v>
      </c>
      <c r="Q1141" t="str">
        <f>IF(
  _xlfn.XLOOKUP(A1141, engagement_pivot!A:A, engagement_pivot!C:C, 0) &gt; 0,
  "Yes",
  "No"
)</f>
        <v>Yes</v>
      </c>
      <c r="R1141">
        <f t="shared" si="85"/>
        <v>18</v>
      </c>
      <c r="S1141" t="str">
        <f t="shared" si="86"/>
        <v>13–36 months</v>
      </c>
      <c r="T1141">
        <f>_xlfn.XLOOKUP(A1141,performance_pivot!$A:$A,performance_pivot!$B:$B,"Missing")</f>
        <v>4</v>
      </c>
      <c r="U1141">
        <f>_xlfn.XLOOKUP(A1141,compensation_cleaned!$A:$A,compensation_cleaned!$F:$F,"Missing")</f>
        <v>499723.03723404254</v>
      </c>
      <c r="V1141" t="str">
        <f t="shared" si="87"/>
        <v>Above Avg Pay</v>
      </c>
      <c r="W1141" t="str">
        <f t="shared" si="88"/>
        <v>High Performer</v>
      </c>
      <c r="Y1141" t="str">
        <f t="shared" si="89"/>
        <v>Well Aligned</v>
      </c>
    </row>
    <row r="1142" spans="1:25">
      <c r="A1142" s="7" t="s">
        <v>1328</v>
      </c>
      <c r="B1142" s="8" t="s">
        <v>19</v>
      </c>
      <c r="C1142" s="8">
        <v>29</v>
      </c>
      <c r="D1142" s="8" t="s">
        <v>12</v>
      </c>
      <c r="E1142" s="8" t="s">
        <v>49</v>
      </c>
      <c r="F1142" s="8" t="s">
        <v>50</v>
      </c>
      <c r="G1142" s="9">
        <v>44709</v>
      </c>
      <c r="H1142" s="8" t="s">
        <v>312</v>
      </c>
      <c r="I1142" s="8" t="s">
        <v>31</v>
      </c>
      <c r="J1142" s="10" t="s">
        <v>24</v>
      </c>
      <c r="K1142" t="str">
        <f>_xlfn.XLOOKUP(A1142,attrition_cleaned!$A:$A,attrition_cleaned!$B:$B,"Missing")</f>
        <v>No</v>
      </c>
      <c r="L1142" s="9"/>
      <c r="M1142">
        <f>_xlfn.XLOOKUP(A1142,compensation_cleaned!$A:$A,compensation_cleaned!$B:$B,"Missing")</f>
        <v>618769</v>
      </c>
      <c r="N1142">
        <f>_xlfn.XLOOKUP(A1142,compensation_cleaned!$A:$A,compensation_cleaned!$C:$C,"Missing")</f>
        <v>57918</v>
      </c>
      <c r="O1142" t="str">
        <f>_xlfn.XLOOKUP(A1142,compensation_cleaned!$A:$A,compensation_cleaned!$D:$D,"Missing")</f>
        <v>L2</v>
      </c>
      <c r="P1142">
        <f>_xlfn.XLOOKUP(A1142,engagement_pivot!$A:$A,engagement_pivot!$B:$B,"Missing")</f>
        <v>2</v>
      </c>
      <c r="Q1142" t="str">
        <f>IF(
  _xlfn.XLOOKUP(A1142, engagement_pivot!A:A, engagement_pivot!C:C, 0) &gt; 0,
  "Yes",
  "No"
)</f>
        <v>Yes</v>
      </c>
      <c r="R1142">
        <f t="shared" si="85"/>
        <v>19</v>
      </c>
      <c r="S1142" t="str">
        <f t="shared" si="86"/>
        <v>13–36 months</v>
      </c>
      <c r="T1142">
        <f>_xlfn.XLOOKUP(A1142,performance_pivot!$A:$A,performance_pivot!$B:$B,"Missing")</f>
        <v>3</v>
      </c>
      <c r="U1142">
        <f>_xlfn.XLOOKUP(A1142,compensation_cleaned!$A:$A,compensation_cleaned!$F:$F,"Missing")</f>
        <v>746435.40070921986</v>
      </c>
      <c r="V1142" t="str">
        <f t="shared" si="87"/>
        <v>Below Avg Pay</v>
      </c>
      <c r="W1142" t="str">
        <f t="shared" si="88"/>
        <v>Low/Avg Performer</v>
      </c>
      <c r="Y1142" t="str">
        <f t="shared" si="89"/>
        <v>Low Pay &amp; Low Performance</v>
      </c>
    </row>
    <row r="1143" spans="1:25">
      <c r="A1143" s="11" t="s">
        <v>1329</v>
      </c>
      <c r="B1143" s="12" t="s">
        <v>11</v>
      </c>
      <c r="C1143" s="12">
        <v>36</v>
      </c>
      <c r="D1143" s="12" t="s">
        <v>12</v>
      </c>
      <c r="E1143" s="12" t="s">
        <v>33</v>
      </c>
      <c r="F1143" s="12" t="s">
        <v>112</v>
      </c>
      <c r="G1143" s="13">
        <v>44526</v>
      </c>
      <c r="H1143" s="12" t="s">
        <v>356</v>
      </c>
      <c r="I1143" s="12" t="s">
        <v>45</v>
      </c>
      <c r="J1143" s="14" t="s">
        <v>24</v>
      </c>
      <c r="K1143" t="str">
        <f>_xlfn.XLOOKUP(A1143,attrition_cleaned!$A:$A,attrition_cleaned!$B:$B,"Missing")</f>
        <v>No</v>
      </c>
      <c r="L1143" s="13"/>
      <c r="M1143">
        <f>_xlfn.XLOOKUP(A1143,compensation_cleaned!$A:$A,compensation_cleaned!$B:$B,"Missing")</f>
        <v>1081418</v>
      </c>
      <c r="N1143">
        <f>_xlfn.XLOOKUP(A1143,compensation_cleaned!$A:$A,compensation_cleaned!$C:$C,"Missing")</f>
        <v>161864</v>
      </c>
      <c r="O1143" t="str">
        <f>_xlfn.XLOOKUP(A1143,compensation_cleaned!$A:$A,compensation_cleaned!$D:$D,"Missing")</f>
        <v>L3</v>
      </c>
      <c r="P1143">
        <f>_xlfn.XLOOKUP(A1143,engagement_pivot!$A:$A,engagement_pivot!$B:$B,"Missing")</f>
        <v>2</v>
      </c>
      <c r="Q1143" t="str">
        <f>IF(
  _xlfn.XLOOKUP(A1143, engagement_pivot!A:A, engagement_pivot!C:C, 0) &gt; 0,
  "Yes",
  "No"
)</f>
        <v>Yes</v>
      </c>
      <c r="R1143">
        <f t="shared" si="85"/>
        <v>25</v>
      </c>
      <c r="S1143" t="str">
        <f t="shared" si="86"/>
        <v>13–36 months</v>
      </c>
      <c r="T1143">
        <f>_xlfn.XLOOKUP(A1143,performance_pivot!$A:$A,performance_pivot!$B:$B,"Missing")</f>
        <v>2</v>
      </c>
      <c r="U1143">
        <f>_xlfn.XLOOKUP(A1143,compensation_cleaned!$A:$A,compensation_cleaned!$F:$F,"Missing")</f>
        <v>1044648.4727722772</v>
      </c>
      <c r="V1143" t="str">
        <f t="shared" si="87"/>
        <v>Above Avg Pay</v>
      </c>
      <c r="W1143" t="str">
        <f t="shared" si="88"/>
        <v>Low/Avg Performer</v>
      </c>
      <c r="Y1143" t="str">
        <f t="shared" si="89"/>
        <v>Overpaid Low Performer</v>
      </c>
    </row>
    <row r="1144" spans="1:25">
      <c r="A1144" s="7" t="s">
        <v>1330</v>
      </c>
      <c r="B1144" s="8" t="s">
        <v>19</v>
      </c>
      <c r="C1144" s="8">
        <v>35</v>
      </c>
      <c r="D1144" s="8" t="s">
        <v>12</v>
      </c>
      <c r="E1144" s="8" t="s">
        <v>13</v>
      </c>
      <c r="F1144" s="8" t="s">
        <v>14</v>
      </c>
      <c r="G1144" s="9">
        <v>45017</v>
      </c>
      <c r="H1144" s="8" t="s">
        <v>140</v>
      </c>
      <c r="I1144" s="8" t="s">
        <v>56</v>
      </c>
      <c r="J1144" s="10" t="s">
        <v>24</v>
      </c>
      <c r="K1144" t="str">
        <f>_xlfn.XLOOKUP(A1144,attrition_cleaned!$A:$A,attrition_cleaned!$B:$B,"Missing")</f>
        <v>No</v>
      </c>
      <c r="L1144" s="9"/>
      <c r="M1144">
        <f>_xlfn.XLOOKUP(A1144,compensation_cleaned!$A:$A,compensation_cleaned!$B:$B,"Missing")</f>
        <v>424216</v>
      </c>
      <c r="N1144">
        <f>_xlfn.XLOOKUP(A1144,compensation_cleaned!$A:$A,compensation_cleaned!$C:$C,"Missing")</f>
        <v>50795</v>
      </c>
      <c r="O1144" t="str">
        <f>_xlfn.XLOOKUP(A1144,compensation_cleaned!$A:$A,compensation_cleaned!$D:$D,"Missing")</f>
        <v>L1</v>
      </c>
      <c r="P1144">
        <f>_xlfn.XLOOKUP(A1144,engagement_pivot!$A:$A,engagement_pivot!$B:$B,"Missing")</f>
        <v>1.5</v>
      </c>
      <c r="Q1144" t="str">
        <f>IF(
  _xlfn.XLOOKUP(A1144, engagement_pivot!A:A, engagement_pivot!C:C, 0) &gt; 0,
  "Yes",
  "No"
)</f>
        <v>Yes</v>
      </c>
      <c r="R1144">
        <f t="shared" si="85"/>
        <v>8</v>
      </c>
      <c r="S1144" t="str">
        <f t="shared" si="86"/>
        <v>0–12 months</v>
      </c>
      <c r="T1144">
        <f>_xlfn.XLOOKUP(A1144,performance_pivot!$A:$A,performance_pivot!$B:$B,"Missing")</f>
        <v>3.6666666666666665</v>
      </c>
      <c r="U1144">
        <f>_xlfn.XLOOKUP(A1144,compensation_cleaned!$A:$A,compensation_cleaned!$F:$F,"Missing")</f>
        <v>499723.03723404254</v>
      </c>
      <c r="V1144" t="str">
        <f t="shared" si="87"/>
        <v>Below Avg Pay</v>
      </c>
      <c r="W1144" t="str">
        <f t="shared" si="88"/>
        <v>Low/Avg Performer</v>
      </c>
      <c r="Y1144" t="str">
        <f t="shared" si="89"/>
        <v>Low Pay &amp; Low Performance</v>
      </c>
    </row>
    <row r="1145" spans="1:25">
      <c r="A1145" s="11" t="s">
        <v>1331</v>
      </c>
      <c r="B1145" s="12" t="s">
        <v>11</v>
      </c>
      <c r="C1145" s="12">
        <v>34</v>
      </c>
      <c r="D1145" s="12" t="s">
        <v>20</v>
      </c>
      <c r="E1145" s="12" t="s">
        <v>37</v>
      </c>
      <c r="F1145" s="12" t="s">
        <v>38</v>
      </c>
      <c r="G1145" s="13">
        <v>44142</v>
      </c>
      <c r="H1145" s="12" t="s">
        <v>185</v>
      </c>
      <c r="I1145" s="12" t="s">
        <v>70</v>
      </c>
      <c r="J1145" s="14" t="s">
        <v>24</v>
      </c>
      <c r="K1145" t="str">
        <f>_xlfn.XLOOKUP(A1145,attrition_cleaned!$A:$A,attrition_cleaned!$B:$B,"Missing")</f>
        <v>No</v>
      </c>
      <c r="L1145" s="13"/>
      <c r="M1145">
        <f>_xlfn.XLOOKUP(A1145,compensation_cleaned!$A:$A,compensation_cleaned!$B:$B,"Missing")</f>
        <v>690628</v>
      </c>
      <c r="N1145">
        <f>_xlfn.XLOOKUP(A1145,compensation_cleaned!$A:$A,compensation_cleaned!$C:$C,"Missing")</f>
        <v>93609</v>
      </c>
      <c r="O1145" t="str">
        <f>_xlfn.XLOOKUP(A1145,compensation_cleaned!$A:$A,compensation_cleaned!$D:$D,"Missing")</f>
        <v>L2</v>
      </c>
      <c r="P1145">
        <f>_xlfn.XLOOKUP(A1145,engagement_pivot!$A:$A,engagement_pivot!$B:$B,"Missing")</f>
        <v>4</v>
      </c>
      <c r="Q1145" t="str">
        <f>IF(
  _xlfn.XLOOKUP(A1145, engagement_pivot!A:A, engagement_pivot!C:C, 0) &gt; 0,
  "Yes",
  "No"
)</f>
        <v>Yes</v>
      </c>
      <c r="R1145">
        <f t="shared" si="85"/>
        <v>37</v>
      </c>
      <c r="S1145" t="str">
        <f t="shared" si="86"/>
        <v>37+ months</v>
      </c>
      <c r="T1145">
        <f>_xlfn.XLOOKUP(A1145,performance_pivot!$A:$A,performance_pivot!$B:$B,"Missing")</f>
        <v>5</v>
      </c>
      <c r="U1145">
        <f>_xlfn.XLOOKUP(A1145,compensation_cleaned!$A:$A,compensation_cleaned!$F:$F,"Missing")</f>
        <v>746435.40070921986</v>
      </c>
      <c r="V1145" t="str">
        <f t="shared" si="87"/>
        <v>Below Avg Pay</v>
      </c>
      <c r="W1145" t="str">
        <f t="shared" si="88"/>
        <v>High Performer</v>
      </c>
      <c r="Y1145" t="str">
        <f t="shared" si="89"/>
        <v>Underpaid High Performer</v>
      </c>
    </row>
    <row r="1146" spans="1:25">
      <c r="A1146" s="7" t="s">
        <v>1332</v>
      </c>
      <c r="B1146" s="8" t="s">
        <v>11</v>
      </c>
      <c r="C1146" s="8">
        <v>29</v>
      </c>
      <c r="D1146" s="8" t="s">
        <v>12</v>
      </c>
      <c r="E1146" s="8" t="s">
        <v>49</v>
      </c>
      <c r="F1146" s="8" t="s">
        <v>50</v>
      </c>
      <c r="G1146" s="9">
        <v>42950</v>
      </c>
      <c r="H1146" s="8" t="s">
        <v>244</v>
      </c>
      <c r="I1146" s="8" t="s">
        <v>16</v>
      </c>
      <c r="J1146" s="10" t="s">
        <v>17</v>
      </c>
      <c r="K1146" t="str">
        <f>_xlfn.XLOOKUP(A1146,attrition_cleaned!$A:$A,attrition_cleaned!$B:$B,"Missing")</f>
        <v>No</v>
      </c>
      <c r="L1146" s="9"/>
      <c r="M1146">
        <f>_xlfn.XLOOKUP(A1146,compensation_cleaned!$A:$A,compensation_cleaned!$B:$B,"Missing")</f>
        <v>699425</v>
      </c>
      <c r="N1146">
        <f>_xlfn.XLOOKUP(A1146,compensation_cleaned!$A:$A,compensation_cleaned!$C:$C,"Missing")</f>
        <v>84358</v>
      </c>
      <c r="O1146" t="str">
        <f>_xlfn.XLOOKUP(A1146,compensation_cleaned!$A:$A,compensation_cleaned!$D:$D,"Missing")</f>
        <v>L2</v>
      </c>
      <c r="P1146">
        <f>_xlfn.XLOOKUP(A1146,engagement_pivot!$A:$A,engagement_pivot!$B:$B,"Missing")</f>
        <v>2</v>
      </c>
      <c r="Q1146" t="str">
        <f>IF(
  _xlfn.XLOOKUP(A1146, engagement_pivot!A:A, engagement_pivot!C:C, 0) &gt; 0,
  "Yes",
  "No"
)</f>
        <v>Yes</v>
      </c>
      <c r="R1146">
        <f t="shared" si="85"/>
        <v>76</v>
      </c>
      <c r="S1146" t="str">
        <f t="shared" si="86"/>
        <v>37+ months</v>
      </c>
      <c r="T1146">
        <f>_xlfn.XLOOKUP(A1146,performance_pivot!$A:$A,performance_pivot!$B:$B,"Missing")</f>
        <v>3</v>
      </c>
      <c r="U1146">
        <f>_xlfn.XLOOKUP(A1146,compensation_cleaned!$A:$A,compensation_cleaned!$F:$F,"Missing")</f>
        <v>746435.40070921986</v>
      </c>
      <c r="V1146" t="str">
        <f t="shared" si="87"/>
        <v>Below Avg Pay</v>
      </c>
      <c r="W1146" t="str">
        <f t="shared" si="88"/>
        <v>Low/Avg Performer</v>
      </c>
      <c r="Y1146" t="str">
        <f t="shared" si="89"/>
        <v>Low Pay &amp; Low Performance</v>
      </c>
    </row>
    <row r="1147" spans="1:25">
      <c r="A1147" s="11" t="s">
        <v>1333</v>
      </c>
      <c r="B1147" s="12" t="s">
        <v>19</v>
      </c>
      <c r="C1147" s="12">
        <v>40</v>
      </c>
      <c r="D1147" s="12" t="s">
        <v>12</v>
      </c>
      <c r="E1147" s="12" t="s">
        <v>26</v>
      </c>
      <c r="F1147" s="12" t="s">
        <v>27</v>
      </c>
      <c r="G1147" s="13">
        <v>42890</v>
      </c>
      <c r="H1147" s="12" t="s">
        <v>743</v>
      </c>
      <c r="I1147" s="12" t="s">
        <v>23</v>
      </c>
      <c r="J1147" s="14" t="s">
        <v>24</v>
      </c>
      <c r="K1147" t="str">
        <f>_xlfn.XLOOKUP(A1147,attrition_cleaned!$A:$A,attrition_cleaned!$B:$B,"Missing")</f>
        <v>No</v>
      </c>
      <c r="L1147" s="13"/>
      <c r="M1147">
        <f>_xlfn.XLOOKUP(A1147,compensation_cleaned!$A:$A,compensation_cleaned!$B:$B,"Missing")</f>
        <v>499563</v>
      </c>
      <c r="N1147">
        <f>_xlfn.XLOOKUP(A1147,compensation_cleaned!$A:$A,compensation_cleaned!$C:$C,"Missing")</f>
        <v>59764</v>
      </c>
      <c r="O1147" t="str">
        <f>_xlfn.XLOOKUP(A1147,compensation_cleaned!$A:$A,compensation_cleaned!$D:$D,"Missing")</f>
        <v>L1</v>
      </c>
      <c r="P1147">
        <f>_xlfn.XLOOKUP(A1147,engagement_pivot!$A:$A,engagement_pivot!$B:$B,"Missing")</f>
        <v>1.6666666666666667</v>
      </c>
      <c r="Q1147" t="str">
        <f>IF(
  _xlfn.XLOOKUP(A1147, engagement_pivot!A:A, engagement_pivot!C:C, 0) &gt; 0,
  "Yes",
  "No"
)</f>
        <v>Yes</v>
      </c>
      <c r="R1147">
        <f t="shared" si="85"/>
        <v>78</v>
      </c>
      <c r="S1147" t="str">
        <f t="shared" si="86"/>
        <v>37+ months</v>
      </c>
      <c r="T1147">
        <f>_xlfn.XLOOKUP(A1147,performance_pivot!$A:$A,performance_pivot!$B:$B,"Missing")</f>
        <v>3</v>
      </c>
      <c r="U1147">
        <f>_xlfn.XLOOKUP(A1147,compensation_cleaned!$A:$A,compensation_cleaned!$F:$F,"Missing")</f>
        <v>499723.03723404254</v>
      </c>
      <c r="V1147" t="str">
        <f t="shared" si="87"/>
        <v>Below Avg Pay</v>
      </c>
      <c r="W1147" t="str">
        <f t="shared" si="88"/>
        <v>Low/Avg Performer</v>
      </c>
      <c r="Y1147" t="str">
        <f t="shared" si="89"/>
        <v>Low Pay &amp; Low Performance</v>
      </c>
    </row>
    <row r="1148" spans="1:25">
      <c r="A1148" s="7" t="s">
        <v>1334</v>
      </c>
      <c r="B1148" s="8" t="s">
        <v>11</v>
      </c>
      <c r="C1148" s="8">
        <v>43</v>
      </c>
      <c r="D1148" s="8" t="s">
        <v>20</v>
      </c>
      <c r="E1148" s="8" t="s">
        <v>13</v>
      </c>
      <c r="F1148" s="8" t="s">
        <v>14</v>
      </c>
      <c r="G1148" s="9">
        <v>45015</v>
      </c>
      <c r="H1148" s="8" t="s">
        <v>169</v>
      </c>
      <c r="I1148" s="8" t="s">
        <v>45</v>
      </c>
      <c r="J1148" s="10" t="s">
        <v>24</v>
      </c>
      <c r="K1148" t="str">
        <f>_xlfn.XLOOKUP(A1148,attrition_cleaned!$A:$A,attrition_cleaned!$B:$B,"Missing")</f>
        <v>No</v>
      </c>
      <c r="L1148" s="9"/>
      <c r="M1148">
        <f>_xlfn.XLOOKUP(A1148,compensation_cleaned!$A:$A,compensation_cleaned!$B:$B,"Missing")</f>
        <v>1402997</v>
      </c>
      <c r="N1148">
        <f>_xlfn.XLOOKUP(A1148,compensation_cleaned!$A:$A,compensation_cleaned!$C:$C,"Missing")</f>
        <v>154350</v>
      </c>
      <c r="O1148" t="str">
        <f>_xlfn.XLOOKUP(A1148,compensation_cleaned!$A:$A,compensation_cleaned!$D:$D,"Missing")</f>
        <v>L4</v>
      </c>
      <c r="P1148">
        <f>_xlfn.XLOOKUP(A1148,engagement_pivot!$A:$A,engagement_pivot!$B:$B,"Missing")</f>
        <v>3</v>
      </c>
      <c r="Q1148" t="str">
        <f>IF(
  _xlfn.XLOOKUP(A1148, engagement_pivot!A:A, engagement_pivot!C:C, 0) &gt; 0,
  "Yes",
  "No"
)</f>
        <v>Yes</v>
      </c>
      <c r="R1148">
        <f t="shared" si="85"/>
        <v>9</v>
      </c>
      <c r="S1148" t="str">
        <f t="shared" si="86"/>
        <v>0–12 months</v>
      </c>
      <c r="T1148">
        <f>_xlfn.XLOOKUP(A1148,performance_pivot!$A:$A,performance_pivot!$B:$B,"Missing")</f>
        <v>3</v>
      </c>
      <c r="U1148">
        <f>_xlfn.XLOOKUP(A1148,compensation_cleaned!$A:$A,compensation_cleaned!$F:$F,"Missing")</f>
        <v>1044648.4727722772</v>
      </c>
      <c r="V1148" t="str">
        <f t="shared" si="87"/>
        <v>Above Avg Pay</v>
      </c>
      <c r="W1148" t="str">
        <f t="shared" si="88"/>
        <v>Low/Avg Performer</v>
      </c>
      <c r="Y1148" t="str">
        <f t="shared" si="89"/>
        <v>Overpaid Low Performer</v>
      </c>
    </row>
    <row r="1149" spans="1:25">
      <c r="A1149" s="11" t="s">
        <v>1335</v>
      </c>
      <c r="B1149" s="12" t="s">
        <v>11</v>
      </c>
      <c r="C1149" s="12">
        <v>34</v>
      </c>
      <c r="D1149" s="12" t="s">
        <v>12</v>
      </c>
      <c r="E1149" s="12" t="s">
        <v>26</v>
      </c>
      <c r="F1149" s="12" t="s">
        <v>58</v>
      </c>
      <c r="G1149" s="13">
        <v>42759</v>
      </c>
      <c r="H1149" s="12" t="s">
        <v>55</v>
      </c>
      <c r="I1149" s="12" t="s">
        <v>45</v>
      </c>
      <c r="J1149" s="14" t="s">
        <v>24</v>
      </c>
      <c r="K1149" t="str">
        <f>_xlfn.XLOOKUP(A1149,attrition_cleaned!$A:$A,attrition_cleaned!$B:$B,"Missing")</f>
        <v>Yes</v>
      </c>
      <c r="L1149" s="13">
        <v>43572</v>
      </c>
      <c r="M1149">
        <f>_xlfn.XLOOKUP(A1149,compensation_cleaned!$A:$A,compensation_cleaned!$B:$B,"Missing")</f>
        <v>1161898</v>
      </c>
      <c r="N1149">
        <f>_xlfn.XLOOKUP(A1149,compensation_cleaned!$A:$A,compensation_cleaned!$C:$C,"Missing")</f>
        <v>73700</v>
      </c>
      <c r="O1149" t="str">
        <f>_xlfn.XLOOKUP(A1149,compensation_cleaned!$A:$A,compensation_cleaned!$D:$D,"Missing")</f>
        <v>L3</v>
      </c>
      <c r="P1149">
        <f>_xlfn.XLOOKUP(A1149,engagement_pivot!$A:$A,engagement_pivot!$B:$B,"Missing")</f>
        <v>4</v>
      </c>
      <c r="Q1149" t="str">
        <f>IF(
  _xlfn.XLOOKUP(A1149, engagement_pivot!A:A, engagement_pivot!C:C, 0) &gt; 0,
  "Yes",
  "No"
)</f>
        <v>Yes</v>
      </c>
      <c r="R1149">
        <f t="shared" si="85"/>
        <v>26</v>
      </c>
      <c r="S1149" t="str">
        <f t="shared" si="86"/>
        <v>13–36 months</v>
      </c>
      <c r="T1149">
        <f>_xlfn.XLOOKUP(A1149,performance_pivot!$A:$A,performance_pivot!$B:$B,"Missing")</f>
        <v>3</v>
      </c>
      <c r="U1149">
        <f>_xlfn.XLOOKUP(A1149,compensation_cleaned!$A:$A,compensation_cleaned!$F:$F,"Missing")</f>
        <v>1044648.4727722772</v>
      </c>
      <c r="V1149" t="str">
        <f t="shared" si="87"/>
        <v>Above Avg Pay</v>
      </c>
      <c r="W1149" t="str">
        <f t="shared" si="88"/>
        <v>Low/Avg Performer</v>
      </c>
      <c r="Y1149" t="str">
        <f t="shared" si="89"/>
        <v>Overpaid Low Performer</v>
      </c>
    </row>
    <row r="1150" spans="1:25">
      <c r="A1150" s="7" t="s">
        <v>1336</v>
      </c>
      <c r="B1150" s="8" t="s">
        <v>11</v>
      </c>
      <c r="C1150" s="8">
        <v>38</v>
      </c>
      <c r="D1150" s="8" t="s">
        <v>12</v>
      </c>
      <c r="E1150" s="8" t="s">
        <v>37</v>
      </c>
      <c r="F1150" s="8" t="s">
        <v>43</v>
      </c>
      <c r="G1150" s="9">
        <v>45155</v>
      </c>
      <c r="H1150" s="8" t="s">
        <v>176</v>
      </c>
      <c r="I1150" s="8" t="s">
        <v>16</v>
      </c>
      <c r="J1150" s="10" t="s">
        <v>24</v>
      </c>
      <c r="K1150" t="str">
        <f>_xlfn.XLOOKUP(A1150,attrition_cleaned!$A:$A,attrition_cleaned!$B:$B,"Missing")</f>
        <v>No</v>
      </c>
      <c r="L1150" s="9"/>
      <c r="M1150">
        <f>_xlfn.XLOOKUP(A1150,compensation_cleaned!$A:$A,compensation_cleaned!$B:$B,"Missing")</f>
        <v>454941</v>
      </c>
      <c r="N1150">
        <f>_xlfn.XLOOKUP(A1150,compensation_cleaned!$A:$A,compensation_cleaned!$C:$C,"Missing")</f>
        <v>51322</v>
      </c>
      <c r="O1150" t="str">
        <f>_xlfn.XLOOKUP(A1150,compensation_cleaned!$A:$A,compensation_cleaned!$D:$D,"Missing")</f>
        <v>L1</v>
      </c>
      <c r="P1150">
        <f>_xlfn.XLOOKUP(A1150,engagement_pivot!$A:$A,engagement_pivot!$B:$B,"Missing")</f>
        <v>2</v>
      </c>
      <c r="Q1150" t="str">
        <f>IF(
  _xlfn.XLOOKUP(A1150, engagement_pivot!A:A, engagement_pivot!C:C, 0) &gt; 0,
  "Yes",
  "No"
)</f>
        <v>Yes</v>
      </c>
      <c r="R1150">
        <f t="shared" si="85"/>
        <v>4</v>
      </c>
      <c r="S1150" t="str">
        <f t="shared" si="86"/>
        <v>0–12 months</v>
      </c>
      <c r="T1150">
        <f>_xlfn.XLOOKUP(A1150,performance_pivot!$A:$A,performance_pivot!$B:$B,"Missing")</f>
        <v>3</v>
      </c>
      <c r="U1150">
        <f>_xlfn.XLOOKUP(A1150,compensation_cleaned!$A:$A,compensation_cleaned!$F:$F,"Missing")</f>
        <v>499723.03723404254</v>
      </c>
      <c r="V1150" t="str">
        <f t="shared" si="87"/>
        <v>Below Avg Pay</v>
      </c>
      <c r="W1150" t="str">
        <f t="shared" si="88"/>
        <v>Low/Avg Performer</v>
      </c>
      <c r="Y1150" t="str">
        <f t="shared" si="89"/>
        <v>Low Pay &amp; Low Performance</v>
      </c>
    </row>
    <row r="1151" spans="1:25">
      <c r="A1151" s="11" t="s">
        <v>1337</v>
      </c>
      <c r="B1151" s="12" t="s">
        <v>19</v>
      </c>
      <c r="C1151" s="12">
        <v>28</v>
      </c>
      <c r="D1151" s="12" t="s">
        <v>12</v>
      </c>
      <c r="E1151" s="12" t="s">
        <v>37</v>
      </c>
      <c r="F1151" s="12" t="s">
        <v>43</v>
      </c>
      <c r="G1151" s="13">
        <v>45127</v>
      </c>
      <c r="H1151" s="12" t="s">
        <v>66</v>
      </c>
      <c r="I1151" s="12" t="s">
        <v>31</v>
      </c>
      <c r="J1151" s="14" t="s">
        <v>24</v>
      </c>
      <c r="K1151" t="str">
        <f>_xlfn.XLOOKUP(A1151,attrition_cleaned!$A:$A,attrition_cleaned!$B:$B,"Missing")</f>
        <v>No</v>
      </c>
      <c r="L1151" s="13"/>
      <c r="M1151">
        <f>_xlfn.XLOOKUP(A1151,compensation_cleaned!$A:$A,compensation_cleaned!$B:$B,"Missing")</f>
        <v>1975898</v>
      </c>
      <c r="N1151">
        <f>_xlfn.XLOOKUP(A1151,compensation_cleaned!$A:$A,compensation_cleaned!$C:$C,"Missing")</f>
        <v>151550</v>
      </c>
      <c r="O1151" t="str">
        <f>_xlfn.XLOOKUP(A1151,compensation_cleaned!$A:$A,compensation_cleaned!$D:$D,"Missing")</f>
        <v>L5</v>
      </c>
      <c r="P1151">
        <f>_xlfn.XLOOKUP(A1151,engagement_pivot!$A:$A,engagement_pivot!$B:$B,"Missing")</f>
        <v>2.5</v>
      </c>
      <c r="Q1151" t="str">
        <f>IF(
  _xlfn.XLOOKUP(A1151, engagement_pivot!A:A, engagement_pivot!C:C, 0) &gt; 0,
  "Yes",
  "No"
)</f>
        <v>Yes</v>
      </c>
      <c r="R1151">
        <f t="shared" si="85"/>
        <v>5</v>
      </c>
      <c r="S1151" t="str">
        <f t="shared" si="86"/>
        <v>0–12 months</v>
      </c>
      <c r="T1151">
        <f>_xlfn.XLOOKUP(A1151,performance_pivot!$A:$A,performance_pivot!$B:$B,"Missing")</f>
        <v>4</v>
      </c>
      <c r="U1151">
        <f>_xlfn.XLOOKUP(A1151,compensation_cleaned!$A:$A,compensation_cleaned!$F:$F,"Missing")</f>
        <v>1044648.4727722772</v>
      </c>
      <c r="V1151" t="str">
        <f t="shared" si="87"/>
        <v>Above Avg Pay</v>
      </c>
      <c r="W1151" t="str">
        <f t="shared" si="88"/>
        <v>High Performer</v>
      </c>
      <c r="Y1151" t="str">
        <f t="shared" si="89"/>
        <v>Well Aligned</v>
      </c>
    </row>
    <row r="1152" spans="1:25">
      <c r="A1152" s="7" t="s">
        <v>1338</v>
      </c>
      <c r="B1152" s="8" t="s">
        <v>11</v>
      </c>
      <c r="C1152" s="8">
        <v>38</v>
      </c>
      <c r="D1152" s="8" t="s">
        <v>12</v>
      </c>
      <c r="E1152" s="8" t="s">
        <v>37</v>
      </c>
      <c r="F1152" s="8" t="s">
        <v>43</v>
      </c>
      <c r="G1152" s="9">
        <v>44394</v>
      </c>
      <c r="H1152" s="8" t="s">
        <v>895</v>
      </c>
      <c r="I1152" s="8" t="s">
        <v>45</v>
      </c>
      <c r="J1152" s="10" t="s">
        <v>17</v>
      </c>
      <c r="K1152" t="str">
        <f>_xlfn.XLOOKUP(A1152,attrition_cleaned!$A:$A,attrition_cleaned!$B:$B,"Missing")</f>
        <v>No</v>
      </c>
      <c r="L1152" s="9"/>
      <c r="M1152">
        <f>_xlfn.XLOOKUP(A1152,compensation_cleaned!$A:$A,compensation_cleaned!$B:$B,"Missing")</f>
        <v>1096653</v>
      </c>
      <c r="N1152">
        <f>_xlfn.XLOOKUP(A1152,compensation_cleaned!$A:$A,compensation_cleaned!$C:$C,"Missing")</f>
        <v>131461</v>
      </c>
      <c r="O1152" t="str">
        <f>_xlfn.XLOOKUP(A1152,compensation_cleaned!$A:$A,compensation_cleaned!$D:$D,"Missing")</f>
        <v>L3</v>
      </c>
      <c r="P1152">
        <f>_xlfn.XLOOKUP(A1152,engagement_pivot!$A:$A,engagement_pivot!$B:$B,"Missing")</f>
        <v>5</v>
      </c>
      <c r="Q1152" t="str">
        <f>IF(
  _xlfn.XLOOKUP(A1152, engagement_pivot!A:A, engagement_pivot!C:C, 0) &gt; 0,
  "Yes",
  "No"
)</f>
        <v>Yes</v>
      </c>
      <c r="R1152">
        <f t="shared" si="85"/>
        <v>29</v>
      </c>
      <c r="S1152" t="str">
        <f t="shared" si="86"/>
        <v>13–36 months</v>
      </c>
      <c r="T1152">
        <f>_xlfn.XLOOKUP(A1152,performance_pivot!$A:$A,performance_pivot!$B:$B,"Missing")</f>
        <v>3.3333333333333335</v>
      </c>
      <c r="U1152">
        <f>_xlfn.XLOOKUP(A1152,compensation_cleaned!$A:$A,compensation_cleaned!$F:$F,"Missing")</f>
        <v>1044648.4727722772</v>
      </c>
      <c r="V1152" t="str">
        <f t="shared" si="87"/>
        <v>Above Avg Pay</v>
      </c>
      <c r="W1152" t="str">
        <f t="shared" si="88"/>
        <v>Low/Avg Performer</v>
      </c>
      <c r="Y1152" t="str">
        <f t="shared" si="89"/>
        <v>Overpaid Low Performer</v>
      </c>
    </row>
    <row r="1153" spans="1:25">
      <c r="A1153" s="11" t="s">
        <v>1339</v>
      </c>
      <c r="B1153" s="12" t="s">
        <v>11</v>
      </c>
      <c r="C1153" s="12">
        <v>31</v>
      </c>
      <c r="D1153" s="12" t="s">
        <v>12</v>
      </c>
      <c r="E1153" s="12" t="s">
        <v>33</v>
      </c>
      <c r="F1153" s="12" t="s">
        <v>112</v>
      </c>
      <c r="G1153" s="13">
        <v>43386</v>
      </c>
      <c r="H1153" s="12" t="s">
        <v>626</v>
      </c>
      <c r="I1153" s="12" t="s">
        <v>45</v>
      </c>
      <c r="J1153" s="14" t="s">
        <v>17</v>
      </c>
      <c r="K1153" t="str">
        <f>_xlfn.XLOOKUP(A1153,attrition_cleaned!$A:$A,attrition_cleaned!$B:$B,"Missing")</f>
        <v>No</v>
      </c>
      <c r="L1153" s="13"/>
      <c r="M1153">
        <f>_xlfn.XLOOKUP(A1153,compensation_cleaned!$A:$A,compensation_cleaned!$B:$B,"Missing")</f>
        <v>401739</v>
      </c>
      <c r="N1153">
        <f>_xlfn.XLOOKUP(A1153,compensation_cleaned!$A:$A,compensation_cleaned!$C:$C,"Missing")</f>
        <v>58837</v>
      </c>
      <c r="O1153" t="str">
        <f>_xlfn.XLOOKUP(A1153,compensation_cleaned!$A:$A,compensation_cleaned!$D:$D,"Missing")</f>
        <v>L1</v>
      </c>
      <c r="P1153">
        <f>_xlfn.XLOOKUP(A1153,engagement_pivot!$A:$A,engagement_pivot!$B:$B,"Missing")</f>
        <v>1</v>
      </c>
      <c r="Q1153" t="str">
        <f>IF(
  _xlfn.XLOOKUP(A1153, engagement_pivot!A:A, engagement_pivot!C:C, 0) &gt; 0,
  "Yes",
  "No"
)</f>
        <v>Yes</v>
      </c>
      <c r="R1153">
        <f t="shared" si="85"/>
        <v>62</v>
      </c>
      <c r="S1153" t="str">
        <f t="shared" si="86"/>
        <v>37+ months</v>
      </c>
      <c r="T1153">
        <f>_xlfn.XLOOKUP(A1153,performance_pivot!$A:$A,performance_pivot!$B:$B,"Missing")</f>
        <v>4</v>
      </c>
      <c r="U1153">
        <f>_xlfn.XLOOKUP(A1153,compensation_cleaned!$A:$A,compensation_cleaned!$F:$F,"Missing")</f>
        <v>499723.03723404254</v>
      </c>
      <c r="V1153" t="str">
        <f t="shared" si="87"/>
        <v>Below Avg Pay</v>
      </c>
      <c r="W1153" t="str">
        <f t="shared" si="88"/>
        <v>High Performer</v>
      </c>
      <c r="Y1153" t="str">
        <f t="shared" si="89"/>
        <v>Underpaid High Performer</v>
      </c>
    </row>
    <row r="1154" spans="1:25">
      <c r="A1154" s="7" t="s">
        <v>1340</v>
      </c>
      <c r="B1154" s="8" t="s">
        <v>19</v>
      </c>
      <c r="C1154" s="8">
        <v>34</v>
      </c>
      <c r="D1154" s="8" t="s">
        <v>12</v>
      </c>
      <c r="E1154" s="8" t="s">
        <v>37</v>
      </c>
      <c r="F1154" s="8" t="s">
        <v>38</v>
      </c>
      <c r="G1154" s="9">
        <v>43651</v>
      </c>
      <c r="H1154" s="8" t="s">
        <v>194</v>
      </c>
      <c r="I1154" s="8" t="s">
        <v>45</v>
      </c>
      <c r="J1154" s="10" t="s">
        <v>24</v>
      </c>
      <c r="K1154" t="str">
        <f>_xlfn.XLOOKUP(A1154,attrition_cleaned!$A:$A,attrition_cleaned!$B:$B,"Missing")</f>
        <v>Yes</v>
      </c>
      <c r="L1154" s="9">
        <v>45114</v>
      </c>
      <c r="M1154">
        <f>_xlfn.XLOOKUP(A1154,compensation_cleaned!$A:$A,compensation_cleaned!$B:$B,"Missing")</f>
        <v>695968</v>
      </c>
      <c r="N1154">
        <f>_xlfn.XLOOKUP(A1154,compensation_cleaned!$A:$A,compensation_cleaned!$C:$C,"Missing")</f>
        <v>97763</v>
      </c>
      <c r="O1154" t="str">
        <f>_xlfn.XLOOKUP(A1154,compensation_cleaned!$A:$A,compensation_cleaned!$D:$D,"Missing")</f>
        <v>L2</v>
      </c>
      <c r="P1154">
        <f>_xlfn.XLOOKUP(A1154,engagement_pivot!$A:$A,engagement_pivot!$B:$B,"Missing")</f>
        <v>3</v>
      </c>
      <c r="Q1154" t="str">
        <f>IF(
  _xlfn.XLOOKUP(A1154, engagement_pivot!A:A, engagement_pivot!C:C, 0) &gt; 0,
  "Yes",
  "No"
)</f>
        <v>Yes</v>
      </c>
      <c r="R1154">
        <f t="shared" si="85"/>
        <v>48</v>
      </c>
      <c r="S1154" t="str">
        <f t="shared" si="86"/>
        <v>37+ months</v>
      </c>
      <c r="T1154">
        <f>_xlfn.XLOOKUP(A1154,performance_pivot!$A:$A,performance_pivot!$B:$B,"Missing")</f>
        <v>3</v>
      </c>
      <c r="U1154">
        <f>_xlfn.XLOOKUP(A1154,compensation_cleaned!$A:$A,compensation_cleaned!$F:$F,"Missing")</f>
        <v>746435.40070921986</v>
      </c>
      <c r="V1154" t="str">
        <f t="shared" si="87"/>
        <v>Below Avg Pay</v>
      </c>
      <c r="W1154" t="str">
        <f t="shared" si="88"/>
        <v>Low/Avg Performer</v>
      </c>
      <c r="Y1154" t="str">
        <f t="shared" si="89"/>
        <v>Low Pay &amp; Low Performance</v>
      </c>
    </row>
    <row r="1155" spans="1:25">
      <c r="A1155" s="11" t="s">
        <v>1341</v>
      </c>
      <c r="B1155" s="12" t="s">
        <v>11</v>
      </c>
      <c r="C1155" s="12">
        <v>25</v>
      </c>
      <c r="D1155" s="12" t="s">
        <v>12</v>
      </c>
      <c r="E1155" s="12" t="s">
        <v>37</v>
      </c>
      <c r="F1155" s="12" t="s">
        <v>43</v>
      </c>
      <c r="G1155" s="13">
        <v>44767</v>
      </c>
      <c r="H1155" s="12" t="s">
        <v>634</v>
      </c>
      <c r="I1155" s="12" t="s">
        <v>70</v>
      </c>
      <c r="J1155" s="14" t="s">
        <v>17</v>
      </c>
      <c r="K1155" t="str">
        <f>_xlfn.XLOOKUP(A1155,attrition_cleaned!$A:$A,attrition_cleaned!$B:$B,"Missing")</f>
        <v>No</v>
      </c>
      <c r="L1155" s="13"/>
      <c r="M1155">
        <f>_xlfn.XLOOKUP(A1155,compensation_cleaned!$A:$A,compensation_cleaned!$B:$B,"Missing")</f>
        <v>850583</v>
      </c>
      <c r="N1155">
        <f>_xlfn.XLOOKUP(A1155,compensation_cleaned!$A:$A,compensation_cleaned!$C:$C,"Missing")</f>
        <v>73697</v>
      </c>
      <c r="O1155" t="str">
        <f>_xlfn.XLOOKUP(A1155,compensation_cleaned!$A:$A,compensation_cleaned!$D:$D,"Missing")</f>
        <v>L2</v>
      </c>
      <c r="P1155">
        <f>_xlfn.XLOOKUP(A1155,engagement_pivot!$A:$A,engagement_pivot!$B:$B,"Missing")</f>
        <v>3.3333333333333335</v>
      </c>
      <c r="Q1155" t="str">
        <f>IF(
  _xlfn.XLOOKUP(A1155, engagement_pivot!A:A, engagement_pivot!C:C, 0) &gt; 0,
  "Yes",
  "No"
)</f>
        <v>Yes</v>
      </c>
      <c r="R1155">
        <f t="shared" ref="R1155:R1218" si="90">IF(K1155="Yes",DATEDIF(G1155,L1155,"M"),DATEDIF(G1155,DATE(2023,12,31),"M"))</f>
        <v>17</v>
      </c>
      <c r="S1155" t="str">
        <f t="shared" ref="S1155:S1218" si="91">IF(R1155&lt;=12,"0–12 months",
 IF(R1155&lt;=36,"13–36 months","37+ months"))</f>
        <v>13–36 months</v>
      </c>
      <c r="T1155">
        <f>_xlfn.XLOOKUP(A1155,performance_pivot!$A:$A,performance_pivot!$B:$B,"Missing")</f>
        <v>3</v>
      </c>
      <c r="U1155">
        <f>_xlfn.XLOOKUP(A1155,compensation_cleaned!$A:$A,compensation_cleaned!$F:$F,"Missing")</f>
        <v>746435.40070921986</v>
      </c>
      <c r="V1155" t="str">
        <f t="shared" ref="V1155:V1218" si="92">IF(M1155&gt;U1155,"Above Avg Pay","Below Avg Pay")</f>
        <v>Above Avg Pay</v>
      </c>
      <c r="W1155" t="str">
        <f t="shared" ref="W1155:W1218" si="93">IF(T1155&gt;=4,"High Performer","Low/Avg Performer")</f>
        <v>Low/Avg Performer</v>
      </c>
      <c r="Y1155" t="str">
        <f t="shared" si="89"/>
        <v>Overpaid Low Performer</v>
      </c>
    </row>
    <row r="1156" spans="1:25">
      <c r="A1156" s="7" t="s">
        <v>1342</v>
      </c>
      <c r="B1156" s="8" t="s">
        <v>11</v>
      </c>
      <c r="C1156" s="8">
        <v>31</v>
      </c>
      <c r="D1156" s="8" t="s">
        <v>12</v>
      </c>
      <c r="E1156" s="8" t="s">
        <v>26</v>
      </c>
      <c r="F1156" s="8" t="s">
        <v>27</v>
      </c>
      <c r="G1156" s="9">
        <v>43290</v>
      </c>
      <c r="H1156" s="8" t="s">
        <v>149</v>
      </c>
      <c r="I1156" s="8" t="s">
        <v>56</v>
      </c>
      <c r="J1156" s="10" t="s">
        <v>17</v>
      </c>
      <c r="K1156" t="str">
        <f>_xlfn.XLOOKUP(A1156,attrition_cleaned!$A:$A,attrition_cleaned!$B:$B,"Missing")</f>
        <v>No</v>
      </c>
      <c r="L1156" s="9"/>
      <c r="M1156">
        <f>_xlfn.XLOOKUP(A1156,compensation_cleaned!$A:$A,compensation_cleaned!$B:$B,"Missing")</f>
        <v>1063570</v>
      </c>
      <c r="N1156">
        <f>_xlfn.XLOOKUP(A1156,compensation_cleaned!$A:$A,compensation_cleaned!$C:$C,"Missing")</f>
        <v>140935</v>
      </c>
      <c r="O1156" t="str">
        <f>_xlfn.XLOOKUP(A1156,compensation_cleaned!$A:$A,compensation_cleaned!$D:$D,"Missing")</f>
        <v>L3</v>
      </c>
      <c r="P1156">
        <f>_xlfn.XLOOKUP(A1156,engagement_pivot!$A:$A,engagement_pivot!$B:$B,"Missing")</f>
        <v>3</v>
      </c>
      <c r="Q1156" t="str">
        <f>IF(
  _xlfn.XLOOKUP(A1156, engagement_pivot!A:A, engagement_pivot!C:C, 0) &gt; 0,
  "Yes",
  "No"
)</f>
        <v>Yes</v>
      </c>
      <c r="R1156">
        <f t="shared" si="90"/>
        <v>65</v>
      </c>
      <c r="S1156" t="str">
        <f t="shared" si="91"/>
        <v>37+ months</v>
      </c>
      <c r="T1156">
        <f>_xlfn.XLOOKUP(A1156,performance_pivot!$A:$A,performance_pivot!$B:$B,"Missing")</f>
        <v>3.3333333333333335</v>
      </c>
      <c r="U1156">
        <f>_xlfn.XLOOKUP(A1156,compensation_cleaned!$A:$A,compensation_cleaned!$F:$F,"Missing")</f>
        <v>1044648.4727722772</v>
      </c>
      <c r="V1156" t="str">
        <f t="shared" si="92"/>
        <v>Above Avg Pay</v>
      </c>
      <c r="W1156" t="str">
        <f t="shared" si="93"/>
        <v>Low/Avg Performer</v>
      </c>
      <c r="Y1156" t="str">
        <f t="shared" ref="Y1156:Y1219" si="94">IF(
 AND(V1156="Above Avg Pay",W1156="High Performer"),"Well Aligned",
 IF(
  AND(V1156="Below Avg Pay",W1156="High Performer"),"Underpaid High Performer",
  IF(
   AND(V1156="Above Avg Pay",W1156="Low/Avg Performer"),"Overpaid Low Performer",
   "Low Pay &amp; Low Performance"
  )
 )
)</f>
        <v>Overpaid Low Performer</v>
      </c>
    </row>
    <row r="1157" spans="1:25">
      <c r="A1157" s="11" t="s">
        <v>1343</v>
      </c>
      <c r="B1157" s="12" t="s">
        <v>11</v>
      </c>
      <c r="C1157" s="12">
        <v>41</v>
      </c>
      <c r="D1157" s="12" t="s">
        <v>20</v>
      </c>
      <c r="E1157" s="12" t="s">
        <v>13</v>
      </c>
      <c r="F1157" s="12" t="s">
        <v>21</v>
      </c>
      <c r="G1157" s="13">
        <v>44859</v>
      </c>
      <c r="H1157" s="12" t="s">
        <v>233</v>
      </c>
      <c r="I1157" s="12" t="s">
        <v>16</v>
      </c>
      <c r="J1157" s="14" t="s">
        <v>24</v>
      </c>
      <c r="K1157" t="str">
        <f>_xlfn.XLOOKUP(A1157,attrition_cleaned!$A:$A,attrition_cleaned!$B:$B,"Missing")</f>
        <v>No</v>
      </c>
      <c r="L1157" s="13"/>
      <c r="M1157">
        <f>_xlfn.XLOOKUP(A1157,compensation_cleaned!$A:$A,compensation_cleaned!$B:$B,"Missing")</f>
        <v>951092</v>
      </c>
      <c r="N1157">
        <f>_xlfn.XLOOKUP(A1157,compensation_cleaned!$A:$A,compensation_cleaned!$C:$C,"Missing")</f>
        <v>53520</v>
      </c>
      <c r="O1157" t="str">
        <f>_xlfn.XLOOKUP(A1157,compensation_cleaned!$A:$A,compensation_cleaned!$D:$D,"Missing")</f>
        <v>L3</v>
      </c>
      <c r="P1157">
        <f>_xlfn.XLOOKUP(A1157,engagement_pivot!$A:$A,engagement_pivot!$B:$B,"Missing")</f>
        <v>3</v>
      </c>
      <c r="Q1157" t="str">
        <f>IF(
  _xlfn.XLOOKUP(A1157, engagement_pivot!A:A, engagement_pivot!C:C, 0) &gt; 0,
  "Yes",
  "No"
)</f>
        <v>Yes</v>
      </c>
      <c r="R1157">
        <f t="shared" si="90"/>
        <v>14</v>
      </c>
      <c r="S1157" t="str">
        <f t="shared" si="91"/>
        <v>13–36 months</v>
      </c>
      <c r="T1157">
        <f>_xlfn.XLOOKUP(A1157,performance_pivot!$A:$A,performance_pivot!$B:$B,"Missing")</f>
        <v>3.5</v>
      </c>
      <c r="U1157">
        <f>_xlfn.XLOOKUP(A1157,compensation_cleaned!$A:$A,compensation_cleaned!$F:$F,"Missing")</f>
        <v>1044648.4727722772</v>
      </c>
      <c r="V1157" t="str">
        <f t="shared" si="92"/>
        <v>Below Avg Pay</v>
      </c>
      <c r="W1157" t="str">
        <f t="shared" si="93"/>
        <v>Low/Avg Performer</v>
      </c>
      <c r="Y1157" t="str">
        <f t="shared" si="94"/>
        <v>Low Pay &amp; Low Performance</v>
      </c>
    </row>
    <row r="1158" spans="1:25">
      <c r="A1158" s="7" t="s">
        <v>1344</v>
      </c>
      <c r="B1158" s="8" t="s">
        <v>11</v>
      </c>
      <c r="C1158" s="8">
        <v>35</v>
      </c>
      <c r="D1158" s="8" t="s">
        <v>20</v>
      </c>
      <c r="E1158" s="8" t="s">
        <v>13</v>
      </c>
      <c r="F1158" s="8" t="s">
        <v>21</v>
      </c>
      <c r="G1158" s="9">
        <v>43711</v>
      </c>
      <c r="H1158" s="8" t="s">
        <v>364</v>
      </c>
      <c r="I1158" s="8" t="s">
        <v>45</v>
      </c>
      <c r="J1158" s="10" t="s">
        <v>24</v>
      </c>
      <c r="K1158" t="str">
        <f>_xlfn.XLOOKUP(A1158,attrition_cleaned!$A:$A,attrition_cleaned!$B:$B,"Missing")</f>
        <v>No</v>
      </c>
      <c r="L1158" s="9"/>
      <c r="M1158">
        <f>_xlfn.XLOOKUP(A1158,compensation_cleaned!$A:$A,compensation_cleaned!$B:$B,"Missing")</f>
        <v>653405</v>
      </c>
      <c r="N1158">
        <f>_xlfn.XLOOKUP(A1158,compensation_cleaned!$A:$A,compensation_cleaned!$C:$C,"Missing")</f>
        <v>57958</v>
      </c>
      <c r="O1158" t="str">
        <f>_xlfn.XLOOKUP(A1158,compensation_cleaned!$A:$A,compensation_cleaned!$D:$D,"Missing")</f>
        <v>L2</v>
      </c>
      <c r="P1158">
        <f>_xlfn.XLOOKUP(A1158,engagement_pivot!$A:$A,engagement_pivot!$B:$B,"Missing")</f>
        <v>3</v>
      </c>
      <c r="Q1158" t="str">
        <f>IF(
  _xlfn.XLOOKUP(A1158, engagement_pivot!A:A, engagement_pivot!C:C, 0) &gt; 0,
  "Yes",
  "No"
)</f>
        <v>Yes</v>
      </c>
      <c r="R1158">
        <f t="shared" si="90"/>
        <v>51</v>
      </c>
      <c r="S1158" t="str">
        <f t="shared" si="91"/>
        <v>37+ months</v>
      </c>
      <c r="T1158">
        <f>_xlfn.XLOOKUP(A1158,performance_pivot!$A:$A,performance_pivot!$B:$B,"Missing")</f>
        <v>3</v>
      </c>
      <c r="U1158">
        <f>_xlfn.XLOOKUP(A1158,compensation_cleaned!$A:$A,compensation_cleaned!$F:$F,"Missing")</f>
        <v>746435.40070921986</v>
      </c>
      <c r="V1158" t="str">
        <f t="shared" si="92"/>
        <v>Below Avg Pay</v>
      </c>
      <c r="W1158" t="str">
        <f t="shared" si="93"/>
        <v>Low/Avg Performer</v>
      </c>
      <c r="Y1158" t="str">
        <f t="shared" si="94"/>
        <v>Low Pay &amp; Low Performance</v>
      </c>
    </row>
    <row r="1159" spans="1:25">
      <c r="A1159" s="11" t="s">
        <v>1345</v>
      </c>
      <c r="B1159" s="12" t="s">
        <v>19</v>
      </c>
      <c r="C1159" s="12">
        <v>33</v>
      </c>
      <c r="D1159" s="12" t="s">
        <v>12</v>
      </c>
      <c r="E1159" s="12" t="s">
        <v>49</v>
      </c>
      <c r="F1159" s="12" t="s">
        <v>50</v>
      </c>
      <c r="G1159" s="13">
        <v>45054</v>
      </c>
      <c r="H1159" s="12" t="s">
        <v>223</v>
      </c>
      <c r="I1159" s="12" t="s">
        <v>31</v>
      </c>
      <c r="J1159" s="14" t="s">
        <v>24</v>
      </c>
      <c r="K1159" t="str">
        <f>_xlfn.XLOOKUP(A1159,attrition_cleaned!$A:$A,attrition_cleaned!$B:$B,"Missing")</f>
        <v>No</v>
      </c>
      <c r="L1159" s="13"/>
      <c r="M1159">
        <f>_xlfn.XLOOKUP(A1159,compensation_cleaned!$A:$A,compensation_cleaned!$B:$B,"Missing")</f>
        <v>472143</v>
      </c>
      <c r="N1159">
        <f>_xlfn.XLOOKUP(A1159,compensation_cleaned!$A:$A,compensation_cleaned!$C:$C,"Missing")</f>
        <v>68339</v>
      </c>
      <c r="O1159" t="str">
        <f>_xlfn.XLOOKUP(A1159,compensation_cleaned!$A:$A,compensation_cleaned!$D:$D,"Missing")</f>
        <v>L1</v>
      </c>
      <c r="P1159">
        <f>_xlfn.XLOOKUP(A1159,engagement_pivot!$A:$A,engagement_pivot!$B:$B,"Missing")</f>
        <v>4</v>
      </c>
      <c r="Q1159" t="str">
        <f>IF(
  _xlfn.XLOOKUP(A1159, engagement_pivot!A:A, engagement_pivot!C:C, 0) &gt; 0,
  "Yes",
  "No"
)</f>
        <v>Yes</v>
      </c>
      <c r="R1159">
        <f t="shared" si="90"/>
        <v>7</v>
      </c>
      <c r="S1159" t="str">
        <f t="shared" si="91"/>
        <v>0–12 months</v>
      </c>
      <c r="T1159">
        <f>_xlfn.XLOOKUP(A1159,performance_pivot!$A:$A,performance_pivot!$B:$B,"Missing")</f>
        <v>2.6666666666666665</v>
      </c>
      <c r="U1159">
        <f>_xlfn.XLOOKUP(A1159,compensation_cleaned!$A:$A,compensation_cleaned!$F:$F,"Missing")</f>
        <v>499723.03723404254</v>
      </c>
      <c r="V1159" t="str">
        <f t="shared" si="92"/>
        <v>Below Avg Pay</v>
      </c>
      <c r="W1159" t="str">
        <f t="shared" si="93"/>
        <v>Low/Avg Performer</v>
      </c>
      <c r="Y1159" t="str">
        <f t="shared" si="94"/>
        <v>Low Pay &amp; Low Performance</v>
      </c>
    </row>
    <row r="1160" spans="1:25">
      <c r="A1160" s="7" t="s">
        <v>1346</v>
      </c>
      <c r="B1160" s="8" t="s">
        <v>19</v>
      </c>
      <c r="C1160" s="8">
        <v>30</v>
      </c>
      <c r="D1160" s="8" t="s">
        <v>20</v>
      </c>
      <c r="E1160" s="8" t="s">
        <v>26</v>
      </c>
      <c r="F1160" s="8" t="s">
        <v>27</v>
      </c>
      <c r="G1160" s="9">
        <v>43044</v>
      </c>
      <c r="H1160" s="8" t="s">
        <v>435</v>
      </c>
      <c r="I1160" s="8" t="s">
        <v>31</v>
      </c>
      <c r="J1160" s="10" t="s">
        <v>24</v>
      </c>
      <c r="K1160" t="str">
        <f>_xlfn.XLOOKUP(A1160,attrition_cleaned!$A:$A,attrition_cleaned!$B:$B,"Missing")</f>
        <v>No</v>
      </c>
      <c r="L1160" s="9"/>
      <c r="M1160">
        <f>_xlfn.XLOOKUP(A1160,compensation_cleaned!$A:$A,compensation_cleaned!$B:$B,"Missing")</f>
        <v>521760</v>
      </c>
      <c r="N1160">
        <f>_xlfn.XLOOKUP(A1160,compensation_cleaned!$A:$A,compensation_cleaned!$C:$C,"Missing")</f>
        <v>59205</v>
      </c>
      <c r="O1160" t="str">
        <f>_xlfn.XLOOKUP(A1160,compensation_cleaned!$A:$A,compensation_cleaned!$D:$D,"Missing")</f>
        <v>L1</v>
      </c>
      <c r="P1160">
        <f>_xlfn.XLOOKUP(A1160,engagement_pivot!$A:$A,engagement_pivot!$B:$B,"Missing")</f>
        <v>4</v>
      </c>
      <c r="Q1160" t="str">
        <f>IF(
  _xlfn.XLOOKUP(A1160, engagement_pivot!A:A, engagement_pivot!C:C, 0) &gt; 0,
  "Yes",
  "No"
)</f>
        <v>Yes</v>
      </c>
      <c r="R1160">
        <f t="shared" si="90"/>
        <v>73</v>
      </c>
      <c r="S1160" t="str">
        <f t="shared" si="91"/>
        <v>37+ months</v>
      </c>
      <c r="T1160">
        <f>_xlfn.XLOOKUP(A1160,performance_pivot!$A:$A,performance_pivot!$B:$B,"Missing")</f>
        <v>3.5</v>
      </c>
      <c r="U1160">
        <f>_xlfn.XLOOKUP(A1160,compensation_cleaned!$A:$A,compensation_cleaned!$F:$F,"Missing")</f>
        <v>499723.03723404254</v>
      </c>
      <c r="V1160" t="str">
        <f t="shared" si="92"/>
        <v>Above Avg Pay</v>
      </c>
      <c r="W1160" t="str">
        <f t="shared" si="93"/>
        <v>Low/Avg Performer</v>
      </c>
      <c r="Y1160" t="str">
        <f t="shared" si="94"/>
        <v>Overpaid Low Performer</v>
      </c>
    </row>
    <row r="1161" spans="1:25">
      <c r="A1161" s="11" t="s">
        <v>1347</v>
      </c>
      <c r="B1161" s="12" t="s">
        <v>11</v>
      </c>
      <c r="C1161" s="12">
        <v>32</v>
      </c>
      <c r="D1161" s="12" t="s">
        <v>12</v>
      </c>
      <c r="E1161" s="12" t="s">
        <v>26</v>
      </c>
      <c r="F1161" s="12" t="s">
        <v>58</v>
      </c>
      <c r="G1161" s="13">
        <v>44019</v>
      </c>
      <c r="H1161" s="12" t="s">
        <v>382</v>
      </c>
      <c r="I1161" s="12" t="s">
        <v>70</v>
      </c>
      <c r="J1161" s="14" t="s">
        <v>24</v>
      </c>
      <c r="K1161" t="str">
        <f>_xlfn.XLOOKUP(A1161,attrition_cleaned!$A:$A,attrition_cleaned!$B:$B,"Missing")</f>
        <v>No</v>
      </c>
      <c r="L1161" s="13"/>
      <c r="M1161">
        <f>_xlfn.XLOOKUP(A1161,compensation_cleaned!$A:$A,compensation_cleaned!$B:$B,"Missing")</f>
        <v>912452</v>
      </c>
      <c r="N1161">
        <f>_xlfn.XLOOKUP(A1161,compensation_cleaned!$A:$A,compensation_cleaned!$C:$C,"Missing")</f>
        <v>131250</v>
      </c>
      <c r="O1161" t="str">
        <f>_xlfn.XLOOKUP(A1161,compensation_cleaned!$A:$A,compensation_cleaned!$D:$D,"Missing")</f>
        <v>L3</v>
      </c>
      <c r="P1161">
        <f>_xlfn.XLOOKUP(A1161,engagement_pivot!$A:$A,engagement_pivot!$B:$B,"Missing")</f>
        <v>3.5</v>
      </c>
      <c r="Q1161" t="str">
        <f>IF(
  _xlfn.XLOOKUP(A1161, engagement_pivot!A:A, engagement_pivot!C:C, 0) &gt; 0,
  "Yes",
  "No"
)</f>
        <v>Yes</v>
      </c>
      <c r="R1161">
        <f t="shared" si="90"/>
        <v>41</v>
      </c>
      <c r="S1161" t="str">
        <f t="shared" si="91"/>
        <v>37+ months</v>
      </c>
      <c r="T1161">
        <f>_xlfn.XLOOKUP(A1161,performance_pivot!$A:$A,performance_pivot!$B:$B,"Missing")</f>
        <v>4.333333333333333</v>
      </c>
      <c r="U1161">
        <f>_xlfn.XLOOKUP(A1161,compensation_cleaned!$A:$A,compensation_cleaned!$F:$F,"Missing")</f>
        <v>1044648.4727722772</v>
      </c>
      <c r="V1161" t="str">
        <f t="shared" si="92"/>
        <v>Below Avg Pay</v>
      </c>
      <c r="W1161" t="str">
        <f t="shared" si="93"/>
        <v>High Performer</v>
      </c>
      <c r="Y1161" t="str">
        <f t="shared" si="94"/>
        <v>Underpaid High Performer</v>
      </c>
    </row>
    <row r="1162" spans="1:25">
      <c r="A1162" s="7" t="s">
        <v>1348</v>
      </c>
      <c r="B1162" s="8" t="s">
        <v>19</v>
      </c>
      <c r="C1162" s="8">
        <v>39</v>
      </c>
      <c r="D1162" s="8" t="s">
        <v>12</v>
      </c>
      <c r="E1162" s="8" t="s">
        <v>13</v>
      </c>
      <c r="F1162" s="8" t="s">
        <v>14</v>
      </c>
      <c r="G1162" s="9">
        <v>43249</v>
      </c>
      <c r="H1162" s="8" t="s">
        <v>683</v>
      </c>
      <c r="I1162" s="8" t="s">
        <v>45</v>
      </c>
      <c r="J1162" s="10" t="s">
        <v>24</v>
      </c>
      <c r="K1162" t="str">
        <f>_xlfn.XLOOKUP(A1162,attrition_cleaned!$A:$A,attrition_cleaned!$B:$B,"Missing")</f>
        <v>No</v>
      </c>
      <c r="L1162" s="9"/>
      <c r="M1162">
        <f>_xlfn.XLOOKUP(A1162,compensation_cleaned!$A:$A,compensation_cleaned!$B:$B,"Missing")</f>
        <v>583922</v>
      </c>
      <c r="N1162">
        <f>_xlfn.XLOOKUP(A1162,compensation_cleaned!$A:$A,compensation_cleaned!$C:$C,"Missing")</f>
        <v>35473</v>
      </c>
      <c r="O1162" t="str">
        <f>_xlfn.XLOOKUP(A1162,compensation_cleaned!$A:$A,compensation_cleaned!$D:$D,"Missing")</f>
        <v>L1</v>
      </c>
      <c r="P1162">
        <f>_xlfn.XLOOKUP(A1162,engagement_pivot!$A:$A,engagement_pivot!$B:$B,"Missing")</f>
        <v>2</v>
      </c>
      <c r="Q1162" t="str">
        <f>IF(
  _xlfn.XLOOKUP(A1162, engagement_pivot!A:A, engagement_pivot!C:C, 0) &gt; 0,
  "Yes",
  "No"
)</f>
        <v>Yes</v>
      </c>
      <c r="R1162">
        <f t="shared" si="90"/>
        <v>67</v>
      </c>
      <c r="S1162" t="str">
        <f t="shared" si="91"/>
        <v>37+ months</v>
      </c>
      <c r="T1162">
        <f>_xlfn.XLOOKUP(A1162,performance_pivot!$A:$A,performance_pivot!$B:$B,"Missing")</f>
        <v>3</v>
      </c>
      <c r="U1162">
        <f>_xlfn.XLOOKUP(A1162,compensation_cleaned!$A:$A,compensation_cleaned!$F:$F,"Missing")</f>
        <v>499723.03723404254</v>
      </c>
      <c r="V1162" t="str">
        <f t="shared" si="92"/>
        <v>Above Avg Pay</v>
      </c>
      <c r="W1162" t="str">
        <f t="shared" si="93"/>
        <v>Low/Avg Performer</v>
      </c>
      <c r="Y1162" t="str">
        <f t="shared" si="94"/>
        <v>Overpaid Low Performer</v>
      </c>
    </row>
    <row r="1163" spans="1:25">
      <c r="A1163" s="11" t="s">
        <v>1349</v>
      </c>
      <c r="B1163" s="12" t="s">
        <v>19</v>
      </c>
      <c r="C1163" s="12">
        <v>39</v>
      </c>
      <c r="D1163" s="12" t="s">
        <v>20</v>
      </c>
      <c r="E1163" s="12" t="s">
        <v>26</v>
      </c>
      <c r="F1163" s="12" t="s">
        <v>27</v>
      </c>
      <c r="G1163" s="13">
        <v>44995</v>
      </c>
      <c r="H1163" s="12" t="s">
        <v>368</v>
      </c>
      <c r="I1163" s="12" t="s">
        <v>31</v>
      </c>
      <c r="J1163" s="14" t="s">
        <v>24</v>
      </c>
      <c r="K1163" t="str">
        <f>_xlfn.XLOOKUP(A1163,attrition_cleaned!$A:$A,attrition_cleaned!$B:$B,"Missing")</f>
        <v>No</v>
      </c>
      <c r="L1163" s="13"/>
      <c r="M1163">
        <f>_xlfn.XLOOKUP(A1163,compensation_cleaned!$A:$A,compensation_cleaned!$B:$B,"Missing")</f>
        <v>664237</v>
      </c>
      <c r="N1163">
        <f>_xlfn.XLOOKUP(A1163,compensation_cleaned!$A:$A,compensation_cleaned!$C:$C,"Missing")</f>
        <v>67486</v>
      </c>
      <c r="O1163" t="str">
        <f>_xlfn.XLOOKUP(A1163,compensation_cleaned!$A:$A,compensation_cleaned!$D:$D,"Missing")</f>
        <v>L2</v>
      </c>
      <c r="P1163">
        <f>_xlfn.XLOOKUP(A1163,engagement_pivot!$A:$A,engagement_pivot!$B:$B,"Missing")</f>
        <v>5</v>
      </c>
      <c r="Q1163" t="str">
        <f>IF(
  _xlfn.XLOOKUP(A1163, engagement_pivot!A:A, engagement_pivot!C:C, 0) &gt; 0,
  "Yes",
  "No"
)</f>
        <v>Yes</v>
      </c>
      <c r="R1163">
        <f t="shared" si="90"/>
        <v>9</v>
      </c>
      <c r="S1163" t="str">
        <f t="shared" si="91"/>
        <v>0–12 months</v>
      </c>
      <c r="T1163">
        <f>_xlfn.XLOOKUP(A1163,performance_pivot!$A:$A,performance_pivot!$B:$B,"Missing")</f>
        <v>4</v>
      </c>
      <c r="U1163">
        <f>_xlfn.XLOOKUP(A1163,compensation_cleaned!$A:$A,compensation_cleaned!$F:$F,"Missing")</f>
        <v>746435.40070921986</v>
      </c>
      <c r="V1163" t="str">
        <f t="shared" si="92"/>
        <v>Below Avg Pay</v>
      </c>
      <c r="W1163" t="str">
        <f t="shared" si="93"/>
        <v>High Performer</v>
      </c>
      <c r="Y1163" t="str">
        <f t="shared" si="94"/>
        <v>Underpaid High Performer</v>
      </c>
    </row>
    <row r="1164" spans="1:25">
      <c r="A1164" s="7" t="s">
        <v>1350</v>
      </c>
      <c r="B1164" s="8" t="s">
        <v>19</v>
      </c>
      <c r="C1164" s="8">
        <v>23</v>
      </c>
      <c r="D1164" s="8" t="s">
        <v>20</v>
      </c>
      <c r="E1164" s="8" t="s">
        <v>49</v>
      </c>
      <c r="F1164" s="8" t="s">
        <v>50</v>
      </c>
      <c r="G1164" s="9">
        <v>44846</v>
      </c>
      <c r="H1164" s="8" t="s">
        <v>120</v>
      </c>
      <c r="I1164" s="8" t="s">
        <v>16</v>
      </c>
      <c r="J1164" s="10" t="s">
        <v>24</v>
      </c>
      <c r="K1164" t="str">
        <f>_xlfn.XLOOKUP(A1164,attrition_cleaned!$A:$A,attrition_cleaned!$B:$B,"Missing")</f>
        <v>No</v>
      </c>
      <c r="L1164" s="9"/>
      <c r="M1164">
        <f>_xlfn.XLOOKUP(A1164,compensation_cleaned!$A:$A,compensation_cleaned!$B:$B,"Missing")</f>
        <v>1174056</v>
      </c>
      <c r="N1164">
        <f>_xlfn.XLOOKUP(A1164,compensation_cleaned!$A:$A,compensation_cleaned!$C:$C,"Missing")</f>
        <v>145795</v>
      </c>
      <c r="O1164" t="str">
        <f>_xlfn.XLOOKUP(A1164,compensation_cleaned!$A:$A,compensation_cleaned!$D:$D,"Missing")</f>
        <v>L3</v>
      </c>
      <c r="P1164">
        <f>_xlfn.XLOOKUP(A1164,engagement_pivot!$A:$A,engagement_pivot!$B:$B,"Missing")</f>
        <v>2</v>
      </c>
      <c r="Q1164" t="str">
        <f>IF(
  _xlfn.XLOOKUP(A1164, engagement_pivot!A:A, engagement_pivot!C:C, 0) &gt; 0,
  "Yes",
  "No"
)</f>
        <v>Yes</v>
      </c>
      <c r="R1164">
        <f t="shared" si="90"/>
        <v>14</v>
      </c>
      <c r="S1164" t="str">
        <f t="shared" si="91"/>
        <v>13–36 months</v>
      </c>
      <c r="T1164">
        <f>_xlfn.XLOOKUP(A1164,performance_pivot!$A:$A,performance_pivot!$B:$B,"Missing")</f>
        <v>2.5</v>
      </c>
      <c r="U1164">
        <f>_xlfn.XLOOKUP(A1164,compensation_cleaned!$A:$A,compensation_cleaned!$F:$F,"Missing")</f>
        <v>1044648.4727722772</v>
      </c>
      <c r="V1164" t="str">
        <f t="shared" si="92"/>
        <v>Above Avg Pay</v>
      </c>
      <c r="W1164" t="str">
        <f t="shared" si="93"/>
        <v>Low/Avg Performer</v>
      </c>
      <c r="Y1164" t="str">
        <f t="shared" si="94"/>
        <v>Overpaid Low Performer</v>
      </c>
    </row>
    <row r="1165" spans="1:25">
      <c r="A1165" s="11" t="s">
        <v>1351</v>
      </c>
      <c r="B1165" s="12" t="s">
        <v>11</v>
      </c>
      <c r="C1165" s="12">
        <v>34</v>
      </c>
      <c r="D1165" s="12" t="s">
        <v>12</v>
      </c>
      <c r="E1165" s="12" t="s">
        <v>33</v>
      </c>
      <c r="F1165" s="12" t="s">
        <v>112</v>
      </c>
      <c r="G1165" s="13">
        <v>44430</v>
      </c>
      <c r="H1165" s="12" t="s">
        <v>308</v>
      </c>
      <c r="I1165" s="12" t="s">
        <v>70</v>
      </c>
      <c r="J1165" s="14" t="s">
        <v>24</v>
      </c>
      <c r="K1165" t="str">
        <f>_xlfn.XLOOKUP(A1165,attrition_cleaned!$A:$A,attrition_cleaned!$B:$B,"Missing")</f>
        <v>No</v>
      </c>
      <c r="L1165" s="13"/>
      <c r="M1165">
        <f>_xlfn.XLOOKUP(A1165,compensation_cleaned!$A:$A,compensation_cleaned!$B:$B,"Missing")</f>
        <v>1045663</v>
      </c>
      <c r="N1165">
        <f>_xlfn.XLOOKUP(A1165,compensation_cleaned!$A:$A,compensation_cleaned!$C:$C,"Missing")</f>
        <v>141938</v>
      </c>
      <c r="O1165" t="str">
        <f>_xlfn.XLOOKUP(A1165,compensation_cleaned!$A:$A,compensation_cleaned!$D:$D,"Missing")</f>
        <v>L3</v>
      </c>
      <c r="P1165">
        <f>_xlfn.XLOOKUP(A1165,engagement_pivot!$A:$A,engagement_pivot!$B:$B,"Missing")</f>
        <v>4</v>
      </c>
      <c r="Q1165" t="str">
        <f>IF(
  _xlfn.XLOOKUP(A1165, engagement_pivot!A:A, engagement_pivot!C:C, 0) &gt; 0,
  "Yes",
  "No"
)</f>
        <v>Yes</v>
      </c>
      <c r="R1165">
        <f t="shared" si="90"/>
        <v>28</v>
      </c>
      <c r="S1165" t="str">
        <f t="shared" si="91"/>
        <v>13–36 months</v>
      </c>
      <c r="T1165">
        <f>_xlfn.XLOOKUP(A1165,performance_pivot!$A:$A,performance_pivot!$B:$B,"Missing")</f>
        <v>3.5</v>
      </c>
      <c r="U1165">
        <f>_xlfn.XLOOKUP(A1165,compensation_cleaned!$A:$A,compensation_cleaned!$F:$F,"Missing")</f>
        <v>1044648.4727722772</v>
      </c>
      <c r="V1165" t="str">
        <f t="shared" si="92"/>
        <v>Above Avg Pay</v>
      </c>
      <c r="W1165" t="str">
        <f t="shared" si="93"/>
        <v>Low/Avg Performer</v>
      </c>
      <c r="Y1165" t="str">
        <f t="shared" si="94"/>
        <v>Overpaid Low Performer</v>
      </c>
    </row>
    <row r="1166" spans="1:25">
      <c r="A1166" s="7" t="s">
        <v>1352</v>
      </c>
      <c r="B1166" s="8" t="s">
        <v>19</v>
      </c>
      <c r="C1166" s="8">
        <v>44</v>
      </c>
      <c r="D1166" s="8" t="s">
        <v>20</v>
      </c>
      <c r="E1166" s="8" t="s">
        <v>33</v>
      </c>
      <c r="F1166" s="8" t="s">
        <v>34</v>
      </c>
      <c r="G1166" s="9">
        <v>44553</v>
      </c>
      <c r="H1166" s="8" t="s">
        <v>319</v>
      </c>
      <c r="I1166" s="8" t="s">
        <v>31</v>
      </c>
      <c r="J1166" s="10" t="s">
        <v>24</v>
      </c>
      <c r="K1166" t="str">
        <f>_xlfn.XLOOKUP(A1166,attrition_cleaned!$A:$A,attrition_cleaned!$B:$B,"Missing")</f>
        <v>Yes</v>
      </c>
      <c r="L1166" s="9">
        <v>45936</v>
      </c>
      <c r="M1166">
        <f>_xlfn.XLOOKUP(A1166,compensation_cleaned!$A:$A,compensation_cleaned!$B:$B,"Missing")</f>
        <v>662969</v>
      </c>
      <c r="N1166">
        <f>_xlfn.XLOOKUP(A1166,compensation_cleaned!$A:$A,compensation_cleaned!$C:$C,"Missing")</f>
        <v>71926</v>
      </c>
      <c r="O1166" t="str">
        <f>_xlfn.XLOOKUP(A1166,compensation_cleaned!$A:$A,compensation_cleaned!$D:$D,"Missing")</f>
        <v>L2</v>
      </c>
      <c r="P1166">
        <f>_xlfn.XLOOKUP(A1166,engagement_pivot!$A:$A,engagement_pivot!$B:$B,"Missing")</f>
        <v>4</v>
      </c>
      <c r="Q1166" t="str">
        <f>IF(
  _xlfn.XLOOKUP(A1166, engagement_pivot!A:A, engagement_pivot!C:C, 0) &gt; 0,
  "Yes",
  "No"
)</f>
        <v>Yes</v>
      </c>
      <c r="R1166">
        <f t="shared" si="90"/>
        <v>45</v>
      </c>
      <c r="S1166" t="str">
        <f t="shared" si="91"/>
        <v>37+ months</v>
      </c>
      <c r="T1166">
        <f>_xlfn.XLOOKUP(A1166,performance_pivot!$A:$A,performance_pivot!$B:$B,"Missing")</f>
        <v>4</v>
      </c>
      <c r="U1166">
        <f>_xlfn.XLOOKUP(A1166,compensation_cleaned!$A:$A,compensation_cleaned!$F:$F,"Missing")</f>
        <v>746435.40070921986</v>
      </c>
      <c r="V1166" t="str">
        <f t="shared" si="92"/>
        <v>Below Avg Pay</v>
      </c>
      <c r="W1166" t="str">
        <f t="shared" si="93"/>
        <v>High Performer</v>
      </c>
      <c r="Y1166" t="str">
        <f t="shared" si="94"/>
        <v>Underpaid High Performer</v>
      </c>
    </row>
    <row r="1167" spans="1:25">
      <c r="A1167" s="11" t="s">
        <v>1353</v>
      </c>
      <c r="B1167" s="12" t="s">
        <v>11</v>
      </c>
      <c r="C1167" s="12">
        <v>41</v>
      </c>
      <c r="D1167" s="12" t="s">
        <v>12</v>
      </c>
      <c r="E1167" s="12" t="s">
        <v>33</v>
      </c>
      <c r="F1167" s="12" t="s">
        <v>34</v>
      </c>
      <c r="G1167" s="13">
        <v>43431</v>
      </c>
      <c r="H1167" s="12" t="s">
        <v>398</v>
      </c>
      <c r="I1167" s="12" t="s">
        <v>45</v>
      </c>
      <c r="J1167" s="14" t="s">
        <v>24</v>
      </c>
      <c r="K1167" t="str">
        <f>_xlfn.XLOOKUP(A1167,attrition_cleaned!$A:$A,attrition_cleaned!$B:$B,"Missing")</f>
        <v>No</v>
      </c>
      <c r="L1167" s="13"/>
      <c r="M1167">
        <f>_xlfn.XLOOKUP(A1167,compensation_cleaned!$A:$A,compensation_cleaned!$B:$B,"Missing")</f>
        <v>738569</v>
      </c>
      <c r="N1167">
        <f>_xlfn.XLOOKUP(A1167,compensation_cleaned!$A:$A,compensation_cleaned!$C:$C,"Missing")</f>
        <v>106732</v>
      </c>
      <c r="O1167" t="str">
        <f>_xlfn.XLOOKUP(A1167,compensation_cleaned!$A:$A,compensation_cleaned!$D:$D,"Missing")</f>
        <v>L2</v>
      </c>
      <c r="P1167">
        <f>_xlfn.XLOOKUP(A1167,engagement_pivot!$A:$A,engagement_pivot!$B:$B,"Missing")</f>
        <v>4</v>
      </c>
      <c r="Q1167" t="str">
        <f>IF(
  _xlfn.XLOOKUP(A1167, engagement_pivot!A:A, engagement_pivot!C:C, 0) &gt; 0,
  "Yes",
  "No"
)</f>
        <v>Yes</v>
      </c>
      <c r="R1167">
        <f t="shared" si="90"/>
        <v>61</v>
      </c>
      <c r="S1167" t="str">
        <f t="shared" si="91"/>
        <v>37+ months</v>
      </c>
      <c r="T1167">
        <f>_xlfn.XLOOKUP(A1167,performance_pivot!$A:$A,performance_pivot!$B:$B,"Missing")</f>
        <v>4</v>
      </c>
      <c r="U1167">
        <f>_xlfn.XLOOKUP(A1167,compensation_cleaned!$A:$A,compensation_cleaned!$F:$F,"Missing")</f>
        <v>746435.40070921986</v>
      </c>
      <c r="V1167" t="str">
        <f t="shared" si="92"/>
        <v>Below Avg Pay</v>
      </c>
      <c r="W1167" t="str">
        <f t="shared" si="93"/>
        <v>High Performer</v>
      </c>
      <c r="Y1167" t="str">
        <f t="shared" si="94"/>
        <v>Underpaid High Performer</v>
      </c>
    </row>
    <row r="1168" spans="1:25">
      <c r="A1168" s="7" t="s">
        <v>1354</v>
      </c>
      <c r="B1168" s="8" t="s">
        <v>11</v>
      </c>
      <c r="C1168" s="8">
        <v>33</v>
      </c>
      <c r="D1168" s="8" t="s">
        <v>20</v>
      </c>
      <c r="E1168" s="8" t="s">
        <v>37</v>
      </c>
      <c r="F1168" s="8" t="s">
        <v>43</v>
      </c>
      <c r="G1168" s="9">
        <v>43197</v>
      </c>
      <c r="H1168" s="8" t="s">
        <v>122</v>
      </c>
      <c r="I1168" s="8" t="s">
        <v>56</v>
      </c>
      <c r="J1168" s="10" t="s">
        <v>24</v>
      </c>
      <c r="K1168" t="str">
        <f>_xlfn.XLOOKUP(A1168,attrition_cleaned!$A:$A,attrition_cleaned!$B:$B,"Missing")</f>
        <v>Yes</v>
      </c>
      <c r="L1168" s="9">
        <v>43888</v>
      </c>
      <c r="M1168">
        <f>_xlfn.XLOOKUP(A1168,compensation_cleaned!$A:$A,compensation_cleaned!$B:$B,"Missing")</f>
        <v>429362</v>
      </c>
      <c r="N1168">
        <f>_xlfn.XLOOKUP(A1168,compensation_cleaned!$A:$A,compensation_cleaned!$C:$C,"Missing")</f>
        <v>35492</v>
      </c>
      <c r="O1168" t="str">
        <f>_xlfn.XLOOKUP(A1168,compensation_cleaned!$A:$A,compensation_cleaned!$D:$D,"Missing")</f>
        <v>L1</v>
      </c>
      <c r="P1168">
        <f>_xlfn.XLOOKUP(A1168,engagement_pivot!$A:$A,engagement_pivot!$B:$B,"Missing")</f>
        <v>3.5</v>
      </c>
      <c r="Q1168" t="str">
        <f>IF(
  _xlfn.XLOOKUP(A1168, engagement_pivot!A:A, engagement_pivot!C:C, 0) &gt; 0,
  "Yes",
  "No"
)</f>
        <v>Yes</v>
      </c>
      <c r="R1168">
        <f t="shared" si="90"/>
        <v>22</v>
      </c>
      <c r="S1168" t="str">
        <f t="shared" si="91"/>
        <v>13–36 months</v>
      </c>
      <c r="T1168">
        <f>_xlfn.XLOOKUP(A1168,performance_pivot!$A:$A,performance_pivot!$B:$B,"Missing")</f>
        <v>5</v>
      </c>
      <c r="U1168">
        <f>_xlfn.XLOOKUP(A1168,compensation_cleaned!$A:$A,compensation_cleaned!$F:$F,"Missing")</f>
        <v>499723.03723404254</v>
      </c>
      <c r="V1168" t="str">
        <f t="shared" si="92"/>
        <v>Below Avg Pay</v>
      </c>
      <c r="W1168" t="str">
        <f t="shared" si="93"/>
        <v>High Performer</v>
      </c>
      <c r="Y1168" t="str">
        <f t="shared" si="94"/>
        <v>Underpaid High Performer</v>
      </c>
    </row>
    <row r="1169" spans="1:25">
      <c r="A1169" s="11" t="s">
        <v>1355</v>
      </c>
      <c r="B1169" s="12" t="s">
        <v>19</v>
      </c>
      <c r="C1169" s="12">
        <v>40</v>
      </c>
      <c r="D1169" s="12" t="s">
        <v>12</v>
      </c>
      <c r="E1169" s="12" t="s">
        <v>49</v>
      </c>
      <c r="F1169" s="12" t="s">
        <v>65</v>
      </c>
      <c r="G1169" s="13">
        <v>42955</v>
      </c>
      <c r="H1169" s="12" t="s">
        <v>205</v>
      </c>
      <c r="I1169" s="12" t="s">
        <v>23</v>
      </c>
      <c r="J1169" s="14" t="s">
        <v>24</v>
      </c>
      <c r="K1169" t="str">
        <f>_xlfn.XLOOKUP(A1169,attrition_cleaned!$A:$A,attrition_cleaned!$B:$B,"Missing")</f>
        <v>Yes</v>
      </c>
      <c r="L1169" s="13">
        <v>43195</v>
      </c>
      <c r="M1169">
        <f>_xlfn.XLOOKUP(A1169,compensation_cleaned!$A:$A,compensation_cleaned!$B:$B,"Missing")</f>
        <v>847889</v>
      </c>
      <c r="N1169">
        <f>_xlfn.XLOOKUP(A1169,compensation_cleaned!$A:$A,compensation_cleaned!$C:$C,"Missing")</f>
        <v>72460</v>
      </c>
      <c r="O1169" t="str">
        <f>_xlfn.XLOOKUP(A1169,compensation_cleaned!$A:$A,compensation_cleaned!$D:$D,"Missing")</f>
        <v>L2</v>
      </c>
      <c r="P1169">
        <f>_xlfn.XLOOKUP(A1169,engagement_pivot!$A:$A,engagement_pivot!$B:$B,"Missing")</f>
        <v>3.5</v>
      </c>
      <c r="Q1169" t="str">
        <f>IF(
  _xlfn.XLOOKUP(A1169, engagement_pivot!A:A, engagement_pivot!C:C, 0) &gt; 0,
  "Yes",
  "No"
)</f>
        <v>Yes</v>
      </c>
      <c r="R1169">
        <f t="shared" si="90"/>
        <v>7</v>
      </c>
      <c r="S1169" t="str">
        <f t="shared" si="91"/>
        <v>0–12 months</v>
      </c>
      <c r="T1169">
        <f>_xlfn.XLOOKUP(A1169,performance_pivot!$A:$A,performance_pivot!$B:$B,"Missing")</f>
        <v>3</v>
      </c>
      <c r="U1169">
        <f>_xlfn.XLOOKUP(A1169,compensation_cleaned!$A:$A,compensation_cleaned!$F:$F,"Missing")</f>
        <v>746435.40070921986</v>
      </c>
      <c r="V1169" t="str">
        <f t="shared" si="92"/>
        <v>Above Avg Pay</v>
      </c>
      <c r="W1169" t="str">
        <f t="shared" si="93"/>
        <v>Low/Avg Performer</v>
      </c>
      <c r="Y1169" t="str">
        <f t="shared" si="94"/>
        <v>Overpaid Low Performer</v>
      </c>
    </row>
    <row r="1170" spans="1:25">
      <c r="A1170" s="7" t="s">
        <v>1356</v>
      </c>
      <c r="B1170" s="8" t="s">
        <v>19</v>
      </c>
      <c r="C1170" s="8">
        <v>43</v>
      </c>
      <c r="D1170" s="8" t="s">
        <v>20</v>
      </c>
      <c r="E1170" s="8" t="s">
        <v>49</v>
      </c>
      <c r="F1170" s="8" t="s">
        <v>68</v>
      </c>
      <c r="G1170" s="9">
        <v>45014</v>
      </c>
      <c r="H1170" s="8" t="s">
        <v>292</v>
      </c>
      <c r="I1170" s="8" t="s">
        <v>45</v>
      </c>
      <c r="J1170" s="10" t="s">
        <v>24</v>
      </c>
      <c r="K1170" t="str">
        <f>_xlfn.XLOOKUP(A1170,attrition_cleaned!$A:$A,attrition_cleaned!$B:$B,"Missing")</f>
        <v>Yes</v>
      </c>
      <c r="L1170" s="9">
        <v>46040</v>
      </c>
      <c r="M1170">
        <f>_xlfn.XLOOKUP(A1170,compensation_cleaned!$A:$A,compensation_cleaned!$B:$B,"Missing")</f>
        <v>577437</v>
      </c>
      <c r="N1170">
        <f>_xlfn.XLOOKUP(A1170,compensation_cleaned!$A:$A,compensation_cleaned!$C:$C,"Missing")</f>
        <v>29375</v>
      </c>
      <c r="O1170" t="str">
        <f>_xlfn.XLOOKUP(A1170,compensation_cleaned!$A:$A,compensation_cleaned!$D:$D,"Missing")</f>
        <v>L1</v>
      </c>
      <c r="P1170">
        <f>_xlfn.XLOOKUP(A1170,engagement_pivot!$A:$A,engagement_pivot!$B:$B,"Missing")</f>
        <v>2</v>
      </c>
      <c r="Q1170" t="str">
        <f>IF(
  _xlfn.XLOOKUP(A1170, engagement_pivot!A:A, engagement_pivot!C:C, 0) &gt; 0,
  "Yes",
  "No"
)</f>
        <v>Yes</v>
      </c>
      <c r="R1170">
        <f t="shared" si="90"/>
        <v>33</v>
      </c>
      <c r="S1170" t="str">
        <f t="shared" si="91"/>
        <v>13–36 months</v>
      </c>
      <c r="T1170">
        <f>_xlfn.XLOOKUP(A1170,performance_pivot!$A:$A,performance_pivot!$B:$B,"Missing")</f>
        <v>4</v>
      </c>
      <c r="U1170">
        <f>_xlfn.XLOOKUP(A1170,compensation_cleaned!$A:$A,compensation_cleaned!$F:$F,"Missing")</f>
        <v>499723.03723404254</v>
      </c>
      <c r="V1170" t="str">
        <f t="shared" si="92"/>
        <v>Above Avg Pay</v>
      </c>
      <c r="W1170" t="str">
        <f t="shared" si="93"/>
        <v>High Performer</v>
      </c>
      <c r="Y1170" t="str">
        <f t="shared" si="94"/>
        <v>Well Aligned</v>
      </c>
    </row>
    <row r="1171" spans="1:25">
      <c r="A1171" s="11" t="s">
        <v>1357</v>
      </c>
      <c r="B1171" s="12" t="s">
        <v>11</v>
      </c>
      <c r="C1171" s="12">
        <v>24</v>
      </c>
      <c r="D1171" s="12" t="s">
        <v>20</v>
      </c>
      <c r="E1171" s="12" t="s">
        <v>26</v>
      </c>
      <c r="F1171" s="12" t="s">
        <v>58</v>
      </c>
      <c r="G1171" s="13">
        <v>43538</v>
      </c>
      <c r="H1171" s="12" t="s">
        <v>364</v>
      </c>
      <c r="I1171" s="12" t="s">
        <v>16</v>
      </c>
      <c r="J1171" s="14" t="s">
        <v>24</v>
      </c>
      <c r="K1171" t="str">
        <f>_xlfn.XLOOKUP(A1171,attrition_cleaned!$A:$A,attrition_cleaned!$B:$B,"Missing")</f>
        <v>No</v>
      </c>
      <c r="L1171" s="13"/>
      <c r="M1171">
        <f>_xlfn.XLOOKUP(A1171,compensation_cleaned!$A:$A,compensation_cleaned!$B:$B,"Missing")</f>
        <v>929466</v>
      </c>
      <c r="N1171">
        <f>_xlfn.XLOOKUP(A1171,compensation_cleaned!$A:$A,compensation_cleaned!$C:$C,"Missing")</f>
        <v>89712</v>
      </c>
      <c r="O1171" t="str">
        <f>_xlfn.XLOOKUP(A1171,compensation_cleaned!$A:$A,compensation_cleaned!$D:$D,"Missing")</f>
        <v>L3</v>
      </c>
      <c r="P1171">
        <f>_xlfn.XLOOKUP(A1171,engagement_pivot!$A:$A,engagement_pivot!$B:$B,"Missing")</f>
        <v>3</v>
      </c>
      <c r="Q1171" t="str">
        <f>IF(
  _xlfn.XLOOKUP(A1171, engagement_pivot!A:A, engagement_pivot!C:C, 0) &gt; 0,
  "Yes",
  "No"
)</f>
        <v>Yes</v>
      </c>
      <c r="R1171">
        <f t="shared" si="90"/>
        <v>57</v>
      </c>
      <c r="S1171" t="str">
        <f t="shared" si="91"/>
        <v>37+ months</v>
      </c>
      <c r="T1171">
        <f>_xlfn.XLOOKUP(A1171,performance_pivot!$A:$A,performance_pivot!$B:$B,"Missing")</f>
        <v>3.3333333333333335</v>
      </c>
      <c r="U1171">
        <f>_xlfn.XLOOKUP(A1171,compensation_cleaned!$A:$A,compensation_cleaned!$F:$F,"Missing")</f>
        <v>1044648.4727722772</v>
      </c>
      <c r="V1171" t="str">
        <f t="shared" si="92"/>
        <v>Below Avg Pay</v>
      </c>
      <c r="W1171" t="str">
        <f t="shared" si="93"/>
        <v>Low/Avg Performer</v>
      </c>
      <c r="Y1171" t="str">
        <f t="shared" si="94"/>
        <v>Low Pay &amp; Low Performance</v>
      </c>
    </row>
    <row r="1172" spans="1:25">
      <c r="A1172" s="7" t="s">
        <v>1358</v>
      </c>
      <c r="B1172" s="8" t="s">
        <v>19</v>
      </c>
      <c r="C1172" s="8">
        <v>25</v>
      </c>
      <c r="D1172" s="8" t="s">
        <v>12</v>
      </c>
      <c r="E1172" s="8" t="s">
        <v>33</v>
      </c>
      <c r="F1172" s="8" t="s">
        <v>112</v>
      </c>
      <c r="G1172" s="9">
        <v>44092</v>
      </c>
      <c r="H1172" s="8" t="s">
        <v>171</v>
      </c>
      <c r="I1172" s="8" t="s">
        <v>45</v>
      </c>
      <c r="J1172" s="10" t="s">
        <v>17</v>
      </c>
      <c r="K1172" t="str">
        <f>_xlfn.XLOOKUP(A1172,attrition_cleaned!$A:$A,attrition_cleaned!$B:$B,"Missing")</f>
        <v>No</v>
      </c>
      <c r="L1172" s="9"/>
      <c r="M1172">
        <f>_xlfn.XLOOKUP(A1172,compensation_cleaned!$A:$A,compensation_cleaned!$B:$B,"Missing")</f>
        <v>1127627</v>
      </c>
      <c r="N1172">
        <f>_xlfn.XLOOKUP(A1172,compensation_cleaned!$A:$A,compensation_cleaned!$C:$C,"Missing")</f>
        <v>75271</v>
      </c>
      <c r="O1172" t="str">
        <f>_xlfn.XLOOKUP(A1172,compensation_cleaned!$A:$A,compensation_cleaned!$D:$D,"Missing")</f>
        <v>L3</v>
      </c>
      <c r="P1172">
        <f>_xlfn.XLOOKUP(A1172,engagement_pivot!$A:$A,engagement_pivot!$B:$B,"Missing")</f>
        <v>3</v>
      </c>
      <c r="Q1172" t="str">
        <f>IF(
  _xlfn.XLOOKUP(A1172, engagement_pivot!A:A, engagement_pivot!C:C, 0) &gt; 0,
  "Yes",
  "No"
)</f>
        <v>Yes</v>
      </c>
      <c r="R1172">
        <f t="shared" si="90"/>
        <v>39</v>
      </c>
      <c r="S1172" t="str">
        <f t="shared" si="91"/>
        <v>37+ months</v>
      </c>
      <c r="T1172">
        <f>_xlfn.XLOOKUP(A1172,performance_pivot!$A:$A,performance_pivot!$B:$B,"Missing")</f>
        <v>4.333333333333333</v>
      </c>
      <c r="U1172">
        <f>_xlfn.XLOOKUP(A1172,compensation_cleaned!$A:$A,compensation_cleaned!$F:$F,"Missing")</f>
        <v>1044648.4727722772</v>
      </c>
      <c r="V1172" t="str">
        <f t="shared" si="92"/>
        <v>Above Avg Pay</v>
      </c>
      <c r="W1172" t="str">
        <f t="shared" si="93"/>
        <v>High Performer</v>
      </c>
      <c r="Y1172" t="str">
        <f t="shared" si="94"/>
        <v>Well Aligned</v>
      </c>
    </row>
    <row r="1173" spans="1:25">
      <c r="A1173" s="11" t="s">
        <v>1359</v>
      </c>
      <c r="B1173" s="12" t="s">
        <v>11</v>
      </c>
      <c r="C1173" s="12">
        <v>33</v>
      </c>
      <c r="D1173" s="12" t="s">
        <v>12</v>
      </c>
      <c r="E1173" s="12" t="s">
        <v>49</v>
      </c>
      <c r="F1173" s="12" t="s">
        <v>68</v>
      </c>
      <c r="G1173" s="13">
        <v>43387</v>
      </c>
      <c r="H1173" s="12" t="s">
        <v>30</v>
      </c>
      <c r="I1173" s="12" t="s">
        <v>31</v>
      </c>
      <c r="J1173" s="14" t="s">
        <v>24</v>
      </c>
      <c r="K1173" t="str">
        <f>_xlfn.XLOOKUP(A1173,attrition_cleaned!$A:$A,attrition_cleaned!$B:$B,"Missing")</f>
        <v>Yes</v>
      </c>
      <c r="L1173" s="13">
        <v>44857</v>
      </c>
      <c r="M1173">
        <f>_xlfn.XLOOKUP(A1173,compensation_cleaned!$A:$A,compensation_cleaned!$B:$B,"Missing")</f>
        <v>512508</v>
      </c>
      <c r="N1173">
        <f>_xlfn.XLOOKUP(A1173,compensation_cleaned!$A:$A,compensation_cleaned!$C:$C,"Missing")</f>
        <v>71228</v>
      </c>
      <c r="O1173" t="str">
        <f>_xlfn.XLOOKUP(A1173,compensation_cleaned!$A:$A,compensation_cleaned!$D:$D,"Missing")</f>
        <v>L1</v>
      </c>
      <c r="P1173">
        <f>_xlfn.XLOOKUP(A1173,engagement_pivot!$A:$A,engagement_pivot!$B:$B,"Missing")</f>
        <v>3.3333333333333335</v>
      </c>
      <c r="Q1173" t="str">
        <f>IF(
  _xlfn.XLOOKUP(A1173, engagement_pivot!A:A, engagement_pivot!C:C, 0) &gt; 0,
  "Yes",
  "No"
)</f>
        <v>Yes</v>
      </c>
      <c r="R1173">
        <f t="shared" si="90"/>
        <v>48</v>
      </c>
      <c r="S1173" t="str">
        <f t="shared" si="91"/>
        <v>37+ months</v>
      </c>
      <c r="T1173">
        <f>_xlfn.XLOOKUP(A1173,performance_pivot!$A:$A,performance_pivot!$B:$B,"Missing")</f>
        <v>4.5</v>
      </c>
      <c r="U1173">
        <f>_xlfn.XLOOKUP(A1173,compensation_cleaned!$A:$A,compensation_cleaned!$F:$F,"Missing")</f>
        <v>499723.03723404254</v>
      </c>
      <c r="V1173" t="str">
        <f t="shared" si="92"/>
        <v>Above Avg Pay</v>
      </c>
      <c r="W1173" t="str">
        <f t="shared" si="93"/>
        <v>High Performer</v>
      </c>
      <c r="Y1173" t="str">
        <f t="shared" si="94"/>
        <v>Well Aligned</v>
      </c>
    </row>
    <row r="1174" spans="1:25">
      <c r="A1174" s="7" t="s">
        <v>1360</v>
      </c>
      <c r="B1174" s="8" t="s">
        <v>19</v>
      </c>
      <c r="C1174" s="8">
        <v>41</v>
      </c>
      <c r="D1174" s="8" t="s">
        <v>12</v>
      </c>
      <c r="E1174" s="8" t="s">
        <v>37</v>
      </c>
      <c r="F1174" s="8" t="s">
        <v>38</v>
      </c>
      <c r="G1174" s="9">
        <v>42988</v>
      </c>
      <c r="H1174" s="8" t="s">
        <v>84</v>
      </c>
      <c r="I1174" s="8" t="s">
        <v>23</v>
      </c>
      <c r="J1174" s="10" t="s">
        <v>17</v>
      </c>
      <c r="K1174" t="str">
        <f>_xlfn.XLOOKUP(A1174,attrition_cleaned!$A:$A,attrition_cleaned!$B:$B,"Missing")</f>
        <v>No</v>
      </c>
      <c r="L1174" s="9"/>
      <c r="M1174">
        <f>_xlfn.XLOOKUP(A1174,compensation_cleaned!$A:$A,compensation_cleaned!$B:$B,"Missing")</f>
        <v>950604</v>
      </c>
      <c r="N1174">
        <f>_xlfn.XLOOKUP(A1174,compensation_cleaned!$A:$A,compensation_cleaned!$C:$C,"Missing")</f>
        <v>127704</v>
      </c>
      <c r="O1174" t="str">
        <f>_xlfn.XLOOKUP(A1174,compensation_cleaned!$A:$A,compensation_cleaned!$D:$D,"Missing")</f>
        <v>L3</v>
      </c>
      <c r="P1174">
        <f>_xlfn.XLOOKUP(A1174,engagement_pivot!$A:$A,engagement_pivot!$B:$B,"Missing")</f>
        <v>4</v>
      </c>
      <c r="Q1174" t="str">
        <f>IF(
  _xlfn.XLOOKUP(A1174, engagement_pivot!A:A, engagement_pivot!C:C, 0) &gt; 0,
  "Yes",
  "No"
)</f>
        <v>Yes</v>
      </c>
      <c r="R1174">
        <f t="shared" si="90"/>
        <v>75</v>
      </c>
      <c r="S1174" t="str">
        <f t="shared" si="91"/>
        <v>37+ months</v>
      </c>
      <c r="T1174">
        <f>_xlfn.XLOOKUP(A1174,performance_pivot!$A:$A,performance_pivot!$B:$B,"Missing")</f>
        <v>2.5</v>
      </c>
      <c r="U1174">
        <f>_xlfn.XLOOKUP(A1174,compensation_cleaned!$A:$A,compensation_cleaned!$F:$F,"Missing")</f>
        <v>1044648.4727722772</v>
      </c>
      <c r="V1174" t="str">
        <f t="shared" si="92"/>
        <v>Below Avg Pay</v>
      </c>
      <c r="W1174" t="str">
        <f t="shared" si="93"/>
        <v>Low/Avg Performer</v>
      </c>
      <c r="Y1174" t="str">
        <f t="shared" si="94"/>
        <v>Low Pay &amp; Low Performance</v>
      </c>
    </row>
    <row r="1175" spans="1:25">
      <c r="A1175" s="11" t="s">
        <v>1361</v>
      </c>
      <c r="B1175" s="12" t="s">
        <v>19</v>
      </c>
      <c r="C1175" s="12">
        <v>42</v>
      </c>
      <c r="D1175" s="12" t="s">
        <v>12</v>
      </c>
      <c r="E1175" s="12" t="s">
        <v>33</v>
      </c>
      <c r="F1175" s="12" t="s">
        <v>34</v>
      </c>
      <c r="G1175" s="13">
        <v>44661</v>
      </c>
      <c r="H1175" s="12" t="s">
        <v>39</v>
      </c>
      <c r="I1175" s="12" t="s">
        <v>56</v>
      </c>
      <c r="J1175" s="14" t="s">
        <v>24</v>
      </c>
      <c r="K1175" t="str">
        <f>_xlfn.XLOOKUP(A1175,attrition_cleaned!$A:$A,attrition_cleaned!$B:$B,"Missing")</f>
        <v>No</v>
      </c>
      <c r="L1175" s="13"/>
      <c r="M1175">
        <f>_xlfn.XLOOKUP(A1175,compensation_cleaned!$A:$A,compensation_cleaned!$B:$B,"Missing")</f>
        <v>1462344</v>
      </c>
      <c r="N1175">
        <f>_xlfn.XLOOKUP(A1175,compensation_cleaned!$A:$A,compensation_cleaned!$C:$C,"Missing")</f>
        <v>162622</v>
      </c>
      <c r="O1175" t="str">
        <f>_xlfn.XLOOKUP(A1175,compensation_cleaned!$A:$A,compensation_cleaned!$D:$D,"Missing")</f>
        <v>L4</v>
      </c>
      <c r="P1175">
        <f>_xlfn.XLOOKUP(A1175,engagement_pivot!$A:$A,engagement_pivot!$B:$B,"Missing")</f>
        <v>5</v>
      </c>
      <c r="Q1175" t="str">
        <f>IF(
  _xlfn.XLOOKUP(A1175, engagement_pivot!A:A, engagement_pivot!C:C, 0) &gt; 0,
  "Yes",
  "No"
)</f>
        <v>Yes</v>
      </c>
      <c r="R1175">
        <f t="shared" si="90"/>
        <v>20</v>
      </c>
      <c r="S1175" t="str">
        <f t="shared" si="91"/>
        <v>13–36 months</v>
      </c>
      <c r="T1175">
        <f>_xlfn.XLOOKUP(A1175,performance_pivot!$A:$A,performance_pivot!$B:$B,"Missing")</f>
        <v>4</v>
      </c>
      <c r="U1175">
        <f>_xlfn.XLOOKUP(A1175,compensation_cleaned!$A:$A,compensation_cleaned!$F:$F,"Missing")</f>
        <v>1044648.4727722772</v>
      </c>
      <c r="V1175" t="str">
        <f t="shared" si="92"/>
        <v>Above Avg Pay</v>
      </c>
      <c r="W1175" t="str">
        <f t="shared" si="93"/>
        <v>High Performer</v>
      </c>
      <c r="Y1175" t="str">
        <f t="shared" si="94"/>
        <v>Well Aligned</v>
      </c>
    </row>
    <row r="1176" spans="1:25">
      <c r="A1176" s="7" t="s">
        <v>1362</v>
      </c>
      <c r="B1176" s="8" t="s">
        <v>19</v>
      </c>
      <c r="C1176" s="8">
        <v>40</v>
      </c>
      <c r="D1176" s="8" t="s">
        <v>20</v>
      </c>
      <c r="E1176" s="8" t="s">
        <v>26</v>
      </c>
      <c r="F1176" s="8" t="s">
        <v>27</v>
      </c>
      <c r="G1176" s="9">
        <v>43270</v>
      </c>
      <c r="H1176" s="8" t="s">
        <v>198</v>
      </c>
      <c r="I1176" s="8" t="s">
        <v>31</v>
      </c>
      <c r="J1176" s="10" t="s">
        <v>24</v>
      </c>
      <c r="K1176" t="str">
        <f>_xlfn.XLOOKUP(A1176,attrition_cleaned!$A:$A,attrition_cleaned!$B:$B,"Missing")</f>
        <v>Yes</v>
      </c>
      <c r="L1176" s="9">
        <v>43985</v>
      </c>
      <c r="M1176">
        <f>_xlfn.XLOOKUP(A1176,compensation_cleaned!$A:$A,compensation_cleaned!$B:$B,"Missing")</f>
        <v>1598441</v>
      </c>
      <c r="N1176">
        <f>_xlfn.XLOOKUP(A1176,compensation_cleaned!$A:$A,compensation_cleaned!$C:$C,"Missing")</f>
        <v>231354</v>
      </c>
      <c r="O1176" t="str">
        <f>_xlfn.XLOOKUP(A1176,compensation_cleaned!$A:$A,compensation_cleaned!$D:$D,"Missing")</f>
        <v>L4</v>
      </c>
      <c r="P1176">
        <f>_xlfn.XLOOKUP(A1176,engagement_pivot!$A:$A,engagement_pivot!$B:$B,"Missing")</f>
        <v>3</v>
      </c>
      <c r="Q1176" t="str">
        <f>IF(
  _xlfn.XLOOKUP(A1176, engagement_pivot!A:A, engagement_pivot!C:C, 0) &gt; 0,
  "Yes",
  "No"
)</f>
        <v>Yes</v>
      </c>
      <c r="R1176">
        <f t="shared" si="90"/>
        <v>23</v>
      </c>
      <c r="S1176" t="str">
        <f t="shared" si="91"/>
        <v>13–36 months</v>
      </c>
      <c r="T1176">
        <f>_xlfn.XLOOKUP(A1176,performance_pivot!$A:$A,performance_pivot!$B:$B,"Missing")</f>
        <v>3</v>
      </c>
      <c r="U1176">
        <f>_xlfn.XLOOKUP(A1176,compensation_cleaned!$A:$A,compensation_cleaned!$F:$F,"Missing")</f>
        <v>1044648.4727722772</v>
      </c>
      <c r="V1176" t="str">
        <f t="shared" si="92"/>
        <v>Above Avg Pay</v>
      </c>
      <c r="W1176" t="str">
        <f t="shared" si="93"/>
        <v>Low/Avg Performer</v>
      </c>
      <c r="Y1176" t="str">
        <f t="shared" si="94"/>
        <v>Overpaid Low Performer</v>
      </c>
    </row>
    <row r="1177" spans="1:25">
      <c r="A1177" s="11" t="s">
        <v>1363</v>
      </c>
      <c r="B1177" s="12" t="s">
        <v>19</v>
      </c>
      <c r="C1177" s="12">
        <v>31</v>
      </c>
      <c r="D1177" s="12" t="s">
        <v>12</v>
      </c>
      <c r="E1177" s="12" t="s">
        <v>33</v>
      </c>
      <c r="F1177" s="12" t="s">
        <v>34</v>
      </c>
      <c r="G1177" s="13">
        <v>42790</v>
      </c>
      <c r="H1177" s="12" t="s">
        <v>301</v>
      </c>
      <c r="I1177" s="12" t="s">
        <v>31</v>
      </c>
      <c r="J1177" s="14" t="s">
        <v>24</v>
      </c>
      <c r="K1177" t="str">
        <f>_xlfn.XLOOKUP(A1177,attrition_cleaned!$A:$A,attrition_cleaned!$B:$B,"Missing")</f>
        <v>No</v>
      </c>
      <c r="L1177" s="13"/>
      <c r="M1177">
        <f>_xlfn.XLOOKUP(A1177,compensation_cleaned!$A:$A,compensation_cleaned!$B:$B,"Missing")</f>
        <v>898028</v>
      </c>
      <c r="N1177">
        <f>_xlfn.XLOOKUP(A1177,compensation_cleaned!$A:$A,compensation_cleaned!$C:$C,"Missing")</f>
        <v>130995</v>
      </c>
      <c r="O1177" t="str">
        <f>_xlfn.XLOOKUP(A1177,compensation_cleaned!$A:$A,compensation_cleaned!$D:$D,"Missing")</f>
        <v>L2</v>
      </c>
      <c r="P1177">
        <f>_xlfn.XLOOKUP(A1177,engagement_pivot!$A:$A,engagement_pivot!$B:$B,"Missing")</f>
        <v>1</v>
      </c>
      <c r="Q1177" t="str">
        <f>IF(
  _xlfn.XLOOKUP(A1177, engagement_pivot!A:A, engagement_pivot!C:C, 0) &gt; 0,
  "Yes",
  "No"
)</f>
        <v>Yes</v>
      </c>
      <c r="R1177">
        <f t="shared" si="90"/>
        <v>82</v>
      </c>
      <c r="S1177" t="str">
        <f t="shared" si="91"/>
        <v>37+ months</v>
      </c>
      <c r="T1177">
        <f>_xlfn.XLOOKUP(A1177,performance_pivot!$A:$A,performance_pivot!$B:$B,"Missing")</f>
        <v>3.75</v>
      </c>
      <c r="U1177">
        <f>_xlfn.XLOOKUP(A1177,compensation_cleaned!$A:$A,compensation_cleaned!$F:$F,"Missing")</f>
        <v>746435.40070921986</v>
      </c>
      <c r="V1177" t="str">
        <f t="shared" si="92"/>
        <v>Above Avg Pay</v>
      </c>
      <c r="W1177" t="str">
        <f t="shared" si="93"/>
        <v>Low/Avg Performer</v>
      </c>
      <c r="Y1177" t="str">
        <f t="shared" si="94"/>
        <v>Overpaid Low Performer</v>
      </c>
    </row>
    <row r="1178" spans="1:25">
      <c r="A1178" s="7" t="s">
        <v>1364</v>
      </c>
      <c r="B1178" s="8" t="s">
        <v>11</v>
      </c>
      <c r="C1178" s="8">
        <v>37</v>
      </c>
      <c r="D1178" s="8" t="s">
        <v>12</v>
      </c>
      <c r="E1178" s="8" t="s">
        <v>13</v>
      </c>
      <c r="F1178" s="8" t="s">
        <v>14</v>
      </c>
      <c r="G1178" s="9">
        <v>43068</v>
      </c>
      <c r="H1178" s="8" t="s">
        <v>341</v>
      </c>
      <c r="I1178" s="8" t="s">
        <v>31</v>
      </c>
      <c r="J1178" s="10" t="s">
        <v>24</v>
      </c>
      <c r="K1178" t="str">
        <f>_xlfn.XLOOKUP(A1178,attrition_cleaned!$A:$A,attrition_cleaned!$B:$B,"Missing")</f>
        <v>No</v>
      </c>
      <c r="L1178" s="9"/>
      <c r="M1178">
        <f>_xlfn.XLOOKUP(A1178,compensation_cleaned!$A:$A,compensation_cleaned!$B:$B,"Missing")</f>
        <v>991366</v>
      </c>
      <c r="N1178">
        <f>_xlfn.XLOOKUP(A1178,compensation_cleaned!$A:$A,compensation_cleaned!$C:$C,"Missing")</f>
        <v>124429</v>
      </c>
      <c r="O1178" t="str">
        <f>_xlfn.XLOOKUP(A1178,compensation_cleaned!$A:$A,compensation_cleaned!$D:$D,"Missing")</f>
        <v>L3</v>
      </c>
      <c r="P1178">
        <f>_xlfn.XLOOKUP(A1178,engagement_pivot!$A:$A,engagement_pivot!$B:$B,"Missing")</f>
        <v>1</v>
      </c>
      <c r="Q1178" t="str">
        <f>IF(
  _xlfn.XLOOKUP(A1178, engagement_pivot!A:A, engagement_pivot!C:C, 0) &gt; 0,
  "Yes",
  "No"
)</f>
        <v>Yes</v>
      </c>
      <c r="R1178">
        <f t="shared" si="90"/>
        <v>73</v>
      </c>
      <c r="S1178" t="str">
        <f t="shared" si="91"/>
        <v>37+ months</v>
      </c>
      <c r="T1178">
        <f>_xlfn.XLOOKUP(A1178,performance_pivot!$A:$A,performance_pivot!$B:$B,"Missing")</f>
        <v>3</v>
      </c>
      <c r="U1178">
        <f>_xlfn.XLOOKUP(A1178,compensation_cleaned!$A:$A,compensation_cleaned!$F:$F,"Missing")</f>
        <v>1044648.4727722772</v>
      </c>
      <c r="V1178" t="str">
        <f t="shared" si="92"/>
        <v>Below Avg Pay</v>
      </c>
      <c r="W1178" t="str">
        <f t="shared" si="93"/>
        <v>Low/Avg Performer</v>
      </c>
      <c r="Y1178" t="str">
        <f t="shared" si="94"/>
        <v>Low Pay &amp; Low Performance</v>
      </c>
    </row>
    <row r="1179" spans="1:25">
      <c r="A1179" s="11" t="s">
        <v>1365</v>
      </c>
      <c r="B1179" s="12" t="s">
        <v>19</v>
      </c>
      <c r="C1179" s="12">
        <v>29</v>
      </c>
      <c r="D1179" s="12" t="s">
        <v>20</v>
      </c>
      <c r="E1179" s="12" t="s">
        <v>26</v>
      </c>
      <c r="F1179" s="12" t="s">
        <v>27</v>
      </c>
      <c r="G1179" s="13">
        <v>45136</v>
      </c>
      <c r="H1179" s="12" t="s">
        <v>338</v>
      </c>
      <c r="I1179" s="12" t="s">
        <v>16</v>
      </c>
      <c r="J1179" s="14" t="s">
        <v>24</v>
      </c>
      <c r="K1179" t="str">
        <f>_xlfn.XLOOKUP(A1179,attrition_cleaned!$A:$A,attrition_cleaned!$B:$B,"Missing")</f>
        <v>No</v>
      </c>
      <c r="L1179" s="13"/>
      <c r="M1179">
        <f>_xlfn.XLOOKUP(A1179,compensation_cleaned!$A:$A,compensation_cleaned!$B:$B,"Missing")</f>
        <v>437734</v>
      </c>
      <c r="N1179">
        <f>_xlfn.XLOOKUP(A1179,compensation_cleaned!$A:$A,compensation_cleaned!$C:$C,"Missing")</f>
        <v>39837</v>
      </c>
      <c r="O1179" t="str">
        <f>_xlfn.XLOOKUP(A1179,compensation_cleaned!$A:$A,compensation_cleaned!$D:$D,"Missing")</f>
        <v>L1</v>
      </c>
      <c r="P1179">
        <f>_xlfn.XLOOKUP(A1179,engagement_pivot!$A:$A,engagement_pivot!$B:$B,"Missing")</f>
        <v>3.6666666666666665</v>
      </c>
      <c r="Q1179" t="str">
        <f>IF(
  _xlfn.XLOOKUP(A1179, engagement_pivot!A:A, engagement_pivot!C:C, 0) &gt; 0,
  "Yes",
  "No"
)</f>
        <v>Yes</v>
      </c>
      <c r="R1179">
        <f t="shared" si="90"/>
        <v>5</v>
      </c>
      <c r="S1179" t="str">
        <f t="shared" si="91"/>
        <v>0–12 months</v>
      </c>
      <c r="T1179">
        <f>_xlfn.XLOOKUP(A1179,performance_pivot!$A:$A,performance_pivot!$B:$B,"Missing")</f>
        <v>2.5</v>
      </c>
      <c r="U1179">
        <f>_xlfn.XLOOKUP(A1179,compensation_cleaned!$A:$A,compensation_cleaned!$F:$F,"Missing")</f>
        <v>499723.03723404254</v>
      </c>
      <c r="V1179" t="str">
        <f t="shared" si="92"/>
        <v>Below Avg Pay</v>
      </c>
      <c r="W1179" t="str">
        <f t="shared" si="93"/>
        <v>Low/Avg Performer</v>
      </c>
      <c r="Y1179" t="str">
        <f t="shared" si="94"/>
        <v>Low Pay &amp; Low Performance</v>
      </c>
    </row>
    <row r="1180" spans="1:25">
      <c r="A1180" s="7" t="s">
        <v>1366</v>
      </c>
      <c r="B1180" s="8" t="s">
        <v>19</v>
      </c>
      <c r="C1180" s="8">
        <v>41</v>
      </c>
      <c r="D1180" s="8" t="s">
        <v>12</v>
      </c>
      <c r="E1180" s="8" t="s">
        <v>49</v>
      </c>
      <c r="F1180" s="8" t="s">
        <v>68</v>
      </c>
      <c r="G1180" s="9">
        <v>45238</v>
      </c>
      <c r="H1180" s="8" t="s">
        <v>109</v>
      </c>
      <c r="I1180" s="8" t="s">
        <v>70</v>
      </c>
      <c r="J1180" s="10" t="s">
        <v>24</v>
      </c>
      <c r="K1180" t="str">
        <f>_xlfn.XLOOKUP(A1180,attrition_cleaned!$A:$A,attrition_cleaned!$B:$B,"Missing")</f>
        <v>No</v>
      </c>
      <c r="L1180" s="9"/>
      <c r="M1180">
        <f>_xlfn.XLOOKUP(A1180,compensation_cleaned!$A:$A,compensation_cleaned!$B:$B,"Missing")</f>
        <v>1052897</v>
      </c>
      <c r="N1180">
        <f>_xlfn.XLOOKUP(A1180,compensation_cleaned!$A:$A,compensation_cleaned!$C:$C,"Missing")</f>
        <v>115641</v>
      </c>
      <c r="O1180" t="str">
        <f>_xlfn.XLOOKUP(A1180,compensation_cleaned!$A:$A,compensation_cleaned!$D:$D,"Missing")</f>
        <v>L3</v>
      </c>
      <c r="P1180">
        <f>_xlfn.XLOOKUP(A1180,engagement_pivot!$A:$A,engagement_pivot!$B:$B,"Missing")</f>
        <v>5</v>
      </c>
      <c r="Q1180" t="str">
        <f>IF(
  _xlfn.XLOOKUP(A1180, engagement_pivot!A:A, engagement_pivot!C:C, 0) &gt; 0,
  "Yes",
  "No"
)</f>
        <v>Yes</v>
      </c>
      <c r="R1180">
        <f t="shared" si="90"/>
        <v>1</v>
      </c>
      <c r="S1180" t="str">
        <f t="shared" si="91"/>
        <v>0–12 months</v>
      </c>
      <c r="T1180">
        <f>_xlfn.XLOOKUP(A1180,performance_pivot!$A:$A,performance_pivot!$B:$B,"Missing")</f>
        <v>4</v>
      </c>
      <c r="U1180">
        <f>_xlfn.XLOOKUP(A1180,compensation_cleaned!$A:$A,compensation_cleaned!$F:$F,"Missing")</f>
        <v>1044648.4727722772</v>
      </c>
      <c r="V1180" t="str">
        <f t="shared" si="92"/>
        <v>Above Avg Pay</v>
      </c>
      <c r="W1180" t="str">
        <f t="shared" si="93"/>
        <v>High Performer</v>
      </c>
      <c r="Y1180" t="str">
        <f t="shared" si="94"/>
        <v>Well Aligned</v>
      </c>
    </row>
    <row r="1181" spans="1:25">
      <c r="A1181" s="11" t="s">
        <v>1367</v>
      </c>
      <c r="B1181" s="12" t="s">
        <v>11</v>
      </c>
      <c r="C1181" s="12">
        <v>34</v>
      </c>
      <c r="D1181" s="12" t="s">
        <v>20</v>
      </c>
      <c r="E1181" s="12" t="s">
        <v>49</v>
      </c>
      <c r="F1181" s="12" t="s">
        <v>50</v>
      </c>
      <c r="G1181" s="13">
        <v>43973</v>
      </c>
      <c r="H1181" s="12" t="s">
        <v>173</v>
      </c>
      <c r="I1181" s="12" t="s">
        <v>56</v>
      </c>
      <c r="J1181" s="14" t="s">
        <v>24</v>
      </c>
      <c r="K1181" t="str">
        <f>_xlfn.XLOOKUP(A1181,attrition_cleaned!$A:$A,attrition_cleaned!$B:$B,"Missing")</f>
        <v>No</v>
      </c>
      <c r="L1181" s="13"/>
      <c r="M1181">
        <f>_xlfn.XLOOKUP(A1181,compensation_cleaned!$A:$A,compensation_cleaned!$B:$B,"Missing")</f>
        <v>617326</v>
      </c>
      <c r="N1181">
        <f>_xlfn.XLOOKUP(A1181,compensation_cleaned!$A:$A,compensation_cleaned!$C:$C,"Missing")</f>
        <v>34801</v>
      </c>
      <c r="O1181" t="str">
        <f>_xlfn.XLOOKUP(A1181,compensation_cleaned!$A:$A,compensation_cleaned!$D:$D,"Missing")</f>
        <v>L2</v>
      </c>
      <c r="P1181">
        <f>_xlfn.XLOOKUP(A1181,engagement_pivot!$A:$A,engagement_pivot!$B:$B,"Missing")</f>
        <v>1</v>
      </c>
      <c r="Q1181" t="str">
        <f>IF(
  _xlfn.XLOOKUP(A1181, engagement_pivot!A:A, engagement_pivot!C:C, 0) &gt; 0,
  "Yes",
  "No"
)</f>
        <v>Yes</v>
      </c>
      <c r="R1181">
        <f t="shared" si="90"/>
        <v>43</v>
      </c>
      <c r="S1181" t="str">
        <f t="shared" si="91"/>
        <v>37+ months</v>
      </c>
      <c r="T1181">
        <f>_xlfn.XLOOKUP(A1181,performance_pivot!$A:$A,performance_pivot!$B:$B,"Missing")</f>
        <v>2.75</v>
      </c>
      <c r="U1181">
        <f>_xlfn.XLOOKUP(A1181,compensation_cleaned!$A:$A,compensation_cleaned!$F:$F,"Missing")</f>
        <v>746435.40070921986</v>
      </c>
      <c r="V1181" t="str">
        <f t="shared" si="92"/>
        <v>Below Avg Pay</v>
      </c>
      <c r="W1181" t="str">
        <f t="shared" si="93"/>
        <v>Low/Avg Performer</v>
      </c>
      <c r="Y1181" t="str">
        <f t="shared" si="94"/>
        <v>Low Pay &amp; Low Performance</v>
      </c>
    </row>
    <row r="1182" spans="1:25">
      <c r="A1182" s="7" t="s">
        <v>1368</v>
      </c>
      <c r="B1182" s="8" t="s">
        <v>19</v>
      </c>
      <c r="C1182" s="8">
        <v>37</v>
      </c>
      <c r="D1182" s="8" t="s">
        <v>12</v>
      </c>
      <c r="E1182" s="8" t="s">
        <v>26</v>
      </c>
      <c r="F1182" s="8" t="s">
        <v>58</v>
      </c>
      <c r="G1182" s="9">
        <v>45147</v>
      </c>
      <c r="H1182" s="8" t="s">
        <v>220</v>
      </c>
      <c r="I1182" s="8" t="s">
        <v>16</v>
      </c>
      <c r="J1182" s="10" t="s">
        <v>24</v>
      </c>
      <c r="K1182" t="str">
        <f>_xlfn.XLOOKUP(A1182,attrition_cleaned!$A:$A,attrition_cleaned!$B:$B,"Missing")</f>
        <v>No</v>
      </c>
      <c r="L1182" s="9"/>
      <c r="M1182">
        <f>_xlfn.XLOOKUP(A1182,compensation_cleaned!$A:$A,compensation_cleaned!$B:$B,"Missing")</f>
        <v>1542418</v>
      </c>
      <c r="N1182">
        <f>_xlfn.XLOOKUP(A1182,compensation_cleaned!$A:$A,compensation_cleaned!$C:$C,"Missing")</f>
        <v>225595</v>
      </c>
      <c r="O1182" t="str">
        <f>_xlfn.XLOOKUP(A1182,compensation_cleaned!$A:$A,compensation_cleaned!$D:$D,"Missing")</f>
        <v>L4</v>
      </c>
      <c r="P1182">
        <f>_xlfn.XLOOKUP(A1182,engagement_pivot!$A:$A,engagement_pivot!$B:$B,"Missing")</f>
        <v>2.5</v>
      </c>
      <c r="Q1182" t="str">
        <f>IF(
  _xlfn.XLOOKUP(A1182, engagement_pivot!A:A, engagement_pivot!C:C, 0) &gt; 0,
  "Yes",
  "No"
)</f>
        <v>Yes</v>
      </c>
      <c r="R1182">
        <f t="shared" si="90"/>
        <v>4</v>
      </c>
      <c r="S1182" t="str">
        <f t="shared" si="91"/>
        <v>0–12 months</v>
      </c>
      <c r="T1182">
        <f>_xlfn.XLOOKUP(A1182,performance_pivot!$A:$A,performance_pivot!$B:$B,"Missing")</f>
        <v>3.5</v>
      </c>
      <c r="U1182">
        <f>_xlfn.XLOOKUP(A1182,compensation_cleaned!$A:$A,compensation_cleaned!$F:$F,"Missing")</f>
        <v>1044648.4727722772</v>
      </c>
      <c r="V1182" t="str">
        <f t="shared" si="92"/>
        <v>Above Avg Pay</v>
      </c>
      <c r="W1182" t="str">
        <f t="shared" si="93"/>
        <v>Low/Avg Performer</v>
      </c>
      <c r="Y1182" t="str">
        <f t="shared" si="94"/>
        <v>Overpaid Low Performer</v>
      </c>
    </row>
    <row r="1183" spans="1:25">
      <c r="A1183" s="11" t="s">
        <v>1369</v>
      </c>
      <c r="B1183" s="12" t="s">
        <v>11</v>
      </c>
      <c r="C1183" s="12">
        <v>25</v>
      </c>
      <c r="D1183" s="12" t="s">
        <v>12</v>
      </c>
      <c r="E1183" s="12" t="s">
        <v>49</v>
      </c>
      <c r="F1183" s="12" t="s">
        <v>50</v>
      </c>
      <c r="G1183" s="13">
        <v>44747</v>
      </c>
      <c r="H1183" s="12" t="s">
        <v>634</v>
      </c>
      <c r="I1183" s="12" t="s">
        <v>23</v>
      </c>
      <c r="J1183" s="14" t="s">
        <v>24</v>
      </c>
      <c r="K1183" t="str">
        <f>_xlfn.XLOOKUP(A1183,attrition_cleaned!$A:$A,attrition_cleaned!$B:$B,"Missing")</f>
        <v>No</v>
      </c>
      <c r="L1183" s="13"/>
      <c r="M1183">
        <f>_xlfn.XLOOKUP(A1183,compensation_cleaned!$A:$A,compensation_cleaned!$B:$B,"Missing")</f>
        <v>634677</v>
      </c>
      <c r="N1183">
        <f>_xlfn.XLOOKUP(A1183,compensation_cleaned!$A:$A,compensation_cleaned!$C:$C,"Missing")</f>
        <v>65355</v>
      </c>
      <c r="O1183" t="str">
        <f>_xlfn.XLOOKUP(A1183,compensation_cleaned!$A:$A,compensation_cleaned!$D:$D,"Missing")</f>
        <v>L2</v>
      </c>
      <c r="P1183">
        <f>_xlfn.XLOOKUP(A1183,engagement_pivot!$A:$A,engagement_pivot!$B:$B,"Missing")</f>
        <v>2</v>
      </c>
      <c r="Q1183" t="str">
        <f>IF(
  _xlfn.XLOOKUP(A1183, engagement_pivot!A:A, engagement_pivot!C:C, 0) &gt; 0,
  "Yes",
  "No"
)</f>
        <v>Yes</v>
      </c>
      <c r="R1183">
        <f t="shared" si="90"/>
        <v>17</v>
      </c>
      <c r="S1183" t="str">
        <f t="shared" si="91"/>
        <v>13–36 months</v>
      </c>
      <c r="T1183">
        <f>_xlfn.XLOOKUP(A1183,performance_pivot!$A:$A,performance_pivot!$B:$B,"Missing")</f>
        <v>4.333333333333333</v>
      </c>
      <c r="U1183">
        <f>_xlfn.XLOOKUP(A1183,compensation_cleaned!$A:$A,compensation_cleaned!$F:$F,"Missing")</f>
        <v>746435.40070921986</v>
      </c>
      <c r="V1183" t="str">
        <f t="shared" si="92"/>
        <v>Below Avg Pay</v>
      </c>
      <c r="W1183" t="str">
        <f t="shared" si="93"/>
        <v>High Performer</v>
      </c>
      <c r="Y1183" t="str">
        <f t="shared" si="94"/>
        <v>Underpaid High Performer</v>
      </c>
    </row>
    <row r="1184" spans="1:25">
      <c r="A1184" s="7" t="s">
        <v>1370</v>
      </c>
      <c r="B1184" s="8" t="s">
        <v>19</v>
      </c>
      <c r="C1184" s="8">
        <v>41</v>
      </c>
      <c r="D1184" s="8" t="s">
        <v>12</v>
      </c>
      <c r="E1184" s="8" t="s">
        <v>49</v>
      </c>
      <c r="F1184" s="8" t="s">
        <v>68</v>
      </c>
      <c r="G1184" s="9">
        <v>43554</v>
      </c>
      <c r="H1184" s="8" t="s">
        <v>310</v>
      </c>
      <c r="I1184" s="8" t="s">
        <v>45</v>
      </c>
      <c r="J1184" s="10" t="s">
        <v>24</v>
      </c>
      <c r="K1184" t="str">
        <f>_xlfn.XLOOKUP(A1184,attrition_cleaned!$A:$A,attrition_cleaned!$B:$B,"Missing")</f>
        <v>No</v>
      </c>
      <c r="L1184" s="9"/>
      <c r="M1184">
        <f>_xlfn.XLOOKUP(A1184,compensation_cleaned!$A:$A,compensation_cleaned!$B:$B,"Missing")</f>
        <v>1096762</v>
      </c>
      <c r="N1184">
        <f>_xlfn.XLOOKUP(A1184,compensation_cleaned!$A:$A,compensation_cleaned!$C:$C,"Missing")</f>
        <v>93155</v>
      </c>
      <c r="O1184" t="str">
        <f>_xlfn.XLOOKUP(A1184,compensation_cleaned!$A:$A,compensation_cleaned!$D:$D,"Missing")</f>
        <v>L3</v>
      </c>
      <c r="P1184">
        <f>_xlfn.XLOOKUP(A1184,engagement_pivot!$A:$A,engagement_pivot!$B:$B,"Missing")</f>
        <v>4</v>
      </c>
      <c r="Q1184" t="str">
        <f>IF(
  _xlfn.XLOOKUP(A1184, engagement_pivot!A:A, engagement_pivot!C:C, 0) &gt; 0,
  "Yes",
  "No"
)</f>
        <v>Yes</v>
      </c>
      <c r="R1184">
        <f t="shared" si="90"/>
        <v>57</v>
      </c>
      <c r="S1184" t="str">
        <f t="shared" si="91"/>
        <v>37+ months</v>
      </c>
      <c r="T1184">
        <f>_xlfn.XLOOKUP(A1184,performance_pivot!$A:$A,performance_pivot!$B:$B,"Missing")</f>
        <v>3</v>
      </c>
      <c r="U1184">
        <f>_xlfn.XLOOKUP(A1184,compensation_cleaned!$A:$A,compensation_cleaned!$F:$F,"Missing")</f>
        <v>1044648.4727722772</v>
      </c>
      <c r="V1184" t="str">
        <f t="shared" si="92"/>
        <v>Above Avg Pay</v>
      </c>
      <c r="W1184" t="str">
        <f t="shared" si="93"/>
        <v>Low/Avg Performer</v>
      </c>
      <c r="Y1184" t="str">
        <f t="shared" si="94"/>
        <v>Overpaid Low Performer</v>
      </c>
    </row>
    <row r="1185" spans="1:25">
      <c r="A1185" s="11" t="s">
        <v>1371</v>
      </c>
      <c r="B1185" s="12" t="s">
        <v>11</v>
      </c>
      <c r="C1185" s="12">
        <v>30</v>
      </c>
      <c r="D1185" s="12" t="s">
        <v>20</v>
      </c>
      <c r="E1185" s="12" t="s">
        <v>37</v>
      </c>
      <c r="F1185" s="12" t="s">
        <v>43</v>
      </c>
      <c r="G1185" s="13">
        <v>43183</v>
      </c>
      <c r="H1185" s="12" t="s">
        <v>444</v>
      </c>
      <c r="I1185" s="12" t="s">
        <v>23</v>
      </c>
      <c r="J1185" s="14" t="s">
        <v>24</v>
      </c>
      <c r="K1185" t="str">
        <f>_xlfn.XLOOKUP(A1185,attrition_cleaned!$A:$A,attrition_cleaned!$B:$B,"Missing")</f>
        <v>No</v>
      </c>
      <c r="L1185" s="13"/>
      <c r="M1185">
        <f>_xlfn.XLOOKUP(A1185,compensation_cleaned!$A:$A,compensation_cleaned!$B:$B,"Missing")</f>
        <v>644601</v>
      </c>
      <c r="N1185">
        <f>_xlfn.XLOOKUP(A1185,compensation_cleaned!$A:$A,compensation_cleaned!$C:$C,"Missing")</f>
        <v>50924</v>
      </c>
      <c r="O1185" t="str">
        <f>_xlfn.XLOOKUP(A1185,compensation_cleaned!$A:$A,compensation_cleaned!$D:$D,"Missing")</f>
        <v>L2</v>
      </c>
      <c r="P1185">
        <f>_xlfn.XLOOKUP(A1185,engagement_pivot!$A:$A,engagement_pivot!$B:$B,"Missing")</f>
        <v>4.5</v>
      </c>
      <c r="Q1185" t="str">
        <f>IF(
  _xlfn.XLOOKUP(A1185, engagement_pivot!A:A, engagement_pivot!C:C, 0) &gt; 0,
  "Yes",
  "No"
)</f>
        <v>Yes</v>
      </c>
      <c r="R1185">
        <f t="shared" si="90"/>
        <v>69</v>
      </c>
      <c r="S1185" t="str">
        <f t="shared" si="91"/>
        <v>37+ months</v>
      </c>
      <c r="T1185">
        <f>_xlfn.XLOOKUP(A1185,performance_pivot!$A:$A,performance_pivot!$B:$B,"Missing")</f>
        <v>4</v>
      </c>
      <c r="U1185">
        <f>_xlfn.XLOOKUP(A1185,compensation_cleaned!$A:$A,compensation_cleaned!$F:$F,"Missing")</f>
        <v>746435.40070921986</v>
      </c>
      <c r="V1185" t="str">
        <f t="shared" si="92"/>
        <v>Below Avg Pay</v>
      </c>
      <c r="W1185" t="str">
        <f t="shared" si="93"/>
        <v>High Performer</v>
      </c>
      <c r="Y1185" t="str">
        <f t="shared" si="94"/>
        <v>Underpaid High Performer</v>
      </c>
    </row>
    <row r="1186" spans="1:25">
      <c r="A1186" s="7" t="s">
        <v>1372</v>
      </c>
      <c r="B1186" s="8" t="s">
        <v>19</v>
      </c>
      <c r="C1186" s="8">
        <v>35</v>
      </c>
      <c r="D1186" s="8" t="s">
        <v>12</v>
      </c>
      <c r="E1186" s="8" t="s">
        <v>26</v>
      </c>
      <c r="F1186" s="8" t="s">
        <v>27</v>
      </c>
      <c r="G1186" s="9">
        <v>43723</v>
      </c>
      <c r="H1186" s="8" t="s">
        <v>338</v>
      </c>
      <c r="I1186" s="8" t="s">
        <v>45</v>
      </c>
      <c r="J1186" s="10" t="s">
        <v>24</v>
      </c>
      <c r="K1186" t="str">
        <f>_xlfn.XLOOKUP(A1186,attrition_cleaned!$A:$A,attrition_cleaned!$B:$B,"Missing")</f>
        <v>No</v>
      </c>
      <c r="L1186" s="9"/>
      <c r="M1186">
        <f>_xlfn.XLOOKUP(A1186,compensation_cleaned!$A:$A,compensation_cleaned!$B:$B,"Missing")</f>
        <v>417069</v>
      </c>
      <c r="N1186">
        <f>_xlfn.XLOOKUP(A1186,compensation_cleaned!$A:$A,compensation_cleaned!$C:$C,"Missing")</f>
        <v>23866</v>
      </c>
      <c r="O1186" t="str">
        <f>_xlfn.XLOOKUP(A1186,compensation_cleaned!$A:$A,compensation_cleaned!$D:$D,"Missing")</f>
        <v>L1</v>
      </c>
      <c r="P1186">
        <f>_xlfn.XLOOKUP(A1186,engagement_pivot!$A:$A,engagement_pivot!$B:$B,"Missing")</f>
        <v>4</v>
      </c>
      <c r="Q1186" t="str">
        <f>IF(
  _xlfn.XLOOKUP(A1186, engagement_pivot!A:A, engagement_pivot!C:C, 0) &gt; 0,
  "Yes",
  "No"
)</f>
        <v>Yes</v>
      </c>
      <c r="R1186">
        <f t="shared" si="90"/>
        <v>51</v>
      </c>
      <c r="S1186" t="str">
        <f t="shared" si="91"/>
        <v>37+ months</v>
      </c>
      <c r="T1186">
        <f>_xlfn.XLOOKUP(A1186,performance_pivot!$A:$A,performance_pivot!$B:$B,"Missing")</f>
        <v>4</v>
      </c>
      <c r="U1186">
        <f>_xlfn.XLOOKUP(A1186,compensation_cleaned!$A:$A,compensation_cleaned!$F:$F,"Missing")</f>
        <v>499723.03723404254</v>
      </c>
      <c r="V1186" t="str">
        <f t="shared" si="92"/>
        <v>Below Avg Pay</v>
      </c>
      <c r="W1186" t="str">
        <f t="shared" si="93"/>
        <v>High Performer</v>
      </c>
      <c r="Y1186" t="str">
        <f t="shared" si="94"/>
        <v>Underpaid High Performer</v>
      </c>
    </row>
    <row r="1187" spans="1:25">
      <c r="A1187" s="11" t="s">
        <v>1373</v>
      </c>
      <c r="B1187" s="12" t="s">
        <v>19</v>
      </c>
      <c r="C1187" s="12">
        <v>36</v>
      </c>
      <c r="D1187" s="12" t="s">
        <v>20</v>
      </c>
      <c r="E1187" s="12" t="s">
        <v>49</v>
      </c>
      <c r="F1187" s="12" t="s">
        <v>65</v>
      </c>
      <c r="G1187" s="13">
        <v>43060</v>
      </c>
      <c r="H1187" s="12" t="s">
        <v>464</v>
      </c>
      <c r="I1187" s="12" t="s">
        <v>31</v>
      </c>
      <c r="J1187" s="14" t="s">
        <v>17</v>
      </c>
      <c r="K1187" t="str">
        <f>_xlfn.XLOOKUP(A1187,attrition_cleaned!$A:$A,attrition_cleaned!$B:$B,"Missing")</f>
        <v>No</v>
      </c>
      <c r="L1187" s="13"/>
      <c r="M1187">
        <f>_xlfn.XLOOKUP(A1187,compensation_cleaned!$A:$A,compensation_cleaned!$B:$B,"Missing")</f>
        <v>1183737</v>
      </c>
      <c r="N1187">
        <f>_xlfn.XLOOKUP(A1187,compensation_cleaned!$A:$A,compensation_cleaned!$C:$C,"Missing")</f>
        <v>80654</v>
      </c>
      <c r="O1187" t="str">
        <f>_xlfn.XLOOKUP(A1187,compensation_cleaned!$A:$A,compensation_cleaned!$D:$D,"Missing")</f>
        <v>L3</v>
      </c>
      <c r="P1187">
        <f>_xlfn.XLOOKUP(A1187,engagement_pivot!$A:$A,engagement_pivot!$B:$B,"Missing")</f>
        <v>1</v>
      </c>
      <c r="Q1187" t="str">
        <f>IF(
  _xlfn.XLOOKUP(A1187, engagement_pivot!A:A, engagement_pivot!C:C, 0) &gt; 0,
  "Yes",
  "No"
)</f>
        <v>Yes</v>
      </c>
      <c r="R1187">
        <f t="shared" si="90"/>
        <v>73</v>
      </c>
      <c r="S1187" t="str">
        <f t="shared" si="91"/>
        <v>37+ months</v>
      </c>
      <c r="T1187">
        <f>_xlfn.XLOOKUP(A1187,performance_pivot!$A:$A,performance_pivot!$B:$B,"Missing")</f>
        <v>3</v>
      </c>
      <c r="U1187">
        <f>_xlfn.XLOOKUP(A1187,compensation_cleaned!$A:$A,compensation_cleaned!$F:$F,"Missing")</f>
        <v>1044648.4727722772</v>
      </c>
      <c r="V1187" t="str">
        <f t="shared" si="92"/>
        <v>Above Avg Pay</v>
      </c>
      <c r="W1187" t="str">
        <f t="shared" si="93"/>
        <v>Low/Avg Performer</v>
      </c>
      <c r="Y1187" t="str">
        <f t="shared" si="94"/>
        <v>Overpaid Low Performer</v>
      </c>
    </row>
    <row r="1188" spans="1:25">
      <c r="A1188" s="7" t="s">
        <v>1374</v>
      </c>
      <c r="B1188" s="8" t="s">
        <v>19</v>
      </c>
      <c r="C1188" s="8">
        <v>43</v>
      </c>
      <c r="D1188" s="8" t="s">
        <v>12</v>
      </c>
      <c r="E1188" s="8" t="s">
        <v>37</v>
      </c>
      <c r="F1188" s="8" t="s">
        <v>38</v>
      </c>
      <c r="G1188" s="9">
        <v>44179</v>
      </c>
      <c r="H1188" s="8" t="s">
        <v>169</v>
      </c>
      <c r="I1188" s="8" t="s">
        <v>56</v>
      </c>
      <c r="J1188" s="10" t="s">
        <v>24</v>
      </c>
      <c r="K1188" t="str">
        <f>_xlfn.XLOOKUP(A1188,attrition_cleaned!$A:$A,attrition_cleaned!$B:$B,"Missing")</f>
        <v>No</v>
      </c>
      <c r="L1188" s="9"/>
      <c r="M1188">
        <f>_xlfn.XLOOKUP(A1188,compensation_cleaned!$A:$A,compensation_cleaned!$B:$B,"Missing")</f>
        <v>628389</v>
      </c>
      <c r="N1188">
        <f>_xlfn.XLOOKUP(A1188,compensation_cleaned!$A:$A,compensation_cleaned!$C:$C,"Missing")</f>
        <v>90476</v>
      </c>
      <c r="O1188" t="str">
        <f>_xlfn.XLOOKUP(A1188,compensation_cleaned!$A:$A,compensation_cleaned!$D:$D,"Missing")</f>
        <v>L2</v>
      </c>
      <c r="P1188">
        <f>_xlfn.XLOOKUP(A1188,engagement_pivot!$A:$A,engagement_pivot!$B:$B,"Missing")</f>
        <v>2.3333333333333335</v>
      </c>
      <c r="Q1188" t="str">
        <f>IF(
  _xlfn.XLOOKUP(A1188, engagement_pivot!A:A, engagement_pivot!C:C, 0) &gt; 0,
  "Yes",
  "No"
)</f>
        <v>Yes</v>
      </c>
      <c r="R1188">
        <f t="shared" si="90"/>
        <v>36</v>
      </c>
      <c r="S1188" t="str">
        <f t="shared" si="91"/>
        <v>13–36 months</v>
      </c>
      <c r="T1188">
        <f>_xlfn.XLOOKUP(A1188,performance_pivot!$A:$A,performance_pivot!$B:$B,"Missing")</f>
        <v>3</v>
      </c>
      <c r="U1188">
        <f>_xlfn.XLOOKUP(A1188,compensation_cleaned!$A:$A,compensation_cleaned!$F:$F,"Missing")</f>
        <v>746435.40070921986</v>
      </c>
      <c r="V1188" t="str">
        <f t="shared" si="92"/>
        <v>Below Avg Pay</v>
      </c>
      <c r="W1188" t="str">
        <f t="shared" si="93"/>
        <v>Low/Avg Performer</v>
      </c>
      <c r="Y1188" t="str">
        <f t="shared" si="94"/>
        <v>Low Pay &amp; Low Performance</v>
      </c>
    </row>
    <row r="1189" spans="1:25">
      <c r="A1189" s="11" t="s">
        <v>1375</v>
      </c>
      <c r="B1189" s="12" t="s">
        <v>19</v>
      </c>
      <c r="C1189" s="12">
        <v>32</v>
      </c>
      <c r="D1189" s="12" t="s">
        <v>20</v>
      </c>
      <c r="E1189" s="12" t="s">
        <v>13</v>
      </c>
      <c r="F1189" s="12" t="s">
        <v>14</v>
      </c>
      <c r="G1189" s="13">
        <v>43624</v>
      </c>
      <c r="H1189" s="12" t="s">
        <v>767</v>
      </c>
      <c r="I1189" s="12" t="s">
        <v>45</v>
      </c>
      <c r="J1189" s="14" t="s">
        <v>24</v>
      </c>
      <c r="K1189" t="str">
        <f>_xlfn.XLOOKUP(A1189,attrition_cleaned!$A:$A,attrition_cleaned!$B:$B,"Missing")</f>
        <v>No</v>
      </c>
      <c r="L1189" s="13"/>
      <c r="M1189">
        <f>_xlfn.XLOOKUP(A1189,compensation_cleaned!$A:$A,compensation_cleaned!$B:$B,"Missing")</f>
        <v>2059994</v>
      </c>
      <c r="N1189">
        <f>_xlfn.XLOOKUP(A1189,compensation_cleaned!$A:$A,compensation_cleaned!$C:$C,"Missing")</f>
        <v>252208</v>
      </c>
      <c r="O1189" t="str">
        <f>_xlfn.XLOOKUP(A1189,compensation_cleaned!$A:$A,compensation_cleaned!$D:$D,"Missing")</f>
        <v>L5</v>
      </c>
      <c r="P1189">
        <f>_xlfn.XLOOKUP(A1189,engagement_pivot!$A:$A,engagement_pivot!$B:$B,"Missing")</f>
        <v>4</v>
      </c>
      <c r="Q1189" t="str">
        <f>IF(
  _xlfn.XLOOKUP(A1189, engagement_pivot!A:A, engagement_pivot!C:C, 0) &gt; 0,
  "Yes",
  "No"
)</f>
        <v>Yes</v>
      </c>
      <c r="R1189">
        <f t="shared" si="90"/>
        <v>54</v>
      </c>
      <c r="S1189" t="str">
        <f t="shared" si="91"/>
        <v>37+ months</v>
      </c>
      <c r="T1189">
        <f>_xlfn.XLOOKUP(A1189,performance_pivot!$A:$A,performance_pivot!$B:$B,"Missing")</f>
        <v>2</v>
      </c>
      <c r="U1189">
        <f>_xlfn.XLOOKUP(A1189,compensation_cleaned!$A:$A,compensation_cleaned!$F:$F,"Missing")</f>
        <v>1044648.4727722772</v>
      </c>
      <c r="V1189" t="str">
        <f t="shared" si="92"/>
        <v>Above Avg Pay</v>
      </c>
      <c r="W1189" t="str">
        <f t="shared" si="93"/>
        <v>Low/Avg Performer</v>
      </c>
      <c r="Y1189" t="str">
        <f t="shared" si="94"/>
        <v>Overpaid Low Performer</v>
      </c>
    </row>
    <row r="1190" spans="1:25">
      <c r="A1190" s="7" t="s">
        <v>1376</v>
      </c>
      <c r="B1190" s="8" t="s">
        <v>19</v>
      </c>
      <c r="C1190" s="8">
        <v>43</v>
      </c>
      <c r="D1190" s="8" t="s">
        <v>12</v>
      </c>
      <c r="E1190" s="8" t="s">
        <v>49</v>
      </c>
      <c r="F1190" s="8" t="s">
        <v>50</v>
      </c>
      <c r="G1190" s="9">
        <v>45262</v>
      </c>
      <c r="H1190" s="8" t="s">
        <v>192</v>
      </c>
      <c r="I1190" s="8" t="s">
        <v>45</v>
      </c>
      <c r="J1190" s="10" t="s">
        <v>24</v>
      </c>
      <c r="K1190" t="str">
        <f>_xlfn.XLOOKUP(A1190,attrition_cleaned!$A:$A,attrition_cleaned!$B:$B,"Missing")</f>
        <v>Yes</v>
      </c>
      <c r="L1190" s="9">
        <v>46889</v>
      </c>
      <c r="M1190">
        <f>_xlfn.XLOOKUP(A1190,compensation_cleaned!$A:$A,compensation_cleaned!$B:$B,"Missing")</f>
        <v>707359</v>
      </c>
      <c r="N1190">
        <f>_xlfn.XLOOKUP(A1190,compensation_cleaned!$A:$A,compensation_cleaned!$C:$C,"Missing")</f>
        <v>96807</v>
      </c>
      <c r="O1190" t="str">
        <f>_xlfn.XLOOKUP(A1190,compensation_cleaned!$A:$A,compensation_cleaned!$D:$D,"Missing")</f>
        <v>L2</v>
      </c>
      <c r="P1190">
        <f>_xlfn.XLOOKUP(A1190,engagement_pivot!$A:$A,engagement_pivot!$B:$B,"Missing")</f>
        <v>3.3333333333333335</v>
      </c>
      <c r="Q1190" t="str">
        <f>IF(
  _xlfn.XLOOKUP(A1190, engagement_pivot!A:A, engagement_pivot!C:C, 0) &gt; 0,
  "Yes",
  "No"
)</f>
        <v>Yes</v>
      </c>
      <c r="R1190">
        <f t="shared" si="90"/>
        <v>53</v>
      </c>
      <c r="S1190" t="str">
        <f t="shared" si="91"/>
        <v>37+ months</v>
      </c>
      <c r="T1190">
        <f>_xlfn.XLOOKUP(A1190,performance_pivot!$A:$A,performance_pivot!$B:$B,"Missing")</f>
        <v>4</v>
      </c>
      <c r="U1190">
        <f>_xlfn.XLOOKUP(A1190,compensation_cleaned!$A:$A,compensation_cleaned!$F:$F,"Missing")</f>
        <v>746435.40070921986</v>
      </c>
      <c r="V1190" t="str">
        <f t="shared" si="92"/>
        <v>Below Avg Pay</v>
      </c>
      <c r="W1190" t="str">
        <f t="shared" si="93"/>
        <v>High Performer</v>
      </c>
      <c r="Y1190" t="str">
        <f t="shared" si="94"/>
        <v>Underpaid High Performer</v>
      </c>
    </row>
    <row r="1191" spans="1:25">
      <c r="A1191" s="11" t="s">
        <v>1377</v>
      </c>
      <c r="B1191" s="12" t="s">
        <v>11</v>
      </c>
      <c r="C1191" s="12">
        <v>31</v>
      </c>
      <c r="D1191" s="12" t="s">
        <v>20</v>
      </c>
      <c r="E1191" s="12" t="s">
        <v>26</v>
      </c>
      <c r="F1191" s="12" t="s">
        <v>27</v>
      </c>
      <c r="G1191" s="13">
        <v>42967</v>
      </c>
      <c r="H1191" s="12" t="s">
        <v>422</v>
      </c>
      <c r="I1191" s="12" t="s">
        <v>23</v>
      </c>
      <c r="J1191" s="14" t="s">
        <v>24</v>
      </c>
      <c r="K1191" t="str">
        <f>_xlfn.XLOOKUP(A1191,attrition_cleaned!$A:$A,attrition_cleaned!$B:$B,"Missing")</f>
        <v>No</v>
      </c>
      <c r="L1191" s="13"/>
      <c r="M1191">
        <f>_xlfn.XLOOKUP(A1191,compensation_cleaned!$A:$A,compensation_cleaned!$B:$B,"Missing")</f>
        <v>720521</v>
      </c>
      <c r="N1191">
        <f>_xlfn.XLOOKUP(A1191,compensation_cleaned!$A:$A,compensation_cleaned!$C:$C,"Missing")</f>
        <v>86709</v>
      </c>
      <c r="O1191" t="str">
        <f>_xlfn.XLOOKUP(A1191,compensation_cleaned!$A:$A,compensation_cleaned!$D:$D,"Missing")</f>
        <v>L2</v>
      </c>
      <c r="P1191">
        <f>_xlfn.XLOOKUP(A1191,engagement_pivot!$A:$A,engagement_pivot!$B:$B,"Missing")</f>
        <v>2</v>
      </c>
      <c r="Q1191" t="str">
        <f>IF(
  _xlfn.XLOOKUP(A1191, engagement_pivot!A:A, engagement_pivot!C:C, 0) &gt; 0,
  "Yes",
  "No"
)</f>
        <v>Yes</v>
      </c>
      <c r="R1191">
        <f t="shared" si="90"/>
        <v>76</v>
      </c>
      <c r="S1191" t="str">
        <f t="shared" si="91"/>
        <v>37+ months</v>
      </c>
      <c r="T1191">
        <f>_xlfn.XLOOKUP(A1191,performance_pivot!$A:$A,performance_pivot!$B:$B,"Missing")</f>
        <v>3.25</v>
      </c>
      <c r="U1191">
        <f>_xlfn.XLOOKUP(A1191,compensation_cleaned!$A:$A,compensation_cleaned!$F:$F,"Missing")</f>
        <v>746435.40070921986</v>
      </c>
      <c r="V1191" t="str">
        <f t="shared" si="92"/>
        <v>Below Avg Pay</v>
      </c>
      <c r="W1191" t="str">
        <f t="shared" si="93"/>
        <v>Low/Avg Performer</v>
      </c>
      <c r="Y1191" t="str">
        <f t="shared" si="94"/>
        <v>Low Pay &amp; Low Performance</v>
      </c>
    </row>
    <row r="1192" spans="1:25">
      <c r="A1192" s="7" t="s">
        <v>1378</v>
      </c>
      <c r="B1192" s="8" t="s">
        <v>19</v>
      </c>
      <c r="C1192" s="8">
        <v>42</v>
      </c>
      <c r="D1192" s="8" t="s">
        <v>12</v>
      </c>
      <c r="E1192" s="8" t="s">
        <v>26</v>
      </c>
      <c r="F1192" s="8" t="s">
        <v>27</v>
      </c>
      <c r="G1192" s="9">
        <v>43550</v>
      </c>
      <c r="H1192" s="8" t="s">
        <v>164</v>
      </c>
      <c r="I1192" s="8" t="s">
        <v>16</v>
      </c>
      <c r="J1192" s="10" t="s">
        <v>24</v>
      </c>
      <c r="K1192" t="str">
        <f>_xlfn.XLOOKUP(A1192,attrition_cleaned!$A:$A,attrition_cleaned!$B:$B,"Missing")</f>
        <v>Yes</v>
      </c>
      <c r="L1192" s="9">
        <v>44227</v>
      </c>
      <c r="M1192">
        <f>_xlfn.XLOOKUP(A1192,compensation_cleaned!$A:$A,compensation_cleaned!$B:$B,"Missing")</f>
        <v>1101392</v>
      </c>
      <c r="N1192">
        <f>_xlfn.XLOOKUP(A1192,compensation_cleaned!$A:$A,compensation_cleaned!$C:$C,"Missing")</f>
        <v>158482</v>
      </c>
      <c r="O1192" t="str">
        <f>_xlfn.XLOOKUP(A1192,compensation_cleaned!$A:$A,compensation_cleaned!$D:$D,"Missing")</f>
        <v>L3</v>
      </c>
      <c r="P1192">
        <f>_xlfn.XLOOKUP(A1192,engagement_pivot!$A:$A,engagement_pivot!$B:$B,"Missing")</f>
        <v>2</v>
      </c>
      <c r="Q1192" t="str">
        <f>IF(
  _xlfn.XLOOKUP(A1192, engagement_pivot!A:A, engagement_pivot!C:C, 0) &gt; 0,
  "Yes",
  "No"
)</f>
        <v>Yes</v>
      </c>
      <c r="R1192">
        <f t="shared" si="90"/>
        <v>22</v>
      </c>
      <c r="S1192" t="str">
        <f t="shared" si="91"/>
        <v>13–36 months</v>
      </c>
      <c r="T1192">
        <f>_xlfn.XLOOKUP(A1192,performance_pivot!$A:$A,performance_pivot!$B:$B,"Missing")</f>
        <v>3.3333333333333335</v>
      </c>
      <c r="U1192">
        <f>_xlfn.XLOOKUP(A1192,compensation_cleaned!$A:$A,compensation_cleaned!$F:$F,"Missing")</f>
        <v>1044648.4727722772</v>
      </c>
      <c r="V1192" t="str">
        <f t="shared" si="92"/>
        <v>Above Avg Pay</v>
      </c>
      <c r="W1192" t="str">
        <f t="shared" si="93"/>
        <v>Low/Avg Performer</v>
      </c>
      <c r="Y1192" t="str">
        <f t="shared" si="94"/>
        <v>Overpaid Low Performer</v>
      </c>
    </row>
    <row r="1193" spans="1:25">
      <c r="A1193" s="11" t="s">
        <v>1379</v>
      </c>
      <c r="B1193" s="12" t="s">
        <v>19</v>
      </c>
      <c r="C1193" s="12">
        <v>41</v>
      </c>
      <c r="D1193" s="12" t="s">
        <v>12</v>
      </c>
      <c r="E1193" s="12" t="s">
        <v>26</v>
      </c>
      <c r="F1193" s="12" t="s">
        <v>58</v>
      </c>
      <c r="G1193" s="13">
        <v>44032</v>
      </c>
      <c r="H1193" s="12" t="s">
        <v>435</v>
      </c>
      <c r="I1193" s="12" t="s">
        <v>23</v>
      </c>
      <c r="J1193" s="14" t="s">
        <v>24</v>
      </c>
      <c r="K1193" t="str">
        <f>_xlfn.XLOOKUP(A1193,attrition_cleaned!$A:$A,attrition_cleaned!$B:$B,"Missing")</f>
        <v>Yes</v>
      </c>
      <c r="L1193" s="13">
        <v>45516</v>
      </c>
      <c r="M1193">
        <f>_xlfn.XLOOKUP(A1193,compensation_cleaned!$A:$A,compensation_cleaned!$B:$B,"Missing")</f>
        <v>803402</v>
      </c>
      <c r="N1193">
        <f>_xlfn.XLOOKUP(A1193,compensation_cleaned!$A:$A,compensation_cleaned!$C:$C,"Missing")</f>
        <v>58654</v>
      </c>
      <c r="O1193" t="str">
        <f>_xlfn.XLOOKUP(A1193,compensation_cleaned!$A:$A,compensation_cleaned!$D:$D,"Missing")</f>
        <v>L2</v>
      </c>
      <c r="P1193">
        <f>_xlfn.XLOOKUP(A1193,engagement_pivot!$A:$A,engagement_pivot!$B:$B,"Missing")</f>
        <v>5</v>
      </c>
      <c r="Q1193" t="str">
        <f>IF(
  _xlfn.XLOOKUP(A1193, engagement_pivot!A:A, engagement_pivot!C:C, 0) &gt; 0,
  "Yes",
  "No"
)</f>
        <v>Yes</v>
      </c>
      <c r="R1193">
        <f t="shared" si="90"/>
        <v>48</v>
      </c>
      <c r="S1193" t="str">
        <f t="shared" si="91"/>
        <v>37+ months</v>
      </c>
      <c r="T1193">
        <f>_xlfn.XLOOKUP(A1193,performance_pivot!$A:$A,performance_pivot!$B:$B,"Missing")</f>
        <v>3.5</v>
      </c>
      <c r="U1193">
        <f>_xlfn.XLOOKUP(A1193,compensation_cleaned!$A:$A,compensation_cleaned!$F:$F,"Missing")</f>
        <v>746435.40070921986</v>
      </c>
      <c r="V1193" t="str">
        <f t="shared" si="92"/>
        <v>Above Avg Pay</v>
      </c>
      <c r="W1193" t="str">
        <f t="shared" si="93"/>
        <v>Low/Avg Performer</v>
      </c>
      <c r="Y1193" t="str">
        <f t="shared" si="94"/>
        <v>Overpaid Low Performer</v>
      </c>
    </row>
    <row r="1194" spans="1:25">
      <c r="A1194" s="7" t="s">
        <v>1380</v>
      </c>
      <c r="B1194" s="8" t="s">
        <v>19</v>
      </c>
      <c r="C1194" s="8">
        <v>40</v>
      </c>
      <c r="D1194" s="8" t="s">
        <v>12</v>
      </c>
      <c r="E1194" s="8" t="s">
        <v>37</v>
      </c>
      <c r="F1194" s="8" t="s">
        <v>38</v>
      </c>
      <c r="G1194" s="9">
        <v>44841</v>
      </c>
      <c r="H1194" s="8" t="s">
        <v>192</v>
      </c>
      <c r="I1194" s="8" t="s">
        <v>31</v>
      </c>
      <c r="J1194" s="10" t="s">
        <v>24</v>
      </c>
      <c r="K1194" t="str">
        <f>_xlfn.XLOOKUP(A1194,attrition_cleaned!$A:$A,attrition_cleaned!$B:$B,"Missing")</f>
        <v>No</v>
      </c>
      <c r="L1194" s="9"/>
      <c r="M1194">
        <f>_xlfn.XLOOKUP(A1194,compensation_cleaned!$A:$A,compensation_cleaned!$B:$B,"Missing")</f>
        <v>1184922</v>
      </c>
      <c r="N1194">
        <f>_xlfn.XLOOKUP(A1194,compensation_cleaned!$A:$A,compensation_cleaned!$C:$C,"Missing")</f>
        <v>89923</v>
      </c>
      <c r="O1194" t="str">
        <f>_xlfn.XLOOKUP(A1194,compensation_cleaned!$A:$A,compensation_cleaned!$D:$D,"Missing")</f>
        <v>L3</v>
      </c>
      <c r="P1194">
        <f>_xlfn.XLOOKUP(A1194,engagement_pivot!$A:$A,engagement_pivot!$B:$B,"Missing")</f>
        <v>3.5</v>
      </c>
      <c r="Q1194" t="str">
        <f>IF(
  _xlfn.XLOOKUP(A1194, engagement_pivot!A:A, engagement_pivot!C:C, 0) &gt; 0,
  "Yes",
  "No"
)</f>
        <v>Yes</v>
      </c>
      <c r="R1194">
        <f t="shared" si="90"/>
        <v>14</v>
      </c>
      <c r="S1194" t="str">
        <f t="shared" si="91"/>
        <v>13–36 months</v>
      </c>
      <c r="T1194">
        <f>_xlfn.XLOOKUP(A1194,performance_pivot!$A:$A,performance_pivot!$B:$B,"Missing")</f>
        <v>5</v>
      </c>
      <c r="U1194">
        <f>_xlfn.XLOOKUP(A1194,compensation_cleaned!$A:$A,compensation_cleaned!$F:$F,"Missing")</f>
        <v>1044648.4727722772</v>
      </c>
      <c r="V1194" t="str">
        <f t="shared" si="92"/>
        <v>Above Avg Pay</v>
      </c>
      <c r="W1194" t="str">
        <f t="shared" si="93"/>
        <v>High Performer</v>
      </c>
      <c r="Y1194" t="str">
        <f t="shared" si="94"/>
        <v>Well Aligned</v>
      </c>
    </row>
    <row r="1195" spans="1:25">
      <c r="A1195" s="11" t="s">
        <v>1381</v>
      </c>
      <c r="B1195" s="12" t="s">
        <v>11</v>
      </c>
      <c r="C1195" s="12">
        <v>29</v>
      </c>
      <c r="D1195" s="12" t="s">
        <v>12</v>
      </c>
      <c r="E1195" s="12" t="s">
        <v>13</v>
      </c>
      <c r="F1195" s="12" t="s">
        <v>21</v>
      </c>
      <c r="G1195" s="13">
        <v>44797</v>
      </c>
      <c r="H1195" s="12" t="s">
        <v>333</v>
      </c>
      <c r="I1195" s="12" t="s">
        <v>16</v>
      </c>
      <c r="J1195" s="14" t="s">
        <v>24</v>
      </c>
      <c r="K1195" t="str">
        <f>_xlfn.XLOOKUP(A1195,attrition_cleaned!$A:$A,attrition_cleaned!$B:$B,"Missing")</f>
        <v>No</v>
      </c>
      <c r="L1195" s="13"/>
      <c r="M1195">
        <f>_xlfn.XLOOKUP(A1195,compensation_cleaned!$A:$A,compensation_cleaned!$B:$B,"Missing")</f>
        <v>640887</v>
      </c>
      <c r="N1195">
        <f>_xlfn.XLOOKUP(A1195,compensation_cleaned!$A:$A,compensation_cleaned!$C:$C,"Missing")</f>
        <v>49121</v>
      </c>
      <c r="O1195" t="str">
        <f>_xlfn.XLOOKUP(A1195,compensation_cleaned!$A:$A,compensation_cleaned!$D:$D,"Missing")</f>
        <v>L2</v>
      </c>
      <c r="P1195">
        <f>_xlfn.XLOOKUP(A1195,engagement_pivot!$A:$A,engagement_pivot!$B:$B,"Missing")</f>
        <v>2</v>
      </c>
      <c r="Q1195" t="str">
        <f>IF(
  _xlfn.XLOOKUP(A1195, engagement_pivot!A:A, engagement_pivot!C:C, 0) &gt; 0,
  "Yes",
  "No"
)</f>
        <v>Yes</v>
      </c>
      <c r="R1195">
        <f t="shared" si="90"/>
        <v>16</v>
      </c>
      <c r="S1195" t="str">
        <f t="shared" si="91"/>
        <v>13–36 months</v>
      </c>
      <c r="T1195">
        <f>_xlfn.XLOOKUP(A1195,performance_pivot!$A:$A,performance_pivot!$B:$B,"Missing")</f>
        <v>4</v>
      </c>
      <c r="U1195">
        <f>_xlfn.XLOOKUP(A1195,compensation_cleaned!$A:$A,compensation_cleaned!$F:$F,"Missing")</f>
        <v>746435.40070921986</v>
      </c>
      <c r="V1195" t="str">
        <f t="shared" si="92"/>
        <v>Below Avg Pay</v>
      </c>
      <c r="W1195" t="str">
        <f t="shared" si="93"/>
        <v>High Performer</v>
      </c>
      <c r="Y1195" t="str">
        <f t="shared" si="94"/>
        <v>Underpaid High Performer</v>
      </c>
    </row>
    <row r="1196" spans="1:25">
      <c r="A1196" s="7" t="s">
        <v>1382</v>
      </c>
      <c r="B1196" s="8" t="s">
        <v>11</v>
      </c>
      <c r="C1196" s="8">
        <v>42</v>
      </c>
      <c r="D1196" s="8" t="s">
        <v>20</v>
      </c>
      <c r="E1196" s="8" t="s">
        <v>13</v>
      </c>
      <c r="F1196" s="8" t="s">
        <v>14</v>
      </c>
      <c r="G1196" s="9">
        <v>44304</v>
      </c>
      <c r="H1196" s="8" t="s">
        <v>239</v>
      </c>
      <c r="I1196" s="8" t="s">
        <v>16</v>
      </c>
      <c r="J1196" s="10" t="s">
        <v>24</v>
      </c>
      <c r="K1196" t="str">
        <f>_xlfn.XLOOKUP(A1196,attrition_cleaned!$A:$A,attrition_cleaned!$B:$B,"Missing")</f>
        <v>No</v>
      </c>
      <c r="L1196" s="9"/>
      <c r="M1196">
        <f>_xlfn.XLOOKUP(A1196,compensation_cleaned!$A:$A,compensation_cleaned!$B:$B,"Missing")</f>
        <v>975840</v>
      </c>
      <c r="N1196">
        <f>_xlfn.XLOOKUP(A1196,compensation_cleaned!$A:$A,compensation_cleaned!$C:$C,"Missing")</f>
        <v>59638</v>
      </c>
      <c r="O1196" t="str">
        <f>_xlfn.XLOOKUP(A1196,compensation_cleaned!$A:$A,compensation_cleaned!$D:$D,"Missing")</f>
        <v>L3</v>
      </c>
      <c r="P1196">
        <f>_xlfn.XLOOKUP(A1196,engagement_pivot!$A:$A,engagement_pivot!$B:$B,"Missing")</f>
        <v>5</v>
      </c>
      <c r="Q1196" t="str">
        <f>IF(
  _xlfn.XLOOKUP(A1196, engagement_pivot!A:A, engagement_pivot!C:C, 0) &gt; 0,
  "Yes",
  "No"
)</f>
        <v>Yes</v>
      </c>
      <c r="R1196">
        <f t="shared" si="90"/>
        <v>32</v>
      </c>
      <c r="S1196" t="str">
        <f t="shared" si="91"/>
        <v>13–36 months</v>
      </c>
      <c r="T1196">
        <f>_xlfn.XLOOKUP(A1196,performance_pivot!$A:$A,performance_pivot!$B:$B,"Missing")</f>
        <v>3</v>
      </c>
      <c r="U1196">
        <f>_xlfn.XLOOKUP(A1196,compensation_cleaned!$A:$A,compensation_cleaned!$F:$F,"Missing")</f>
        <v>1044648.4727722772</v>
      </c>
      <c r="V1196" t="str">
        <f t="shared" si="92"/>
        <v>Below Avg Pay</v>
      </c>
      <c r="W1196" t="str">
        <f t="shared" si="93"/>
        <v>Low/Avg Performer</v>
      </c>
      <c r="Y1196" t="str">
        <f t="shared" si="94"/>
        <v>Low Pay &amp; Low Performance</v>
      </c>
    </row>
    <row r="1197" spans="1:25">
      <c r="A1197" s="11" t="s">
        <v>1383</v>
      </c>
      <c r="B1197" s="12" t="s">
        <v>19</v>
      </c>
      <c r="C1197" s="12">
        <v>27</v>
      </c>
      <c r="D1197" s="12" t="s">
        <v>20</v>
      </c>
      <c r="E1197" s="12" t="s">
        <v>37</v>
      </c>
      <c r="F1197" s="12" t="s">
        <v>43</v>
      </c>
      <c r="G1197" s="13">
        <v>44047</v>
      </c>
      <c r="H1197" s="12" t="s">
        <v>164</v>
      </c>
      <c r="I1197" s="12" t="s">
        <v>16</v>
      </c>
      <c r="J1197" s="14" t="s">
        <v>24</v>
      </c>
      <c r="K1197" t="str">
        <f>_xlfn.XLOOKUP(A1197,attrition_cleaned!$A:$A,attrition_cleaned!$B:$B,"Missing")</f>
        <v>Yes</v>
      </c>
      <c r="L1197" s="13">
        <v>45628</v>
      </c>
      <c r="M1197">
        <f>_xlfn.XLOOKUP(A1197,compensation_cleaned!$A:$A,compensation_cleaned!$B:$B,"Missing")</f>
        <v>510360</v>
      </c>
      <c r="N1197">
        <f>_xlfn.XLOOKUP(A1197,compensation_cleaned!$A:$A,compensation_cleaned!$C:$C,"Missing")</f>
        <v>46846</v>
      </c>
      <c r="O1197" t="str">
        <f>_xlfn.XLOOKUP(A1197,compensation_cleaned!$A:$A,compensation_cleaned!$D:$D,"Missing")</f>
        <v>L1</v>
      </c>
      <c r="P1197">
        <f>_xlfn.XLOOKUP(A1197,engagement_pivot!$A:$A,engagement_pivot!$B:$B,"Missing")</f>
        <v>2</v>
      </c>
      <c r="Q1197" t="str">
        <f>IF(
  _xlfn.XLOOKUP(A1197, engagement_pivot!A:A, engagement_pivot!C:C, 0) &gt; 0,
  "Yes",
  "No"
)</f>
        <v>Yes</v>
      </c>
      <c r="R1197">
        <f t="shared" si="90"/>
        <v>51</v>
      </c>
      <c r="S1197" t="str">
        <f t="shared" si="91"/>
        <v>37+ months</v>
      </c>
      <c r="T1197">
        <f>_xlfn.XLOOKUP(A1197,performance_pivot!$A:$A,performance_pivot!$B:$B,"Missing")</f>
        <v>3</v>
      </c>
      <c r="U1197">
        <f>_xlfn.XLOOKUP(A1197,compensation_cleaned!$A:$A,compensation_cleaned!$F:$F,"Missing")</f>
        <v>499723.03723404254</v>
      </c>
      <c r="V1197" t="str">
        <f t="shared" si="92"/>
        <v>Above Avg Pay</v>
      </c>
      <c r="W1197" t="str">
        <f t="shared" si="93"/>
        <v>Low/Avg Performer</v>
      </c>
      <c r="Y1197" t="str">
        <f t="shared" si="94"/>
        <v>Overpaid Low Performer</v>
      </c>
    </row>
    <row r="1198" spans="1:25">
      <c r="A1198" s="7" t="s">
        <v>1384</v>
      </c>
      <c r="B1198" s="8" t="s">
        <v>11</v>
      </c>
      <c r="C1198" s="8">
        <v>34</v>
      </c>
      <c r="D1198" s="8" t="s">
        <v>12</v>
      </c>
      <c r="E1198" s="8" t="s">
        <v>33</v>
      </c>
      <c r="F1198" s="8" t="s">
        <v>112</v>
      </c>
      <c r="G1198" s="9">
        <v>45101</v>
      </c>
      <c r="H1198" s="8" t="s">
        <v>358</v>
      </c>
      <c r="I1198" s="8" t="s">
        <v>45</v>
      </c>
      <c r="J1198" s="10" t="s">
        <v>24</v>
      </c>
      <c r="K1198" t="str">
        <f>_xlfn.XLOOKUP(A1198,attrition_cleaned!$A:$A,attrition_cleaned!$B:$B,"Missing")</f>
        <v>No</v>
      </c>
      <c r="L1198" s="9"/>
      <c r="M1198">
        <f>_xlfn.XLOOKUP(A1198,compensation_cleaned!$A:$A,compensation_cleaned!$B:$B,"Missing")</f>
        <v>478754</v>
      </c>
      <c r="N1198">
        <f>_xlfn.XLOOKUP(A1198,compensation_cleaned!$A:$A,compensation_cleaned!$C:$C,"Missing")</f>
        <v>27458</v>
      </c>
      <c r="O1198" t="str">
        <f>_xlfn.XLOOKUP(A1198,compensation_cleaned!$A:$A,compensation_cleaned!$D:$D,"Missing")</f>
        <v>L1</v>
      </c>
      <c r="P1198">
        <f>_xlfn.XLOOKUP(A1198,engagement_pivot!$A:$A,engagement_pivot!$B:$B,"Missing")</f>
        <v>4</v>
      </c>
      <c r="Q1198" t="str">
        <f>IF(
  _xlfn.XLOOKUP(A1198, engagement_pivot!A:A, engagement_pivot!C:C, 0) &gt; 0,
  "Yes",
  "No"
)</f>
        <v>Yes</v>
      </c>
      <c r="R1198">
        <f t="shared" si="90"/>
        <v>6</v>
      </c>
      <c r="S1198" t="str">
        <f t="shared" si="91"/>
        <v>0–12 months</v>
      </c>
      <c r="T1198">
        <f>_xlfn.XLOOKUP(A1198,performance_pivot!$A:$A,performance_pivot!$B:$B,"Missing")</f>
        <v>3</v>
      </c>
      <c r="U1198">
        <f>_xlfn.XLOOKUP(A1198,compensation_cleaned!$A:$A,compensation_cleaned!$F:$F,"Missing")</f>
        <v>499723.03723404254</v>
      </c>
      <c r="V1198" t="str">
        <f t="shared" si="92"/>
        <v>Below Avg Pay</v>
      </c>
      <c r="W1198" t="str">
        <f t="shared" si="93"/>
        <v>Low/Avg Performer</v>
      </c>
      <c r="Y1198" t="str">
        <f t="shared" si="94"/>
        <v>Low Pay &amp; Low Performance</v>
      </c>
    </row>
    <row r="1199" spans="1:25">
      <c r="A1199" s="11" t="s">
        <v>1385</v>
      </c>
      <c r="B1199" s="12" t="s">
        <v>11</v>
      </c>
      <c r="C1199" s="12">
        <v>23</v>
      </c>
      <c r="D1199" s="12" t="s">
        <v>12</v>
      </c>
      <c r="E1199" s="12" t="s">
        <v>26</v>
      </c>
      <c r="F1199" s="12" t="s">
        <v>27</v>
      </c>
      <c r="G1199" s="13">
        <v>44412</v>
      </c>
      <c r="H1199" s="12" t="s">
        <v>41</v>
      </c>
      <c r="I1199" s="12" t="s">
        <v>45</v>
      </c>
      <c r="J1199" s="14" t="s">
        <v>17</v>
      </c>
      <c r="K1199" t="str">
        <f>_xlfn.XLOOKUP(A1199,attrition_cleaned!$A:$A,attrition_cleaned!$B:$B,"Missing")</f>
        <v>No</v>
      </c>
      <c r="L1199" s="13"/>
      <c r="M1199">
        <f>_xlfn.XLOOKUP(A1199,compensation_cleaned!$A:$A,compensation_cleaned!$B:$B,"Missing")</f>
        <v>1387316</v>
      </c>
      <c r="N1199">
        <f>_xlfn.XLOOKUP(A1199,compensation_cleaned!$A:$A,compensation_cleaned!$C:$C,"Missing")</f>
        <v>112518</v>
      </c>
      <c r="O1199" t="str">
        <f>_xlfn.XLOOKUP(A1199,compensation_cleaned!$A:$A,compensation_cleaned!$D:$D,"Missing")</f>
        <v>L4</v>
      </c>
      <c r="P1199">
        <f>_xlfn.XLOOKUP(A1199,engagement_pivot!$A:$A,engagement_pivot!$B:$B,"Missing")</f>
        <v>2</v>
      </c>
      <c r="Q1199" t="str">
        <f>IF(
  _xlfn.XLOOKUP(A1199, engagement_pivot!A:A, engagement_pivot!C:C, 0) &gt; 0,
  "Yes",
  "No"
)</f>
        <v>Yes</v>
      </c>
      <c r="R1199">
        <f t="shared" si="90"/>
        <v>28</v>
      </c>
      <c r="S1199" t="str">
        <f t="shared" si="91"/>
        <v>13–36 months</v>
      </c>
      <c r="T1199">
        <f>_xlfn.XLOOKUP(A1199,performance_pivot!$A:$A,performance_pivot!$B:$B,"Missing")</f>
        <v>3.5</v>
      </c>
      <c r="U1199">
        <f>_xlfn.XLOOKUP(A1199,compensation_cleaned!$A:$A,compensation_cleaned!$F:$F,"Missing")</f>
        <v>1044648.4727722772</v>
      </c>
      <c r="V1199" t="str">
        <f t="shared" si="92"/>
        <v>Above Avg Pay</v>
      </c>
      <c r="W1199" t="str">
        <f t="shared" si="93"/>
        <v>Low/Avg Performer</v>
      </c>
      <c r="Y1199" t="str">
        <f t="shared" si="94"/>
        <v>Overpaid Low Performer</v>
      </c>
    </row>
    <row r="1200" spans="1:25">
      <c r="A1200" s="7" t="s">
        <v>1386</v>
      </c>
      <c r="B1200" s="8" t="s">
        <v>11</v>
      </c>
      <c r="C1200" s="8">
        <v>31</v>
      </c>
      <c r="D1200" s="8" t="s">
        <v>20</v>
      </c>
      <c r="E1200" s="8" t="s">
        <v>37</v>
      </c>
      <c r="F1200" s="8" t="s">
        <v>43</v>
      </c>
      <c r="G1200" s="9">
        <v>44904</v>
      </c>
      <c r="H1200" s="8" t="s">
        <v>62</v>
      </c>
      <c r="I1200" s="8" t="s">
        <v>45</v>
      </c>
      <c r="J1200" s="10" t="s">
        <v>24</v>
      </c>
      <c r="K1200" t="str">
        <f>_xlfn.XLOOKUP(A1200,attrition_cleaned!$A:$A,attrition_cleaned!$B:$B,"Missing")</f>
        <v>No</v>
      </c>
      <c r="L1200" s="9"/>
      <c r="M1200">
        <f>_xlfn.XLOOKUP(A1200,compensation_cleaned!$A:$A,compensation_cleaned!$B:$B,"Missing")</f>
        <v>1189808</v>
      </c>
      <c r="N1200">
        <f>_xlfn.XLOOKUP(A1200,compensation_cleaned!$A:$A,compensation_cleaned!$C:$C,"Missing")</f>
        <v>176544</v>
      </c>
      <c r="O1200" t="str">
        <f>_xlfn.XLOOKUP(A1200,compensation_cleaned!$A:$A,compensation_cleaned!$D:$D,"Missing")</f>
        <v>L3</v>
      </c>
      <c r="P1200">
        <f>_xlfn.XLOOKUP(A1200,engagement_pivot!$A:$A,engagement_pivot!$B:$B,"Missing")</f>
        <v>3</v>
      </c>
      <c r="Q1200" t="str">
        <f>IF(
  _xlfn.XLOOKUP(A1200, engagement_pivot!A:A, engagement_pivot!C:C, 0) &gt; 0,
  "Yes",
  "No"
)</f>
        <v>Yes</v>
      </c>
      <c r="R1200">
        <f t="shared" si="90"/>
        <v>12</v>
      </c>
      <c r="S1200" t="str">
        <f t="shared" si="91"/>
        <v>0–12 months</v>
      </c>
      <c r="T1200">
        <f>_xlfn.XLOOKUP(A1200,performance_pivot!$A:$A,performance_pivot!$B:$B,"Missing")</f>
        <v>3</v>
      </c>
      <c r="U1200">
        <f>_xlfn.XLOOKUP(A1200,compensation_cleaned!$A:$A,compensation_cleaned!$F:$F,"Missing")</f>
        <v>1044648.4727722772</v>
      </c>
      <c r="V1200" t="str">
        <f t="shared" si="92"/>
        <v>Above Avg Pay</v>
      </c>
      <c r="W1200" t="str">
        <f t="shared" si="93"/>
        <v>Low/Avg Performer</v>
      </c>
      <c r="Y1200" t="str">
        <f t="shared" si="94"/>
        <v>Overpaid Low Performer</v>
      </c>
    </row>
    <row r="1201" spans="1:25">
      <c r="A1201" s="11" t="s">
        <v>1387</v>
      </c>
      <c r="B1201" s="12" t="s">
        <v>11</v>
      </c>
      <c r="C1201" s="12">
        <v>26</v>
      </c>
      <c r="D1201" s="12" t="s">
        <v>12</v>
      </c>
      <c r="E1201" s="12" t="s">
        <v>49</v>
      </c>
      <c r="F1201" s="12" t="s">
        <v>68</v>
      </c>
      <c r="G1201" s="13">
        <v>44829</v>
      </c>
      <c r="H1201" s="12" t="s">
        <v>675</v>
      </c>
      <c r="I1201" s="12" t="s">
        <v>16</v>
      </c>
      <c r="J1201" s="14" t="s">
        <v>24</v>
      </c>
      <c r="K1201" t="str">
        <f>_xlfn.XLOOKUP(A1201,attrition_cleaned!$A:$A,attrition_cleaned!$B:$B,"Missing")</f>
        <v>No</v>
      </c>
      <c r="L1201" s="13"/>
      <c r="M1201">
        <f>_xlfn.XLOOKUP(A1201,compensation_cleaned!$A:$A,compensation_cleaned!$B:$B,"Missing")</f>
        <v>806411</v>
      </c>
      <c r="N1201">
        <f>_xlfn.XLOOKUP(A1201,compensation_cleaned!$A:$A,compensation_cleaned!$C:$C,"Missing")</f>
        <v>70813</v>
      </c>
      <c r="O1201" t="str">
        <f>_xlfn.XLOOKUP(A1201,compensation_cleaned!$A:$A,compensation_cleaned!$D:$D,"Missing")</f>
        <v>L2</v>
      </c>
      <c r="P1201">
        <f>_xlfn.XLOOKUP(A1201,engagement_pivot!$A:$A,engagement_pivot!$B:$B,"Missing")</f>
        <v>4</v>
      </c>
      <c r="Q1201" t="str">
        <f>IF(
  _xlfn.XLOOKUP(A1201, engagement_pivot!A:A, engagement_pivot!C:C, 0) &gt; 0,
  "Yes",
  "No"
)</f>
        <v>Yes</v>
      </c>
      <c r="R1201">
        <f t="shared" si="90"/>
        <v>15</v>
      </c>
      <c r="S1201" t="str">
        <f t="shared" si="91"/>
        <v>13–36 months</v>
      </c>
      <c r="T1201">
        <f>_xlfn.XLOOKUP(A1201,performance_pivot!$A:$A,performance_pivot!$B:$B,"Missing")</f>
        <v>3</v>
      </c>
      <c r="U1201">
        <f>_xlfn.XLOOKUP(A1201,compensation_cleaned!$A:$A,compensation_cleaned!$F:$F,"Missing")</f>
        <v>746435.40070921986</v>
      </c>
      <c r="V1201" t="str">
        <f t="shared" si="92"/>
        <v>Above Avg Pay</v>
      </c>
      <c r="W1201" t="str">
        <f t="shared" si="93"/>
        <v>Low/Avg Performer</v>
      </c>
      <c r="Y1201" t="str">
        <f t="shared" si="94"/>
        <v>Overpaid Low Performer</v>
      </c>
    </row>
    <row r="1202" spans="1:25">
      <c r="A1202" s="7" t="s">
        <v>1388</v>
      </c>
      <c r="B1202" s="8" t="s">
        <v>11</v>
      </c>
      <c r="C1202" s="8">
        <v>29</v>
      </c>
      <c r="D1202" s="8" t="s">
        <v>12</v>
      </c>
      <c r="E1202" s="8" t="s">
        <v>13</v>
      </c>
      <c r="F1202" s="8" t="s">
        <v>21</v>
      </c>
      <c r="G1202" s="9">
        <v>44730</v>
      </c>
      <c r="H1202" s="8" t="s">
        <v>295</v>
      </c>
      <c r="I1202" s="8" t="s">
        <v>45</v>
      </c>
      <c r="J1202" s="10" t="s">
        <v>24</v>
      </c>
      <c r="K1202" t="str">
        <f>_xlfn.XLOOKUP(A1202,attrition_cleaned!$A:$A,attrition_cleaned!$B:$B,"Missing")</f>
        <v>No</v>
      </c>
      <c r="L1202" s="9"/>
      <c r="M1202">
        <f>_xlfn.XLOOKUP(A1202,compensation_cleaned!$A:$A,compensation_cleaned!$B:$B,"Missing")</f>
        <v>464790</v>
      </c>
      <c r="N1202">
        <f>_xlfn.XLOOKUP(A1202,compensation_cleaned!$A:$A,compensation_cleaned!$C:$C,"Missing")</f>
        <v>36631</v>
      </c>
      <c r="O1202" t="str">
        <f>_xlfn.XLOOKUP(A1202,compensation_cleaned!$A:$A,compensation_cleaned!$D:$D,"Missing")</f>
        <v>L1</v>
      </c>
      <c r="P1202">
        <f>_xlfn.XLOOKUP(A1202,engagement_pivot!$A:$A,engagement_pivot!$B:$B,"Missing")</f>
        <v>2</v>
      </c>
      <c r="Q1202" t="str">
        <f>IF(
  _xlfn.XLOOKUP(A1202, engagement_pivot!A:A, engagement_pivot!C:C, 0) &gt; 0,
  "Yes",
  "No"
)</f>
        <v>Yes</v>
      </c>
      <c r="R1202">
        <f t="shared" si="90"/>
        <v>18</v>
      </c>
      <c r="S1202" t="str">
        <f t="shared" si="91"/>
        <v>13–36 months</v>
      </c>
      <c r="T1202">
        <f>_xlfn.XLOOKUP(A1202,performance_pivot!$A:$A,performance_pivot!$B:$B,"Missing")</f>
        <v>3.75</v>
      </c>
      <c r="U1202">
        <f>_xlfn.XLOOKUP(A1202,compensation_cleaned!$A:$A,compensation_cleaned!$F:$F,"Missing")</f>
        <v>499723.03723404254</v>
      </c>
      <c r="V1202" t="str">
        <f t="shared" si="92"/>
        <v>Below Avg Pay</v>
      </c>
      <c r="W1202" t="str">
        <f t="shared" si="93"/>
        <v>Low/Avg Performer</v>
      </c>
      <c r="Y1202" t="str">
        <f t="shared" si="94"/>
        <v>Low Pay &amp; Low Performance</v>
      </c>
    </row>
    <row r="1203" spans="1:25">
      <c r="A1203" s="11" t="s">
        <v>1389</v>
      </c>
      <c r="B1203" s="12" t="s">
        <v>19</v>
      </c>
      <c r="C1203" s="12">
        <v>28</v>
      </c>
      <c r="D1203" s="12" t="s">
        <v>20</v>
      </c>
      <c r="E1203" s="12" t="s">
        <v>33</v>
      </c>
      <c r="F1203" s="12" t="s">
        <v>34</v>
      </c>
      <c r="G1203" s="13">
        <v>43422</v>
      </c>
      <c r="H1203" s="12" t="s">
        <v>28</v>
      </c>
      <c r="I1203" s="12" t="s">
        <v>16</v>
      </c>
      <c r="J1203" s="14" t="s">
        <v>24</v>
      </c>
      <c r="K1203" t="str">
        <f>_xlfn.XLOOKUP(A1203,attrition_cleaned!$A:$A,attrition_cleaned!$B:$B,"Missing")</f>
        <v>No</v>
      </c>
      <c r="L1203" s="13"/>
      <c r="M1203">
        <f>_xlfn.XLOOKUP(A1203,compensation_cleaned!$A:$A,compensation_cleaned!$B:$B,"Missing")</f>
        <v>428283</v>
      </c>
      <c r="N1203">
        <f>_xlfn.XLOOKUP(A1203,compensation_cleaned!$A:$A,compensation_cleaned!$C:$C,"Missing")</f>
        <v>58958</v>
      </c>
      <c r="O1203" t="str">
        <f>_xlfn.XLOOKUP(A1203,compensation_cleaned!$A:$A,compensation_cleaned!$D:$D,"Missing")</f>
        <v>L1</v>
      </c>
      <c r="P1203">
        <f>_xlfn.XLOOKUP(A1203,engagement_pivot!$A:$A,engagement_pivot!$B:$B,"Missing")</f>
        <v>3.6666666666666665</v>
      </c>
      <c r="Q1203" t="str">
        <f>IF(
  _xlfn.XLOOKUP(A1203, engagement_pivot!A:A, engagement_pivot!C:C, 0) &gt; 0,
  "Yes",
  "No"
)</f>
        <v>Yes</v>
      </c>
      <c r="R1203">
        <f t="shared" si="90"/>
        <v>61</v>
      </c>
      <c r="S1203" t="str">
        <f t="shared" si="91"/>
        <v>37+ months</v>
      </c>
      <c r="T1203">
        <f>_xlfn.XLOOKUP(A1203,performance_pivot!$A:$A,performance_pivot!$B:$B,"Missing")</f>
        <v>3.75</v>
      </c>
      <c r="U1203">
        <f>_xlfn.XLOOKUP(A1203,compensation_cleaned!$A:$A,compensation_cleaned!$F:$F,"Missing")</f>
        <v>499723.03723404254</v>
      </c>
      <c r="V1203" t="str">
        <f t="shared" si="92"/>
        <v>Below Avg Pay</v>
      </c>
      <c r="W1203" t="str">
        <f t="shared" si="93"/>
        <v>Low/Avg Performer</v>
      </c>
      <c r="Y1203" t="str">
        <f t="shared" si="94"/>
        <v>Low Pay &amp; Low Performance</v>
      </c>
    </row>
    <row r="1204" spans="1:25">
      <c r="A1204" s="7" t="s">
        <v>1390</v>
      </c>
      <c r="B1204" s="8" t="s">
        <v>19</v>
      </c>
      <c r="C1204" s="8">
        <v>38</v>
      </c>
      <c r="D1204" s="8" t="s">
        <v>20</v>
      </c>
      <c r="E1204" s="8" t="s">
        <v>37</v>
      </c>
      <c r="F1204" s="8" t="s">
        <v>38</v>
      </c>
      <c r="G1204" s="9">
        <v>43726</v>
      </c>
      <c r="H1204" s="8" t="s">
        <v>35</v>
      </c>
      <c r="I1204" s="8" t="s">
        <v>70</v>
      </c>
      <c r="J1204" s="10" t="s">
        <v>17</v>
      </c>
      <c r="K1204" t="str">
        <f>_xlfn.XLOOKUP(A1204,attrition_cleaned!$A:$A,attrition_cleaned!$B:$B,"Missing")</f>
        <v>No</v>
      </c>
      <c r="L1204" s="9"/>
      <c r="M1204">
        <f>_xlfn.XLOOKUP(A1204,compensation_cleaned!$A:$A,compensation_cleaned!$B:$B,"Missing")</f>
        <v>441717</v>
      </c>
      <c r="N1204">
        <f>_xlfn.XLOOKUP(A1204,compensation_cleaned!$A:$A,compensation_cleaned!$C:$C,"Missing")</f>
        <v>42162</v>
      </c>
      <c r="O1204" t="str">
        <f>_xlfn.XLOOKUP(A1204,compensation_cleaned!$A:$A,compensation_cleaned!$D:$D,"Missing")</f>
        <v>L1</v>
      </c>
      <c r="P1204">
        <f>_xlfn.XLOOKUP(A1204,engagement_pivot!$A:$A,engagement_pivot!$B:$B,"Missing")</f>
        <v>5</v>
      </c>
      <c r="Q1204" t="str">
        <f>IF(
  _xlfn.XLOOKUP(A1204, engagement_pivot!A:A, engagement_pivot!C:C, 0) &gt; 0,
  "Yes",
  "No"
)</f>
        <v>Yes</v>
      </c>
      <c r="R1204">
        <f t="shared" si="90"/>
        <v>51</v>
      </c>
      <c r="S1204" t="str">
        <f t="shared" si="91"/>
        <v>37+ months</v>
      </c>
      <c r="T1204">
        <f>_xlfn.XLOOKUP(A1204,performance_pivot!$A:$A,performance_pivot!$B:$B,"Missing")</f>
        <v>3.3333333333333335</v>
      </c>
      <c r="U1204">
        <f>_xlfn.XLOOKUP(A1204,compensation_cleaned!$A:$A,compensation_cleaned!$F:$F,"Missing")</f>
        <v>499723.03723404254</v>
      </c>
      <c r="V1204" t="str">
        <f t="shared" si="92"/>
        <v>Below Avg Pay</v>
      </c>
      <c r="W1204" t="str">
        <f t="shared" si="93"/>
        <v>Low/Avg Performer</v>
      </c>
      <c r="Y1204" t="str">
        <f t="shared" si="94"/>
        <v>Low Pay &amp; Low Performance</v>
      </c>
    </row>
    <row r="1205" spans="1:25">
      <c r="A1205" s="11" t="s">
        <v>1391</v>
      </c>
      <c r="B1205" s="12" t="s">
        <v>11</v>
      </c>
      <c r="C1205" s="12">
        <v>33</v>
      </c>
      <c r="D1205" s="12" t="s">
        <v>12</v>
      </c>
      <c r="E1205" s="12" t="s">
        <v>13</v>
      </c>
      <c r="F1205" s="12" t="s">
        <v>21</v>
      </c>
      <c r="G1205" s="13">
        <v>43111</v>
      </c>
      <c r="H1205" s="12" t="s">
        <v>166</v>
      </c>
      <c r="I1205" s="12" t="s">
        <v>31</v>
      </c>
      <c r="J1205" s="14" t="s">
        <v>24</v>
      </c>
      <c r="K1205" t="str">
        <f>_xlfn.XLOOKUP(A1205,attrition_cleaned!$A:$A,attrition_cleaned!$B:$B,"Missing")</f>
        <v>No</v>
      </c>
      <c r="L1205" s="13"/>
      <c r="M1205">
        <f>_xlfn.XLOOKUP(A1205,compensation_cleaned!$A:$A,compensation_cleaned!$B:$B,"Missing")</f>
        <v>1559159</v>
      </c>
      <c r="N1205">
        <f>_xlfn.XLOOKUP(A1205,compensation_cleaned!$A:$A,compensation_cleaned!$C:$C,"Missing")</f>
        <v>80208</v>
      </c>
      <c r="O1205" t="str">
        <f>_xlfn.XLOOKUP(A1205,compensation_cleaned!$A:$A,compensation_cleaned!$D:$D,"Missing")</f>
        <v>L4</v>
      </c>
      <c r="P1205">
        <f>_xlfn.XLOOKUP(A1205,engagement_pivot!$A:$A,engagement_pivot!$B:$B,"Missing")</f>
        <v>2</v>
      </c>
      <c r="Q1205" t="str">
        <f>IF(
  _xlfn.XLOOKUP(A1205, engagement_pivot!A:A, engagement_pivot!C:C, 0) &gt; 0,
  "Yes",
  "No"
)</f>
        <v>Yes</v>
      </c>
      <c r="R1205">
        <f t="shared" si="90"/>
        <v>71</v>
      </c>
      <c r="S1205" t="str">
        <f t="shared" si="91"/>
        <v>37+ months</v>
      </c>
      <c r="T1205">
        <f>_xlfn.XLOOKUP(A1205,performance_pivot!$A:$A,performance_pivot!$B:$B,"Missing")</f>
        <v>4.333333333333333</v>
      </c>
      <c r="U1205">
        <f>_xlfn.XLOOKUP(A1205,compensation_cleaned!$A:$A,compensation_cleaned!$F:$F,"Missing")</f>
        <v>1044648.4727722772</v>
      </c>
      <c r="V1205" t="str">
        <f t="shared" si="92"/>
        <v>Above Avg Pay</v>
      </c>
      <c r="W1205" t="str">
        <f t="shared" si="93"/>
        <v>High Performer</v>
      </c>
      <c r="Y1205" t="str">
        <f t="shared" si="94"/>
        <v>Well Aligned</v>
      </c>
    </row>
    <row r="1206" spans="1:25">
      <c r="A1206" s="7" t="s">
        <v>1392</v>
      </c>
      <c r="B1206" s="8" t="s">
        <v>19</v>
      </c>
      <c r="C1206" s="8">
        <v>28</v>
      </c>
      <c r="D1206" s="8" t="s">
        <v>12</v>
      </c>
      <c r="E1206" s="8" t="s">
        <v>33</v>
      </c>
      <c r="F1206" s="8" t="s">
        <v>34</v>
      </c>
      <c r="G1206" s="9">
        <v>43303</v>
      </c>
      <c r="H1206" s="8" t="s">
        <v>585</v>
      </c>
      <c r="I1206" s="8" t="s">
        <v>56</v>
      </c>
      <c r="J1206" s="10" t="s">
        <v>17</v>
      </c>
      <c r="K1206" t="str">
        <f>_xlfn.XLOOKUP(A1206,attrition_cleaned!$A:$A,attrition_cleaned!$B:$B,"Missing")</f>
        <v>No</v>
      </c>
      <c r="L1206" s="9"/>
      <c r="M1206">
        <f>_xlfn.XLOOKUP(A1206,compensation_cleaned!$A:$A,compensation_cleaned!$B:$B,"Missing")</f>
        <v>1154785</v>
      </c>
      <c r="N1206">
        <f>_xlfn.XLOOKUP(A1206,compensation_cleaned!$A:$A,compensation_cleaned!$C:$C,"Missing")</f>
        <v>160354</v>
      </c>
      <c r="O1206" t="str">
        <f>_xlfn.XLOOKUP(A1206,compensation_cleaned!$A:$A,compensation_cleaned!$D:$D,"Missing")</f>
        <v>L3</v>
      </c>
      <c r="P1206">
        <f>_xlfn.XLOOKUP(A1206,engagement_pivot!$A:$A,engagement_pivot!$B:$B,"Missing")</f>
        <v>2.5</v>
      </c>
      <c r="Q1206" t="str">
        <f>IF(
  _xlfn.XLOOKUP(A1206, engagement_pivot!A:A, engagement_pivot!C:C, 0) &gt; 0,
  "Yes",
  "No"
)</f>
        <v>Yes</v>
      </c>
      <c r="R1206">
        <f t="shared" si="90"/>
        <v>65</v>
      </c>
      <c r="S1206" t="str">
        <f t="shared" si="91"/>
        <v>37+ months</v>
      </c>
      <c r="T1206">
        <f>_xlfn.XLOOKUP(A1206,performance_pivot!$A:$A,performance_pivot!$B:$B,"Missing")</f>
        <v>4.333333333333333</v>
      </c>
      <c r="U1206">
        <f>_xlfn.XLOOKUP(A1206,compensation_cleaned!$A:$A,compensation_cleaned!$F:$F,"Missing")</f>
        <v>1044648.4727722772</v>
      </c>
      <c r="V1206" t="str">
        <f t="shared" si="92"/>
        <v>Above Avg Pay</v>
      </c>
      <c r="W1206" t="str">
        <f t="shared" si="93"/>
        <v>High Performer</v>
      </c>
      <c r="Y1206" t="str">
        <f t="shared" si="94"/>
        <v>Well Aligned</v>
      </c>
    </row>
    <row r="1207" spans="1:25">
      <c r="A1207" s="11" t="s">
        <v>1393</v>
      </c>
      <c r="B1207" s="12" t="s">
        <v>19</v>
      </c>
      <c r="C1207" s="12">
        <v>39</v>
      </c>
      <c r="D1207" s="12" t="s">
        <v>12</v>
      </c>
      <c r="E1207" s="12" t="s">
        <v>26</v>
      </c>
      <c r="F1207" s="12" t="s">
        <v>27</v>
      </c>
      <c r="G1207" s="13">
        <v>44522</v>
      </c>
      <c r="H1207" s="12" t="s">
        <v>76</v>
      </c>
      <c r="I1207" s="12" t="s">
        <v>56</v>
      </c>
      <c r="J1207" s="14" t="s">
        <v>24</v>
      </c>
      <c r="K1207" t="str">
        <f>_xlfn.XLOOKUP(A1207,attrition_cleaned!$A:$A,attrition_cleaned!$B:$B,"Missing")</f>
        <v>No</v>
      </c>
      <c r="L1207" s="13"/>
      <c r="M1207">
        <f>_xlfn.XLOOKUP(A1207,compensation_cleaned!$A:$A,compensation_cleaned!$B:$B,"Missing")</f>
        <v>643042</v>
      </c>
      <c r="N1207">
        <f>_xlfn.XLOOKUP(A1207,compensation_cleaned!$A:$A,compensation_cleaned!$C:$C,"Missing")</f>
        <v>46986</v>
      </c>
      <c r="O1207" t="str">
        <f>_xlfn.XLOOKUP(A1207,compensation_cleaned!$A:$A,compensation_cleaned!$D:$D,"Missing")</f>
        <v>L2</v>
      </c>
      <c r="P1207">
        <f>_xlfn.XLOOKUP(A1207,engagement_pivot!$A:$A,engagement_pivot!$B:$B,"Missing")</f>
        <v>4.5</v>
      </c>
      <c r="Q1207" t="str">
        <f>IF(
  _xlfn.XLOOKUP(A1207, engagement_pivot!A:A, engagement_pivot!C:C, 0) &gt; 0,
  "Yes",
  "No"
)</f>
        <v>Yes</v>
      </c>
      <c r="R1207">
        <f t="shared" si="90"/>
        <v>25</v>
      </c>
      <c r="S1207" t="str">
        <f t="shared" si="91"/>
        <v>13–36 months</v>
      </c>
      <c r="T1207">
        <f>_xlfn.XLOOKUP(A1207,performance_pivot!$A:$A,performance_pivot!$B:$B,"Missing")</f>
        <v>4.666666666666667</v>
      </c>
      <c r="U1207">
        <f>_xlfn.XLOOKUP(A1207,compensation_cleaned!$A:$A,compensation_cleaned!$F:$F,"Missing")</f>
        <v>746435.40070921986</v>
      </c>
      <c r="V1207" t="str">
        <f t="shared" si="92"/>
        <v>Below Avg Pay</v>
      </c>
      <c r="W1207" t="str">
        <f t="shared" si="93"/>
        <v>High Performer</v>
      </c>
      <c r="Y1207" t="str">
        <f t="shared" si="94"/>
        <v>Underpaid High Performer</v>
      </c>
    </row>
    <row r="1208" spans="1:25">
      <c r="A1208" s="7" t="s">
        <v>1394</v>
      </c>
      <c r="B1208" s="8" t="s">
        <v>11</v>
      </c>
      <c r="C1208" s="8">
        <v>23</v>
      </c>
      <c r="D1208" s="8" t="s">
        <v>12</v>
      </c>
      <c r="E1208" s="8" t="s">
        <v>13</v>
      </c>
      <c r="F1208" s="8" t="s">
        <v>14</v>
      </c>
      <c r="G1208" s="9">
        <v>43733</v>
      </c>
      <c r="H1208" s="8" t="s">
        <v>244</v>
      </c>
      <c r="I1208" s="8" t="s">
        <v>56</v>
      </c>
      <c r="J1208" s="10" t="s">
        <v>24</v>
      </c>
      <c r="K1208" t="str">
        <f>_xlfn.XLOOKUP(A1208,attrition_cleaned!$A:$A,attrition_cleaned!$B:$B,"Missing")</f>
        <v>No</v>
      </c>
      <c r="L1208" s="9"/>
      <c r="M1208">
        <f>_xlfn.XLOOKUP(A1208,compensation_cleaned!$A:$A,compensation_cleaned!$B:$B,"Missing")</f>
        <v>495924</v>
      </c>
      <c r="N1208">
        <f>_xlfn.XLOOKUP(A1208,compensation_cleaned!$A:$A,compensation_cleaned!$C:$C,"Missing")</f>
        <v>35826</v>
      </c>
      <c r="O1208" t="str">
        <f>_xlfn.XLOOKUP(A1208,compensation_cleaned!$A:$A,compensation_cleaned!$D:$D,"Missing")</f>
        <v>L1</v>
      </c>
      <c r="P1208">
        <f>_xlfn.XLOOKUP(A1208,engagement_pivot!$A:$A,engagement_pivot!$B:$B,"Missing")</f>
        <v>3.6666666666666665</v>
      </c>
      <c r="Q1208" t="str">
        <f>IF(
  _xlfn.XLOOKUP(A1208, engagement_pivot!A:A, engagement_pivot!C:C, 0) &gt; 0,
  "Yes",
  "No"
)</f>
        <v>Yes</v>
      </c>
      <c r="R1208">
        <f t="shared" si="90"/>
        <v>51</v>
      </c>
      <c r="S1208" t="str">
        <f t="shared" si="91"/>
        <v>37+ months</v>
      </c>
      <c r="T1208">
        <f>_xlfn.XLOOKUP(A1208,performance_pivot!$A:$A,performance_pivot!$B:$B,"Missing")</f>
        <v>3.5</v>
      </c>
      <c r="U1208">
        <f>_xlfn.XLOOKUP(A1208,compensation_cleaned!$A:$A,compensation_cleaned!$F:$F,"Missing")</f>
        <v>499723.03723404254</v>
      </c>
      <c r="V1208" t="str">
        <f t="shared" si="92"/>
        <v>Below Avg Pay</v>
      </c>
      <c r="W1208" t="str">
        <f t="shared" si="93"/>
        <v>Low/Avg Performer</v>
      </c>
      <c r="Y1208" t="str">
        <f t="shared" si="94"/>
        <v>Low Pay &amp; Low Performance</v>
      </c>
    </row>
    <row r="1209" spans="1:25">
      <c r="A1209" s="11" t="s">
        <v>1395</v>
      </c>
      <c r="B1209" s="12" t="s">
        <v>11</v>
      </c>
      <c r="C1209" s="12">
        <v>38</v>
      </c>
      <c r="D1209" s="12" t="s">
        <v>20</v>
      </c>
      <c r="E1209" s="12" t="s">
        <v>49</v>
      </c>
      <c r="F1209" s="12" t="s">
        <v>50</v>
      </c>
      <c r="G1209" s="13">
        <v>44332</v>
      </c>
      <c r="H1209" s="12" t="s">
        <v>35</v>
      </c>
      <c r="I1209" s="12" t="s">
        <v>16</v>
      </c>
      <c r="J1209" s="14" t="s">
        <v>24</v>
      </c>
      <c r="K1209" t="str">
        <f>_xlfn.XLOOKUP(A1209,attrition_cleaned!$A:$A,attrition_cleaned!$B:$B,"Missing")</f>
        <v>No</v>
      </c>
      <c r="L1209" s="13"/>
      <c r="M1209">
        <f>_xlfn.XLOOKUP(A1209,compensation_cleaned!$A:$A,compensation_cleaned!$B:$B,"Missing")</f>
        <v>1019085</v>
      </c>
      <c r="N1209">
        <f>_xlfn.XLOOKUP(A1209,compensation_cleaned!$A:$A,compensation_cleaned!$C:$C,"Missing")</f>
        <v>129141</v>
      </c>
      <c r="O1209" t="str">
        <f>_xlfn.XLOOKUP(A1209,compensation_cleaned!$A:$A,compensation_cleaned!$D:$D,"Missing")</f>
        <v>L3</v>
      </c>
      <c r="P1209">
        <f>_xlfn.XLOOKUP(A1209,engagement_pivot!$A:$A,engagement_pivot!$B:$B,"Missing")</f>
        <v>3</v>
      </c>
      <c r="Q1209" t="str">
        <f>IF(
  _xlfn.XLOOKUP(A1209, engagement_pivot!A:A, engagement_pivot!C:C, 0) &gt; 0,
  "Yes",
  "No"
)</f>
        <v>Yes</v>
      </c>
      <c r="R1209">
        <f t="shared" si="90"/>
        <v>31</v>
      </c>
      <c r="S1209" t="str">
        <f t="shared" si="91"/>
        <v>13–36 months</v>
      </c>
      <c r="T1209">
        <f>_xlfn.XLOOKUP(A1209,performance_pivot!$A:$A,performance_pivot!$B:$B,"Missing")</f>
        <v>5</v>
      </c>
      <c r="U1209">
        <f>_xlfn.XLOOKUP(A1209,compensation_cleaned!$A:$A,compensation_cleaned!$F:$F,"Missing")</f>
        <v>1044648.4727722772</v>
      </c>
      <c r="V1209" t="str">
        <f t="shared" si="92"/>
        <v>Below Avg Pay</v>
      </c>
      <c r="W1209" t="str">
        <f t="shared" si="93"/>
        <v>High Performer</v>
      </c>
      <c r="Y1209" t="str">
        <f t="shared" si="94"/>
        <v>Underpaid High Performer</v>
      </c>
    </row>
    <row r="1210" spans="1:25">
      <c r="A1210" s="7" t="s">
        <v>1396</v>
      </c>
      <c r="B1210" s="8" t="s">
        <v>19</v>
      </c>
      <c r="C1210" s="8">
        <v>44</v>
      </c>
      <c r="D1210" s="8" t="s">
        <v>12</v>
      </c>
      <c r="E1210" s="8" t="s">
        <v>49</v>
      </c>
      <c r="F1210" s="8" t="s">
        <v>68</v>
      </c>
      <c r="G1210" s="9">
        <v>43674</v>
      </c>
      <c r="H1210" s="8" t="s">
        <v>511</v>
      </c>
      <c r="I1210" s="8" t="s">
        <v>56</v>
      </c>
      <c r="J1210" s="10" t="s">
        <v>17</v>
      </c>
      <c r="K1210" t="str">
        <f>_xlfn.XLOOKUP(A1210,attrition_cleaned!$A:$A,attrition_cleaned!$B:$B,"Missing")</f>
        <v>No</v>
      </c>
      <c r="L1210" s="9"/>
      <c r="M1210">
        <f>_xlfn.XLOOKUP(A1210,compensation_cleaned!$A:$A,compensation_cleaned!$B:$B,"Missing")</f>
        <v>595271</v>
      </c>
      <c r="N1210">
        <f>_xlfn.XLOOKUP(A1210,compensation_cleaned!$A:$A,compensation_cleaned!$C:$C,"Missing")</f>
        <v>54332</v>
      </c>
      <c r="O1210" t="str">
        <f>_xlfn.XLOOKUP(A1210,compensation_cleaned!$A:$A,compensation_cleaned!$D:$D,"Missing")</f>
        <v>L1</v>
      </c>
      <c r="P1210">
        <f>_xlfn.XLOOKUP(A1210,engagement_pivot!$A:$A,engagement_pivot!$B:$B,"Missing")</f>
        <v>2</v>
      </c>
      <c r="Q1210" t="str">
        <f>IF(
  _xlfn.XLOOKUP(A1210, engagement_pivot!A:A, engagement_pivot!C:C, 0) &gt; 0,
  "Yes",
  "No"
)</f>
        <v>Yes</v>
      </c>
      <c r="R1210">
        <f t="shared" si="90"/>
        <v>53</v>
      </c>
      <c r="S1210" t="str">
        <f t="shared" si="91"/>
        <v>37+ months</v>
      </c>
      <c r="T1210">
        <f>_xlfn.XLOOKUP(A1210,performance_pivot!$A:$A,performance_pivot!$B:$B,"Missing")</f>
        <v>4</v>
      </c>
      <c r="U1210">
        <f>_xlfn.XLOOKUP(A1210,compensation_cleaned!$A:$A,compensation_cleaned!$F:$F,"Missing")</f>
        <v>499723.03723404254</v>
      </c>
      <c r="V1210" t="str">
        <f t="shared" si="92"/>
        <v>Above Avg Pay</v>
      </c>
      <c r="W1210" t="str">
        <f t="shared" si="93"/>
        <v>High Performer</v>
      </c>
      <c r="Y1210" t="str">
        <f t="shared" si="94"/>
        <v>Well Aligned</v>
      </c>
    </row>
    <row r="1211" spans="1:25">
      <c r="A1211" s="11" t="s">
        <v>1397</v>
      </c>
      <c r="B1211" s="12" t="s">
        <v>19</v>
      </c>
      <c r="C1211" s="12">
        <v>27</v>
      </c>
      <c r="D1211" s="12" t="s">
        <v>12</v>
      </c>
      <c r="E1211" s="12" t="s">
        <v>13</v>
      </c>
      <c r="F1211" s="12" t="s">
        <v>14</v>
      </c>
      <c r="G1211" s="13">
        <v>43862</v>
      </c>
      <c r="H1211" s="12" t="s">
        <v>44</v>
      </c>
      <c r="I1211" s="12" t="s">
        <v>45</v>
      </c>
      <c r="J1211" s="14" t="s">
        <v>24</v>
      </c>
      <c r="K1211" t="str">
        <f>_xlfn.XLOOKUP(A1211,attrition_cleaned!$A:$A,attrition_cleaned!$B:$B,"Missing")</f>
        <v>No</v>
      </c>
      <c r="L1211" s="13"/>
      <c r="M1211">
        <f>_xlfn.XLOOKUP(A1211,compensation_cleaned!$A:$A,compensation_cleaned!$B:$B,"Missing")</f>
        <v>749203</v>
      </c>
      <c r="N1211">
        <f>_xlfn.XLOOKUP(A1211,compensation_cleaned!$A:$A,compensation_cleaned!$C:$C,"Missing")</f>
        <v>57414</v>
      </c>
      <c r="O1211" t="str">
        <f>_xlfn.XLOOKUP(A1211,compensation_cleaned!$A:$A,compensation_cleaned!$D:$D,"Missing")</f>
        <v>L2</v>
      </c>
      <c r="P1211">
        <f>_xlfn.XLOOKUP(A1211,engagement_pivot!$A:$A,engagement_pivot!$B:$B,"Missing")</f>
        <v>3.5</v>
      </c>
      <c r="Q1211" t="str">
        <f>IF(
  _xlfn.XLOOKUP(A1211, engagement_pivot!A:A, engagement_pivot!C:C, 0) &gt; 0,
  "Yes",
  "No"
)</f>
        <v>Yes</v>
      </c>
      <c r="R1211">
        <f t="shared" si="90"/>
        <v>46</v>
      </c>
      <c r="S1211" t="str">
        <f t="shared" si="91"/>
        <v>37+ months</v>
      </c>
      <c r="T1211">
        <f>_xlfn.XLOOKUP(A1211,performance_pivot!$A:$A,performance_pivot!$B:$B,"Missing")</f>
        <v>3</v>
      </c>
      <c r="U1211">
        <f>_xlfn.XLOOKUP(A1211,compensation_cleaned!$A:$A,compensation_cleaned!$F:$F,"Missing")</f>
        <v>746435.40070921986</v>
      </c>
      <c r="V1211" t="str">
        <f t="shared" si="92"/>
        <v>Above Avg Pay</v>
      </c>
      <c r="W1211" t="str">
        <f t="shared" si="93"/>
        <v>Low/Avg Performer</v>
      </c>
      <c r="Y1211" t="str">
        <f t="shared" si="94"/>
        <v>Overpaid Low Performer</v>
      </c>
    </row>
    <row r="1212" spans="1:25">
      <c r="A1212" s="7" t="s">
        <v>1398</v>
      </c>
      <c r="B1212" s="8" t="s">
        <v>19</v>
      </c>
      <c r="C1212" s="8">
        <v>24</v>
      </c>
      <c r="D1212" s="8" t="s">
        <v>12</v>
      </c>
      <c r="E1212" s="8" t="s">
        <v>49</v>
      </c>
      <c r="F1212" s="8" t="s">
        <v>68</v>
      </c>
      <c r="G1212" s="9">
        <v>45019</v>
      </c>
      <c r="H1212" s="8" t="s">
        <v>398</v>
      </c>
      <c r="I1212" s="8" t="s">
        <v>45</v>
      </c>
      <c r="J1212" s="10" t="s">
        <v>17</v>
      </c>
      <c r="K1212" t="str">
        <f>_xlfn.XLOOKUP(A1212,attrition_cleaned!$A:$A,attrition_cleaned!$B:$B,"Missing")</f>
        <v>No</v>
      </c>
      <c r="L1212" s="9"/>
      <c r="M1212">
        <f>_xlfn.XLOOKUP(A1212,compensation_cleaned!$A:$A,compensation_cleaned!$B:$B,"Missing")</f>
        <v>961154</v>
      </c>
      <c r="N1212">
        <f>_xlfn.XLOOKUP(A1212,compensation_cleaned!$A:$A,compensation_cleaned!$C:$C,"Missing")</f>
        <v>113319</v>
      </c>
      <c r="O1212" t="str">
        <f>_xlfn.XLOOKUP(A1212,compensation_cleaned!$A:$A,compensation_cleaned!$D:$D,"Missing")</f>
        <v>L3</v>
      </c>
      <c r="P1212">
        <f>_xlfn.XLOOKUP(A1212,engagement_pivot!$A:$A,engagement_pivot!$B:$B,"Missing")</f>
        <v>1.3333333333333333</v>
      </c>
      <c r="Q1212" t="str">
        <f>IF(
  _xlfn.XLOOKUP(A1212, engagement_pivot!A:A, engagement_pivot!C:C, 0) &gt; 0,
  "Yes",
  "No"
)</f>
        <v>Yes</v>
      </c>
      <c r="R1212">
        <f t="shared" si="90"/>
        <v>8</v>
      </c>
      <c r="S1212" t="str">
        <f t="shared" si="91"/>
        <v>0–12 months</v>
      </c>
      <c r="T1212">
        <f>_xlfn.XLOOKUP(A1212,performance_pivot!$A:$A,performance_pivot!$B:$B,"Missing")</f>
        <v>3.6666666666666665</v>
      </c>
      <c r="U1212">
        <f>_xlfn.XLOOKUP(A1212,compensation_cleaned!$A:$A,compensation_cleaned!$F:$F,"Missing")</f>
        <v>1044648.4727722772</v>
      </c>
      <c r="V1212" t="str">
        <f t="shared" si="92"/>
        <v>Below Avg Pay</v>
      </c>
      <c r="W1212" t="str">
        <f t="shared" si="93"/>
        <v>Low/Avg Performer</v>
      </c>
      <c r="Y1212" t="str">
        <f t="shared" si="94"/>
        <v>Low Pay &amp; Low Performance</v>
      </c>
    </row>
    <row r="1213" spans="1:25">
      <c r="A1213" s="11" t="s">
        <v>1399</v>
      </c>
      <c r="B1213" s="12" t="s">
        <v>19</v>
      </c>
      <c r="C1213" s="12">
        <v>37</v>
      </c>
      <c r="D1213" s="12" t="s">
        <v>12</v>
      </c>
      <c r="E1213" s="12" t="s">
        <v>26</v>
      </c>
      <c r="F1213" s="12" t="s">
        <v>27</v>
      </c>
      <c r="G1213" s="13">
        <v>45289</v>
      </c>
      <c r="H1213" s="12" t="s">
        <v>398</v>
      </c>
      <c r="I1213" s="12" t="s">
        <v>23</v>
      </c>
      <c r="J1213" s="14" t="s">
        <v>24</v>
      </c>
      <c r="K1213" t="str">
        <f>_xlfn.XLOOKUP(A1213,attrition_cleaned!$A:$A,attrition_cleaned!$B:$B,"Missing")</f>
        <v>Yes</v>
      </c>
      <c r="L1213" s="13">
        <v>45986</v>
      </c>
      <c r="M1213">
        <f>_xlfn.XLOOKUP(A1213,compensation_cleaned!$A:$A,compensation_cleaned!$B:$B,"Missing")</f>
        <v>689396</v>
      </c>
      <c r="N1213">
        <f>_xlfn.XLOOKUP(A1213,compensation_cleaned!$A:$A,compensation_cleaned!$C:$C,"Missing")</f>
        <v>59415</v>
      </c>
      <c r="O1213" t="str">
        <f>_xlfn.XLOOKUP(A1213,compensation_cleaned!$A:$A,compensation_cleaned!$D:$D,"Missing")</f>
        <v>L2</v>
      </c>
      <c r="P1213">
        <f>_xlfn.XLOOKUP(A1213,engagement_pivot!$A:$A,engagement_pivot!$B:$B,"Missing")</f>
        <v>3.5</v>
      </c>
      <c r="Q1213" t="str">
        <f>IF(
  _xlfn.XLOOKUP(A1213, engagement_pivot!A:A, engagement_pivot!C:C, 0) &gt; 0,
  "Yes",
  "No"
)</f>
        <v>Yes</v>
      </c>
      <c r="R1213">
        <f t="shared" si="90"/>
        <v>22</v>
      </c>
      <c r="S1213" t="str">
        <f t="shared" si="91"/>
        <v>13–36 months</v>
      </c>
      <c r="T1213">
        <f>_xlfn.XLOOKUP(A1213,performance_pivot!$A:$A,performance_pivot!$B:$B,"Missing")</f>
        <v>3</v>
      </c>
      <c r="U1213">
        <f>_xlfn.XLOOKUP(A1213,compensation_cleaned!$A:$A,compensation_cleaned!$F:$F,"Missing")</f>
        <v>746435.40070921986</v>
      </c>
      <c r="V1213" t="str">
        <f t="shared" si="92"/>
        <v>Below Avg Pay</v>
      </c>
      <c r="W1213" t="str">
        <f t="shared" si="93"/>
        <v>Low/Avg Performer</v>
      </c>
      <c r="Y1213" t="str">
        <f t="shared" si="94"/>
        <v>Low Pay &amp; Low Performance</v>
      </c>
    </row>
    <row r="1214" spans="1:25">
      <c r="A1214" s="7" t="s">
        <v>1400</v>
      </c>
      <c r="B1214" s="8" t="s">
        <v>19</v>
      </c>
      <c r="C1214" s="8">
        <v>43</v>
      </c>
      <c r="D1214" s="8" t="s">
        <v>20</v>
      </c>
      <c r="E1214" s="8" t="s">
        <v>26</v>
      </c>
      <c r="F1214" s="8" t="s">
        <v>27</v>
      </c>
      <c r="G1214" s="9">
        <v>44339</v>
      </c>
      <c r="H1214" s="8" t="s">
        <v>398</v>
      </c>
      <c r="I1214" s="8" t="s">
        <v>56</v>
      </c>
      <c r="J1214" s="10" t="s">
        <v>24</v>
      </c>
      <c r="K1214" t="str">
        <f>_xlfn.XLOOKUP(A1214,attrition_cleaned!$A:$A,attrition_cleaned!$B:$B,"Missing")</f>
        <v>No</v>
      </c>
      <c r="L1214" s="9"/>
      <c r="M1214">
        <f>_xlfn.XLOOKUP(A1214,compensation_cleaned!$A:$A,compensation_cleaned!$B:$B,"Missing")</f>
        <v>588339</v>
      </c>
      <c r="N1214">
        <f>_xlfn.XLOOKUP(A1214,compensation_cleaned!$A:$A,compensation_cleaned!$C:$C,"Missing")</f>
        <v>67818</v>
      </c>
      <c r="O1214" t="str">
        <f>_xlfn.XLOOKUP(A1214,compensation_cleaned!$A:$A,compensation_cleaned!$D:$D,"Missing")</f>
        <v>L1</v>
      </c>
      <c r="P1214">
        <f>_xlfn.XLOOKUP(A1214,engagement_pivot!$A:$A,engagement_pivot!$B:$B,"Missing")</f>
        <v>2</v>
      </c>
      <c r="Q1214" t="str">
        <f>IF(
  _xlfn.XLOOKUP(A1214, engagement_pivot!A:A, engagement_pivot!C:C, 0) &gt; 0,
  "Yes",
  "No"
)</f>
        <v>Yes</v>
      </c>
      <c r="R1214">
        <f t="shared" si="90"/>
        <v>31</v>
      </c>
      <c r="S1214" t="str">
        <f t="shared" si="91"/>
        <v>13–36 months</v>
      </c>
      <c r="T1214">
        <f>_xlfn.XLOOKUP(A1214,performance_pivot!$A:$A,performance_pivot!$B:$B,"Missing")</f>
        <v>2</v>
      </c>
      <c r="U1214">
        <f>_xlfn.XLOOKUP(A1214,compensation_cleaned!$A:$A,compensation_cleaned!$F:$F,"Missing")</f>
        <v>499723.03723404254</v>
      </c>
      <c r="V1214" t="str">
        <f t="shared" si="92"/>
        <v>Above Avg Pay</v>
      </c>
      <c r="W1214" t="str">
        <f t="shared" si="93"/>
        <v>Low/Avg Performer</v>
      </c>
      <c r="Y1214" t="str">
        <f t="shared" si="94"/>
        <v>Overpaid Low Performer</v>
      </c>
    </row>
    <row r="1215" spans="1:25">
      <c r="A1215" s="11" t="s">
        <v>1401</v>
      </c>
      <c r="B1215" s="12" t="s">
        <v>19</v>
      </c>
      <c r="C1215" s="12">
        <v>38</v>
      </c>
      <c r="D1215" s="12" t="s">
        <v>12</v>
      </c>
      <c r="E1215" s="12" t="s">
        <v>33</v>
      </c>
      <c r="F1215" s="12" t="s">
        <v>34</v>
      </c>
      <c r="G1215" s="13">
        <v>44378</v>
      </c>
      <c r="H1215" s="12" t="s">
        <v>895</v>
      </c>
      <c r="I1215" s="12" t="s">
        <v>16</v>
      </c>
      <c r="J1215" s="14" t="s">
        <v>24</v>
      </c>
      <c r="K1215" t="str">
        <f>_xlfn.XLOOKUP(A1215,attrition_cleaned!$A:$A,attrition_cleaned!$B:$B,"Missing")</f>
        <v>No</v>
      </c>
      <c r="L1215" s="13"/>
      <c r="M1215">
        <f>_xlfn.XLOOKUP(A1215,compensation_cleaned!$A:$A,compensation_cleaned!$B:$B,"Missing")</f>
        <v>877181</v>
      </c>
      <c r="N1215">
        <f>_xlfn.XLOOKUP(A1215,compensation_cleaned!$A:$A,compensation_cleaned!$C:$C,"Missing")</f>
        <v>59018</v>
      </c>
      <c r="O1215" t="str">
        <f>_xlfn.XLOOKUP(A1215,compensation_cleaned!$A:$A,compensation_cleaned!$D:$D,"Missing")</f>
        <v>L2</v>
      </c>
      <c r="P1215">
        <f>_xlfn.XLOOKUP(A1215,engagement_pivot!$A:$A,engagement_pivot!$B:$B,"Missing")</f>
        <v>3.5</v>
      </c>
      <c r="Q1215" t="str">
        <f>IF(
  _xlfn.XLOOKUP(A1215, engagement_pivot!A:A, engagement_pivot!C:C, 0) &gt; 0,
  "Yes",
  "No"
)</f>
        <v>Yes</v>
      </c>
      <c r="R1215">
        <f t="shared" si="90"/>
        <v>29</v>
      </c>
      <c r="S1215" t="str">
        <f t="shared" si="91"/>
        <v>13–36 months</v>
      </c>
      <c r="T1215">
        <f>_xlfn.XLOOKUP(A1215,performance_pivot!$A:$A,performance_pivot!$B:$B,"Missing")</f>
        <v>3.25</v>
      </c>
      <c r="U1215">
        <f>_xlfn.XLOOKUP(A1215,compensation_cleaned!$A:$A,compensation_cleaned!$F:$F,"Missing")</f>
        <v>746435.40070921986</v>
      </c>
      <c r="V1215" t="str">
        <f t="shared" si="92"/>
        <v>Above Avg Pay</v>
      </c>
      <c r="W1215" t="str">
        <f t="shared" si="93"/>
        <v>Low/Avg Performer</v>
      </c>
      <c r="Y1215" t="str">
        <f t="shared" si="94"/>
        <v>Overpaid Low Performer</v>
      </c>
    </row>
    <row r="1216" spans="1:25">
      <c r="A1216" s="7" t="s">
        <v>1402</v>
      </c>
      <c r="B1216" s="8" t="s">
        <v>19</v>
      </c>
      <c r="C1216" s="8">
        <v>41</v>
      </c>
      <c r="D1216" s="8" t="s">
        <v>12</v>
      </c>
      <c r="E1216" s="8" t="s">
        <v>13</v>
      </c>
      <c r="F1216" s="8" t="s">
        <v>14</v>
      </c>
      <c r="G1216" s="9">
        <v>43518</v>
      </c>
      <c r="H1216" s="8" t="s">
        <v>287</v>
      </c>
      <c r="I1216" s="8" t="s">
        <v>31</v>
      </c>
      <c r="J1216" s="10" t="s">
        <v>24</v>
      </c>
      <c r="K1216" t="str">
        <f>_xlfn.XLOOKUP(A1216,attrition_cleaned!$A:$A,attrition_cleaned!$B:$B,"Missing")</f>
        <v>Yes</v>
      </c>
      <c r="L1216" s="9">
        <v>44404</v>
      </c>
      <c r="M1216">
        <f>_xlfn.XLOOKUP(A1216,compensation_cleaned!$A:$A,compensation_cleaned!$B:$B,"Missing")</f>
        <v>641677</v>
      </c>
      <c r="N1216">
        <f>_xlfn.XLOOKUP(A1216,compensation_cleaned!$A:$A,compensation_cleaned!$C:$C,"Missing")</f>
        <v>91615</v>
      </c>
      <c r="O1216" t="str">
        <f>_xlfn.XLOOKUP(A1216,compensation_cleaned!$A:$A,compensation_cleaned!$D:$D,"Missing")</f>
        <v>L2</v>
      </c>
      <c r="P1216">
        <f>_xlfn.XLOOKUP(A1216,engagement_pivot!$A:$A,engagement_pivot!$B:$B,"Missing")</f>
        <v>3</v>
      </c>
      <c r="Q1216" t="str">
        <f>IF(
  _xlfn.XLOOKUP(A1216, engagement_pivot!A:A, engagement_pivot!C:C, 0) &gt; 0,
  "Yes",
  "No"
)</f>
        <v>Yes</v>
      </c>
      <c r="R1216">
        <f t="shared" si="90"/>
        <v>29</v>
      </c>
      <c r="S1216" t="str">
        <f t="shared" si="91"/>
        <v>13–36 months</v>
      </c>
      <c r="T1216">
        <f>_xlfn.XLOOKUP(A1216,performance_pivot!$A:$A,performance_pivot!$B:$B,"Missing")</f>
        <v>4.5</v>
      </c>
      <c r="U1216">
        <f>_xlfn.XLOOKUP(A1216,compensation_cleaned!$A:$A,compensation_cleaned!$F:$F,"Missing")</f>
        <v>746435.40070921986</v>
      </c>
      <c r="V1216" t="str">
        <f t="shared" si="92"/>
        <v>Below Avg Pay</v>
      </c>
      <c r="W1216" t="str">
        <f t="shared" si="93"/>
        <v>High Performer</v>
      </c>
      <c r="Y1216" t="str">
        <f t="shared" si="94"/>
        <v>Underpaid High Performer</v>
      </c>
    </row>
    <row r="1217" spans="1:25">
      <c r="A1217" s="11" t="s">
        <v>1403</v>
      </c>
      <c r="B1217" s="12" t="s">
        <v>11</v>
      </c>
      <c r="C1217" s="12">
        <v>37</v>
      </c>
      <c r="D1217" s="12" t="s">
        <v>12</v>
      </c>
      <c r="E1217" s="12" t="s">
        <v>13</v>
      </c>
      <c r="F1217" s="12" t="s">
        <v>14</v>
      </c>
      <c r="G1217" s="13">
        <v>43610</v>
      </c>
      <c r="H1217" s="12" t="s">
        <v>429</v>
      </c>
      <c r="I1217" s="12" t="s">
        <v>31</v>
      </c>
      <c r="J1217" s="14" t="s">
        <v>24</v>
      </c>
      <c r="K1217" t="str">
        <f>_xlfn.XLOOKUP(A1217,attrition_cleaned!$A:$A,attrition_cleaned!$B:$B,"Missing")</f>
        <v>No</v>
      </c>
      <c r="L1217" s="13"/>
      <c r="M1217">
        <f>_xlfn.XLOOKUP(A1217,compensation_cleaned!$A:$A,compensation_cleaned!$B:$B,"Missing")</f>
        <v>732894</v>
      </c>
      <c r="N1217">
        <f>_xlfn.XLOOKUP(A1217,compensation_cleaned!$A:$A,compensation_cleaned!$C:$C,"Missing")</f>
        <v>105303</v>
      </c>
      <c r="O1217" t="str">
        <f>_xlfn.XLOOKUP(A1217,compensation_cleaned!$A:$A,compensation_cleaned!$D:$D,"Missing")</f>
        <v>L2</v>
      </c>
      <c r="P1217">
        <f>_xlfn.XLOOKUP(A1217,engagement_pivot!$A:$A,engagement_pivot!$B:$B,"Missing")</f>
        <v>2</v>
      </c>
      <c r="Q1217" t="str">
        <f>IF(
  _xlfn.XLOOKUP(A1217, engagement_pivot!A:A, engagement_pivot!C:C, 0) &gt; 0,
  "Yes",
  "No"
)</f>
        <v>Yes</v>
      </c>
      <c r="R1217">
        <f t="shared" si="90"/>
        <v>55</v>
      </c>
      <c r="S1217" t="str">
        <f t="shared" si="91"/>
        <v>37+ months</v>
      </c>
      <c r="T1217">
        <f>_xlfn.XLOOKUP(A1217,performance_pivot!$A:$A,performance_pivot!$B:$B,"Missing")</f>
        <v>4</v>
      </c>
      <c r="U1217">
        <f>_xlfn.XLOOKUP(A1217,compensation_cleaned!$A:$A,compensation_cleaned!$F:$F,"Missing")</f>
        <v>746435.40070921986</v>
      </c>
      <c r="V1217" t="str">
        <f t="shared" si="92"/>
        <v>Below Avg Pay</v>
      </c>
      <c r="W1217" t="str">
        <f t="shared" si="93"/>
        <v>High Performer</v>
      </c>
      <c r="Y1217" t="str">
        <f t="shared" si="94"/>
        <v>Underpaid High Performer</v>
      </c>
    </row>
    <row r="1218" spans="1:25">
      <c r="A1218" s="7" t="s">
        <v>1404</v>
      </c>
      <c r="B1218" s="8" t="s">
        <v>19</v>
      </c>
      <c r="C1218" s="8">
        <v>24</v>
      </c>
      <c r="D1218" s="8" t="s">
        <v>12</v>
      </c>
      <c r="E1218" s="8" t="s">
        <v>33</v>
      </c>
      <c r="F1218" s="8" t="s">
        <v>112</v>
      </c>
      <c r="G1218" s="9">
        <v>43553</v>
      </c>
      <c r="H1218" s="8" t="s">
        <v>304</v>
      </c>
      <c r="I1218" s="8" t="s">
        <v>45</v>
      </c>
      <c r="J1218" s="10" t="s">
        <v>24</v>
      </c>
      <c r="K1218" t="str">
        <f>_xlfn.XLOOKUP(A1218,attrition_cleaned!$A:$A,attrition_cleaned!$B:$B,"Missing")</f>
        <v>No</v>
      </c>
      <c r="L1218" s="9"/>
      <c r="M1218">
        <f>_xlfn.XLOOKUP(A1218,compensation_cleaned!$A:$A,compensation_cleaned!$B:$B,"Missing")</f>
        <v>615461</v>
      </c>
      <c r="N1218">
        <f>_xlfn.XLOOKUP(A1218,compensation_cleaned!$A:$A,compensation_cleaned!$C:$C,"Missing")</f>
        <v>30871</v>
      </c>
      <c r="O1218" t="str">
        <f>_xlfn.XLOOKUP(A1218,compensation_cleaned!$A:$A,compensation_cleaned!$D:$D,"Missing")</f>
        <v>L2</v>
      </c>
      <c r="P1218">
        <f>_xlfn.XLOOKUP(A1218,engagement_pivot!$A:$A,engagement_pivot!$B:$B,"Missing")</f>
        <v>2</v>
      </c>
      <c r="Q1218" t="str">
        <f>IF(
  _xlfn.XLOOKUP(A1218, engagement_pivot!A:A, engagement_pivot!C:C, 0) &gt; 0,
  "Yes",
  "No"
)</f>
        <v>Yes</v>
      </c>
      <c r="R1218">
        <f t="shared" si="90"/>
        <v>57</v>
      </c>
      <c r="S1218" t="str">
        <f t="shared" si="91"/>
        <v>37+ months</v>
      </c>
      <c r="T1218">
        <f>_xlfn.XLOOKUP(A1218,performance_pivot!$A:$A,performance_pivot!$B:$B,"Missing")</f>
        <v>5</v>
      </c>
      <c r="U1218">
        <f>_xlfn.XLOOKUP(A1218,compensation_cleaned!$A:$A,compensation_cleaned!$F:$F,"Missing")</f>
        <v>746435.40070921986</v>
      </c>
      <c r="V1218" t="str">
        <f t="shared" si="92"/>
        <v>Below Avg Pay</v>
      </c>
      <c r="W1218" t="str">
        <f t="shared" si="93"/>
        <v>High Performer</v>
      </c>
      <c r="Y1218" t="str">
        <f t="shared" si="94"/>
        <v>Underpaid High Performer</v>
      </c>
    </row>
    <row r="1219" spans="1:25">
      <c r="A1219" s="11" t="s">
        <v>1405</v>
      </c>
      <c r="B1219" s="12" t="s">
        <v>19</v>
      </c>
      <c r="C1219" s="12">
        <v>42</v>
      </c>
      <c r="D1219" s="12" t="s">
        <v>20</v>
      </c>
      <c r="E1219" s="12" t="s">
        <v>13</v>
      </c>
      <c r="F1219" s="12" t="s">
        <v>21</v>
      </c>
      <c r="G1219" s="13">
        <v>45102</v>
      </c>
      <c r="H1219" s="12" t="s">
        <v>231</v>
      </c>
      <c r="I1219" s="12" t="s">
        <v>31</v>
      </c>
      <c r="J1219" s="14" t="s">
        <v>17</v>
      </c>
      <c r="K1219" t="str">
        <f>_xlfn.XLOOKUP(A1219,attrition_cleaned!$A:$A,attrition_cleaned!$B:$B,"Missing")</f>
        <v>No</v>
      </c>
      <c r="L1219" s="13"/>
      <c r="M1219">
        <f>_xlfn.XLOOKUP(A1219,compensation_cleaned!$A:$A,compensation_cleaned!$B:$B,"Missing")</f>
        <v>570181</v>
      </c>
      <c r="N1219">
        <f>_xlfn.XLOOKUP(A1219,compensation_cleaned!$A:$A,compensation_cleaned!$C:$C,"Missing")</f>
        <v>72327</v>
      </c>
      <c r="O1219" t="str">
        <f>_xlfn.XLOOKUP(A1219,compensation_cleaned!$A:$A,compensation_cleaned!$D:$D,"Missing")</f>
        <v>L1</v>
      </c>
      <c r="P1219">
        <f>_xlfn.XLOOKUP(A1219,engagement_pivot!$A:$A,engagement_pivot!$B:$B,"Missing")</f>
        <v>4.666666666666667</v>
      </c>
      <c r="Q1219" t="str">
        <f>IF(
  _xlfn.XLOOKUP(A1219, engagement_pivot!A:A, engagement_pivot!C:C, 0) &gt; 0,
  "Yes",
  "No"
)</f>
        <v>Yes</v>
      </c>
      <c r="R1219">
        <f t="shared" ref="R1219:R1282" si="95">IF(K1219="Yes",DATEDIF(G1219,L1219,"M"),DATEDIF(G1219,DATE(2023,12,31),"M"))</f>
        <v>6</v>
      </c>
      <c r="S1219" t="str">
        <f t="shared" ref="S1219:S1282" si="96">IF(R1219&lt;=12,"0–12 months",
 IF(R1219&lt;=36,"13–36 months","37+ months"))</f>
        <v>0–12 months</v>
      </c>
      <c r="T1219">
        <f>_xlfn.XLOOKUP(A1219,performance_pivot!$A:$A,performance_pivot!$B:$B,"Missing")</f>
        <v>3</v>
      </c>
      <c r="U1219">
        <f>_xlfn.XLOOKUP(A1219,compensation_cleaned!$A:$A,compensation_cleaned!$F:$F,"Missing")</f>
        <v>499723.03723404254</v>
      </c>
      <c r="V1219" t="str">
        <f t="shared" ref="V1219:V1282" si="97">IF(M1219&gt;U1219,"Above Avg Pay","Below Avg Pay")</f>
        <v>Above Avg Pay</v>
      </c>
      <c r="W1219" t="str">
        <f t="shared" ref="W1219:W1282" si="98">IF(T1219&gt;=4,"High Performer","Low/Avg Performer")</f>
        <v>Low/Avg Performer</v>
      </c>
      <c r="Y1219" t="str">
        <f t="shared" si="94"/>
        <v>Overpaid Low Performer</v>
      </c>
    </row>
    <row r="1220" spans="1:25">
      <c r="A1220" s="7" t="s">
        <v>1406</v>
      </c>
      <c r="B1220" s="8" t="s">
        <v>19</v>
      </c>
      <c r="C1220" s="8">
        <v>38</v>
      </c>
      <c r="D1220" s="8" t="s">
        <v>12</v>
      </c>
      <c r="E1220" s="8" t="s">
        <v>26</v>
      </c>
      <c r="F1220" s="8" t="s">
        <v>58</v>
      </c>
      <c r="G1220" s="9">
        <v>44350</v>
      </c>
      <c r="H1220" s="8" t="s">
        <v>247</v>
      </c>
      <c r="I1220" s="8" t="s">
        <v>56</v>
      </c>
      <c r="J1220" s="10" t="s">
        <v>24</v>
      </c>
      <c r="K1220" t="str">
        <f>_xlfn.XLOOKUP(A1220,attrition_cleaned!$A:$A,attrition_cleaned!$B:$B,"Missing")</f>
        <v>No</v>
      </c>
      <c r="L1220" s="9"/>
      <c r="M1220">
        <f>_xlfn.XLOOKUP(A1220,compensation_cleaned!$A:$A,compensation_cleaned!$B:$B,"Missing")</f>
        <v>1175035</v>
      </c>
      <c r="N1220">
        <f>_xlfn.XLOOKUP(A1220,compensation_cleaned!$A:$A,compensation_cleaned!$C:$C,"Missing")</f>
        <v>74199</v>
      </c>
      <c r="O1220" t="str">
        <f>_xlfn.XLOOKUP(A1220,compensation_cleaned!$A:$A,compensation_cleaned!$D:$D,"Missing")</f>
        <v>L3</v>
      </c>
      <c r="P1220">
        <f>_xlfn.XLOOKUP(A1220,engagement_pivot!$A:$A,engagement_pivot!$B:$B,"Missing")</f>
        <v>2.5</v>
      </c>
      <c r="Q1220" t="str">
        <f>IF(
  _xlfn.XLOOKUP(A1220, engagement_pivot!A:A, engagement_pivot!C:C, 0) &gt; 0,
  "Yes",
  "No"
)</f>
        <v>Yes</v>
      </c>
      <c r="R1220">
        <f t="shared" si="95"/>
        <v>30</v>
      </c>
      <c r="S1220" t="str">
        <f t="shared" si="96"/>
        <v>13–36 months</v>
      </c>
      <c r="T1220">
        <f>_xlfn.XLOOKUP(A1220,performance_pivot!$A:$A,performance_pivot!$B:$B,"Missing")</f>
        <v>3.5</v>
      </c>
      <c r="U1220">
        <f>_xlfn.XLOOKUP(A1220,compensation_cleaned!$A:$A,compensation_cleaned!$F:$F,"Missing")</f>
        <v>1044648.4727722772</v>
      </c>
      <c r="V1220" t="str">
        <f t="shared" si="97"/>
        <v>Above Avg Pay</v>
      </c>
      <c r="W1220" t="str">
        <f t="shared" si="98"/>
        <v>Low/Avg Performer</v>
      </c>
      <c r="Y1220" t="str">
        <f t="shared" ref="Y1220:Y1283" si="99">IF(
 AND(V1220="Above Avg Pay",W1220="High Performer"),"Well Aligned",
 IF(
  AND(V1220="Below Avg Pay",W1220="High Performer"),"Underpaid High Performer",
  IF(
   AND(V1220="Above Avg Pay",W1220="Low/Avg Performer"),"Overpaid Low Performer",
   "Low Pay &amp; Low Performance"
  )
 )
)</f>
        <v>Overpaid Low Performer</v>
      </c>
    </row>
    <row r="1221" spans="1:25">
      <c r="A1221" s="11" t="s">
        <v>1407</v>
      </c>
      <c r="B1221" s="12" t="s">
        <v>19</v>
      </c>
      <c r="C1221" s="12">
        <v>27</v>
      </c>
      <c r="D1221" s="12" t="s">
        <v>20</v>
      </c>
      <c r="E1221" s="12" t="s">
        <v>49</v>
      </c>
      <c r="F1221" s="12" t="s">
        <v>50</v>
      </c>
      <c r="G1221" s="13">
        <v>43828</v>
      </c>
      <c r="H1221" s="12" t="s">
        <v>142</v>
      </c>
      <c r="I1221" s="12" t="s">
        <v>70</v>
      </c>
      <c r="J1221" s="14" t="s">
        <v>24</v>
      </c>
      <c r="K1221" t="str">
        <f>_xlfn.XLOOKUP(A1221,attrition_cleaned!$A:$A,attrition_cleaned!$B:$B,"Missing")</f>
        <v>Yes</v>
      </c>
      <c r="L1221" s="13">
        <v>45544</v>
      </c>
      <c r="M1221">
        <f>_xlfn.XLOOKUP(A1221,compensation_cleaned!$A:$A,compensation_cleaned!$B:$B,"Missing")</f>
        <v>1298882</v>
      </c>
      <c r="N1221">
        <f>_xlfn.XLOOKUP(A1221,compensation_cleaned!$A:$A,compensation_cleaned!$C:$C,"Missing")</f>
        <v>106396</v>
      </c>
      <c r="O1221" t="str">
        <f>_xlfn.XLOOKUP(A1221,compensation_cleaned!$A:$A,compensation_cleaned!$D:$D,"Missing")</f>
        <v>L4</v>
      </c>
      <c r="P1221">
        <f>_xlfn.XLOOKUP(A1221,engagement_pivot!$A:$A,engagement_pivot!$B:$B,"Missing")</f>
        <v>5</v>
      </c>
      <c r="Q1221" t="str">
        <f>IF(
  _xlfn.XLOOKUP(A1221, engagement_pivot!A:A, engagement_pivot!C:C, 0) &gt; 0,
  "Yes",
  "No"
)</f>
        <v>Yes</v>
      </c>
      <c r="R1221">
        <f t="shared" si="95"/>
        <v>56</v>
      </c>
      <c r="S1221" t="str">
        <f t="shared" si="96"/>
        <v>37+ months</v>
      </c>
      <c r="T1221">
        <f>_xlfn.XLOOKUP(A1221,performance_pivot!$A:$A,performance_pivot!$B:$B,"Missing")</f>
        <v>3.25</v>
      </c>
      <c r="U1221">
        <f>_xlfn.XLOOKUP(A1221,compensation_cleaned!$A:$A,compensation_cleaned!$F:$F,"Missing")</f>
        <v>1044648.4727722772</v>
      </c>
      <c r="V1221" t="str">
        <f t="shared" si="97"/>
        <v>Above Avg Pay</v>
      </c>
      <c r="W1221" t="str">
        <f t="shared" si="98"/>
        <v>Low/Avg Performer</v>
      </c>
      <c r="Y1221" t="str">
        <f t="shared" si="99"/>
        <v>Overpaid Low Performer</v>
      </c>
    </row>
    <row r="1222" spans="1:25">
      <c r="A1222" s="7" t="s">
        <v>1408</v>
      </c>
      <c r="B1222" s="8" t="s">
        <v>11</v>
      </c>
      <c r="C1222" s="8">
        <v>27</v>
      </c>
      <c r="D1222" s="8" t="s">
        <v>20</v>
      </c>
      <c r="E1222" s="8" t="s">
        <v>49</v>
      </c>
      <c r="F1222" s="8" t="s">
        <v>50</v>
      </c>
      <c r="G1222" s="9">
        <v>44682</v>
      </c>
      <c r="H1222" s="8" t="s">
        <v>518</v>
      </c>
      <c r="I1222" s="8" t="s">
        <v>16</v>
      </c>
      <c r="J1222" s="10" t="s">
        <v>24</v>
      </c>
      <c r="K1222" t="str">
        <f>_xlfn.XLOOKUP(A1222,attrition_cleaned!$A:$A,attrition_cleaned!$B:$B,"Missing")</f>
        <v>No</v>
      </c>
      <c r="L1222" s="9"/>
      <c r="M1222">
        <f>_xlfn.XLOOKUP(A1222,compensation_cleaned!$A:$A,compensation_cleaned!$B:$B,"Missing")</f>
        <v>1222166</v>
      </c>
      <c r="N1222">
        <f>_xlfn.XLOOKUP(A1222,compensation_cleaned!$A:$A,compensation_cleaned!$C:$C,"Missing")</f>
        <v>123185</v>
      </c>
      <c r="O1222" t="str">
        <f>_xlfn.XLOOKUP(A1222,compensation_cleaned!$A:$A,compensation_cleaned!$D:$D,"Missing")</f>
        <v>L4</v>
      </c>
      <c r="P1222">
        <f>_xlfn.XLOOKUP(A1222,engagement_pivot!$A:$A,engagement_pivot!$B:$B,"Missing")</f>
        <v>3</v>
      </c>
      <c r="Q1222" t="str">
        <f>IF(
  _xlfn.XLOOKUP(A1222, engagement_pivot!A:A, engagement_pivot!C:C, 0) &gt; 0,
  "Yes",
  "No"
)</f>
        <v>Yes</v>
      </c>
      <c r="R1222">
        <f t="shared" si="95"/>
        <v>19</v>
      </c>
      <c r="S1222" t="str">
        <f t="shared" si="96"/>
        <v>13–36 months</v>
      </c>
      <c r="T1222">
        <f>_xlfn.XLOOKUP(A1222,performance_pivot!$A:$A,performance_pivot!$B:$B,"Missing")</f>
        <v>3</v>
      </c>
      <c r="U1222">
        <f>_xlfn.XLOOKUP(A1222,compensation_cleaned!$A:$A,compensation_cleaned!$F:$F,"Missing")</f>
        <v>1044648.4727722772</v>
      </c>
      <c r="V1222" t="str">
        <f t="shared" si="97"/>
        <v>Above Avg Pay</v>
      </c>
      <c r="W1222" t="str">
        <f t="shared" si="98"/>
        <v>Low/Avg Performer</v>
      </c>
      <c r="Y1222" t="str">
        <f t="shared" si="99"/>
        <v>Overpaid Low Performer</v>
      </c>
    </row>
    <row r="1223" spans="1:25">
      <c r="A1223" s="11" t="s">
        <v>1409</v>
      </c>
      <c r="B1223" s="12" t="s">
        <v>19</v>
      </c>
      <c r="C1223" s="12">
        <v>41</v>
      </c>
      <c r="D1223" s="12" t="s">
        <v>12</v>
      </c>
      <c r="E1223" s="12" t="s">
        <v>33</v>
      </c>
      <c r="F1223" s="12" t="s">
        <v>34</v>
      </c>
      <c r="G1223" s="13">
        <v>44235</v>
      </c>
      <c r="H1223" s="12" t="s">
        <v>249</v>
      </c>
      <c r="I1223" s="12" t="s">
        <v>23</v>
      </c>
      <c r="J1223" s="14" t="s">
        <v>24</v>
      </c>
      <c r="K1223" t="str">
        <f>_xlfn.XLOOKUP(A1223,attrition_cleaned!$A:$A,attrition_cleaned!$B:$B,"Missing")</f>
        <v>No</v>
      </c>
      <c r="L1223" s="13"/>
      <c r="M1223">
        <f>_xlfn.XLOOKUP(A1223,compensation_cleaned!$A:$A,compensation_cleaned!$B:$B,"Missing")</f>
        <v>864174</v>
      </c>
      <c r="N1223">
        <f>_xlfn.XLOOKUP(A1223,compensation_cleaned!$A:$A,compensation_cleaned!$C:$C,"Missing")</f>
        <v>54182</v>
      </c>
      <c r="O1223" t="str">
        <f>_xlfn.XLOOKUP(A1223,compensation_cleaned!$A:$A,compensation_cleaned!$D:$D,"Missing")</f>
        <v>L2</v>
      </c>
      <c r="P1223">
        <f>_xlfn.XLOOKUP(A1223,engagement_pivot!$A:$A,engagement_pivot!$B:$B,"Missing")</f>
        <v>3</v>
      </c>
      <c r="Q1223" t="str">
        <f>IF(
  _xlfn.XLOOKUP(A1223, engagement_pivot!A:A, engagement_pivot!C:C, 0) &gt; 0,
  "Yes",
  "No"
)</f>
        <v>Yes</v>
      </c>
      <c r="R1223">
        <f t="shared" si="95"/>
        <v>34</v>
      </c>
      <c r="S1223" t="str">
        <f t="shared" si="96"/>
        <v>13–36 months</v>
      </c>
      <c r="T1223">
        <f>_xlfn.XLOOKUP(A1223,performance_pivot!$A:$A,performance_pivot!$B:$B,"Missing")</f>
        <v>4</v>
      </c>
      <c r="U1223">
        <f>_xlfn.XLOOKUP(A1223,compensation_cleaned!$A:$A,compensation_cleaned!$F:$F,"Missing")</f>
        <v>746435.40070921986</v>
      </c>
      <c r="V1223" t="str">
        <f t="shared" si="97"/>
        <v>Above Avg Pay</v>
      </c>
      <c r="W1223" t="str">
        <f t="shared" si="98"/>
        <v>High Performer</v>
      </c>
      <c r="Y1223" t="str">
        <f t="shared" si="99"/>
        <v>Well Aligned</v>
      </c>
    </row>
    <row r="1224" spans="1:25">
      <c r="A1224" s="7" t="s">
        <v>1410</v>
      </c>
      <c r="B1224" s="8" t="s">
        <v>19</v>
      </c>
      <c r="C1224" s="8">
        <v>43</v>
      </c>
      <c r="D1224" s="8" t="s">
        <v>12</v>
      </c>
      <c r="E1224" s="8" t="s">
        <v>26</v>
      </c>
      <c r="F1224" s="8" t="s">
        <v>27</v>
      </c>
      <c r="G1224" s="9">
        <v>43937</v>
      </c>
      <c r="H1224" s="8" t="s">
        <v>149</v>
      </c>
      <c r="I1224" s="8" t="s">
        <v>31</v>
      </c>
      <c r="J1224" s="10" t="s">
        <v>24</v>
      </c>
      <c r="K1224" t="str">
        <f>_xlfn.XLOOKUP(A1224,attrition_cleaned!$A:$A,attrition_cleaned!$B:$B,"Missing")</f>
        <v>No</v>
      </c>
      <c r="L1224" s="9"/>
      <c r="M1224">
        <f>_xlfn.XLOOKUP(A1224,compensation_cleaned!$A:$A,compensation_cleaned!$B:$B,"Missing")</f>
        <v>1082452</v>
      </c>
      <c r="N1224">
        <f>_xlfn.XLOOKUP(A1224,compensation_cleaned!$A:$A,compensation_cleaned!$C:$C,"Missing")</f>
        <v>111429</v>
      </c>
      <c r="O1224" t="str">
        <f>_xlfn.XLOOKUP(A1224,compensation_cleaned!$A:$A,compensation_cleaned!$D:$D,"Missing")</f>
        <v>L3</v>
      </c>
      <c r="P1224">
        <f>_xlfn.XLOOKUP(A1224,engagement_pivot!$A:$A,engagement_pivot!$B:$B,"Missing")</f>
        <v>2</v>
      </c>
      <c r="Q1224" t="str">
        <f>IF(
  _xlfn.XLOOKUP(A1224, engagement_pivot!A:A, engagement_pivot!C:C, 0) &gt; 0,
  "Yes",
  "No"
)</f>
        <v>Yes</v>
      </c>
      <c r="R1224">
        <f t="shared" si="95"/>
        <v>44</v>
      </c>
      <c r="S1224" t="str">
        <f t="shared" si="96"/>
        <v>37+ months</v>
      </c>
      <c r="T1224">
        <f>_xlfn.XLOOKUP(A1224,performance_pivot!$A:$A,performance_pivot!$B:$B,"Missing")</f>
        <v>3.3333333333333335</v>
      </c>
      <c r="U1224">
        <f>_xlfn.XLOOKUP(A1224,compensation_cleaned!$A:$A,compensation_cleaned!$F:$F,"Missing")</f>
        <v>1044648.4727722772</v>
      </c>
      <c r="V1224" t="str">
        <f t="shared" si="97"/>
        <v>Above Avg Pay</v>
      </c>
      <c r="W1224" t="str">
        <f t="shared" si="98"/>
        <v>Low/Avg Performer</v>
      </c>
      <c r="Y1224" t="str">
        <f t="shared" si="99"/>
        <v>Overpaid Low Performer</v>
      </c>
    </row>
    <row r="1225" spans="1:25">
      <c r="A1225" s="11" t="s">
        <v>1411</v>
      </c>
      <c r="B1225" s="12" t="s">
        <v>11</v>
      </c>
      <c r="C1225" s="12">
        <v>34</v>
      </c>
      <c r="D1225" s="12" t="s">
        <v>12</v>
      </c>
      <c r="E1225" s="12" t="s">
        <v>37</v>
      </c>
      <c r="F1225" s="12" t="s">
        <v>43</v>
      </c>
      <c r="G1225" s="13">
        <v>45029</v>
      </c>
      <c r="H1225" s="12" t="s">
        <v>530</v>
      </c>
      <c r="I1225" s="12" t="s">
        <v>56</v>
      </c>
      <c r="J1225" s="14" t="s">
        <v>24</v>
      </c>
      <c r="K1225" t="str">
        <f>_xlfn.XLOOKUP(A1225,attrition_cleaned!$A:$A,attrition_cleaned!$B:$B,"Missing")</f>
        <v>No</v>
      </c>
      <c r="L1225" s="13"/>
      <c r="M1225">
        <f>_xlfn.XLOOKUP(A1225,compensation_cleaned!$A:$A,compensation_cleaned!$B:$B,"Missing")</f>
        <v>1078421</v>
      </c>
      <c r="N1225">
        <f>_xlfn.XLOOKUP(A1225,compensation_cleaned!$A:$A,compensation_cleaned!$C:$C,"Missing")</f>
        <v>63949</v>
      </c>
      <c r="O1225" t="str">
        <f>_xlfn.XLOOKUP(A1225,compensation_cleaned!$A:$A,compensation_cleaned!$D:$D,"Missing")</f>
        <v>L3</v>
      </c>
      <c r="P1225">
        <f>_xlfn.XLOOKUP(A1225,engagement_pivot!$A:$A,engagement_pivot!$B:$B,"Missing")</f>
        <v>4.5</v>
      </c>
      <c r="Q1225" t="str">
        <f>IF(
  _xlfn.XLOOKUP(A1225, engagement_pivot!A:A, engagement_pivot!C:C, 0) &gt; 0,
  "Yes",
  "No"
)</f>
        <v>Yes</v>
      </c>
      <c r="R1225">
        <f t="shared" si="95"/>
        <v>8</v>
      </c>
      <c r="S1225" t="str">
        <f t="shared" si="96"/>
        <v>0–12 months</v>
      </c>
      <c r="T1225">
        <f>_xlfn.XLOOKUP(A1225,performance_pivot!$A:$A,performance_pivot!$B:$B,"Missing")</f>
        <v>3.75</v>
      </c>
      <c r="U1225">
        <f>_xlfn.XLOOKUP(A1225,compensation_cleaned!$A:$A,compensation_cleaned!$F:$F,"Missing")</f>
        <v>1044648.4727722772</v>
      </c>
      <c r="V1225" t="str">
        <f t="shared" si="97"/>
        <v>Above Avg Pay</v>
      </c>
      <c r="W1225" t="str">
        <f t="shared" si="98"/>
        <v>Low/Avg Performer</v>
      </c>
      <c r="Y1225" t="str">
        <f t="shared" si="99"/>
        <v>Overpaid Low Performer</v>
      </c>
    </row>
    <row r="1226" spans="1:25">
      <c r="A1226" s="7" t="s">
        <v>1412</v>
      </c>
      <c r="B1226" s="8" t="s">
        <v>11</v>
      </c>
      <c r="C1226" s="8">
        <v>43</v>
      </c>
      <c r="D1226" s="8" t="s">
        <v>12</v>
      </c>
      <c r="E1226" s="8" t="s">
        <v>37</v>
      </c>
      <c r="F1226" s="8" t="s">
        <v>43</v>
      </c>
      <c r="G1226" s="9">
        <v>42907</v>
      </c>
      <c r="H1226" s="8" t="s">
        <v>675</v>
      </c>
      <c r="I1226" s="8" t="s">
        <v>31</v>
      </c>
      <c r="J1226" s="10" t="s">
        <v>17</v>
      </c>
      <c r="K1226" t="str">
        <f>_xlfn.XLOOKUP(A1226,attrition_cleaned!$A:$A,attrition_cleaned!$B:$B,"Missing")</f>
        <v>No</v>
      </c>
      <c r="L1226" s="9"/>
      <c r="M1226">
        <f>_xlfn.XLOOKUP(A1226,compensation_cleaned!$A:$A,compensation_cleaned!$B:$B,"Missing")</f>
        <v>1437568</v>
      </c>
      <c r="N1226">
        <f>_xlfn.XLOOKUP(A1226,compensation_cleaned!$A:$A,compensation_cleaned!$C:$C,"Missing")</f>
        <v>213130</v>
      </c>
      <c r="O1226" t="str">
        <f>_xlfn.XLOOKUP(A1226,compensation_cleaned!$A:$A,compensation_cleaned!$D:$D,"Missing")</f>
        <v>L4</v>
      </c>
      <c r="P1226">
        <f>_xlfn.XLOOKUP(A1226,engagement_pivot!$A:$A,engagement_pivot!$B:$B,"Missing")</f>
        <v>1</v>
      </c>
      <c r="Q1226" t="str">
        <f>IF(
  _xlfn.XLOOKUP(A1226, engagement_pivot!A:A, engagement_pivot!C:C, 0) &gt; 0,
  "Yes",
  "No"
)</f>
        <v>Yes</v>
      </c>
      <c r="R1226">
        <f t="shared" si="95"/>
        <v>78</v>
      </c>
      <c r="S1226" t="str">
        <f t="shared" si="96"/>
        <v>37+ months</v>
      </c>
      <c r="T1226">
        <f>_xlfn.XLOOKUP(A1226,performance_pivot!$A:$A,performance_pivot!$B:$B,"Missing")</f>
        <v>3</v>
      </c>
      <c r="U1226">
        <f>_xlfn.XLOOKUP(A1226,compensation_cleaned!$A:$A,compensation_cleaned!$F:$F,"Missing")</f>
        <v>1044648.4727722772</v>
      </c>
      <c r="V1226" t="str">
        <f t="shared" si="97"/>
        <v>Above Avg Pay</v>
      </c>
      <c r="W1226" t="str">
        <f t="shared" si="98"/>
        <v>Low/Avg Performer</v>
      </c>
      <c r="Y1226" t="str">
        <f t="shared" si="99"/>
        <v>Overpaid Low Performer</v>
      </c>
    </row>
    <row r="1227" spans="1:25">
      <c r="A1227" s="11" t="s">
        <v>1413</v>
      </c>
      <c r="B1227" s="12" t="s">
        <v>19</v>
      </c>
      <c r="C1227" s="12">
        <v>32</v>
      </c>
      <c r="D1227" s="12" t="s">
        <v>12</v>
      </c>
      <c r="E1227" s="12" t="s">
        <v>37</v>
      </c>
      <c r="F1227" s="12" t="s">
        <v>43</v>
      </c>
      <c r="G1227" s="13">
        <v>43897</v>
      </c>
      <c r="H1227" s="12" t="s">
        <v>299</v>
      </c>
      <c r="I1227" s="12" t="s">
        <v>70</v>
      </c>
      <c r="J1227" s="14" t="s">
        <v>24</v>
      </c>
      <c r="K1227" t="str">
        <f>_xlfn.XLOOKUP(A1227,attrition_cleaned!$A:$A,attrition_cleaned!$B:$B,"Missing")</f>
        <v>Yes</v>
      </c>
      <c r="L1227" s="13">
        <v>44380</v>
      </c>
      <c r="M1227">
        <f>_xlfn.XLOOKUP(A1227,compensation_cleaned!$A:$A,compensation_cleaned!$B:$B,"Missing")</f>
        <v>771518</v>
      </c>
      <c r="N1227">
        <f>_xlfn.XLOOKUP(A1227,compensation_cleaned!$A:$A,compensation_cleaned!$C:$C,"Missing")</f>
        <v>95378</v>
      </c>
      <c r="O1227" t="str">
        <f>_xlfn.XLOOKUP(A1227,compensation_cleaned!$A:$A,compensation_cleaned!$D:$D,"Missing")</f>
        <v>L2</v>
      </c>
      <c r="P1227">
        <f>_xlfn.XLOOKUP(A1227,engagement_pivot!$A:$A,engagement_pivot!$B:$B,"Missing")</f>
        <v>1</v>
      </c>
      <c r="Q1227" t="str">
        <f>IF(
  _xlfn.XLOOKUP(A1227, engagement_pivot!A:A, engagement_pivot!C:C, 0) &gt; 0,
  "Yes",
  "No"
)</f>
        <v>Yes</v>
      </c>
      <c r="R1227">
        <f t="shared" si="95"/>
        <v>15</v>
      </c>
      <c r="S1227" t="str">
        <f t="shared" si="96"/>
        <v>13–36 months</v>
      </c>
      <c r="T1227">
        <f>_xlfn.XLOOKUP(A1227,performance_pivot!$A:$A,performance_pivot!$B:$B,"Missing")</f>
        <v>4</v>
      </c>
      <c r="U1227">
        <f>_xlfn.XLOOKUP(A1227,compensation_cleaned!$A:$A,compensation_cleaned!$F:$F,"Missing")</f>
        <v>746435.40070921986</v>
      </c>
      <c r="V1227" t="str">
        <f t="shared" si="97"/>
        <v>Above Avg Pay</v>
      </c>
      <c r="W1227" t="str">
        <f t="shared" si="98"/>
        <v>High Performer</v>
      </c>
      <c r="Y1227" t="str">
        <f t="shared" si="99"/>
        <v>Well Aligned</v>
      </c>
    </row>
    <row r="1228" spans="1:25">
      <c r="A1228" s="7" t="s">
        <v>1414</v>
      </c>
      <c r="B1228" s="8" t="s">
        <v>11</v>
      </c>
      <c r="C1228" s="8">
        <v>37</v>
      </c>
      <c r="D1228" s="8" t="s">
        <v>12</v>
      </c>
      <c r="E1228" s="8" t="s">
        <v>33</v>
      </c>
      <c r="F1228" s="8" t="s">
        <v>34</v>
      </c>
      <c r="G1228" s="9">
        <v>44670</v>
      </c>
      <c r="H1228" s="8" t="s">
        <v>146</v>
      </c>
      <c r="I1228" s="8" t="s">
        <v>23</v>
      </c>
      <c r="J1228" s="10" t="s">
        <v>24</v>
      </c>
      <c r="K1228" t="str">
        <f>_xlfn.XLOOKUP(A1228,attrition_cleaned!$A:$A,attrition_cleaned!$B:$B,"Missing")</f>
        <v>No</v>
      </c>
      <c r="L1228" s="9"/>
      <c r="M1228">
        <f>_xlfn.XLOOKUP(A1228,compensation_cleaned!$A:$A,compensation_cleaned!$B:$B,"Missing")</f>
        <v>843134</v>
      </c>
      <c r="N1228">
        <f>_xlfn.XLOOKUP(A1228,compensation_cleaned!$A:$A,compensation_cleaned!$C:$C,"Missing")</f>
        <v>123204</v>
      </c>
      <c r="O1228" t="str">
        <f>_xlfn.XLOOKUP(A1228,compensation_cleaned!$A:$A,compensation_cleaned!$D:$D,"Missing")</f>
        <v>L2</v>
      </c>
      <c r="P1228">
        <f>_xlfn.XLOOKUP(A1228,engagement_pivot!$A:$A,engagement_pivot!$B:$B,"Missing")</f>
        <v>3</v>
      </c>
      <c r="Q1228" t="str">
        <f>IF(
  _xlfn.XLOOKUP(A1228, engagement_pivot!A:A, engagement_pivot!C:C, 0) &gt; 0,
  "Yes",
  "No"
)</f>
        <v>Yes</v>
      </c>
      <c r="R1228">
        <f t="shared" si="95"/>
        <v>20</v>
      </c>
      <c r="S1228" t="str">
        <f t="shared" si="96"/>
        <v>13–36 months</v>
      </c>
      <c r="T1228">
        <f>_xlfn.XLOOKUP(A1228,performance_pivot!$A:$A,performance_pivot!$B:$B,"Missing")</f>
        <v>3</v>
      </c>
      <c r="U1228">
        <f>_xlfn.XLOOKUP(A1228,compensation_cleaned!$A:$A,compensation_cleaned!$F:$F,"Missing")</f>
        <v>746435.40070921986</v>
      </c>
      <c r="V1228" t="str">
        <f t="shared" si="97"/>
        <v>Above Avg Pay</v>
      </c>
      <c r="W1228" t="str">
        <f t="shared" si="98"/>
        <v>Low/Avg Performer</v>
      </c>
      <c r="Y1228" t="str">
        <f t="shared" si="99"/>
        <v>Overpaid Low Performer</v>
      </c>
    </row>
    <row r="1229" spans="1:25">
      <c r="A1229" s="11" t="s">
        <v>1415</v>
      </c>
      <c r="B1229" s="12" t="s">
        <v>11</v>
      </c>
      <c r="C1229" s="12">
        <v>38</v>
      </c>
      <c r="D1229" s="12" t="s">
        <v>20</v>
      </c>
      <c r="E1229" s="12" t="s">
        <v>13</v>
      </c>
      <c r="F1229" s="12" t="s">
        <v>14</v>
      </c>
      <c r="G1229" s="13">
        <v>43512</v>
      </c>
      <c r="H1229" s="12" t="s">
        <v>62</v>
      </c>
      <c r="I1229" s="12" t="s">
        <v>16</v>
      </c>
      <c r="J1229" s="14" t="s">
        <v>24</v>
      </c>
      <c r="K1229" t="str">
        <f>_xlfn.XLOOKUP(A1229,attrition_cleaned!$A:$A,attrition_cleaned!$B:$B,"Missing")</f>
        <v>No</v>
      </c>
      <c r="L1229" s="13"/>
      <c r="M1229">
        <f>_xlfn.XLOOKUP(A1229,compensation_cleaned!$A:$A,compensation_cleaned!$B:$B,"Missing")</f>
        <v>429069</v>
      </c>
      <c r="N1229">
        <f>_xlfn.XLOOKUP(A1229,compensation_cleaned!$A:$A,compensation_cleaned!$C:$C,"Missing")</f>
        <v>42074</v>
      </c>
      <c r="O1229" t="str">
        <f>_xlfn.XLOOKUP(A1229,compensation_cleaned!$A:$A,compensation_cleaned!$D:$D,"Missing")</f>
        <v>L1</v>
      </c>
      <c r="P1229">
        <f>_xlfn.XLOOKUP(A1229,engagement_pivot!$A:$A,engagement_pivot!$B:$B,"Missing")</f>
        <v>2</v>
      </c>
      <c r="Q1229" t="str">
        <f>IF(
  _xlfn.XLOOKUP(A1229, engagement_pivot!A:A, engagement_pivot!C:C, 0) &gt; 0,
  "Yes",
  "No"
)</f>
        <v>Yes</v>
      </c>
      <c r="R1229">
        <f t="shared" si="95"/>
        <v>58</v>
      </c>
      <c r="S1229" t="str">
        <f t="shared" si="96"/>
        <v>37+ months</v>
      </c>
      <c r="T1229">
        <f>_xlfn.XLOOKUP(A1229,performance_pivot!$A:$A,performance_pivot!$B:$B,"Missing")</f>
        <v>3</v>
      </c>
      <c r="U1229">
        <f>_xlfn.XLOOKUP(A1229,compensation_cleaned!$A:$A,compensation_cleaned!$F:$F,"Missing")</f>
        <v>499723.03723404254</v>
      </c>
      <c r="V1229" t="str">
        <f t="shared" si="97"/>
        <v>Below Avg Pay</v>
      </c>
      <c r="W1229" t="str">
        <f t="shared" si="98"/>
        <v>Low/Avg Performer</v>
      </c>
      <c r="Y1229" t="str">
        <f t="shared" si="99"/>
        <v>Low Pay &amp; Low Performance</v>
      </c>
    </row>
    <row r="1230" spans="1:25">
      <c r="A1230" s="7" t="s">
        <v>1416</v>
      </c>
      <c r="B1230" s="8" t="s">
        <v>11</v>
      </c>
      <c r="C1230" s="8">
        <v>22</v>
      </c>
      <c r="D1230" s="8" t="s">
        <v>12</v>
      </c>
      <c r="E1230" s="8" t="s">
        <v>37</v>
      </c>
      <c r="F1230" s="8" t="s">
        <v>43</v>
      </c>
      <c r="G1230" s="9">
        <v>44027</v>
      </c>
      <c r="H1230" s="8" t="s">
        <v>398</v>
      </c>
      <c r="I1230" s="8" t="s">
        <v>56</v>
      </c>
      <c r="J1230" s="10" t="s">
        <v>24</v>
      </c>
      <c r="K1230" t="str">
        <f>_xlfn.XLOOKUP(A1230,attrition_cleaned!$A:$A,attrition_cleaned!$B:$B,"Missing")</f>
        <v>No</v>
      </c>
      <c r="L1230" s="9"/>
      <c r="M1230">
        <f>_xlfn.XLOOKUP(A1230,compensation_cleaned!$A:$A,compensation_cleaned!$B:$B,"Missing")</f>
        <v>469645</v>
      </c>
      <c r="N1230">
        <f>_xlfn.XLOOKUP(A1230,compensation_cleaned!$A:$A,compensation_cleaned!$C:$C,"Missing")</f>
        <v>28998</v>
      </c>
      <c r="O1230" t="str">
        <f>_xlfn.XLOOKUP(A1230,compensation_cleaned!$A:$A,compensation_cleaned!$D:$D,"Missing")</f>
        <v>L1</v>
      </c>
      <c r="P1230">
        <f>_xlfn.XLOOKUP(A1230,engagement_pivot!$A:$A,engagement_pivot!$B:$B,"Missing")</f>
        <v>2</v>
      </c>
      <c r="Q1230" t="str">
        <f>IF(
  _xlfn.XLOOKUP(A1230, engagement_pivot!A:A, engagement_pivot!C:C, 0) &gt; 0,
  "Yes",
  "No"
)</f>
        <v>Yes</v>
      </c>
      <c r="R1230">
        <f t="shared" si="95"/>
        <v>41</v>
      </c>
      <c r="S1230" t="str">
        <f t="shared" si="96"/>
        <v>37+ months</v>
      </c>
      <c r="T1230">
        <f>_xlfn.XLOOKUP(A1230,performance_pivot!$A:$A,performance_pivot!$B:$B,"Missing")</f>
        <v>4</v>
      </c>
      <c r="U1230">
        <f>_xlfn.XLOOKUP(A1230,compensation_cleaned!$A:$A,compensation_cleaned!$F:$F,"Missing")</f>
        <v>499723.03723404254</v>
      </c>
      <c r="V1230" t="str">
        <f t="shared" si="97"/>
        <v>Below Avg Pay</v>
      </c>
      <c r="W1230" t="str">
        <f t="shared" si="98"/>
        <v>High Performer</v>
      </c>
      <c r="Y1230" t="str">
        <f t="shared" si="99"/>
        <v>Underpaid High Performer</v>
      </c>
    </row>
    <row r="1231" spans="1:25">
      <c r="A1231" s="11" t="s">
        <v>1417</v>
      </c>
      <c r="B1231" s="12" t="s">
        <v>19</v>
      </c>
      <c r="C1231" s="12">
        <v>34</v>
      </c>
      <c r="D1231" s="12" t="s">
        <v>12</v>
      </c>
      <c r="E1231" s="12" t="s">
        <v>37</v>
      </c>
      <c r="F1231" s="12" t="s">
        <v>38</v>
      </c>
      <c r="G1231" s="13">
        <v>43440</v>
      </c>
      <c r="H1231" s="12" t="s">
        <v>153</v>
      </c>
      <c r="I1231" s="12" t="s">
        <v>45</v>
      </c>
      <c r="J1231" s="14" t="s">
        <v>24</v>
      </c>
      <c r="K1231" t="str">
        <f>_xlfn.XLOOKUP(A1231,attrition_cleaned!$A:$A,attrition_cleaned!$B:$B,"Missing")</f>
        <v>No</v>
      </c>
      <c r="L1231" s="13"/>
      <c r="M1231">
        <f>_xlfn.XLOOKUP(A1231,compensation_cleaned!$A:$A,compensation_cleaned!$B:$B,"Missing")</f>
        <v>1189125</v>
      </c>
      <c r="N1231">
        <f>_xlfn.XLOOKUP(A1231,compensation_cleaned!$A:$A,compensation_cleaned!$C:$C,"Missing")</f>
        <v>125013</v>
      </c>
      <c r="O1231" t="str">
        <f>_xlfn.XLOOKUP(A1231,compensation_cleaned!$A:$A,compensation_cleaned!$D:$D,"Missing")</f>
        <v>L3</v>
      </c>
      <c r="P1231">
        <f>_xlfn.XLOOKUP(A1231,engagement_pivot!$A:$A,engagement_pivot!$B:$B,"Missing")</f>
        <v>3</v>
      </c>
      <c r="Q1231" t="str">
        <f>IF(
  _xlfn.XLOOKUP(A1231, engagement_pivot!A:A, engagement_pivot!C:C, 0) &gt; 0,
  "Yes",
  "No"
)</f>
        <v>Yes</v>
      </c>
      <c r="R1231">
        <f t="shared" si="95"/>
        <v>60</v>
      </c>
      <c r="S1231" t="str">
        <f t="shared" si="96"/>
        <v>37+ months</v>
      </c>
      <c r="T1231">
        <f>_xlfn.XLOOKUP(A1231,performance_pivot!$A:$A,performance_pivot!$B:$B,"Missing")</f>
        <v>4</v>
      </c>
      <c r="U1231">
        <f>_xlfn.XLOOKUP(A1231,compensation_cleaned!$A:$A,compensation_cleaned!$F:$F,"Missing")</f>
        <v>1044648.4727722772</v>
      </c>
      <c r="V1231" t="str">
        <f t="shared" si="97"/>
        <v>Above Avg Pay</v>
      </c>
      <c r="W1231" t="str">
        <f t="shared" si="98"/>
        <v>High Performer</v>
      </c>
      <c r="Y1231" t="str">
        <f t="shared" si="99"/>
        <v>Well Aligned</v>
      </c>
    </row>
    <row r="1232" spans="1:25">
      <c r="A1232" s="7" t="s">
        <v>1418</v>
      </c>
      <c r="B1232" s="8" t="s">
        <v>19</v>
      </c>
      <c r="C1232" s="8">
        <v>42</v>
      </c>
      <c r="D1232" s="8" t="s">
        <v>12</v>
      </c>
      <c r="E1232" s="8" t="s">
        <v>33</v>
      </c>
      <c r="F1232" s="8" t="s">
        <v>34</v>
      </c>
      <c r="G1232" s="9">
        <v>43375</v>
      </c>
      <c r="H1232" s="8" t="s">
        <v>552</v>
      </c>
      <c r="I1232" s="8" t="s">
        <v>45</v>
      </c>
      <c r="J1232" s="10" t="s">
        <v>17</v>
      </c>
      <c r="K1232" t="str">
        <f>_xlfn.XLOOKUP(A1232,attrition_cleaned!$A:$A,attrition_cleaned!$B:$B,"Missing")</f>
        <v>No</v>
      </c>
      <c r="L1232" s="9"/>
      <c r="M1232">
        <f>_xlfn.XLOOKUP(A1232,compensation_cleaned!$A:$A,compensation_cleaned!$B:$B,"Missing")</f>
        <v>1350338</v>
      </c>
      <c r="N1232">
        <f>_xlfn.XLOOKUP(A1232,compensation_cleaned!$A:$A,compensation_cleaned!$C:$C,"Missing")</f>
        <v>107030</v>
      </c>
      <c r="O1232" t="str">
        <f>_xlfn.XLOOKUP(A1232,compensation_cleaned!$A:$A,compensation_cleaned!$D:$D,"Missing")</f>
        <v>L4</v>
      </c>
      <c r="P1232">
        <f>_xlfn.XLOOKUP(A1232,engagement_pivot!$A:$A,engagement_pivot!$B:$B,"Missing")</f>
        <v>3</v>
      </c>
      <c r="Q1232" t="str">
        <f>IF(
  _xlfn.XLOOKUP(A1232, engagement_pivot!A:A, engagement_pivot!C:C, 0) &gt; 0,
  "Yes",
  "No"
)</f>
        <v>Yes</v>
      </c>
      <c r="R1232">
        <f t="shared" si="95"/>
        <v>62</v>
      </c>
      <c r="S1232" t="str">
        <f t="shared" si="96"/>
        <v>37+ months</v>
      </c>
      <c r="T1232">
        <f>_xlfn.XLOOKUP(A1232,performance_pivot!$A:$A,performance_pivot!$B:$B,"Missing")</f>
        <v>3.3333333333333335</v>
      </c>
      <c r="U1232">
        <f>_xlfn.XLOOKUP(A1232,compensation_cleaned!$A:$A,compensation_cleaned!$F:$F,"Missing")</f>
        <v>1044648.4727722772</v>
      </c>
      <c r="V1232" t="str">
        <f t="shared" si="97"/>
        <v>Above Avg Pay</v>
      </c>
      <c r="W1232" t="str">
        <f t="shared" si="98"/>
        <v>Low/Avg Performer</v>
      </c>
      <c r="Y1232" t="str">
        <f t="shared" si="99"/>
        <v>Overpaid Low Performer</v>
      </c>
    </row>
    <row r="1233" spans="1:25">
      <c r="A1233" s="11" t="s">
        <v>1419</v>
      </c>
      <c r="B1233" s="12" t="s">
        <v>11</v>
      </c>
      <c r="C1233" s="12">
        <v>25</v>
      </c>
      <c r="D1233" s="12" t="s">
        <v>20</v>
      </c>
      <c r="E1233" s="12" t="s">
        <v>13</v>
      </c>
      <c r="F1233" s="12" t="s">
        <v>14</v>
      </c>
      <c r="G1233" s="13">
        <v>44655</v>
      </c>
      <c r="H1233" s="12" t="s">
        <v>146</v>
      </c>
      <c r="I1233" s="12" t="s">
        <v>31</v>
      </c>
      <c r="J1233" s="14" t="s">
        <v>24</v>
      </c>
      <c r="K1233" t="str">
        <f>_xlfn.XLOOKUP(A1233,attrition_cleaned!$A:$A,attrition_cleaned!$B:$B,"Missing")</f>
        <v>No</v>
      </c>
      <c r="L1233" s="13"/>
      <c r="M1233">
        <f>_xlfn.XLOOKUP(A1233,compensation_cleaned!$A:$A,compensation_cleaned!$B:$B,"Missing")</f>
        <v>1021335</v>
      </c>
      <c r="N1233">
        <f>_xlfn.XLOOKUP(A1233,compensation_cleaned!$A:$A,compensation_cleaned!$C:$C,"Missing")</f>
        <v>90703</v>
      </c>
      <c r="O1233" t="str">
        <f>_xlfn.XLOOKUP(A1233,compensation_cleaned!$A:$A,compensation_cleaned!$D:$D,"Missing")</f>
        <v>L3</v>
      </c>
      <c r="P1233">
        <f>_xlfn.XLOOKUP(A1233,engagement_pivot!$A:$A,engagement_pivot!$B:$B,"Missing")</f>
        <v>1.6666666666666667</v>
      </c>
      <c r="Q1233" t="str">
        <f>IF(
  _xlfn.XLOOKUP(A1233, engagement_pivot!A:A, engagement_pivot!C:C, 0) &gt; 0,
  "Yes",
  "No"
)</f>
        <v>Yes</v>
      </c>
      <c r="R1233">
        <f t="shared" si="95"/>
        <v>20</v>
      </c>
      <c r="S1233" t="str">
        <f t="shared" si="96"/>
        <v>13–36 months</v>
      </c>
      <c r="T1233">
        <f>_xlfn.XLOOKUP(A1233,performance_pivot!$A:$A,performance_pivot!$B:$B,"Missing")</f>
        <v>4</v>
      </c>
      <c r="U1233">
        <f>_xlfn.XLOOKUP(A1233,compensation_cleaned!$A:$A,compensation_cleaned!$F:$F,"Missing")</f>
        <v>1044648.4727722772</v>
      </c>
      <c r="V1233" t="str">
        <f t="shared" si="97"/>
        <v>Below Avg Pay</v>
      </c>
      <c r="W1233" t="str">
        <f t="shared" si="98"/>
        <v>High Performer</v>
      </c>
      <c r="Y1233" t="str">
        <f t="shared" si="99"/>
        <v>Underpaid High Performer</v>
      </c>
    </row>
    <row r="1234" spans="1:25">
      <c r="A1234" s="7" t="s">
        <v>1420</v>
      </c>
      <c r="B1234" s="8" t="s">
        <v>19</v>
      </c>
      <c r="C1234" s="8">
        <v>38</v>
      </c>
      <c r="D1234" s="8" t="s">
        <v>20</v>
      </c>
      <c r="E1234" s="8" t="s">
        <v>37</v>
      </c>
      <c r="F1234" s="8" t="s">
        <v>38</v>
      </c>
      <c r="G1234" s="9">
        <v>44735</v>
      </c>
      <c r="H1234" s="8" t="s">
        <v>146</v>
      </c>
      <c r="I1234" s="8" t="s">
        <v>45</v>
      </c>
      <c r="J1234" s="10" t="s">
        <v>24</v>
      </c>
      <c r="K1234" t="str">
        <f>_xlfn.XLOOKUP(A1234,attrition_cleaned!$A:$A,attrition_cleaned!$B:$B,"Missing")</f>
        <v>No</v>
      </c>
      <c r="L1234" s="9"/>
      <c r="M1234">
        <f>_xlfn.XLOOKUP(A1234,compensation_cleaned!$A:$A,compensation_cleaned!$B:$B,"Missing")</f>
        <v>986556</v>
      </c>
      <c r="N1234">
        <f>_xlfn.XLOOKUP(A1234,compensation_cleaned!$A:$A,compensation_cleaned!$C:$C,"Missing")</f>
        <v>53255</v>
      </c>
      <c r="O1234" t="str">
        <f>_xlfn.XLOOKUP(A1234,compensation_cleaned!$A:$A,compensation_cleaned!$D:$D,"Missing")</f>
        <v>L3</v>
      </c>
      <c r="P1234">
        <f>_xlfn.XLOOKUP(A1234,engagement_pivot!$A:$A,engagement_pivot!$B:$B,"Missing")</f>
        <v>1.6666666666666667</v>
      </c>
      <c r="Q1234" t="str">
        <f>IF(
  _xlfn.XLOOKUP(A1234, engagement_pivot!A:A, engagement_pivot!C:C, 0) &gt; 0,
  "Yes",
  "No"
)</f>
        <v>Yes</v>
      </c>
      <c r="R1234">
        <f t="shared" si="95"/>
        <v>18</v>
      </c>
      <c r="S1234" t="str">
        <f t="shared" si="96"/>
        <v>13–36 months</v>
      </c>
      <c r="T1234">
        <f>_xlfn.XLOOKUP(A1234,performance_pivot!$A:$A,performance_pivot!$B:$B,"Missing")</f>
        <v>3.6666666666666665</v>
      </c>
      <c r="U1234">
        <f>_xlfn.XLOOKUP(A1234,compensation_cleaned!$A:$A,compensation_cleaned!$F:$F,"Missing")</f>
        <v>1044648.4727722772</v>
      </c>
      <c r="V1234" t="str">
        <f t="shared" si="97"/>
        <v>Below Avg Pay</v>
      </c>
      <c r="W1234" t="str">
        <f t="shared" si="98"/>
        <v>Low/Avg Performer</v>
      </c>
      <c r="Y1234" t="str">
        <f t="shared" si="99"/>
        <v>Low Pay &amp; Low Performance</v>
      </c>
    </row>
    <row r="1235" spans="1:25">
      <c r="A1235" s="11" t="s">
        <v>1421</v>
      </c>
      <c r="B1235" s="12" t="s">
        <v>19</v>
      </c>
      <c r="C1235" s="12">
        <v>28</v>
      </c>
      <c r="D1235" s="12" t="s">
        <v>12</v>
      </c>
      <c r="E1235" s="12" t="s">
        <v>13</v>
      </c>
      <c r="F1235" s="12" t="s">
        <v>14</v>
      </c>
      <c r="G1235" s="13">
        <v>45217</v>
      </c>
      <c r="H1235" s="12" t="s">
        <v>90</v>
      </c>
      <c r="I1235" s="12" t="s">
        <v>70</v>
      </c>
      <c r="J1235" s="14" t="s">
        <v>24</v>
      </c>
      <c r="K1235" t="str">
        <f>_xlfn.XLOOKUP(A1235,attrition_cleaned!$A:$A,attrition_cleaned!$B:$B,"Missing")</f>
        <v>No</v>
      </c>
      <c r="L1235" s="13"/>
      <c r="M1235">
        <f>_xlfn.XLOOKUP(A1235,compensation_cleaned!$A:$A,compensation_cleaned!$B:$B,"Missing")</f>
        <v>460730</v>
      </c>
      <c r="N1235">
        <f>_xlfn.XLOOKUP(A1235,compensation_cleaned!$A:$A,compensation_cleaned!$C:$C,"Missing")</f>
        <v>60587</v>
      </c>
      <c r="O1235" t="str">
        <f>_xlfn.XLOOKUP(A1235,compensation_cleaned!$A:$A,compensation_cleaned!$D:$D,"Missing")</f>
        <v>L1</v>
      </c>
      <c r="P1235">
        <f>_xlfn.XLOOKUP(A1235,engagement_pivot!$A:$A,engagement_pivot!$B:$B,"Missing")</f>
        <v>3.3333333333333335</v>
      </c>
      <c r="Q1235" t="str">
        <f>IF(
  _xlfn.XLOOKUP(A1235, engagement_pivot!A:A, engagement_pivot!C:C, 0) &gt; 0,
  "Yes",
  "No"
)</f>
        <v>Yes</v>
      </c>
      <c r="R1235">
        <f t="shared" si="95"/>
        <v>2</v>
      </c>
      <c r="S1235" t="str">
        <f t="shared" si="96"/>
        <v>0–12 months</v>
      </c>
      <c r="T1235">
        <f>_xlfn.XLOOKUP(A1235,performance_pivot!$A:$A,performance_pivot!$B:$B,"Missing")</f>
        <v>3</v>
      </c>
      <c r="U1235">
        <f>_xlfn.XLOOKUP(A1235,compensation_cleaned!$A:$A,compensation_cleaned!$F:$F,"Missing")</f>
        <v>499723.03723404254</v>
      </c>
      <c r="V1235" t="str">
        <f t="shared" si="97"/>
        <v>Below Avg Pay</v>
      </c>
      <c r="W1235" t="str">
        <f t="shared" si="98"/>
        <v>Low/Avg Performer</v>
      </c>
      <c r="Y1235" t="str">
        <f t="shared" si="99"/>
        <v>Low Pay &amp; Low Performance</v>
      </c>
    </row>
    <row r="1236" spans="1:25">
      <c r="A1236" s="7" t="s">
        <v>1422</v>
      </c>
      <c r="B1236" s="8" t="s">
        <v>19</v>
      </c>
      <c r="C1236" s="8">
        <v>36</v>
      </c>
      <c r="D1236" s="8" t="s">
        <v>20</v>
      </c>
      <c r="E1236" s="8" t="s">
        <v>13</v>
      </c>
      <c r="F1236" s="8" t="s">
        <v>14</v>
      </c>
      <c r="G1236" s="9">
        <v>44407</v>
      </c>
      <c r="H1236" s="8" t="s">
        <v>72</v>
      </c>
      <c r="I1236" s="8" t="s">
        <v>45</v>
      </c>
      <c r="J1236" s="10" t="s">
        <v>17</v>
      </c>
      <c r="K1236" t="str">
        <f>_xlfn.XLOOKUP(A1236,attrition_cleaned!$A:$A,attrition_cleaned!$B:$B,"Missing")</f>
        <v>No</v>
      </c>
      <c r="L1236" s="9"/>
      <c r="M1236">
        <f>_xlfn.XLOOKUP(A1236,compensation_cleaned!$A:$A,compensation_cleaned!$B:$B,"Missing")</f>
        <v>889609</v>
      </c>
      <c r="N1236">
        <f>_xlfn.XLOOKUP(A1236,compensation_cleaned!$A:$A,compensation_cleaned!$C:$C,"Missing")</f>
        <v>58766</v>
      </c>
      <c r="O1236" t="str">
        <f>_xlfn.XLOOKUP(A1236,compensation_cleaned!$A:$A,compensation_cleaned!$D:$D,"Missing")</f>
        <v>L2</v>
      </c>
      <c r="P1236">
        <f>_xlfn.XLOOKUP(A1236,engagement_pivot!$A:$A,engagement_pivot!$B:$B,"Missing")</f>
        <v>2.5</v>
      </c>
      <c r="Q1236" t="str">
        <f>IF(
  _xlfn.XLOOKUP(A1236, engagement_pivot!A:A, engagement_pivot!C:C, 0) &gt; 0,
  "Yes",
  "No"
)</f>
        <v>Yes</v>
      </c>
      <c r="R1236">
        <f t="shared" si="95"/>
        <v>29</v>
      </c>
      <c r="S1236" t="str">
        <f t="shared" si="96"/>
        <v>13–36 months</v>
      </c>
      <c r="T1236">
        <f>_xlfn.XLOOKUP(A1236,performance_pivot!$A:$A,performance_pivot!$B:$B,"Missing")</f>
        <v>3</v>
      </c>
      <c r="U1236">
        <f>_xlfn.XLOOKUP(A1236,compensation_cleaned!$A:$A,compensation_cleaned!$F:$F,"Missing")</f>
        <v>746435.40070921986</v>
      </c>
      <c r="V1236" t="str">
        <f t="shared" si="97"/>
        <v>Above Avg Pay</v>
      </c>
      <c r="W1236" t="str">
        <f t="shared" si="98"/>
        <v>Low/Avg Performer</v>
      </c>
      <c r="Y1236" t="str">
        <f t="shared" si="99"/>
        <v>Overpaid Low Performer</v>
      </c>
    </row>
    <row r="1237" spans="1:25">
      <c r="A1237" s="11" t="s">
        <v>1423</v>
      </c>
      <c r="B1237" s="12" t="s">
        <v>19</v>
      </c>
      <c r="C1237" s="12">
        <v>44</v>
      </c>
      <c r="D1237" s="12" t="s">
        <v>20</v>
      </c>
      <c r="E1237" s="12" t="s">
        <v>26</v>
      </c>
      <c r="F1237" s="12" t="s">
        <v>27</v>
      </c>
      <c r="G1237" s="13">
        <v>43897</v>
      </c>
      <c r="H1237" s="12" t="s">
        <v>98</v>
      </c>
      <c r="I1237" s="12" t="s">
        <v>31</v>
      </c>
      <c r="J1237" s="14" t="s">
        <v>24</v>
      </c>
      <c r="K1237" t="str">
        <f>_xlfn.XLOOKUP(A1237,attrition_cleaned!$A:$A,attrition_cleaned!$B:$B,"Missing")</f>
        <v>No</v>
      </c>
      <c r="L1237" s="13"/>
      <c r="M1237">
        <f>_xlfn.XLOOKUP(A1237,compensation_cleaned!$A:$A,compensation_cleaned!$B:$B,"Missing")</f>
        <v>864544</v>
      </c>
      <c r="N1237">
        <f>_xlfn.XLOOKUP(A1237,compensation_cleaned!$A:$A,compensation_cleaned!$C:$C,"Missing")</f>
        <v>97434</v>
      </c>
      <c r="O1237" t="str">
        <f>_xlfn.XLOOKUP(A1237,compensation_cleaned!$A:$A,compensation_cleaned!$D:$D,"Missing")</f>
        <v>L2</v>
      </c>
      <c r="P1237">
        <f>_xlfn.XLOOKUP(A1237,engagement_pivot!$A:$A,engagement_pivot!$B:$B,"Missing")</f>
        <v>3</v>
      </c>
      <c r="Q1237" t="str">
        <f>IF(
  _xlfn.XLOOKUP(A1237, engagement_pivot!A:A, engagement_pivot!C:C, 0) &gt; 0,
  "Yes",
  "No"
)</f>
        <v>Yes</v>
      </c>
      <c r="R1237">
        <f t="shared" si="95"/>
        <v>45</v>
      </c>
      <c r="S1237" t="str">
        <f t="shared" si="96"/>
        <v>37+ months</v>
      </c>
      <c r="T1237">
        <f>_xlfn.XLOOKUP(A1237,performance_pivot!$A:$A,performance_pivot!$B:$B,"Missing")</f>
        <v>3.75</v>
      </c>
      <c r="U1237">
        <f>_xlfn.XLOOKUP(A1237,compensation_cleaned!$A:$A,compensation_cleaned!$F:$F,"Missing")</f>
        <v>746435.40070921986</v>
      </c>
      <c r="V1237" t="str">
        <f t="shared" si="97"/>
        <v>Above Avg Pay</v>
      </c>
      <c r="W1237" t="str">
        <f t="shared" si="98"/>
        <v>Low/Avg Performer</v>
      </c>
      <c r="Y1237" t="str">
        <f t="shared" si="99"/>
        <v>Overpaid Low Performer</v>
      </c>
    </row>
    <row r="1238" spans="1:25">
      <c r="A1238" s="7" t="s">
        <v>1424</v>
      </c>
      <c r="B1238" s="8" t="s">
        <v>19</v>
      </c>
      <c r="C1238" s="8">
        <v>32</v>
      </c>
      <c r="D1238" s="8" t="s">
        <v>20</v>
      </c>
      <c r="E1238" s="8" t="s">
        <v>13</v>
      </c>
      <c r="F1238" s="8" t="s">
        <v>21</v>
      </c>
      <c r="G1238" s="9">
        <v>43933</v>
      </c>
      <c r="H1238" s="8" t="s">
        <v>626</v>
      </c>
      <c r="I1238" s="8" t="s">
        <v>45</v>
      </c>
      <c r="J1238" s="10" t="s">
        <v>24</v>
      </c>
      <c r="K1238" t="str">
        <f>_xlfn.XLOOKUP(A1238,attrition_cleaned!$A:$A,attrition_cleaned!$B:$B,"Missing")</f>
        <v>No</v>
      </c>
      <c r="L1238" s="9"/>
      <c r="M1238">
        <f>_xlfn.XLOOKUP(A1238,compensation_cleaned!$A:$A,compensation_cleaned!$B:$B,"Missing")</f>
        <v>686068</v>
      </c>
      <c r="N1238">
        <f>_xlfn.XLOOKUP(A1238,compensation_cleaned!$A:$A,compensation_cleaned!$C:$C,"Missing")</f>
        <v>69034</v>
      </c>
      <c r="O1238" t="str">
        <f>_xlfn.XLOOKUP(A1238,compensation_cleaned!$A:$A,compensation_cleaned!$D:$D,"Missing")</f>
        <v>L2</v>
      </c>
      <c r="P1238">
        <f>_xlfn.XLOOKUP(A1238,engagement_pivot!$A:$A,engagement_pivot!$B:$B,"Missing")</f>
        <v>4.5</v>
      </c>
      <c r="Q1238" t="str">
        <f>IF(
  _xlfn.XLOOKUP(A1238, engagement_pivot!A:A, engagement_pivot!C:C, 0) &gt; 0,
  "Yes",
  "No"
)</f>
        <v>Yes</v>
      </c>
      <c r="R1238">
        <f t="shared" si="95"/>
        <v>44</v>
      </c>
      <c r="S1238" t="str">
        <f t="shared" si="96"/>
        <v>37+ months</v>
      </c>
      <c r="T1238">
        <f>_xlfn.XLOOKUP(A1238,performance_pivot!$A:$A,performance_pivot!$B:$B,"Missing")</f>
        <v>3.25</v>
      </c>
      <c r="U1238">
        <f>_xlfn.XLOOKUP(A1238,compensation_cleaned!$A:$A,compensation_cleaned!$F:$F,"Missing")</f>
        <v>746435.40070921986</v>
      </c>
      <c r="V1238" t="str">
        <f t="shared" si="97"/>
        <v>Below Avg Pay</v>
      </c>
      <c r="W1238" t="str">
        <f t="shared" si="98"/>
        <v>Low/Avg Performer</v>
      </c>
      <c r="Y1238" t="str">
        <f t="shared" si="99"/>
        <v>Low Pay &amp; Low Performance</v>
      </c>
    </row>
    <row r="1239" spans="1:25">
      <c r="A1239" s="11" t="s">
        <v>1425</v>
      </c>
      <c r="B1239" s="12" t="s">
        <v>19</v>
      </c>
      <c r="C1239" s="12">
        <v>42</v>
      </c>
      <c r="D1239" s="12" t="s">
        <v>20</v>
      </c>
      <c r="E1239" s="12" t="s">
        <v>13</v>
      </c>
      <c r="F1239" s="12" t="s">
        <v>21</v>
      </c>
      <c r="G1239" s="13">
        <v>43316</v>
      </c>
      <c r="H1239" s="12" t="s">
        <v>449</v>
      </c>
      <c r="I1239" s="12" t="s">
        <v>56</v>
      </c>
      <c r="J1239" s="14" t="s">
        <v>24</v>
      </c>
      <c r="K1239" t="str">
        <f>_xlfn.XLOOKUP(A1239,attrition_cleaned!$A:$A,attrition_cleaned!$B:$B,"Missing")</f>
        <v>No</v>
      </c>
      <c r="L1239" s="13"/>
      <c r="M1239">
        <f>_xlfn.XLOOKUP(A1239,compensation_cleaned!$A:$A,compensation_cleaned!$B:$B,"Missing")</f>
        <v>566517</v>
      </c>
      <c r="N1239">
        <f>_xlfn.XLOOKUP(A1239,compensation_cleaned!$A:$A,compensation_cleaned!$C:$C,"Missing")</f>
        <v>59570</v>
      </c>
      <c r="O1239" t="str">
        <f>_xlfn.XLOOKUP(A1239,compensation_cleaned!$A:$A,compensation_cleaned!$D:$D,"Missing")</f>
        <v>L1</v>
      </c>
      <c r="P1239">
        <f>_xlfn.XLOOKUP(A1239,engagement_pivot!$A:$A,engagement_pivot!$B:$B,"Missing")</f>
        <v>5</v>
      </c>
      <c r="Q1239" t="str">
        <f>IF(
  _xlfn.XLOOKUP(A1239, engagement_pivot!A:A, engagement_pivot!C:C, 0) &gt; 0,
  "Yes",
  "No"
)</f>
        <v>Yes</v>
      </c>
      <c r="R1239">
        <f t="shared" si="95"/>
        <v>64</v>
      </c>
      <c r="S1239" t="str">
        <f t="shared" si="96"/>
        <v>37+ months</v>
      </c>
      <c r="T1239">
        <f>_xlfn.XLOOKUP(A1239,performance_pivot!$A:$A,performance_pivot!$B:$B,"Missing")</f>
        <v>3</v>
      </c>
      <c r="U1239">
        <f>_xlfn.XLOOKUP(A1239,compensation_cleaned!$A:$A,compensation_cleaned!$F:$F,"Missing")</f>
        <v>499723.03723404254</v>
      </c>
      <c r="V1239" t="str">
        <f t="shared" si="97"/>
        <v>Above Avg Pay</v>
      </c>
      <c r="W1239" t="str">
        <f t="shared" si="98"/>
        <v>Low/Avg Performer</v>
      </c>
      <c r="Y1239" t="str">
        <f t="shared" si="99"/>
        <v>Overpaid Low Performer</v>
      </c>
    </row>
    <row r="1240" spans="1:25">
      <c r="A1240" s="7" t="s">
        <v>1426</v>
      </c>
      <c r="B1240" s="8" t="s">
        <v>11</v>
      </c>
      <c r="C1240" s="8">
        <v>31</v>
      </c>
      <c r="D1240" s="8" t="s">
        <v>12</v>
      </c>
      <c r="E1240" s="8" t="s">
        <v>26</v>
      </c>
      <c r="F1240" s="8" t="s">
        <v>58</v>
      </c>
      <c r="G1240" s="9">
        <v>43569</v>
      </c>
      <c r="H1240" s="8" t="s">
        <v>207</v>
      </c>
      <c r="I1240" s="8" t="s">
        <v>31</v>
      </c>
      <c r="J1240" s="10" t="s">
        <v>24</v>
      </c>
      <c r="K1240" t="str">
        <f>_xlfn.XLOOKUP(A1240,attrition_cleaned!$A:$A,attrition_cleaned!$B:$B,"Missing")</f>
        <v>No</v>
      </c>
      <c r="L1240" s="9"/>
      <c r="M1240">
        <f>_xlfn.XLOOKUP(A1240,compensation_cleaned!$A:$A,compensation_cleaned!$B:$B,"Missing")</f>
        <v>1048731</v>
      </c>
      <c r="N1240">
        <f>_xlfn.XLOOKUP(A1240,compensation_cleaned!$A:$A,compensation_cleaned!$C:$C,"Missing")</f>
        <v>94093</v>
      </c>
      <c r="O1240" t="str">
        <f>_xlfn.XLOOKUP(A1240,compensation_cleaned!$A:$A,compensation_cleaned!$D:$D,"Missing")</f>
        <v>L3</v>
      </c>
      <c r="P1240">
        <f>_xlfn.XLOOKUP(A1240,engagement_pivot!$A:$A,engagement_pivot!$B:$B,"Missing")</f>
        <v>3</v>
      </c>
      <c r="Q1240" t="str">
        <f>IF(
  _xlfn.XLOOKUP(A1240, engagement_pivot!A:A, engagement_pivot!C:C, 0) &gt; 0,
  "Yes",
  "No"
)</f>
        <v>Yes</v>
      </c>
      <c r="R1240">
        <f t="shared" si="95"/>
        <v>56</v>
      </c>
      <c r="S1240" t="str">
        <f t="shared" si="96"/>
        <v>37+ months</v>
      </c>
      <c r="T1240">
        <f>_xlfn.XLOOKUP(A1240,performance_pivot!$A:$A,performance_pivot!$B:$B,"Missing")</f>
        <v>2.5</v>
      </c>
      <c r="U1240">
        <f>_xlfn.XLOOKUP(A1240,compensation_cleaned!$A:$A,compensation_cleaned!$F:$F,"Missing")</f>
        <v>1044648.4727722772</v>
      </c>
      <c r="V1240" t="str">
        <f t="shared" si="97"/>
        <v>Above Avg Pay</v>
      </c>
      <c r="W1240" t="str">
        <f t="shared" si="98"/>
        <v>Low/Avg Performer</v>
      </c>
      <c r="Y1240" t="str">
        <f t="shared" si="99"/>
        <v>Overpaid Low Performer</v>
      </c>
    </row>
    <row r="1241" spans="1:25">
      <c r="A1241" s="11" t="s">
        <v>1427</v>
      </c>
      <c r="B1241" s="12" t="s">
        <v>11</v>
      </c>
      <c r="C1241" s="12">
        <v>26</v>
      </c>
      <c r="D1241" s="12" t="s">
        <v>12</v>
      </c>
      <c r="E1241" s="12" t="s">
        <v>26</v>
      </c>
      <c r="F1241" s="12" t="s">
        <v>58</v>
      </c>
      <c r="G1241" s="13">
        <v>44396</v>
      </c>
      <c r="H1241" s="12" t="s">
        <v>78</v>
      </c>
      <c r="I1241" s="12" t="s">
        <v>45</v>
      </c>
      <c r="J1241" s="14" t="s">
        <v>24</v>
      </c>
      <c r="K1241" t="str">
        <f>_xlfn.XLOOKUP(A1241,attrition_cleaned!$A:$A,attrition_cleaned!$B:$B,"Missing")</f>
        <v>Yes</v>
      </c>
      <c r="L1241" s="13">
        <v>45491</v>
      </c>
      <c r="M1241">
        <f>_xlfn.XLOOKUP(A1241,compensation_cleaned!$A:$A,compensation_cleaned!$B:$B,"Missing")</f>
        <v>499445</v>
      </c>
      <c r="N1241">
        <f>_xlfn.XLOOKUP(A1241,compensation_cleaned!$A:$A,compensation_cleaned!$C:$C,"Missing")</f>
        <v>71009</v>
      </c>
      <c r="O1241" t="str">
        <f>_xlfn.XLOOKUP(A1241,compensation_cleaned!$A:$A,compensation_cleaned!$D:$D,"Missing")</f>
        <v>L1</v>
      </c>
      <c r="P1241">
        <f>_xlfn.XLOOKUP(A1241,engagement_pivot!$A:$A,engagement_pivot!$B:$B,"Missing")</f>
        <v>2</v>
      </c>
      <c r="Q1241" t="str">
        <f>IF(
  _xlfn.XLOOKUP(A1241, engagement_pivot!A:A, engagement_pivot!C:C, 0) &gt; 0,
  "Yes",
  "No"
)</f>
        <v>Yes</v>
      </c>
      <c r="R1241">
        <f t="shared" si="95"/>
        <v>35</v>
      </c>
      <c r="S1241" t="str">
        <f t="shared" si="96"/>
        <v>13–36 months</v>
      </c>
      <c r="T1241">
        <f>_xlfn.XLOOKUP(A1241,performance_pivot!$A:$A,performance_pivot!$B:$B,"Missing")</f>
        <v>3</v>
      </c>
      <c r="U1241">
        <f>_xlfn.XLOOKUP(A1241,compensation_cleaned!$A:$A,compensation_cleaned!$F:$F,"Missing")</f>
        <v>499723.03723404254</v>
      </c>
      <c r="V1241" t="str">
        <f t="shared" si="97"/>
        <v>Below Avg Pay</v>
      </c>
      <c r="W1241" t="str">
        <f t="shared" si="98"/>
        <v>Low/Avg Performer</v>
      </c>
      <c r="Y1241" t="str">
        <f t="shared" si="99"/>
        <v>Low Pay &amp; Low Performance</v>
      </c>
    </row>
    <row r="1242" spans="1:25">
      <c r="A1242" s="7" t="s">
        <v>1428</v>
      </c>
      <c r="B1242" s="8" t="s">
        <v>19</v>
      </c>
      <c r="C1242" s="8">
        <v>38</v>
      </c>
      <c r="D1242" s="8" t="s">
        <v>20</v>
      </c>
      <c r="E1242" s="8" t="s">
        <v>37</v>
      </c>
      <c r="F1242" s="8" t="s">
        <v>43</v>
      </c>
      <c r="G1242" s="9">
        <v>43010</v>
      </c>
      <c r="H1242" s="8" t="s">
        <v>545</v>
      </c>
      <c r="I1242" s="8" t="s">
        <v>23</v>
      </c>
      <c r="J1242" s="10" t="s">
        <v>17</v>
      </c>
      <c r="K1242" t="str">
        <f>_xlfn.XLOOKUP(A1242,attrition_cleaned!$A:$A,attrition_cleaned!$B:$B,"Missing")</f>
        <v>No</v>
      </c>
      <c r="L1242" s="9"/>
      <c r="M1242">
        <f>_xlfn.XLOOKUP(A1242,compensation_cleaned!$A:$A,compensation_cleaned!$B:$B,"Missing")</f>
        <v>820606</v>
      </c>
      <c r="N1242">
        <f>_xlfn.XLOOKUP(A1242,compensation_cleaned!$A:$A,compensation_cleaned!$C:$C,"Missing")</f>
        <v>78302</v>
      </c>
      <c r="O1242" t="str">
        <f>_xlfn.XLOOKUP(A1242,compensation_cleaned!$A:$A,compensation_cleaned!$D:$D,"Missing")</f>
        <v>L2</v>
      </c>
      <c r="P1242">
        <f>_xlfn.XLOOKUP(A1242,engagement_pivot!$A:$A,engagement_pivot!$B:$B,"Missing")</f>
        <v>4</v>
      </c>
      <c r="Q1242" t="str">
        <f>IF(
  _xlfn.XLOOKUP(A1242, engagement_pivot!A:A, engagement_pivot!C:C, 0) &gt; 0,
  "Yes",
  "No"
)</f>
        <v>Yes</v>
      </c>
      <c r="R1242">
        <f t="shared" si="95"/>
        <v>74</v>
      </c>
      <c r="S1242" t="str">
        <f t="shared" si="96"/>
        <v>37+ months</v>
      </c>
      <c r="T1242">
        <f>_xlfn.XLOOKUP(A1242,performance_pivot!$A:$A,performance_pivot!$B:$B,"Missing")</f>
        <v>4</v>
      </c>
      <c r="U1242">
        <f>_xlfn.XLOOKUP(A1242,compensation_cleaned!$A:$A,compensation_cleaned!$F:$F,"Missing")</f>
        <v>746435.40070921986</v>
      </c>
      <c r="V1242" t="str">
        <f t="shared" si="97"/>
        <v>Above Avg Pay</v>
      </c>
      <c r="W1242" t="str">
        <f t="shared" si="98"/>
        <v>High Performer</v>
      </c>
      <c r="Y1242" t="str">
        <f t="shared" si="99"/>
        <v>Well Aligned</v>
      </c>
    </row>
    <row r="1243" spans="1:25">
      <c r="A1243" s="11" t="s">
        <v>1429</v>
      </c>
      <c r="B1243" s="12" t="s">
        <v>19</v>
      </c>
      <c r="C1243" s="12">
        <v>25</v>
      </c>
      <c r="D1243" s="12" t="s">
        <v>12</v>
      </c>
      <c r="E1243" s="12" t="s">
        <v>33</v>
      </c>
      <c r="F1243" s="12" t="s">
        <v>112</v>
      </c>
      <c r="G1243" s="13">
        <v>44848</v>
      </c>
      <c r="H1243" s="12" t="s">
        <v>181</v>
      </c>
      <c r="I1243" s="12" t="s">
        <v>31</v>
      </c>
      <c r="J1243" s="14" t="s">
        <v>24</v>
      </c>
      <c r="K1243" t="str">
        <f>_xlfn.XLOOKUP(A1243,attrition_cleaned!$A:$A,attrition_cleaned!$B:$B,"Missing")</f>
        <v>No</v>
      </c>
      <c r="L1243" s="13"/>
      <c r="M1243">
        <f>_xlfn.XLOOKUP(A1243,compensation_cleaned!$A:$A,compensation_cleaned!$B:$B,"Missing")</f>
        <v>702160</v>
      </c>
      <c r="N1243">
        <f>_xlfn.XLOOKUP(A1243,compensation_cleaned!$A:$A,compensation_cleaned!$C:$C,"Missing")</f>
        <v>93415</v>
      </c>
      <c r="O1243" t="str">
        <f>_xlfn.XLOOKUP(A1243,compensation_cleaned!$A:$A,compensation_cleaned!$D:$D,"Missing")</f>
        <v>L2</v>
      </c>
      <c r="P1243">
        <f>_xlfn.XLOOKUP(A1243,engagement_pivot!$A:$A,engagement_pivot!$B:$B,"Missing")</f>
        <v>2</v>
      </c>
      <c r="Q1243" t="str">
        <f>IF(
  _xlfn.XLOOKUP(A1243, engagement_pivot!A:A, engagement_pivot!C:C, 0) &gt; 0,
  "Yes",
  "No"
)</f>
        <v>Yes</v>
      </c>
      <c r="R1243">
        <f t="shared" si="95"/>
        <v>14</v>
      </c>
      <c r="S1243" t="str">
        <f t="shared" si="96"/>
        <v>13–36 months</v>
      </c>
      <c r="T1243">
        <f>_xlfn.XLOOKUP(A1243,performance_pivot!$A:$A,performance_pivot!$B:$B,"Missing")</f>
        <v>3.75</v>
      </c>
      <c r="U1243">
        <f>_xlfn.XLOOKUP(A1243,compensation_cleaned!$A:$A,compensation_cleaned!$F:$F,"Missing")</f>
        <v>746435.40070921986</v>
      </c>
      <c r="V1243" t="str">
        <f t="shared" si="97"/>
        <v>Below Avg Pay</v>
      </c>
      <c r="W1243" t="str">
        <f t="shared" si="98"/>
        <v>Low/Avg Performer</v>
      </c>
      <c r="Y1243" t="str">
        <f t="shared" si="99"/>
        <v>Low Pay &amp; Low Performance</v>
      </c>
    </row>
    <row r="1244" spans="1:25">
      <c r="A1244" s="7" t="s">
        <v>1430</v>
      </c>
      <c r="B1244" s="8" t="s">
        <v>19</v>
      </c>
      <c r="C1244" s="8">
        <v>36</v>
      </c>
      <c r="D1244" s="8" t="s">
        <v>20</v>
      </c>
      <c r="E1244" s="8" t="s">
        <v>49</v>
      </c>
      <c r="F1244" s="8" t="s">
        <v>50</v>
      </c>
      <c r="G1244" s="9">
        <v>43779</v>
      </c>
      <c r="H1244" s="8" t="s">
        <v>51</v>
      </c>
      <c r="I1244" s="8" t="s">
        <v>45</v>
      </c>
      <c r="J1244" s="10" t="s">
        <v>24</v>
      </c>
      <c r="K1244" t="str">
        <f>_xlfn.XLOOKUP(A1244,attrition_cleaned!$A:$A,attrition_cleaned!$B:$B,"Missing")</f>
        <v>No</v>
      </c>
      <c r="L1244" s="9"/>
      <c r="M1244">
        <f>_xlfn.XLOOKUP(A1244,compensation_cleaned!$A:$A,compensation_cleaned!$B:$B,"Missing")</f>
        <v>491927</v>
      </c>
      <c r="N1244">
        <f>_xlfn.XLOOKUP(A1244,compensation_cleaned!$A:$A,compensation_cleaned!$C:$C,"Missing")</f>
        <v>36433</v>
      </c>
      <c r="O1244" t="str">
        <f>_xlfn.XLOOKUP(A1244,compensation_cleaned!$A:$A,compensation_cleaned!$D:$D,"Missing")</f>
        <v>L1</v>
      </c>
      <c r="P1244">
        <f>_xlfn.XLOOKUP(A1244,engagement_pivot!$A:$A,engagement_pivot!$B:$B,"Missing")</f>
        <v>2</v>
      </c>
      <c r="Q1244" t="str">
        <f>IF(
  _xlfn.XLOOKUP(A1244, engagement_pivot!A:A, engagement_pivot!C:C, 0) &gt; 0,
  "Yes",
  "No"
)</f>
        <v>Yes</v>
      </c>
      <c r="R1244">
        <f t="shared" si="95"/>
        <v>49</v>
      </c>
      <c r="S1244" t="str">
        <f t="shared" si="96"/>
        <v>37+ months</v>
      </c>
      <c r="T1244">
        <f>_xlfn.XLOOKUP(A1244,performance_pivot!$A:$A,performance_pivot!$B:$B,"Missing")</f>
        <v>3</v>
      </c>
      <c r="U1244">
        <f>_xlfn.XLOOKUP(A1244,compensation_cleaned!$A:$A,compensation_cleaned!$F:$F,"Missing")</f>
        <v>499723.03723404254</v>
      </c>
      <c r="V1244" t="str">
        <f t="shared" si="97"/>
        <v>Below Avg Pay</v>
      </c>
      <c r="W1244" t="str">
        <f t="shared" si="98"/>
        <v>Low/Avg Performer</v>
      </c>
      <c r="Y1244" t="str">
        <f t="shared" si="99"/>
        <v>Low Pay &amp; Low Performance</v>
      </c>
    </row>
    <row r="1245" spans="1:25">
      <c r="A1245" s="11" t="s">
        <v>1431</v>
      </c>
      <c r="B1245" s="12" t="s">
        <v>19</v>
      </c>
      <c r="C1245" s="12">
        <v>38</v>
      </c>
      <c r="D1245" s="12" t="s">
        <v>20</v>
      </c>
      <c r="E1245" s="12" t="s">
        <v>49</v>
      </c>
      <c r="F1245" s="12" t="s">
        <v>50</v>
      </c>
      <c r="G1245" s="13">
        <v>44174</v>
      </c>
      <c r="H1245" s="12" t="s">
        <v>265</v>
      </c>
      <c r="I1245" s="12" t="s">
        <v>56</v>
      </c>
      <c r="J1245" s="14" t="s">
        <v>17</v>
      </c>
      <c r="K1245" t="str">
        <f>_xlfn.XLOOKUP(A1245,attrition_cleaned!$A:$A,attrition_cleaned!$B:$B,"Missing")</f>
        <v>Yes</v>
      </c>
      <c r="L1245" s="13">
        <v>45284</v>
      </c>
      <c r="M1245">
        <f>_xlfn.XLOOKUP(A1245,compensation_cleaned!$A:$A,compensation_cleaned!$B:$B,"Missing")</f>
        <v>467196</v>
      </c>
      <c r="N1245">
        <f>_xlfn.XLOOKUP(A1245,compensation_cleaned!$A:$A,compensation_cleaned!$C:$C,"Missing")</f>
        <v>37689</v>
      </c>
      <c r="O1245" t="str">
        <f>_xlfn.XLOOKUP(A1245,compensation_cleaned!$A:$A,compensation_cleaned!$D:$D,"Missing")</f>
        <v>L1</v>
      </c>
      <c r="P1245">
        <f>_xlfn.XLOOKUP(A1245,engagement_pivot!$A:$A,engagement_pivot!$B:$B,"Missing")</f>
        <v>4</v>
      </c>
      <c r="Q1245" t="str">
        <f>IF(
  _xlfn.XLOOKUP(A1245, engagement_pivot!A:A, engagement_pivot!C:C, 0) &gt; 0,
  "Yes",
  "No"
)</f>
        <v>Yes</v>
      </c>
      <c r="R1245">
        <f t="shared" si="95"/>
        <v>36</v>
      </c>
      <c r="S1245" t="str">
        <f t="shared" si="96"/>
        <v>13–36 months</v>
      </c>
      <c r="T1245">
        <f>_xlfn.XLOOKUP(A1245,performance_pivot!$A:$A,performance_pivot!$B:$B,"Missing")</f>
        <v>3</v>
      </c>
      <c r="U1245">
        <f>_xlfn.XLOOKUP(A1245,compensation_cleaned!$A:$A,compensation_cleaned!$F:$F,"Missing")</f>
        <v>499723.03723404254</v>
      </c>
      <c r="V1245" t="str">
        <f t="shared" si="97"/>
        <v>Below Avg Pay</v>
      </c>
      <c r="W1245" t="str">
        <f t="shared" si="98"/>
        <v>Low/Avg Performer</v>
      </c>
      <c r="Y1245" t="str">
        <f t="shared" si="99"/>
        <v>Low Pay &amp; Low Performance</v>
      </c>
    </row>
    <row r="1246" spans="1:25">
      <c r="A1246" s="7" t="s">
        <v>1432</v>
      </c>
      <c r="B1246" s="8" t="s">
        <v>11</v>
      </c>
      <c r="C1246" s="8">
        <v>36</v>
      </c>
      <c r="D1246" s="8" t="s">
        <v>12</v>
      </c>
      <c r="E1246" s="8" t="s">
        <v>26</v>
      </c>
      <c r="F1246" s="8" t="s">
        <v>27</v>
      </c>
      <c r="G1246" s="9">
        <v>44604</v>
      </c>
      <c r="H1246" s="8" t="s">
        <v>198</v>
      </c>
      <c r="I1246" s="8" t="s">
        <v>31</v>
      </c>
      <c r="J1246" s="10" t="s">
        <v>24</v>
      </c>
      <c r="K1246" t="str">
        <f>_xlfn.XLOOKUP(A1246,attrition_cleaned!$A:$A,attrition_cleaned!$B:$B,"Missing")</f>
        <v>No</v>
      </c>
      <c r="L1246" s="9"/>
      <c r="M1246">
        <f>_xlfn.XLOOKUP(A1246,compensation_cleaned!$A:$A,compensation_cleaned!$B:$B,"Missing")</f>
        <v>1511889</v>
      </c>
      <c r="N1246">
        <f>_xlfn.XLOOKUP(A1246,compensation_cleaned!$A:$A,compensation_cleaned!$C:$C,"Missing")</f>
        <v>201450</v>
      </c>
      <c r="O1246" t="str">
        <f>_xlfn.XLOOKUP(A1246,compensation_cleaned!$A:$A,compensation_cleaned!$D:$D,"Missing")</f>
        <v>L4</v>
      </c>
      <c r="P1246">
        <f>_xlfn.XLOOKUP(A1246,engagement_pivot!$A:$A,engagement_pivot!$B:$B,"Missing")</f>
        <v>1</v>
      </c>
      <c r="Q1246" t="str">
        <f>IF(
  _xlfn.XLOOKUP(A1246, engagement_pivot!A:A, engagement_pivot!C:C, 0) &gt; 0,
  "Yes",
  "No"
)</f>
        <v>Yes</v>
      </c>
      <c r="R1246">
        <f t="shared" si="95"/>
        <v>22</v>
      </c>
      <c r="S1246" t="str">
        <f t="shared" si="96"/>
        <v>13–36 months</v>
      </c>
      <c r="T1246">
        <f>_xlfn.XLOOKUP(A1246,performance_pivot!$A:$A,performance_pivot!$B:$B,"Missing")</f>
        <v>4.666666666666667</v>
      </c>
      <c r="U1246">
        <f>_xlfn.XLOOKUP(A1246,compensation_cleaned!$A:$A,compensation_cleaned!$F:$F,"Missing")</f>
        <v>1044648.4727722772</v>
      </c>
      <c r="V1246" t="str">
        <f t="shared" si="97"/>
        <v>Above Avg Pay</v>
      </c>
      <c r="W1246" t="str">
        <f t="shared" si="98"/>
        <v>High Performer</v>
      </c>
      <c r="Y1246" t="str">
        <f t="shared" si="99"/>
        <v>Well Aligned</v>
      </c>
    </row>
    <row r="1247" spans="1:25">
      <c r="A1247" s="11" t="s">
        <v>1433</v>
      </c>
      <c r="B1247" s="12" t="s">
        <v>11</v>
      </c>
      <c r="C1247" s="12">
        <v>24</v>
      </c>
      <c r="D1247" s="12" t="s">
        <v>12</v>
      </c>
      <c r="E1247" s="12" t="s">
        <v>33</v>
      </c>
      <c r="F1247" s="12" t="s">
        <v>112</v>
      </c>
      <c r="G1247" s="13">
        <v>44077</v>
      </c>
      <c r="H1247" s="12" t="s">
        <v>921</v>
      </c>
      <c r="I1247" s="12" t="s">
        <v>31</v>
      </c>
      <c r="J1247" s="14" t="s">
        <v>24</v>
      </c>
      <c r="K1247" t="str">
        <f>_xlfn.XLOOKUP(A1247,attrition_cleaned!$A:$A,attrition_cleaned!$B:$B,"Missing")</f>
        <v>No</v>
      </c>
      <c r="L1247" s="13"/>
      <c r="M1247">
        <f>_xlfn.XLOOKUP(A1247,compensation_cleaned!$A:$A,compensation_cleaned!$B:$B,"Missing")</f>
        <v>884458</v>
      </c>
      <c r="N1247">
        <f>_xlfn.XLOOKUP(A1247,compensation_cleaned!$A:$A,compensation_cleaned!$C:$C,"Missing")</f>
        <v>101692</v>
      </c>
      <c r="O1247" t="str">
        <f>_xlfn.XLOOKUP(A1247,compensation_cleaned!$A:$A,compensation_cleaned!$D:$D,"Missing")</f>
        <v>L2</v>
      </c>
      <c r="P1247">
        <f>_xlfn.XLOOKUP(A1247,engagement_pivot!$A:$A,engagement_pivot!$B:$B,"Missing")</f>
        <v>3</v>
      </c>
      <c r="Q1247" t="str">
        <f>IF(
  _xlfn.XLOOKUP(A1247, engagement_pivot!A:A, engagement_pivot!C:C, 0) &gt; 0,
  "Yes",
  "No"
)</f>
        <v>Yes</v>
      </c>
      <c r="R1247">
        <f t="shared" si="95"/>
        <v>39</v>
      </c>
      <c r="S1247" t="str">
        <f t="shared" si="96"/>
        <v>37+ months</v>
      </c>
      <c r="T1247">
        <f>_xlfn.XLOOKUP(A1247,performance_pivot!$A:$A,performance_pivot!$B:$B,"Missing")</f>
        <v>3.25</v>
      </c>
      <c r="U1247">
        <f>_xlfn.XLOOKUP(A1247,compensation_cleaned!$A:$A,compensation_cleaned!$F:$F,"Missing")</f>
        <v>746435.40070921986</v>
      </c>
      <c r="V1247" t="str">
        <f t="shared" si="97"/>
        <v>Above Avg Pay</v>
      </c>
      <c r="W1247" t="str">
        <f t="shared" si="98"/>
        <v>Low/Avg Performer</v>
      </c>
      <c r="Y1247" t="str">
        <f t="shared" si="99"/>
        <v>Overpaid Low Performer</v>
      </c>
    </row>
    <row r="1248" spans="1:25">
      <c r="A1248" s="7" t="s">
        <v>1434</v>
      </c>
      <c r="B1248" s="8" t="s">
        <v>19</v>
      </c>
      <c r="C1248" s="8">
        <v>24</v>
      </c>
      <c r="D1248" s="8" t="s">
        <v>20</v>
      </c>
      <c r="E1248" s="8" t="s">
        <v>33</v>
      </c>
      <c r="F1248" s="8" t="s">
        <v>34</v>
      </c>
      <c r="G1248" s="9">
        <v>45284</v>
      </c>
      <c r="H1248" s="8" t="s">
        <v>582</v>
      </c>
      <c r="I1248" s="8" t="s">
        <v>16</v>
      </c>
      <c r="J1248" s="10" t="s">
        <v>24</v>
      </c>
      <c r="K1248" t="str">
        <f>_xlfn.XLOOKUP(A1248,attrition_cleaned!$A:$A,attrition_cleaned!$B:$B,"Missing")</f>
        <v>No</v>
      </c>
      <c r="L1248" s="9"/>
      <c r="M1248">
        <f>_xlfn.XLOOKUP(A1248,compensation_cleaned!$A:$A,compensation_cleaned!$B:$B,"Missing")</f>
        <v>687597</v>
      </c>
      <c r="N1248">
        <f>_xlfn.XLOOKUP(A1248,compensation_cleaned!$A:$A,compensation_cleaned!$C:$C,"Missing")</f>
        <v>89614</v>
      </c>
      <c r="O1248" t="str">
        <f>_xlfn.XLOOKUP(A1248,compensation_cleaned!$A:$A,compensation_cleaned!$D:$D,"Missing")</f>
        <v>L2</v>
      </c>
      <c r="P1248">
        <f>_xlfn.XLOOKUP(A1248,engagement_pivot!$A:$A,engagement_pivot!$B:$B,"Missing")</f>
        <v>1.5</v>
      </c>
      <c r="Q1248" t="str">
        <f>IF(
  _xlfn.XLOOKUP(A1248, engagement_pivot!A:A, engagement_pivot!C:C, 0) &gt; 0,
  "Yes",
  "No"
)</f>
        <v>Yes</v>
      </c>
      <c r="R1248">
        <f t="shared" si="95"/>
        <v>0</v>
      </c>
      <c r="S1248" t="str">
        <f t="shared" si="96"/>
        <v>0–12 months</v>
      </c>
      <c r="T1248">
        <f>_xlfn.XLOOKUP(A1248,performance_pivot!$A:$A,performance_pivot!$B:$B,"Missing")</f>
        <v>3.75</v>
      </c>
      <c r="U1248">
        <f>_xlfn.XLOOKUP(A1248,compensation_cleaned!$A:$A,compensation_cleaned!$F:$F,"Missing")</f>
        <v>746435.40070921986</v>
      </c>
      <c r="V1248" t="str">
        <f t="shared" si="97"/>
        <v>Below Avg Pay</v>
      </c>
      <c r="W1248" t="str">
        <f t="shared" si="98"/>
        <v>Low/Avg Performer</v>
      </c>
      <c r="Y1248" t="str">
        <f t="shared" si="99"/>
        <v>Low Pay &amp; Low Performance</v>
      </c>
    </row>
    <row r="1249" spans="1:25">
      <c r="A1249" s="11" t="s">
        <v>1435</v>
      </c>
      <c r="B1249" s="12" t="s">
        <v>11</v>
      </c>
      <c r="C1249" s="12">
        <v>24</v>
      </c>
      <c r="D1249" s="12" t="s">
        <v>12</v>
      </c>
      <c r="E1249" s="12" t="s">
        <v>26</v>
      </c>
      <c r="F1249" s="12" t="s">
        <v>58</v>
      </c>
      <c r="G1249" s="13">
        <v>45272</v>
      </c>
      <c r="H1249" s="12" t="s">
        <v>90</v>
      </c>
      <c r="I1249" s="12" t="s">
        <v>56</v>
      </c>
      <c r="J1249" s="14" t="s">
        <v>24</v>
      </c>
      <c r="K1249" t="str">
        <f>_xlfn.XLOOKUP(A1249,attrition_cleaned!$A:$A,attrition_cleaned!$B:$B,"Missing")</f>
        <v>Yes</v>
      </c>
      <c r="L1249" s="13">
        <v>46429</v>
      </c>
      <c r="M1249">
        <f>_xlfn.XLOOKUP(A1249,compensation_cleaned!$A:$A,compensation_cleaned!$B:$B,"Missing")</f>
        <v>770719</v>
      </c>
      <c r="N1249">
        <f>_xlfn.XLOOKUP(A1249,compensation_cleaned!$A:$A,compensation_cleaned!$C:$C,"Missing")</f>
        <v>97451</v>
      </c>
      <c r="O1249" t="str">
        <f>_xlfn.XLOOKUP(A1249,compensation_cleaned!$A:$A,compensation_cleaned!$D:$D,"Missing")</f>
        <v>L2</v>
      </c>
      <c r="P1249">
        <f>_xlfn.XLOOKUP(A1249,engagement_pivot!$A:$A,engagement_pivot!$B:$B,"Missing")</f>
        <v>3</v>
      </c>
      <c r="Q1249" t="str">
        <f>IF(
  _xlfn.XLOOKUP(A1249, engagement_pivot!A:A, engagement_pivot!C:C, 0) &gt; 0,
  "Yes",
  "No"
)</f>
        <v>Yes</v>
      </c>
      <c r="R1249">
        <f t="shared" si="95"/>
        <v>37</v>
      </c>
      <c r="S1249" t="str">
        <f t="shared" si="96"/>
        <v>37+ months</v>
      </c>
      <c r="T1249">
        <f>_xlfn.XLOOKUP(A1249,performance_pivot!$A:$A,performance_pivot!$B:$B,"Missing")</f>
        <v>3</v>
      </c>
      <c r="U1249">
        <f>_xlfn.XLOOKUP(A1249,compensation_cleaned!$A:$A,compensation_cleaned!$F:$F,"Missing")</f>
        <v>746435.40070921986</v>
      </c>
      <c r="V1249" t="str">
        <f t="shared" si="97"/>
        <v>Above Avg Pay</v>
      </c>
      <c r="W1249" t="str">
        <f t="shared" si="98"/>
        <v>Low/Avg Performer</v>
      </c>
      <c r="Y1249" t="str">
        <f t="shared" si="99"/>
        <v>Overpaid Low Performer</v>
      </c>
    </row>
    <row r="1250" spans="1:25">
      <c r="A1250" s="7" t="s">
        <v>1436</v>
      </c>
      <c r="B1250" s="8" t="s">
        <v>11</v>
      </c>
      <c r="C1250" s="8">
        <v>33</v>
      </c>
      <c r="D1250" s="8" t="s">
        <v>12</v>
      </c>
      <c r="E1250" s="8" t="s">
        <v>33</v>
      </c>
      <c r="F1250" s="8" t="s">
        <v>112</v>
      </c>
      <c r="G1250" s="9">
        <v>44951</v>
      </c>
      <c r="H1250" s="8" t="s">
        <v>135</v>
      </c>
      <c r="I1250" s="8" t="s">
        <v>31</v>
      </c>
      <c r="J1250" s="10" t="s">
        <v>24</v>
      </c>
      <c r="K1250" t="str">
        <f>_xlfn.XLOOKUP(A1250,attrition_cleaned!$A:$A,attrition_cleaned!$B:$B,"Missing")</f>
        <v>No</v>
      </c>
      <c r="L1250" s="9"/>
      <c r="M1250">
        <f>_xlfn.XLOOKUP(A1250,compensation_cleaned!$A:$A,compensation_cleaned!$B:$B,"Missing")</f>
        <v>1069335</v>
      </c>
      <c r="N1250">
        <f>_xlfn.XLOOKUP(A1250,compensation_cleaned!$A:$A,compensation_cleaned!$C:$C,"Missing")</f>
        <v>131851</v>
      </c>
      <c r="O1250" t="str">
        <f>_xlfn.XLOOKUP(A1250,compensation_cleaned!$A:$A,compensation_cleaned!$D:$D,"Missing")</f>
        <v>L3</v>
      </c>
      <c r="P1250">
        <f>_xlfn.XLOOKUP(A1250,engagement_pivot!$A:$A,engagement_pivot!$B:$B,"Missing")</f>
        <v>3.5</v>
      </c>
      <c r="Q1250" t="str">
        <f>IF(
  _xlfn.XLOOKUP(A1250, engagement_pivot!A:A, engagement_pivot!C:C, 0) &gt; 0,
  "Yes",
  "No"
)</f>
        <v>Yes</v>
      </c>
      <c r="R1250">
        <f t="shared" si="95"/>
        <v>11</v>
      </c>
      <c r="S1250" t="str">
        <f t="shared" si="96"/>
        <v>0–12 months</v>
      </c>
      <c r="T1250">
        <f>_xlfn.XLOOKUP(A1250,performance_pivot!$A:$A,performance_pivot!$B:$B,"Missing")</f>
        <v>4</v>
      </c>
      <c r="U1250">
        <f>_xlfn.XLOOKUP(A1250,compensation_cleaned!$A:$A,compensation_cleaned!$F:$F,"Missing")</f>
        <v>1044648.4727722772</v>
      </c>
      <c r="V1250" t="str">
        <f t="shared" si="97"/>
        <v>Above Avg Pay</v>
      </c>
      <c r="W1250" t="str">
        <f t="shared" si="98"/>
        <v>High Performer</v>
      </c>
      <c r="Y1250" t="str">
        <f t="shared" si="99"/>
        <v>Well Aligned</v>
      </c>
    </row>
    <row r="1251" spans="1:25">
      <c r="A1251" s="11" t="s">
        <v>1437</v>
      </c>
      <c r="B1251" s="12" t="s">
        <v>11</v>
      </c>
      <c r="C1251" s="12">
        <v>33</v>
      </c>
      <c r="D1251" s="12" t="s">
        <v>12</v>
      </c>
      <c r="E1251" s="12" t="s">
        <v>13</v>
      </c>
      <c r="F1251" s="12" t="s">
        <v>21</v>
      </c>
      <c r="G1251" s="13">
        <v>43738</v>
      </c>
      <c r="H1251" s="12" t="s">
        <v>275</v>
      </c>
      <c r="I1251" s="12" t="s">
        <v>16</v>
      </c>
      <c r="J1251" s="14" t="s">
        <v>24</v>
      </c>
      <c r="K1251" t="str">
        <f>_xlfn.XLOOKUP(A1251,attrition_cleaned!$A:$A,attrition_cleaned!$B:$B,"Missing")</f>
        <v>Yes</v>
      </c>
      <c r="L1251" s="13">
        <v>44698</v>
      </c>
      <c r="M1251">
        <f>_xlfn.XLOOKUP(A1251,compensation_cleaned!$A:$A,compensation_cleaned!$B:$B,"Missing")</f>
        <v>1511383</v>
      </c>
      <c r="N1251">
        <f>_xlfn.XLOOKUP(A1251,compensation_cleaned!$A:$A,compensation_cleaned!$C:$C,"Missing")</f>
        <v>102535</v>
      </c>
      <c r="O1251" t="str">
        <f>_xlfn.XLOOKUP(A1251,compensation_cleaned!$A:$A,compensation_cleaned!$D:$D,"Missing")</f>
        <v>L4</v>
      </c>
      <c r="P1251">
        <f>_xlfn.XLOOKUP(A1251,engagement_pivot!$A:$A,engagement_pivot!$B:$B,"Missing")</f>
        <v>1</v>
      </c>
      <c r="Q1251" t="str">
        <f>IF(
  _xlfn.XLOOKUP(A1251, engagement_pivot!A:A, engagement_pivot!C:C, 0) &gt; 0,
  "Yes",
  "No"
)</f>
        <v>Yes</v>
      </c>
      <c r="R1251">
        <f t="shared" si="95"/>
        <v>31</v>
      </c>
      <c r="S1251" t="str">
        <f t="shared" si="96"/>
        <v>13–36 months</v>
      </c>
      <c r="T1251">
        <f>_xlfn.XLOOKUP(A1251,performance_pivot!$A:$A,performance_pivot!$B:$B,"Missing")</f>
        <v>3</v>
      </c>
      <c r="U1251">
        <f>_xlfn.XLOOKUP(A1251,compensation_cleaned!$A:$A,compensation_cleaned!$F:$F,"Missing")</f>
        <v>1044648.4727722772</v>
      </c>
      <c r="V1251" t="str">
        <f t="shared" si="97"/>
        <v>Above Avg Pay</v>
      </c>
      <c r="W1251" t="str">
        <f t="shared" si="98"/>
        <v>Low/Avg Performer</v>
      </c>
      <c r="Y1251" t="str">
        <f t="shared" si="99"/>
        <v>Overpaid Low Performer</v>
      </c>
    </row>
    <row r="1252" spans="1:25">
      <c r="A1252" s="7" t="s">
        <v>1438</v>
      </c>
      <c r="B1252" s="8" t="s">
        <v>11</v>
      </c>
      <c r="C1252" s="8">
        <v>37</v>
      </c>
      <c r="D1252" s="8" t="s">
        <v>12</v>
      </c>
      <c r="E1252" s="8" t="s">
        <v>37</v>
      </c>
      <c r="F1252" s="8" t="s">
        <v>38</v>
      </c>
      <c r="G1252" s="9">
        <v>42819</v>
      </c>
      <c r="H1252" s="8" t="s">
        <v>432</v>
      </c>
      <c r="I1252" s="8" t="s">
        <v>56</v>
      </c>
      <c r="J1252" s="10" t="s">
        <v>24</v>
      </c>
      <c r="K1252" t="str">
        <f>_xlfn.XLOOKUP(A1252,attrition_cleaned!$A:$A,attrition_cleaned!$B:$B,"Missing")</f>
        <v>No</v>
      </c>
      <c r="L1252" s="9"/>
      <c r="M1252">
        <f>_xlfn.XLOOKUP(A1252,compensation_cleaned!$A:$A,compensation_cleaned!$B:$B,"Missing")</f>
        <v>459582</v>
      </c>
      <c r="N1252">
        <f>_xlfn.XLOOKUP(A1252,compensation_cleaned!$A:$A,compensation_cleaned!$C:$C,"Missing")</f>
        <v>64801</v>
      </c>
      <c r="O1252" t="str">
        <f>_xlfn.XLOOKUP(A1252,compensation_cleaned!$A:$A,compensation_cleaned!$D:$D,"Missing")</f>
        <v>L1</v>
      </c>
      <c r="P1252">
        <f>_xlfn.XLOOKUP(A1252,engagement_pivot!$A:$A,engagement_pivot!$B:$B,"Missing")</f>
        <v>5</v>
      </c>
      <c r="Q1252" t="str">
        <f>IF(
  _xlfn.XLOOKUP(A1252, engagement_pivot!A:A, engagement_pivot!C:C, 0) &gt; 0,
  "Yes",
  "No"
)</f>
        <v>Yes</v>
      </c>
      <c r="R1252">
        <f t="shared" si="95"/>
        <v>81</v>
      </c>
      <c r="S1252" t="str">
        <f t="shared" si="96"/>
        <v>37+ months</v>
      </c>
      <c r="T1252">
        <f>_xlfn.XLOOKUP(A1252,performance_pivot!$A:$A,performance_pivot!$B:$B,"Missing")</f>
        <v>3.3333333333333335</v>
      </c>
      <c r="U1252">
        <f>_xlfn.XLOOKUP(A1252,compensation_cleaned!$A:$A,compensation_cleaned!$F:$F,"Missing")</f>
        <v>499723.03723404254</v>
      </c>
      <c r="V1252" t="str">
        <f t="shared" si="97"/>
        <v>Below Avg Pay</v>
      </c>
      <c r="W1252" t="str">
        <f t="shared" si="98"/>
        <v>Low/Avg Performer</v>
      </c>
      <c r="Y1252" t="str">
        <f t="shared" si="99"/>
        <v>Low Pay &amp; Low Performance</v>
      </c>
    </row>
    <row r="1253" spans="1:25">
      <c r="A1253" s="11" t="s">
        <v>1439</v>
      </c>
      <c r="B1253" s="12" t="s">
        <v>19</v>
      </c>
      <c r="C1253" s="12">
        <v>39</v>
      </c>
      <c r="D1253" s="12" t="s">
        <v>20</v>
      </c>
      <c r="E1253" s="12" t="s">
        <v>13</v>
      </c>
      <c r="F1253" s="12" t="s">
        <v>14</v>
      </c>
      <c r="G1253" s="13">
        <v>43012</v>
      </c>
      <c r="H1253" s="12" t="s">
        <v>131</v>
      </c>
      <c r="I1253" s="12" t="s">
        <v>56</v>
      </c>
      <c r="J1253" s="14" t="s">
        <v>24</v>
      </c>
      <c r="K1253" t="str">
        <f>_xlfn.XLOOKUP(A1253,attrition_cleaned!$A:$A,attrition_cleaned!$B:$B,"Missing")</f>
        <v>No</v>
      </c>
      <c r="L1253" s="13"/>
      <c r="M1253">
        <f>_xlfn.XLOOKUP(A1253,compensation_cleaned!$A:$A,compensation_cleaned!$B:$B,"Missing")</f>
        <v>765924</v>
      </c>
      <c r="N1253">
        <f>_xlfn.XLOOKUP(A1253,compensation_cleaned!$A:$A,compensation_cleaned!$C:$C,"Missing")</f>
        <v>79540</v>
      </c>
      <c r="O1253" t="str">
        <f>_xlfn.XLOOKUP(A1253,compensation_cleaned!$A:$A,compensation_cleaned!$D:$D,"Missing")</f>
        <v>L2</v>
      </c>
      <c r="P1253">
        <f>_xlfn.XLOOKUP(A1253,engagement_pivot!$A:$A,engagement_pivot!$B:$B,"Missing")</f>
        <v>2.5</v>
      </c>
      <c r="Q1253" t="str">
        <f>IF(
  _xlfn.XLOOKUP(A1253, engagement_pivot!A:A, engagement_pivot!C:C, 0) &gt; 0,
  "Yes",
  "No"
)</f>
        <v>Yes</v>
      </c>
      <c r="R1253">
        <f t="shared" si="95"/>
        <v>74</v>
      </c>
      <c r="S1253" t="str">
        <f t="shared" si="96"/>
        <v>37+ months</v>
      </c>
      <c r="T1253">
        <f>_xlfn.XLOOKUP(A1253,performance_pivot!$A:$A,performance_pivot!$B:$B,"Missing")</f>
        <v>4</v>
      </c>
      <c r="U1253">
        <f>_xlfn.XLOOKUP(A1253,compensation_cleaned!$A:$A,compensation_cleaned!$F:$F,"Missing")</f>
        <v>746435.40070921986</v>
      </c>
      <c r="V1253" t="str">
        <f t="shared" si="97"/>
        <v>Above Avg Pay</v>
      </c>
      <c r="W1253" t="str">
        <f t="shared" si="98"/>
        <v>High Performer</v>
      </c>
      <c r="Y1253" t="str">
        <f t="shared" si="99"/>
        <v>Well Aligned</v>
      </c>
    </row>
    <row r="1254" spans="1:25">
      <c r="A1254" s="7" t="s">
        <v>1440</v>
      </c>
      <c r="B1254" s="8" t="s">
        <v>19</v>
      </c>
      <c r="C1254" s="8">
        <v>35</v>
      </c>
      <c r="D1254" s="8" t="s">
        <v>12</v>
      </c>
      <c r="E1254" s="8" t="s">
        <v>37</v>
      </c>
      <c r="F1254" s="8" t="s">
        <v>38</v>
      </c>
      <c r="G1254" s="9">
        <v>43869</v>
      </c>
      <c r="H1254" s="8" t="s">
        <v>205</v>
      </c>
      <c r="I1254" s="8" t="s">
        <v>31</v>
      </c>
      <c r="J1254" s="10" t="s">
        <v>24</v>
      </c>
      <c r="K1254" t="str">
        <f>_xlfn.XLOOKUP(A1254,attrition_cleaned!$A:$A,attrition_cleaned!$B:$B,"Missing")</f>
        <v>No</v>
      </c>
      <c r="L1254" s="9"/>
      <c r="M1254">
        <f>_xlfn.XLOOKUP(A1254,compensation_cleaned!$A:$A,compensation_cleaned!$B:$B,"Missing")</f>
        <v>1092522</v>
      </c>
      <c r="N1254">
        <f>_xlfn.XLOOKUP(A1254,compensation_cleaned!$A:$A,compensation_cleaned!$C:$C,"Missing")</f>
        <v>68931</v>
      </c>
      <c r="O1254" t="str">
        <f>_xlfn.XLOOKUP(A1254,compensation_cleaned!$A:$A,compensation_cleaned!$D:$D,"Missing")</f>
        <v>L3</v>
      </c>
      <c r="P1254">
        <f>_xlfn.XLOOKUP(A1254,engagement_pivot!$A:$A,engagement_pivot!$B:$B,"Missing")</f>
        <v>5</v>
      </c>
      <c r="Q1254" t="str">
        <f>IF(
  _xlfn.XLOOKUP(A1254, engagement_pivot!A:A, engagement_pivot!C:C, 0) &gt; 0,
  "Yes",
  "No"
)</f>
        <v>Yes</v>
      </c>
      <c r="R1254">
        <f t="shared" si="95"/>
        <v>46</v>
      </c>
      <c r="S1254" t="str">
        <f t="shared" si="96"/>
        <v>37+ months</v>
      </c>
      <c r="T1254">
        <f>_xlfn.XLOOKUP(A1254,performance_pivot!$A:$A,performance_pivot!$B:$B,"Missing")</f>
        <v>2</v>
      </c>
      <c r="U1254">
        <f>_xlfn.XLOOKUP(A1254,compensation_cleaned!$A:$A,compensation_cleaned!$F:$F,"Missing")</f>
        <v>1044648.4727722772</v>
      </c>
      <c r="V1254" t="str">
        <f t="shared" si="97"/>
        <v>Above Avg Pay</v>
      </c>
      <c r="W1254" t="str">
        <f t="shared" si="98"/>
        <v>Low/Avg Performer</v>
      </c>
      <c r="Y1254" t="str">
        <f t="shared" si="99"/>
        <v>Overpaid Low Performer</v>
      </c>
    </row>
    <row r="1255" spans="1:25">
      <c r="A1255" s="11" t="s">
        <v>1441</v>
      </c>
      <c r="B1255" s="12" t="s">
        <v>11</v>
      </c>
      <c r="C1255" s="12">
        <v>41</v>
      </c>
      <c r="D1255" s="12" t="s">
        <v>12</v>
      </c>
      <c r="E1255" s="12" t="s">
        <v>13</v>
      </c>
      <c r="F1255" s="12" t="s">
        <v>14</v>
      </c>
      <c r="G1255" s="13">
        <v>45214</v>
      </c>
      <c r="H1255" s="12" t="s">
        <v>356</v>
      </c>
      <c r="I1255" s="12" t="s">
        <v>70</v>
      </c>
      <c r="J1255" s="14" t="s">
        <v>24</v>
      </c>
      <c r="K1255" t="str">
        <f>_xlfn.XLOOKUP(A1255,attrition_cleaned!$A:$A,attrition_cleaned!$B:$B,"Missing")</f>
        <v>No</v>
      </c>
      <c r="L1255" s="13"/>
      <c r="M1255">
        <f>_xlfn.XLOOKUP(A1255,compensation_cleaned!$A:$A,compensation_cleaned!$B:$B,"Missing")</f>
        <v>497733</v>
      </c>
      <c r="N1255">
        <f>_xlfn.XLOOKUP(A1255,compensation_cleaned!$A:$A,compensation_cleaned!$C:$C,"Missing")</f>
        <v>50014</v>
      </c>
      <c r="O1255" t="str">
        <f>_xlfn.XLOOKUP(A1255,compensation_cleaned!$A:$A,compensation_cleaned!$D:$D,"Missing")</f>
        <v>L1</v>
      </c>
      <c r="P1255">
        <f>_xlfn.XLOOKUP(A1255,engagement_pivot!$A:$A,engagement_pivot!$B:$B,"Missing")</f>
        <v>1</v>
      </c>
      <c r="Q1255" t="str">
        <f>IF(
  _xlfn.XLOOKUP(A1255, engagement_pivot!A:A, engagement_pivot!C:C, 0) &gt; 0,
  "Yes",
  "No"
)</f>
        <v>Yes</v>
      </c>
      <c r="R1255">
        <f t="shared" si="95"/>
        <v>2</v>
      </c>
      <c r="S1255" t="str">
        <f t="shared" si="96"/>
        <v>0–12 months</v>
      </c>
      <c r="T1255">
        <f>_xlfn.XLOOKUP(A1255,performance_pivot!$A:$A,performance_pivot!$B:$B,"Missing")</f>
        <v>3</v>
      </c>
      <c r="U1255">
        <f>_xlfn.XLOOKUP(A1255,compensation_cleaned!$A:$A,compensation_cleaned!$F:$F,"Missing")</f>
        <v>499723.03723404254</v>
      </c>
      <c r="V1255" t="str">
        <f t="shared" si="97"/>
        <v>Below Avg Pay</v>
      </c>
      <c r="W1255" t="str">
        <f t="shared" si="98"/>
        <v>Low/Avg Performer</v>
      </c>
      <c r="Y1255" t="str">
        <f t="shared" si="99"/>
        <v>Low Pay &amp; Low Performance</v>
      </c>
    </row>
    <row r="1256" spans="1:25">
      <c r="A1256" s="7" t="s">
        <v>1442</v>
      </c>
      <c r="B1256" s="8" t="s">
        <v>19</v>
      </c>
      <c r="C1256" s="8">
        <v>24</v>
      </c>
      <c r="D1256" s="8" t="s">
        <v>12</v>
      </c>
      <c r="E1256" s="8" t="s">
        <v>13</v>
      </c>
      <c r="F1256" s="8" t="s">
        <v>14</v>
      </c>
      <c r="G1256" s="9">
        <v>44492</v>
      </c>
      <c r="H1256" s="8" t="s">
        <v>435</v>
      </c>
      <c r="I1256" s="8" t="s">
        <v>70</v>
      </c>
      <c r="J1256" s="10" t="s">
        <v>24</v>
      </c>
      <c r="K1256" t="str">
        <f>_xlfn.XLOOKUP(A1256,attrition_cleaned!$A:$A,attrition_cleaned!$B:$B,"Missing")</f>
        <v>Yes</v>
      </c>
      <c r="L1256" s="9">
        <v>46097</v>
      </c>
      <c r="M1256">
        <f>_xlfn.XLOOKUP(A1256,compensation_cleaned!$A:$A,compensation_cleaned!$B:$B,"Missing")</f>
        <v>824404</v>
      </c>
      <c r="N1256">
        <f>_xlfn.XLOOKUP(A1256,compensation_cleaned!$A:$A,compensation_cleaned!$C:$C,"Missing")</f>
        <v>67139</v>
      </c>
      <c r="O1256" t="str">
        <f>_xlfn.XLOOKUP(A1256,compensation_cleaned!$A:$A,compensation_cleaned!$D:$D,"Missing")</f>
        <v>L2</v>
      </c>
      <c r="P1256">
        <f>_xlfn.XLOOKUP(A1256,engagement_pivot!$A:$A,engagement_pivot!$B:$B,"Missing")</f>
        <v>2.3333333333333335</v>
      </c>
      <c r="Q1256" t="str">
        <f>IF(
  _xlfn.XLOOKUP(A1256, engagement_pivot!A:A, engagement_pivot!C:C, 0) &gt; 0,
  "Yes",
  "No"
)</f>
        <v>Yes</v>
      </c>
      <c r="R1256">
        <f t="shared" si="95"/>
        <v>52</v>
      </c>
      <c r="S1256" t="str">
        <f t="shared" si="96"/>
        <v>37+ months</v>
      </c>
      <c r="T1256">
        <f>_xlfn.XLOOKUP(A1256,performance_pivot!$A:$A,performance_pivot!$B:$B,"Missing")</f>
        <v>3.3333333333333335</v>
      </c>
      <c r="U1256">
        <f>_xlfn.XLOOKUP(A1256,compensation_cleaned!$A:$A,compensation_cleaned!$F:$F,"Missing")</f>
        <v>746435.40070921986</v>
      </c>
      <c r="V1256" t="str">
        <f t="shared" si="97"/>
        <v>Above Avg Pay</v>
      </c>
      <c r="W1256" t="str">
        <f t="shared" si="98"/>
        <v>Low/Avg Performer</v>
      </c>
      <c r="Y1256" t="str">
        <f t="shared" si="99"/>
        <v>Overpaid Low Performer</v>
      </c>
    </row>
    <row r="1257" spans="1:25">
      <c r="A1257" s="11" t="s">
        <v>1443</v>
      </c>
      <c r="B1257" s="12" t="s">
        <v>19</v>
      </c>
      <c r="C1257" s="12">
        <v>35</v>
      </c>
      <c r="D1257" s="12" t="s">
        <v>12</v>
      </c>
      <c r="E1257" s="12" t="s">
        <v>33</v>
      </c>
      <c r="F1257" s="12" t="s">
        <v>112</v>
      </c>
      <c r="G1257" s="13">
        <v>43060</v>
      </c>
      <c r="H1257" s="12" t="s">
        <v>319</v>
      </c>
      <c r="I1257" s="12" t="s">
        <v>45</v>
      </c>
      <c r="J1257" s="14" t="s">
        <v>24</v>
      </c>
      <c r="K1257" t="str">
        <f>_xlfn.XLOOKUP(A1257,attrition_cleaned!$A:$A,attrition_cleaned!$B:$B,"Missing")</f>
        <v>No</v>
      </c>
      <c r="L1257" s="13"/>
      <c r="M1257">
        <f>_xlfn.XLOOKUP(A1257,compensation_cleaned!$A:$A,compensation_cleaned!$B:$B,"Missing")</f>
        <v>1294729</v>
      </c>
      <c r="N1257">
        <f>_xlfn.XLOOKUP(A1257,compensation_cleaned!$A:$A,compensation_cleaned!$C:$C,"Missing")</f>
        <v>122839</v>
      </c>
      <c r="O1257" t="str">
        <f>_xlfn.XLOOKUP(A1257,compensation_cleaned!$A:$A,compensation_cleaned!$D:$D,"Missing")</f>
        <v>L4</v>
      </c>
      <c r="P1257">
        <f>_xlfn.XLOOKUP(A1257,engagement_pivot!$A:$A,engagement_pivot!$B:$B,"Missing")</f>
        <v>3</v>
      </c>
      <c r="Q1257" t="str">
        <f>IF(
  _xlfn.XLOOKUP(A1257, engagement_pivot!A:A, engagement_pivot!C:C, 0) &gt; 0,
  "Yes",
  "No"
)</f>
        <v>Yes</v>
      </c>
      <c r="R1257">
        <f t="shared" si="95"/>
        <v>73</v>
      </c>
      <c r="S1257" t="str">
        <f t="shared" si="96"/>
        <v>37+ months</v>
      </c>
      <c r="T1257">
        <f>_xlfn.XLOOKUP(A1257,performance_pivot!$A:$A,performance_pivot!$B:$B,"Missing")</f>
        <v>3.25</v>
      </c>
      <c r="U1257">
        <f>_xlfn.XLOOKUP(A1257,compensation_cleaned!$A:$A,compensation_cleaned!$F:$F,"Missing")</f>
        <v>1044648.4727722772</v>
      </c>
      <c r="V1257" t="str">
        <f t="shared" si="97"/>
        <v>Above Avg Pay</v>
      </c>
      <c r="W1257" t="str">
        <f t="shared" si="98"/>
        <v>Low/Avg Performer</v>
      </c>
      <c r="Y1257" t="str">
        <f t="shared" si="99"/>
        <v>Overpaid Low Performer</v>
      </c>
    </row>
    <row r="1258" spans="1:25">
      <c r="A1258" s="7" t="s">
        <v>1444</v>
      </c>
      <c r="B1258" s="8" t="s">
        <v>19</v>
      </c>
      <c r="C1258" s="8">
        <v>38</v>
      </c>
      <c r="D1258" s="8" t="s">
        <v>12</v>
      </c>
      <c r="E1258" s="8" t="s">
        <v>26</v>
      </c>
      <c r="F1258" s="8" t="s">
        <v>58</v>
      </c>
      <c r="G1258" s="9">
        <v>44915</v>
      </c>
      <c r="H1258" s="8" t="s">
        <v>146</v>
      </c>
      <c r="I1258" s="8" t="s">
        <v>45</v>
      </c>
      <c r="J1258" s="10" t="s">
        <v>24</v>
      </c>
      <c r="K1258" t="str">
        <f>_xlfn.XLOOKUP(A1258,attrition_cleaned!$A:$A,attrition_cleaned!$B:$B,"Missing")</f>
        <v>No</v>
      </c>
      <c r="L1258" s="9"/>
      <c r="M1258">
        <f>_xlfn.XLOOKUP(A1258,compensation_cleaned!$A:$A,compensation_cleaned!$B:$B,"Missing")</f>
        <v>812573</v>
      </c>
      <c r="N1258">
        <f>_xlfn.XLOOKUP(A1258,compensation_cleaned!$A:$A,compensation_cleaned!$C:$C,"Missing")</f>
        <v>114429</v>
      </c>
      <c r="O1258" t="str">
        <f>_xlfn.XLOOKUP(A1258,compensation_cleaned!$A:$A,compensation_cleaned!$D:$D,"Missing")</f>
        <v>L2</v>
      </c>
      <c r="P1258">
        <f>_xlfn.XLOOKUP(A1258,engagement_pivot!$A:$A,engagement_pivot!$B:$B,"Missing")</f>
        <v>4</v>
      </c>
      <c r="Q1258" t="str">
        <f>IF(
  _xlfn.XLOOKUP(A1258, engagement_pivot!A:A, engagement_pivot!C:C, 0) &gt; 0,
  "Yes",
  "No"
)</f>
        <v>Yes</v>
      </c>
      <c r="R1258">
        <f t="shared" si="95"/>
        <v>12</v>
      </c>
      <c r="S1258" t="str">
        <f t="shared" si="96"/>
        <v>0–12 months</v>
      </c>
      <c r="T1258">
        <f>_xlfn.XLOOKUP(A1258,performance_pivot!$A:$A,performance_pivot!$B:$B,"Missing")</f>
        <v>4.333333333333333</v>
      </c>
      <c r="U1258">
        <f>_xlfn.XLOOKUP(A1258,compensation_cleaned!$A:$A,compensation_cleaned!$F:$F,"Missing")</f>
        <v>746435.40070921986</v>
      </c>
      <c r="V1258" t="str">
        <f t="shared" si="97"/>
        <v>Above Avg Pay</v>
      </c>
      <c r="W1258" t="str">
        <f t="shared" si="98"/>
        <v>High Performer</v>
      </c>
      <c r="Y1258" t="str">
        <f t="shared" si="99"/>
        <v>Well Aligned</v>
      </c>
    </row>
    <row r="1259" spans="1:25">
      <c r="A1259" s="11" t="s">
        <v>1445</v>
      </c>
      <c r="B1259" s="12" t="s">
        <v>11</v>
      </c>
      <c r="C1259" s="12">
        <v>30</v>
      </c>
      <c r="D1259" s="12" t="s">
        <v>20</v>
      </c>
      <c r="E1259" s="12" t="s">
        <v>26</v>
      </c>
      <c r="F1259" s="12" t="s">
        <v>58</v>
      </c>
      <c r="G1259" s="13">
        <v>44392</v>
      </c>
      <c r="H1259" s="12" t="s">
        <v>166</v>
      </c>
      <c r="I1259" s="12" t="s">
        <v>31</v>
      </c>
      <c r="J1259" s="14" t="s">
        <v>24</v>
      </c>
      <c r="K1259" t="str">
        <f>_xlfn.XLOOKUP(A1259,attrition_cleaned!$A:$A,attrition_cleaned!$B:$B,"Missing")</f>
        <v>No</v>
      </c>
      <c r="L1259" s="13"/>
      <c r="M1259">
        <f>_xlfn.XLOOKUP(A1259,compensation_cleaned!$A:$A,compensation_cleaned!$B:$B,"Missing")</f>
        <v>580471</v>
      </c>
      <c r="N1259">
        <f>_xlfn.XLOOKUP(A1259,compensation_cleaned!$A:$A,compensation_cleaned!$C:$C,"Missing")</f>
        <v>43216</v>
      </c>
      <c r="O1259" t="str">
        <f>_xlfn.XLOOKUP(A1259,compensation_cleaned!$A:$A,compensation_cleaned!$D:$D,"Missing")</f>
        <v>L1</v>
      </c>
      <c r="P1259">
        <f>_xlfn.XLOOKUP(A1259,engagement_pivot!$A:$A,engagement_pivot!$B:$B,"Missing")</f>
        <v>1.5</v>
      </c>
      <c r="Q1259" t="str">
        <f>IF(
  _xlfn.XLOOKUP(A1259, engagement_pivot!A:A, engagement_pivot!C:C, 0) &gt; 0,
  "Yes",
  "No"
)</f>
        <v>Yes</v>
      </c>
      <c r="R1259">
        <f t="shared" si="95"/>
        <v>29</v>
      </c>
      <c r="S1259" t="str">
        <f t="shared" si="96"/>
        <v>13–36 months</v>
      </c>
      <c r="T1259">
        <f>_xlfn.XLOOKUP(A1259,performance_pivot!$A:$A,performance_pivot!$B:$B,"Missing")</f>
        <v>4</v>
      </c>
      <c r="U1259">
        <f>_xlfn.XLOOKUP(A1259,compensation_cleaned!$A:$A,compensation_cleaned!$F:$F,"Missing")</f>
        <v>499723.03723404254</v>
      </c>
      <c r="V1259" t="str">
        <f t="shared" si="97"/>
        <v>Above Avg Pay</v>
      </c>
      <c r="W1259" t="str">
        <f t="shared" si="98"/>
        <v>High Performer</v>
      </c>
      <c r="Y1259" t="str">
        <f t="shared" si="99"/>
        <v>Well Aligned</v>
      </c>
    </row>
    <row r="1260" spans="1:25">
      <c r="A1260" s="7" t="s">
        <v>1446</v>
      </c>
      <c r="B1260" s="8" t="s">
        <v>11</v>
      </c>
      <c r="C1260" s="8">
        <v>39</v>
      </c>
      <c r="D1260" s="8" t="s">
        <v>12</v>
      </c>
      <c r="E1260" s="8" t="s">
        <v>13</v>
      </c>
      <c r="F1260" s="8" t="s">
        <v>21</v>
      </c>
      <c r="G1260" s="9">
        <v>44508</v>
      </c>
      <c r="H1260" s="8" t="s">
        <v>173</v>
      </c>
      <c r="I1260" s="8" t="s">
        <v>56</v>
      </c>
      <c r="J1260" s="10" t="s">
        <v>17</v>
      </c>
      <c r="K1260" t="str">
        <f>_xlfn.XLOOKUP(A1260,attrition_cleaned!$A:$A,attrition_cleaned!$B:$B,"Missing")</f>
        <v>Yes</v>
      </c>
      <c r="L1260" s="9">
        <v>44699</v>
      </c>
      <c r="M1260">
        <f>_xlfn.XLOOKUP(A1260,compensation_cleaned!$A:$A,compensation_cleaned!$B:$B,"Missing")</f>
        <v>991585</v>
      </c>
      <c r="N1260">
        <f>_xlfn.XLOOKUP(A1260,compensation_cleaned!$A:$A,compensation_cleaned!$C:$C,"Missing")</f>
        <v>122360</v>
      </c>
      <c r="O1260" t="str">
        <f>_xlfn.XLOOKUP(A1260,compensation_cleaned!$A:$A,compensation_cleaned!$D:$D,"Missing")</f>
        <v>L3</v>
      </c>
      <c r="P1260">
        <f>_xlfn.XLOOKUP(A1260,engagement_pivot!$A:$A,engagement_pivot!$B:$B,"Missing")</f>
        <v>4</v>
      </c>
      <c r="Q1260" t="str">
        <f>IF(
  _xlfn.XLOOKUP(A1260, engagement_pivot!A:A, engagement_pivot!C:C, 0) &gt; 0,
  "Yes",
  "No"
)</f>
        <v>Yes</v>
      </c>
      <c r="R1260">
        <f t="shared" si="95"/>
        <v>6</v>
      </c>
      <c r="S1260" t="str">
        <f t="shared" si="96"/>
        <v>0–12 months</v>
      </c>
      <c r="T1260">
        <f>_xlfn.XLOOKUP(A1260,performance_pivot!$A:$A,performance_pivot!$B:$B,"Missing")</f>
        <v>4</v>
      </c>
      <c r="U1260">
        <f>_xlfn.XLOOKUP(A1260,compensation_cleaned!$A:$A,compensation_cleaned!$F:$F,"Missing")</f>
        <v>1044648.4727722772</v>
      </c>
      <c r="V1260" t="str">
        <f t="shared" si="97"/>
        <v>Below Avg Pay</v>
      </c>
      <c r="W1260" t="str">
        <f t="shared" si="98"/>
        <v>High Performer</v>
      </c>
      <c r="Y1260" t="str">
        <f t="shared" si="99"/>
        <v>Underpaid High Performer</v>
      </c>
    </row>
    <row r="1261" spans="1:25">
      <c r="A1261" s="11" t="s">
        <v>1447</v>
      </c>
      <c r="B1261" s="12" t="s">
        <v>19</v>
      </c>
      <c r="C1261" s="12">
        <v>33</v>
      </c>
      <c r="D1261" s="12" t="s">
        <v>12</v>
      </c>
      <c r="E1261" s="12" t="s">
        <v>26</v>
      </c>
      <c r="F1261" s="12" t="s">
        <v>58</v>
      </c>
      <c r="G1261" s="13">
        <v>44501</v>
      </c>
      <c r="H1261" s="12" t="s">
        <v>372</v>
      </c>
      <c r="I1261" s="12" t="s">
        <v>70</v>
      </c>
      <c r="J1261" s="14" t="s">
        <v>24</v>
      </c>
      <c r="K1261" t="str">
        <f>_xlfn.XLOOKUP(A1261,attrition_cleaned!$A:$A,attrition_cleaned!$B:$B,"Missing")</f>
        <v>No</v>
      </c>
      <c r="L1261" s="13"/>
      <c r="M1261">
        <f>_xlfn.XLOOKUP(A1261,compensation_cleaned!$A:$A,compensation_cleaned!$B:$B,"Missing")</f>
        <v>846228</v>
      </c>
      <c r="N1261">
        <f>_xlfn.XLOOKUP(A1261,compensation_cleaned!$A:$A,compensation_cleaned!$C:$C,"Missing")</f>
        <v>66052</v>
      </c>
      <c r="O1261" t="str">
        <f>_xlfn.XLOOKUP(A1261,compensation_cleaned!$A:$A,compensation_cleaned!$D:$D,"Missing")</f>
        <v>L2</v>
      </c>
      <c r="P1261">
        <f>_xlfn.XLOOKUP(A1261,engagement_pivot!$A:$A,engagement_pivot!$B:$B,"Missing")</f>
        <v>3.6666666666666665</v>
      </c>
      <c r="Q1261" t="str">
        <f>IF(
  _xlfn.XLOOKUP(A1261, engagement_pivot!A:A, engagement_pivot!C:C, 0) &gt; 0,
  "Yes",
  "No"
)</f>
        <v>Yes</v>
      </c>
      <c r="R1261">
        <f t="shared" si="95"/>
        <v>25</v>
      </c>
      <c r="S1261" t="str">
        <f t="shared" si="96"/>
        <v>13–36 months</v>
      </c>
      <c r="T1261">
        <f>_xlfn.XLOOKUP(A1261,performance_pivot!$A:$A,performance_pivot!$B:$B,"Missing")</f>
        <v>3.5</v>
      </c>
      <c r="U1261">
        <f>_xlfn.XLOOKUP(A1261,compensation_cleaned!$A:$A,compensation_cleaned!$F:$F,"Missing")</f>
        <v>746435.40070921986</v>
      </c>
      <c r="V1261" t="str">
        <f t="shared" si="97"/>
        <v>Above Avg Pay</v>
      </c>
      <c r="W1261" t="str">
        <f t="shared" si="98"/>
        <v>Low/Avg Performer</v>
      </c>
      <c r="Y1261" t="str">
        <f t="shared" si="99"/>
        <v>Overpaid Low Performer</v>
      </c>
    </row>
    <row r="1262" spans="1:25">
      <c r="A1262" s="7" t="s">
        <v>1448</v>
      </c>
      <c r="B1262" s="8" t="s">
        <v>11</v>
      </c>
      <c r="C1262" s="8">
        <v>23</v>
      </c>
      <c r="D1262" s="8" t="s">
        <v>20</v>
      </c>
      <c r="E1262" s="8" t="s">
        <v>33</v>
      </c>
      <c r="F1262" s="8" t="s">
        <v>34</v>
      </c>
      <c r="G1262" s="9">
        <v>45031</v>
      </c>
      <c r="H1262" s="8" t="s">
        <v>98</v>
      </c>
      <c r="I1262" s="8" t="s">
        <v>16</v>
      </c>
      <c r="J1262" s="10" t="s">
        <v>24</v>
      </c>
      <c r="K1262" t="str">
        <f>_xlfn.XLOOKUP(A1262,attrition_cleaned!$A:$A,attrition_cleaned!$B:$B,"Missing")</f>
        <v>Yes</v>
      </c>
      <c r="L1262" s="9">
        <v>46130</v>
      </c>
      <c r="M1262">
        <f>_xlfn.XLOOKUP(A1262,compensation_cleaned!$A:$A,compensation_cleaned!$B:$B,"Missing")</f>
        <v>814910</v>
      </c>
      <c r="N1262">
        <f>_xlfn.XLOOKUP(A1262,compensation_cleaned!$A:$A,compensation_cleaned!$C:$C,"Missing")</f>
        <v>42897</v>
      </c>
      <c r="O1262" t="str">
        <f>_xlfn.XLOOKUP(A1262,compensation_cleaned!$A:$A,compensation_cleaned!$D:$D,"Missing")</f>
        <v>L2</v>
      </c>
      <c r="P1262">
        <f>_xlfn.XLOOKUP(A1262,engagement_pivot!$A:$A,engagement_pivot!$B:$B,"Missing")</f>
        <v>3</v>
      </c>
      <c r="Q1262" t="str">
        <f>IF(
  _xlfn.XLOOKUP(A1262, engagement_pivot!A:A, engagement_pivot!C:C, 0) &gt; 0,
  "Yes",
  "No"
)</f>
        <v>Yes</v>
      </c>
      <c r="R1262">
        <f t="shared" si="95"/>
        <v>36</v>
      </c>
      <c r="S1262" t="str">
        <f t="shared" si="96"/>
        <v>13–36 months</v>
      </c>
      <c r="T1262">
        <f>_xlfn.XLOOKUP(A1262,performance_pivot!$A:$A,performance_pivot!$B:$B,"Missing")</f>
        <v>3.25</v>
      </c>
      <c r="U1262">
        <f>_xlfn.XLOOKUP(A1262,compensation_cleaned!$A:$A,compensation_cleaned!$F:$F,"Missing")</f>
        <v>746435.40070921986</v>
      </c>
      <c r="V1262" t="str">
        <f t="shared" si="97"/>
        <v>Above Avg Pay</v>
      </c>
      <c r="W1262" t="str">
        <f t="shared" si="98"/>
        <v>Low/Avg Performer</v>
      </c>
      <c r="Y1262" t="str">
        <f t="shared" si="99"/>
        <v>Overpaid Low Performer</v>
      </c>
    </row>
    <row r="1263" spans="1:25">
      <c r="A1263" s="11" t="s">
        <v>1449</v>
      </c>
      <c r="B1263" s="12" t="s">
        <v>11</v>
      </c>
      <c r="C1263" s="12">
        <v>31</v>
      </c>
      <c r="D1263" s="12" t="s">
        <v>12</v>
      </c>
      <c r="E1263" s="12" t="s">
        <v>26</v>
      </c>
      <c r="F1263" s="12" t="s">
        <v>58</v>
      </c>
      <c r="G1263" s="13">
        <v>44367</v>
      </c>
      <c r="H1263" s="12" t="s">
        <v>223</v>
      </c>
      <c r="I1263" s="12" t="s">
        <v>70</v>
      </c>
      <c r="J1263" s="14" t="s">
        <v>17</v>
      </c>
      <c r="K1263" t="str">
        <f>_xlfn.XLOOKUP(A1263,attrition_cleaned!$A:$A,attrition_cleaned!$B:$B,"Missing")</f>
        <v>No</v>
      </c>
      <c r="L1263" s="13"/>
      <c r="M1263">
        <f>_xlfn.XLOOKUP(A1263,compensation_cleaned!$A:$A,compensation_cleaned!$B:$B,"Missing")</f>
        <v>866594</v>
      </c>
      <c r="N1263">
        <f>_xlfn.XLOOKUP(A1263,compensation_cleaned!$A:$A,compensation_cleaned!$C:$C,"Missing")</f>
        <v>118581</v>
      </c>
      <c r="O1263" t="str">
        <f>_xlfn.XLOOKUP(A1263,compensation_cleaned!$A:$A,compensation_cleaned!$D:$D,"Missing")</f>
        <v>L2</v>
      </c>
      <c r="P1263">
        <f>_xlfn.XLOOKUP(A1263,engagement_pivot!$A:$A,engagement_pivot!$B:$B,"Missing")</f>
        <v>1</v>
      </c>
      <c r="Q1263" t="str">
        <f>IF(
  _xlfn.XLOOKUP(A1263, engagement_pivot!A:A, engagement_pivot!C:C, 0) &gt; 0,
  "Yes",
  "No"
)</f>
        <v>Yes</v>
      </c>
      <c r="R1263">
        <f t="shared" si="95"/>
        <v>30</v>
      </c>
      <c r="S1263" t="str">
        <f t="shared" si="96"/>
        <v>13–36 months</v>
      </c>
      <c r="T1263">
        <f>_xlfn.XLOOKUP(A1263,performance_pivot!$A:$A,performance_pivot!$B:$B,"Missing")</f>
        <v>3</v>
      </c>
      <c r="U1263">
        <f>_xlfn.XLOOKUP(A1263,compensation_cleaned!$A:$A,compensation_cleaned!$F:$F,"Missing")</f>
        <v>746435.40070921986</v>
      </c>
      <c r="V1263" t="str">
        <f t="shared" si="97"/>
        <v>Above Avg Pay</v>
      </c>
      <c r="W1263" t="str">
        <f t="shared" si="98"/>
        <v>Low/Avg Performer</v>
      </c>
      <c r="Y1263" t="str">
        <f t="shared" si="99"/>
        <v>Overpaid Low Performer</v>
      </c>
    </row>
    <row r="1264" spans="1:25">
      <c r="A1264" s="7" t="s">
        <v>1450</v>
      </c>
      <c r="B1264" s="8" t="s">
        <v>19</v>
      </c>
      <c r="C1264" s="8">
        <v>43</v>
      </c>
      <c r="D1264" s="8" t="s">
        <v>12</v>
      </c>
      <c r="E1264" s="8" t="s">
        <v>26</v>
      </c>
      <c r="F1264" s="8" t="s">
        <v>27</v>
      </c>
      <c r="G1264" s="9">
        <v>43555</v>
      </c>
      <c r="H1264" s="8" t="s">
        <v>159</v>
      </c>
      <c r="I1264" s="8" t="s">
        <v>23</v>
      </c>
      <c r="J1264" s="10" t="s">
        <v>24</v>
      </c>
      <c r="K1264" t="str">
        <f>_xlfn.XLOOKUP(A1264,attrition_cleaned!$A:$A,attrition_cleaned!$B:$B,"Missing")</f>
        <v>No</v>
      </c>
      <c r="L1264" s="9"/>
      <c r="M1264">
        <f>_xlfn.XLOOKUP(A1264,compensation_cleaned!$A:$A,compensation_cleaned!$B:$B,"Missing")</f>
        <v>690758</v>
      </c>
      <c r="N1264">
        <f>_xlfn.XLOOKUP(A1264,compensation_cleaned!$A:$A,compensation_cleaned!$C:$C,"Missing")</f>
        <v>65988</v>
      </c>
      <c r="O1264" t="str">
        <f>_xlfn.XLOOKUP(A1264,compensation_cleaned!$A:$A,compensation_cleaned!$D:$D,"Missing")</f>
        <v>L2</v>
      </c>
      <c r="P1264">
        <f>_xlfn.XLOOKUP(A1264,engagement_pivot!$A:$A,engagement_pivot!$B:$B,"Missing")</f>
        <v>4</v>
      </c>
      <c r="Q1264" t="str">
        <f>IF(
  _xlfn.XLOOKUP(A1264, engagement_pivot!A:A, engagement_pivot!C:C, 0) &gt; 0,
  "Yes",
  "No"
)</f>
        <v>Yes</v>
      </c>
      <c r="R1264">
        <f t="shared" si="95"/>
        <v>57</v>
      </c>
      <c r="S1264" t="str">
        <f t="shared" si="96"/>
        <v>37+ months</v>
      </c>
      <c r="T1264">
        <f>_xlfn.XLOOKUP(A1264,performance_pivot!$A:$A,performance_pivot!$B:$B,"Missing")</f>
        <v>4</v>
      </c>
      <c r="U1264">
        <f>_xlfn.XLOOKUP(A1264,compensation_cleaned!$A:$A,compensation_cleaned!$F:$F,"Missing")</f>
        <v>746435.40070921986</v>
      </c>
      <c r="V1264" t="str">
        <f t="shared" si="97"/>
        <v>Below Avg Pay</v>
      </c>
      <c r="W1264" t="str">
        <f t="shared" si="98"/>
        <v>High Performer</v>
      </c>
      <c r="Y1264" t="str">
        <f t="shared" si="99"/>
        <v>Underpaid High Performer</v>
      </c>
    </row>
    <row r="1265" spans="1:25">
      <c r="A1265" s="11" t="s">
        <v>1451</v>
      </c>
      <c r="B1265" s="12" t="s">
        <v>19</v>
      </c>
      <c r="C1265" s="12">
        <v>35</v>
      </c>
      <c r="D1265" s="12" t="s">
        <v>20</v>
      </c>
      <c r="E1265" s="12" t="s">
        <v>49</v>
      </c>
      <c r="F1265" s="12" t="s">
        <v>68</v>
      </c>
      <c r="G1265" s="13">
        <v>42850</v>
      </c>
      <c r="H1265" s="12" t="s">
        <v>218</v>
      </c>
      <c r="I1265" s="12" t="s">
        <v>70</v>
      </c>
      <c r="J1265" s="14" t="s">
        <v>24</v>
      </c>
      <c r="K1265" t="str">
        <f>_xlfn.XLOOKUP(A1265,attrition_cleaned!$A:$A,attrition_cleaned!$B:$B,"Missing")</f>
        <v>No</v>
      </c>
      <c r="L1265" s="13"/>
      <c r="M1265">
        <f>_xlfn.XLOOKUP(A1265,compensation_cleaned!$A:$A,compensation_cleaned!$B:$B,"Missing")</f>
        <v>1173944</v>
      </c>
      <c r="N1265">
        <f>_xlfn.XLOOKUP(A1265,compensation_cleaned!$A:$A,compensation_cleaned!$C:$C,"Missing")</f>
        <v>78895</v>
      </c>
      <c r="O1265" t="str">
        <f>_xlfn.XLOOKUP(A1265,compensation_cleaned!$A:$A,compensation_cleaned!$D:$D,"Missing")</f>
        <v>L3</v>
      </c>
      <c r="P1265">
        <f>_xlfn.XLOOKUP(A1265,engagement_pivot!$A:$A,engagement_pivot!$B:$B,"Missing")</f>
        <v>5</v>
      </c>
      <c r="Q1265" t="str">
        <f>IF(
  _xlfn.XLOOKUP(A1265, engagement_pivot!A:A, engagement_pivot!C:C, 0) &gt; 0,
  "Yes",
  "No"
)</f>
        <v>Yes</v>
      </c>
      <c r="R1265">
        <f t="shared" si="95"/>
        <v>80</v>
      </c>
      <c r="S1265" t="str">
        <f t="shared" si="96"/>
        <v>37+ months</v>
      </c>
      <c r="T1265">
        <f>_xlfn.XLOOKUP(A1265,performance_pivot!$A:$A,performance_pivot!$B:$B,"Missing")</f>
        <v>3</v>
      </c>
      <c r="U1265">
        <f>_xlfn.XLOOKUP(A1265,compensation_cleaned!$A:$A,compensation_cleaned!$F:$F,"Missing")</f>
        <v>1044648.4727722772</v>
      </c>
      <c r="V1265" t="str">
        <f t="shared" si="97"/>
        <v>Above Avg Pay</v>
      </c>
      <c r="W1265" t="str">
        <f t="shared" si="98"/>
        <v>Low/Avg Performer</v>
      </c>
      <c r="Y1265" t="str">
        <f t="shared" si="99"/>
        <v>Overpaid Low Performer</v>
      </c>
    </row>
    <row r="1266" spans="1:25">
      <c r="A1266" s="7" t="s">
        <v>1452</v>
      </c>
      <c r="B1266" s="8" t="s">
        <v>19</v>
      </c>
      <c r="C1266" s="8">
        <v>42</v>
      </c>
      <c r="D1266" s="8" t="s">
        <v>12</v>
      </c>
      <c r="E1266" s="8" t="s">
        <v>26</v>
      </c>
      <c r="F1266" s="8" t="s">
        <v>58</v>
      </c>
      <c r="G1266" s="9">
        <v>42920</v>
      </c>
      <c r="H1266" s="8" t="s">
        <v>146</v>
      </c>
      <c r="I1266" s="8" t="s">
        <v>56</v>
      </c>
      <c r="J1266" s="10" t="s">
        <v>24</v>
      </c>
      <c r="K1266" t="str">
        <f>_xlfn.XLOOKUP(A1266,attrition_cleaned!$A:$A,attrition_cleaned!$B:$B,"Missing")</f>
        <v>No</v>
      </c>
      <c r="L1266" s="9"/>
      <c r="M1266">
        <f>_xlfn.XLOOKUP(A1266,compensation_cleaned!$A:$A,compensation_cleaned!$B:$B,"Missing")</f>
        <v>822692</v>
      </c>
      <c r="N1266">
        <f>_xlfn.XLOOKUP(A1266,compensation_cleaned!$A:$A,compensation_cleaned!$C:$C,"Missing")</f>
        <v>44385</v>
      </c>
      <c r="O1266" t="str">
        <f>_xlfn.XLOOKUP(A1266,compensation_cleaned!$A:$A,compensation_cleaned!$D:$D,"Missing")</f>
        <v>L2</v>
      </c>
      <c r="P1266">
        <f>_xlfn.XLOOKUP(A1266,engagement_pivot!$A:$A,engagement_pivot!$B:$B,"Missing")</f>
        <v>2</v>
      </c>
      <c r="Q1266" t="str">
        <f>IF(
  _xlfn.XLOOKUP(A1266, engagement_pivot!A:A, engagement_pivot!C:C, 0) &gt; 0,
  "Yes",
  "No"
)</f>
        <v>Yes</v>
      </c>
      <c r="R1266">
        <f t="shared" si="95"/>
        <v>77</v>
      </c>
      <c r="S1266" t="str">
        <f t="shared" si="96"/>
        <v>37+ months</v>
      </c>
      <c r="T1266">
        <f>_xlfn.XLOOKUP(A1266,performance_pivot!$A:$A,performance_pivot!$B:$B,"Missing")</f>
        <v>4</v>
      </c>
      <c r="U1266">
        <f>_xlfn.XLOOKUP(A1266,compensation_cleaned!$A:$A,compensation_cleaned!$F:$F,"Missing")</f>
        <v>746435.40070921986</v>
      </c>
      <c r="V1266" t="str">
        <f t="shared" si="97"/>
        <v>Above Avg Pay</v>
      </c>
      <c r="W1266" t="str">
        <f t="shared" si="98"/>
        <v>High Performer</v>
      </c>
      <c r="Y1266" t="str">
        <f t="shared" si="99"/>
        <v>Well Aligned</v>
      </c>
    </row>
    <row r="1267" spans="1:25">
      <c r="A1267" s="11" t="s">
        <v>1453</v>
      </c>
      <c r="B1267" s="12" t="s">
        <v>19</v>
      </c>
      <c r="C1267" s="12">
        <v>24</v>
      </c>
      <c r="D1267" s="12" t="s">
        <v>12</v>
      </c>
      <c r="E1267" s="12" t="s">
        <v>26</v>
      </c>
      <c r="F1267" s="12" t="s">
        <v>27</v>
      </c>
      <c r="G1267" s="13">
        <v>43336</v>
      </c>
      <c r="H1267" s="12" t="s">
        <v>287</v>
      </c>
      <c r="I1267" s="12" t="s">
        <v>70</v>
      </c>
      <c r="J1267" s="14" t="s">
        <v>24</v>
      </c>
      <c r="K1267" t="str">
        <f>_xlfn.XLOOKUP(A1267,attrition_cleaned!$A:$A,attrition_cleaned!$B:$B,"Missing")</f>
        <v>Yes</v>
      </c>
      <c r="L1267" s="13">
        <v>44276</v>
      </c>
      <c r="M1267">
        <f>_xlfn.XLOOKUP(A1267,compensation_cleaned!$A:$A,compensation_cleaned!$B:$B,"Missing")</f>
        <v>611878</v>
      </c>
      <c r="N1267">
        <f>_xlfn.XLOOKUP(A1267,compensation_cleaned!$A:$A,compensation_cleaned!$C:$C,"Missing")</f>
        <v>84784</v>
      </c>
      <c r="O1267" t="str">
        <f>_xlfn.XLOOKUP(A1267,compensation_cleaned!$A:$A,compensation_cleaned!$D:$D,"Missing")</f>
        <v>L2</v>
      </c>
      <c r="P1267">
        <f>_xlfn.XLOOKUP(A1267,engagement_pivot!$A:$A,engagement_pivot!$B:$B,"Missing")</f>
        <v>3</v>
      </c>
      <c r="Q1267" t="str">
        <f>IF(
  _xlfn.XLOOKUP(A1267, engagement_pivot!A:A, engagement_pivot!C:C, 0) &gt; 0,
  "Yes",
  "No"
)</f>
        <v>Yes</v>
      </c>
      <c r="R1267">
        <f t="shared" si="95"/>
        <v>30</v>
      </c>
      <c r="S1267" t="str">
        <f t="shared" si="96"/>
        <v>13–36 months</v>
      </c>
      <c r="T1267">
        <f>_xlfn.XLOOKUP(A1267,performance_pivot!$A:$A,performance_pivot!$B:$B,"Missing")</f>
        <v>3.25</v>
      </c>
      <c r="U1267">
        <f>_xlfn.XLOOKUP(A1267,compensation_cleaned!$A:$A,compensation_cleaned!$F:$F,"Missing")</f>
        <v>746435.40070921986</v>
      </c>
      <c r="V1267" t="str">
        <f t="shared" si="97"/>
        <v>Below Avg Pay</v>
      </c>
      <c r="W1267" t="str">
        <f t="shared" si="98"/>
        <v>Low/Avg Performer</v>
      </c>
      <c r="Y1267" t="str">
        <f t="shared" si="99"/>
        <v>Low Pay &amp; Low Performance</v>
      </c>
    </row>
    <row r="1268" spans="1:25">
      <c r="A1268" s="7" t="s">
        <v>1454</v>
      </c>
      <c r="B1268" s="8" t="s">
        <v>19</v>
      </c>
      <c r="C1268" s="8">
        <v>44</v>
      </c>
      <c r="D1268" s="8" t="s">
        <v>12</v>
      </c>
      <c r="E1268" s="8" t="s">
        <v>33</v>
      </c>
      <c r="F1268" s="8" t="s">
        <v>112</v>
      </c>
      <c r="G1268" s="9">
        <v>44218</v>
      </c>
      <c r="H1268" s="8" t="s">
        <v>164</v>
      </c>
      <c r="I1268" s="8" t="s">
        <v>23</v>
      </c>
      <c r="J1268" s="10" t="s">
        <v>24</v>
      </c>
      <c r="K1268" t="str">
        <f>_xlfn.XLOOKUP(A1268,attrition_cleaned!$A:$A,attrition_cleaned!$B:$B,"Missing")</f>
        <v>No</v>
      </c>
      <c r="L1268" s="9"/>
      <c r="M1268">
        <f>_xlfn.XLOOKUP(A1268,compensation_cleaned!$A:$A,compensation_cleaned!$B:$B,"Missing")</f>
        <v>1121083</v>
      </c>
      <c r="N1268">
        <f>_xlfn.XLOOKUP(A1268,compensation_cleaned!$A:$A,compensation_cleaned!$C:$C,"Missing")</f>
        <v>128318</v>
      </c>
      <c r="O1268" t="str">
        <f>_xlfn.XLOOKUP(A1268,compensation_cleaned!$A:$A,compensation_cleaned!$D:$D,"Missing")</f>
        <v>L3</v>
      </c>
      <c r="P1268">
        <f>_xlfn.XLOOKUP(A1268,engagement_pivot!$A:$A,engagement_pivot!$B:$B,"Missing")</f>
        <v>3</v>
      </c>
      <c r="Q1268" t="str">
        <f>IF(
  _xlfn.XLOOKUP(A1268, engagement_pivot!A:A, engagement_pivot!C:C, 0) &gt; 0,
  "Yes",
  "No"
)</f>
        <v>Yes</v>
      </c>
      <c r="R1268">
        <f t="shared" si="95"/>
        <v>35</v>
      </c>
      <c r="S1268" t="str">
        <f t="shared" si="96"/>
        <v>13–36 months</v>
      </c>
      <c r="T1268">
        <f>_xlfn.XLOOKUP(A1268,performance_pivot!$A:$A,performance_pivot!$B:$B,"Missing")</f>
        <v>3</v>
      </c>
      <c r="U1268">
        <f>_xlfn.XLOOKUP(A1268,compensation_cleaned!$A:$A,compensation_cleaned!$F:$F,"Missing")</f>
        <v>1044648.4727722772</v>
      </c>
      <c r="V1268" t="str">
        <f t="shared" si="97"/>
        <v>Above Avg Pay</v>
      </c>
      <c r="W1268" t="str">
        <f t="shared" si="98"/>
        <v>Low/Avg Performer</v>
      </c>
      <c r="Y1268" t="str">
        <f t="shared" si="99"/>
        <v>Overpaid Low Performer</v>
      </c>
    </row>
    <row r="1269" spans="1:25">
      <c r="A1269" s="11" t="s">
        <v>1455</v>
      </c>
      <c r="B1269" s="12" t="s">
        <v>11</v>
      </c>
      <c r="C1269" s="12">
        <v>38</v>
      </c>
      <c r="D1269" s="12" t="s">
        <v>12</v>
      </c>
      <c r="E1269" s="12" t="s">
        <v>33</v>
      </c>
      <c r="F1269" s="12" t="s">
        <v>112</v>
      </c>
      <c r="G1269" s="13">
        <v>44421</v>
      </c>
      <c r="H1269" s="12" t="s">
        <v>261</v>
      </c>
      <c r="I1269" s="12" t="s">
        <v>56</v>
      </c>
      <c r="J1269" s="14" t="s">
        <v>24</v>
      </c>
      <c r="K1269" t="str">
        <f>_xlfn.XLOOKUP(A1269,attrition_cleaned!$A:$A,attrition_cleaned!$B:$B,"Missing")</f>
        <v>No</v>
      </c>
      <c r="L1269" s="13"/>
      <c r="M1269">
        <f>_xlfn.XLOOKUP(A1269,compensation_cleaned!$A:$A,compensation_cleaned!$B:$B,"Missing")</f>
        <v>657125</v>
      </c>
      <c r="N1269">
        <f>_xlfn.XLOOKUP(A1269,compensation_cleaned!$A:$A,compensation_cleaned!$C:$C,"Missing")</f>
        <v>44493</v>
      </c>
      <c r="O1269" t="str">
        <f>_xlfn.XLOOKUP(A1269,compensation_cleaned!$A:$A,compensation_cleaned!$D:$D,"Missing")</f>
        <v>L2</v>
      </c>
      <c r="P1269">
        <f>_xlfn.XLOOKUP(A1269,engagement_pivot!$A:$A,engagement_pivot!$B:$B,"Missing")</f>
        <v>3.3333333333333335</v>
      </c>
      <c r="Q1269" t="str">
        <f>IF(
  _xlfn.XLOOKUP(A1269, engagement_pivot!A:A, engagement_pivot!C:C, 0) &gt; 0,
  "Yes",
  "No"
)</f>
        <v>Yes</v>
      </c>
      <c r="R1269">
        <f t="shared" si="95"/>
        <v>28</v>
      </c>
      <c r="S1269" t="str">
        <f t="shared" si="96"/>
        <v>13–36 months</v>
      </c>
      <c r="T1269">
        <f>_xlfn.XLOOKUP(A1269,performance_pivot!$A:$A,performance_pivot!$B:$B,"Missing")</f>
        <v>2.75</v>
      </c>
      <c r="U1269">
        <f>_xlfn.XLOOKUP(A1269,compensation_cleaned!$A:$A,compensation_cleaned!$F:$F,"Missing")</f>
        <v>746435.40070921986</v>
      </c>
      <c r="V1269" t="str">
        <f t="shared" si="97"/>
        <v>Below Avg Pay</v>
      </c>
      <c r="W1269" t="str">
        <f t="shared" si="98"/>
        <v>Low/Avg Performer</v>
      </c>
      <c r="Y1269" t="str">
        <f t="shared" si="99"/>
        <v>Low Pay &amp; Low Performance</v>
      </c>
    </row>
    <row r="1270" spans="1:25">
      <c r="A1270" s="7" t="s">
        <v>1456</v>
      </c>
      <c r="B1270" s="8" t="s">
        <v>19</v>
      </c>
      <c r="C1270" s="8">
        <v>35</v>
      </c>
      <c r="D1270" s="8" t="s">
        <v>12</v>
      </c>
      <c r="E1270" s="8" t="s">
        <v>13</v>
      </c>
      <c r="F1270" s="8" t="s">
        <v>21</v>
      </c>
      <c r="G1270" s="9">
        <v>43169</v>
      </c>
      <c r="H1270" s="8" t="s">
        <v>220</v>
      </c>
      <c r="I1270" s="8" t="s">
        <v>31</v>
      </c>
      <c r="J1270" s="10" t="s">
        <v>24</v>
      </c>
      <c r="K1270" t="str">
        <f>_xlfn.XLOOKUP(A1270,attrition_cleaned!$A:$A,attrition_cleaned!$B:$B,"Missing")</f>
        <v>No</v>
      </c>
      <c r="L1270" s="9"/>
      <c r="M1270">
        <f>_xlfn.XLOOKUP(A1270,compensation_cleaned!$A:$A,compensation_cleaned!$B:$B,"Missing")</f>
        <v>993255</v>
      </c>
      <c r="N1270">
        <f>_xlfn.XLOOKUP(A1270,compensation_cleaned!$A:$A,compensation_cleaned!$C:$C,"Missing")</f>
        <v>101006</v>
      </c>
      <c r="O1270" t="str">
        <f>_xlfn.XLOOKUP(A1270,compensation_cleaned!$A:$A,compensation_cleaned!$D:$D,"Missing")</f>
        <v>L3</v>
      </c>
      <c r="P1270">
        <f>_xlfn.XLOOKUP(A1270,engagement_pivot!$A:$A,engagement_pivot!$B:$B,"Missing")</f>
        <v>3</v>
      </c>
      <c r="Q1270" t="str">
        <f>IF(
  _xlfn.XLOOKUP(A1270, engagement_pivot!A:A, engagement_pivot!C:C, 0) &gt; 0,
  "Yes",
  "No"
)</f>
        <v>Yes</v>
      </c>
      <c r="R1270">
        <f t="shared" si="95"/>
        <v>69</v>
      </c>
      <c r="S1270" t="str">
        <f t="shared" si="96"/>
        <v>37+ months</v>
      </c>
      <c r="T1270">
        <f>_xlfn.XLOOKUP(A1270,performance_pivot!$A:$A,performance_pivot!$B:$B,"Missing")</f>
        <v>4.5</v>
      </c>
      <c r="U1270">
        <f>_xlfn.XLOOKUP(A1270,compensation_cleaned!$A:$A,compensation_cleaned!$F:$F,"Missing")</f>
        <v>1044648.4727722772</v>
      </c>
      <c r="V1270" t="str">
        <f t="shared" si="97"/>
        <v>Below Avg Pay</v>
      </c>
      <c r="W1270" t="str">
        <f t="shared" si="98"/>
        <v>High Performer</v>
      </c>
      <c r="Y1270" t="str">
        <f t="shared" si="99"/>
        <v>Underpaid High Performer</v>
      </c>
    </row>
    <row r="1271" spans="1:25">
      <c r="A1271" s="11" t="s">
        <v>1457</v>
      </c>
      <c r="B1271" s="12" t="s">
        <v>11</v>
      </c>
      <c r="C1271" s="12">
        <v>29</v>
      </c>
      <c r="D1271" s="12" t="s">
        <v>12</v>
      </c>
      <c r="E1271" s="12" t="s">
        <v>37</v>
      </c>
      <c r="F1271" s="12" t="s">
        <v>38</v>
      </c>
      <c r="G1271" s="13">
        <v>44887</v>
      </c>
      <c r="H1271" s="12" t="s">
        <v>275</v>
      </c>
      <c r="I1271" s="12" t="s">
        <v>16</v>
      </c>
      <c r="J1271" s="14" t="s">
        <v>24</v>
      </c>
      <c r="K1271" t="str">
        <f>_xlfn.XLOOKUP(A1271,attrition_cleaned!$A:$A,attrition_cleaned!$B:$B,"Missing")</f>
        <v>No</v>
      </c>
      <c r="L1271" s="13"/>
      <c r="M1271">
        <f>_xlfn.XLOOKUP(A1271,compensation_cleaned!$A:$A,compensation_cleaned!$B:$B,"Missing")</f>
        <v>593869</v>
      </c>
      <c r="N1271">
        <f>_xlfn.XLOOKUP(A1271,compensation_cleaned!$A:$A,compensation_cleaned!$C:$C,"Missing")</f>
        <v>60735</v>
      </c>
      <c r="O1271" t="str">
        <f>_xlfn.XLOOKUP(A1271,compensation_cleaned!$A:$A,compensation_cleaned!$D:$D,"Missing")</f>
        <v>L1</v>
      </c>
      <c r="P1271">
        <f>_xlfn.XLOOKUP(A1271,engagement_pivot!$A:$A,engagement_pivot!$B:$B,"Missing")</f>
        <v>2</v>
      </c>
      <c r="Q1271" t="str">
        <f>IF(
  _xlfn.XLOOKUP(A1271, engagement_pivot!A:A, engagement_pivot!C:C, 0) &gt; 0,
  "Yes",
  "No"
)</f>
        <v>Yes</v>
      </c>
      <c r="R1271">
        <f t="shared" si="95"/>
        <v>13</v>
      </c>
      <c r="S1271" t="str">
        <f t="shared" si="96"/>
        <v>13–36 months</v>
      </c>
      <c r="T1271">
        <f>_xlfn.XLOOKUP(A1271,performance_pivot!$A:$A,performance_pivot!$B:$B,"Missing")</f>
        <v>3.5</v>
      </c>
      <c r="U1271">
        <f>_xlfn.XLOOKUP(A1271,compensation_cleaned!$A:$A,compensation_cleaned!$F:$F,"Missing")</f>
        <v>499723.03723404254</v>
      </c>
      <c r="V1271" t="str">
        <f t="shared" si="97"/>
        <v>Above Avg Pay</v>
      </c>
      <c r="W1271" t="str">
        <f t="shared" si="98"/>
        <v>Low/Avg Performer</v>
      </c>
      <c r="Y1271" t="str">
        <f t="shared" si="99"/>
        <v>Overpaid Low Performer</v>
      </c>
    </row>
    <row r="1272" spans="1:25">
      <c r="A1272" s="7" t="s">
        <v>1458</v>
      </c>
      <c r="B1272" s="8" t="s">
        <v>19</v>
      </c>
      <c r="C1272" s="8">
        <v>38</v>
      </c>
      <c r="D1272" s="8" t="s">
        <v>12</v>
      </c>
      <c r="E1272" s="8" t="s">
        <v>33</v>
      </c>
      <c r="F1272" s="8" t="s">
        <v>112</v>
      </c>
      <c r="G1272" s="9">
        <v>43484</v>
      </c>
      <c r="H1272" s="8" t="s">
        <v>265</v>
      </c>
      <c r="I1272" s="8" t="s">
        <v>70</v>
      </c>
      <c r="J1272" s="10" t="s">
        <v>24</v>
      </c>
      <c r="K1272" t="str">
        <f>_xlfn.XLOOKUP(A1272,attrition_cleaned!$A:$A,attrition_cleaned!$B:$B,"Missing")</f>
        <v>Yes</v>
      </c>
      <c r="L1272" s="9">
        <v>43745</v>
      </c>
      <c r="M1272">
        <f>_xlfn.XLOOKUP(A1272,compensation_cleaned!$A:$A,compensation_cleaned!$B:$B,"Missing")</f>
        <v>847272</v>
      </c>
      <c r="N1272">
        <f>_xlfn.XLOOKUP(A1272,compensation_cleaned!$A:$A,compensation_cleaned!$C:$C,"Missing")</f>
        <v>77639</v>
      </c>
      <c r="O1272" t="str">
        <f>_xlfn.XLOOKUP(A1272,compensation_cleaned!$A:$A,compensation_cleaned!$D:$D,"Missing")</f>
        <v>L2</v>
      </c>
      <c r="P1272">
        <f>_xlfn.XLOOKUP(A1272,engagement_pivot!$A:$A,engagement_pivot!$B:$B,"Missing")</f>
        <v>4</v>
      </c>
      <c r="Q1272" t="str">
        <f>IF(
  _xlfn.XLOOKUP(A1272, engagement_pivot!A:A, engagement_pivot!C:C, 0) &gt; 0,
  "Yes",
  "No"
)</f>
        <v>Yes</v>
      </c>
      <c r="R1272">
        <f t="shared" si="95"/>
        <v>8</v>
      </c>
      <c r="S1272" t="str">
        <f t="shared" si="96"/>
        <v>0–12 months</v>
      </c>
      <c r="T1272">
        <f>_xlfn.XLOOKUP(A1272,performance_pivot!$A:$A,performance_pivot!$B:$B,"Missing")</f>
        <v>3</v>
      </c>
      <c r="U1272">
        <f>_xlfn.XLOOKUP(A1272,compensation_cleaned!$A:$A,compensation_cleaned!$F:$F,"Missing")</f>
        <v>746435.40070921986</v>
      </c>
      <c r="V1272" t="str">
        <f t="shared" si="97"/>
        <v>Above Avg Pay</v>
      </c>
      <c r="W1272" t="str">
        <f t="shared" si="98"/>
        <v>Low/Avg Performer</v>
      </c>
      <c r="Y1272" t="str">
        <f t="shared" si="99"/>
        <v>Overpaid Low Performer</v>
      </c>
    </row>
    <row r="1273" spans="1:25">
      <c r="A1273" s="11" t="s">
        <v>1459</v>
      </c>
      <c r="B1273" s="12" t="s">
        <v>19</v>
      </c>
      <c r="C1273" s="12">
        <v>31</v>
      </c>
      <c r="D1273" s="12" t="s">
        <v>12</v>
      </c>
      <c r="E1273" s="12" t="s">
        <v>13</v>
      </c>
      <c r="F1273" s="12" t="s">
        <v>14</v>
      </c>
      <c r="G1273" s="13">
        <v>44095</v>
      </c>
      <c r="H1273" s="12" t="s">
        <v>55</v>
      </c>
      <c r="I1273" s="12" t="s">
        <v>70</v>
      </c>
      <c r="J1273" s="14" t="s">
        <v>24</v>
      </c>
      <c r="K1273" t="str">
        <f>_xlfn.XLOOKUP(A1273,attrition_cleaned!$A:$A,attrition_cleaned!$B:$B,"Missing")</f>
        <v>No</v>
      </c>
      <c r="L1273" s="13"/>
      <c r="M1273">
        <f>_xlfn.XLOOKUP(A1273,compensation_cleaned!$A:$A,compensation_cleaned!$B:$B,"Missing")</f>
        <v>804574</v>
      </c>
      <c r="N1273">
        <f>_xlfn.XLOOKUP(A1273,compensation_cleaned!$A:$A,compensation_cleaned!$C:$C,"Missing")</f>
        <v>71873</v>
      </c>
      <c r="O1273" t="str">
        <f>_xlfn.XLOOKUP(A1273,compensation_cleaned!$A:$A,compensation_cleaned!$D:$D,"Missing")</f>
        <v>L2</v>
      </c>
      <c r="P1273">
        <f>_xlfn.XLOOKUP(A1273,engagement_pivot!$A:$A,engagement_pivot!$B:$B,"Missing")</f>
        <v>3.3333333333333335</v>
      </c>
      <c r="Q1273" t="str">
        <f>IF(
  _xlfn.XLOOKUP(A1273, engagement_pivot!A:A, engagement_pivot!C:C, 0) &gt; 0,
  "Yes",
  "No"
)</f>
        <v>Yes</v>
      </c>
      <c r="R1273">
        <f t="shared" si="95"/>
        <v>39</v>
      </c>
      <c r="S1273" t="str">
        <f t="shared" si="96"/>
        <v>37+ months</v>
      </c>
      <c r="T1273">
        <f>_xlfn.XLOOKUP(A1273,performance_pivot!$A:$A,performance_pivot!$B:$B,"Missing")</f>
        <v>4.5</v>
      </c>
      <c r="U1273">
        <f>_xlfn.XLOOKUP(A1273,compensation_cleaned!$A:$A,compensation_cleaned!$F:$F,"Missing")</f>
        <v>746435.40070921986</v>
      </c>
      <c r="V1273" t="str">
        <f t="shared" si="97"/>
        <v>Above Avg Pay</v>
      </c>
      <c r="W1273" t="str">
        <f t="shared" si="98"/>
        <v>High Performer</v>
      </c>
      <c r="Y1273" t="str">
        <f t="shared" si="99"/>
        <v>Well Aligned</v>
      </c>
    </row>
    <row r="1274" spans="1:25">
      <c r="A1274" s="7" t="s">
        <v>1460</v>
      </c>
      <c r="B1274" s="8" t="s">
        <v>19</v>
      </c>
      <c r="C1274" s="8">
        <v>44</v>
      </c>
      <c r="D1274" s="8" t="s">
        <v>12</v>
      </c>
      <c r="E1274" s="8" t="s">
        <v>49</v>
      </c>
      <c r="F1274" s="8" t="s">
        <v>68</v>
      </c>
      <c r="G1274" s="9">
        <v>43685</v>
      </c>
      <c r="H1274" s="8" t="s">
        <v>66</v>
      </c>
      <c r="I1274" s="8" t="s">
        <v>16</v>
      </c>
      <c r="J1274" s="10" t="s">
        <v>24</v>
      </c>
      <c r="K1274" t="str">
        <f>_xlfn.XLOOKUP(A1274,attrition_cleaned!$A:$A,attrition_cleaned!$B:$B,"Missing")</f>
        <v>No</v>
      </c>
      <c r="L1274" s="9"/>
      <c r="M1274">
        <f>_xlfn.XLOOKUP(A1274,compensation_cleaned!$A:$A,compensation_cleaned!$B:$B,"Missing")</f>
        <v>1134837</v>
      </c>
      <c r="N1274">
        <f>_xlfn.XLOOKUP(A1274,compensation_cleaned!$A:$A,compensation_cleaned!$C:$C,"Missing")</f>
        <v>141146</v>
      </c>
      <c r="O1274" t="str">
        <f>_xlfn.XLOOKUP(A1274,compensation_cleaned!$A:$A,compensation_cleaned!$D:$D,"Missing")</f>
        <v>L3</v>
      </c>
      <c r="P1274">
        <f>_xlfn.XLOOKUP(A1274,engagement_pivot!$A:$A,engagement_pivot!$B:$B,"Missing")</f>
        <v>3.3333333333333335</v>
      </c>
      <c r="Q1274" t="str">
        <f>IF(
  _xlfn.XLOOKUP(A1274, engagement_pivot!A:A, engagement_pivot!C:C, 0) &gt; 0,
  "Yes",
  "No"
)</f>
        <v>Yes</v>
      </c>
      <c r="R1274">
        <f t="shared" si="95"/>
        <v>52</v>
      </c>
      <c r="S1274" t="str">
        <f t="shared" si="96"/>
        <v>37+ months</v>
      </c>
      <c r="T1274">
        <f>_xlfn.XLOOKUP(A1274,performance_pivot!$A:$A,performance_pivot!$B:$B,"Missing")</f>
        <v>3</v>
      </c>
      <c r="U1274">
        <f>_xlfn.XLOOKUP(A1274,compensation_cleaned!$A:$A,compensation_cleaned!$F:$F,"Missing")</f>
        <v>1044648.4727722772</v>
      </c>
      <c r="V1274" t="str">
        <f t="shared" si="97"/>
        <v>Above Avg Pay</v>
      </c>
      <c r="W1274" t="str">
        <f t="shared" si="98"/>
        <v>Low/Avg Performer</v>
      </c>
      <c r="Y1274" t="str">
        <f t="shared" si="99"/>
        <v>Overpaid Low Performer</v>
      </c>
    </row>
    <row r="1275" spans="1:25">
      <c r="A1275" s="11" t="s">
        <v>1461</v>
      </c>
      <c r="B1275" s="12" t="s">
        <v>19</v>
      </c>
      <c r="C1275" s="12">
        <v>38</v>
      </c>
      <c r="D1275" s="12" t="s">
        <v>12</v>
      </c>
      <c r="E1275" s="12" t="s">
        <v>49</v>
      </c>
      <c r="F1275" s="12" t="s">
        <v>65</v>
      </c>
      <c r="G1275" s="13">
        <v>42873</v>
      </c>
      <c r="H1275" s="12" t="s">
        <v>164</v>
      </c>
      <c r="I1275" s="12" t="s">
        <v>56</v>
      </c>
      <c r="J1275" s="14" t="s">
        <v>24</v>
      </c>
      <c r="K1275" t="str">
        <f>_xlfn.XLOOKUP(A1275,attrition_cleaned!$A:$A,attrition_cleaned!$B:$B,"Missing")</f>
        <v>No</v>
      </c>
      <c r="L1275" s="13"/>
      <c r="M1275">
        <f>_xlfn.XLOOKUP(A1275,compensation_cleaned!$A:$A,compensation_cleaned!$B:$B,"Missing")</f>
        <v>590954</v>
      </c>
      <c r="N1275">
        <f>_xlfn.XLOOKUP(A1275,compensation_cleaned!$A:$A,compensation_cleaned!$C:$C,"Missing")</f>
        <v>58930</v>
      </c>
      <c r="O1275" t="str">
        <f>_xlfn.XLOOKUP(A1275,compensation_cleaned!$A:$A,compensation_cleaned!$D:$D,"Missing")</f>
        <v>L1</v>
      </c>
      <c r="P1275">
        <f>_xlfn.XLOOKUP(A1275,engagement_pivot!$A:$A,engagement_pivot!$B:$B,"Missing")</f>
        <v>3</v>
      </c>
      <c r="Q1275" t="str">
        <f>IF(
  _xlfn.XLOOKUP(A1275, engagement_pivot!A:A, engagement_pivot!C:C, 0) &gt; 0,
  "Yes",
  "No"
)</f>
        <v>Yes</v>
      </c>
      <c r="R1275">
        <f t="shared" si="95"/>
        <v>79</v>
      </c>
      <c r="S1275" t="str">
        <f t="shared" si="96"/>
        <v>37+ months</v>
      </c>
      <c r="T1275">
        <f>_xlfn.XLOOKUP(A1275,performance_pivot!$A:$A,performance_pivot!$B:$B,"Missing")</f>
        <v>4.333333333333333</v>
      </c>
      <c r="U1275">
        <f>_xlfn.XLOOKUP(A1275,compensation_cleaned!$A:$A,compensation_cleaned!$F:$F,"Missing")</f>
        <v>499723.03723404254</v>
      </c>
      <c r="V1275" t="str">
        <f t="shared" si="97"/>
        <v>Above Avg Pay</v>
      </c>
      <c r="W1275" t="str">
        <f t="shared" si="98"/>
        <v>High Performer</v>
      </c>
      <c r="Y1275" t="str">
        <f t="shared" si="99"/>
        <v>Well Aligned</v>
      </c>
    </row>
    <row r="1276" spans="1:25">
      <c r="A1276" s="7" t="s">
        <v>1462</v>
      </c>
      <c r="B1276" s="8" t="s">
        <v>19</v>
      </c>
      <c r="C1276" s="8">
        <v>34</v>
      </c>
      <c r="D1276" s="8" t="s">
        <v>12</v>
      </c>
      <c r="E1276" s="8" t="s">
        <v>49</v>
      </c>
      <c r="F1276" s="8" t="s">
        <v>50</v>
      </c>
      <c r="G1276" s="9">
        <v>44406</v>
      </c>
      <c r="H1276" s="8" t="s">
        <v>263</v>
      </c>
      <c r="I1276" s="8" t="s">
        <v>56</v>
      </c>
      <c r="J1276" s="10" t="s">
        <v>24</v>
      </c>
      <c r="K1276" t="str">
        <f>_xlfn.XLOOKUP(A1276,attrition_cleaned!$A:$A,attrition_cleaned!$B:$B,"Missing")</f>
        <v>No</v>
      </c>
      <c r="L1276" s="9"/>
      <c r="M1276">
        <f>_xlfn.XLOOKUP(A1276,compensation_cleaned!$A:$A,compensation_cleaned!$B:$B,"Missing")</f>
        <v>1176961</v>
      </c>
      <c r="N1276">
        <f>_xlfn.XLOOKUP(A1276,compensation_cleaned!$A:$A,compensation_cleaned!$C:$C,"Missing")</f>
        <v>152496</v>
      </c>
      <c r="O1276" t="str">
        <f>_xlfn.XLOOKUP(A1276,compensation_cleaned!$A:$A,compensation_cleaned!$D:$D,"Missing")</f>
        <v>L3</v>
      </c>
      <c r="P1276">
        <f>_xlfn.XLOOKUP(A1276,engagement_pivot!$A:$A,engagement_pivot!$B:$B,"Missing")</f>
        <v>4.5</v>
      </c>
      <c r="Q1276" t="str">
        <f>IF(
  _xlfn.XLOOKUP(A1276, engagement_pivot!A:A, engagement_pivot!C:C, 0) &gt; 0,
  "Yes",
  "No"
)</f>
        <v>Yes</v>
      </c>
      <c r="R1276">
        <f t="shared" si="95"/>
        <v>29</v>
      </c>
      <c r="S1276" t="str">
        <f t="shared" si="96"/>
        <v>13–36 months</v>
      </c>
      <c r="T1276">
        <f>_xlfn.XLOOKUP(A1276,performance_pivot!$A:$A,performance_pivot!$B:$B,"Missing")</f>
        <v>3.5</v>
      </c>
      <c r="U1276">
        <f>_xlfn.XLOOKUP(A1276,compensation_cleaned!$A:$A,compensation_cleaned!$F:$F,"Missing")</f>
        <v>1044648.4727722772</v>
      </c>
      <c r="V1276" t="str">
        <f t="shared" si="97"/>
        <v>Above Avg Pay</v>
      </c>
      <c r="W1276" t="str">
        <f t="shared" si="98"/>
        <v>Low/Avg Performer</v>
      </c>
      <c r="Y1276" t="str">
        <f t="shared" si="99"/>
        <v>Overpaid Low Performer</v>
      </c>
    </row>
    <row r="1277" spans="1:25">
      <c r="A1277" s="11" t="s">
        <v>1463</v>
      </c>
      <c r="B1277" s="12" t="s">
        <v>19</v>
      </c>
      <c r="C1277" s="12">
        <v>38</v>
      </c>
      <c r="D1277" s="12" t="s">
        <v>20</v>
      </c>
      <c r="E1277" s="12" t="s">
        <v>26</v>
      </c>
      <c r="F1277" s="12" t="s">
        <v>27</v>
      </c>
      <c r="G1277" s="13">
        <v>44726</v>
      </c>
      <c r="H1277" s="12" t="s">
        <v>261</v>
      </c>
      <c r="I1277" s="12" t="s">
        <v>45</v>
      </c>
      <c r="J1277" s="14" t="s">
        <v>17</v>
      </c>
      <c r="K1277" t="str">
        <f>_xlfn.XLOOKUP(A1277,attrition_cleaned!$A:$A,attrition_cleaned!$B:$B,"Missing")</f>
        <v>No</v>
      </c>
      <c r="L1277" s="13"/>
      <c r="M1277">
        <f>_xlfn.XLOOKUP(A1277,compensation_cleaned!$A:$A,compensation_cleaned!$B:$B,"Missing")</f>
        <v>696324</v>
      </c>
      <c r="N1277">
        <f>_xlfn.XLOOKUP(A1277,compensation_cleaned!$A:$A,compensation_cleaned!$C:$C,"Missing")</f>
        <v>64104</v>
      </c>
      <c r="O1277" t="str">
        <f>_xlfn.XLOOKUP(A1277,compensation_cleaned!$A:$A,compensation_cleaned!$D:$D,"Missing")</f>
        <v>L2</v>
      </c>
      <c r="P1277">
        <f>_xlfn.XLOOKUP(A1277,engagement_pivot!$A:$A,engagement_pivot!$B:$B,"Missing")</f>
        <v>2.5</v>
      </c>
      <c r="Q1277" t="str">
        <f>IF(
  _xlfn.XLOOKUP(A1277, engagement_pivot!A:A, engagement_pivot!C:C, 0) &gt; 0,
  "Yes",
  "No"
)</f>
        <v>Yes</v>
      </c>
      <c r="R1277">
        <f t="shared" si="95"/>
        <v>18</v>
      </c>
      <c r="S1277" t="str">
        <f t="shared" si="96"/>
        <v>13–36 months</v>
      </c>
      <c r="T1277">
        <f>_xlfn.XLOOKUP(A1277,performance_pivot!$A:$A,performance_pivot!$B:$B,"Missing")</f>
        <v>4</v>
      </c>
      <c r="U1277">
        <f>_xlfn.XLOOKUP(A1277,compensation_cleaned!$A:$A,compensation_cleaned!$F:$F,"Missing")</f>
        <v>746435.40070921986</v>
      </c>
      <c r="V1277" t="str">
        <f t="shared" si="97"/>
        <v>Below Avg Pay</v>
      </c>
      <c r="W1277" t="str">
        <f t="shared" si="98"/>
        <v>High Performer</v>
      </c>
      <c r="Y1277" t="str">
        <f t="shared" si="99"/>
        <v>Underpaid High Performer</v>
      </c>
    </row>
    <row r="1278" spans="1:25">
      <c r="A1278" s="7" t="s">
        <v>1464</v>
      </c>
      <c r="B1278" s="8" t="s">
        <v>19</v>
      </c>
      <c r="C1278" s="8">
        <v>26</v>
      </c>
      <c r="D1278" s="8" t="s">
        <v>20</v>
      </c>
      <c r="E1278" s="8" t="s">
        <v>26</v>
      </c>
      <c r="F1278" s="8" t="s">
        <v>58</v>
      </c>
      <c r="G1278" s="9">
        <v>44585</v>
      </c>
      <c r="H1278" s="8" t="s">
        <v>249</v>
      </c>
      <c r="I1278" s="8" t="s">
        <v>70</v>
      </c>
      <c r="J1278" s="10" t="s">
        <v>24</v>
      </c>
      <c r="K1278" t="str">
        <f>_xlfn.XLOOKUP(A1278,attrition_cleaned!$A:$A,attrition_cleaned!$B:$B,"Missing")</f>
        <v>No</v>
      </c>
      <c r="L1278" s="9"/>
      <c r="M1278">
        <f>_xlfn.XLOOKUP(A1278,compensation_cleaned!$A:$A,compensation_cleaned!$B:$B,"Missing")</f>
        <v>641034</v>
      </c>
      <c r="N1278">
        <f>_xlfn.XLOOKUP(A1278,compensation_cleaned!$A:$A,compensation_cleaned!$C:$C,"Missing")</f>
        <v>56801</v>
      </c>
      <c r="O1278" t="str">
        <f>_xlfn.XLOOKUP(A1278,compensation_cleaned!$A:$A,compensation_cleaned!$D:$D,"Missing")</f>
        <v>L2</v>
      </c>
      <c r="P1278">
        <f>_xlfn.XLOOKUP(A1278,engagement_pivot!$A:$A,engagement_pivot!$B:$B,"Missing")</f>
        <v>5</v>
      </c>
      <c r="Q1278" t="str">
        <f>IF(
  _xlfn.XLOOKUP(A1278, engagement_pivot!A:A, engagement_pivot!C:C, 0) &gt; 0,
  "Yes",
  "No"
)</f>
        <v>Yes</v>
      </c>
      <c r="R1278">
        <f t="shared" si="95"/>
        <v>23</v>
      </c>
      <c r="S1278" t="str">
        <f t="shared" si="96"/>
        <v>13–36 months</v>
      </c>
      <c r="T1278">
        <f>_xlfn.XLOOKUP(A1278,performance_pivot!$A:$A,performance_pivot!$B:$B,"Missing")</f>
        <v>3.5</v>
      </c>
      <c r="U1278">
        <f>_xlfn.XLOOKUP(A1278,compensation_cleaned!$A:$A,compensation_cleaned!$F:$F,"Missing")</f>
        <v>746435.40070921986</v>
      </c>
      <c r="V1278" t="str">
        <f t="shared" si="97"/>
        <v>Below Avg Pay</v>
      </c>
      <c r="W1278" t="str">
        <f t="shared" si="98"/>
        <v>Low/Avg Performer</v>
      </c>
      <c r="Y1278" t="str">
        <f t="shared" si="99"/>
        <v>Low Pay &amp; Low Performance</v>
      </c>
    </row>
    <row r="1279" spans="1:25">
      <c r="A1279" s="11" t="s">
        <v>1465</v>
      </c>
      <c r="B1279" s="12" t="s">
        <v>11</v>
      </c>
      <c r="C1279" s="12">
        <v>37</v>
      </c>
      <c r="D1279" s="12" t="s">
        <v>12</v>
      </c>
      <c r="E1279" s="12" t="s">
        <v>49</v>
      </c>
      <c r="F1279" s="12" t="s">
        <v>50</v>
      </c>
      <c r="G1279" s="13">
        <v>45125</v>
      </c>
      <c r="H1279" s="12" t="s">
        <v>626</v>
      </c>
      <c r="I1279" s="12" t="s">
        <v>56</v>
      </c>
      <c r="J1279" s="14" t="s">
        <v>24</v>
      </c>
      <c r="K1279" t="str">
        <f>_xlfn.XLOOKUP(A1279,attrition_cleaned!$A:$A,attrition_cleaned!$B:$B,"Missing")</f>
        <v>No</v>
      </c>
      <c r="L1279" s="13"/>
      <c r="M1279">
        <f>_xlfn.XLOOKUP(A1279,compensation_cleaned!$A:$A,compensation_cleaned!$B:$B,"Missing")</f>
        <v>1191581</v>
      </c>
      <c r="N1279">
        <f>_xlfn.XLOOKUP(A1279,compensation_cleaned!$A:$A,compensation_cleaned!$C:$C,"Missing")</f>
        <v>177384</v>
      </c>
      <c r="O1279" t="str">
        <f>_xlfn.XLOOKUP(A1279,compensation_cleaned!$A:$A,compensation_cleaned!$D:$D,"Missing")</f>
        <v>L3</v>
      </c>
      <c r="P1279">
        <f>_xlfn.XLOOKUP(A1279,engagement_pivot!$A:$A,engagement_pivot!$B:$B,"Missing")</f>
        <v>3</v>
      </c>
      <c r="Q1279" t="str">
        <f>IF(
  _xlfn.XLOOKUP(A1279, engagement_pivot!A:A, engagement_pivot!C:C, 0) &gt; 0,
  "Yes",
  "No"
)</f>
        <v>Yes</v>
      </c>
      <c r="R1279">
        <f t="shared" si="95"/>
        <v>5</v>
      </c>
      <c r="S1279" t="str">
        <f t="shared" si="96"/>
        <v>0–12 months</v>
      </c>
      <c r="T1279">
        <f>_xlfn.XLOOKUP(A1279,performance_pivot!$A:$A,performance_pivot!$B:$B,"Missing")</f>
        <v>4</v>
      </c>
      <c r="U1279">
        <f>_xlfn.XLOOKUP(A1279,compensation_cleaned!$A:$A,compensation_cleaned!$F:$F,"Missing")</f>
        <v>1044648.4727722772</v>
      </c>
      <c r="V1279" t="str">
        <f t="shared" si="97"/>
        <v>Above Avg Pay</v>
      </c>
      <c r="W1279" t="str">
        <f t="shared" si="98"/>
        <v>High Performer</v>
      </c>
      <c r="Y1279" t="str">
        <f t="shared" si="99"/>
        <v>Well Aligned</v>
      </c>
    </row>
    <row r="1280" spans="1:25">
      <c r="A1280" s="7" t="s">
        <v>1466</v>
      </c>
      <c r="B1280" s="8" t="s">
        <v>19</v>
      </c>
      <c r="C1280" s="8">
        <v>39</v>
      </c>
      <c r="D1280" s="8" t="s">
        <v>12</v>
      </c>
      <c r="E1280" s="8" t="s">
        <v>13</v>
      </c>
      <c r="F1280" s="8" t="s">
        <v>14</v>
      </c>
      <c r="G1280" s="9">
        <v>43038</v>
      </c>
      <c r="H1280" s="8" t="s">
        <v>272</v>
      </c>
      <c r="I1280" s="8" t="s">
        <v>31</v>
      </c>
      <c r="J1280" s="10" t="s">
        <v>17</v>
      </c>
      <c r="K1280" t="str">
        <f>_xlfn.XLOOKUP(A1280,attrition_cleaned!$A:$A,attrition_cleaned!$B:$B,"Missing")</f>
        <v>No</v>
      </c>
      <c r="L1280" s="9"/>
      <c r="M1280">
        <f>_xlfn.XLOOKUP(A1280,compensation_cleaned!$A:$A,compensation_cleaned!$B:$B,"Missing")</f>
        <v>745259</v>
      </c>
      <c r="N1280">
        <f>_xlfn.XLOOKUP(A1280,compensation_cleaned!$A:$A,compensation_cleaned!$C:$C,"Missing")</f>
        <v>91337</v>
      </c>
      <c r="O1280" t="str">
        <f>_xlfn.XLOOKUP(A1280,compensation_cleaned!$A:$A,compensation_cleaned!$D:$D,"Missing")</f>
        <v>L2</v>
      </c>
      <c r="P1280">
        <f>_xlfn.XLOOKUP(A1280,engagement_pivot!$A:$A,engagement_pivot!$B:$B,"Missing")</f>
        <v>3.5</v>
      </c>
      <c r="Q1280" t="str">
        <f>IF(
  _xlfn.XLOOKUP(A1280, engagement_pivot!A:A, engagement_pivot!C:C, 0) &gt; 0,
  "Yes",
  "No"
)</f>
        <v>Yes</v>
      </c>
      <c r="R1280">
        <f t="shared" si="95"/>
        <v>74</v>
      </c>
      <c r="S1280" t="str">
        <f t="shared" si="96"/>
        <v>37+ months</v>
      </c>
      <c r="T1280">
        <f>_xlfn.XLOOKUP(A1280,performance_pivot!$A:$A,performance_pivot!$B:$B,"Missing")</f>
        <v>3</v>
      </c>
      <c r="U1280">
        <f>_xlfn.XLOOKUP(A1280,compensation_cleaned!$A:$A,compensation_cleaned!$F:$F,"Missing")</f>
        <v>746435.40070921986</v>
      </c>
      <c r="V1280" t="str">
        <f t="shared" si="97"/>
        <v>Below Avg Pay</v>
      </c>
      <c r="W1280" t="str">
        <f t="shared" si="98"/>
        <v>Low/Avg Performer</v>
      </c>
      <c r="Y1280" t="str">
        <f t="shared" si="99"/>
        <v>Low Pay &amp; Low Performance</v>
      </c>
    </row>
    <row r="1281" spans="1:25">
      <c r="A1281" s="11" t="s">
        <v>1467</v>
      </c>
      <c r="B1281" s="12" t="s">
        <v>19</v>
      </c>
      <c r="C1281" s="12">
        <v>31</v>
      </c>
      <c r="D1281" s="12" t="s">
        <v>12</v>
      </c>
      <c r="E1281" s="12" t="s">
        <v>33</v>
      </c>
      <c r="F1281" s="12" t="s">
        <v>112</v>
      </c>
      <c r="G1281" s="13">
        <v>44715</v>
      </c>
      <c r="H1281" s="12" t="s">
        <v>353</v>
      </c>
      <c r="I1281" s="12" t="s">
        <v>16</v>
      </c>
      <c r="J1281" s="14" t="s">
        <v>24</v>
      </c>
      <c r="K1281" t="str">
        <f>_xlfn.XLOOKUP(A1281,attrition_cleaned!$A:$A,attrition_cleaned!$B:$B,"Missing")</f>
        <v>No</v>
      </c>
      <c r="L1281" s="13"/>
      <c r="M1281">
        <f>_xlfn.XLOOKUP(A1281,compensation_cleaned!$A:$A,compensation_cleaned!$B:$B,"Missing")</f>
        <v>584214</v>
      </c>
      <c r="N1281">
        <f>_xlfn.XLOOKUP(A1281,compensation_cleaned!$A:$A,compensation_cleaned!$C:$C,"Missing")</f>
        <v>43652</v>
      </c>
      <c r="O1281" t="str">
        <f>_xlfn.XLOOKUP(A1281,compensation_cleaned!$A:$A,compensation_cleaned!$D:$D,"Missing")</f>
        <v>L1</v>
      </c>
      <c r="P1281">
        <f>_xlfn.XLOOKUP(A1281,engagement_pivot!$A:$A,engagement_pivot!$B:$B,"Missing")</f>
        <v>2</v>
      </c>
      <c r="Q1281" t="str">
        <f>IF(
  _xlfn.XLOOKUP(A1281, engagement_pivot!A:A, engagement_pivot!C:C, 0) &gt; 0,
  "Yes",
  "No"
)</f>
        <v>Yes</v>
      </c>
      <c r="R1281">
        <f t="shared" si="95"/>
        <v>18</v>
      </c>
      <c r="S1281" t="str">
        <f t="shared" si="96"/>
        <v>13–36 months</v>
      </c>
      <c r="T1281">
        <f>_xlfn.XLOOKUP(A1281,performance_pivot!$A:$A,performance_pivot!$B:$B,"Missing")</f>
        <v>3.5</v>
      </c>
      <c r="U1281">
        <f>_xlfn.XLOOKUP(A1281,compensation_cleaned!$A:$A,compensation_cleaned!$F:$F,"Missing")</f>
        <v>499723.03723404254</v>
      </c>
      <c r="V1281" t="str">
        <f t="shared" si="97"/>
        <v>Above Avg Pay</v>
      </c>
      <c r="W1281" t="str">
        <f t="shared" si="98"/>
        <v>Low/Avg Performer</v>
      </c>
      <c r="Y1281" t="str">
        <f t="shared" si="99"/>
        <v>Overpaid Low Performer</v>
      </c>
    </row>
    <row r="1282" spans="1:25">
      <c r="A1282" s="7" t="s">
        <v>1468</v>
      </c>
      <c r="B1282" s="8" t="s">
        <v>19</v>
      </c>
      <c r="C1282" s="8">
        <v>25</v>
      </c>
      <c r="D1282" s="8" t="s">
        <v>12</v>
      </c>
      <c r="E1282" s="8" t="s">
        <v>37</v>
      </c>
      <c r="F1282" s="8" t="s">
        <v>43</v>
      </c>
      <c r="G1282" s="9">
        <v>44164</v>
      </c>
      <c r="H1282" s="8" t="s">
        <v>60</v>
      </c>
      <c r="I1282" s="8" t="s">
        <v>70</v>
      </c>
      <c r="J1282" s="10" t="s">
        <v>17</v>
      </c>
      <c r="K1282" t="str">
        <f>_xlfn.XLOOKUP(A1282,attrition_cleaned!$A:$A,attrition_cleaned!$B:$B,"Missing")</f>
        <v>Yes</v>
      </c>
      <c r="L1282" s="9">
        <v>44919</v>
      </c>
      <c r="M1282">
        <f>_xlfn.XLOOKUP(A1282,compensation_cleaned!$A:$A,compensation_cleaned!$B:$B,"Missing")</f>
        <v>648530</v>
      </c>
      <c r="N1282">
        <f>_xlfn.XLOOKUP(A1282,compensation_cleaned!$A:$A,compensation_cleaned!$C:$C,"Missing")</f>
        <v>55027</v>
      </c>
      <c r="O1282" t="str">
        <f>_xlfn.XLOOKUP(A1282,compensation_cleaned!$A:$A,compensation_cleaned!$D:$D,"Missing")</f>
        <v>L2</v>
      </c>
      <c r="P1282">
        <f>_xlfn.XLOOKUP(A1282,engagement_pivot!$A:$A,engagement_pivot!$B:$B,"Missing")</f>
        <v>2</v>
      </c>
      <c r="Q1282" t="str">
        <f>IF(
  _xlfn.XLOOKUP(A1282, engagement_pivot!A:A, engagement_pivot!C:C, 0) &gt; 0,
  "Yes",
  "No"
)</f>
        <v>Yes</v>
      </c>
      <c r="R1282">
        <f t="shared" si="95"/>
        <v>24</v>
      </c>
      <c r="S1282" t="str">
        <f t="shared" si="96"/>
        <v>13–36 months</v>
      </c>
      <c r="T1282">
        <f>_xlfn.XLOOKUP(A1282,performance_pivot!$A:$A,performance_pivot!$B:$B,"Missing")</f>
        <v>4</v>
      </c>
      <c r="U1282">
        <f>_xlfn.XLOOKUP(A1282,compensation_cleaned!$A:$A,compensation_cleaned!$F:$F,"Missing")</f>
        <v>746435.40070921986</v>
      </c>
      <c r="V1282" t="str">
        <f t="shared" si="97"/>
        <v>Below Avg Pay</v>
      </c>
      <c r="W1282" t="str">
        <f t="shared" si="98"/>
        <v>High Performer</v>
      </c>
      <c r="Y1282" t="str">
        <f t="shared" si="99"/>
        <v>Underpaid High Performer</v>
      </c>
    </row>
    <row r="1283" spans="1:25">
      <c r="A1283" s="11" t="s">
        <v>1469</v>
      </c>
      <c r="B1283" s="12" t="s">
        <v>19</v>
      </c>
      <c r="C1283" s="12">
        <v>34</v>
      </c>
      <c r="D1283" s="12" t="s">
        <v>12</v>
      </c>
      <c r="E1283" s="12" t="s">
        <v>33</v>
      </c>
      <c r="F1283" s="12" t="s">
        <v>34</v>
      </c>
      <c r="G1283" s="13">
        <v>44787</v>
      </c>
      <c r="H1283" s="12" t="s">
        <v>292</v>
      </c>
      <c r="I1283" s="12" t="s">
        <v>45</v>
      </c>
      <c r="J1283" s="14" t="s">
        <v>24</v>
      </c>
      <c r="K1283" t="str">
        <f>_xlfn.XLOOKUP(A1283,attrition_cleaned!$A:$A,attrition_cleaned!$B:$B,"Missing")</f>
        <v>No</v>
      </c>
      <c r="L1283" s="13"/>
      <c r="M1283">
        <f>_xlfn.XLOOKUP(A1283,compensation_cleaned!$A:$A,compensation_cleaned!$B:$B,"Missing")</f>
        <v>1260637</v>
      </c>
      <c r="N1283">
        <f>_xlfn.XLOOKUP(A1283,compensation_cleaned!$A:$A,compensation_cleaned!$C:$C,"Missing")</f>
        <v>101282</v>
      </c>
      <c r="O1283" t="str">
        <f>_xlfn.XLOOKUP(A1283,compensation_cleaned!$A:$A,compensation_cleaned!$D:$D,"Missing")</f>
        <v>L4</v>
      </c>
      <c r="P1283">
        <f>_xlfn.XLOOKUP(A1283,engagement_pivot!$A:$A,engagement_pivot!$B:$B,"Missing")</f>
        <v>1</v>
      </c>
      <c r="Q1283" t="str">
        <f>IF(
  _xlfn.XLOOKUP(A1283, engagement_pivot!A:A, engagement_pivot!C:C, 0) &gt; 0,
  "Yes",
  "No"
)</f>
        <v>Yes</v>
      </c>
      <c r="R1283">
        <f t="shared" ref="R1283:R1346" si="100">IF(K1283="Yes",DATEDIF(G1283,L1283,"M"),DATEDIF(G1283,DATE(2023,12,31),"M"))</f>
        <v>16</v>
      </c>
      <c r="S1283" t="str">
        <f t="shared" ref="S1283:S1346" si="101">IF(R1283&lt;=12,"0–12 months",
 IF(R1283&lt;=36,"13–36 months","37+ months"))</f>
        <v>13–36 months</v>
      </c>
      <c r="T1283">
        <f>_xlfn.XLOOKUP(A1283,performance_pivot!$A:$A,performance_pivot!$B:$B,"Missing")</f>
        <v>3</v>
      </c>
      <c r="U1283">
        <f>_xlfn.XLOOKUP(A1283,compensation_cleaned!$A:$A,compensation_cleaned!$F:$F,"Missing")</f>
        <v>1044648.4727722772</v>
      </c>
      <c r="V1283" t="str">
        <f t="shared" ref="V1283:V1346" si="102">IF(M1283&gt;U1283,"Above Avg Pay","Below Avg Pay")</f>
        <v>Above Avg Pay</v>
      </c>
      <c r="W1283" t="str">
        <f t="shared" ref="W1283:W1346" si="103">IF(T1283&gt;=4,"High Performer","Low/Avg Performer")</f>
        <v>Low/Avg Performer</v>
      </c>
      <c r="Y1283" t="str">
        <f t="shared" si="99"/>
        <v>Overpaid Low Performer</v>
      </c>
    </row>
    <row r="1284" spans="1:25">
      <c r="A1284" s="7" t="s">
        <v>1470</v>
      </c>
      <c r="B1284" s="8" t="s">
        <v>19</v>
      </c>
      <c r="C1284" s="8">
        <v>26</v>
      </c>
      <c r="D1284" s="8" t="s">
        <v>20</v>
      </c>
      <c r="E1284" s="8" t="s">
        <v>49</v>
      </c>
      <c r="F1284" s="8" t="s">
        <v>65</v>
      </c>
      <c r="G1284" s="9">
        <v>43989</v>
      </c>
      <c r="H1284" s="8" t="s">
        <v>179</v>
      </c>
      <c r="I1284" s="8" t="s">
        <v>70</v>
      </c>
      <c r="J1284" s="10" t="s">
        <v>24</v>
      </c>
      <c r="K1284" t="str">
        <f>_xlfn.XLOOKUP(A1284,attrition_cleaned!$A:$A,attrition_cleaned!$B:$B,"Missing")</f>
        <v>No</v>
      </c>
      <c r="L1284" s="9"/>
      <c r="M1284">
        <f>_xlfn.XLOOKUP(A1284,compensation_cleaned!$A:$A,compensation_cleaned!$B:$B,"Missing")</f>
        <v>1047605</v>
      </c>
      <c r="N1284">
        <f>_xlfn.XLOOKUP(A1284,compensation_cleaned!$A:$A,compensation_cleaned!$C:$C,"Missing")</f>
        <v>127868</v>
      </c>
      <c r="O1284" t="str">
        <f>_xlfn.XLOOKUP(A1284,compensation_cleaned!$A:$A,compensation_cleaned!$D:$D,"Missing")</f>
        <v>L3</v>
      </c>
      <c r="P1284">
        <f>_xlfn.XLOOKUP(A1284,engagement_pivot!$A:$A,engagement_pivot!$B:$B,"Missing")</f>
        <v>4</v>
      </c>
      <c r="Q1284" t="str">
        <f>IF(
  _xlfn.XLOOKUP(A1284, engagement_pivot!A:A, engagement_pivot!C:C, 0) &gt; 0,
  "Yes",
  "No"
)</f>
        <v>Yes</v>
      </c>
      <c r="R1284">
        <f t="shared" si="100"/>
        <v>42</v>
      </c>
      <c r="S1284" t="str">
        <f t="shared" si="101"/>
        <v>37+ months</v>
      </c>
      <c r="T1284">
        <f>_xlfn.XLOOKUP(A1284,performance_pivot!$A:$A,performance_pivot!$B:$B,"Missing")</f>
        <v>4</v>
      </c>
      <c r="U1284">
        <f>_xlfn.XLOOKUP(A1284,compensation_cleaned!$A:$A,compensation_cleaned!$F:$F,"Missing")</f>
        <v>1044648.4727722772</v>
      </c>
      <c r="V1284" t="str">
        <f t="shared" si="102"/>
        <v>Above Avg Pay</v>
      </c>
      <c r="W1284" t="str">
        <f t="shared" si="103"/>
        <v>High Performer</v>
      </c>
      <c r="Y1284" t="str">
        <f t="shared" ref="Y1284:Y1347" si="104">IF(
 AND(V1284="Above Avg Pay",W1284="High Performer"),"Well Aligned",
 IF(
  AND(V1284="Below Avg Pay",W1284="High Performer"),"Underpaid High Performer",
  IF(
   AND(V1284="Above Avg Pay",W1284="Low/Avg Performer"),"Overpaid Low Performer",
   "Low Pay &amp; Low Performance"
  )
 )
)</f>
        <v>Well Aligned</v>
      </c>
    </row>
    <row r="1285" spans="1:25">
      <c r="A1285" s="11" t="s">
        <v>1471</v>
      </c>
      <c r="B1285" s="12" t="s">
        <v>11</v>
      </c>
      <c r="C1285" s="12">
        <v>31</v>
      </c>
      <c r="D1285" s="12" t="s">
        <v>12</v>
      </c>
      <c r="E1285" s="12" t="s">
        <v>26</v>
      </c>
      <c r="F1285" s="12" t="s">
        <v>58</v>
      </c>
      <c r="G1285" s="13">
        <v>43934</v>
      </c>
      <c r="H1285" s="12" t="s">
        <v>626</v>
      </c>
      <c r="I1285" s="12" t="s">
        <v>16</v>
      </c>
      <c r="J1285" s="14" t="s">
        <v>24</v>
      </c>
      <c r="K1285" t="str">
        <f>_xlfn.XLOOKUP(A1285,attrition_cleaned!$A:$A,attrition_cleaned!$B:$B,"Missing")</f>
        <v>Yes</v>
      </c>
      <c r="L1285" s="13">
        <v>44196</v>
      </c>
      <c r="M1285">
        <f>_xlfn.XLOOKUP(A1285,compensation_cleaned!$A:$A,compensation_cleaned!$B:$B,"Missing")</f>
        <v>921584</v>
      </c>
      <c r="N1285">
        <f>_xlfn.XLOOKUP(A1285,compensation_cleaned!$A:$A,compensation_cleaned!$C:$C,"Missing")</f>
        <v>118570</v>
      </c>
      <c r="O1285" t="str">
        <f>_xlfn.XLOOKUP(A1285,compensation_cleaned!$A:$A,compensation_cleaned!$D:$D,"Missing")</f>
        <v>L3</v>
      </c>
      <c r="P1285">
        <f>_xlfn.XLOOKUP(A1285,engagement_pivot!$A:$A,engagement_pivot!$B:$B,"Missing")</f>
        <v>4.5</v>
      </c>
      <c r="Q1285" t="str">
        <f>IF(
  _xlfn.XLOOKUP(A1285, engagement_pivot!A:A, engagement_pivot!C:C, 0) &gt; 0,
  "Yes",
  "No"
)</f>
        <v>Yes</v>
      </c>
      <c r="R1285">
        <f t="shared" si="100"/>
        <v>8</v>
      </c>
      <c r="S1285" t="str">
        <f t="shared" si="101"/>
        <v>0–12 months</v>
      </c>
      <c r="T1285">
        <f>_xlfn.XLOOKUP(A1285,performance_pivot!$A:$A,performance_pivot!$B:$B,"Missing")</f>
        <v>4</v>
      </c>
      <c r="U1285">
        <f>_xlfn.XLOOKUP(A1285,compensation_cleaned!$A:$A,compensation_cleaned!$F:$F,"Missing")</f>
        <v>1044648.4727722772</v>
      </c>
      <c r="V1285" t="str">
        <f t="shared" si="102"/>
        <v>Below Avg Pay</v>
      </c>
      <c r="W1285" t="str">
        <f t="shared" si="103"/>
        <v>High Performer</v>
      </c>
      <c r="Y1285" t="str">
        <f t="shared" si="104"/>
        <v>Underpaid High Performer</v>
      </c>
    </row>
    <row r="1286" spans="1:25">
      <c r="A1286" s="7" t="s">
        <v>1472</v>
      </c>
      <c r="B1286" s="8" t="s">
        <v>19</v>
      </c>
      <c r="C1286" s="8">
        <v>42</v>
      </c>
      <c r="D1286" s="8" t="s">
        <v>12</v>
      </c>
      <c r="E1286" s="8" t="s">
        <v>49</v>
      </c>
      <c r="F1286" s="8" t="s">
        <v>68</v>
      </c>
      <c r="G1286" s="9">
        <v>43958</v>
      </c>
      <c r="H1286" s="8" t="s">
        <v>335</v>
      </c>
      <c r="I1286" s="8" t="s">
        <v>45</v>
      </c>
      <c r="J1286" s="10" t="s">
        <v>24</v>
      </c>
      <c r="K1286" t="str">
        <f>_xlfn.XLOOKUP(A1286,attrition_cleaned!$A:$A,attrition_cleaned!$B:$B,"Missing")</f>
        <v>No</v>
      </c>
      <c r="L1286" s="9"/>
      <c r="M1286">
        <f>_xlfn.XLOOKUP(A1286,compensation_cleaned!$A:$A,compensation_cleaned!$B:$B,"Missing")</f>
        <v>532893</v>
      </c>
      <c r="N1286">
        <f>_xlfn.XLOOKUP(A1286,compensation_cleaned!$A:$A,compensation_cleaned!$C:$C,"Missing")</f>
        <v>50905</v>
      </c>
      <c r="O1286" t="str">
        <f>_xlfn.XLOOKUP(A1286,compensation_cleaned!$A:$A,compensation_cleaned!$D:$D,"Missing")</f>
        <v>L1</v>
      </c>
      <c r="P1286">
        <f>_xlfn.XLOOKUP(A1286,engagement_pivot!$A:$A,engagement_pivot!$B:$B,"Missing")</f>
        <v>2.5</v>
      </c>
      <c r="Q1286" t="str">
        <f>IF(
  _xlfn.XLOOKUP(A1286, engagement_pivot!A:A, engagement_pivot!C:C, 0) &gt; 0,
  "Yes",
  "No"
)</f>
        <v>Yes</v>
      </c>
      <c r="R1286">
        <f t="shared" si="100"/>
        <v>43</v>
      </c>
      <c r="S1286" t="str">
        <f t="shared" si="101"/>
        <v>37+ months</v>
      </c>
      <c r="T1286">
        <f>_xlfn.XLOOKUP(A1286,performance_pivot!$A:$A,performance_pivot!$B:$B,"Missing")</f>
        <v>3.5</v>
      </c>
      <c r="U1286">
        <f>_xlfn.XLOOKUP(A1286,compensation_cleaned!$A:$A,compensation_cleaned!$F:$F,"Missing")</f>
        <v>499723.03723404254</v>
      </c>
      <c r="V1286" t="str">
        <f t="shared" si="102"/>
        <v>Above Avg Pay</v>
      </c>
      <c r="W1286" t="str">
        <f t="shared" si="103"/>
        <v>Low/Avg Performer</v>
      </c>
      <c r="Y1286" t="str">
        <f t="shared" si="104"/>
        <v>Overpaid Low Performer</v>
      </c>
    </row>
    <row r="1287" spans="1:25">
      <c r="A1287" s="11" t="s">
        <v>1473</v>
      </c>
      <c r="B1287" s="12" t="s">
        <v>19</v>
      </c>
      <c r="C1287" s="12">
        <v>28</v>
      </c>
      <c r="D1287" s="12" t="s">
        <v>12</v>
      </c>
      <c r="E1287" s="12" t="s">
        <v>13</v>
      </c>
      <c r="F1287" s="12" t="s">
        <v>14</v>
      </c>
      <c r="G1287" s="13">
        <v>44525</v>
      </c>
      <c r="H1287" s="12" t="s">
        <v>432</v>
      </c>
      <c r="I1287" s="12" t="s">
        <v>56</v>
      </c>
      <c r="J1287" s="14" t="s">
        <v>24</v>
      </c>
      <c r="K1287" t="str">
        <f>_xlfn.XLOOKUP(A1287,attrition_cleaned!$A:$A,attrition_cleaned!$B:$B,"Missing")</f>
        <v>No</v>
      </c>
      <c r="L1287" s="13"/>
      <c r="M1287">
        <f>_xlfn.XLOOKUP(A1287,compensation_cleaned!$A:$A,compensation_cleaned!$B:$B,"Missing")</f>
        <v>766458</v>
      </c>
      <c r="N1287">
        <f>_xlfn.XLOOKUP(A1287,compensation_cleaned!$A:$A,compensation_cleaned!$C:$C,"Missing")</f>
        <v>88604</v>
      </c>
      <c r="O1287" t="str">
        <f>_xlfn.XLOOKUP(A1287,compensation_cleaned!$A:$A,compensation_cleaned!$D:$D,"Missing")</f>
        <v>L2</v>
      </c>
      <c r="P1287">
        <f>_xlfn.XLOOKUP(A1287,engagement_pivot!$A:$A,engagement_pivot!$B:$B,"Missing")</f>
        <v>1</v>
      </c>
      <c r="Q1287" t="str">
        <f>IF(
  _xlfn.XLOOKUP(A1287, engagement_pivot!A:A, engagement_pivot!C:C, 0) &gt; 0,
  "Yes",
  "No"
)</f>
        <v>Yes</v>
      </c>
      <c r="R1287">
        <f t="shared" si="100"/>
        <v>25</v>
      </c>
      <c r="S1287" t="str">
        <f t="shared" si="101"/>
        <v>13–36 months</v>
      </c>
      <c r="T1287">
        <f>_xlfn.XLOOKUP(A1287,performance_pivot!$A:$A,performance_pivot!$B:$B,"Missing")</f>
        <v>3.5</v>
      </c>
      <c r="U1287">
        <f>_xlfn.XLOOKUP(A1287,compensation_cleaned!$A:$A,compensation_cleaned!$F:$F,"Missing")</f>
        <v>746435.40070921986</v>
      </c>
      <c r="V1287" t="str">
        <f t="shared" si="102"/>
        <v>Above Avg Pay</v>
      </c>
      <c r="W1287" t="str">
        <f t="shared" si="103"/>
        <v>Low/Avg Performer</v>
      </c>
      <c r="Y1287" t="str">
        <f t="shared" si="104"/>
        <v>Overpaid Low Performer</v>
      </c>
    </row>
    <row r="1288" spans="1:25">
      <c r="A1288" s="7" t="s">
        <v>1474</v>
      </c>
      <c r="B1288" s="8" t="s">
        <v>11</v>
      </c>
      <c r="C1288" s="8">
        <v>35</v>
      </c>
      <c r="D1288" s="8" t="s">
        <v>20</v>
      </c>
      <c r="E1288" s="8" t="s">
        <v>26</v>
      </c>
      <c r="F1288" s="8" t="s">
        <v>27</v>
      </c>
      <c r="G1288" s="9">
        <v>43329</v>
      </c>
      <c r="H1288" s="8" t="s">
        <v>518</v>
      </c>
      <c r="I1288" s="8" t="s">
        <v>56</v>
      </c>
      <c r="J1288" s="10" t="s">
        <v>24</v>
      </c>
      <c r="K1288" t="str">
        <f>_xlfn.XLOOKUP(A1288,attrition_cleaned!$A:$A,attrition_cleaned!$B:$B,"Missing")</f>
        <v>No</v>
      </c>
      <c r="L1288" s="9"/>
      <c r="M1288">
        <f>_xlfn.XLOOKUP(A1288,compensation_cleaned!$A:$A,compensation_cleaned!$B:$B,"Missing")</f>
        <v>607893</v>
      </c>
      <c r="N1288">
        <f>_xlfn.XLOOKUP(A1288,compensation_cleaned!$A:$A,compensation_cleaned!$C:$C,"Missing")</f>
        <v>45409</v>
      </c>
      <c r="O1288" t="str">
        <f>_xlfn.XLOOKUP(A1288,compensation_cleaned!$A:$A,compensation_cleaned!$D:$D,"Missing")</f>
        <v>L2</v>
      </c>
      <c r="P1288">
        <f>_xlfn.XLOOKUP(A1288,engagement_pivot!$A:$A,engagement_pivot!$B:$B,"Missing")</f>
        <v>2.5</v>
      </c>
      <c r="Q1288" t="str">
        <f>IF(
  _xlfn.XLOOKUP(A1288, engagement_pivot!A:A, engagement_pivot!C:C, 0) &gt; 0,
  "Yes",
  "No"
)</f>
        <v>Yes</v>
      </c>
      <c r="R1288">
        <f t="shared" si="100"/>
        <v>64</v>
      </c>
      <c r="S1288" t="str">
        <f t="shared" si="101"/>
        <v>37+ months</v>
      </c>
      <c r="T1288">
        <f>_xlfn.XLOOKUP(A1288,performance_pivot!$A:$A,performance_pivot!$B:$B,"Missing")</f>
        <v>4</v>
      </c>
      <c r="U1288">
        <f>_xlfn.XLOOKUP(A1288,compensation_cleaned!$A:$A,compensation_cleaned!$F:$F,"Missing")</f>
        <v>746435.40070921986</v>
      </c>
      <c r="V1288" t="str">
        <f t="shared" si="102"/>
        <v>Below Avg Pay</v>
      </c>
      <c r="W1288" t="str">
        <f t="shared" si="103"/>
        <v>High Performer</v>
      </c>
      <c r="Y1288" t="str">
        <f t="shared" si="104"/>
        <v>Underpaid High Performer</v>
      </c>
    </row>
    <row r="1289" spans="1:25">
      <c r="A1289" s="11" t="s">
        <v>1475</v>
      </c>
      <c r="B1289" s="12" t="s">
        <v>19</v>
      </c>
      <c r="C1289" s="12">
        <v>33</v>
      </c>
      <c r="D1289" s="12" t="s">
        <v>12</v>
      </c>
      <c r="E1289" s="12" t="s">
        <v>37</v>
      </c>
      <c r="F1289" s="12" t="s">
        <v>38</v>
      </c>
      <c r="G1289" s="13">
        <v>43349</v>
      </c>
      <c r="H1289" s="12" t="s">
        <v>358</v>
      </c>
      <c r="I1289" s="12" t="s">
        <v>23</v>
      </c>
      <c r="J1289" s="14" t="s">
        <v>24</v>
      </c>
      <c r="K1289" t="str">
        <f>_xlfn.XLOOKUP(A1289,attrition_cleaned!$A:$A,attrition_cleaned!$B:$B,"Missing")</f>
        <v>Yes</v>
      </c>
      <c r="L1289" s="13">
        <v>44402</v>
      </c>
      <c r="M1289">
        <f>_xlfn.XLOOKUP(A1289,compensation_cleaned!$A:$A,compensation_cleaned!$B:$B,"Missing")</f>
        <v>1916788</v>
      </c>
      <c r="N1289">
        <f>_xlfn.XLOOKUP(A1289,compensation_cleaned!$A:$A,compensation_cleaned!$C:$C,"Missing")</f>
        <v>105753</v>
      </c>
      <c r="O1289" t="str">
        <f>_xlfn.XLOOKUP(A1289,compensation_cleaned!$A:$A,compensation_cleaned!$D:$D,"Missing")</f>
        <v>L5</v>
      </c>
      <c r="P1289">
        <f>_xlfn.XLOOKUP(A1289,engagement_pivot!$A:$A,engagement_pivot!$B:$B,"Missing")</f>
        <v>2</v>
      </c>
      <c r="Q1289" t="str">
        <f>IF(
  _xlfn.XLOOKUP(A1289, engagement_pivot!A:A, engagement_pivot!C:C, 0) &gt; 0,
  "Yes",
  "No"
)</f>
        <v>Yes</v>
      </c>
      <c r="R1289">
        <f t="shared" si="100"/>
        <v>34</v>
      </c>
      <c r="S1289" t="str">
        <f t="shared" si="101"/>
        <v>13–36 months</v>
      </c>
      <c r="T1289">
        <f>_xlfn.XLOOKUP(A1289,performance_pivot!$A:$A,performance_pivot!$B:$B,"Missing")</f>
        <v>4</v>
      </c>
      <c r="U1289">
        <f>_xlfn.XLOOKUP(A1289,compensation_cleaned!$A:$A,compensation_cleaned!$F:$F,"Missing")</f>
        <v>1044648.4727722772</v>
      </c>
      <c r="V1289" t="str">
        <f t="shared" si="102"/>
        <v>Above Avg Pay</v>
      </c>
      <c r="W1289" t="str">
        <f t="shared" si="103"/>
        <v>High Performer</v>
      </c>
      <c r="Y1289" t="str">
        <f t="shared" si="104"/>
        <v>Well Aligned</v>
      </c>
    </row>
    <row r="1290" spans="1:25">
      <c r="A1290" s="7" t="s">
        <v>1476</v>
      </c>
      <c r="B1290" s="8" t="s">
        <v>11</v>
      </c>
      <c r="C1290" s="8">
        <v>23</v>
      </c>
      <c r="D1290" s="8" t="s">
        <v>12</v>
      </c>
      <c r="E1290" s="8" t="s">
        <v>49</v>
      </c>
      <c r="F1290" s="8" t="s">
        <v>50</v>
      </c>
      <c r="G1290" s="9">
        <v>43257</v>
      </c>
      <c r="H1290" s="8" t="s">
        <v>422</v>
      </c>
      <c r="I1290" s="8" t="s">
        <v>23</v>
      </c>
      <c r="J1290" s="10" t="s">
        <v>24</v>
      </c>
      <c r="K1290" t="str">
        <f>_xlfn.XLOOKUP(A1290,attrition_cleaned!$A:$A,attrition_cleaned!$B:$B,"Missing")</f>
        <v>Yes</v>
      </c>
      <c r="L1290" s="9">
        <v>44556</v>
      </c>
      <c r="M1290">
        <f>_xlfn.XLOOKUP(A1290,compensation_cleaned!$A:$A,compensation_cleaned!$B:$B,"Missing")</f>
        <v>744404</v>
      </c>
      <c r="N1290">
        <f>_xlfn.XLOOKUP(A1290,compensation_cleaned!$A:$A,compensation_cleaned!$C:$C,"Missing")</f>
        <v>78166</v>
      </c>
      <c r="O1290" t="str">
        <f>_xlfn.XLOOKUP(A1290,compensation_cleaned!$A:$A,compensation_cleaned!$D:$D,"Missing")</f>
        <v>L2</v>
      </c>
      <c r="P1290">
        <f>_xlfn.XLOOKUP(A1290,engagement_pivot!$A:$A,engagement_pivot!$B:$B,"Missing")</f>
        <v>1.5</v>
      </c>
      <c r="Q1290" t="str">
        <f>IF(
  _xlfn.XLOOKUP(A1290, engagement_pivot!A:A, engagement_pivot!C:C, 0) &gt; 0,
  "Yes",
  "No"
)</f>
        <v>Yes</v>
      </c>
      <c r="R1290">
        <f t="shared" si="100"/>
        <v>42</v>
      </c>
      <c r="S1290" t="str">
        <f t="shared" si="101"/>
        <v>37+ months</v>
      </c>
      <c r="T1290">
        <f>_xlfn.XLOOKUP(A1290,performance_pivot!$A:$A,performance_pivot!$B:$B,"Missing")</f>
        <v>3</v>
      </c>
      <c r="U1290">
        <f>_xlfn.XLOOKUP(A1290,compensation_cleaned!$A:$A,compensation_cleaned!$F:$F,"Missing")</f>
        <v>746435.40070921986</v>
      </c>
      <c r="V1290" t="str">
        <f t="shared" si="102"/>
        <v>Below Avg Pay</v>
      </c>
      <c r="W1290" t="str">
        <f t="shared" si="103"/>
        <v>Low/Avg Performer</v>
      </c>
      <c r="Y1290" t="str">
        <f t="shared" si="104"/>
        <v>Low Pay &amp; Low Performance</v>
      </c>
    </row>
    <row r="1291" spans="1:25">
      <c r="A1291" s="11" t="s">
        <v>1477</v>
      </c>
      <c r="B1291" s="12" t="s">
        <v>19</v>
      </c>
      <c r="C1291" s="12">
        <v>33</v>
      </c>
      <c r="D1291" s="12" t="s">
        <v>20</v>
      </c>
      <c r="E1291" s="12" t="s">
        <v>33</v>
      </c>
      <c r="F1291" s="12" t="s">
        <v>112</v>
      </c>
      <c r="G1291" s="13">
        <v>44489</v>
      </c>
      <c r="H1291" s="12" t="s">
        <v>315</v>
      </c>
      <c r="I1291" s="12" t="s">
        <v>45</v>
      </c>
      <c r="J1291" s="14" t="s">
        <v>24</v>
      </c>
      <c r="K1291" t="str">
        <f>_xlfn.XLOOKUP(A1291,attrition_cleaned!$A:$A,attrition_cleaned!$B:$B,"Missing")</f>
        <v>Yes</v>
      </c>
      <c r="L1291" s="13">
        <v>44843</v>
      </c>
      <c r="M1291">
        <f>_xlfn.XLOOKUP(A1291,compensation_cleaned!$A:$A,compensation_cleaned!$B:$B,"Missing")</f>
        <v>605769</v>
      </c>
      <c r="N1291">
        <f>_xlfn.XLOOKUP(A1291,compensation_cleaned!$A:$A,compensation_cleaned!$C:$C,"Missing")</f>
        <v>52177</v>
      </c>
      <c r="O1291" t="str">
        <f>_xlfn.XLOOKUP(A1291,compensation_cleaned!$A:$A,compensation_cleaned!$D:$D,"Missing")</f>
        <v>L2</v>
      </c>
      <c r="P1291">
        <f>_xlfn.XLOOKUP(A1291,engagement_pivot!$A:$A,engagement_pivot!$B:$B,"Missing")</f>
        <v>3.5</v>
      </c>
      <c r="Q1291" t="str">
        <f>IF(
  _xlfn.XLOOKUP(A1291, engagement_pivot!A:A, engagement_pivot!C:C, 0) &gt; 0,
  "Yes",
  "No"
)</f>
        <v>Yes</v>
      </c>
      <c r="R1291">
        <f t="shared" si="100"/>
        <v>11</v>
      </c>
      <c r="S1291" t="str">
        <f t="shared" si="101"/>
        <v>0–12 months</v>
      </c>
      <c r="T1291">
        <f>_xlfn.XLOOKUP(A1291,performance_pivot!$A:$A,performance_pivot!$B:$B,"Missing")</f>
        <v>2</v>
      </c>
      <c r="U1291">
        <f>_xlfn.XLOOKUP(A1291,compensation_cleaned!$A:$A,compensation_cleaned!$F:$F,"Missing")</f>
        <v>746435.40070921986</v>
      </c>
      <c r="V1291" t="str">
        <f t="shared" si="102"/>
        <v>Below Avg Pay</v>
      </c>
      <c r="W1291" t="str">
        <f t="shared" si="103"/>
        <v>Low/Avg Performer</v>
      </c>
      <c r="Y1291" t="str">
        <f t="shared" si="104"/>
        <v>Low Pay &amp; Low Performance</v>
      </c>
    </row>
    <row r="1292" spans="1:25">
      <c r="A1292" s="7" t="s">
        <v>1478</v>
      </c>
      <c r="B1292" s="8" t="s">
        <v>11</v>
      </c>
      <c r="C1292" s="8">
        <v>34</v>
      </c>
      <c r="D1292" s="8" t="s">
        <v>12</v>
      </c>
      <c r="E1292" s="8" t="s">
        <v>37</v>
      </c>
      <c r="F1292" s="8" t="s">
        <v>38</v>
      </c>
      <c r="G1292" s="9">
        <v>43817</v>
      </c>
      <c r="H1292" s="8" t="s">
        <v>15</v>
      </c>
      <c r="I1292" s="8" t="s">
        <v>70</v>
      </c>
      <c r="J1292" s="10" t="s">
        <v>24</v>
      </c>
      <c r="K1292" t="str">
        <f>_xlfn.XLOOKUP(A1292,attrition_cleaned!$A:$A,attrition_cleaned!$B:$B,"Missing")</f>
        <v>No</v>
      </c>
      <c r="L1292" s="9"/>
      <c r="M1292">
        <f>_xlfn.XLOOKUP(A1292,compensation_cleaned!$A:$A,compensation_cleaned!$B:$B,"Missing")</f>
        <v>487008</v>
      </c>
      <c r="N1292">
        <f>_xlfn.XLOOKUP(A1292,compensation_cleaned!$A:$A,compensation_cleaned!$C:$C,"Missing")</f>
        <v>50010</v>
      </c>
      <c r="O1292" t="str">
        <f>_xlfn.XLOOKUP(A1292,compensation_cleaned!$A:$A,compensation_cleaned!$D:$D,"Missing")</f>
        <v>L1</v>
      </c>
      <c r="P1292">
        <f>_xlfn.XLOOKUP(A1292,engagement_pivot!$A:$A,engagement_pivot!$B:$B,"Missing")</f>
        <v>4</v>
      </c>
      <c r="Q1292" t="str">
        <f>IF(
  _xlfn.XLOOKUP(A1292, engagement_pivot!A:A, engagement_pivot!C:C, 0) &gt; 0,
  "Yes",
  "No"
)</f>
        <v>Yes</v>
      </c>
      <c r="R1292">
        <f t="shared" si="100"/>
        <v>48</v>
      </c>
      <c r="S1292" t="str">
        <f t="shared" si="101"/>
        <v>37+ months</v>
      </c>
      <c r="T1292">
        <f>_xlfn.XLOOKUP(A1292,performance_pivot!$A:$A,performance_pivot!$B:$B,"Missing")</f>
        <v>3.6666666666666665</v>
      </c>
      <c r="U1292">
        <f>_xlfn.XLOOKUP(A1292,compensation_cleaned!$A:$A,compensation_cleaned!$F:$F,"Missing")</f>
        <v>499723.03723404254</v>
      </c>
      <c r="V1292" t="str">
        <f t="shared" si="102"/>
        <v>Below Avg Pay</v>
      </c>
      <c r="W1292" t="str">
        <f t="shared" si="103"/>
        <v>Low/Avg Performer</v>
      </c>
      <c r="Y1292" t="str">
        <f t="shared" si="104"/>
        <v>Low Pay &amp; Low Performance</v>
      </c>
    </row>
    <row r="1293" spans="1:25">
      <c r="A1293" s="11" t="s">
        <v>1479</v>
      </c>
      <c r="B1293" s="12" t="s">
        <v>19</v>
      </c>
      <c r="C1293" s="12">
        <v>37</v>
      </c>
      <c r="D1293" s="12" t="s">
        <v>12</v>
      </c>
      <c r="E1293" s="12" t="s">
        <v>49</v>
      </c>
      <c r="F1293" s="12" t="s">
        <v>68</v>
      </c>
      <c r="G1293" s="13">
        <v>44526</v>
      </c>
      <c r="H1293" s="12" t="s">
        <v>299</v>
      </c>
      <c r="I1293" s="12" t="s">
        <v>31</v>
      </c>
      <c r="J1293" s="14" t="s">
        <v>24</v>
      </c>
      <c r="K1293" t="str">
        <f>_xlfn.XLOOKUP(A1293,attrition_cleaned!$A:$A,attrition_cleaned!$B:$B,"Missing")</f>
        <v>Yes</v>
      </c>
      <c r="L1293" s="13">
        <v>45133</v>
      </c>
      <c r="M1293">
        <f>_xlfn.XLOOKUP(A1293,compensation_cleaned!$A:$A,compensation_cleaned!$B:$B,"Missing")</f>
        <v>746873</v>
      </c>
      <c r="N1293">
        <f>_xlfn.XLOOKUP(A1293,compensation_cleaned!$A:$A,compensation_cleaned!$C:$C,"Missing")</f>
        <v>77769</v>
      </c>
      <c r="O1293" t="str">
        <f>_xlfn.XLOOKUP(A1293,compensation_cleaned!$A:$A,compensation_cleaned!$D:$D,"Missing")</f>
        <v>L2</v>
      </c>
      <c r="P1293">
        <f>_xlfn.XLOOKUP(A1293,engagement_pivot!$A:$A,engagement_pivot!$B:$B,"Missing")</f>
        <v>3</v>
      </c>
      <c r="Q1293" t="str">
        <f>IF(
  _xlfn.XLOOKUP(A1293, engagement_pivot!A:A, engagement_pivot!C:C, 0) &gt; 0,
  "Yes",
  "No"
)</f>
        <v>Yes</v>
      </c>
      <c r="R1293">
        <f t="shared" si="100"/>
        <v>20</v>
      </c>
      <c r="S1293" t="str">
        <f t="shared" si="101"/>
        <v>13–36 months</v>
      </c>
      <c r="T1293">
        <f>_xlfn.XLOOKUP(A1293,performance_pivot!$A:$A,performance_pivot!$B:$B,"Missing")</f>
        <v>3</v>
      </c>
      <c r="U1293">
        <f>_xlfn.XLOOKUP(A1293,compensation_cleaned!$A:$A,compensation_cleaned!$F:$F,"Missing")</f>
        <v>746435.40070921986</v>
      </c>
      <c r="V1293" t="str">
        <f t="shared" si="102"/>
        <v>Above Avg Pay</v>
      </c>
      <c r="W1293" t="str">
        <f t="shared" si="103"/>
        <v>Low/Avg Performer</v>
      </c>
      <c r="Y1293" t="str">
        <f t="shared" si="104"/>
        <v>Overpaid Low Performer</v>
      </c>
    </row>
    <row r="1294" spans="1:25">
      <c r="A1294" s="7" t="s">
        <v>1480</v>
      </c>
      <c r="B1294" s="8" t="s">
        <v>19</v>
      </c>
      <c r="C1294" s="8">
        <v>44</v>
      </c>
      <c r="D1294" s="8" t="s">
        <v>12</v>
      </c>
      <c r="E1294" s="8" t="s">
        <v>37</v>
      </c>
      <c r="F1294" s="8" t="s">
        <v>43</v>
      </c>
      <c r="G1294" s="9">
        <v>43950</v>
      </c>
      <c r="H1294" s="8" t="s">
        <v>220</v>
      </c>
      <c r="I1294" s="8" t="s">
        <v>31</v>
      </c>
      <c r="J1294" s="10" t="s">
        <v>17</v>
      </c>
      <c r="K1294" t="str">
        <f>_xlfn.XLOOKUP(A1294,attrition_cleaned!$A:$A,attrition_cleaned!$B:$B,"Missing")</f>
        <v>No</v>
      </c>
      <c r="L1294" s="9"/>
      <c r="M1294">
        <f>_xlfn.XLOOKUP(A1294,compensation_cleaned!$A:$A,compensation_cleaned!$B:$B,"Missing")</f>
        <v>754061</v>
      </c>
      <c r="N1294">
        <f>_xlfn.XLOOKUP(A1294,compensation_cleaned!$A:$A,compensation_cleaned!$C:$C,"Missing")</f>
        <v>96356</v>
      </c>
      <c r="O1294" t="str">
        <f>_xlfn.XLOOKUP(A1294,compensation_cleaned!$A:$A,compensation_cleaned!$D:$D,"Missing")</f>
        <v>L2</v>
      </c>
      <c r="P1294">
        <f>_xlfn.XLOOKUP(A1294,engagement_pivot!$A:$A,engagement_pivot!$B:$B,"Missing")</f>
        <v>2</v>
      </c>
      <c r="Q1294" t="str">
        <f>IF(
  _xlfn.XLOOKUP(A1294, engagement_pivot!A:A, engagement_pivot!C:C, 0) &gt; 0,
  "Yes",
  "No"
)</f>
        <v>Yes</v>
      </c>
      <c r="R1294">
        <f t="shared" si="100"/>
        <v>44</v>
      </c>
      <c r="S1294" t="str">
        <f t="shared" si="101"/>
        <v>37+ months</v>
      </c>
      <c r="T1294">
        <f>_xlfn.XLOOKUP(A1294,performance_pivot!$A:$A,performance_pivot!$B:$B,"Missing")</f>
        <v>3.6666666666666665</v>
      </c>
      <c r="U1294">
        <f>_xlfn.XLOOKUP(A1294,compensation_cleaned!$A:$A,compensation_cleaned!$F:$F,"Missing")</f>
        <v>746435.40070921986</v>
      </c>
      <c r="V1294" t="str">
        <f t="shared" si="102"/>
        <v>Above Avg Pay</v>
      </c>
      <c r="W1294" t="str">
        <f t="shared" si="103"/>
        <v>Low/Avg Performer</v>
      </c>
      <c r="Y1294" t="str">
        <f t="shared" si="104"/>
        <v>Overpaid Low Performer</v>
      </c>
    </row>
    <row r="1295" spans="1:25">
      <c r="A1295" s="11" t="s">
        <v>1481</v>
      </c>
      <c r="B1295" s="12" t="s">
        <v>11</v>
      </c>
      <c r="C1295" s="12">
        <v>23</v>
      </c>
      <c r="D1295" s="12" t="s">
        <v>12</v>
      </c>
      <c r="E1295" s="12" t="s">
        <v>49</v>
      </c>
      <c r="F1295" s="12" t="s">
        <v>65</v>
      </c>
      <c r="G1295" s="13">
        <v>45258</v>
      </c>
      <c r="H1295" s="12" t="s">
        <v>96</v>
      </c>
      <c r="I1295" s="12" t="s">
        <v>23</v>
      </c>
      <c r="J1295" s="14" t="s">
        <v>24</v>
      </c>
      <c r="K1295" t="str">
        <f>_xlfn.XLOOKUP(A1295,attrition_cleaned!$A:$A,attrition_cleaned!$B:$B,"Missing")</f>
        <v>Yes</v>
      </c>
      <c r="L1295" s="13">
        <v>46912</v>
      </c>
      <c r="M1295">
        <f>_xlfn.XLOOKUP(A1295,compensation_cleaned!$A:$A,compensation_cleaned!$B:$B,"Missing")</f>
        <v>430751</v>
      </c>
      <c r="N1295">
        <f>_xlfn.XLOOKUP(A1295,compensation_cleaned!$A:$A,compensation_cleaned!$C:$C,"Missing")</f>
        <v>32108</v>
      </c>
      <c r="O1295" t="str">
        <f>_xlfn.XLOOKUP(A1295,compensation_cleaned!$A:$A,compensation_cleaned!$D:$D,"Missing")</f>
        <v>L1</v>
      </c>
      <c r="P1295">
        <f>_xlfn.XLOOKUP(A1295,engagement_pivot!$A:$A,engagement_pivot!$B:$B,"Missing")</f>
        <v>5</v>
      </c>
      <c r="Q1295" t="str">
        <f>IF(
  _xlfn.XLOOKUP(A1295, engagement_pivot!A:A, engagement_pivot!C:C, 0) &gt; 0,
  "Yes",
  "No"
)</f>
        <v>Yes</v>
      </c>
      <c r="R1295">
        <f t="shared" si="100"/>
        <v>54</v>
      </c>
      <c r="S1295" t="str">
        <f t="shared" si="101"/>
        <v>37+ months</v>
      </c>
      <c r="T1295">
        <f>_xlfn.XLOOKUP(A1295,performance_pivot!$A:$A,performance_pivot!$B:$B,"Missing")</f>
        <v>3</v>
      </c>
      <c r="U1295">
        <f>_xlfn.XLOOKUP(A1295,compensation_cleaned!$A:$A,compensation_cleaned!$F:$F,"Missing")</f>
        <v>499723.03723404254</v>
      </c>
      <c r="V1295" t="str">
        <f t="shared" si="102"/>
        <v>Below Avg Pay</v>
      </c>
      <c r="W1295" t="str">
        <f t="shared" si="103"/>
        <v>Low/Avg Performer</v>
      </c>
      <c r="Y1295" t="str">
        <f t="shared" si="104"/>
        <v>Low Pay &amp; Low Performance</v>
      </c>
    </row>
    <row r="1296" spans="1:25">
      <c r="A1296" s="7" t="s">
        <v>1482</v>
      </c>
      <c r="B1296" s="8" t="s">
        <v>11</v>
      </c>
      <c r="C1296" s="8">
        <v>29</v>
      </c>
      <c r="D1296" s="8" t="s">
        <v>12</v>
      </c>
      <c r="E1296" s="8" t="s">
        <v>37</v>
      </c>
      <c r="F1296" s="8" t="s">
        <v>38</v>
      </c>
      <c r="G1296" s="9">
        <v>43049</v>
      </c>
      <c r="H1296" s="8" t="s">
        <v>53</v>
      </c>
      <c r="I1296" s="8" t="s">
        <v>45</v>
      </c>
      <c r="J1296" s="10" t="s">
        <v>24</v>
      </c>
      <c r="K1296" t="str">
        <f>_xlfn.XLOOKUP(A1296,attrition_cleaned!$A:$A,attrition_cleaned!$B:$B,"Missing")</f>
        <v>No</v>
      </c>
      <c r="L1296" s="9"/>
      <c r="M1296">
        <f>_xlfn.XLOOKUP(A1296,compensation_cleaned!$A:$A,compensation_cleaned!$B:$B,"Missing")</f>
        <v>772454</v>
      </c>
      <c r="N1296">
        <f>_xlfn.XLOOKUP(A1296,compensation_cleaned!$A:$A,compensation_cleaned!$C:$C,"Missing")</f>
        <v>96479</v>
      </c>
      <c r="O1296" t="str">
        <f>_xlfn.XLOOKUP(A1296,compensation_cleaned!$A:$A,compensation_cleaned!$D:$D,"Missing")</f>
        <v>L2</v>
      </c>
      <c r="P1296">
        <f>_xlfn.XLOOKUP(A1296,engagement_pivot!$A:$A,engagement_pivot!$B:$B,"Missing")</f>
        <v>1.5</v>
      </c>
      <c r="Q1296" t="str">
        <f>IF(
  _xlfn.XLOOKUP(A1296, engagement_pivot!A:A, engagement_pivot!C:C, 0) &gt; 0,
  "Yes",
  "No"
)</f>
        <v>Yes</v>
      </c>
      <c r="R1296">
        <f t="shared" si="100"/>
        <v>73</v>
      </c>
      <c r="S1296" t="str">
        <f t="shared" si="101"/>
        <v>37+ months</v>
      </c>
      <c r="T1296">
        <f>_xlfn.XLOOKUP(A1296,performance_pivot!$A:$A,performance_pivot!$B:$B,"Missing")</f>
        <v>2.5</v>
      </c>
      <c r="U1296">
        <f>_xlfn.XLOOKUP(A1296,compensation_cleaned!$A:$A,compensation_cleaned!$F:$F,"Missing")</f>
        <v>746435.40070921986</v>
      </c>
      <c r="V1296" t="str">
        <f t="shared" si="102"/>
        <v>Above Avg Pay</v>
      </c>
      <c r="W1296" t="str">
        <f t="shared" si="103"/>
        <v>Low/Avg Performer</v>
      </c>
      <c r="Y1296" t="str">
        <f t="shared" si="104"/>
        <v>Overpaid Low Performer</v>
      </c>
    </row>
    <row r="1297" spans="1:25">
      <c r="A1297" s="11" t="s">
        <v>1483</v>
      </c>
      <c r="B1297" s="12" t="s">
        <v>11</v>
      </c>
      <c r="C1297" s="12">
        <v>25</v>
      </c>
      <c r="D1297" s="12" t="s">
        <v>12</v>
      </c>
      <c r="E1297" s="12" t="s">
        <v>33</v>
      </c>
      <c r="F1297" s="12" t="s">
        <v>112</v>
      </c>
      <c r="G1297" s="13">
        <v>44233</v>
      </c>
      <c r="H1297" s="12" t="s">
        <v>47</v>
      </c>
      <c r="I1297" s="12" t="s">
        <v>23</v>
      </c>
      <c r="J1297" s="14" t="s">
        <v>17</v>
      </c>
      <c r="K1297" t="str">
        <f>_xlfn.XLOOKUP(A1297,attrition_cleaned!$A:$A,attrition_cleaned!$B:$B,"Missing")</f>
        <v>No</v>
      </c>
      <c r="L1297" s="13"/>
      <c r="M1297">
        <f>_xlfn.XLOOKUP(A1297,compensation_cleaned!$A:$A,compensation_cleaned!$B:$B,"Missing")</f>
        <v>1494664</v>
      </c>
      <c r="N1297">
        <f>_xlfn.XLOOKUP(A1297,compensation_cleaned!$A:$A,compensation_cleaned!$C:$C,"Missing")</f>
        <v>154983</v>
      </c>
      <c r="O1297" t="str">
        <f>_xlfn.XLOOKUP(A1297,compensation_cleaned!$A:$A,compensation_cleaned!$D:$D,"Missing")</f>
        <v>L4</v>
      </c>
      <c r="P1297">
        <f>_xlfn.XLOOKUP(A1297,engagement_pivot!$A:$A,engagement_pivot!$B:$B,"Missing")</f>
        <v>1</v>
      </c>
      <c r="Q1297" t="str">
        <f>IF(
  _xlfn.XLOOKUP(A1297, engagement_pivot!A:A, engagement_pivot!C:C, 0) &gt; 0,
  "Yes",
  "No"
)</f>
        <v>Yes</v>
      </c>
      <c r="R1297">
        <f t="shared" si="100"/>
        <v>34</v>
      </c>
      <c r="S1297" t="str">
        <f t="shared" si="101"/>
        <v>13–36 months</v>
      </c>
      <c r="T1297">
        <f>_xlfn.XLOOKUP(A1297,performance_pivot!$A:$A,performance_pivot!$B:$B,"Missing")</f>
        <v>3.5</v>
      </c>
      <c r="U1297">
        <f>_xlfn.XLOOKUP(A1297,compensation_cleaned!$A:$A,compensation_cleaned!$F:$F,"Missing")</f>
        <v>1044648.4727722772</v>
      </c>
      <c r="V1297" t="str">
        <f t="shared" si="102"/>
        <v>Above Avg Pay</v>
      </c>
      <c r="W1297" t="str">
        <f t="shared" si="103"/>
        <v>Low/Avg Performer</v>
      </c>
      <c r="Y1297" t="str">
        <f t="shared" si="104"/>
        <v>Overpaid Low Performer</v>
      </c>
    </row>
    <row r="1298" spans="1:25">
      <c r="A1298" s="7" t="s">
        <v>1484</v>
      </c>
      <c r="B1298" s="8" t="s">
        <v>19</v>
      </c>
      <c r="C1298" s="8">
        <v>43</v>
      </c>
      <c r="D1298" s="8" t="s">
        <v>20</v>
      </c>
      <c r="E1298" s="8" t="s">
        <v>37</v>
      </c>
      <c r="F1298" s="8" t="s">
        <v>38</v>
      </c>
      <c r="G1298" s="9">
        <v>43419</v>
      </c>
      <c r="H1298" s="8" t="s">
        <v>233</v>
      </c>
      <c r="I1298" s="8" t="s">
        <v>23</v>
      </c>
      <c r="J1298" s="10" t="s">
        <v>24</v>
      </c>
      <c r="K1298" t="str">
        <f>_xlfn.XLOOKUP(A1298,attrition_cleaned!$A:$A,attrition_cleaned!$B:$B,"Missing")</f>
        <v>Yes</v>
      </c>
      <c r="L1298" s="9">
        <v>44190</v>
      </c>
      <c r="M1298">
        <f>_xlfn.XLOOKUP(A1298,compensation_cleaned!$A:$A,compensation_cleaned!$B:$B,"Missing")</f>
        <v>436416</v>
      </c>
      <c r="N1298">
        <f>_xlfn.XLOOKUP(A1298,compensation_cleaned!$A:$A,compensation_cleaned!$C:$C,"Missing")</f>
        <v>63222</v>
      </c>
      <c r="O1298" t="str">
        <f>_xlfn.XLOOKUP(A1298,compensation_cleaned!$A:$A,compensation_cleaned!$D:$D,"Missing")</f>
        <v>L1</v>
      </c>
      <c r="P1298">
        <f>_xlfn.XLOOKUP(A1298,engagement_pivot!$A:$A,engagement_pivot!$B:$B,"Missing")</f>
        <v>3.6666666666666665</v>
      </c>
      <c r="Q1298" t="str">
        <f>IF(
  _xlfn.XLOOKUP(A1298, engagement_pivot!A:A, engagement_pivot!C:C, 0) &gt; 0,
  "Yes",
  "No"
)</f>
        <v>Yes</v>
      </c>
      <c r="R1298">
        <f t="shared" si="100"/>
        <v>25</v>
      </c>
      <c r="S1298" t="str">
        <f t="shared" si="101"/>
        <v>13–36 months</v>
      </c>
      <c r="T1298">
        <f>_xlfn.XLOOKUP(A1298,performance_pivot!$A:$A,performance_pivot!$B:$B,"Missing")</f>
        <v>3.75</v>
      </c>
      <c r="U1298">
        <f>_xlfn.XLOOKUP(A1298,compensation_cleaned!$A:$A,compensation_cleaned!$F:$F,"Missing")</f>
        <v>499723.03723404254</v>
      </c>
      <c r="V1298" t="str">
        <f t="shared" si="102"/>
        <v>Below Avg Pay</v>
      </c>
      <c r="W1298" t="str">
        <f t="shared" si="103"/>
        <v>Low/Avg Performer</v>
      </c>
      <c r="Y1298" t="str">
        <f t="shared" si="104"/>
        <v>Low Pay &amp; Low Performance</v>
      </c>
    </row>
    <row r="1299" spans="1:25">
      <c r="A1299" s="11" t="s">
        <v>1485</v>
      </c>
      <c r="B1299" s="12" t="s">
        <v>19</v>
      </c>
      <c r="C1299" s="12">
        <v>34</v>
      </c>
      <c r="D1299" s="12" t="s">
        <v>20</v>
      </c>
      <c r="E1299" s="12" t="s">
        <v>26</v>
      </c>
      <c r="F1299" s="12" t="s">
        <v>58</v>
      </c>
      <c r="G1299" s="13">
        <v>43544</v>
      </c>
      <c r="H1299" s="12" t="s">
        <v>205</v>
      </c>
      <c r="I1299" s="12" t="s">
        <v>16</v>
      </c>
      <c r="J1299" s="14" t="s">
        <v>24</v>
      </c>
      <c r="K1299" t="str">
        <f>_xlfn.XLOOKUP(A1299,attrition_cleaned!$A:$A,attrition_cleaned!$B:$B,"Missing")</f>
        <v>No</v>
      </c>
      <c r="L1299" s="13"/>
      <c r="M1299">
        <f>_xlfn.XLOOKUP(A1299,compensation_cleaned!$A:$A,compensation_cleaned!$B:$B,"Missing")</f>
        <v>606572</v>
      </c>
      <c r="N1299">
        <f>_xlfn.XLOOKUP(A1299,compensation_cleaned!$A:$A,compensation_cleaned!$C:$C,"Missing")</f>
        <v>68638</v>
      </c>
      <c r="O1299" t="str">
        <f>_xlfn.XLOOKUP(A1299,compensation_cleaned!$A:$A,compensation_cleaned!$D:$D,"Missing")</f>
        <v>L2</v>
      </c>
      <c r="P1299">
        <f>_xlfn.XLOOKUP(A1299,engagement_pivot!$A:$A,engagement_pivot!$B:$B,"Missing")</f>
        <v>1</v>
      </c>
      <c r="Q1299" t="str">
        <f>IF(
  _xlfn.XLOOKUP(A1299, engagement_pivot!A:A, engagement_pivot!C:C, 0) &gt; 0,
  "Yes",
  "No"
)</f>
        <v>Yes</v>
      </c>
      <c r="R1299">
        <f t="shared" si="100"/>
        <v>57</v>
      </c>
      <c r="S1299" t="str">
        <f t="shared" si="101"/>
        <v>37+ months</v>
      </c>
      <c r="T1299">
        <f>_xlfn.XLOOKUP(A1299,performance_pivot!$A:$A,performance_pivot!$B:$B,"Missing")</f>
        <v>3</v>
      </c>
      <c r="U1299">
        <f>_xlfn.XLOOKUP(A1299,compensation_cleaned!$A:$A,compensation_cleaned!$F:$F,"Missing")</f>
        <v>746435.40070921986</v>
      </c>
      <c r="V1299" t="str">
        <f t="shared" si="102"/>
        <v>Below Avg Pay</v>
      </c>
      <c r="W1299" t="str">
        <f t="shared" si="103"/>
        <v>Low/Avg Performer</v>
      </c>
      <c r="Y1299" t="str">
        <f t="shared" si="104"/>
        <v>Low Pay &amp; Low Performance</v>
      </c>
    </row>
    <row r="1300" spans="1:25">
      <c r="A1300" s="7" t="s">
        <v>1486</v>
      </c>
      <c r="B1300" s="8" t="s">
        <v>19</v>
      </c>
      <c r="C1300" s="8">
        <v>39</v>
      </c>
      <c r="D1300" s="8" t="s">
        <v>12</v>
      </c>
      <c r="E1300" s="8" t="s">
        <v>26</v>
      </c>
      <c r="F1300" s="8" t="s">
        <v>58</v>
      </c>
      <c r="G1300" s="9">
        <v>43415</v>
      </c>
      <c r="H1300" s="8" t="s">
        <v>518</v>
      </c>
      <c r="I1300" s="8" t="s">
        <v>56</v>
      </c>
      <c r="J1300" s="10" t="s">
        <v>24</v>
      </c>
      <c r="K1300" t="str">
        <f>_xlfn.XLOOKUP(A1300,attrition_cleaned!$A:$A,attrition_cleaned!$B:$B,"Missing")</f>
        <v>No</v>
      </c>
      <c r="L1300" s="9"/>
      <c r="M1300">
        <f>_xlfn.XLOOKUP(A1300,compensation_cleaned!$A:$A,compensation_cleaned!$B:$B,"Missing")</f>
        <v>1218870</v>
      </c>
      <c r="N1300">
        <f>_xlfn.XLOOKUP(A1300,compensation_cleaned!$A:$A,compensation_cleaned!$C:$C,"Missing")</f>
        <v>180382</v>
      </c>
      <c r="O1300" t="str">
        <f>_xlfn.XLOOKUP(A1300,compensation_cleaned!$A:$A,compensation_cleaned!$D:$D,"Missing")</f>
        <v>L4</v>
      </c>
      <c r="P1300">
        <f>_xlfn.XLOOKUP(A1300,engagement_pivot!$A:$A,engagement_pivot!$B:$B,"Missing")</f>
        <v>2</v>
      </c>
      <c r="Q1300" t="str">
        <f>IF(
  _xlfn.XLOOKUP(A1300, engagement_pivot!A:A, engagement_pivot!C:C, 0) &gt; 0,
  "Yes",
  "No"
)</f>
        <v>Yes</v>
      </c>
      <c r="R1300">
        <f t="shared" si="100"/>
        <v>61</v>
      </c>
      <c r="S1300" t="str">
        <f t="shared" si="101"/>
        <v>37+ months</v>
      </c>
      <c r="T1300">
        <f>_xlfn.XLOOKUP(A1300,performance_pivot!$A:$A,performance_pivot!$B:$B,"Missing")</f>
        <v>3</v>
      </c>
      <c r="U1300">
        <f>_xlfn.XLOOKUP(A1300,compensation_cleaned!$A:$A,compensation_cleaned!$F:$F,"Missing")</f>
        <v>1044648.4727722772</v>
      </c>
      <c r="V1300" t="str">
        <f t="shared" si="102"/>
        <v>Above Avg Pay</v>
      </c>
      <c r="W1300" t="str">
        <f t="shared" si="103"/>
        <v>Low/Avg Performer</v>
      </c>
      <c r="Y1300" t="str">
        <f t="shared" si="104"/>
        <v>Overpaid Low Performer</v>
      </c>
    </row>
    <row r="1301" spans="1:25">
      <c r="A1301" s="11" t="s">
        <v>1487</v>
      </c>
      <c r="B1301" s="12" t="s">
        <v>19</v>
      </c>
      <c r="C1301" s="12">
        <v>30</v>
      </c>
      <c r="D1301" s="12" t="s">
        <v>12</v>
      </c>
      <c r="E1301" s="12" t="s">
        <v>37</v>
      </c>
      <c r="F1301" s="12" t="s">
        <v>43</v>
      </c>
      <c r="G1301" s="13">
        <v>43354</v>
      </c>
      <c r="H1301" s="12" t="s">
        <v>416</v>
      </c>
      <c r="I1301" s="12" t="s">
        <v>45</v>
      </c>
      <c r="J1301" s="14" t="s">
        <v>24</v>
      </c>
      <c r="K1301" t="str">
        <f>_xlfn.XLOOKUP(A1301,attrition_cleaned!$A:$A,attrition_cleaned!$B:$B,"Missing")</f>
        <v>No</v>
      </c>
      <c r="L1301" s="13"/>
      <c r="M1301">
        <f>_xlfn.XLOOKUP(A1301,compensation_cleaned!$A:$A,compensation_cleaned!$B:$B,"Missing")</f>
        <v>780323</v>
      </c>
      <c r="N1301">
        <f>_xlfn.XLOOKUP(A1301,compensation_cleaned!$A:$A,compensation_cleaned!$C:$C,"Missing")</f>
        <v>88001</v>
      </c>
      <c r="O1301" t="str">
        <f>_xlfn.XLOOKUP(A1301,compensation_cleaned!$A:$A,compensation_cleaned!$D:$D,"Missing")</f>
        <v>L2</v>
      </c>
      <c r="P1301">
        <f>_xlfn.XLOOKUP(A1301,engagement_pivot!$A:$A,engagement_pivot!$B:$B,"Missing")</f>
        <v>3</v>
      </c>
      <c r="Q1301" t="str">
        <f>IF(
  _xlfn.XLOOKUP(A1301, engagement_pivot!A:A, engagement_pivot!C:C, 0) &gt; 0,
  "Yes",
  "No"
)</f>
        <v>Yes</v>
      </c>
      <c r="R1301">
        <f t="shared" si="100"/>
        <v>63</v>
      </c>
      <c r="S1301" t="str">
        <f t="shared" si="101"/>
        <v>37+ months</v>
      </c>
      <c r="T1301">
        <f>_xlfn.XLOOKUP(A1301,performance_pivot!$A:$A,performance_pivot!$B:$B,"Missing")</f>
        <v>4.5</v>
      </c>
      <c r="U1301">
        <f>_xlfn.XLOOKUP(A1301,compensation_cleaned!$A:$A,compensation_cleaned!$F:$F,"Missing")</f>
        <v>746435.40070921986</v>
      </c>
      <c r="V1301" t="str">
        <f t="shared" si="102"/>
        <v>Above Avg Pay</v>
      </c>
      <c r="W1301" t="str">
        <f t="shared" si="103"/>
        <v>High Performer</v>
      </c>
      <c r="Y1301" t="str">
        <f t="shared" si="104"/>
        <v>Well Aligned</v>
      </c>
    </row>
    <row r="1302" spans="1:25">
      <c r="A1302" s="7" t="s">
        <v>1488</v>
      </c>
      <c r="B1302" s="8" t="s">
        <v>11</v>
      </c>
      <c r="C1302" s="8">
        <v>40</v>
      </c>
      <c r="D1302" s="8" t="s">
        <v>12</v>
      </c>
      <c r="E1302" s="8" t="s">
        <v>26</v>
      </c>
      <c r="F1302" s="8" t="s">
        <v>27</v>
      </c>
      <c r="G1302" s="9">
        <v>43582</v>
      </c>
      <c r="H1302" s="8" t="s">
        <v>39</v>
      </c>
      <c r="I1302" s="8" t="s">
        <v>70</v>
      </c>
      <c r="J1302" s="10" t="s">
        <v>24</v>
      </c>
      <c r="K1302" t="str">
        <f>_xlfn.XLOOKUP(A1302,attrition_cleaned!$A:$A,attrition_cleaned!$B:$B,"Missing")</f>
        <v>Yes</v>
      </c>
      <c r="L1302" s="9">
        <v>44622</v>
      </c>
      <c r="M1302">
        <f>_xlfn.XLOOKUP(A1302,compensation_cleaned!$A:$A,compensation_cleaned!$B:$B,"Missing")</f>
        <v>924820</v>
      </c>
      <c r="N1302">
        <f>_xlfn.XLOOKUP(A1302,compensation_cleaned!$A:$A,compensation_cleaned!$C:$C,"Missing")</f>
        <v>120128</v>
      </c>
      <c r="O1302" t="str">
        <f>_xlfn.XLOOKUP(A1302,compensation_cleaned!$A:$A,compensation_cleaned!$D:$D,"Missing")</f>
        <v>L3</v>
      </c>
      <c r="P1302">
        <f>_xlfn.XLOOKUP(A1302,engagement_pivot!$A:$A,engagement_pivot!$B:$B,"Missing")</f>
        <v>3</v>
      </c>
      <c r="Q1302" t="str">
        <f>IF(
  _xlfn.XLOOKUP(A1302, engagement_pivot!A:A, engagement_pivot!C:C, 0) &gt; 0,
  "Yes",
  "No"
)</f>
        <v>Yes</v>
      </c>
      <c r="R1302">
        <f t="shared" si="100"/>
        <v>34</v>
      </c>
      <c r="S1302" t="str">
        <f t="shared" si="101"/>
        <v>13–36 months</v>
      </c>
      <c r="T1302">
        <f>_xlfn.XLOOKUP(A1302,performance_pivot!$A:$A,performance_pivot!$B:$B,"Missing")</f>
        <v>3.5</v>
      </c>
      <c r="U1302">
        <f>_xlfn.XLOOKUP(A1302,compensation_cleaned!$A:$A,compensation_cleaned!$F:$F,"Missing")</f>
        <v>1044648.4727722772</v>
      </c>
      <c r="V1302" t="str">
        <f t="shared" si="102"/>
        <v>Below Avg Pay</v>
      </c>
      <c r="W1302" t="str">
        <f t="shared" si="103"/>
        <v>Low/Avg Performer</v>
      </c>
      <c r="Y1302" t="str">
        <f t="shared" si="104"/>
        <v>Low Pay &amp; Low Performance</v>
      </c>
    </row>
    <row r="1303" spans="1:25">
      <c r="A1303" s="11" t="s">
        <v>1489</v>
      </c>
      <c r="B1303" s="12" t="s">
        <v>11</v>
      </c>
      <c r="C1303" s="12">
        <v>23</v>
      </c>
      <c r="D1303" s="12" t="s">
        <v>20</v>
      </c>
      <c r="E1303" s="12" t="s">
        <v>26</v>
      </c>
      <c r="F1303" s="12" t="s">
        <v>58</v>
      </c>
      <c r="G1303" s="13">
        <v>44378</v>
      </c>
      <c r="H1303" s="12" t="s">
        <v>194</v>
      </c>
      <c r="I1303" s="12" t="s">
        <v>56</v>
      </c>
      <c r="J1303" s="14" t="s">
        <v>17</v>
      </c>
      <c r="K1303" t="str">
        <f>_xlfn.XLOOKUP(A1303,attrition_cleaned!$A:$A,attrition_cleaned!$B:$B,"Missing")</f>
        <v>No</v>
      </c>
      <c r="L1303" s="13"/>
      <c r="M1303">
        <f>_xlfn.XLOOKUP(A1303,compensation_cleaned!$A:$A,compensation_cleaned!$B:$B,"Missing")</f>
        <v>866533</v>
      </c>
      <c r="N1303">
        <f>_xlfn.XLOOKUP(A1303,compensation_cleaned!$A:$A,compensation_cleaned!$C:$C,"Missing")</f>
        <v>58220</v>
      </c>
      <c r="O1303" t="str">
        <f>_xlfn.XLOOKUP(A1303,compensation_cleaned!$A:$A,compensation_cleaned!$D:$D,"Missing")</f>
        <v>L2</v>
      </c>
      <c r="P1303">
        <f>_xlfn.XLOOKUP(A1303,engagement_pivot!$A:$A,engagement_pivot!$B:$B,"Missing")</f>
        <v>1</v>
      </c>
      <c r="Q1303" t="str">
        <f>IF(
  _xlfn.XLOOKUP(A1303, engagement_pivot!A:A, engagement_pivot!C:C, 0) &gt; 0,
  "Yes",
  "No"
)</f>
        <v>Yes</v>
      </c>
      <c r="R1303">
        <f t="shared" si="100"/>
        <v>29</v>
      </c>
      <c r="S1303" t="str">
        <f t="shared" si="101"/>
        <v>13–36 months</v>
      </c>
      <c r="T1303">
        <f>_xlfn.XLOOKUP(A1303,performance_pivot!$A:$A,performance_pivot!$B:$B,"Missing")</f>
        <v>4</v>
      </c>
      <c r="U1303">
        <f>_xlfn.XLOOKUP(A1303,compensation_cleaned!$A:$A,compensation_cleaned!$F:$F,"Missing")</f>
        <v>746435.40070921986</v>
      </c>
      <c r="V1303" t="str">
        <f t="shared" si="102"/>
        <v>Above Avg Pay</v>
      </c>
      <c r="W1303" t="str">
        <f t="shared" si="103"/>
        <v>High Performer</v>
      </c>
      <c r="Y1303" t="str">
        <f t="shared" si="104"/>
        <v>Well Aligned</v>
      </c>
    </row>
    <row r="1304" spans="1:25">
      <c r="A1304" s="7" t="s">
        <v>1490</v>
      </c>
      <c r="B1304" s="8" t="s">
        <v>19</v>
      </c>
      <c r="C1304" s="8">
        <v>40</v>
      </c>
      <c r="D1304" s="8" t="s">
        <v>12</v>
      </c>
      <c r="E1304" s="8" t="s">
        <v>49</v>
      </c>
      <c r="F1304" s="8" t="s">
        <v>65</v>
      </c>
      <c r="G1304" s="9">
        <v>44036</v>
      </c>
      <c r="H1304" s="8" t="s">
        <v>115</v>
      </c>
      <c r="I1304" s="8" t="s">
        <v>45</v>
      </c>
      <c r="J1304" s="10" t="s">
        <v>24</v>
      </c>
      <c r="K1304" t="str">
        <f>_xlfn.XLOOKUP(A1304,attrition_cleaned!$A:$A,attrition_cleaned!$B:$B,"Missing")</f>
        <v>Yes</v>
      </c>
      <c r="L1304" s="9">
        <v>45146</v>
      </c>
      <c r="M1304">
        <f>_xlfn.XLOOKUP(A1304,compensation_cleaned!$A:$A,compensation_cleaned!$B:$B,"Missing")</f>
        <v>975367</v>
      </c>
      <c r="N1304">
        <f>_xlfn.XLOOKUP(A1304,compensation_cleaned!$A:$A,compensation_cleaned!$C:$C,"Missing")</f>
        <v>125527</v>
      </c>
      <c r="O1304" t="str">
        <f>_xlfn.XLOOKUP(A1304,compensation_cleaned!$A:$A,compensation_cleaned!$D:$D,"Missing")</f>
        <v>L3</v>
      </c>
      <c r="P1304">
        <f>_xlfn.XLOOKUP(A1304,engagement_pivot!$A:$A,engagement_pivot!$B:$B,"Missing")</f>
        <v>3</v>
      </c>
      <c r="Q1304" t="str">
        <f>IF(
  _xlfn.XLOOKUP(A1304, engagement_pivot!A:A, engagement_pivot!C:C, 0) &gt; 0,
  "Yes",
  "No"
)</f>
        <v>Yes</v>
      </c>
      <c r="R1304">
        <f t="shared" si="100"/>
        <v>36</v>
      </c>
      <c r="S1304" t="str">
        <f t="shared" si="101"/>
        <v>13–36 months</v>
      </c>
      <c r="T1304">
        <f>_xlfn.XLOOKUP(A1304,performance_pivot!$A:$A,performance_pivot!$B:$B,"Missing")</f>
        <v>4</v>
      </c>
      <c r="U1304">
        <f>_xlfn.XLOOKUP(A1304,compensation_cleaned!$A:$A,compensation_cleaned!$F:$F,"Missing")</f>
        <v>1044648.4727722772</v>
      </c>
      <c r="V1304" t="str">
        <f t="shared" si="102"/>
        <v>Below Avg Pay</v>
      </c>
      <c r="W1304" t="str">
        <f t="shared" si="103"/>
        <v>High Performer</v>
      </c>
      <c r="Y1304" t="str">
        <f t="shared" si="104"/>
        <v>Underpaid High Performer</v>
      </c>
    </row>
    <row r="1305" spans="1:25">
      <c r="A1305" s="11" t="s">
        <v>1491</v>
      </c>
      <c r="B1305" s="12" t="s">
        <v>19</v>
      </c>
      <c r="C1305" s="12">
        <v>34</v>
      </c>
      <c r="D1305" s="12" t="s">
        <v>20</v>
      </c>
      <c r="E1305" s="12" t="s">
        <v>33</v>
      </c>
      <c r="F1305" s="12" t="s">
        <v>34</v>
      </c>
      <c r="G1305" s="13">
        <v>44096</v>
      </c>
      <c r="H1305" s="12" t="s">
        <v>304</v>
      </c>
      <c r="I1305" s="12" t="s">
        <v>45</v>
      </c>
      <c r="J1305" s="14" t="s">
        <v>24</v>
      </c>
      <c r="K1305" t="str">
        <f>_xlfn.XLOOKUP(A1305,attrition_cleaned!$A:$A,attrition_cleaned!$B:$B,"Missing")</f>
        <v>No</v>
      </c>
      <c r="L1305" s="13"/>
      <c r="M1305">
        <f>_xlfn.XLOOKUP(A1305,compensation_cleaned!$A:$A,compensation_cleaned!$B:$B,"Missing")</f>
        <v>1439651</v>
      </c>
      <c r="N1305">
        <f>_xlfn.XLOOKUP(A1305,compensation_cleaned!$A:$A,compensation_cleaned!$C:$C,"Missing")</f>
        <v>157126</v>
      </c>
      <c r="O1305" t="str">
        <f>_xlfn.XLOOKUP(A1305,compensation_cleaned!$A:$A,compensation_cleaned!$D:$D,"Missing")</f>
        <v>L4</v>
      </c>
      <c r="P1305">
        <f>_xlfn.XLOOKUP(A1305,engagement_pivot!$A:$A,engagement_pivot!$B:$B,"Missing")</f>
        <v>3.6666666666666665</v>
      </c>
      <c r="Q1305" t="str">
        <f>IF(
  _xlfn.XLOOKUP(A1305, engagement_pivot!A:A, engagement_pivot!C:C, 0) &gt; 0,
  "Yes",
  "No"
)</f>
        <v>Yes</v>
      </c>
      <c r="R1305">
        <f t="shared" si="100"/>
        <v>39</v>
      </c>
      <c r="S1305" t="str">
        <f t="shared" si="101"/>
        <v>37+ months</v>
      </c>
      <c r="T1305">
        <f>_xlfn.XLOOKUP(A1305,performance_pivot!$A:$A,performance_pivot!$B:$B,"Missing")</f>
        <v>3.5</v>
      </c>
      <c r="U1305">
        <f>_xlfn.XLOOKUP(A1305,compensation_cleaned!$A:$A,compensation_cleaned!$F:$F,"Missing")</f>
        <v>1044648.4727722772</v>
      </c>
      <c r="V1305" t="str">
        <f t="shared" si="102"/>
        <v>Above Avg Pay</v>
      </c>
      <c r="W1305" t="str">
        <f t="shared" si="103"/>
        <v>Low/Avg Performer</v>
      </c>
      <c r="Y1305" t="str">
        <f t="shared" si="104"/>
        <v>Overpaid Low Performer</v>
      </c>
    </row>
    <row r="1306" spans="1:25">
      <c r="A1306" s="7" t="s">
        <v>1492</v>
      </c>
      <c r="B1306" s="8" t="s">
        <v>19</v>
      </c>
      <c r="C1306" s="8">
        <v>26</v>
      </c>
      <c r="D1306" s="8" t="s">
        <v>20</v>
      </c>
      <c r="E1306" s="8" t="s">
        <v>37</v>
      </c>
      <c r="F1306" s="8" t="s">
        <v>38</v>
      </c>
      <c r="G1306" s="9">
        <v>44358</v>
      </c>
      <c r="H1306" s="8" t="s">
        <v>416</v>
      </c>
      <c r="I1306" s="8" t="s">
        <v>70</v>
      </c>
      <c r="J1306" s="10" t="s">
        <v>24</v>
      </c>
      <c r="K1306" t="str">
        <f>_xlfn.XLOOKUP(A1306,attrition_cleaned!$A:$A,attrition_cleaned!$B:$B,"Missing")</f>
        <v>Yes</v>
      </c>
      <c r="L1306" s="9">
        <v>44593</v>
      </c>
      <c r="M1306">
        <f>_xlfn.XLOOKUP(A1306,compensation_cleaned!$A:$A,compensation_cleaned!$B:$B,"Missing")</f>
        <v>1055543</v>
      </c>
      <c r="N1306">
        <f>_xlfn.XLOOKUP(A1306,compensation_cleaned!$A:$A,compensation_cleaned!$C:$C,"Missing")</f>
        <v>61186</v>
      </c>
      <c r="O1306" t="str">
        <f>_xlfn.XLOOKUP(A1306,compensation_cleaned!$A:$A,compensation_cleaned!$D:$D,"Missing")</f>
        <v>L3</v>
      </c>
      <c r="P1306">
        <f>_xlfn.XLOOKUP(A1306,engagement_pivot!$A:$A,engagement_pivot!$B:$B,"Missing")</f>
        <v>3</v>
      </c>
      <c r="Q1306" t="str">
        <f>IF(
  _xlfn.XLOOKUP(A1306, engagement_pivot!A:A, engagement_pivot!C:C, 0) &gt; 0,
  "Yes",
  "No"
)</f>
        <v>Yes</v>
      </c>
      <c r="R1306">
        <f t="shared" si="100"/>
        <v>7</v>
      </c>
      <c r="S1306" t="str">
        <f t="shared" si="101"/>
        <v>0–12 months</v>
      </c>
      <c r="T1306">
        <f>_xlfn.XLOOKUP(A1306,performance_pivot!$A:$A,performance_pivot!$B:$B,"Missing")</f>
        <v>4</v>
      </c>
      <c r="U1306">
        <f>_xlfn.XLOOKUP(A1306,compensation_cleaned!$A:$A,compensation_cleaned!$F:$F,"Missing")</f>
        <v>1044648.4727722772</v>
      </c>
      <c r="V1306" t="str">
        <f t="shared" si="102"/>
        <v>Above Avg Pay</v>
      </c>
      <c r="W1306" t="str">
        <f t="shared" si="103"/>
        <v>High Performer</v>
      </c>
      <c r="Y1306" t="str">
        <f t="shared" si="104"/>
        <v>Well Aligned</v>
      </c>
    </row>
    <row r="1307" spans="1:25">
      <c r="A1307" s="11" t="s">
        <v>1493</v>
      </c>
      <c r="B1307" s="12" t="s">
        <v>19</v>
      </c>
      <c r="C1307" s="12">
        <v>42</v>
      </c>
      <c r="D1307" s="12" t="s">
        <v>12</v>
      </c>
      <c r="E1307" s="12" t="s">
        <v>37</v>
      </c>
      <c r="F1307" s="12" t="s">
        <v>43</v>
      </c>
      <c r="G1307" s="13">
        <v>44678</v>
      </c>
      <c r="H1307" s="12" t="s">
        <v>131</v>
      </c>
      <c r="I1307" s="12" t="s">
        <v>70</v>
      </c>
      <c r="J1307" s="14" t="s">
        <v>17</v>
      </c>
      <c r="K1307" t="str">
        <f>_xlfn.XLOOKUP(A1307,attrition_cleaned!$A:$A,attrition_cleaned!$B:$B,"Missing")</f>
        <v>Yes</v>
      </c>
      <c r="L1307" s="13">
        <v>45670</v>
      </c>
      <c r="M1307">
        <f>_xlfn.XLOOKUP(A1307,compensation_cleaned!$A:$A,compensation_cleaned!$B:$B,"Missing")</f>
        <v>1068092</v>
      </c>
      <c r="N1307">
        <f>_xlfn.XLOOKUP(A1307,compensation_cleaned!$A:$A,compensation_cleaned!$C:$C,"Missing")</f>
        <v>125584</v>
      </c>
      <c r="O1307" t="str">
        <f>_xlfn.XLOOKUP(A1307,compensation_cleaned!$A:$A,compensation_cleaned!$D:$D,"Missing")</f>
        <v>L3</v>
      </c>
      <c r="P1307">
        <f>_xlfn.XLOOKUP(A1307,engagement_pivot!$A:$A,engagement_pivot!$B:$B,"Missing")</f>
        <v>2</v>
      </c>
      <c r="Q1307" t="str">
        <f>IF(
  _xlfn.XLOOKUP(A1307, engagement_pivot!A:A, engagement_pivot!C:C, 0) &gt; 0,
  "Yes",
  "No"
)</f>
        <v>Yes</v>
      </c>
      <c r="R1307">
        <f t="shared" si="100"/>
        <v>32</v>
      </c>
      <c r="S1307" t="str">
        <f t="shared" si="101"/>
        <v>13–36 months</v>
      </c>
      <c r="T1307">
        <f>_xlfn.XLOOKUP(A1307,performance_pivot!$A:$A,performance_pivot!$B:$B,"Missing")</f>
        <v>4.5</v>
      </c>
      <c r="U1307">
        <f>_xlfn.XLOOKUP(A1307,compensation_cleaned!$A:$A,compensation_cleaned!$F:$F,"Missing")</f>
        <v>1044648.4727722772</v>
      </c>
      <c r="V1307" t="str">
        <f t="shared" si="102"/>
        <v>Above Avg Pay</v>
      </c>
      <c r="W1307" t="str">
        <f t="shared" si="103"/>
        <v>High Performer</v>
      </c>
      <c r="Y1307" t="str">
        <f t="shared" si="104"/>
        <v>Well Aligned</v>
      </c>
    </row>
    <row r="1308" spans="1:25">
      <c r="A1308" s="7" t="s">
        <v>1494</v>
      </c>
      <c r="B1308" s="8" t="s">
        <v>19</v>
      </c>
      <c r="C1308" s="8">
        <v>31</v>
      </c>
      <c r="D1308" s="8" t="s">
        <v>20</v>
      </c>
      <c r="E1308" s="8" t="s">
        <v>26</v>
      </c>
      <c r="F1308" s="8" t="s">
        <v>27</v>
      </c>
      <c r="G1308" s="9">
        <v>44859</v>
      </c>
      <c r="H1308" s="8" t="s">
        <v>416</v>
      </c>
      <c r="I1308" s="8" t="s">
        <v>23</v>
      </c>
      <c r="J1308" s="10" t="s">
        <v>24</v>
      </c>
      <c r="K1308" t="str">
        <f>_xlfn.XLOOKUP(A1308,attrition_cleaned!$A:$A,attrition_cleaned!$B:$B,"Missing")</f>
        <v>Yes</v>
      </c>
      <c r="L1308" s="9">
        <v>45844</v>
      </c>
      <c r="M1308">
        <f>_xlfn.XLOOKUP(A1308,compensation_cleaned!$A:$A,compensation_cleaned!$B:$B,"Missing")</f>
        <v>525065</v>
      </c>
      <c r="N1308">
        <f>_xlfn.XLOOKUP(A1308,compensation_cleaned!$A:$A,compensation_cleaned!$C:$C,"Missing")</f>
        <v>73064</v>
      </c>
      <c r="O1308" t="str">
        <f>_xlfn.XLOOKUP(A1308,compensation_cleaned!$A:$A,compensation_cleaned!$D:$D,"Missing")</f>
        <v>L1</v>
      </c>
      <c r="P1308">
        <f>_xlfn.XLOOKUP(A1308,engagement_pivot!$A:$A,engagement_pivot!$B:$B,"Missing")</f>
        <v>3.3333333333333335</v>
      </c>
      <c r="Q1308" t="str">
        <f>IF(
  _xlfn.XLOOKUP(A1308, engagement_pivot!A:A, engagement_pivot!C:C, 0) &gt; 0,
  "Yes",
  "No"
)</f>
        <v>Yes</v>
      </c>
      <c r="R1308">
        <f t="shared" si="100"/>
        <v>32</v>
      </c>
      <c r="S1308" t="str">
        <f t="shared" si="101"/>
        <v>13–36 months</v>
      </c>
      <c r="T1308">
        <f>_xlfn.XLOOKUP(A1308,performance_pivot!$A:$A,performance_pivot!$B:$B,"Missing")</f>
        <v>4</v>
      </c>
      <c r="U1308">
        <f>_xlfn.XLOOKUP(A1308,compensation_cleaned!$A:$A,compensation_cleaned!$F:$F,"Missing")</f>
        <v>499723.03723404254</v>
      </c>
      <c r="V1308" t="str">
        <f t="shared" si="102"/>
        <v>Above Avg Pay</v>
      </c>
      <c r="W1308" t="str">
        <f t="shared" si="103"/>
        <v>High Performer</v>
      </c>
      <c r="Y1308" t="str">
        <f t="shared" si="104"/>
        <v>Well Aligned</v>
      </c>
    </row>
    <row r="1309" spans="1:25">
      <c r="A1309" s="11" t="s">
        <v>1495</v>
      </c>
      <c r="B1309" s="12" t="s">
        <v>11</v>
      </c>
      <c r="C1309" s="12">
        <v>23</v>
      </c>
      <c r="D1309" s="12" t="s">
        <v>12</v>
      </c>
      <c r="E1309" s="12" t="s">
        <v>26</v>
      </c>
      <c r="F1309" s="12" t="s">
        <v>58</v>
      </c>
      <c r="G1309" s="13">
        <v>45078</v>
      </c>
      <c r="H1309" s="12" t="s">
        <v>368</v>
      </c>
      <c r="I1309" s="12" t="s">
        <v>23</v>
      </c>
      <c r="J1309" s="14" t="s">
        <v>17</v>
      </c>
      <c r="K1309" t="str">
        <f>_xlfn.XLOOKUP(A1309,attrition_cleaned!$A:$A,attrition_cleaned!$B:$B,"Missing")</f>
        <v>No</v>
      </c>
      <c r="L1309" s="13"/>
      <c r="M1309">
        <f>_xlfn.XLOOKUP(A1309,compensation_cleaned!$A:$A,compensation_cleaned!$B:$B,"Missing")</f>
        <v>632109</v>
      </c>
      <c r="N1309">
        <f>_xlfn.XLOOKUP(A1309,compensation_cleaned!$A:$A,compensation_cleaned!$C:$C,"Missing")</f>
        <v>75895</v>
      </c>
      <c r="O1309" t="str">
        <f>_xlfn.XLOOKUP(A1309,compensation_cleaned!$A:$A,compensation_cleaned!$D:$D,"Missing")</f>
        <v>L2</v>
      </c>
      <c r="P1309">
        <f>_xlfn.XLOOKUP(A1309,engagement_pivot!$A:$A,engagement_pivot!$B:$B,"Missing")</f>
        <v>1.5</v>
      </c>
      <c r="Q1309" t="str">
        <f>IF(
  _xlfn.XLOOKUP(A1309, engagement_pivot!A:A, engagement_pivot!C:C, 0) &gt; 0,
  "Yes",
  "No"
)</f>
        <v>Yes</v>
      </c>
      <c r="R1309">
        <f t="shared" si="100"/>
        <v>6</v>
      </c>
      <c r="S1309" t="str">
        <f t="shared" si="101"/>
        <v>0–12 months</v>
      </c>
      <c r="T1309">
        <f>_xlfn.XLOOKUP(A1309,performance_pivot!$A:$A,performance_pivot!$B:$B,"Missing")</f>
        <v>2.75</v>
      </c>
      <c r="U1309">
        <f>_xlfn.XLOOKUP(A1309,compensation_cleaned!$A:$A,compensation_cleaned!$F:$F,"Missing")</f>
        <v>746435.40070921986</v>
      </c>
      <c r="V1309" t="str">
        <f t="shared" si="102"/>
        <v>Below Avg Pay</v>
      </c>
      <c r="W1309" t="str">
        <f t="shared" si="103"/>
        <v>Low/Avg Performer</v>
      </c>
      <c r="Y1309" t="str">
        <f t="shared" si="104"/>
        <v>Low Pay &amp; Low Performance</v>
      </c>
    </row>
    <row r="1310" spans="1:25">
      <c r="A1310" s="7" t="s">
        <v>1496</v>
      </c>
      <c r="B1310" s="8" t="s">
        <v>19</v>
      </c>
      <c r="C1310" s="8">
        <v>31</v>
      </c>
      <c r="D1310" s="8" t="s">
        <v>12</v>
      </c>
      <c r="E1310" s="8" t="s">
        <v>33</v>
      </c>
      <c r="F1310" s="8" t="s">
        <v>34</v>
      </c>
      <c r="G1310" s="9">
        <v>44741</v>
      </c>
      <c r="H1310" s="8" t="s">
        <v>462</v>
      </c>
      <c r="I1310" s="8" t="s">
        <v>70</v>
      </c>
      <c r="J1310" s="10" t="s">
        <v>24</v>
      </c>
      <c r="K1310" t="str">
        <f>_xlfn.XLOOKUP(A1310,attrition_cleaned!$A:$A,attrition_cleaned!$B:$B,"Missing")</f>
        <v>Yes</v>
      </c>
      <c r="L1310" s="9">
        <v>45625</v>
      </c>
      <c r="M1310">
        <f>_xlfn.XLOOKUP(A1310,compensation_cleaned!$A:$A,compensation_cleaned!$B:$B,"Missing")</f>
        <v>1149752</v>
      </c>
      <c r="N1310">
        <f>_xlfn.XLOOKUP(A1310,compensation_cleaned!$A:$A,compensation_cleaned!$C:$C,"Missing")</f>
        <v>119115</v>
      </c>
      <c r="O1310" t="str">
        <f>_xlfn.XLOOKUP(A1310,compensation_cleaned!$A:$A,compensation_cleaned!$D:$D,"Missing")</f>
        <v>L3</v>
      </c>
      <c r="P1310">
        <f>_xlfn.XLOOKUP(A1310,engagement_pivot!$A:$A,engagement_pivot!$B:$B,"Missing")</f>
        <v>2</v>
      </c>
      <c r="Q1310" t="str">
        <f>IF(
  _xlfn.XLOOKUP(A1310, engagement_pivot!A:A, engagement_pivot!C:C, 0) &gt; 0,
  "Yes",
  "No"
)</f>
        <v>Yes</v>
      </c>
      <c r="R1310">
        <f t="shared" si="100"/>
        <v>29</v>
      </c>
      <c r="S1310" t="str">
        <f t="shared" si="101"/>
        <v>13–36 months</v>
      </c>
      <c r="T1310">
        <f>_xlfn.XLOOKUP(A1310,performance_pivot!$A:$A,performance_pivot!$B:$B,"Missing")</f>
        <v>4</v>
      </c>
      <c r="U1310">
        <f>_xlfn.XLOOKUP(A1310,compensation_cleaned!$A:$A,compensation_cleaned!$F:$F,"Missing")</f>
        <v>1044648.4727722772</v>
      </c>
      <c r="V1310" t="str">
        <f t="shared" si="102"/>
        <v>Above Avg Pay</v>
      </c>
      <c r="W1310" t="str">
        <f t="shared" si="103"/>
        <v>High Performer</v>
      </c>
      <c r="Y1310" t="str">
        <f t="shared" si="104"/>
        <v>Well Aligned</v>
      </c>
    </row>
    <row r="1311" spans="1:25">
      <c r="A1311" s="11" t="s">
        <v>1497</v>
      </c>
      <c r="B1311" s="12" t="s">
        <v>11</v>
      </c>
      <c r="C1311" s="12">
        <v>34</v>
      </c>
      <c r="D1311" s="12" t="s">
        <v>12</v>
      </c>
      <c r="E1311" s="12" t="s">
        <v>26</v>
      </c>
      <c r="F1311" s="12" t="s">
        <v>27</v>
      </c>
      <c r="G1311" s="13">
        <v>43189</v>
      </c>
      <c r="H1311" s="12" t="s">
        <v>353</v>
      </c>
      <c r="I1311" s="12" t="s">
        <v>31</v>
      </c>
      <c r="J1311" s="14" t="s">
        <v>24</v>
      </c>
      <c r="K1311" t="str">
        <f>_xlfn.XLOOKUP(A1311,attrition_cleaned!$A:$A,attrition_cleaned!$B:$B,"Missing")</f>
        <v>No</v>
      </c>
      <c r="L1311" s="13"/>
      <c r="M1311">
        <f>_xlfn.XLOOKUP(A1311,compensation_cleaned!$A:$A,compensation_cleaned!$B:$B,"Missing")</f>
        <v>806107</v>
      </c>
      <c r="N1311">
        <f>_xlfn.XLOOKUP(A1311,compensation_cleaned!$A:$A,compensation_cleaned!$C:$C,"Missing")</f>
        <v>81449</v>
      </c>
      <c r="O1311" t="str">
        <f>_xlfn.XLOOKUP(A1311,compensation_cleaned!$A:$A,compensation_cleaned!$D:$D,"Missing")</f>
        <v>L2</v>
      </c>
      <c r="P1311">
        <f>_xlfn.XLOOKUP(A1311,engagement_pivot!$A:$A,engagement_pivot!$B:$B,"Missing")</f>
        <v>3.6666666666666665</v>
      </c>
      <c r="Q1311" t="str">
        <f>IF(
  _xlfn.XLOOKUP(A1311, engagement_pivot!A:A, engagement_pivot!C:C, 0) &gt; 0,
  "Yes",
  "No"
)</f>
        <v>Yes</v>
      </c>
      <c r="R1311">
        <f t="shared" si="100"/>
        <v>69</v>
      </c>
      <c r="S1311" t="str">
        <f t="shared" si="101"/>
        <v>37+ months</v>
      </c>
      <c r="T1311">
        <f>_xlfn.XLOOKUP(A1311,performance_pivot!$A:$A,performance_pivot!$B:$B,"Missing")</f>
        <v>4</v>
      </c>
      <c r="U1311">
        <f>_xlfn.XLOOKUP(A1311,compensation_cleaned!$A:$A,compensation_cleaned!$F:$F,"Missing")</f>
        <v>746435.40070921986</v>
      </c>
      <c r="V1311" t="str">
        <f t="shared" si="102"/>
        <v>Above Avg Pay</v>
      </c>
      <c r="W1311" t="str">
        <f t="shared" si="103"/>
        <v>High Performer</v>
      </c>
      <c r="Y1311" t="str">
        <f t="shared" si="104"/>
        <v>Well Aligned</v>
      </c>
    </row>
    <row r="1312" spans="1:25">
      <c r="A1312" s="7" t="s">
        <v>1498</v>
      </c>
      <c r="B1312" s="8" t="s">
        <v>19</v>
      </c>
      <c r="C1312" s="8">
        <v>44</v>
      </c>
      <c r="D1312" s="8" t="s">
        <v>20</v>
      </c>
      <c r="E1312" s="8" t="s">
        <v>13</v>
      </c>
      <c r="F1312" s="8" t="s">
        <v>21</v>
      </c>
      <c r="G1312" s="9">
        <v>43830</v>
      </c>
      <c r="H1312" s="8" t="s">
        <v>60</v>
      </c>
      <c r="I1312" s="8" t="s">
        <v>70</v>
      </c>
      <c r="J1312" s="10" t="s">
        <v>17</v>
      </c>
      <c r="K1312" t="str">
        <f>_xlfn.XLOOKUP(A1312,attrition_cleaned!$A:$A,attrition_cleaned!$B:$B,"Missing")</f>
        <v>No</v>
      </c>
      <c r="L1312" s="9"/>
      <c r="M1312">
        <f>_xlfn.XLOOKUP(A1312,compensation_cleaned!$A:$A,compensation_cleaned!$B:$B,"Missing")</f>
        <v>848288</v>
      </c>
      <c r="N1312">
        <f>_xlfn.XLOOKUP(A1312,compensation_cleaned!$A:$A,compensation_cleaned!$C:$C,"Missing")</f>
        <v>112993</v>
      </c>
      <c r="O1312" t="str">
        <f>_xlfn.XLOOKUP(A1312,compensation_cleaned!$A:$A,compensation_cleaned!$D:$D,"Missing")</f>
        <v>L2</v>
      </c>
      <c r="P1312">
        <f>_xlfn.XLOOKUP(A1312,engagement_pivot!$A:$A,engagement_pivot!$B:$B,"Missing")</f>
        <v>3</v>
      </c>
      <c r="Q1312" t="str">
        <f>IF(
  _xlfn.XLOOKUP(A1312, engagement_pivot!A:A, engagement_pivot!C:C, 0) &gt; 0,
  "Yes",
  "No"
)</f>
        <v>Yes</v>
      </c>
      <c r="R1312">
        <f t="shared" si="100"/>
        <v>48</v>
      </c>
      <c r="S1312" t="str">
        <f t="shared" si="101"/>
        <v>37+ months</v>
      </c>
      <c r="T1312">
        <f>_xlfn.XLOOKUP(A1312,performance_pivot!$A:$A,performance_pivot!$B:$B,"Missing")</f>
        <v>3</v>
      </c>
      <c r="U1312">
        <f>_xlfn.XLOOKUP(A1312,compensation_cleaned!$A:$A,compensation_cleaned!$F:$F,"Missing")</f>
        <v>746435.40070921986</v>
      </c>
      <c r="V1312" t="str">
        <f t="shared" si="102"/>
        <v>Above Avg Pay</v>
      </c>
      <c r="W1312" t="str">
        <f t="shared" si="103"/>
        <v>Low/Avg Performer</v>
      </c>
      <c r="Y1312" t="str">
        <f t="shared" si="104"/>
        <v>Overpaid Low Performer</v>
      </c>
    </row>
    <row r="1313" spans="1:25">
      <c r="A1313" s="11" t="s">
        <v>1499</v>
      </c>
      <c r="B1313" s="12" t="s">
        <v>19</v>
      </c>
      <c r="C1313" s="12">
        <v>39</v>
      </c>
      <c r="D1313" s="12" t="s">
        <v>12</v>
      </c>
      <c r="E1313" s="12" t="s">
        <v>13</v>
      </c>
      <c r="F1313" s="12" t="s">
        <v>14</v>
      </c>
      <c r="G1313" s="13">
        <v>43762</v>
      </c>
      <c r="H1313" s="12" t="s">
        <v>449</v>
      </c>
      <c r="I1313" s="12" t="s">
        <v>70</v>
      </c>
      <c r="J1313" s="14" t="s">
        <v>24</v>
      </c>
      <c r="K1313" t="str">
        <f>_xlfn.XLOOKUP(A1313,attrition_cleaned!$A:$A,attrition_cleaned!$B:$B,"Missing")</f>
        <v>No</v>
      </c>
      <c r="L1313" s="13"/>
      <c r="M1313">
        <f>_xlfn.XLOOKUP(A1313,compensation_cleaned!$A:$A,compensation_cleaned!$B:$B,"Missing")</f>
        <v>1011827</v>
      </c>
      <c r="N1313">
        <f>_xlfn.XLOOKUP(A1313,compensation_cleaned!$A:$A,compensation_cleaned!$C:$C,"Missing")</f>
        <v>73773</v>
      </c>
      <c r="O1313" t="str">
        <f>_xlfn.XLOOKUP(A1313,compensation_cleaned!$A:$A,compensation_cleaned!$D:$D,"Missing")</f>
        <v>L3</v>
      </c>
      <c r="P1313">
        <f>_xlfn.XLOOKUP(A1313,engagement_pivot!$A:$A,engagement_pivot!$B:$B,"Missing")</f>
        <v>3.5</v>
      </c>
      <c r="Q1313" t="str">
        <f>IF(
  _xlfn.XLOOKUP(A1313, engagement_pivot!A:A, engagement_pivot!C:C, 0) &gt; 0,
  "Yes",
  "No"
)</f>
        <v>Yes</v>
      </c>
      <c r="R1313">
        <f t="shared" si="100"/>
        <v>50</v>
      </c>
      <c r="S1313" t="str">
        <f t="shared" si="101"/>
        <v>37+ months</v>
      </c>
      <c r="T1313">
        <f>_xlfn.XLOOKUP(A1313,performance_pivot!$A:$A,performance_pivot!$B:$B,"Missing")</f>
        <v>2.5</v>
      </c>
      <c r="U1313">
        <f>_xlfn.XLOOKUP(A1313,compensation_cleaned!$A:$A,compensation_cleaned!$F:$F,"Missing")</f>
        <v>1044648.4727722772</v>
      </c>
      <c r="V1313" t="str">
        <f t="shared" si="102"/>
        <v>Below Avg Pay</v>
      </c>
      <c r="W1313" t="str">
        <f t="shared" si="103"/>
        <v>Low/Avg Performer</v>
      </c>
      <c r="Y1313" t="str">
        <f t="shared" si="104"/>
        <v>Low Pay &amp; Low Performance</v>
      </c>
    </row>
    <row r="1314" spans="1:25">
      <c r="A1314" s="7" t="s">
        <v>1500</v>
      </c>
      <c r="B1314" s="8" t="s">
        <v>11</v>
      </c>
      <c r="C1314" s="8">
        <v>36</v>
      </c>
      <c r="D1314" s="8" t="s">
        <v>20</v>
      </c>
      <c r="E1314" s="8" t="s">
        <v>49</v>
      </c>
      <c r="F1314" s="8" t="s">
        <v>65</v>
      </c>
      <c r="G1314" s="9">
        <v>44797</v>
      </c>
      <c r="H1314" s="8" t="s">
        <v>66</v>
      </c>
      <c r="I1314" s="8" t="s">
        <v>16</v>
      </c>
      <c r="J1314" s="10" t="s">
        <v>24</v>
      </c>
      <c r="K1314" t="str">
        <f>_xlfn.XLOOKUP(A1314,attrition_cleaned!$A:$A,attrition_cleaned!$B:$B,"Missing")</f>
        <v>No</v>
      </c>
      <c r="L1314" s="9"/>
      <c r="M1314">
        <f>_xlfn.XLOOKUP(A1314,compensation_cleaned!$A:$A,compensation_cleaned!$B:$B,"Missing")</f>
        <v>966781</v>
      </c>
      <c r="N1314">
        <f>_xlfn.XLOOKUP(A1314,compensation_cleaned!$A:$A,compensation_cleaned!$C:$C,"Missing")</f>
        <v>83443</v>
      </c>
      <c r="O1314" t="str">
        <f>_xlfn.XLOOKUP(A1314,compensation_cleaned!$A:$A,compensation_cleaned!$D:$D,"Missing")</f>
        <v>L3</v>
      </c>
      <c r="P1314">
        <f>_xlfn.XLOOKUP(A1314,engagement_pivot!$A:$A,engagement_pivot!$B:$B,"Missing")</f>
        <v>1.5</v>
      </c>
      <c r="Q1314" t="str">
        <f>IF(
  _xlfn.XLOOKUP(A1314, engagement_pivot!A:A, engagement_pivot!C:C, 0) &gt; 0,
  "Yes",
  "No"
)</f>
        <v>Yes</v>
      </c>
      <c r="R1314">
        <f t="shared" si="100"/>
        <v>16</v>
      </c>
      <c r="S1314" t="str">
        <f t="shared" si="101"/>
        <v>13–36 months</v>
      </c>
      <c r="T1314">
        <f>_xlfn.XLOOKUP(A1314,performance_pivot!$A:$A,performance_pivot!$B:$B,"Missing")</f>
        <v>3</v>
      </c>
      <c r="U1314">
        <f>_xlfn.XLOOKUP(A1314,compensation_cleaned!$A:$A,compensation_cleaned!$F:$F,"Missing")</f>
        <v>1044648.4727722772</v>
      </c>
      <c r="V1314" t="str">
        <f t="shared" si="102"/>
        <v>Below Avg Pay</v>
      </c>
      <c r="W1314" t="str">
        <f t="shared" si="103"/>
        <v>Low/Avg Performer</v>
      </c>
      <c r="Y1314" t="str">
        <f t="shared" si="104"/>
        <v>Low Pay &amp; Low Performance</v>
      </c>
    </row>
    <row r="1315" spans="1:25">
      <c r="A1315" s="11" t="s">
        <v>1501</v>
      </c>
      <c r="B1315" s="12" t="s">
        <v>19</v>
      </c>
      <c r="C1315" s="12">
        <v>36</v>
      </c>
      <c r="D1315" s="12" t="s">
        <v>20</v>
      </c>
      <c r="E1315" s="12" t="s">
        <v>13</v>
      </c>
      <c r="F1315" s="12" t="s">
        <v>14</v>
      </c>
      <c r="G1315" s="13">
        <v>43482</v>
      </c>
      <c r="H1315" s="12" t="s">
        <v>117</v>
      </c>
      <c r="I1315" s="12" t="s">
        <v>31</v>
      </c>
      <c r="J1315" s="14" t="s">
        <v>24</v>
      </c>
      <c r="K1315" t="str">
        <f>_xlfn.XLOOKUP(A1315,attrition_cleaned!$A:$A,attrition_cleaned!$B:$B,"Missing")</f>
        <v>No</v>
      </c>
      <c r="L1315" s="13"/>
      <c r="M1315">
        <f>_xlfn.XLOOKUP(A1315,compensation_cleaned!$A:$A,compensation_cleaned!$B:$B,"Missing")</f>
        <v>480501</v>
      </c>
      <c r="N1315">
        <f>_xlfn.XLOOKUP(A1315,compensation_cleaned!$A:$A,compensation_cleaned!$C:$C,"Missing")</f>
        <v>32435</v>
      </c>
      <c r="O1315" t="str">
        <f>_xlfn.XLOOKUP(A1315,compensation_cleaned!$A:$A,compensation_cleaned!$D:$D,"Missing")</f>
        <v>L1</v>
      </c>
      <c r="P1315">
        <f>_xlfn.XLOOKUP(A1315,engagement_pivot!$A:$A,engagement_pivot!$B:$B,"Missing")</f>
        <v>3</v>
      </c>
      <c r="Q1315" t="str">
        <f>IF(
  _xlfn.XLOOKUP(A1315, engagement_pivot!A:A, engagement_pivot!C:C, 0) &gt; 0,
  "Yes",
  "No"
)</f>
        <v>Yes</v>
      </c>
      <c r="R1315">
        <f t="shared" si="100"/>
        <v>59</v>
      </c>
      <c r="S1315" t="str">
        <f t="shared" si="101"/>
        <v>37+ months</v>
      </c>
      <c r="T1315">
        <f>_xlfn.XLOOKUP(A1315,performance_pivot!$A:$A,performance_pivot!$B:$B,"Missing")</f>
        <v>4</v>
      </c>
      <c r="U1315">
        <f>_xlfn.XLOOKUP(A1315,compensation_cleaned!$A:$A,compensation_cleaned!$F:$F,"Missing")</f>
        <v>499723.03723404254</v>
      </c>
      <c r="V1315" t="str">
        <f t="shared" si="102"/>
        <v>Below Avg Pay</v>
      </c>
      <c r="W1315" t="str">
        <f t="shared" si="103"/>
        <v>High Performer</v>
      </c>
      <c r="Y1315" t="str">
        <f t="shared" si="104"/>
        <v>Underpaid High Performer</v>
      </c>
    </row>
    <row r="1316" spans="1:25">
      <c r="A1316" s="7" t="s">
        <v>1502</v>
      </c>
      <c r="B1316" s="8" t="s">
        <v>19</v>
      </c>
      <c r="C1316" s="8">
        <v>35</v>
      </c>
      <c r="D1316" s="8" t="s">
        <v>20</v>
      </c>
      <c r="E1316" s="8" t="s">
        <v>33</v>
      </c>
      <c r="F1316" s="8" t="s">
        <v>34</v>
      </c>
      <c r="G1316" s="9">
        <v>42877</v>
      </c>
      <c r="H1316" s="8" t="s">
        <v>198</v>
      </c>
      <c r="I1316" s="8" t="s">
        <v>45</v>
      </c>
      <c r="J1316" s="10" t="s">
        <v>24</v>
      </c>
      <c r="K1316" t="str">
        <f>_xlfn.XLOOKUP(A1316,attrition_cleaned!$A:$A,attrition_cleaned!$B:$B,"Missing")</f>
        <v>No</v>
      </c>
      <c r="L1316" s="9"/>
      <c r="M1316">
        <f>_xlfn.XLOOKUP(A1316,compensation_cleaned!$A:$A,compensation_cleaned!$B:$B,"Missing")</f>
        <v>1720734</v>
      </c>
      <c r="N1316">
        <f>_xlfn.XLOOKUP(A1316,compensation_cleaned!$A:$A,compensation_cleaned!$C:$C,"Missing")</f>
        <v>92786</v>
      </c>
      <c r="O1316" t="str">
        <f>_xlfn.XLOOKUP(A1316,compensation_cleaned!$A:$A,compensation_cleaned!$D:$D,"Missing")</f>
        <v>L5</v>
      </c>
      <c r="P1316">
        <f>_xlfn.XLOOKUP(A1316,engagement_pivot!$A:$A,engagement_pivot!$B:$B,"Missing")</f>
        <v>4</v>
      </c>
      <c r="Q1316" t="str">
        <f>IF(
  _xlfn.XLOOKUP(A1316, engagement_pivot!A:A, engagement_pivot!C:C, 0) &gt; 0,
  "Yes",
  "No"
)</f>
        <v>Yes</v>
      </c>
      <c r="R1316">
        <f t="shared" si="100"/>
        <v>79</v>
      </c>
      <c r="S1316" t="str">
        <f t="shared" si="101"/>
        <v>37+ months</v>
      </c>
      <c r="T1316">
        <f>_xlfn.XLOOKUP(A1316,performance_pivot!$A:$A,performance_pivot!$B:$B,"Missing")</f>
        <v>3.3333333333333335</v>
      </c>
      <c r="U1316">
        <f>_xlfn.XLOOKUP(A1316,compensation_cleaned!$A:$A,compensation_cleaned!$F:$F,"Missing")</f>
        <v>1044648.4727722772</v>
      </c>
      <c r="V1316" t="str">
        <f t="shared" si="102"/>
        <v>Above Avg Pay</v>
      </c>
      <c r="W1316" t="str">
        <f t="shared" si="103"/>
        <v>Low/Avg Performer</v>
      </c>
      <c r="Y1316" t="str">
        <f t="shared" si="104"/>
        <v>Overpaid Low Performer</v>
      </c>
    </row>
    <row r="1317" spans="1:25">
      <c r="A1317" s="11" t="s">
        <v>1503</v>
      </c>
      <c r="B1317" s="12" t="s">
        <v>19</v>
      </c>
      <c r="C1317" s="12">
        <v>34</v>
      </c>
      <c r="D1317" s="12" t="s">
        <v>12</v>
      </c>
      <c r="E1317" s="12" t="s">
        <v>49</v>
      </c>
      <c r="F1317" s="12" t="s">
        <v>50</v>
      </c>
      <c r="G1317" s="13">
        <v>43375</v>
      </c>
      <c r="H1317" s="12" t="s">
        <v>192</v>
      </c>
      <c r="I1317" s="12" t="s">
        <v>45</v>
      </c>
      <c r="J1317" s="14" t="s">
        <v>24</v>
      </c>
      <c r="K1317" t="str">
        <f>_xlfn.XLOOKUP(A1317,attrition_cleaned!$A:$A,attrition_cleaned!$B:$B,"Missing")</f>
        <v>No</v>
      </c>
      <c r="L1317" s="13"/>
      <c r="M1317">
        <f>_xlfn.XLOOKUP(A1317,compensation_cleaned!$A:$A,compensation_cleaned!$B:$B,"Missing")</f>
        <v>408178</v>
      </c>
      <c r="N1317">
        <f>_xlfn.XLOOKUP(A1317,compensation_cleaned!$A:$A,compensation_cleaned!$C:$C,"Missing")</f>
        <v>39990</v>
      </c>
      <c r="O1317" t="str">
        <f>_xlfn.XLOOKUP(A1317,compensation_cleaned!$A:$A,compensation_cleaned!$D:$D,"Missing")</f>
        <v>L1</v>
      </c>
      <c r="P1317">
        <f>_xlfn.XLOOKUP(A1317,engagement_pivot!$A:$A,engagement_pivot!$B:$B,"Missing")</f>
        <v>4.333333333333333</v>
      </c>
      <c r="Q1317" t="str">
        <f>IF(
  _xlfn.XLOOKUP(A1317, engagement_pivot!A:A, engagement_pivot!C:C, 0) &gt; 0,
  "Yes",
  "No"
)</f>
        <v>Yes</v>
      </c>
      <c r="R1317">
        <f t="shared" si="100"/>
        <v>62</v>
      </c>
      <c r="S1317" t="str">
        <f t="shared" si="101"/>
        <v>37+ months</v>
      </c>
      <c r="T1317">
        <f>_xlfn.XLOOKUP(A1317,performance_pivot!$A:$A,performance_pivot!$B:$B,"Missing")</f>
        <v>3.5</v>
      </c>
      <c r="U1317">
        <f>_xlfn.XLOOKUP(A1317,compensation_cleaned!$A:$A,compensation_cleaned!$F:$F,"Missing")</f>
        <v>499723.03723404254</v>
      </c>
      <c r="V1317" t="str">
        <f t="shared" si="102"/>
        <v>Below Avg Pay</v>
      </c>
      <c r="W1317" t="str">
        <f t="shared" si="103"/>
        <v>Low/Avg Performer</v>
      </c>
      <c r="Y1317" t="str">
        <f t="shared" si="104"/>
        <v>Low Pay &amp; Low Performance</v>
      </c>
    </row>
    <row r="1318" spans="1:25">
      <c r="A1318" s="7" t="s">
        <v>1504</v>
      </c>
      <c r="B1318" s="8" t="s">
        <v>11</v>
      </c>
      <c r="C1318" s="8">
        <v>34</v>
      </c>
      <c r="D1318" s="8" t="s">
        <v>12</v>
      </c>
      <c r="E1318" s="8" t="s">
        <v>13</v>
      </c>
      <c r="F1318" s="8" t="s">
        <v>14</v>
      </c>
      <c r="G1318" s="9">
        <v>43130</v>
      </c>
      <c r="H1318" s="8" t="s">
        <v>341</v>
      </c>
      <c r="I1318" s="8" t="s">
        <v>45</v>
      </c>
      <c r="J1318" s="10" t="s">
        <v>24</v>
      </c>
      <c r="K1318" t="str">
        <f>_xlfn.XLOOKUP(A1318,attrition_cleaned!$A:$A,attrition_cleaned!$B:$B,"Missing")</f>
        <v>No</v>
      </c>
      <c r="L1318" s="9"/>
      <c r="M1318">
        <f>_xlfn.XLOOKUP(A1318,compensation_cleaned!$A:$A,compensation_cleaned!$B:$B,"Missing")</f>
        <v>403489</v>
      </c>
      <c r="N1318">
        <f>_xlfn.XLOOKUP(A1318,compensation_cleaned!$A:$A,compensation_cleaned!$C:$C,"Missing")</f>
        <v>31930</v>
      </c>
      <c r="O1318" t="str">
        <f>_xlfn.XLOOKUP(A1318,compensation_cleaned!$A:$A,compensation_cleaned!$D:$D,"Missing")</f>
        <v>L1</v>
      </c>
      <c r="P1318">
        <f>_xlfn.XLOOKUP(A1318,engagement_pivot!$A:$A,engagement_pivot!$B:$B,"Missing")</f>
        <v>5</v>
      </c>
      <c r="Q1318" t="str">
        <f>IF(
  _xlfn.XLOOKUP(A1318, engagement_pivot!A:A, engagement_pivot!C:C, 0) &gt; 0,
  "Yes",
  "No"
)</f>
        <v>Yes</v>
      </c>
      <c r="R1318">
        <f t="shared" si="100"/>
        <v>71</v>
      </c>
      <c r="S1318" t="str">
        <f t="shared" si="101"/>
        <v>37+ months</v>
      </c>
      <c r="T1318">
        <f>_xlfn.XLOOKUP(A1318,performance_pivot!$A:$A,performance_pivot!$B:$B,"Missing")</f>
        <v>3</v>
      </c>
      <c r="U1318">
        <f>_xlfn.XLOOKUP(A1318,compensation_cleaned!$A:$A,compensation_cleaned!$F:$F,"Missing")</f>
        <v>499723.03723404254</v>
      </c>
      <c r="V1318" t="str">
        <f t="shared" si="102"/>
        <v>Below Avg Pay</v>
      </c>
      <c r="W1318" t="str">
        <f t="shared" si="103"/>
        <v>Low/Avg Performer</v>
      </c>
      <c r="Y1318" t="str">
        <f t="shared" si="104"/>
        <v>Low Pay &amp; Low Performance</v>
      </c>
    </row>
    <row r="1319" spans="1:25">
      <c r="A1319" s="11" t="s">
        <v>1505</v>
      </c>
      <c r="B1319" s="12" t="s">
        <v>11</v>
      </c>
      <c r="C1319" s="12">
        <v>27</v>
      </c>
      <c r="D1319" s="12" t="s">
        <v>12</v>
      </c>
      <c r="E1319" s="12" t="s">
        <v>26</v>
      </c>
      <c r="F1319" s="12" t="s">
        <v>58</v>
      </c>
      <c r="G1319" s="13">
        <v>44523</v>
      </c>
      <c r="H1319" s="12" t="s">
        <v>287</v>
      </c>
      <c r="I1319" s="12" t="s">
        <v>31</v>
      </c>
      <c r="J1319" s="14" t="s">
        <v>24</v>
      </c>
      <c r="K1319" t="str">
        <f>_xlfn.XLOOKUP(A1319,attrition_cleaned!$A:$A,attrition_cleaned!$B:$B,"Missing")</f>
        <v>No</v>
      </c>
      <c r="L1319" s="13"/>
      <c r="M1319">
        <f>_xlfn.XLOOKUP(A1319,compensation_cleaned!$A:$A,compensation_cleaned!$B:$B,"Missing")</f>
        <v>570349</v>
      </c>
      <c r="N1319">
        <f>_xlfn.XLOOKUP(A1319,compensation_cleaned!$A:$A,compensation_cleaned!$C:$C,"Missing")</f>
        <v>85249</v>
      </c>
      <c r="O1319" t="str">
        <f>_xlfn.XLOOKUP(A1319,compensation_cleaned!$A:$A,compensation_cleaned!$D:$D,"Missing")</f>
        <v>L1</v>
      </c>
      <c r="P1319">
        <f>_xlfn.XLOOKUP(A1319,engagement_pivot!$A:$A,engagement_pivot!$B:$B,"Missing")</f>
        <v>3.5</v>
      </c>
      <c r="Q1319" t="str">
        <f>IF(
  _xlfn.XLOOKUP(A1319, engagement_pivot!A:A, engagement_pivot!C:C, 0) &gt; 0,
  "Yes",
  "No"
)</f>
        <v>Yes</v>
      </c>
      <c r="R1319">
        <f t="shared" si="100"/>
        <v>25</v>
      </c>
      <c r="S1319" t="str">
        <f t="shared" si="101"/>
        <v>13–36 months</v>
      </c>
      <c r="T1319">
        <f>_xlfn.XLOOKUP(A1319,performance_pivot!$A:$A,performance_pivot!$B:$B,"Missing")</f>
        <v>3.5</v>
      </c>
      <c r="U1319">
        <f>_xlfn.XLOOKUP(A1319,compensation_cleaned!$A:$A,compensation_cleaned!$F:$F,"Missing")</f>
        <v>499723.03723404254</v>
      </c>
      <c r="V1319" t="str">
        <f t="shared" si="102"/>
        <v>Above Avg Pay</v>
      </c>
      <c r="W1319" t="str">
        <f t="shared" si="103"/>
        <v>Low/Avg Performer</v>
      </c>
      <c r="Y1319" t="str">
        <f t="shared" si="104"/>
        <v>Overpaid Low Performer</v>
      </c>
    </row>
    <row r="1320" spans="1:25">
      <c r="A1320" s="7" t="s">
        <v>1506</v>
      </c>
      <c r="B1320" s="8" t="s">
        <v>11</v>
      </c>
      <c r="C1320" s="8">
        <v>39</v>
      </c>
      <c r="D1320" s="8" t="s">
        <v>20</v>
      </c>
      <c r="E1320" s="8" t="s">
        <v>13</v>
      </c>
      <c r="F1320" s="8" t="s">
        <v>21</v>
      </c>
      <c r="G1320" s="9">
        <v>44500</v>
      </c>
      <c r="H1320" s="8" t="s">
        <v>368</v>
      </c>
      <c r="I1320" s="8" t="s">
        <v>16</v>
      </c>
      <c r="J1320" s="10" t="s">
        <v>24</v>
      </c>
      <c r="K1320" t="str">
        <f>_xlfn.XLOOKUP(A1320,attrition_cleaned!$A:$A,attrition_cleaned!$B:$B,"Missing")</f>
        <v>No</v>
      </c>
      <c r="L1320" s="9"/>
      <c r="M1320">
        <f>_xlfn.XLOOKUP(A1320,compensation_cleaned!$A:$A,compensation_cleaned!$B:$B,"Missing")</f>
        <v>739102</v>
      </c>
      <c r="N1320">
        <f>_xlfn.XLOOKUP(A1320,compensation_cleaned!$A:$A,compensation_cleaned!$C:$C,"Missing")</f>
        <v>44701</v>
      </c>
      <c r="O1320" t="str">
        <f>_xlfn.XLOOKUP(A1320,compensation_cleaned!$A:$A,compensation_cleaned!$D:$D,"Missing")</f>
        <v>L2</v>
      </c>
      <c r="P1320">
        <f>_xlfn.XLOOKUP(A1320,engagement_pivot!$A:$A,engagement_pivot!$B:$B,"Missing")</f>
        <v>3.3333333333333335</v>
      </c>
      <c r="Q1320" t="str">
        <f>IF(
  _xlfn.XLOOKUP(A1320, engagement_pivot!A:A, engagement_pivot!C:C, 0) &gt; 0,
  "Yes",
  "No"
)</f>
        <v>Yes</v>
      </c>
      <c r="R1320">
        <f t="shared" si="100"/>
        <v>26</v>
      </c>
      <c r="S1320" t="str">
        <f t="shared" si="101"/>
        <v>13–36 months</v>
      </c>
      <c r="T1320">
        <f>_xlfn.XLOOKUP(A1320,performance_pivot!$A:$A,performance_pivot!$B:$B,"Missing")</f>
        <v>4</v>
      </c>
      <c r="U1320">
        <f>_xlfn.XLOOKUP(A1320,compensation_cleaned!$A:$A,compensation_cleaned!$F:$F,"Missing")</f>
        <v>746435.40070921986</v>
      </c>
      <c r="V1320" t="str">
        <f t="shared" si="102"/>
        <v>Below Avg Pay</v>
      </c>
      <c r="W1320" t="str">
        <f t="shared" si="103"/>
        <v>High Performer</v>
      </c>
      <c r="Y1320" t="str">
        <f t="shared" si="104"/>
        <v>Underpaid High Performer</v>
      </c>
    </row>
    <row r="1321" spans="1:25">
      <c r="A1321" s="11" t="s">
        <v>1507</v>
      </c>
      <c r="B1321" s="12" t="s">
        <v>19</v>
      </c>
      <c r="C1321" s="12">
        <v>42</v>
      </c>
      <c r="D1321" s="12" t="s">
        <v>12</v>
      </c>
      <c r="E1321" s="12" t="s">
        <v>13</v>
      </c>
      <c r="F1321" s="12" t="s">
        <v>21</v>
      </c>
      <c r="G1321" s="13">
        <v>43931</v>
      </c>
      <c r="H1321" s="12" t="s">
        <v>207</v>
      </c>
      <c r="I1321" s="12" t="s">
        <v>56</v>
      </c>
      <c r="J1321" s="14" t="s">
        <v>24</v>
      </c>
      <c r="K1321" t="str">
        <f>_xlfn.XLOOKUP(A1321,attrition_cleaned!$A:$A,attrition_cleaned!$B:$B,"Missing")</f>
        <v>Yes</v>
      </c>
      <c r="L1321" s="13">
        <v>45036</v>
      </c>
      <c r="M1321">
        <f>_xlfn.XLOOKUP(A1321,compensation_cleaned!$A:$A,compensation_cleaned!$B:$B,"Missing")</f>
        <v>1368324</v>
      </c>
      <c r="N1321">
        <f>_xlfn.XLOOKUP(A1321,compensation_cleaned!$A:$A,compensation_cleaned!$C:$C,"Missing")</f>
        <v>176161</v>
      </c>
      <c r="O1321" t="str">
        <f>_xlfn.XLOOKUP(A1321,compensation_cleaned!$A:$A,compensation_cleaned!$D:$D,"Missing")</f>
        <v>L4</v>
      </c>
      <c r="P1321">
        <f>_xlfn.XLOOKUP(A1321,engagement_pivot!$A:$A,engagement_pivot!$B:$B,"Missing")</f>
        <v>2</v>
      </c>
      <c r="Q1321" t="str">
        <f>IF(
  _xlfn.XLOOKUP(A1321, engagement_pivot!A:A, engagement_pivot!C:C, 0) &gt; 0,
  "Yes",
  "No"
)</f>
        <v>Yes</v>
      </c>
      <c r="R1321">
        <f t="shared" si="100"/>
        <v>36</v>
      </c>
      <c r="S1321" t="str">
        <f t="shared" si="101"/>
        <v>13–36 months</v>
      </c>
      <c r="T1321">
        <f>_xlfn.XLOOKUP(A1321,performance_pivot!$A:$A,performance_pivot!$B:$B,"Missing")</f>
        <v>4</v>
      </c>
      <c r="U1321">
        <f>_xlfn.XLOOKUP(A1321,compensation_cleaned!$A:$A,compensation_cleaned!$F:$F,"Missing")</f>
        <v>1044648.4727722772</v>
      </c>
      <c r="V1321" t="str">
        <f t="shared" si="102"/>
        <v>Above Avg Pay</v>
      </c>
      <c r="W1321" t="str">
        <f t="shared" si="103"/>
        <v>High Performer</v>
      </c>
      <c r="Y1321" t="str">
        <f t="shared" si="104"/>
        <v>Well Aligned</v>
      </c>
    </row>
    <row r="1322" spans="1:25">
      <c r="A1322" s="7" t="s">
        <v>1508</v>
      </c>
      <c r="B1322" s="8" t="s">
        <v>19</v>
      </c>
      <c r="C1322" s="8">
        <v>25</v>
      </c>
      <c r="D1322" s="8" t="s">
        <v>12</v>
      </c>
      <c r="E1322" s="8" t="s">
        <v>26</v>
      </c>
      <c r="F1322" s="8" t="s">
        <v>27</v>
      </c>
      <c r="G1322" s="9">
        <v>43067</v>
      </c>
      <c r="H1322" s="8" t="s">
        <v>534</v>
      </c>
      <c r="I1322" s="8" t="s">
        <v>31</v>
      </c>
      <c r="J1322" s="10" t="s">
        <v>24</v>
      </c>
      <c r="K1322" t="str">
        <f>_xlfn.XLOOKUP(A1322,attrition_cleaned!$A:$A,attrition_cleaned!$B:$B,"Missing")</f>
        <v>Yes</v>
      </c>
      <c r="L1322" s="9">
        <v>44691</v>
      </c>
      <c r="M1322">
        <f>_xlfn.XLOOKUP(A1322,compensation_cleaned!$A:$A,compensation_cleaned!$B:$B,"Missing")</f>
        <v>2119690</v>
      </c>
      <c r="N1322">
        <f>_xlfn.XLOOKUP(A1322,compensation_cleaned!$A:$A,compensation_cleaned!$C:$C,"Missing")</f>
        <v>294191</v>
      </c>
      <c r="O1322" t="str">
        <f>_xlfn.XLOOKUP(A1322,compensation_cleaned!$A:$A,compensation_cleaned!$D:$D,"Missing")</f>
        <v>L5</v>
      </c>
      <c r="P1322">
        <f>_xlfn.XLOOKUP(A1322,engagement_pivot!$A:$A,engagement_pivot!$B:$B,"Missing")</f>
        <v>1</v>
      </c>
      <c r="Q1322" t="str">
        <f>IF(
  _xlfn.XLOOKUP(A1322, engagement_pivot!A:A, engagement_pivot!C:C, 0) &gt; 0,
  "Yes",
  "No"
)</f>
        <v>Yes</v>
      </c>
      <c r="R1322">
        <f t="shared" si="100"/>
        <v>53</v>
      </c>
      <c r="S1322" t="str">
        <f t="shared" si="101"/>
        <v>37+ months</v>
      </c>
      <c r="T1322">
        <f>_xlfn.XLOOKUP(A1322,performance_pivot!$A:$A,performance_pivot!$B:$B,"Missing")</f>
        <v>3.5</v>
      </c>
      <c r="U1322">
        <f>_xlfn.XLOOKUP(A1322,compensation_cleaned!$A:$A,compensation_cleaned!$F:$F,"Missing")</f>
        <v>1044648.4727722772</v>
      </c>
      <c r="V1322" t="str">
        <f t="shared" si="102"/>
        <v>Above Avg Pay</v>
      </c>
      <c r="W1322" t="str">
        <f t="shared" si="103"/>
        <v>Low/Avg Performer</v>
      </c>
      <c r="Y1322" t="str">
        <f t="shared" si="104"/>
        <v>Overpaid Low Performer</v>
      </c>
    </row>
    <row r="1323" spans="1:25">
      <c r="A1323" s="11" t="s">
        <v>1509</v>
      </c>
      <c r="B1323" s="12" t="s">
        <v>19</v>
      </c>
      <c r="C1323" s="12">
        <v>38</v>
      </c>
      <c r="D1323" s="12" t="s">
        <v>12</v>
      </c>
      <c r="E1323" s="12" t="s">
        <v>13</v>
      </c>
      <c r="F1323" s="12" t="s">
        <v>14</v>
      </c>
      <c r="G1323" s="13">
        <v>43193</v>
      </c>
      <c r="H1323" s="12" t="s">
        <v>28</v>
      </c>
      <c r="I1323" s="12" t="s">
        <v>70</v>
      </c>
      <c r="J1323" s="14" t="s">
        <v>17</v>
      </c>
      <c r="K1323" t="str">
        <f>_xlfn.XLOOKUP(A1323,attrition_cleaned!$A:$A,attrition_cleaned!$B:$B,"Missing")</f>
        <v>No</v>
      </c>
      <c r="L1323" s="13"/>
      <c r="M1323">
        <f>_xlfn.XLOOKUP(A1323,compensation_cleaned!$A:$A,compensation_cleaned!$B:$B,"Missing")</f>
        <v>1119357</v>
      </c>
      <c r="N1323">
        <f>_xlfn.XLOOKUP(A1323,compensation_cleaned!$A:$A,compensation_cleaned!$C:$C,"Missing")</f>
        <v>151472</v>
      </c>
      <c r="O1323" t="str">
        <f>_xlfn.XLOOKUP(A1323,compensation_cleaned!$A:$A,compensation_cleaned!$D:$D,"Missing")</f>
        <v>L3</v>
      </c>
      <c r="P1323">
        <f>_xlfn.XLOOKUP(A1323,engagement_pivot!$A:$A,engagement_pivot!$B:$B,"Missing")</f>
        <v>3</v>
      </c>
      <c r="Q1323" t="str">
        <f>IF(
  _xlfn.XLOOKUP(A1323, engagement_pivot!A:A, engagement_pivot!C:C, 0) &gt; 0,
  "Yes",
  "No"
)</f>
        <v>Yes</v>
      </c>
      <c r="R1323">
        <f t="shared" si="100"/>
        <v>68</v>
      </c>
      <c r="S1323" t="str">
        <f t="shared" si="101"/>
        <v>37+ months</v>
      </c>
      <c r="T1323">
        <f>_xlfn.XLOOKUP(A1323,performance_pivot!$A:$A,performance_pivot!$B:$B,"Missing")</f>
        <v>2.6666666666666665</v>
      </c>
      <c r="U1323">
        <f>_xlfn.XLOOKUP(A1323,compensation_cleaned!$A:$A,compensation_cleaned!$F:$F,"Missing")</f>
        <v>1044648.4727722772</v>
      </c>
      <c r="V1323" t="str">
        <f t="shared" si="102"/>
        <v>Above Avg Pay</v>
      </c>
      <c r="W1323" t="str">
        <f t="shared" si="103"/>
        <v>Low/Avg Performer</v>
      </c>
      <c r="Y1323" t="str">
        <f t="shared" si="104"/>
        <v>Overpaid Low Performer</v>
      </c>
    </row>
    <row r="1324" spans="1:25">
      <c r="A1324" s="7" t="s">
        <v>1510</v>
      </c>
      <c r="B1324" s="8" t="s">
        <v>19</v>
      </c>
      <c r="C1324" s="8">
        <v>44</v>
      </c>
      <c r="D1324" s="8" t="s">
        <v>12</v>
      </c>
      <c r="E1324" s="8" t="s">
        <v>49</v>
      </c>
      <c r="F1324" s="8" t="s">
        <v>65</v>
      </c>
      <c r="G1324" s="9">
        <v>45114</v>
      </c>
      <c r="H1324" s="8" t="s">
        <v>555</v>
      </c>
      <c r="I1324" s="8" t="s">
        <v>16</v>
      </c>
      <c r="J1324" s="10" t="s">
        <v>24</v>
      </c>
      <c r="K1324" t="str">
        <f>_xlfn.XLOOKUP(A1324,attrition_cleaned!$A:$A,attrition_cleaned!$B:$B,"Missing")</f>
        <v>Yes</v>
      </c>
      <c r="L1324" s="9">
        <v>46331</v>
      </c>
      <c r="M1324">
        <f>_xlfn.XLOOKUP(A1324,compensation_cleaned!$A:$A,compensation_cleaned!$B:$B,"Missing")</f>
        <v>444326</v>
      </c>
      <c r="N1324">
        <f>_xlfn.XLOOKUP(A1324,compensation_cleaned!$A:$A,compensation_cleaned!$C:$C,"Missing")</f>
        <v>34442</v>
      </c>
      <c r="O1324" t="str">
        <f>_xlfn.XLOOKUP(A1324,compensation_cleaned!$A:$A,compensation_cleaned!$D:$D,"Missing")</f>
        <v>L1</v>
      </c>
      <c r="P1324">
        <f>_xlfn.XLOOKUP(A1324,engagement_pivot!$A:$A,engagement_pivot!$B:$B,"Missing")</f>
        <v>3.5</v>
      </c>
      <c r="Q1324" t="str">
        <f>IF(
  _xlfn.XLOOKUP(A1324, engagement_pivot!A:A, engagement_pivot!C:C, 0) &gt; 0,
  "Yes",
  "No"
)</f>
        <v>Yes</v>
      </c>
      <c r="R1324">
        <f t="shared" si="100"/>
        <v>39</v>
      </c>
      <c r="S1324" t="str">
        <f t="shared" si="101"/>
        <v>37+ months</v>
      </c>
      <c r="T1324">
        <f>_xlfn.XLOOKUP(A1324,performance_pivot!$A:$A,performance_pivot!$B:$B,"Missing")</f>
        <v>4</v>
      </c>
      <c r="U1324">
        <f>_xlfn.XLOOKUP(A1324,compensation_cleaned!$A:$A,compensation_cleaned!$F:$F,"Missing")</f>
        <v>499723.03723404254</v>
      </c>
      <c r="V1324" t="str">
        <f t="shared" si="102"/>
        <v>Below Avg Pay</v>
      </c>
      <c r="W1324" t="str">
        <f t="shared" si="103"/>
        <v>High Performer</v>
      </c>
      <c r="Y1324" t="str">
        <f t="shared" si="104"/>
        <v>Underpaid High Performer</v>
      </c>
    </row>
    <row r="1325" spans="1:25">
      <c r="A1325" s="11" t="s">
        <v>1511</v>
      </c>
      <c r="B1325" s="12" t="s">
        <v>19</v>
      </c>
      <c r="C1325" s="12">
        <v>40</v>
      </c>
      <c r="D1325" s="12" t="s">
        <v>12</v>
      </c>
      <c r="E1325" s="12" t="s">
        <v>49</v>
      </c>
      <c r="F1325" s="12" t="s">
        <v>65</v>
      </c>
      <c r="G1325" s="13">
        <v>45073</v>
      </c>
      <c r="H1325" s="12" t="s">
        <v>44</v>
      </c>
      <c r="I1325" s="12" t="s">
        <v>56</v>
      </c>
      <c r="J1325" s="14" t="s">
        <v>17</v>
      </c>
      <c r="K1325" t="str">
        <f>_xlfn.XLOOKUP(A1325,attrition_cleaned!$A:$A,attrition_cleaned!$B:$B,"Missing")</f>
        <v>No</v>
      </c>
      <c r="L1325" s="13"/>
      <c r="M1325">
        <f>_xlfn.XLOOKUP(A1325,compensation_cleaned!$A:$A,compensation_cleaned!$B:$B,"Missing")</f>
        <v>1931575</v>
      </c>
      <c r="N1325">
        <f>_xlfn.XLOOKUP(A1325,compensation_cleaned!$A:$A,compensation_cleaned!$C:$C,"Missing")</f>
        <v>277311</v>
      </c>
      <c r="O1325" t="str">
        <f>_xlfn.XLOOKUP(A1325,compensation_cleaned!$A:$A,compensation_cleaned!$D:$D,"Missing")</f>
        <v>L5</v>
      </c>
      <c r="P1325">
        <f>_xlfn.XLOOKUP(A1325,engagement_pivot!$A:$A,engagement_pivot!$B:$B,"Missing")</f>
        <v>3.3333333333333335</v>
      </c>
      <c r="Q1325" t="str">
        <f>IF(
  _xlfn.XLOOKUP(A1325, engagement_pivot!A:A, engagement_pivot!C:C, 0) &gt; 0,
  "Yes",
  "No"
)</f>
        <v>Yes</v>
      </c>
      <c r="R1325">
        <f t="shared" si="100"/>
        <v>7</v>
      </c>
      <c r="S1325" t="str">
        <f t="shared" si="101"/>
        <v>0–12 months</v>
      </c>
      <c r="T1325">
        <f>_xlfn.XLOOKUP(A1325,performance_pivot!$A:$A,performance_pivot!$B:$B,"Missing")</f>
        <v>3</v>
      </c>
      <c r="U1325">
        <f>_xlfn.XLOOKUP(A1325,compensation_cleaned!$A:$A,compensation_cleaned!$F:$F,"Missing")</f>
        <v>1044648.4727722772</v>
      </c>
      <c r="V1325" t="str">
        <f t="shared" si="102"/>
        <v>Above Avg Pay</v>
      </c>
      <c r="W1325" t="str">
        <f t="shared" si="103"/>
        <v>Low/Avg Performer</v>
      </c>
      <c r="Y1325" t="str">
        <f t="shared" si="104"/>
        <v>Overpaid Low Performer</v>
      </c>
    </row>
    <row r="1326" spans="1:25">
      <c r="A1326" s="7" t="s">
        <v>1512</v>
      </c>
      <c r="B1326" s="8" t="s">
        <v>19</v>
      </c>
      <c r="C1326" s="8">
        <v>26</v>
      </c>
      <c r="D1326" s="8" t="s">
        <v>12</v>
      </c>
      <c r="E1326" s="8" t="s">
        <v>26</v>
      </c>
      <c r="F1326" s="8" t="s">
        <v>58</v>
      </c>
      <c r="G1326" s="9">
        <v>44650</v>
      </c>
      <c r="H1326" s="8" t="s">
        <v>133</v>
      </c>
      <c r="I1326" s="8" t="s">
        <v>31</v>
      </c>
      <c r="J1326" s="10" t="s">
        <v>17</v>
      </c>
      <c r="K1326" t="str">
        <f>_xlfn.XLOOKUP(A1326,attrition_cleaned!$A:$A,attrition_cleaned!$B:$B,"Missing")</f>
        <v>Yes</v>
      </c>
      <c r="L1326" s="9">
        <v>44995</v>
      </c>
      <c r="M1326">
        <f>_xlfn.XLOOKUP(A1326,compensation_cleaned!$A:$A,compensation_cleaned!$B:$B,"Missing")</f>
        <v>1163921</v>
      </c>
      <c r="N1326">
        <f>_xlfn.XLOOKUP(A1326,compensation_cleaned!$A:$A,compensation_cleaned!$C:$C,"Missing")</f>
        <v>95063</v>
      </c>
      <c r="O1326" t="str">
        <f>_xlfn.XLOOKUP(A1326,compensation_cleaned!$A:$A,compensation_cleaned!$D:$D,"Missing")</f>
        <v>L3</v>
      </c>
      <c r="P1326">
        <f>_xlfn.XLOOKUP(A1326,engagement_pivot!$A:$A,engagement_pivot!$B:$B,"Missing")</f>
        <v>5</v>
      </c>
      <c r="Q1326" t="str">
        <f>IF(
  _xlfn.XLOOKUP(A1326, engagement_pivot!A:A, engagement_pivot!C:C, 0) &gt; 0,
  "Yes",
  "No"
)</f>
        <v>Yes</v>
      </c>
      <c r="R1326">
        <f t="shared" si="100"/>
        <v>11</v>
      </c>
      <c r="S1326" t="str">
        <f t="shared" si="101"/>
        <v>0–12 months</v>
      </c>
      <c r="T1326">
        <f>_xlfn.XLOOKUP(A1326,performance_pivot!$A:$A,performance_pivot!$B:$B,"Missing")</f>
        <v>4</v>
      </c>
      <c r="U1326">
        <f>_xlfn.XLOOKUP(A1326,compensation_cleaned!$A:$A,compensation_cleaned!$F:$F,"Missing")</f>
        <v>1044648.4727722772</v>
      </c>
      <c r="V1326" t="str">
        <f t="shared" si="102"/>
        <v>Above Avg Pay</v>
      </c>
      <c r="W1326" t="str">
        <f t="shared" si="103"/>
        <v>High Performer</v>
      </c>
      <c r="Y1326" t="str">
        <f t="shared" si="104"/>
        <v>Well Aligned</v>
      </c>
    </row>
    <row r="1327" spans="1:25">
      <c r="A1327" s="11" t="s">
        <v>1513</v>
      </c>
      <c r="B1327" s="12" t="s">
        <v>19</v>
      </c>
      <c r="C1327" s="12">
        <v>22</v>
      </c>
      <c r="D1327" s="12" t="s">
        <v>12</v>
      </c>
      <c r="E1327" s="12" t="s">
        <v>13</v>
      </c>
      <c r="F1327" s="12" t="s">
        <v>21</v>
      </c>
      <c r="G1327" s="13">
        <v>44132</v>
      </c>
      <c r="H1327" s="12" t="s">
        <v>265</v>
      </c>
      <c r="I1327" s="12" t="s">
        <v>31</v>
      </c>
      <c r="J1327" s="14" t="s">
        <v>24</v>
      </c>
      <c r="K1327" t="str">
        <f>_xlfn.XLOOKUP(A1327,attrition_cleaned!$A:$A,attrition_cleaned!$B:$B,"Missing")</f>
        <v>No</v>
      </c>
      <c r="L1327" s="13"/>
      <c r="M1327">
        <f>_xlfn.XLOOKUP(A1327,compensation_cleaned!$A:$A,compensation_cleaned!$B:$B,"Missing")</f>
        <v>1559873</v>
      </c>
      <c r="N1327">
        <f>_xlfn.XLOOKUP(A1327,compensation_cleaned!$A:$A,compensation_cleaned!$C:$C,"Missing")</f>
        <v>226489</v>
      </c>
      <c r="O1327" t="str">
        <f>_xlfn.XLOOKUP(A1327,compensation_cleaned!$A:$A,compensation_cleaned!$D:$D,"Missing")</f>
        <v>L4</v>
      </c>
      <c r="P1327">
        <f>_xlfn.XLOOKUP(A1327,engagement_pivot!$A:$A,engagement_pivot!$B:$B,"Missing")</f>
        <v>2</v>
      </c>
      <c r="Q1327" t="str">
        <f>IF(
  _xlfn.XLOOKUP(A1327, engagement_pivot!A:A, engagement_pivot!C:C, 0) &gt; 0,
  "Yes",
  "No"
)</f>
        <v>Yes</v>
      </c>
      <c r="R1327">
        <f t="shared" si="100"/>
        <v>38</v>
      </c>
      <c r="S1327" t="str">
        <f t="shared" si="101"/>
        <v>37+ months</v>
      </c>
      <c r="T1327">
        <f>_xlfn.XLOOKUP(A1327,performance_pivot!$A:$A,performance_pivot!$B:$B,"Missing")</f>
        <v>4</v>
      </c>
      <c r="U1327">
        <f>_xlfn.XLOOKUP(A1327,compensation_cleaned!$A:$A,compensation_cleaned!$F:$F,"Missing")</f>
        <v>1044648.4727722772</v>
      </c>
      <c r="V1327" t="str">
        <f t="shared" si="102"/>
        <v>Above Avg Pay</v>
      </c>
      <c r="W1327" t="str">
        <f t="shared" si="103"/>
        <v>High Performer</v>
      </c>
      <c r="Y1327" t="str">
        <f t="shared" si="104"/>
        <v>Well Aligned</v>
      </c>
    </row>
    <row r="1328" spans="1:25">
      <c r="A1328" s="7" t="s">
        <v>1514</v>
      </c>
      <c r="B1328" s="8" t="s">
        <v>11</v>
      </c>
      <c r="C1328" s="8">
        <v>22</v>
      </c>
      <c r="D1328" s="8" t="s">
        <v>20</v>
      </c>
      <c r="E1328" s="8" t="s">
        <v>37</v>
      </c>
      <c r="F1328" s="8" t="s">
        <v>43</v>
      </c>
      <c r="G1328" s="9">
        <v>44301</v>
      </c>
      <c r="H1328" s="8" t="s">
        <v>159</v>
      </c>
      <c r="I1328" s="8" t="s">
        <v>16</v>
      </c>
      <c r="J1328" s="10" t="s">
        <v>17</v>
      </c>
      <c r="K1328" t="str">
        <f>_xlfn.XLOOKUP(A1328,attrition_cleaned!$A:$A,attrition_cleaned!$B:$B,"Missing")</f>
        <v>Yes</v>
      </c>
      <c r="L1328" s="9">
        <v>45808</v>
      </c>
      <c r="M1328">
        <f>_xlfn.XLOOKUP(A1328,compensation_cleaned!$A:$A,compensation_cleaned!$B:$B,"Missing")</f>
        <v>1434037</v>
      </c>
      <c r="N1328">
        <f>_xlfn.XLOOKUP(A1328,compensation_cleaned!$A:$A,compensation_cleaned!$C:$C,"Missing")</f>
        <v>144675</v>
      </c>
      <c r="O1328" t="str">
        <f>_xlfn.XLOOKUP(A1328,compensation_cleaned!$A:$A,compensation_cleaned!$D:$D,"Missing")</f>
        <v>L4</v>
      </c>
      <c r="P1328">
        <f>_xlfn.XLOOKUP(A1328,engagement_pivot!$A:$A,engagement_pivot!$B:$B,"Missing")</f>
        <v>1.5</v>
      </c>
      <c r="Q1328" t="str">
        <f>IF(
  _xlfn.XLOOKUP(A1328, engagement_pivot!A:A, engagement_pivot!C:C, 0) &gt; 0,
  "Yes",
  "No"
)</f>
        <v>Yes</v>
      </c>
      <c r="R1328">
        <f t="shared" si="100"/>
        <v>49</v>
      </c>
      <c r="S1328" t="str">
        <f t="shared" si="101"/>
        <v>37+ months</v>
      </c>
      <c r="T1328">
        <f>_xlfn.XLOOKUP(A1328,performance_pivot!$A:$A,performance_pivot!$B:$B,"Missing")</f>
        <v>3.75</v>
      </c>
      <c r="U1328">
        <f>_xlfn.XLOOKUP(A1328,compensation_cleaned!$A:$A,compensation_cleaned!$F:$F,"Missing")</f>
        <v>1044648.4727722772</v>
      </c>
      <c r="V1328" t="str">
        <f t="shared" si="102"/>
        <v>Above Avg Pay</v>
      </c>
      <c r="W1328" t="str">
        <f t="shared" si="103"/>
        <v>Low/Avg Performer</v>
      </c>
      <c r="Y1328" t="str">
        <f t="shared" si="104"/>
        <v>Overpaid Low Performer</v>
      </c>
    </row>
    <row r="1329" spans="1:25">
      <c r="A1329" s="11" t="s">
        <v>1515</v>
      </c>
      <c r="B1329" s="12" t="s">
        <v>19</v>
      </c>
      <c r="C1329" s="12">
        <v>35</v>
      </c>
      <c r="D1329" s="12" t="s">
        <v>12</v>
      </c>
      <c r="E1329" s="12" t="s">
        <v>49</v>
      </c>
      <c r="F1329" s="12" t="s">
        <v>68</v>
      </c>
      <c r="G1329" s="13">
        <v>42887</v>
      </c>
      <c r="H1329" s="12" t="s">
        <v>261</v>
      </c>
      <c r="I1329" s="12" t="s">
        <v>23</v>
      </c>
      <c r="J1329" s="14" t="s">
        <v>24</v>
      </c>
      <c r="K1329" t="str">
        <f>_xlfn.XLOOKUP(A1329,attrition_cleaned!$A:$A,attrition_cleaned!$B:$B,"Missing")</f>
        <v>No</v>
      </c>
      <c r="L1329" s="13"/>
      <c r="M1329">
        <f>_xlfn.XLOOKUP(A1329,compensation_cleaned!$A:$A,compensation_cleaned!$B:$B,"Missing")</f>
        <v>825123</v>
      </c>
      <c r="N1329">
        <f>_xlfn.XLOOKUP(A1329,compensation_cleaned!$A:$A,compensation_cleaned!$C:$C,"Missing")</f>
        <v>65759</v>
      </c>
      <c r="O1329" t="str">
        <f>_xlfn.XLOOKUP(A1329,compensation_cleaned!$A:$A,compensation_cleaned!$D:$D,"Missing")</f>
        <v>L2</v>
      </c>
      <c r="P1329">
        <f>_xlfn.XLOOKUP(A1329,engagement_pivot!$A:$A,engagement_pivot!$B:$B,"Missing")</f>
        <v>3</v>
      </c>
      <c r="Q1329" t="str">
        <f>IF(
  _xlfn.XLOOKUP(A1329, engagement_pivot!A:A, engagement_pivot!C:C, 0) &gt; 0,
  "Yes",
  "No"
)</f>
        <v>Yes</v>
      </c>
      <c r="R1329">
        <f t="shared" si="100"/>
        <v>78</v>
      </c>
      <c r="S1329" t="str">
        <f t="shared" si="101"/>
        <v>37+ months</v>
      </c>
      <c r="T1329">
        <f>_xlfn.XLOOKUP(A1329,performance_pivot!$A:$A,performance_pivot!$B:$B,"Missing")</f>
        <v>3</v>
      </c>
      <c r="U1329">
        <f>_xlfn.XLOOKUP(A1329,compensation_cleaned!$A:$A,compensation_cleaned!$F:$F,"Missing")</f>
        <v>746435.40070921986</v>
      </c>
      <c r="V1329" t="str">
        <f t="shared" si="102"/>
        <v>Above Avg Pay</v>
      </c>
      <c r="W1329" t="str">
        <f t="shared" si="103"/>
        <v>Low/Avg Performer</v>
      </c>
      <c r="Y1329" t="str">
        <f t="shared" si="104"/>
        <v>Overpaid Low Performer</v>
      </c>
    </row>
    <row r="1330" spans="1:25">
      <c r="A1330" s="7" t="s">
        <v>1516</v>
      </c>
      <c r="B1330" s="8" t="s">
        <v>19</v>
      </c>
      <c r="C1330" s="8">
        <v>25</v>
      </c>
      <c r="D1330" s="8" t="s">
        <v>20</v>
      </c>
      <c r="E1330" s="8" t="s">
        <v>37</v>
      </c>
      <c r="F1330" s="8" t="s">
        <v>38</v>
      </c>
      <c r="G1330" s="9">
        <v>44257</v>
      </c>
      <c r="H1330" s="8" t="s">
        <v>319</v>
      </c>
      <c r="I1330" s="8" t="s">
        <v>16</v>
      </c>
      <c r="J1330" s="10" t="s">
        <v>24</v>
      </c>
      <c r="K1330" t="str">
        <f>_xlfn.XLOOKUP(A1330,attrition_cleaned!$A:$A,attrition_cleaned!$B:$B,"Missing")</f>
        <v>No</v>
      </c>
      <c r="L1330" s="9"/>
      <c r="M1330">
        <f>_xlfn.XLOOKUP(A1330,compensation_cleaned!$A:$A,compensation_cleaned!$B:$B,"Missing")</f>
        <v>963677</v>
      </c>
      <c r="N1330">
        <f>_xlfn.XLOOKUP(A1330,compensation_cleaned!$A:$A,compensation_cleaned!$C:$C,"Missing")</f>
        <v>63691</v>
      </c>
      <c r="O1330" t="str">
        <f>_xlfn.XLOOKUP(A1330,compensation_cleaned!$A:$A,compensation_cleaned!$D:$D,"Missing")</f>
        <v>L3</v>
      </c>
      <c r="P1330">
        <f>_xlfn.XLOOKUP(A1330,engagement_pivot!$A:$A,engagement_pivot!$B:$B,"Missing")</f>
        <v>3</v>
      </c>
      <c r="Q1330" t="str">
        <f>IF(
  _xlfn.XLOOKUP(A1330, engagement_pivot!A:A, engagement_pivot!C:C, 0) &gt; 0,
  "Yes",
  "No"
)</f>
        <v>Yes</v>
      </c>
      <c r="R1330">
        <f t="shared" si="100"/>
        <v>33</v>
      </c>
      <c r="S1330" t="str">
        <f t="shared" si="101"/>
        <v>13–36 months</v>
      </c>
      <c r="T1330">
        <f>_xlfn.XLOOKUP(A1330,performance_pivot!$A:$A,performance_pivot!$B:$B,"Missing")</f>
        <v>4.666666666666667</v>
      </c>
      <c r="U1330">
        <f>_xlfn.XLOOKUP(A1330,compensation_cleaned!$A:$A,compensation_cleaned!$F:$F,"Missing")</f>
        <v>1044648.4727722772</v>
      </c>
      <c r="V1330" t="str">
        <f t="shared" si="102"/>
        <v>Below Avg Pay</v>
      </c>
      <c r="W1330" t="str">
        <f t="shared" si="103"/>
        <v>High Performer</v>
      </c>
      <c r="Y1330" t="str">
        <f t="shared" si="104"/>
        <v>Underpaid High Performer</v>
      </c>
    </row>
    <row r="1331" spans="1:25">
      <c r="A1331" s="11" t="s">
        <v>1517</v>
      </c>
      <c r="B1331" s="12" t="s">
        <v>19</v>
      </c>
      <c r="C1331" s="12">
        <v>24</v>
      </c>
      <c r="D1331" s="12" t="s">
        <v>12</v>
      </c>
      <c r="E1331" s="12" t="s">
        <v>26</v>
      </c>
      <c r="F1331" s="12" t="s">
        <v>27</v>
      </c>
      <c r="G1331" s="13">
        <v>43830</v>
      </c>
      <c r="H1331" s="12" t="s">
        <v>220</v>
      </c>
      <c r="I1331" s="12" t="s">
        <v>31</v>
      </c>
      <c r="J1331" s="14" t="s">
        <v>24</v>
      </c>
      <c r="K1331" t="str">
        <f>_xlfn.XLOOKUP(A1331,attrition_cleaned!$A:$A,attrition_cleaned!$B:$B,"Missing")</f>
        <v>No</v>
      </c>
      <c r="L1331" s="13"/>
      <c r="M1331">
        <f>_xlfn.XLOOKUP(A1331,compensation_cleaned!$A:$A,compensation_cleaned!$B:$B,"Missing")</f>
        <v>406558</v>
      </c>
      <c r="N1331">
        <f>_xlfn.XLOOKUP(A1331,compensation_cleaned!$A:$A,compensation_cleaned!$C:$C,"Missing")</f>
        <v>22612</v>
      </c>
      <c r="O1331" t="str">
        <f>_xlfn.XLOOKUP(A1331,compensation_cleaned!$A:$A,compensation_cleaned!$D:$D,"Missing")</f>
        <v>L1</v>
      </c>
      <c r="P1331">
        <f>_xlfn.XLOOKUP(A1331,engagement_pivot!$A:$A,engagement_pivot!$B:$B,"Missing")</f>
        <v>3.5</v>
      </c>
      <c r="Q1331" t="str">
        <f>IF(
  _xlfn.XLOOKUP(A1331, engagement_pivot!A:A, engagement_pivot!C:C, 0) &gt; 0,
  "Yes",
  "No"
)</f>
        <v>Yes</v>
      </c>
      <c r="R1331">
        <f t="shared" si="100"/>
        <v>48</v>
      </c>
      <c r="S1331" t="str">
        <f t="shared" si="101"/>
        <v>37+ months</v>
      </c>
      <c r="T1331">
        <f>_xlfn.XLOOKUP(A1331,performance_pivot!$A:$A,performance_pivot!$B:$B,"Missing")</f>
        <v>3</v>
      </c>
      <c r="U1331">
        <f>_xlfn.XLOOKUP(A1331,compensation_cleaned!$A:$A,compensation_cleaned!$F:$F,"Missing")</f>
        <v>499723.03723404254</v>
      </c>
      <c r="V1331" t="str">
        <f t="shared" si="102"/>
        <v>Below Avg Pay</v>
      </c>
      <c r="W1331" t="str">
        <f t="shared" si="103"/>
        <v>Low/Avg Performer</v>
      </c>
      <c r="Y1331" t="str">
        <f t="shared" si="104"/>
        <v>Low Pay &amp; Low Performance</v>
      </c>
    </row>
    <row r="1332" spans="1:25">
      <c r="A1332" s="7" t="s">
        <v>1518</v>
      </c>
      <c r="B1332" s="8" t="s">
        <v>19</v>
      </c>
      <c r="C1332" s="8">
        <v>40</v>
      </c>
      <c r="D1332" s="8" t="s">
        <v>20</v>
      </c>
      <c r="E1332" s="8" t="s">
        <v>26</v>
      </c>
      <c r="F1332" s="8" t="s">
        <v>58</v>
      </c>
      <c r="G1332" s="9">
        <v>42981</v>
      </c>
      <c r="H1332" s="8" t="s">
        <v>329</v>
      </c>
      <c r="I1332" s="8" t="s">
        <v>23</v>
      </c>
      <c r="J1332" s="10" t="s">
        <v>24</v>
      </c>
      <c r="K1332" t="str">
        <f>_xlfn.XLOOKUP(A1332,attrition_cleaned!$A:$A,attrition_cleaned!$B:$B,"Missing")</f>
        <v>Yes</v>
      </c>
      <c r="L1332" s="9">
        <v>44319</v>
      </c>
      <c r="M1332">
        <f>_xlfn.XLOOKUP(A1332,compensation_cleaned!$A:$A,compensation_cleaned!$B:$B,"Missing")</f>
        <v>882798</v>
      </c>
      <c r="N1332">
        <f>_xlfn.XLOOKUP(A1332,compensation_cleaned!$A:$A,compensation_cleaned!$C:$C,"Missing")</f>
        <v>99612</v>
      </c>
      <c r="O1332" t="str">
        <f>_xlfn.XLOOKUP(A1332,compensation_cleaned!$A:$A,compensation_cleaned!$D:$D,"Missing")</f>
        <v>L2</v>
      </c>
      <c r="P1332">
        <f>_xlfn.XLOOKUP(A1332,engagement_pivot!$A:$A,engagement_pivot!$B:$B,"Missing")</f>
        <v>2</v>
      </c>
      <c r="Q1332" t="str">
        <f>IF(
  _xlfn.XLOOKUP(A1332, engagement_pivot!A:A, engagement_pivot!C:C, 0) &gt; 0,
  "Yes",
  "No"
)</f>
        <v>Yes</v>
      </c>
      <c r="R1332">
        <f t="shared" si="100"/>
        <v>44</v>
      </c>
      <c r="S1332" t="str">
        <f t="shared" si="101"/>
        <v>37+ months</v>
      </c>
      <c r="T1332">
        <f>_xlfn.XLOOKUP(A1332,performance_pivot!$A:$A,performance_pivot!$B:$B,"Missing")</f>
        <v>4.333333333333333</v>
      </c>
      <c r="U1332">
        <f>_xlfn.XLOOKUP(A1332,compensation_cleaned!$A:$A,compensation_cleaned!$F:$F,"Missing")</f>
        <v>746435.40070921986</v>
      </c>
      <c r="V1332" t="str">
        <f t="shared" si="102"/>
        <v>Above Avg Pay</v>
      </c>
      <c r="W1332" t="str">
        <f t="shared" si="103"/>
        <v>High Performer</v>
      </c>
      <c r="Y1332" t="str">
        <f t="shared" si="104"/>
        <v>Well Aligned</v>
      </c>
    </row>
    <row r="1333" spans="1:25">
      <c r="A1333" s="11" t="s">
        <v>1519</v>
      </c>
      <c r="B1333" s="12" t="s">
        <v>19</v>
      </c>
      <c r="C1333" s="12">
        <v>22</v>
      </c>
      <c r="D1333" s="12" t="s">
        <v>12</v>
      </c>
      <c r="E1333" s="12" t="s">
        <v>49</v>
      </c>
      <c r="F1333" s="12" t="s">
        <v>68</v>
      </c>
      <c r="G1333" s="13">
        <v>43815</v>
      </c>
      <c r="H1333" s="12" t="s">
        <v>292</v>
      </c>
      <c r="I1333" s="12" t="s">
        <v>45</v>
      </c>
      <c r="J1333" s="14" t="s">
        <v>24</v>
      </c>
      <c r="K1333" t="str">
        <f>_xlfn.XLOOKUP(A1333,attrition_cleaned!$A:$A,attrition_cleaned!$B:$B,"Missing")</f>
        <v>No</v>
      </c>
      <c r="L1333" s="13"/>
      <c r="M1333">
        <f>_xlfn.XLOOKUP(A1333,compensation_cleaned!$A:$A,compensation_cleaned!$B:$B,"Missing")</f>
        <v>501062</v>
      </c>
      <c r="N1333">
        <f>_xlfn.XLOOKUP(A1333,compensation_cleaned!$A:$A,compensation_cleaned!$C:$C,"Missing")</f>
        <v>69383</v>
      </c>
      <c r="O1333" t="str">
        <f>_xlfn.XLOOKUP(A1333,compensation_cleaned!$A:$A,compensation_cleaned!$D:$D,"Missing")</f>
        <v>L1</v>
      </c>
      <c r="P1333">
        <f>_xlfn.XLOOKUP(A1333,engagement_pivot!$A:$A,engagement_pivot!$B:$B,"Missing")</f>
        <v>3</v>
      </c>
      <c r="Q1333" t="str">
        <f>IF(
  _xlfn.XLOOKUP(A1333, engagement_pivot!A:A, engagement_pivot!C:C, 0) &gt; 0,
  "Yes",
  "No"
)</f>
        <v>Yes</v>
      </c>
      <c r="R1333">
        <f t="shared" si="100"/>
        <v>48</v>
      </c>
      <c r="S1333" t="str">
        <f t="shared" si="101"/>
        <v>37+ months</v>
      </c>
      <c r="T1333">
        <f>_xlfn.XLOOKUP(A1333,performance_pivot!$A:$A,performance_pivot!$B:$B,"Missing")</f>
        <v>3</v>
      </c>
      <c r="U1333">
        <f>_xlfn.XLOOKUP(A1333,compensation_cleaned!$A:$A,compensation_cleaned!$F:$F,"Missing")</f>
        <v>499723.03723404254</v>
      </c>
      <c r="V1333" t="str">
        <f t="shared" si="102"/>
        <v>Above Avg Pay</v>
      </c>
      <c r="W1333" t="str">
        <f t="shared" si="103"/>
        <v>Low/Avg Performer</v>
      </c>
      <c r="Y1333" t="str">
        <f t="shared" si="104"/>
        <v>Overpaid Low Performer</v>
      </c>
    </row>
    <row r="1334" spans="1:25">
      <c r="A1334" s="7" t="s">
        <v>1520</v>
      </c>
      <c r="B1334" s="8" t="s">
        <v>19</v>
      </c>
      <c r="C1334" s="8">
        <v>43</v>
      </c>
      <c r="D1334" s="8" t="s">
        <v>12</v>
      </c>
      <c r="E1334" s="8" t="s">
        <v>26</v>
      </c>
      <c r="F1334" s="8" t="s">
        <v>27</v>
      </c>
      <c r="G1334" s="9">
        <v>43135</v>
      </c>
      <c r="H1334" s="8" t="s">
        <v>382</v>
      </c>
      <c r="I1334" s="8" t="s">
        <v>16</v>
      </c>
      <c r="J1334" s="10" t="s">
        <v>24</v>
      </c>
      <c r="K1334" t="str">
        <f>_xlfn.XLOOKUP(A1334,attrition_cleaned!$A:$A,attrition_cleaned!$B:$B,"Missing")</f>
        <v>No</v>
      </c>
      <c r="L1334" s="9"/>
      <c r="M1334">
        <f>_xlfn.XLOOKUP(A1334,compensation_cleaned!$A:$A,compensation_cleaned!$B:$B,"Missing")</f>
        <v>808456</v>
      </c>
      <c r="N1334">
        <f>_xlfn.XLOOKUP(A1334,compensation_cleaned!$A:$A,compensation_cleaned!$C:$C,"Missing")</f>
        <v>90542</v>
      </c>
      <c r="O1334" t="str">
        <f>_xlfn.XLOOKUP(A1334,compensation_cleaned!$A:$A,compensation_cleaned!$D:$D,"Missing")</f>
        <v>L2</v>
      </c>
      <c r="P1334">
        <f>_xlfn.XLOOKUP(A1334,engagement_pivot!$A:$A,engagement_pivot!$B:$B,"Missing")</f>
        <v>1</v>
      </c>
      <c r="Q1334" t="str">
        <f>IF(
  _xlfn.XLOOKUP(A1334, engagement_pivot!A:A, engagement_pivot!C:C, 0) &gt; 0,
  "Yes",
  "No"
)</f>
        <v>Yes</v>
      </c>
      <c r="R1334">
        <f t="shared" si="100"/>
        <v>70</v>
      </c>
      <c r="S1334" t="str">
        <f t="shared" si="101"/>
        <v>37+ months</v>
      </c>
      <c r="T1334">
        <f>_xlfn.XLOOKUP(A1334,performance_pivot!$A:$A,performance_pivot!$B:$B,"Missing")</f>
        <v>3.25</v>
      </c>
      <c r="U1334">
        <f>_xlfn.XLOOKUP(A1334,compensation_cleaned!$A:$A,compensation_cleaned!$F:$F,"Missing")</f>
        <v>746435.40070921986</v>
      </c>
      <c r="V1334" t="str">
        <f t="shared" si="102"/>
        <v>Above Avg Pay</v>
      </c>
      <c r="W1334" t="str">
        <f t="shared" si="103"/>
        <v>Low/Avg Performer</v>
      </c>
      <c r="Y1334" t="str">
        <f t="shared" si="104"/>
        <v>Overpaid Low Performer</v>
      </c>
    </row>
    <row r="1335" spans="1:25">
      <c r="A1335" s="11" t="s">
        <v>1521</v>
      </c>
      <c r="B1335" s="12" t="s">
        <v>11</v>
      </c>
      <c r="C1335" s="12">
        <v>22</v>
      </c>
      <c r="D1335" s="12" t="s">
        <v>20</v>
      </c>
      <c r="E1335" s="12" t="s">
        <v>13</v>
      </c>
      <c r="F1335" s="12" t="s">
        <v>21</v>
      </c>
      <c r="G1335" s="13">
        <v>43236</v>
      </c>
      <c r="H1335" s="12" t="s">
        <v>585</v>
      </c>
      <c r="I1335" s="12" t="s">
        <v>16</v>
      </c>
      <c r="J1335" s="14" t="s">
        <v>24</v>
      </c>
      <c r="K1335" t="str">
        <f>_xlfn.XLOOKUP(A1335,attrition_cleaned!$A:$A,attrition_cleaned!$B:$B,"Missing")</f>
        <v>No</v>
      </c>
      <c r="L1335" s="13"/>
      <c r="M1335">
        <f>_xlfn.XLOOKUP(A1335,compensation_cleaned!$A:$A,compensation_cleaned!$B:$B,"Missing")</f>
        <v>863755</v>
      </c>
      <c r="N1335">
        <f>_xlfn.XLOOKUP(A1335,compensation_cleaned!$A:$A,compensation_cleaned!$C:$C,"Missing")</f>
        <v>61434</v>
      </c>
      <c r="O1335" t="str">
        <f>_xlfn.XLOOKUP(A1335,compensation_cleaned!$A:$A,compensation_cleaned!$D:$D,"Missing")</f>
        <v>L2</v>
      </c>
      <c r="P1335">
        <f>_xlfn.XLOOKUP(A1335,engagement_pivot!$A:$A,engagement_pivot!$B:$B,"Missing")</f>
        <v>3</v>
      </c>
      <c r="Q1335" t="str">
        <f>IF(
  _xlfn.XLOOKUP(A1335, engagement_pivot!A:A, engagement_pivot!C:C, 0) &gt; 0,
  "Yes",
  "No"
)</f>
        <v>Yes</v>
      </c>
      <c r="R1335">
        <f t="shared" si="100"/>
        <v>67</v>
      </c>
      <c r="S1335" t="str">
        <f t="shared" si="101"/>
        <v>37+ months</v>
      </c>
      <c r="T1335">
        <f>_xlfn.XLOOKUP(A1335,performance_pivot!$A:$A,performance_pivot!$B:$B,"Missing")</f>
        <v>4.75</v>
      </c>
      <c r="U1335">
        <f>_xlfn.XLOOKUP(A1335,compensation_cleaned!$A:$A,compensation_cleaned!$F:$F,"Missing")</f>
        <v>746435.40070921986</v>
      </c>
      <c r="V1335" t="str">
        <f t="shared" si="102"/>
        <v>Above Avg Pay</v>
      </c>
      <c r="W1335" t="str">
        <f t="shared" si="103"/>
        <v>High Performer</v>
      </c>
      <c r="Y1335" t="str">
        <f t="shared" si="104"/>
        <v>Well Aligned</v>
      </c>
    </row>
    <row r="1336" spans="1:25">
      <c r="A1336" s="7" t="s">
        <v>1522</v>
      </c>
      <c r="B1336" s="8" t="s">
        <v>19</v>
      </c>
      <c r="C1336" s="8">
        <v>36</v>
      </c>
      <c r="D1336" s="8" t="s">
        <v>20</v>
      </c>
      <c r="E1336" s="8" t="s">
        <v>13</v>
      </c>
      <c r="F1336" s="8" t="s">
        <v>14</v>
      </c>
      <c r="G1336" s="9">
        <v>43387</v>
      </c>
      <c r="H1336" s="8" t="s">
        <v>634</v>
      </c>
      <c r="I1336" s="8" t="s">
        <v>56</v>
      </c>
      <c r="J1336" s="10" t="s">
        <v>24</v>
      </c>
      <c r="K1336" t="str">
        <f>_xlfn.XLOOKUP(A1336,attrition_cleaned!$A:$A,attrition_cleaned!$B:$B,"Missing")</f>
        <v>No</v>
      </c>
      <c r="L1336" s="9"/>
      <c r="M1336">
        <f>_xlfn.XLOOKUP(A1336,compensation_cleaned!$A:$A,compensation_cleaned!$B:$B,"Missing")</f>
        <v>466913</v>
      </c>
      <c r="N1336">
        <f>_xlfn.XLOOKUP(A1336,compensation_cleaned!$A:$A,compensation_cleaned!$C:$C,"Missing")</f>
        <v>50700</v>
      </c>
      <c r="O1336" t="str">
        <f>_xlfn.XLOOKUP(A1336,compensation_cleaned!$A:$A,compensation_cleaned!$D:$D,"Missing")</f>
        <v>L1</v>
      </c>
      <c r="P1336">
        <f>_xlfn.XLOOKUP(A1336,engagement_pivot!$A:$A,engagement_pivot!$B:$B,"Missing")</f>
        <v>3.5</v>
      </c>
      <c r="Q1336" t="str">
        <f>IF(
  _xlfn.XLOOKUP(A1336, engagement_pivot!A:A, engagement_pivot!C:C, 0) &gt; 0,
  "Yes",
  "No"
)</f>
        <v>Yes</v>
      </c>
      <c r="R1336">
        <f t="shared" si="100"/>
        <v>62</v>
      </c>
      <c r="S1336" t="str">
        <f t="shared" si="101"/>
        <v>37+ months</v>
      </c>
      <c r="T1336">
        <f>_xlfn.XLOOKUP(A1336,performance_pivot!$A:$A,performance_pivot!$B:$B,"Missing")</f>
        <v>3.75</v>
      </c>
      <c r="U1336">
        <f>_xlfn.XLOOKUP(A1336,compensation_cleaned!$A:$A,compensation_cleaned!$F:$F,"Missing")</f>
        <v>499723.03723404254</v>
      </c>
      <c r="V1336" t="str">
        <f t="shared" si="102"/>
        <v>Below Avg Pay</v>
      </c>
      <c r="W1336" t="str">
        <f t="shared" si="103"/>
        <v>Low/Avg Performer</v>
      </c>
      <c r="Y1336" t="str">
        <f t="shared" si="104"/>
        <v>Low Pay &amp; Low Performance</v>
      </c>
    </row>
    <row r="1337" spans="1:25">
      <c r="A1337" s="11" t="s">
        <v>1523</v>
      </c>
      <c r="B1337" s="12" t="s">
        <v>19</v>
      </c>
      <c r="C1337" s="12">
        <v>22</v>
      </c>
      <c r="D1337" s="12" t="s">
        <v>12</v>
      </c>
      <c r="E1337" s="12" t="s">
        <v>26</v>
      </c>
      <c r="F1337" s="12" t="s">
        <v>27</v>
      </c>
      <c r="G1337" s="13">
        <v>43701</v>
      </c>
      <c r="H1337" s="12" t="s">
        <v>192</v>
      </c>
      <c r="I1337" s="12" t="s">
        <v>31</v>
      </c>
      <c r="J1337" s="14" t="s">
        <v>17</v>
      </c>
      <c r="K1337" t="str">
        <f>_xlfn.XLOOKUP(A1337,attrition_cleaned!$A:$A,attrition_cleaned!$B:$B,"Missing")</f>
        <v>No</v>
      </c>
      <c r="L1337" s="13"/>
      <c r="M1337">
        <f>_xlfn.XLOOKUP(A1337,compensation_cleaned!$A:$A,compensation_cleaned!$B:$B,"Missing")</f>
        <v>1117622</v>
      </c>
      <c r="N1337">
        <f>_xlfn.XLOOKUP(A1337,compensation_cleaned!$A:$A,compensation_cleaned!$C:$C,"Missing")</f>
        <v>126162</v>
      </c>
      <c r="O1337" t="str">
        <f>_xlfn.XLOOKUP(A1337,compensation_cleaned!$A:$A,compensation_cleaned!$D:$D,"Missing")</f>
        <v>L3</v>
      </c>
      <c r="P1337">
        <f>_xlfn.XLOOKUP(A1337,engagement_pivot!$A:$A,engagement_pivot!$B:$B,"Missing")</f>
        <v>5</v>
      </c>
      <c r="Q1337" t="str">
        <f>IF(
  _xlfn.XLOOKUP(A1337, engagement_pivot!A:A, engagement_pivot!C:C, 0) &gt; 0,
  "Yes",
  "No"
)</f>
        <v>Yes</v>
      </c>
      <c r="R1337">
        <f t="shared" si="100"/>
        <v>52</v>
      </c>
      <c r="S1337" t="str">
        <f t="shared" si="101"/>
        <v>37+ months</v>
      </c>
      <c r="T1337">
        <f>_xlfn.XLOOKUP(A1337,performance_pivot!$A:$A,performance_pivot!$B:$B,"Missing")</f>
        <v>3</v>
      </c>
      <c r="U1337">
        <f>_xlfn.XLOOKUP(A1337,compensation_cleaned!$A:$A,compensation_cleaned!$F:$F,"Missing")</f>
        <v>1044648.4727722772</v>
      </c>
      <c r="V1337" t="str">
        <f t="shared" si="102"/>
        <v>Above Avg Pay</v>
      </c>
      <c r="W1337" t="str">
        <f t="shared" si="103"/>
        <v>Low/Avg Performer</v>
      </c>
      <c r="Y1337" t="str">
        <f t="shared" si="104"/>
        <v>Overpaid Low Performer</v>
      </c>
    </row>
    <row r="1338" spans="1:25">
      <c r="A1338" s="7" t="s">
        <v>1524</v>
      </c>
      <c r="B1338" s="8" t="s">
        <v>19</v>
      </c>
      <c r="C1338" s="8">
        <v>28</v>
      </c>
      <c r="D1338" s="8" t="s">
        <v>20</v>
      </c>
      <c r="E1338" s="8" t="s">
        <v>49</v>
      </c>
      <c r="F1338" s="8" t="s">
        <v>50</v>
      </c>
      <c r="G1338" s="9">
        <v>44413</v>
      </c>
      <c r="H1338" s="8" t="s">
        <v>44</v>
      </c>
      <c r="I1338" s="8" t="s">
        <v>16</v>
      </c>
      <c r="J1338" s="10" t="s">
        <v>24</v>
      </c>
      <c r="K1338" t="str">
        <f>_xlfn.XLOOKUP(A1338,attrition_cleaned!$A:$A,attrition_cleaned!$B:$B,"Missing")</f>
        <v>No</v>
      </c>
      <c r="L1338" s="9"/>
      <c r="M1338">
        <f>_xlfn.XLOOKUP(A1338,compensation_cleaned!$A:$A,compensation_cleaned!$B:$B,"Missing")</f>
        <v>470415</v>
      </c>
      <c r="N1338">
        <f>_xlfn.XLOOKUP(A1338,compensation_cleaned!$A:$A,compensation_cleaned!$C:$C,"Missing")</f>
        <v>41900</v>
      </c>
      <c r="O1338" t="str">
        <f>_xlfn.XLOOKUP(A1338,compensation_cleaned!$A:$A,compensation_cleaned!$D:$D,"Missing")</f>
        <v>L1</v>
      </c>
      <c r="P1338">
        <f>_xlfn.XLOOKUP(A1338,engagement_pivot!$A:$A,engagement_pivot!$B:$B,"Missing")</f>
        <v>4.666666666666667</v>
      </c>
      <c r="Q1338" t="str">
        <f>IF(
  _xlfn.XLOOKUP(A1338, engagement_pivot!A:A, engagement_pivot!C:C, 0) &gt; 0,
  "Yes",
  "No"
)</f>
        <v>Yes</v>
      </c>
      <c r="R1338">
        <f t="shared" si="100"/>
        <v>28</v>
      </c>
      <c r="S1338" t="str">
        <f t="shared" si="101"/>
        <v>13–36 months</v>
      </c>
      <c r="T1338">
        <f>_xlfn.XLOOKUP(A1338,performance_pivot!$A:$A,performance_pivot!$B:$B,"Missing")</f>
        <v>2.5</v>
      </c>
      <c r="U1338">
        <f>_xlfn.XLOOKUP(A1338,compensation_cleaned!$A:$A,compensation_cleaned!$F:$F,"Missing")</f>
        <v>499723.03723404254</v>
      </c>
      <c r="V1338" t="str">
        <f t="shared" si="102"/>
        <v>Below Avg Pay</v>
      </c>
      <c r="W1338" t="str">
        <f t="shared" si="103"/>
        <v>Low/Avg Performer</v>
      </c>
      <c r="Y1338" t="str">
        <f t="shared" si="104"/>
        <v>Low Pay &amp; Low Performance</v>
      </c>
    </row>
    <row r="1339" spans="1:25">
      <c r="A1339" s="11" t="s">
        <v>1525</v>
      </c>
      <c r="B1339" s="12" t="s">
        <v>19</v>
      </c>
      <c r="C1339" s="12">
        <v>23</v>
      </c>
      <c r="D1339" s="12" t="s">
        <v>12</v>
      </c>
      <c r="E1339" s="12" t="s">
        <v>37</v>
      </c>
      <c r="F1339" s="12" t="s">
        <v>38</v>
      </c>
      <c r="G1339" s="13">
        <v>43669</v>
      </c>
      <c r="H1339" s="12" t="s">
        <v>261</v>
      </c>
      <c r="I1339" s="12" t="s">
        <v>31</v>
      </c>
      <c r="J1339" s="14" t="s">
        <v>24</v>
      </c>
      <c r="K1339" t="str">
        <f>_xlfn.XLOOKUP(A1339,attrition_cleaned!$A:$A,attrition_cleaned!$B:$B,"Missing")</f>
        <v>No</v>
      </c>
      <c r="L1339" s="13"/>
      <c r="M1339">
        <f>_xlfn.XLOOKUP(A1339,compensation_cleaned!$A:$A,compensation_cleaned!$B:$B,"Missing")</f>
        <v>519084</v>
      </c>
      <c r="N1339">
        <f>_xlfn.XLOOKUP(A1339,compensation_cleaned!$A:$A,compensation_cleaned!$C:$C,"Missing")</f>
        <v>31703</v>
      </c>
      <c r="O1339" t="str">
        <f>_xlfn.XLOOKUP(A1339,compensation_cleaned!$A:$A,compensation_cleaned!$D:$D,"Missing")</f>
        <v>L1</v>
      </c>
      <c r="P1339">
        <f>_xlfn.XLOOKUP(A1339,engagement_pivot!$A:$A,engagement_pivot!$B:$B,"Missing")</f>
        <v>2.3333333333333335</v>
      </c>
      <c r="Q1339" t="str">
        <f>IF(
  _xlfn.XLOOKUP(A1339, engagement_pivot!A:A, engagement_pivot!C:C, 0) &gt; 0,
  "Yes",
  "No"
)</f>
        <v>Yes</v>
      </c>
      <c r="R1339">
        <f t="shared" si="100"/>
        <v>53</v>
      </c>
      <c r="S1339" t="str">
        <f t="shared" si="101"/>
        <v>37+ months</v>
      </c>
      <c r="T1339">
        <f>_xlfn.XLOOKUP(A1339,performance_pivot!$A:$A,performance_pivot!$B:$B,"Missing")</f>
        <v>4</v>
      </c>
      <c r="U1339">
        <f>_xlfn.XLOOKUP(A1339,compensation_cleaned!$A:$A,compensation_cleaned!$F:$F,"Missing")</f>
        <v>499723.03723404254</v>
      </c>
      <c r="V1339" t="str">
        <f t="shared" si="102"/>
        <v>Above Avg Pay</v>
      </c>
      <c r="W1339" t="str">
        <f t="shared" si="103"/>
        <v>High Performer</v>
      </c>
      <c r="Y1339" t="str">
        <f t="shared" si="104"/>
        <v>Well Aligned</v>
      </c>
    </row>
    <row r="1340" spans="1:25">
      <c r="A1340" s="7" t="s">
        <v>1526</v>
      </c>
      <c r="B1340" s="8" t="s">
        <v>19</v>
      </c>
      <c r="C1340" s="8">
        <v>23</v>
      </c>
      <c r="D1340" s="8" t="s">
        <v>12</v>
      </c>
      <c r="E1340" s="8" t="s">
        <v>49</v>
      </c>
      <c r="F1340" s="8" t="s">
        <v>68</v>
      </c>
      <c r="G1340" s="9">
        <v>42893</v>
      </c>
      <c r="H1340" s="8" t="s">
        <v>120</v>
      </c>
      <c r="I1340" s="8" t="s">
        <v>16</v>
      </c>
      <c r="J1340" s="10" t="s">
        <v>24</v>
      </c>
      <c r="K1340" t="str">
        <f>_xlfn.XLOOKUP(A1340,attrition_cleaned!$A:$A,attrition_cleaned!$B:$B,"Missing")</f>
        <v>Yes</v>
      </c>
      <c r="L1340" s="9">
        <v>44114</v>
      </c>
      <c r="M1340">
        <f>_xlfn.XLOOKUP(A1340,compensation_cleaned!$A:$A,compensation_cleaned!$B:$B,"Missing")</f>
        <v>631349</v>
      </c>
      <c r="N1340">
        <f>_xlfn.XLOOKUP(A1340,compensation_cleaned!$A:$A,compensation_cleaned!$C:$C,"Missing")</f>
        <v>88398</v>
      </c>
      <c r="O1340" t="str">
        <f>_xlfn.XLOOKUP(A1340,compensation_cleaned!$A:$A,compensation_cleaned!$D:$D,"Missing")</f>
        <v>L2</v>
      </c>
      <c r="P1340">
        <f>_xlfn.XLOOKUP(A1340,engagement_pivot!$A:$A,engagement_pivot!$B:$B,"Missing")</f>
        <v>2.5</v>
      </c>
      <c r="Q1340" t="str">
        <f>IF(
  _xlfn.XLOOKUP(A1340, engagement_pivot!A:A, engagement_pivot!C:C, 0) &gt; 0,
  "Yes",
  "No"
)</f>
        <v>Yes</v>
      </c>
      <c r="R1340">
        <f t="shared" si="100"/>
        <v>40</v>
      </c>
      <c r="S1340" t="str">
        <f t="shared" si="101"/>
        <v>37+ months</v>
      </c>
      <c r="T1340">
        <f>_xlfn.XLOOKUP(A1340,performance_pivot!$A:$A,performance_pivot!$B:$B,"Missing")</f>
        <v>3.5</v>
      </c>
      <c r="U1340">
        <f>_xlfn.XLOOKUP(A1340,compensation_cleaned!$A:$A,compensation_cleaned!$F:$F,"Missing")</f>
        <v>746435.40070921986</v>
      </c>
      <c r="V1340" t="str">
        <f t="shared" si="102"/>
        <v>Below Avg Pay</v>
      </c>
      <c r="W1340" t="str">
        <f t="shared" si="103"/>
        <v>Low/Avg Performer</v>
      </c>
      <c r="Y1340" t="str">
        <f t="shared" si="104"/>
        <v>Low Pay &amp; Low Performance</v>
      </c>
    </row>
    <row r="1341" spans="1:25">
      <c r="A1341" s="11" t="s">
        <v>1527</v>
      </c>
      <c r="B1341" s="12" t="s">
        <v>19</v>
      </c>
      <c r="C1341" s="12">
        <v>37</v>
      </c>
      <c r="D1341" s="12" t="s">
        <v>12</v>
      </c>
      <c r="E1341" s="12" t="s">
        <v>37</v>
      </c>
      <c r="F1341" s="12" t="s">
        <v>38</v>
      </c>
      <c r="G1341" s="13">
        <v>43619</v>
      </c>
      <c r="H1341" s="12" t="s">
        <v>149</v>
      </c>
      <c r="I1341" s="12" t="s">
        <v>31</v>
      </c>
      <c r="J1341" s="14" t="s">
        <v>24</v>
      </c>
      <c r="K1341" t="str">
        <f>_xlfn.XLOOKUP(A1341,attrition_cleaned!$A:$A,attrition_cleaned!$B:$B,"Missing")</f>
        <v>No</v>
      </c>
      <c r="L1341" s="13"/>
      <c r="M1341">
        <f>_xlfn.XLOOKUP(A1341,compensation_cleaned!$A:$A,compensation_cleaned!$B:$B,"Missing")</f>
        <v>501369</v>
      </c>
      <c r="N1341">
        <f>_xlfn.XLOOKUP(A1341,compensation_cleaned!$A:$A,compensation_cleaned!$C:$C,"Missing")</f>
        <v>71736</v>
      </c>
      <c r="O1341" t="str">
        <f>_xlfn.XLOOKUP(A1341,compensation_cleaned!$A:$A,compensation_cleaned!$D:$D,"Missing")</f>
        <v>L1</v>
      </c>
      <c r="P1341">
        <f>_xlfn.XLOOKUP(A1341,engagement_pivot!$A:$A,engagement_pivot!$B:$B,"Missing")</f>
        <v>3.3333333333333335</v>
      </c>
      <c r="Q1341" t="str">
        <f>IF(
  _xlfn.XLOOKUP(A1341, engagement_pivot!A:A, engagement_pivot!C:C, 0) &gt; 0,
  "Yes",
  "No"
)</f>
        <v>Yes</v>
      </c>
      <c r="R1341">
        <f t="shared" si="100"/>
        <v>54</v>
      </c>
      <c r="S1341" t="str">
        <f t="shared" si="101"/>
        <v>37+ months</v>
      </c>
      <c r="T1341">
        <f>_xlfn.XLOOKUP(A1341,performance_pivot!$A:$A,performance_pivot!$B:$B,"Missing")</f>
        <v>3</v>
      </c>
      <c r="U1341">
        <f>_xlfn.XLOOKUP(A1341,compensation_cleaned!$A:$A,compensation_cleaned!$F:$F,"Missing")</f>
        <v>499723.03723404254</v>
      </c>
      <c r="V1341" t="str">
        <f t="shared" si="102"/>
        <v>Above Avg Pay</v>
      </c>
      <c r="W1341" t="str">
        <f t="shared" si="103"/>
        <v>Low/Avg Performer</v>
      </c>
      <c r="Y1341" t="str">
        <f t="shared" si="104"/>
        <v>Overpaid Low Performer</v>
      </c>
    </row>
    <row r="1342" spans="1:25">
      <c r="A1342" s="7" t="s">
        <v>1528</v>
      </c>
      <c r="B1342" s="8" t="s">
        <v>11</v>
      </c>
      <c r="C1342" s="8">
        <v>41</v>
      </c>
      <c r="D1342" s="8" t="s">
        <v>12</v>
      </c>
      <c r="E1342" s="8" t="s">
        <v>37</v>
      </c>
      <c r="F1342" s="8" t="s">
        <v>38</v>
      </c>
      <c r="G1342" s="9">
        <v>45067</v>
      </c>
      <c r="H1342" s="8" t="s">
        <v>265</v>
      </c>
      <c r="I1342" s="8" t="s">
        <v>23</v>
      </c>
      <c r="J1342" s="10" t="s">
        <v>24</v>
      </c>
      <c r="K1342" t="str">
        <f>_xlfn.XLOOKUP(A1342,attrition_cleaned!$A:$A,attrition_cleaned!$B:$B,"Missing")</f>
        <v>No</v>
      </c>
      <c r="L1342" s="9"/>
      <c r="M1342">
        <f>_xlfn.XLOOKUP(A1342,compensation_cleaned!$A:$A,compensation_cleaned!$B:$B,"Missing")</f>
        <v>575199</v>
      </c>
      <c r="N1342">
        <f>_xlfn.XLOOKUP(A1342,compensation_cleaned!$A:$A,compensation_cleaned!$C:$C,"Missing")</f>
        <v>79481</v>
      </c>
      <c r="O1342" t="str">
        <f>_xlfn.XLOOKUP(A1342,compensation_cleaned!$A:$A,compensation_cleaned!$D:$D,"Missing")</f>
        <v>L1</v>
      </c>
      <c r="P1342">
        <f>_xlfn.XLOOKUP(A1342,engagement_pivot!$A:$A,engagement_pivot!$B:$B,"Missing")</f>
        <v>2.6666666666666665</v>
      </c>
      <c r="Q1342" t="str">
        <f>IF(
  _xlfn.XLOOKUP(A1342, engagement_pivot!A:A, engagement_pivot!C:C, 0) &gt; 0,
  "Yes",
  "No"
)</f>
        <v>Yes</v>
      </c>
      <c r="R1342">
        <f t="shared" si="100"/>
        <v>7</v>
      </c>
      <c r="S1342" t="str">
        <f t="shared" si="101"/>
        <v>0–12 months</v>
      </c>
      <c r="T1342">
        <f>_xlfn.XLOOKUP(A1342,performance_pivot!$A:$A,performance_pivot!$B:$B,"Missing")</f>
        <v>3</v>
      </c>
      <c r="U1342">
        <f>_xlfn.XLOOKUP(A1342,compensation_cleaned!$A:$A,compensation_cleaned!$F:$F,"Missing")</f>
        <v>499723.03723404254</v>
      </c>
      <c r="V1342" t="str">
        <f t="shared" si="102"/>
        <v>Above Avg Pay</v>
      </c>
      <c r="W1342" t="str">
        <f t="shared" si="103"/>
        <v>Low/Avg Performer</v>
      </c>
      <c r="Y1342" t="str">
        <f t="shared" si="104"/>
        <v>Overpaid Low Performer</v>
      </c>
    </row>
    <row r="1343" spans="1:25">
      <c r="A1343" s="11" t="s">
        <v>1529</v>
      </c>
      <c r="B1343" s="12" t="s">
        <v>19</v>
      </c>
      <c r="C1343" s="12">
        <v>35</v>
      </c>
      <c r="D1343" s="12" t="s">
        <v>12</v>
      </c>
      <c r="E1343" s="12" t="s">
        <v>26</v>
      </c>
      <c r="F1343" s="12" t="s">
        <v>27</v>
      </c>
      <c r="G1343" s="13">
        <v>43923</v>
      </c>
      <c r="H1343" s="12" t="s">
        <v>534</v>
      </c>
      <c r="I1343" s="12" t="s">
        <v>70</v>
      </c>
      <c r="J1343" s="14" t="s">
        <v>24</v>
      </c>
      <c r="K1343" t="str">
        <f>_xlfn.XLOOKUP(A1343,attrition_cleaned!$A:$A,attrition_cleaned!$B:$B,"Missing")</f>
        <v>No</v>
      </c>
      <c r="L1343" s="13"/>
      <c r="M1343">
        <f>_xlfn.XLOOKUP(A1343,compensation_cleaned!$A:$A,compensation_cleaned!$B:$B,"Missing")</f>
        <v>868030</v>
      </c>
      <c r="N1343">
        <f>_xlfn.XLOOKUP(A1343,compensation_cleaned!$A:$A,compensation_cleaned!$C:$C,"Missing")</f>
        <v>128816</v>
      </c>
      <c r="O1343" t="str">
        <f>_xlfn.XLOOKUP(A1343,compensation_cleaned!$A:$A,compensation_cleaned!$D:$D,"Missing")</f>
        <v>L2</v>
      </c>
      <c r="P1343">
        <f>_xlfn.XLOOKUP(A1343,engagement_pivot!$A:$A,engagement_pivot!$B:$B,"Missing")</f>
        <v>1</v>
      </c>
      <c r="Q1343" t="str">
        <f>IF(
  _xlfn.XLOOKUP(A1343, engagement_pivot!A:A, engagement_pivot!C:C, 0) &gt; 0,
  "Yes",
  "No"
)</f>
        <v>Yes</v>
      </c>
      <c r="R1343">
        <f t="shared" si="100"/>
        <v>44</v>
      </c>
      <c r="S1343" t="str">
        <f t="shared" si="101"/>
        <v>37+ months</v>
      </c>
      <c r="T1343">
        <f>_xlfn.XLOOKUP(A1343,performance_pivot!$A:$A,performance_pivot!$B:$B,"Missing")</f>
        <v>4</v>
      </c>
      <c r="U1343">
        <f>_xlfn.XLOOKUP(A1343,compensation_cleaned!$A:$A,compensation_cleaned!$F:$F,"Missing")</f>
        <v>746435.40070921986</v>
      </c>
      <c r="V1343" t="str">
        <f t="shared" si="102"/>
        <v>Above Avg Pay</v>
      </c>
      <c r="W1343" t="str">
        <f t="shared" si="103"/>
        <v>High Performer</v>
      </c>
      <c r="Y1343" t="str">
        <f t="shared" si="104"/>
        <v>Well Aligned</v>
      </c>
    </row>
    <row r="1344" spans="1:25">
      <c r="A1344" s="7" t="s">
        <v>1530</v>
      </c>
      <c r="B1344" s="8" t="s">
        <v>19</v>
      </c>
      <c r="C1344" s="8">
        <v>37</v>
      </c>
      <c r="D1344" s="8" t="s">
        <v>12</v>
      </c>
      <c r="E1344" s="8" t="s">
        <v>33</v>
      </c>
      <c r="F1344" s="8" t="s">
        <v>112</v>
      </c>
      <c r="G1344" s="9">
        <v>43304</v>
      </c>
      <c r="H1344" s="8" t="s">
        <v>185</v>
      </c>
      <c r="I1344" s="8" t="s">
        <v>70</v>
      </c>
      <c r="J1344" s="10" t="s">
        <v>24</v>
      </c>
      <c r="K1344" t="str">
        <f>_xlfn.XLOOKUP(A1344,attrition_cleaned!$A:$A,attrition_cleaned!$B:$B,"Missing")</f>
        <v>No</v>
      </c>
      <c r="L1344" s="9"/>
      <c r="M1344">
        <f>_xlfn.XLOOKUP(A1344,compensation_cleaned!$A:$A,compensation_cleaned!$B:$B,"Missing")</f>
        <v>1111753</v>
      </c>
      <c r="N1344">
        <f>_xlfn.XLOOKUP(A1344,compensation_cleaned!$A:$A,compensation_cleaned!$C:$C,"Missing")</f>
        <v>70774</v>
      </c>
      <c r="O1344" t="str">
        <f>_xlfn.XLOOKUP(A1344,compensation_cleaned!$A:$A,compensation_cleaned!$D:$D,"Missing")</f>
        <v>L3</v>
      </c>
      <c r="P1344">
        <f>_xlfn.XLOOKUP(A1344,engagement_pivot!$A:$A,engagement_pivot!$B:$B,"Missing")</f>
        <v>2.6666666666666665</v>
      </c>
      <c r="Q1344" t="str">
        <f>IF(
  _xlfn.XLOOKUP(A1344, engagement_pivot!A:A, engagement_pivot!C:C, 0) &gt; 0,
  "Yes",
  "No"
)</f>
        <v>Yes</v>
      </c>
      <c r="R1344">
        <f t="shared" si="100"/>
        <v>65</v>
      </c>
      <c r="S1344" t="str">
        <f t="shared" si="101"/>
        <v>37+ months</v>
      </c>
      <c r="T1344">
        <f>_xlfn.XLOOKUP(A1344,performance_pivot!$A:$A,performance_pivot!$B:$B,"Missing")</f>
        <v>3.3333333333333335</v>
      </c>
      <c r="U1344">
        <f>_xlfn.XLOOKUP(A1344,compensation_cleaned!$A:$A,compensation_cleaned!$F:$F,"Missing")</f>
        <v>1044648.4727722772</v>
      </c>
      <c r="V1344" t="str">
        <f t="shared" si="102"/>
        <v>Above Avg Pay</v>
      </c>
      <c r="W1344" t="str">
        <f t="shared" si="103"/>
        <v>Low/Avg Performer</v>
      </c>
      <c r="Y1344" t="str">
        <f t="shared" si="104"/>
        <v>Overpaid Low Performer</v>
      </c>
    </row>
    <row r="1345" spans="1:25">
      <c r="A1345" s="11" t="s">
        <v>1531</v>
      </c>
      <c r="B1345" s="12" t="s">
        <v>19</v>
      </c>
      <c r="C1345" s="12">
        <v>33</v>
      </c>
      <c r="D1345" s="12" t="s">
        <v>12</v>
      </c>
      <c r="E1345" s="12" t="s">
        <v>33</v>
      </c>
      <c r="F1345" s="12" t="s">
        <v>112</v>
      </c>
      <c r="G1345" s="13">
        <v>43729</v>
      </c>
      <c r="H1345" s="12" t="s">
        <v>47</v>
      </c>
      <c r="I1345" s="12" t="s">
        <v>23</v>
      </c>
      <c r="J1345" s="14" t="s">
        <v>24</v>
      </c>
      <c r="K1345" t="str">
        <f>_xlfn.XLOOKUP(A1345,attrition_cleaned!$A:$A,attrition_cleaned!$B:$B,"Missing")</f>
        <v>Yes</v>
      </c>
      <c r="L1345" s="13">
        <v>44425</v>
      </c>
      <c r="M1345">
        <f>_xlfn.XLOOKUP(A1345,compensation_cleaned!$A:$A,compensation_cleaned!$B:$B,"Missing")</f>
        <v>1807282</v>
      </c>
      <c r="N1345">
        <f>_xlfn.XLOOKUP(A1345,compensation_cleaned!$A:$A,compensation_cleaned!$C:$C,"Missing")</f>
        <v>111216</v>
      </c>
      <c r="O1345" t="str">
        <f>_xlfn.XLOOKUP(A1345,compensation_cleaned!$A:$A,compensation_cleaned!$D:$D,"Missing")</f>
        <v>L5</v>
      </c>
      <c r="P1345">
        <f>_xlfn.XLOOKUP(A1345,engagement_pivot!$A:$A,engagement_pivot!$B:$B,"Missing")</f>
        <v>5</v>
      </c>
      <c r="Q1345" t="str">
        <f>IF(
  _xlfn.XLOOKUP(A1345, engagement_pivot!A:A, engagement_pivot!C:C, 0) &gt; 0,
  "Yes",
  "No"
)</f>
        <v>Yes</v>
      </c>
      <c r="R1345">
        <f t="shared" si="100"/>
        <v>22</v>
      </c>
      <c r="S1345" t="str">
        <f t="shared" si="101"/>
        <v>13–36 months</v>
      </c>
      <c r="T1345">
        <f>_xlfn.XLOOKUP(A1345,performance_pivot!$A:$A,performance_pivot!$B:$B,"Missing")</f>
        <v>3.6666666666666665</v>
      </c>
      <c r="U1345">
        <f>_xlfn.XLOOKUP(A1345,compensation_cleaned!$A:$A,compensation_cleaned!$F:$F,"Missing")</f>
        <v>1044648.4727722772</v>
      </c>
      <c r="V1345" t="str">
        <f t="shared" si="102"/>
        <v>Above Avg Pay</v>
      </c>
      <c r="W1345" t="str">
        <f t="shared" si="103"/>
        <v>Low/Avg Performer</v>
      </c>
      <c r="Y1345" t="str">
        <f t="shared" si="104"/>
        <v>Overpaid Low Performer</v>
      </c>
    </row>
    <row r="1346" spans="1:25">
      <c r="A1346" s="7" t="s">
        <v>1532</v>
      </c>
      <c r="B1346" s="8" t="s">
        <v>19</v>
      </c>
      <c r="C1346" s="8">
        <v>24</v>
      </c>
      <c r="D1346" s="8" t="s">
        <v>12</v>
      </c>
      <c r="E1346" s="8" t="s">
        <v>26</v>
      </c>
      <c r="F1346" s="8" t="s">
        <v>27</v>
      </c>
      <c r="G1346" s="9">
        <v>44439</v>
      </c>
      <c r="H1346" s="8" t="s">
        <v>171</v>
      </c>
      <c r="I1346" s="8" t="s">
        <v>70</v>
      </c>
      <c r="J1346" s="10" t="s">
        <v>24</v>
      </c>
      <c r="K1346" t="str">
        <f>_xlfn.XLOOKUP(A1346,attrition_cleaned!$A:$A,attrition_cleaned!$B:$B,"Missing")</f>
        <v>No</v>
      </c>
      <c r="L1346" s="9"/>
      <c r="M1346">
        <f>_xlfn.XLOOKUP(A1346,compensation_cleaned!$A:$A,compensation_cleaned!$B:$B,"Missing")</f>
        <v>1240800</v>
      </c>
      <c r="N1346">
        <f>_xlfn.XLOOKUP(A1346,compensation_cleaned!$A:$A,compensation_cleaned!$C:$C,"Missing")</f>
        <v>92450</v>
      </c>
      <c r="O1346" t="str">
        <f>_xlfn.XLOOKUP(A1346,compensation_cleaned!$A:$A,compensation_cleaned!$D:$D,"Missing")</f>
        <v>L4</v>
      </c>
      <c r="P1346">
        <f>_xlfn.XLOOKUP(A1346,engagement_pivot!$A:$A,engagement_pivot!$B:$B,"Missing")</f>
        <v>5</v>
      </c>
      <c r="Q1346" t="str">
        <f>IF(
  _xlfn.XLOOKUP(A1346, engagement_pivot!A:A, engagement_pivot!C:C, 0) &gt; 0,
  "Yes",
  "No"
)</f>
        <v>Yes</v>
      </c>
      <c r="R1346">
        <f t="shared" si="100"/>
        <v>28</v>
      </c>
      <c r="S1346" t="str">
        <f t="shared" si="101"/>
        <v>13–36 months</v>
      </c>
      <c r="T1346">
        <f>_xlfn.XLOOKUP(A1346,performance_pivot!$A:$A,performance_pivot!$B:$B,"Missing")</f>
        <v>3.75</v>
      </c>
      <c r="U1346">
        <f>_xlfn.XLOOKUP(A1346,compensation_cleaned!$A:$A,compensation_cleaned!$F:$F,"Missing")</f>
        <v>1044648.4727722772</v>
      </c>
      <c r="V1346" t="str">
        <f t="shared" si="102"/>
        <v>Above Avg Pay</v>
      </c>
      <c r="W1346" t="str">
        <f t="shared" si="103"/>
        <v>Low/Avg Performer</v>
      </c>
      <c r="Y1346" t="str">
        <f t="shared" si="104"/>
        <v>Overpaid Low Performer</v>
      </c>
    </row>
    <row r="1347" spans="1:25">
      <c r="A1347" s="11" t="s">
        <v>1533</v>
      </c>
      <c r="B1347" s="12" t="s">
        <v>19</v>
      </c>
      <c r="C1347" s="12">
        <v>39</v>
      </c>
      <c r="D1347" s="12" t="s">
        <v>12</v>
      </c>
      <c r="E1347" s="12" t="s">
        <v>13</v>
      </c>
      <c r="F1347" s="12" t="s">
        <v>21</v>
      </c>
      <c r="G1347" s="13">
        <v>43920</v>
      </c>
      <c r="H1347" s="12" t="s">
        <v>233</v>
      </c>
      <c r="I1347" s="12" t="s">
        <v>70</v>
      </c>
      <c r="J1347" s="14" t="s">
        <v>24</v>
      </c>
      <c r="K1347" t="str">
        <f>_xlfn.XLOOKUP(A1347,attrition_cleaned!$A:$A,attrition_cleaned!$B:$B,"Missing")</f>
        <v>No</v>
      </c>
      <c r="L1347" s="13"/>
      <c r="M1347">
        <f>_xlfn.XLOOKUP(A1347,compensation_cleaned!$A:$A,compensation_cleaned!$B:$B,"Missing")</f>
        <v>737816</v>
      </c>
      <c r="N1347">
        <f>_xlfn.XLOOKUP(A1347,compensation_cleaned!$A:$A,compensation_cleaned!$C:$C,"Missing")</f>
        <v>65655</v>
      </c>
      <c r="O1347" t="str">
        <f>_xlfn.XLOOKUP(A1347,compensation_cleaned!$A:$A,compensation_cleaned!$D:$D,"Missing")</f>
        <v>L2</v>
      </c>
      <c r="P1347">
        <f>_xlfn.XLOOKUP(A1347,engagement_pivot!$A:$A,engagement_pivot!$B:$B,"Missing")</f>
        <v>5</v>
      </c>
      <c r="Q1347" t="str">
        <f>IF(
  _xlfn.XLOOKUP(A1347, engagement_pivot!A:A, engagement_pivot!C:C, 0) &gt; 0,
  "Yes",
  "No"
)</f>
        <v>Yes</v>
      </c>
      <c r="R1347">
        <f t="shared" ref="R1347:R1410" si="105">IF(K1347="Yes",DATEDIF(G1347,L1347,"M"),DATEDIF(G1347,DATE(2023,12,31),"M"))</f>
        <v>45</v>
      </c>
      <c r="S1347" t="str">
        <f t="shared" ref="S1347:S1410" si="106">IF(R1347&lt;=12,"0–12 months",
 IF(R1347&lt;=36,"13–36 months","37+ months"))</f>
        <v>37+ months</v>
      </c>
      <c r="T1347">
        <f>_xlfn.XLOOKUP(A1347,performance_pivot!$A:$A,performance_pivot!$B:$B,"Missing")</f>
        <v>3</v>
      </c>
      <c r="U1347">
        <f>_xlfn.XLOOKUP(A1347,compensation_cleaned!$A:$A,compensation_cleaned!$F:$F,"Missing")</f>
        <v>746435.40070921986</v>
      </c>
      <c r="V1347" t="str">
        <f t="shared" ref="V1347:V1410" si="107">IF(M1347&gt;U1347,"Above Avg Pay","Below Avg Pay")</f>
        <v>Below Avg Pay</v>
      </c>
      <c r="W1347" t="str">
        <f t="shared" ref="W1347:W1410" si="108">IF(T1347&gt;=4,"High Performer","Low/Avg Performer")</f>
        <v>Low/Avg Performer</v>
      </c>
      <c r="Y1347" t="str">
        <f t="shared" si="104"/>
        <v>Low Pay &amp; Low Performance</v>
      </c>
    </row>
    <row r="1348" spans="1:25">
      <c r="A1348" s="7" t="s">
        <v>1534</v>
      </c>
      <c r="B1348" s="8" t="s">
        <v>19</v>
      </c>
      <c r="C1348" s="8">
        <v>41</v>
      </c>
      <c r="D1348" s="8" t="s">
        <v>12</v>
      </c>
      <c r="E1348" s="8" t="s">
        <v>26</v>
      </c>
      <c r="F1348" s="8" t="s">
        <v>58</v>
      </c>
      <c r="G1348" s="9">
        <v>44096</v>
      </c>
      <c r="H1348" s="8" t="s">
        <v>555</v>
      </c>
      <c r="I1348" s="8" t="s">
        <v>45</v>
      </c>
      <c r="J1348" s="10" t="s">
        <v>24</v>
      </c>
      <c r="K1348" t="str">
        <f>_xlfn.XLOOKUP(A1348,attrition_cleaned!$A:$A,attrition_cleaned!$B:$B,"Missing")</f>
        <v>No</v>
      </c>
      <c r="L1348" s="9"/>
      <c r="M1348">
        <f>_xlfn.XLOOKUP(A1348,compensation_cleaned!$A:$A,compensation_cleaned!$B:$B,"Missing")</f>
        <v>1077160</v>
      </c>
      <c r="N1348">
        <f>_xlfn.XLOOKUP(A1348,compensation_cleaned!$A:$A,compensation_cleaned!$C:$C,"Missing")</f>
        <v>81196</v>
      </c>
      <c r="O1348" t="str">
        <f>_xlfn.XLOOKUP(A1348,compensation_cleaned!$A:$A,compensation_cleaned!$D:$D,"Missing")</f>
        <v>L3</v>
      </c>
      <c r="P1348">
        <f>_xlfn.XLOOKUP(A1348,engagement_pivot!$A:$A,engagement_pivot!$B:$B,"Missing")</f>
        <v>4</v>
      </c>
      <c r="Q1348" t="str">
        <f>IF(
  _xlfn.XLOOKUP(A1348, engagement_pivot!A:A, engagement_pivot!C:C, 0) &gt; 0,
  "Yes",
  "No"
)</f>
        <v>Yes</v>
      </c>
      <c r="R1348">
        <f t="shared" si="105"/>
        <v>39</v>
      </c>
      <c r="S1348" t="str">
        <f t="shared" si="106"/>
        <v>37+ months</v>
      </c>
      <c r="T1348">
        <f>_xlfn.XLOOKUP(A1348,performance_pivot!$A:$A,performance_pivot!$B:$B,"Missing")</f>
        <v>3</v>
      </c>
      <c r="U1348">
        <f>_xlfn.XLOOKUP(A1348,compensation_cleaned!$A:$A,compensation_cleaned!$F:$F,"Missing")</f>
        <v>1044648.4727722772</v>
      </c>
      <c r="V1348" t="str">
        <f t="shared" si="107"/>
        <v>Above Avg Pay</v>
      </c>
      <c r="W1348" t="str">
        <f t="shared" si="108"/>
        <v>Low/Avg Performer</v>
      </c>
      <c r="Y1348" t="str">
        <f t="shared" ref="Y1348:Y1411" si="109">IF(
 AND(V1348="Above Avg Pay",W1348="High Performer"),"Well Aligned",
 IF(
  AND(V1348="Below Avg Pay",W1348="High Performer"),"Underpaid High Performer",
  IF(
   AND(V1348="Above Avg Pay",W1348="Low/Avg Performer"),"Overpaid Low Performer",
   "Low Pay &amp; Low Performance"
  )
 )
)</f>
        <v>Overpaid Low Performer</v>
      </c>
    </row>
    <row r="1349" spans="1:25">
      <c r="A1349" s="11" t="s">
        <v>1535</v>
      </c>
      <c r="B1349" s="12" t="s">
        <v>19</v>
      </c>
      <c r="C1349" s="12">
        <v>36</v>
      </c>
      <c r="D1349" s="12" t="s">
        <v>20</v>
      </c>
      <c r="E1349" s="12" t="s">
        <v>37</v>
      </c>
      <c r="F1349" s="12" t="s">
        <v>43</v>
      </c>
      <c r="G1349" s="13">
        <v>44577</v>
      </c>
      <c r="H1349" s="12" t="s">
        <v>169</v>
      </c>
      <c r="I1349" s="12" t="s">
        <v>23</v>
      </c>
      <c r="J1349" s="14" t="s">
        <v>24</v>
      </c>
      <c r="K1349" t="str">
        <f>_xlfn.XLOOKUP(A1349,attrition_cleaned!$A:$A,attrition_cleaned!$B:$B,"Missing")</f>
        <v>No</v>
      </c>
      <c r="L1349" s="13"/>
      <c r="M1349">
        <f>_xlfn.XLOOKUP(A1349,compensation_cleaned!$A:$A,compensation_cleaned!$B:$B,"Missing")</f>
        <v>515675</v>
      </c>
      <c r="N1349">
        <f>_xlfn.XLOOKUP(A1349,compensation_cleaned!$A:$A,compensation_cleaned!$C:$C,"Missing")</f>
        <v>48961</v>
      </c>
      <c r="O1349" t="str">
        <f>_xlfn.XLOOKUP(A1349,compensation_cleaned!$A:$A,compensation_cleaned!$D:$D,"Missing")</f>
        <v>L1</v>
      </c>
      <c r="P1349">
        <f>_xlfn.XLOOKUP(A1349,engagement_pivot!$A:$A,engagement_pivot!$B:$B,"Missing")</f>
        <v>1</v>
      </c>
      <c r="Q1349" t="str">
        <f>IF(
  _xlfn.XLOOKUP(A1349, engagement_pivot!A:A, engagement_pivot!C:C, 0) &gt; 0,
  "Yes",
  "No"
)</f>
        <v>Yes</v>
      </c>
      <c r="R1349">
        <f t="shared" si="105"/>
        <v>23</v>
      </c>
      <c r="S1349" t="str">
        <f t="shared" si="106"/>
        <v>13–36 months</v>
      </c>
      <c r="T1349">
        <f>_xlfn.XLOOKUP(A1349,performance_pivot!$A:$A,performance_pivot!$B:$B,"Missing")</f>
        <v>2</v>
      </c>
      <c r="U1349">
        <f>_xlfn.XLOOKUP(A1349,compensation_cleaned!$A:$A,compensation_cleaned!$F:$F,"Missing")</f>
        <v>499723.03723404254</v>
      </c>
      <c r="V1349" t="str">
        <f t="shared" si="107"/>
        <v>Above Avg Pay</v>
      </c>
      <c r="W1349" t="str">
        <f t="shared" si="108"/>
        <v>Low/Avg Performer</v>
      </c>
      <c r="Y1349" t="str">
        <f t="shared" si="109"/>
        <v>Overpaid Low Performer</v>
      </c>
    </row>
    <row r="1350" spans="1:25">
      <c r="A1350" s="7" t="s">
        <v>1536</v>
      </c>
      <c r="B1350" s="8" t="s">
        <v>19</v>
      </c>
      <c r="C1350" s="8">
        <v>31</v>
      </c>
      <c r="D1350" s="8" t="s">
        <v>20</v>
      </c>
      <c r="E1350" s="8" t="s">
        <v>13</v>
      </c>
      <c r="F1350" s="8" t="s">
        <v>21</v>
      </c>
      <c r="G1350" s="9">
        <v>43459</v>
      </c>
      <c r="H1350" s="8" t="s">
        <v>848</v>
      </c>
      <c r="I1350" s="8" t="s">
        <v>31</v>
      </c>
      <c r="J1350" s="10" t="s">
        <v>17</v>
      </c>
      <c r="K1350" t="str">
        <f>_xlfn.XLOOKUP(A1350,attrition_cleaned!$A:$A,attrition_cleaned!$B:$B,"Missing")</f>
        <v>No</v>
      </c>
      <c r="L1350" s="9"/>
      <c r="M1350">
        <f>_xlfn.XLOOKUP(A1350,compensation_cleaned!$A:$A,compensation_cleaned!$B:$B,"Missing")</f>
        <v>944174</v>
      </c>
      <c r="N1350">
        <f>_xlfn.XLOOKUP(A1350,compensation_cleaned!$A:$A,compensation_cleaned!$C:$C,"Missing")</f>
        <v>102689</v>
      </c>
      <c r="O1350" t="str">
        <f>_xlfn.XLOOKUP(A1350,compensation_cleaned!$A:$A,compensation_cleaned!$D:$D,"Missing")</f>
        <v>L3</v>
      </c>
      <c r="P1350">
        <f>_xlfn.XLOOKUP(A1350,engagement_pivot!$A:$A,engagement_pivot!$B:$B,"Missing")</f>
        <v>3</v>
      </c>
      <c r="Q1350" t="str">
        <f>IF(
  _xlfn.XLOOKUP(A1350, engagement_pivot!A:A, engagement_pivot!C:C, 0) &gt; 0,
  "Yes",
  "No"
)</f>
        <v>Yes</v>
      </c>
      <c r="R1350">
        <f t="shared" si="105"/>
        <v>60</v>
      </c>
      <c r="S1350" t="str">
        <f t="shared" si="106"/>
        <v>37+ months</v>
      </c>
      <c r="T1350">
        <f>_xlfn.XLOOKUP(A1350,performance_pivot!$A:$A,performance_pivot!$B:$B,"Missing")</f>
        <v>2.75</v>
      </c>
      <c r="U1350">
        <f>_xlfn.XLOOKUP(A1350,compensation_cleaned!$A:$A,compensation_cleaned!$F:$F,"Missing")</f>
        <v>1044648.4727722772</v>
      </c>
      <c r="V1350" t="str">
        <f t="shared" si="107"/>
        <v>Below Avg Pay</v>
      </c>
      <c r="W1350" t="str">
        <f t="shared" si="108"/>
        <v>Low/Avg Performer</v>
      </c>
      <c r="Y1350" t="str">
        <f t="shared" si="109"/>
        <v>Low Pay &amp; Low Performance</v>
      </c>
    </row>
    <row r="1351" spans="1:25">
      <c r="A1351" s="11" t="s">
        <v>1537</v>
      </c>
      <c r="B1351" s="12" t="s">
        <v>19</v>
      </c>
      <c r="C1351" s="12">
        <v>27</v>
      </c>
      <c r="D1351" s="12" t="s">
        <v>12</v>
      </c>
      <c r="E1351" s="12" t="s">
        <v>37</v>
      </c>
      <c r="F1351" s="12" t="s">
        <v>38</v>
      </c>
      <c r="G1351" s="13">
        <v>44601</v>
      </c>
      <c r="H1351" s="12" t="s">
        <v>117</v>
      </c>
      <c r="I1351" s="12" t="s">
        <v>45</v>
      </c>
      <c r="J1351" s="14" t="s">
        <v>24</v>
      </c>
      <c r="K1351" t="str">
        <f>_xlfn.XLOOKUP(A1351,attrition_cleaned!$A:$A,attrition_cleaned!$B:$B,"Missing")</f>
        <v>No</v>
      </c>
      <c r="L1351" s="13"/>
      <c r="M1351">
        <f>_xlfn.XLOOKUP(A1351,compensation_cleaned!$A:$A,compensation_cleaned!$B:$B,"Missing")</f>
        <v>572260</v>
      </c>
      <c r="N1351">
        <f>_xlfn.XLOOKUP(A1351,compensation_cleaned!$A:$A,compensation_cleaned!$C:$C,"Missing")</f>
        <v>45502</v>
      </c>
      <c r="O1351" t="str">
        <f>_xlfn.XLOOKUP(A1351,compensation_cleaned!$A:$A,compensation_cleaned!$D:$D,"Missing")</f>
        <v>L1</v>
      </c>
      <c r="P1351">
        <f>_xlfn.XLOOKUP(A1351,engagement_pivot!$A:$A,engagement_pivot!$B:$B,"Missing")</f>
        <v>4.5</v>
      </c>
      <c r="Q1351" t="str">
        <f>IF(
  _xlfn.XLOOKUP(A1351, engagement_pivot!A:A, engagement_pivot!C:C, 0) &gt; 0,
  "Yes",
  "No"
)</f>
        <v>Yes</v>
      </c>
      <c r="R1351">
        <f t="shared" si="105"/>
        <v>22</v>
      </c>
      <c r="S1351" t="str">
        <f t="shared" si="106"/>
        <v>13–36 months</v>
      </c>
      <c r="T1351">
        <f>_xlfn.XLOOKUP(A1351,performance_pivot!$A:$A,performance_pivot!$B:$B,"Missing")</f>
        <v>3.75</v>
      </c>
      <c r="U1351">
        <f>_xlfn.XLOOKUP(A1351,compensation_cleaned!$A:$A,compensation_cleaned!$F:$F,"Missing")</f>
        <v>499723.03723404254</v>
      </c>
      <c r="V1351" t="str">
        <f t="shared" si="107"/>
        <v>Above Avg Pay</v>
      </c>
      <c r="W1351" t="str">
        <f t="shared" si="108"/>
        <v>Low/Avg Performer</v>
      </c>
      <c r="Y1351" t="str">
        <f t="shared" si="109"/>
        <v>Overpaid Low Performer</v>
      </c>
    </row>
    <row r="1352" spans="1:25">
      <c r="A1352" s="7" t="s">
        <v>1538</v>
      </c>
      <c r="B1352" s="8" t="s">
        <v>19</v>
      </c>
      <c r="C1352" s="8">
        <v>32</v>
      </c>
      <c r="D1352" s="8" t="s">
        <v>12</v>
      </c>
      <c r="E1352" s="8" t="s">
        <v>37</v>
      </c>
      <c r="F1352" s="8" t="s">
        <v>38</v>
      </c>
      <c r="G1352" s="9">
        <v>43677</v>
      </c>
      <c r="H1352" s="8" t="s">
        <v>28</v>
      </c>
      <c r="I1352" s="8" t="s">
        <v>23</v>
      </c>
      <c r="J1352" s="10" t="s">
        <v>17</v>
      </c>
      <c r="K1352" t="str">
        <f>_xlfn.XLOOKUP(A1352,attrition_cleaned!$A:$A,attrition_cleaned!$B:$B,"Missing")</f>
        <v>No</v>
      </c>
      <c r="L1352" s="9"/>
      <c r="M1352">
        <f>_xlfn.XLOOKUP(A1352,compensation_cleaned!$A:$A,compensation_cleaned!$B:$B,"Missing")</f>
        <v>898269</v>
      </c>
      <c r="N1352">
        <f>_xlfn.XLOOKUP(A1352,compensation_cleaned!$A:$A,compensation_cleaned!$C:$C,"Missing")</f>
        <v>47956</v>
      </c>
      <c r="O1352" t="str">
        <f>_xlfn.XLOOKUP(A1352,compensation_cleaned!$A:$A,compensation_cleaned!$D:$D,"Missing")</f>
        <v>L2</v>
      </c>
      <c r="P1352">
        <f>_xlfn.XLOOKUP(A1352,engagement_pivot!$A:$A,engagement_pivot!$B:$B,"Missing")</f>
        <v>3.6666666666666665</v>
      </c>
      <c r="Q1352" t="str">
        <f>IF(
  _xlfn.XLOOKUP(A1352, engagement_pivot!A:A, engagement_pivot!C:C, 0) &gt; 0,
  "Yes",
  "No"
)</f>
        <v>Yes</v>
      </c>
      <c r="R1352">
        <f t="shared" si="105"/>
        <v>53</v>
      </c>
      <c r="S1352" t="str">
        <f t="shared" si="106"/>
        <v>37+ months</v>
      </c>
      <c r="T1352">
        <f>_xlfn.XLOOKUP(A1352,performance_pivot!$A:$A,performance_pivot!$B:$B,"Missing")</f>
        <v>3</v>
      </c>
      <c r="U1352">
        <f>_xlfn.XLOOKUP(A1352,compensation_cleaned!$A:$A,compensation_cleaned!$F:$F,"Missing")</f>
        <v>746435.40070921986</v>
      </c>
      <c r="V1352" t="str">
        <f t="shared" si="107"/>
        <v>Above Avg Pay</v>
      </c>
      <c r="W1352" t="str">
        <f t="shared" si="108"/>
        <v>Low/Avg Performer</v>
      </c>
      <c r="Y1352" t="str">
        <f t="shared" si="109"/>
        <v>Overpaid Low Performer</v>
      </c>
    </row>
    <row r="1353" spans="1:25">
      <c r="A1353" s="11" t="s">
        <v>1539</v>
      </c>
      <c r="B1353" s="12" t="s">
        <v>19</v>
      </c>
      <c r="C1353" s="12">
        <v>24</v>
      </c>
      <c r="D1353" s="12" t="s">
        <v>12</v>
      </c>
      <c r="E1353" s="12" t="s">
        <v>49</v>
      </c>
      <c r="F1353" s="12" t="s">
        <v>50</v>
      </c>
      <c r="G1353" s="13">
        <v>44982</v>
      </c>
      <c r="H1353" s="12" t="s">
        <v>429</v>
      </c>
      <c r="I1353" s="12" t="s">
        <v>16</v>
      </c>
      <c r="J1353" s="14" t="s">
        <v>24</v>
      </c>
      <c r="K1353" t="str">
        <f>_xlfn.XLOOKUP(A1353,attrition_cleaned!$A:$A,attrition_cleaned!$B:$B,"Missing")</f>
        <v>Yes</v>
      </c>
      <c r="L1353" s="13">
        <v>46663</v>
      </c>
      <c r="M1353">
        <f>_xlfn.XLOOKUP(A1353,compensation_cleaned!$A:$A,compensation_cleaned!$B:$B,"Missing")</f>
        <v>644064</v>
      </c>
      <c r="N1353">
        <f>_xlfn.XLOOKUP(A1353,compensation_cleaned!$A:$A,compensation_cleaned!$C:$C,"Missing")</f>
        <v>49000</v>
      </c>
      <c r="O1353" t="str">
        <f>_xlfn.XLOOKUP(A1353,compensation_cleaned!$A:$A,compensation_cleaned!$D:$D,"Missing")</f>
        <v>L2</v>
      </c>
      <c r="P1353">
        <f>_xlfn.XLOOKUP(A1353,engagement_pivot!$A:$A,engagement_pivot!$B:$B,"Missing")</f>
        <v>1.6666666666666667</v>
      </c>
      <c r="Q1353" t="str">
        <f>IF(
  _xlfn.XLOOKUP(A1353, engagement_pivot!A:A, engagement_pivot!C:C, 0) &gt; 0,
  "Yes",
  "No"
)</f>
        <v>Yes</v>
      </c>
      <c r="R1353">
        <f t="shared" si="105"/>
        <v>55</v>
      </c>
      <c r="S1353" t="str">
        <f t="shared" si="106"/>
        <v>37+ months</v>
      </c>
      <c r="T1353">
        <f>_xlfn.XLOOKUP(A1353,performance_pivot!$A:$A,performance_pivot!$B:$B,"Missing")</f>
        <v>3</v>
      </c>
      <c r="U1353">
        <f>_xlfn.XLOOKUP(A1353,compensation_cleaned!$A:$A,compensation_cleaned!$F:$F,"Missing")</f>
        <v>746435.40070921986</v>
      </c>
      <c r="V1353" t="str">
        <f t="shared" si="107"/>
        <v>Below Avg Pay</v>
      </c>
      <c r="W1353" t="str">
        <f t="shared" si="108"/>
        <v>Low/Avg Performer</v>
      </c>
      <c r="Y1353" t="str">
        <f t="shared" si="109"/>
        <v>Low Pay &amp; Low Performance</v>
      </c>
    </row>
    <row r="1354" spans="1:25">
      <c r="A1354" s="7" t="s">
        <v>1540</v>
      </c>
      <c r="B1354" s="8" t="s">
        <v>19</v>
      </c>
      <c r="C1354" s="8">
        <v>38</v>
      </c>
      <c r="D1354" s="8" t="s">
        <v>20</v>
      </c>
      <c r="E1354" s="8" t="s">
        <v>13</v>
      </c>
      <c r="F1354" s="8" t="s">
        <v>14</v>
      </c>
      <c r="G1354" s="9">
        <v>43083</v>
      </c>
      <c r="H1354" s="8" t="s">
        <v>169</v>
      </c>
      <c r="I1354" s="8" t="s">
        <v>56</v>
      </c>
      <c r="J1354" s="10" t="s">
        <v>24</v>
      </c>
      <c r="K1354" t="str">
        <f>_xlfn.XLOOKUP(A1354,attrition_cleaned!$A:$A,attrition_cleaned!$B:$B,"Missing")</f>
        <v>No</v>
      </c>
      <c r="L1354" s="9"/>
      <c r="M1354">
        <f>_xlfn.XLOOKUP(A1354,compensation_cleaned!$A:$A,compensation_cleaned!$B:$B,"Missing")</f>
        <v>1500019</v>
      </c>
      <c r="N1354">
        <f>_xlfn.XLOOKUP(A1354,compensation_cleaned!$A:$A,compensation_cleaned!$C:$C,"Missing")</f>
        <v>88520</v>
      </c>
      <c r="O1354" t="str">
        <f>_xlfn.XLOOKUP(A1354,compensation_cleaned!$A:$A,compensation_cleaned!$D:$D,"Missing")</f>
        <v>L4</v>
      </c>
      <c r="P1354">
        <f>_xlfn.XLOOKUP(A1354,engagement_pivot!$A:$A,engagement_pivot!$B:$B,"Missing")</f>
        <v>2</v>
      </c>
      <c r="Q1354" t="str">
        <f>IF(
  _xlfn.XLOOKUP(A1354, engagement_pivot!A:A, engagement_pivot!C:C, 0) &gt; 0,
  "Yes",
  "No"
)</f>
        <v>Yes</v>
      </c>
      <c r="R1354">
        <f t="shared" si="105"/>
        <v>72</v>
      </c>
      <c r="S1354" t="str">
        <f t="shared" si="106"/>
        <v>37+ months</v>
      </c>
      <c r="T1354">
        <f>_xlfn.XLOOKUP(A1354,performance_pivot!$A:$A,performance_pivot!$B:$B,"Missing")</f>
        <v>5</v>
      </c>
      <c r="U1354">
        <f>_xlfn.XLOOKUP(A1354,compensation_cleaned!$A:$A,compensation_cleaned!$F:$F,"Missing")</f>
        <v>1044648.4727722772</v>
      </c>
      <c r="V1354" t="str">
        <f t="shared" si="107"/>
        <v>Above Avg Pay</v>
      </c>
      <c r="W1354" t="str">
        <f t="shared" si="108"/>
        <v>High Performer</v>
      </c>
      <c r="Y1354" t="str">
        <f t="shared" si="109"/>
        <v>Well Aligned</v>
      </c>
    </row>
    <row r="1355" spans="1:25">
      <c r="A1355" s="11" t="s">
        <v>1541</v>
      </c>
      <c r="B1355" s="12" t="s">
        <v>19</v>
      </c>
      <c r="C1355" s="12">
        <v>27</v>
      </c>
      <c r="D1355" s="12" t="s">
        <v>12</v>
      </c>
      <c r="E1355" s="12" t="s">
        <v>33</v>
      </c>
      <c r="F1355" s="12" t="s">
        <v>112</v>
      </c>
      <c r="G1355" s="13">
        <v>42777</v>
      </c>
      <c r="H1355" s="12" t="s">
        <v>244</v>
      </c>
      <c r="I1355" s="12" t="s">
        <v>70</v>
      </c>
      <c r="J1355" s="14" t="s">
        <v>17</v>
      </c>
      <c r="K1355" t="str">
        <f>_xlfn.XLOOKUP(A1355,attrition_cleaned!$A:$A,attrition_cleaned!$B:$B,"Missing")</f>
        <v>No</v>
      </c>
      <c r="L1355" s="13"/>
      <c r="M1355">
        <f>_xlfn.XLOOKUP(A1355,compensation_cleaned!$A:$A,compensation_cleaned!$B:$B,"Missing")</f>
        <v>899524</v>
      </c>
      <c r="N1355">
        <f>_xlfn.XLOOKUP(A1355,compensation_cleaned!$A:$A,compensation_cleaned!$C:$C,"Missing")</f>
        <v>56495</v>
      </c>
      <c r="O1355" t="str">
        <f>_xlfn.XLOOKUP(A1355,compensation_cleaned!$A:$A,compensation_cleaned!$D:$D,"Missing")</f>
        <v>L2</v>
      </c>
      <c r="P1355">
        <f>_xlfn.XLOOKUP(A1355,engagement_pivot!$A:$A,engagement_pivot!$B:$B,"Missing")</f>
        <v>5</v>
      </c>
      <c r="Q1355" t="str">
        <f>IF(
  _xlfn.XLOOKUP(A1355, engagement_pivot!A:A, engagement_pivot!C:C, 0) &gt; 0,
  "Yes",
  "No"
)</f>
        <v>Yes</v>
      </c>
      <c r="R1355">
        <f t="shared" si="105"/>
        <v>82</v>
      </c>
      <c r="S1355" t="str">
        <f t="shared" si="106"/>
        <v>37+ months</v>
      </c>
      <c r="T1355">
        <f>_xlfn.XLOOKUP(A1355,performance_pivot!$A:$A,performance_pivot!$B:$B,"Missing")</f>
        <v>2.6666666666666665</v>
      </c>
      <c r="U1355">
        <f>_xlfn.XLOOKUP(A1355,compensation_cleaned!$A:$A,compensation_cleaned!$F:$F,"Missing")</f>
        <v>746435.40070921986</v>
      </c>
      <c r="V1355" t="str">
        <f t="shared" si="107"/>
        <v>Above Avg Pay</v>
      </c>
      <c r="W1355" t="str">
        <f t="shared" si="108"/>
        <v>Low/Avg Performer</v>
      </c>
      <c r="Y1355" t="str">
        <f t="shared" si="109"/>
        <v>Overpaid Low Performer</v>
      </c>
    </row>
    <row r="1356" spans="1:25">
      <c r="A1356" s="7" t="s">
        <v>1542</v>
      </c>
      <c r="B1356" s="8" t="s">
        <v>11</v>
      </c>
      <c r="C1356" s="8">
        <v>25</v>
      </c>
      <c r="D1356" s="8" t="s">
        <v>12</v>
      </c>
      <c r="E1356" s="8" t="s">
        <v>26</v>
      </c>
      <c r="F1356" s="8" t="s">
        <v>27</v>
      </c>
      <c r="G1356" s="9">
        <v>43607</v>
      </c>
      <c r="H1356" s="8" t="s">
        <v>244</v>
      </c>
      <c r="I1356" s="8" t="s">
        <v>16</v>
      </c>
      <c r="J1356" s="10" t="s">
        <v>24</v>
      </c>
      <c r="K1356" t="str">
        <f>_xlfn.XLOOKUP(A1356,attrition_cleaned!$A:$A,attrition_cleaned!$B:$B,"Missing")</f>
        <v>No</v>
      </c>
      <c r="L1356" s="9"/>
      <c r="M1356">
        <f>_xlfn.XLOOKUP(A1356,compensation_cleaned!$A:$A,compensation_cleaned!$B:$B,"Missing")</f>
        <v>1561003</v>
      </c>
      <c r="N1356">
        <f>_xlfn.XLOOKUP(A1356,compensation_cleaned!$A:$A,compensation_cleaned!$C:$C,"Missing")</f>
        <v>227177</v>
      </c>
      <c r="O1356" t="str">
        <f>_xlfn.XLOOKUP(A1356,compensation_cleaned!$A:$A,compensation_cleaned!$D:$D,"Missing")</f>
        <v>L4</v>
      </c>
      <c r="P1356">
        <f>_xlfn.XLOOKUP(A1356,engagement_pivot!$A:$A,engagement_pivot!$B:$B,"Missing")</f>
        <v>2.6666666666666665</v>
      </c>
      <c r="Q1356" t="str">
        <f>IF(
  _xlfn.XLOOKUP(A1356, engagement_pivot!A:A, engagement_pivot!C:C, 0) &gt; 0,
  "Yes",
  "No"
)</f>
        <v>Yes</v>
      </c>
      <c r="R1356">
        <f t="shared" si="105"/>
        <v>55</v>
      </c>
      <c r="S1356" t="str">
        <f t="shared" si="106"/>
        <v>37+ months</v>
      </c>
      <c r="T1356">
        <f>_xlfn.XLOOKUP(A1356,performance_pivot!$A:$A,performance_pivot!$B:$B,"Missing")</f>
        <v>3.6666666666666665</v>
      </c>
      <c r="U1356">
        <f>_xlfn.XLOOKUP(A1356,compensation_cleaned!$A:$A,compensation_cleaned!$F:$F,"Missing")</f>
        <v>1044648.4727722772</v>
      </c>
      <c r="V1356" t="str">
        <f t="shared" si="107"/>
        <v>Above Avg Pay</v>
      </c>
      <c r="W1356" t="str">
        <f t="shared" si="108"/>
        <v>Low/Avg Performer</v>
      </c>
      <c r="Y1356" t="str">
        <f t="shared" si="109"/>
        <v>Overpaid Low Performer</v>
      </c>
    </row>
    <row r="1357" spans="1:25">
      <c r="A1357" s="11" t="s">
        <v>1543</v>
      </c>
      <c r="B1357" s="12" t="s">
        <v>19</v>
      </c>
      <c r="C1357" s="12">
        <v>25</v>
      </c>
      <c r="D1357" s="12" t="s">
        <v>20</v>
      </c>
      <c r="E1357" s="12" t="s">
        <v>49</v>
      </c>
      <c r="F1357" s="12" t="s">
        <v>68</v>
      </c>
      <c r="G1357" s="13">
        <v>44608</v>
      </c>
      <c r="H1357" s="12" t="s">
        <v>15</v>
      </c>
      <c r="I1357" s="12" t="s">
        <v>56</v>
      </c>
      <c r="J1357" s="14" t="s">
        <v>24</v>
      </c>
      <c r="K1357" t="str">
        <f>_xlfn.XLOOKUP(A1357,attrition_cleaned!$A:$A,attrition_cleaned!$B:$B,"Missing")</f>
        <v>No</v>
      </c>
      <c r="L1357" s="13"/>
      <c r="M1357">
        <f>_xlfn.XLOOKUP(A1357,compensation_cleaned!$A:$A,compensation_cleaned!$B:$B,"Missing")</f>
        <v>1702155</v>
      </c>
      <c r="N1357">
        <f>_xlfn.XLOOKUP(A1357,compensation_cleaned!$A:$A,compensation_cleaned!$C:$C,"Missing")</f>
        <v>121637</v>
      </c>
      <c r="O1357" t="str">
        <f>_xlfn.XLOOKUP(A1357,compensation_cleaned!$A:$A,compensation_cleaned!$D:$D,"Missing")</f>
        <v>L5</v>
      </c>
      <c r="P1357">
        <f>_xlfn.XLOOKUP(A1357,engagement_pivot!$A:$A,engagement_pivot!$B:$B,"Missing")</f>
        <v>1</v>
      </c>
      <c r="Q1357" t="str">
        <f>IF(
  _xlfn.XLOOKUP(A1357, engagement_pivot!A:A, engagement_pivot!C:C, 0) &gt; 0,
  "Yes",
  "No"
)</f>
        <v>Yes</v>
      </c>
      <c r="R1357">
        <f t="shared" si="105"/>
        <v>22</v>
      </c>
      <c r="S1357" t="str">
        <f t="shared" si="106"/>
        <v>13–36 months</v>
      </c>
      <c r="T1357">
        <f>_xlfn.XLOOKUP(A1357,performance_pivot!$A:$A,performance_pivot!$B:$B,"Missing")</f>
        <v>4</v>
      </c>
      <c r="U1357">
        <f>_xlfn.XLOOKUP(A1357,compensation_cleaned!$A:$A,compensation_cleaned!$F:$F,"Missing")</f>
        <v>1044648.4727722772</v>
      </c>
      <c r="V1357" t="str">
        <f t="shared" si="107"/>
        <v>Above Avg Pay</v>
      </c>
      <c r="W1357" t="str">
        <f t="shared" si="108"/>
        <v>High Performer</v>
      </c>
      <c r="Y1357" t="str">
        <f t="shared" si="109"/>
        <v>Well Aligned</v>
      </c>
    </row>
    <row r="1358" spans="1:25">
      <c r="A1358" s="7" t="s">
        <v>1544</v>
      </c>
      <c r="B1358" s="8" t="s">
        <v>11</v>
      </c>
      <c r="C1358" s="8">
        <v>43</v>
      </c>
      <c r="D1358" s="8" t="s">
        <v>12</v>
      </c>
      <c r="E1358" s="8" t="s">
        <v>33</v>
      </c>
      <c r="F1358" s="8" t="s">
        <v>112</v>
      </c>
      <c r="G1358" s="9">
        <v>44026</v>
      </c>
      <c r="H1358" s="8" t="s">
        <v>353</v>
      </c>
      <c r="I1358" s="8" t="s">
        <v>56</v>
      </c>
      <c r="J1358" s="10" t="s">
        <v>24</v>
      </c>
      <c r="K1358" t="str">
        <f>_xlfn.XLOOKUP(A1358,attrition_cleaned!$A:$A,attrition_cleaned!$B:$B,"Missing")</f>
        <v>No</v>
      </c>
      <c r="L1358" s="9"/>
      <c r="M1358">
        <f>_xlfn.XLOOKUP(A1358,compensation_cleaned!$A:$A,compensation_cleaned!$B:$B,"Missing")</f>
        <v>519924</v>
      </c>
      <c r="N1358">
        <f>_xlfn.XLOOKUP(A1358,compensation_cleaned!$A:$A,compensation_cleaned!$C:$C,"Missing")</f>
        <v>47892</v>
      </c>
      <c r="O1358" t="str">
        <f>_xlfn.XLOOKUP(A1358,compensation_cleaned!$A:$A,compensation_cleaned!$D:$D,"Missing")</f>
        <v>L1</v>
      </c>
      <c r="P1358">
        <f>_xlfn.XLOOKUP(A1358,engagement_pivot!$A:$A,engagement_pivot!$B:$B,"Missing")</f>
        <v>4</v>
      </c>
      <c r="Q1358" t="str">
        <f>IF(
  _xlfn.XLOOKUP(A1358, engagement_pivot!A:A, engagement_pivot!C:C, 0) &gt; 0,
  "Yes",
  "No"
)</f>
        <v>Yes</v>
      </c>
      <c r="R1358">
        <f t="shared" si="105"/>
        <v>41</v>
      </c>
      <c r="S1358" t="str">
        <f t="shared" si="106"/>
        <v>37+ months</v>
      </c>
      <c r="T1358">
        <f>_xlfn.XLOOKUP(A1358,performance_pivot!$A:$A,performance_pivot!$B:$B,"Missing")</f>
        <v>4</v>
      </c>
      <c r="U1358">
        <f>_xlfn.XLOOKUP(A1358,compensation_cleaned!$A:$A,compensation_cleaned!$F:$F,"Missing")</f>
        <v>499723.03723404254</v>
      </c>
      <c r="V1358" t="str">
        <f t="shared" si="107"/>
        <v>Above Avg Pay</v>
      </c>
      <c r="W1358" t="str">
        <f t="shared" si="108"/>
        <v>High Performer</v>
      </c>
      <c r="Y1358" t="str">
        <f t="shared" si="109"/>
        <v>Well Aligned</v>
      </c>
    </row>
    <row r="1359" spans="1:25">
      <c r="A1359" s="11" t="s">
        <v>1545</v>
      </c>
      <c r="B1359" s="12" t="s">
        <v>11</v>
      </c>
      <c r="C1359" s="12">
        <v>29</v>
      </c>
      <c r="D1359" s="12" t="s">
        <v>12</v>
      </c>
      <c r="E1359" s="12" t="s">
        <v>37</v>
      </c>
      <c r="F1359" s="12" t="s">
        <v>38</v>
      </c>
      <c r="G1359" s="13">
        <v>44407</v>
      </c>
      <c r="H1359" s="12" t="s">
        <v>84</v>
      </c>
      <c r="I1359" s="12" t="s">
        <v>70</v>
      </c>
      <c r="J1359" s="14" t="s">
        <v>24</v>
      </c>
      <c r="K1359" t="str">
        <f>_xlfn.XLOOKUP(A1359,attrition_cleaned!$A:$A,attrition_cleaned!$B:$B,"Missing")</f>
        <v>No</v>
      </c>
      <c r="L1359" s="13"/>
      <c r="M1359">
        <f>_xlfn.XLOOKUP(A1359,compensation_cleaned!$A:$A,compensation_cleaned!$B:$B,"Missing")</f>
        <v>1360954</v>
      </c>
      <c r="N1359">
        <f>_xlfn.XLOOKUP(A1359,compensation_cleaned!$A:$A,compensation_cleaned!$C:$C,"Missing")</f>
        <v>103071</v>
      </c>
      <c r="O1359" t="str">
        <f>_xlfn.XLOOKUP(A1359,compensation_cleaned!$A:$A,compensation_cleaned!$D:$D,"Missing")</f>
        <v>L4</v>
      </c>
      <c r="P1359">
        <f>_xlfn.XLOOKUP(A1359,engagement_pivot!$A:$A,engagement_pivot!$B:$B,"Missing")</f>
        <v>4</v>
      </c>
      <c r="Q1359" t="str">
        <f>IF(
  _xlfn.XLOOKUP(A1359, engagement_pivot!A:A, engagement_pivot!C:C, 0) &gt; 0,
  "Yes",
  "No"
)</f>
        <v>Yes</v>
      </c>
      <c r="R1359">
        <f t="shared" si="105"/>
        <v>29</v>
      </c>
      <c r="S1359" t="str">
        <f t="shared" si="106"/>
        <v>13–36 months</v>
      </c>
      <c r="T1359">
        <f>_xlfn.XLOOKUP(A1359,performance_pivot!$A:$A,performance_pivot!$B:$B,"Missing")</f>
        <v>3.75</v>
      </c>
      <c r="U1359">
        <f>_xlfn.XLOOKUP(A1359,compensation_cleaned!$A:$A,compensation_cleaned!$F:$F,"Missing")</f>
        <v>1044648.4727722772</v>
      </c>
      <c r="V1359" t="str">
        <f t="shared" si="107"/>
        <v>Above Avg Pay</v>
      </c>
      <c r="W1359" t="str">
        <f t="shared" si="108"/>
        <v>Low/Avg Performer</v>
      </c>
      <c r="Y1359" t="str">
        <f t="shared" si="109"/>
        <v>Overpaid Low Performer</v>
      </c>
    </row>
    <row r="1360" spans="1:25">
      <c r="A1360" s="7" t="s">
        <v>1546</v>
      </c>
      <c r="B1360" s="8" t="s">
        <v>19</v>
      </c>
      <c r="C1360" s="8">
        <v>38</v>
      </c>
      <c r="D1360" s="8" t="s">
        <v>20</v>
      </c>
      <c r="E1360" s="8" t="s">
        <v>13</v>
      </c>
      <c r="F1360" s="8" t="s">
        <v>14</v>
      </c>
      <c r="G1360" s="9">
        <v>45189</v>
      </c>
      <c r="H1360" s="8" t="s">
        <v>315</v>
      </c>
      <c r="I1360" s="8" t="s">
        <v>45</v>
      </c>
      <c r="J1360" s="10" t="s">
        <v>17</v>
      </c>
      <c r="K1360" t="str">
        <f>_xlfn.XLOOKUP(A1360,attrition_cleaned!$A:$A,attrition_cleaned!$B:$B,"Missing")</f>
        <v>No</v>
      </c>
      <c r="L1360" s="9"/>
      <c r="M1360">
        <f>_xlfn.XLOOKUP(A1360,compensation_cleaned!$A:$A,compensation_cleaned!$B:$B,"Missing")</f>
        <v>643147</v>
      </c>
      <c r="N1360">
        <f>_xlfn.XLOOKUP(A1360,compensation_cleaned!$A:$A,compensation_cleaned!$C:$C,"Missing")</f>
        <v>86206</v>
      </c>
      <c r="O1360" t="str">
        <f>_xlfn.XLOOKUP(A1360,compensation_cleaned!$A:$A,compensation_cleaned!$D:$D,"Missing")</f>
        <v>L2</v>
      </c>
      <c r="P1360">
        <f>_xlfn.XLOOKUP(A1360,engagement_pivot!$A:$A,engagement_pivot!$B:$B,"Missing")</f>
        <v>3</v>
      </c>
      <c r="Q1360" t="str">
        <f>IF(
  _xlfn.XLOOKUP(A1360, engagement_pivot!A:A, engagement_pivot!C:C, 0) &gt; 0,
  "Yes",
  "No"
)</f>
        <v>Yes</v>
      </c>
      <c r="R1360">
        <f t="shared" si="105"/>
        <v>3</v>
      </c>
      <c r="S1360" t="str">
        <f t="shared" si="106"/>
        <v>0–12 months</v>
      </c>
      <c r="T1360">
        <f>_xlfn.XLOOKUP(A1360,performance_pivot!$A:$A,performance_pivot!$B:$B,"Missing")</f>
        <v>3</v>
      </c>
      <c r="U1360">
        <f>_xlfn.XLOOKUP(A1360,compensation_cleaned!$A:$A,compensation_cleaned!$F:$F,"Missing")</f>
        <v>746435.40070921986</v>
      </c>
      <c r="V1360" t="str">
        <f t="shared" si="107"/>
        <v>Below Avg Pay</v>
      </c>
      <c r="W1360" t="str">
        <f t="shared" si="108"/>
        <v>Low/Avg Performer</v>
      </c>
      <c r="Y1360" t="str">
        <f t="shared" si="109"/>
        <v>Low Pay &amp; Low Performance</v>
      </c>
    </row>
    <row r="1361" spans="1:25">
      <c r="A1361" s="11" t="s">
        <v>1547</v>
      </c>
      <c r="B1361" s="12" t="s">
        <v>11</v>
      </c>
      <c r="C1361" s="12">
        <v>22</v>
      </c>
      <c r="D1361" s="12" t="s">
        <v>20</v>
      </c>
      <c r="E1361" s="12" t="s">
        <v>37</v>
      </c>
      <c r="F1361" s="12" t="s">
        <v>43</v>
      </c>
      <c r="G1361" s="13">
        <v>43330</v>
      </c>
      <c r="H1361" s="12" t="s">
        <v>39</v>
      </c>
      <c r="I1361" s="12" t="s">
        <v>56</v>
      </c>
      <c r="J1361" s="14" t="s">
        <v>17</v>
      </c>
      <c r="K1361" t="str">
        <f>_xlfn.XLOOKUP(A1361,attrition_cleaned!$A:$A,attrition_cleaned!$B:$B,"Missing")</f>
        <v>No</v>
      </c>
      <c r="L1361" s="13"/>
      <c r="M1361">
        <f>_xlfn.XLOOKUP(A1361,compensation_cleaned!$A:$A,compensation_cleaned!$B:$B,"Missing")</f>
        <v>1774132</v>
      </c>
      <c r="N1361">
        <f>_xlfn.XLOOKUP(A1361,compensation_cleaned!$A:$A,compensation_cleaned!$C:$C,"Missing")</f>
        <v>101195</v>
      </c>
      <c r="O1361" t="str">
        <f>_xlfn.XLOOKUP(A1361,compensation_cleaned!$A:$A,compensation_cleaned!$D:$D,"Missing")</f>
        <v>L5</v>
      </c>
      <c r="P1361">
        <f>_xlfn.XLOOKUP(A1361,engagement_pivot!$A:$A,engagement_pivot!$B:$B,"Missing")</f>
        <v>2</v>
      </c>
      <c r="Q1361" t="str">
        <f>IF(
  _xlfn.XLOOKUP(A1361, engagement_pivot!A:A, engagement_pivot!C:C, 0) &gt; 0,
  "Yes",
  "No"
)</f>
        <v>Yes</v>
      </c>
      <c r="R1361">
        <f t="shared" si="105"/>
        <v>64</v>
      </c>
      <c r="S1361" t="str">
        <f t="shared" si="106"/>
        <v>37+ months</v>
      </c>
      <c r="T1361">
        <f>_xlfn.XLOOKUP(A1361,performance_pivot!$A:$A,performance_pivot!$B:$B,"Missing")</f>
        <v>3.75</v>
      </c>
      <c r="U1361">
        <f>_xlfn.XLOOKUP(A1361,compensation_cleaned!$A:$A,compensation_cleaned!$F:$F,"Missing")</f>
        <v>1044648.4727722772</v>
      </c>
      <c r="V1361" t="str">
        <f t="shared" si="107"/>
        <v>Above Avg Pay</v>
      </c>
      <c r="W1361" t="str">
        <f t="shared" si="108"/>
        <v>Low/Avg Performer</v>
      </c>
      <c r="Y1361" t="str">
        <f t="shared" si="109"/>
        <v>Overpaid Low Performer</v>
      </c>
    </row>
    <row r="1362" spans="1:25">
      <c r="A1362" s="7" t="s">
        <v>1548</v>
      </c>
      <c r="B1362" s="8" t="s">
        <v>19</v>
      </c>
      <c r="C1362" s="8">
        <v>29</v>
      </c>
      <c r="D1362" s="8" t="s">
        <v>12</v>
      </c>
      <c r="E1362" s="8" t="s">
        <v>13</v>
      </c>
      <c r="F1362" s="8" t="s">
        <v>14</v>
      </c>
      <c r="G1362" s="9">
        <v>44338</v>
      </c>
      <c r="H1362" s="8" t="s">
        <v>100</v>
      </c>
      <c r="I1362" s="8" t="s">
        <v>45</v>
      </c>
      <c r="J1362" s="10" t="s">
        <v>24</v>
      </c>
      <c r="K1362" t="str">
        <f>_xlfn.XLOOKUP(A1362,attrition_cleaned!$A:$A,attrition_cleaned!$B:$B,"Missing")</f>
        <v>No</v>
      </c>
      <c r="L1362" s="9"/>
      <c r="M1362">
        <f>_xlfn.XLOOKUP(A1362,compensation_cleaned!$A:$A,compensation_cleaned!$B:$B,"Missing")</f>
        <v>523621</v>
      </c>
      <c r="N1362">
        <f>_xlfn.XLOOKUP(A1362,compensation_cleaned!$A:$A,compensation_cleaned!$C:$C,"Missing")</f>
        <v>74722</v>
      </c>
      <c r="O1362" t="str">
        <f>_xlfn.XLOOKUP(A1362,compensation_cleaned!$A:$A,compensation_cleaned!$D:$D,"Missing")</f>
        <v>L1</v>
      </c>
      <c r="P1362">
        <f>_xlfn.XLOOKUP(A1362,engagement_pivot!$A:$A,engagement_pivot!$B:$B,"Missing")</f>
        <v>3.6666666666666665</v>
      </c>
      <c r="Q1362" t="str">
        <f>IF(
  _xlfn.XLOOKUP(A1362, engagement_pivot!A:A, engagement_pivot!C:C, 0) &gt; 0,
  "Yes",
  "No"
)</f>
        <v>Yes</v>
      </c>
      <c r="R1362">
        <f t="shared" si="105"/>
        <v>31</v>
      </c>
      <c r="S1362" t="str">
        <f t="shared" si="106"/>
        <v>13–36 months</v>
      </c>
      <c r="T1362">
        <f>_xlfn.XLOOKUP(A1362,performance_pivot!$A:$A,performance_pivot!$B:$B,"Missing")</f>
        <v>3</v>
      </c>
      <c r="U1362">
        <f>_xlfn.XLOOKUP(A1362,compensation_cleaned!$A:$A,compensation_cleaned!$F:$F,"Missing")</f>
        <v>499723.03723404254</v>
      </c>
      <c r="V1362" t="str">
        <f t="shared" si="107"/>
        <v>Above Avg Pay</v>
      </c>
      <c r="W1362" t="str">
        <f t="shared" si="108"/>
        <v>Low/Avg Performer</v>
      </c>
      <c r="Y1362" t="str">
        <f t="shared" si="109"/>
        <v>Overpaid Low Performer</v>
      </c>
    </row>
    <row r="1363" spans="1:25">
      <c r="A1363" s="11" t="s">
        <v>1549</v>
      </c>
      <c r="B1363" s="12" t="s">
        <v>11</v>
      </c>
      <c r="C1363" s="12">
        <v>41</v>
      </c>
      <c r="D1363" s="12" t="s">
        <v>20</v>
      </c>
      <c r="E1363" s="12" t="s">
        <v>13</v>
      </c>
      <c r="F1363" s="12" t="s">
        <v>14</v>
      </c>
      <c r="G1363" s="13">
        <v>44392</v>
      </c>
      <c r="H1363" s="12" t="s">
        <v>162</v>
      </c>
      <c r="I1363" s="12" t="s">
        <v>45</v>
      </c>
      <c r="J1363" s="14" t="s">
        <v>24</v>
      </c>
      <c r="K1363" t="str">
        <f>_xlfn.XLOOKUP(A1363,attrition_cleaned!$A:$A,attrition_cleaned!$B:$B,"Missing")</f>
        <v>Yes</v>
      </c>
      <c r="L1363" s="13">
        <v>45937</v>
      </c>
      <c r="M1363">
        <f>_xlfn.XLOOKUP(A1363,compensation_cleaned!$A:$A,compensation_cleaned!$B:$B,"Missing")</f>
        <v>509199</v>
      </c>
      <c r="N1363">
        <f>_xlfn.XLOOKUP(A1363,compensation_cleaned!$A:$A,compensation_cleaned!$C:$C,"Missing")</f>
        <v>49716</v>
      </c>
      <c r="O1363" t="str">
        <f>_xlfn.XLOOKUP(A1363,compensation_cleaned!$A:$A,compensation_cleaned!$D:$D,"Missing")</f>
        <v>L1</v>
      </c>
      <c r="P1363">
        <f>_xlfn.XLOOKUP(A1363,engagement_pivot!$A:$A,engagement_pivot!$B:$B,"Missing")</f>
        <v>2.5</v>
      </c>
      <c r="Q1363" t="str">
        <f>IF(
  _xlfn.XLOOKUP(A1363, engagement_pivot!A:A, engagement_pivot!C:C, 0) &gt; 0,
  "Yes",
  "No"
)</f>
        <v>Yes</v>
      </c>
      <c r="R1363">
        <f t="shared" si="105"/>
        <v>50</v>
      </c>
      <c r="S1363" t="str">
        <f t="shared" si="106"/>
        <v>37+ months</v>
      </c>
      <c r="T1363">
        <f>_xlfn.XLOOKUP(A1363,performance_pivot!$A:$A,performance_pivot!$B:$B,"Missing")</f>
        <v>4</v>
      </c>
      <c r="U1363">
        <f>_xlfn.XLOOKUP(A1363,compensation_cleaned!$A:$A,compensation_cleaned!$F:$F,"Missing")</f>
        <v>499723.03723404254</v>
      </c>
      <c r="V1363" t="str">
        <f t="shared" si="107"/>
        <v>Above Avg Pay</v>
      </c>
      <c r="W1363" t="str">
        <f t="shared" si="108"/>
        <v>High Performer</v>
      </c>
      <c r="Y1363" t="str">
        <f t="shared" si="109"/>
        <v>Well Aligned</v>
      </c>
    </row>
    <row r="1364" spans="1:25">
      <c r="A1364" s="7" t="s">
        <v>1550</v>
      </c>
      <c r="B1364" s="8" t="s">
        <v>19</v>
      </c>
      <c r="C1364" s="8">
        <v>37</v>
      </c>
      <c r="D1364" s="8" t="s">
        <v>20</v>
      </c>
      <c r="E1364" s="8" t="s">
        <v>13</v>
      </c>
      <c r="F1364" s="8" t="s">
        <v>21</v>
      </c>
      <c r="G1364" s="9">
        <v>44137</v>
      </c>
      <c r="H1364" s="8" t="s">
        <v>142</v>
      </c>
      <c r="I1364" s="8" t="s">
        <v>45</v>
      </c>
      <c r="J1364" s="10" t="s">
        <v>24</v>
      </c>
      <c r="K1364" t="str">
        <f>_xlfn.XLOOKUP(A1364,attrition_cleaned!$A:$A,attrition_cleaned!$B:$B,"Missing")</f>
        <v>No</v>
      </c>
      <c r="L1364" s="9"/>
      <c r="M1364">
        <f>_xlfn.XLOOKUP(A1364,compensation_cleaned!$A:$A,compensation_cleaned!$B:$B,"Missing")</f>
        <v>620405</v>
      </c>
      <c r="N1364">
        <f>_xlfn.XLOOKUP(A1364,compensation_cleaned!$A:$A,compensation_cleaned!$C:$C,"Missing")</f>
        <v>87413</v>
      </c>
      <c r="O1364" t="str">
        <f>_xlfn.XLOOKUP(A1364,compensation_cleaned!$A:$A,compensation_cleaned!$D:$D,"Missing")</f>
        <v>L2</v>
      </c>
      <c r="P1364">
        <f>_xlfn.XLOOKUP(A1364,engagement_pivot!$A:$A,engagement_pivot!$B:$B,"Missing")</f>
        <v>3</v>
      </c>
      <c r="Q1364" t="str">
        <f>IF(
  _xlfn.XLOOKUP(A1364, engagement_pivot!A:A, engagement_pivot!C:C, 0) &gt; 0,
  "Yes",
  "No"
)</f>
        <v>Yes</v>
      </c>
      <c r="R1364">
        <f t="shared" si="105"/>
        <v>37</v>
      </c>
      <c r="S1364" t="str">
        <f t="shared" si="106"/>
        <v>37+ months</v>
      </c>
      <c r="T1364">
        <f>_xlfn.XLOOKUP(A1364,performance_pivot!$A:$A,performance_pivot!$B:$B,"Missing")</f>
        <v>3.5</v>
      </c>
      <c r="U1364">
        <f>_xlfn.XLOOKUP(A1364,compensation_cleaned!$A:$A,compensation_cleaned!$F:$F,"Missing")</f>
        <v>746435.40070921986</v>
      </c>
      <c r="V1364" t="str">
        <f t="shared" si="107"/>
        <v>Below Avg Pay</v>
      </c>
      <c r="W1364" t="str">
        <f t="shared" si="108"/>
        <v>Low/Avg Performer</v>
      </c>
      <c r="Y1364" t="str">
        <f t="shared" si="109"/>
        <v>Low Pay &amp; Low Performance</v>
      </c>
    </row>
    <row r="1365" spans="1:25">
      <c r="A1365" s="11" t="s">
        <v>1551</v>
      </c>
      <c r="B1365" s="12" t="s">
        <v>19</v>
      </c>
      <c r="C1365" s="12">
        <v>36</v>
      </c>
      <c r="D1365" s="12" t="s">
        <v>12</v>
      </c>
      <c r="E1365" s="12" t="s">
        <v>13</v>
      </c>
      <c r="F1365" s="12" t="s">
        <v>14</v>
      </c>
      <c r="G1365" s="13">
        <v>44580</v>
      </c>
      <c r="H1365" s="12" t="s">
        <v>263</v>
      </c>
      <c r="I1365" s="12" t="s">
        <v>56</v>
      </c>
      <c r="J1365" s="14" t="s">
        <v>17</v>
      </c>
      <c r="K1365" t="str">
        <f>_xlfn.XLOOKUP(A1365,attrition_cleaned!$A:$A,attrition_cleaned!$B:$B,"Missing")</f>
        <v>No</v>
      </c>
      <c r="L1365" s="13"/>
      <c r="M1365">
        <f>_xlfn.XLOOKUP(A1365,compensation_cleaned!$A:$A,compensation_cleaned!$B:$B,"Missing")</f>
        <v>613115</v>
      </c>
      <c r="N1365">
        <f>_xlfn.XLOOKUP(A1365,compensation_cleaned!$A:$A,compensation_cleaned!$C:$C,"Missing")</f>
        <v>33623</v>
      </c>
      <c r="O1365" t="str">
        <f>_xlfn.XLOOKUP(A1365,compensation_cleaned!$A:$A,compensation_cleaned!$D:$D,"Missing")</f>
        <v>L2</v>
      </c>
      <c r="P1365">
        <f>_xlfn.XLOOKUP(A1365,engagement_pivot!$A:$A,engagement_pivot!$B:$B,"Missing")</f>
        <v>2</v>
      </c>
      <c r="Q1365" t="str">
        <f>IF(
  _xlfn.XLOOKUP(A1365, engagement_pivot!A:A, engagement_pivot!C:C, 0) &gt; 0,
  "Yes",
  "No"
)</f>
        <v>Yes</v>
      </c>
      <c r="R1365">
        <f t="shared" si="105"/>
        <v>23</v>
      </c>
      <c r="S1365" t="str">
        <f t="shared" si="106"/>
        <v>13–36 months</v>
      </c>
      <c r="T1365">
        <f>_xlfn.XLOOKUP(A1365,performance_pivot!$A:$A,performance_pivot!$B:$B,"Missing")</f>
        <v>4</v>
      </c>
      <c r="U1365">
        <f>_xlfn.XLOOKUP(A1365,compensation_cleaned!$A:$A,compensation_cleaned!$F:$F,"Missing")</f>
        <v>746435.40070921986</v>
      </c>
      <c r="V1365" t="str">
        <f t="shared" si="107"/>
        <v>Below Avg Pay</v>
      </c>
      <c r="W1365" t="str">
        <f t="shared" si="108"/>
        <v>High Performer</v>
      </c>
      <c r="Y1365" t="str">
        <f t="shared" si="109"/>
        <v>Underpaid High Performer</v>
      </c>
    </row>
    <row r="1366" spans="1:25">
      <c r="A1366" s="7" t="s">
        <v>1552</v>
      </c>
      <c r="B1366" s="8" t="s">
        <v>11</v>
      </c>
      <c r="C1366" s="8">
        <v>34</v>
      </c>
      <c r="D1366" s="8" t="s">
        <v>20</v>
      </c>
      <c r="E1366" s="8" t="s">
        <v>13</v>
      </c>
      <c r="F1366" s="8" t="s">
        <v>21</v>
      </c>
      <c r="G1366" s="9">
        <v>43550</v>
      </c>
      <c r="H1366" s="8" t="s">
        <v>88</v>
      </c>
      <c r="I1366" s="8" t="s">
        <v>56</v>
      </c>
      <c r="J1366" s="10" t="s">
        <v>24</v>
      </c>
      <c r="K1366" t="str">
        <f>_xlfn.XLOOKUP(A1366,attrition_cleaned!$A:$A,attrition_cleaned!$B:$B,"Missing")</f>
        <v>No</v>
      </c>
      <c r="L1366" s="9"/>
      <c r="M1366">
        <f>_xlfn.XLOOKUP(A1366,compensation_cleaned!$A:$A,compensation_cleaned!$B:$B,"Missing")</f>
        <v>527757</v>
      </c>
      <c r="N1366">
        <f>_xlfn.XLOOKUP(A1366,compensation_cleaned!$A:$A,compensation_cleaned!$C:$C,"Missing")</f>
        <v>47348</v>
      </c>
      <c r="O1366" t="str">
        <f>_xlfn.XLOOKUP(A1366,compensation_cleaned!$A:$A,compensation_cleaned!$D:$D,"Missing")</f>
        <v>L1</v>
      </c>
      <c r="P1366">
        <f>_xlfn.XLOOKUP(A1366,engagement_pivot!$A:$A,engagement_pivot!$B:$B,"Missing")</f>
        <v>2</v>
      </c>
      <c r="Q1366" t="str">
        <f>IF(
  _xlfn.XLOOKUP(A1366, engagement_pivot!A:A, engagement_pivot!C:C, 0) &gt; 0,
  "Yes",
  "No"
)</f>
        <v>Yes</v>
      </c>
      <c r="R1366">
        <f t="shared" si="105"/>
        <v>57</v>
      </c>
      <c r="S1366" t="str">
        <f t="shared" si="106"/>
        <v>37+ months</v>
      </c>
      <c r="T1366">
        <f>_xlfn.XLOOKUP(A1366,performance_pivot!$A:$A,performance_pivot!$B:$B,"Missing")</f>
        <v>2.6666666666666665</v>
      </c>
      <c r="U1366">
        <f>_xlfn.XLOOKUP(A1366,compensation_cleaned!$A:$A,compensation_cleaned!$F:$F,"Missing")</f>
        <v>499723.03723404254</v>
      </c>
      <c r="V1366" t="str">
        <f t="shared" si="107"/>
        <v>Above Avg Pay</v>
      </c>
      <c r="W1366" t="str">
        <f t="shared" si="108"/>
        <v>Low/Avg Performer</v>
      </c>
      <c r="Y1366" t="str">
        <f t="shared" si="109"/>
        <v>Overpaid Low Performer</v>
      </c>
    </row>
    <row r="1367" spans="1:25">
      <c r="A1367" s="11" t="s">
        <v>1553</v>
      </c>
      <c r="B1367" s="12" t="s">
        <v>11</v>
      </c>
      <c r="C1367" s="12">
        <v>28</v>
      </c>
      <c r="D1367" s="12" t="s">
        <v>12</v>
      </c>
      <c r="E1367" s="12" t="s">
        <v>33</v>
      </c>
      <c r="F1367" s="12" t="s">
        <v>34</v>
      </c>
      <c r="G1367" s="13">
        <v>43475</v>
      </c>
      <c r="H1367" s="12" t="s">
        <v>315</v>
      </c>
      <c r="I1367" s="12" t="s">
        <v>23</v>
      </c>
      <c r="J1367" s="14" t="s">
        <v>24</v>
      </c>
      <c r="K1367" t="str">
        <f>_xlfn.XLOOKUP(A1367,attrition_cleaned!$A:$A,attrition_cleaned!$B:$B,"Missing")</f>
        <v>Yes</v>
      </c>
      <c r="L1367" s="13">
        <v>43889</v>
      </c>
      <c r="M1367">
        <f>_xlfn.XLOOKUP(A1367,compensation_cleaned!$A:$A,compensation_cleaned!$B:$B,"Missing")</f>
        <v>1058287</v>
      </c>
      <c r="N1367">
        <f>_xlfn.XLOOKUP(A1367,compensation_cleaned!$A:$A,compensation_cleaned!$C:$C,"Missing")</f>
        <v>129403</v>
      </c>
      <c r="O1367" t="str">
        <f>_xlfn.XLOOKUP(A1367,compensation_cleaned!$A:$A,compensation_cleaned!$D:$D,"Missing")</f>
        <v>L3</v>
      </c>
      <c r="P1367">
        <f>_xlfn.XLOOKUP(A1367,engagement_pivot!$A:$A,engagement_pivot!$B:$B,"Missing")</f>
        <v>3</v>
      </c>
      <c r="Q1367" t="str">
        <f>IF(
  _xlfn.XLOOKUP(A1367, engagement_pivot!A:A, engagement_pivot!C:C, 0) &gt; 0,
  "Yes",
  "No"
)</f>
        <v>Yes</v>
      </c>
      <c r="R1367">
        <f t="shared" si="105"/>
        <v>13</v>
      </c>
      <c r="S1367" t="str">
        <f t="shared" si="106"/>
        <v>13–36 months</v>
      </c>
      <c r="T1367">
        <f>_xlfn.XLOOKUP(A1367,performance_pivot!$A:$A,performance_pivot!$B:$B,"Missing")</f>
        <v>3</v>
      </c>
      <c r="U1367">
        <f>_xlfn.XLOOKUP(A1367,compensation_cleaned!$A:$A,compensation_cleaned!$F:$F,"Missing")</f>
        <v>1044648.4727722772</v>
      </c>
      <c r="V1367" t="str">
        <f t="shared" si="107"/>
        <v>Above Avg Pay</v>
      </c>
      <c r="W1367" t="str">
        <f t="shared" si="108"/>
        <v>Low/Avg Performer</v>
      </c>
      <c r="Y1367" t="str">
        <f t="shared" si="109"/>
        <v>Overpaid Low Performer</v>
      </c>
    </row>
    <row r="1368" spans="1:25">
      <c r="A1368" s="7" t="s">
        <v>1554</v>
      </c>
      <c r="B1368" s="8" t="s">
        <v>19</v>
      </c>
      <c r="C1368" s="8">
        <v>35</v>
      </c>
      <c r="D1368" s="8" t="s">
        <v>12</v>
      </c>
      <c r="E1368" s="8" t="s">
        <v>13</v>
      </c>
      <c r="F1368" s="8" t="s">
        <v>14</v>
      </c>
      <c r="G1368" s="9">
        <v>43783</v>
      </c>
      <c r="H1368" s="8" t="s">
        <v>210</v>
      </c>
      <c r="I1368" s="8" t="s">
        <v>56</v>
      </c>
      <c r="J1368" s="10" t="s">
        <v>24</v>
      </c>
      <c r="K1368" t="str">
        <f>_xlfn.XLOOKUP(A1368,attrition_cleaned!$A:$A,attrition_cleaned!$B:$B,"Missing")</f>
        <v>Yes</v>
      </c>
      <c r="L1368" s="9">
        <v>44604</v>
      </c>
      <c r="M1368">
        <f>_xlfn.XLOOKUP(A1368,compensation_cleaned!$A:$A,compensation_cleaned!$B:$B,"Missing")</f>
        <v>1122388</v>
      </c>
      <c r="N1368">
        <f>_xlfn.XLOOKUP(A1368,compensation_cleaned!$A:$A,compensation_cleaned!$C:$C,"Missing")</f>
        <v>73275</v>
      </c>
      <c r="O1368" t="str">
        <f>_xlfn.XLOOKUP(A1368,compensation_cleaned!$A:$A,compensation_cleaned!$D:$D,"Missing")</f>
        <v>L3</v>
      </c>
      <c r="P1368">
        <f>_xlfn.XLOOKUP(A1368,engagement_pivot!$A:$A,engagement_pivot!$B:$B,"Missing")</f>
        <v>2.6666666666666665</v>
      </c>
      <c r="Q1368" t="str">
        <f>IF(
  _xlfn.XLOOKUP(A1368, engagement_pivot!A:A, engagement_pivot!C:C, 0) &gt; 0,
  "Yes",
  "No"
)</f>
        <v>Yes</v>
      </c>
      <c r="R1368">
        <f t="shared" si="105"/>
        <v>26</v>
      </c>
      <c r="S1368" t="str">
        <f t="shared" si="106"/>
        <v>13–36 months</v>
      </c>
      <c r="T1368">
        <f>_xlfn.XLOOKUP(A1368,performance_pivot!$A:$A,performance_pivot!$B:$B,"Missing")</f>
        <v>4.5</v>
      </c>
      <c r="U1368">
        <f>_xlfn.XLOOKUP(A1368,compensation_cleaned!$A:$A,compensation_cleaned!$F:$F,"Missing")</f>
        <v>1044648.4727722772</v>
      </c>
      <c r="V1368" t="str">
        <f t="shared" si="107"/>
        <v>Above Avg Pay</v>
      </c>
      <c r="W1368" t="str">
        <f t="shared" si="108"/>
        <v>High Performer</v>
      </c>
      <c r="Y1368" t="str">
        <f t="shared" si="109"/>
        <v>Well Aligned</v>
      </c>
    </row>
    <row r="1369" spans="1:25">
      <c r="A1369" s="11" t="s">
        <v>1555</v>
      </c>
      <c r="B1369" s="12" t="s">
        <v>11</v>
      </c>
      <c r="C1369" s="12">
        <v>28</v>
      </c>
      <c r="D1369" s="12" t="s">
        <v>12</v>
      </c>
      <c r="E1369" s="12" t="s">
        <v>13</v>
      </c>
      <c r="F1369" s="12" t="s">
        <v>14</v>
      </c>
      <c r="G1369" s="13">
        <v>43200</v>
      </c>
      <c r="H1369" s="12" t="s">
        <v>78</v>
      </c>
      <c r="I1369" s="12" t="s">
        <v>31</v>
      </c>
      <c r="J1369" s="14" t="s">
        <v>24</v>
      </c>
      <c r="K1369" t="str">
        <f>_xlfn.XLOOKUP(A1369,attrition_cleaned!$A:$A,attrition_cleaned!$B:$B,"Missing")</f>
        <v>No</v>
      </c>
      <c r="L1369" s="13"/>
      <c r="M1369">
        <f>_xlfn.XLOOKUP(A1369,compensation_cleaned!$A:$A,compensation_cleaned!$B:$B,"Missing")</f>
        <v>1095881</v>
      </c>
      <c r="N1369">
        <f>_xlfn.XLOOKUP(A1369,compensation_cleaned!$A:$A,compensation_cleaned!$C:$C,"Missing")</f>
        <v>62417</v>
      </c>
      <c r="O1369" t="str">
        <f>_xlfn.XLOOKUP(A1369,compensation_cleaned!$A:$A,compensation_cleaned!$D:$D,"Missing")</f>
        <v>L3</v>
      </c>
      <c r="P1369">
        <f>_xlfn.XLOOKUP(A1369,engagement_pivot!$A:$A,engagement_pivot!$B:$B,"Missing")</f>
        <v>3</v>
      </c>
      <c r="Q1369" t="str">
        <f>IF(
  _xlfn.XLOOKUP(A1369, engagement_pivot!A:A, engagement_pivot!C:C, 0) &gt; 0,
  "Yes",
  "No"
)</f>
        <v>Yes</v>
      </c>
      <c r="R1369">
        <f t="shared" si="105"/>
        <v>68</v>
      </c>
      <c r="S1369" t="str">
        <f t="shared" si="106"/>
        <v>37+ months</v>
      </c>
      <c r="T1369">
        <f>_xlfn.XLOOKUP(A1369,performance_pivot!$A:$A,performance_pivot!$B:$B,"Missing")</f>
        <v>2.75</v>
      </c>
      <c r="U1369">
        <f>_xlfn.XLOOKUP(A1369,compensation_cleaned!$A:$A,compensation_cleaned!$F:$F,"Missing")</f>
        <v>1044648.4727722772</v>
      </c>
      <c r="V1369" t="str">
        <f t="shared" si="107"/>
        <v>Above Avg Pay</v>
      </c>
      <c r="W1369" t="str">
        <f t="shared" si="108"/>
        <v>Low/Avg Performer</v>
      </c>
      <c r="Y1369" t="str">
        <f t="shared" si="109"/>
        <v>Overpaid Low Performer</v>
      </c>
    </row>
    <row r="1370" spans="1:25">
      <c r="A1370" s="7" t="s">
        <v>1556</v>
      </c>
      <c r="B1370" s="8" t="s">
        <v>19</v>
      </c>
      <c r="C1370" s="8">
        <v>38</v>
      </c>
      <c r="D1370" s="8" t="s">
        <v>12</v>
      </c>
      <c r="E1370" s="8" t="s">
        <v>13</v>
      </c>
      <c r="F1370" s="8" t="s">
        <v>14</v>
      </c>
      <c r="G1370" s="9">
        <v>43950</v>
      </c>
      <c r="H1370" s="8" t="s">
        <v>301</v>
      </c>
      <c r="I1370" s="8" t="s">
        <v>23</v>
      </c>
      <c r="J1370" s="10" t="s">
        <v>17</v>
      </c>
      <c r="K1370" t="str">
        <f>_xlfn.XLOOKUP(A1370,attrition_cleaned!$A:$A,attrition_cleaned!$B:$B,"Missing")</f>
        <v>No</v>
      </c>
      <c r="L1370" s="9"/>
      <c r="M1370">
        <f>_xlfn.XLOOKUP(A1370,compensation_cleaned!$A:$A,compensation_cleaned!$B:$B,"Missing")</f>
        <v>606896</v>
      </c>
      <c r="N1370">
        <f>_xlfn.XLOOKUP(A1370,compensation_cleaned!$A:$A,compensation_cleaned!$C:$C,"Missing")</f>
        <v>81744</v>
      </c>
      <c r="O1370" t="str">
        <f>_xlfn.XLOOKUP(A1370,compensation_cleaned!$A:$A,compensation_cleaned!$D:$D,"Missing")</f>
        <v>L2</v>
      </c>
      <c r="P1370">
        <f>_xlfn.XLOOKUP(A1370,engagement_pivot!$A:$A,engagement_pivot!$B:$B,"Missing")</f>
        <v>4</v>
      </c>
      <c r="Q1370" t="str">
        <f>IF(
  _xlfn.XLOOKUP(A1370, engagement_pivot!A:A, engagement_pivot!C:C, 0) &gt; 0,
  "Yes",
  "No"
)</f>
        <v>Yes</v>
      </c>
      <c r="R1370">
        <f t="shared" si="105"/>
        <v>44</v>
      </c>
      <c r="S1370" t="str">
        <f t="shared" si="106"/>
        <v>37+ months</v>
      </c>
      <c r="T1370">
        <f>_xlfn.XLOOKUP(A1370,performance_pivot!$A:$A,performance_pivot!$B:$B,"Missing")</f>
        <v>3</v>
      </c>
      <c r="U1370">
        <f>_xlfn.XLOOKUP(A1370,compensation_cleaned!$A:$A,compensation_cleaned!$F:$F,"Missing")</f>
        <v>746435.40070921986</v>
      </c>
      <c r="V1370" t="str">
        <f t="shared" si="107"/>
        <v>Below Avg Pay</v>
      </c>
      <c r="W1370" t="str">
        <f t="shared" si="108"/>
        <v>Low/Avg Performer</v>
      </c>
      <c r="Y1370" t="str">
        <f t="shared" si="109"/>
        <v>Low Pay &amp; Low Performance</v>
      </c>
    </row>
    <row r="1371" spans="1:25">
      <c r="A1371" s="11" t="s">
        <v>1557</v>
      </c>
      <c r="B1371" s="12" t="s">
        <v>19</v>
      </c>
      <c r="C1371" s="12">
        <v>43</v>
      </c>
      <c r="D1371" s="12" t="s">
        <v>12</v>
      </c>
      <c r="E1371" s="12" t="s">
        <v>37</v>
      </c>
      <c r="F1371" s="12" t="s">
        <v>43</v>
      </c>
      <c r="G1371" s="13">
        <v>43142</v>
      </c>
      <c r="H1371" s="12" t="s">
        <v>511</v>
      </c>
      <c r="I1371" s="12" t="s">
        <v>70</v>
      </c>
      <c r="J1371" s="14" t="s">
        <v>24</v>
      </c>
      <c r="K1371" t="str">
        <f>_xlfn.XLOOKUP(A1371,attrition_cleaned!$A:$A,attrition_cleaned!$B:$B,"Missing")</f>
        <v>Yes</v>
      </c>
      <c r="L1371" s="13">
        <v>44554</v>
      </c>
      <c r="M1371">
        <f>_xlfn.XLOOKUP(A1371,compensation_cleaned!$A:$A,compensation_cleaned!$B:$B,"Missing")</f>
        <v>438596</v>
      </c>
      <c r="N1371">
        <f>_xlfn.XLOOKUP(A1371,compensation_cleaned!$A:$A,compensation_cleaned!$C:$C,"Missing")</f>
        <v>46218</v>
      </c>
      <c r="O1371" t="str">
        <f>_xlfn.XLOOKUP(A1371,compensation_cleaned!$A:$A,compensation_cleaned!$D:$D,"Missing")</f>
        <v>L1</v>
      </c>
      <c r="P1371">
        <f>_xlfn.XLOOKUP(A1371,engagement_pivot!$A:$A,engagement_pivot!$B:$B,"Missing")</f>
        <v>2.6666666666666665</v>
      </c>
      <c r="Q1371" t="str">
        <f>IF(
  _xlfn.XLOOKUP(A1371, engagement_pivot!A:A, engagement_pivot!C:C, 0) &gt; 0,
  "Yes",
  "No"
)</f>
        <v>Yes</v>
      </c>
      <c r="R1371">
        <f t="shared" si="105"/>
        <v>46</v>
      </c>
      <c r="S1371" t="str">
        <f t="shared" si="106"/>
        <v>37+ months</v>
      </c>
      <c r="T1371">
        <f>_xlfn.XLOOKUP(A1371,performance_pivot!$A:$A,performance_pivot!$B:$B,"Missing")</f>
        <v>2</v>
      </c>
      <c r="U1371">
        <f>_xlfn.XLOOKUP(A1371,compensation_cleaned!$A:$A,compensation_cleaned!$F:$F,"Missing")</f>
        <v>499723.03723404254</v>
      </c>
      <c r="V1371" t="str">
        <f t="shared" si="107"/>
        <v>Below Avg Pay</v>
      </c>
      <c r="W1371" t="str">
        <f t="shared" si="108"/>
        <v>Low/Avg Performer</v>
      </c>
      <c r="Y1371" t="str">
        <f t="shared" si="109"/>
        <v>Low Pay &amp; Low Performance</v>
      </c>
    </row>
    <row r="1372" spans="1:25">
      <c r="A1372" s="7" t="s">
        <v>1558</v>
      </c>
      <c r="B1372" s="8" t="s">
        <v>19</v>
      </c>
      <c r="C1372" s="8">
        <v>40</v>
      </c>
      <c r="D1372" s="8" t="s">
        <v>12</v>
      </c>
      <c r="E1372" s="8" t="s">
        <v>37</v>
      </c>
      <c r="F1372" s="8" t="s">
        <v>38</v>
      </c>
      <c r="G1372" s="9">
        <v>43293</v>
      </c>
      <c r="H1372" s="8" t="s">
        <v>47</v>
      </c>
      <c r="I1372" s="8" t="s">
        <v>16</v>
      </c>
      <c r="J1372" s="10" t="s">
        <v>24</v>
      </c>
      <c r="K1372" t="str">
        <f>_xlfn.XLOOKUP(A1372,attrition_cleaned!$A:$A,attrition_cleaned!$B:$B,"Missing")</f>
        <v>No</v>
      </c>
      <c r="L1372" s="9"/>
      <c r="M1372">
        <f>_xlfn.XLOOKUP(A1372,compensation_cleaned!$A:$A,compensation_cleaned!$B:$B,"Missing")</f>
        <v>829922</v>
      </c>
      <c r="N1372">
        <f>_xlfn.XLOOKUP(A1372,compensation_cleaned!$A:$A,compensation_cleaned!$C:$C,"Missing")</f>
        <v>87270</v>
      </c>
      <c r="O1372" t="str">
        <f>_xlfn.XLOOKUP(A1372,compensation_cleaned!$A:$A,compensation_cleaned!$D:$D,"Missing")</f>
        <v>L2</v>
      </c>
      <c r="P1372">
        <f>_xlfn.XLOOKUP(A1372,engagement_pivot!$A:$A,engagement_pivot!$B:$B,"Missing")</f>
        <v>3</v>
      </c>
      <c r="Q1372" t="str">
        <f>IF(
  _xlfn.XLOOKUP(A1372, engagement_pivot!A:A, engagement_pivot!C:C, 0) &gt; 0,
  "Yes",
  "No"
)</f>
        <v>Yes</v>
      </c>
      <c r="R1372">
        <f t="shared" si="105"/>
        <v>65</v>
      </c>
      <c r="S1372" t="str">
        <f t="shared" si="106"/>
        <v>37+ months</v>
      </c>
      <c r="T1372">
        <f>_xlfn.XLOOKUP(A1372,performance_pivot!$A:$A,performance_pivot!$B:$B,"Missing")</f>
        <v>2.6666666666666665</v>
      </c>
      <c r="U1372">
        <f>_xlfn.XLOOKUP(A1372,compensation_cleaned!$A:$A,compensation_cleaned!$F:$F,"Missing")</f>
        <v>746435.40070921986</v>
      </c>
      <c r="V1372" t="str">
        <f t="shared" si="107"/>
        <v>Above Avg Pay</v>
      </c>
      <c r="W1372" t="str">
        <f t="shared" si="108"/>
        <v>Low/Avg Performer</v>
      </c>
      <c r="Y1372" t="str">
        <f t="shared" si="109"/>
        <v>Overpaid Low Performer</v>
      </c>
    </row>
    <row r="1373" spans="1:25">
      <c r="A1373" s="11" t="s">
        <v>1559</v>
      </c>
      <c r="B1373" s="12" t="s">
        <v>11</v>
      </c>
      <c r="C1373" s="12">
        <v>42</v>
      </c>
      <c r="D1373" s="12" t="s">
        <v>20</v>
      </c>
      <c r="E1373" s="12" t="s">
        <v>37</v>
      </c>
      <c r="F1373" s="12" t="s">
        <v>38</v>
      </c>
      <c r="G1373" s="13">
        <v>43777</v>
      </c>
      <c r="H1373" s="12" t="s">
        <v>356</v>
      </c>
      <c r="I1373" s="12" t="s">
        <v>23</v>
      </c>
      <c r="J1373" s="14" t="s">
        <v>24</v>
      </c>
      <c r="K1373" t="str">
        <f>_xlfn.XLOOKUP(A1373,attrition_cleaned!$A:$A,attrition_cleaned!$B:$B,"Missing")</f>
        <v>No</v>
      </c>
      <c r="L1373" s="13"/>
      <c r="M1373">
        <f>_xlfn.XLOOKUP(A1373,compensation_cleaned!$A:$A,compensation_cleaned!$B:$B,"Missing")</f>
        <v>672449</v>
      </c>
      <c r="N1373">
        <f>_xlfn.XLOOKUP(A1373,compensation_cleaned!$A:$A,compensation_cleaned!$C:$C,"Missing")</f>
        <v>39008</v>
      </c>
      <c r="O1373" t="str">
        <f>_xlfn.XLOOKUP(A1373,compensation_cleaned!$A:$A,compensation_cleaned!$D:$D,"Missing")</f>
        <v>L2</v>
      </c>
      <c r="P1373">
        <f>_xlfn.XLOOKUP(A1373,engagement_pivot!$A:$A,engagement_pivot!$B:$B,"Missing")</f>
        <v>3</v>
      </c>
      <c r="Q1373" t="str">
        <f>IF(
  _xlfn.XLOOKUP(A1373, engagement_pivot!A:A, engagement_pivot!C:C, 0) &gt; 0,
  "Yes",
  "No"
)</f>
        <v>Yes</v>
      </c>
      <c r="R1373">
        <f t="shared" si="105"/>
        <v>49</v>
      </c>
      <c r="S1373" t="str">
        <f t="shared" si="106"/>
        <v>37+ months</v>
      </c>
      <c r="T1373">
        <f>_xlfn.XLOOKUP(A1373,performance_pivot!$A:$A,performance_pivot!$B:$B,"Missing")</f>
        <v>5</v>
      </c>
      <c r="U1373">
        <f>_xlfn.XLOOKUP(A1373,compensation_cleaned!$A:$A,compensation_cleaned!$F:$F,"Missing")</f>
        <v>746435.40070921986</v>
      </c>
      <c r="V1373" t="str">
        <f t="shared" si="107"/>
        <v>Below Avg Pay</v>
      </c>
      <c r="W1373" t="str">
        <f t="shared" si="108"/>
        <v>High Performer</v>
      </c>
      <c r="Y1373" t="str">
        <f t="shared" si="109"/>
        <v>Underpaid High Performer</v>
      </c>
    </row>
    <row r="1374" spans="1:25">
      <c r="A1374" s="7" t="s">
        <v>1560</v>
      </c>
      <c r="B1374" s="8" t="s">
        <v>19</v>
      </c>
      <c r="C1374" s="8">
        <v>23</v>
      </c>
      <c r="D1374" s="8" t="s">
        <v>20</v>
      </c>
      <c r="E1374" s="8" t="s">
        <v>33</v>
      </c>
      <c r="F1374" s="8" t="s">
        <v>34</v>
      </c>
      <c r="G1374" s="9">
        <v>43260</v>
      </c>
      <c r="H1374" s="8" t="s">
        <v>444</v>
      </c>
      <c r="I1374" s="8" t="s">
        <v>23</v>
      </c>
      <c r="J1374" s="10" t="s">
        <v>24</v>
      </c>
      <c r="K1374" t="str">
        <f>_xlfn.XLOOKUP(A1374,attrition_cleaned!$A:$A,attrition_cleaned!$B:$B,"Missing")</f>
        <v>No</v>
      </c>
      <c r="L1374" s="9"/>
      <c r="M1374">
        <f>_xlfn.XLOOKUP(A1374,compensation_cleaned!$A:$A,compensation_cleaned!$B:$B,"Missing")</f>
        <v>1055241</v>
      </c>
      <c r="N1374">
        <f>_xlfn.XLOOKUP(A1374,compensation_cleaned!$A:$A,compensation_cleaned!$C:$C,"Missing")</f>
        <v>81184</v>
      </c>
      <c r="O1374" t="str">
        <f>_xlfn.XLOOKUP(A1374,compensation_cleaned!$A:$A,compensation_cleaned!$D:$D,"Missing")</f>
        <v>L3</v>
      </c>
      <c r="P1374">
        <f>_xlfn.XLOOKUP(A1374,engagement_pivot!$A:$A,engagement_pivot!$B:$B,"Missing")</f>
        <v>3.6666666666666665</v>
      </c>
      <c r="Q1374" t="str">
        <f>IF(
  _xlfn.XLOOKUP(A1374, engagement_pivot!A:A, engagement_pivot!C:C, 0) &gt; 0,
  "Yes",
  "No"
)</f>
        <v>Yes</v>
      </c>
      <c r="R1374">
        <f t="shared" si="105"/>
        <v>66</v>
      </c>
      <c r="S1374" t="str">
        <f t="shared" si="106"/>
        <v>37+ months</v>
      </c>
      <c r="T1374">
        <f>_xlfn.XLOOKUP(A1374,performance_pivot!$A:$A,performance_pivot!$B:$B,"Missing")</f>
        <v>3.6666666666666665</v>
      </c>
      <c r="U1374">
        <f>_xlfn.XLOOKUP(A1374,compensation_cleaned!$A:$A,compensation_cleaned!$F:$F,"Missing")</f>
        <v>1044648.4727722772</v>
      </c>
      <c r="V1374" t="str">
        <f t="shared" si="107"/>
        <v>Above Avg Pay</v>
      </c>
      <c r="W1374" t="str">
        <f t="shared" si="108"/>
        <v>Low/Avg Performer</v>
      </c>
      <c r="Y1374" t="str">
        <f t="shared" si="109"/>
        <v>Overpaid Low Performer</v>
      </c>
    </row>
    <row r="1375" spans="1:25">
      <c r="A1375" s="11" t="s">
        <v>1561</v>
      </c>
      <c r="B1375" s="12" t="s">
        <v>19</v>
      </c>
      <c r="C1375" s="12">
        <v>25</v>
      </c>
      <c r="D1375" s="12" t="s">
        <v>12</v>
      </c>
      <c r="E1375" s="12" t="s">
        <v>49</v>
      </c>
      <c r="F1375" s="12" t="s">
        <v>65</v>
      </c>
      <c r="G1375" s="13">
        <v>44824</v>
      </c>
      <c r="H1375" s="12" t="s">
        <v>227</v>
      </c>
      <c r="I1375" s="12" t="s">
        <v>31</v>
      </c>
      <c r="J1375" s="14" t="s">
        <v>24</v>
      </c>
      <c r="K1375" t="str">
        <f>_xlfn.XLOOKUP(A1375,attrition_cleaned!$A:$A,attrition_cleaned!$B:$B,"Missing")</f>
        <v>No</v>
      </c>
      <c r="L1375" s="13"/>
      <c r="M1375">
        <f>_xlfn.XLOOKUP(A1375,compensation_cleaned!$A:$A,compensation_cleaned!$B:$B,"Missing")</f>
        <v>429106</v>
      </c>
      <c r="N1375">
        <f>_xlfn.XLOOKUP(A1375,compensation_cleaned!$A:$A,compensation_cleaned!$C:$C,"Missing")</f>
        <v>52513</v>
      </c>
      <c r="O1375" t="str">
        <f>_xlfn.XLOOKUP(A1375,compensation_cleaned!$A:$A,compensation_cleaned!$D:$D,"Missing")</f>
        <v>L1</v>
      </c>
      <c r="P1375">
        <f>_xlfn.XLOOKUP(A1375,engagement_pivot!$A:$A,engagement_pivot!$B:$B,"Missing")</f>
        <v>4</v>
      </c>
      <c r="Q1375" t="str">
        <f>IF(
  _xlfn.XLOOKUP(A1375, engagement_pivot!A:A, engagement_pivot!C:C, 0) &gt; 0,
  "Yes",
  "No"
)</f>
        <v>Yes</v>
      </c>
      <c r="R1375">
        <f t="shared" si="105"/>
        <v>15</v>
      </c>
      <c r="S1375" t="str">
        <f t="shared" si="106"/>
        <v>13–36 months</v>
      </c>
      <c r="T1375">
        <f>_xlfn.XLOOKUP(A1375,performance_pivot!$A:$A,performance_pivot!$B:$B,"Missing")</f>
        <v>4</v>
      </c>
      <c r="U1375">
        <f>_xlfn.XLOOKUP(A1375,compensation_cleaned!$A:$A,compensation_cleaned!$F:$F,"Missing")</f>
        <v>499723.03723404254</v>
      </c>
      <c r="V1375" t="str">
        <f t="shared" si="107"/>
        <v>Below Avg Pay</v>
      </c>
      <c r="W1375" t="str">
        <f t="shared" si="108"/>
        <v>High Performer</v>
      </c>
      <c r="Y1375" t="str">
        <f t="shared" si="109"/>
        <v>Underpaid High Performer</v>
      </c>
    </row>
    <row r="1376" spans="1:25">
      <c r="A1376" s="7" t="s">
        <v>1562</v>
      </c>
      <c r="B1376" s="8" t="s">
        <v>11</v>
      </c>
      <c r="C1376" s="8">
        <v>33</v>
      </c>
      <c r="D1376" s="8" t="s">
        <v>12</v>
      </c>
      <c r="E1376" s="8" t="s">
        <v>37</v>
      </c>
      <c r="F1376" s="8" t="s">
        <v>38</v>
      </c>
      <c r="G1376" s="9">
        <v>42871</v>
      </c>
      <c r="H1376" s="8" t="s">
        <v>335</v>
      </c>
      <c r="I1376" s="8" t="s">
        <v>56</v>
      </c>
      <c r="J1376" s="10" t="s">
        <v>17</v>
      </c>
      <c r="K1376" t="str">
        <f>_xlfn.XLOOKUP(A1376,attrition_cleaned!$A:$A,attrition_cleaned!$B:$B,"Missing")</f>
        <v>No</v>
      </c>
      <c r="L1376" s="9"/>
      <c r="M1376">
        <f>_xlfn.XLOOKUP(A1376,compensation_cleaned!$A:$A,compensation_cleaned!$B:$B,"Missing")</f>
        <v>796489</v>
      </c>
      <c r="N1376">
        <f>_xlfn.XLOOKUP(A1376,compensation_cleaned!$A:$A,compensation_cleaned!$C:$C,"Missing")</f>
        <v>57688</v>
      </c>
      <c r="O1376" t="str">
        <f>_xlfn.XLOOKUP(A1376,compensation_cleaned!$A:$A,compensation_cleaned!$D:$D,"Missing")</f>
        <v>L2</v>
      </c>
      <c r="P1376">
        <f>_xlfn.XLOOKUP(A1376,engagement_pivot!$A:$A,engagement_pivot!$B:$B,"Missing")</f>
        <v>2.3333333333333335</v>
      </c>
      <c r="Q1376" t="str">
        <f>IF(
  _xlfn.XLOOKUP(A1376, engagement_pivot!A:A, engagement_pivot!C:C, 0) &gt; 0,
  "Yes",
  "No"
)</f>
        <v>Yes</v>
      </c>
      <c r="R1376">
        <f t="shared" si="105"/>
        <v>79</v>
      </c>
      <c r="S1376" t="str">
        <f t="shared" si="106"/>
        <v>37+ months</v>
      </c>
      <c r="T1376">
        <f>_xlfn.XLOOKUP(A1376,performance_pivot!$A:$A,performance_pivot!$B:$B,"Missing")</f>
        <v>4</v>
      </c>
      <c r="U1376">
        <f>_xlfn.XLOOKUP(A1376,compensation_cleaned!$A:$A,compensation_cleaned!$F:$F,"Missing")</f>
        <v>746435.40070921986</v>
      </c>
      <c r="V1376" t="str">
        <f t="shared" si="107"/>
        <v>Above Avg Pay</v>
      </c>
      <c r="W1376" t="str">
        <f t="shared" si="108"/>
        <v>High Performer</v>
      </c>
      <c r="Y1376" t="str">
        <f t="shared" si="109"/>
        <v>Well Aligned</v>
      </c>
    </row>
    <row r="1377" spans="1:25">
      <c r="A1377" s="11" t="s">
        <v>1563</v>
      </c>
      <c r="B1377" s="12" t="s">
        <v>11</v>
      </c>
      <c r="C1377" s="12">
        <v>25</v>
      </c>
      <c r="D1377" s="12" t="s">
        <v>12</v>
      </c>
      <c r="E1377" s="12" t="s">
        <v>37</v>
      </c>
      <c r="F1377" s="12" t="s">
        <v>38</v>
      </c>
      <c r="G1377" s="13">
        <v>43879</v>
      </c>
      <c r="H1377" s="12" t="s">
        <v>105</v>
      </c>
      <c r="I1377" s="12" t="s">
        <v>45</v>
      </c>
      <c r="J1377" s="14" t="s">
        <v>24</v>
      </c>
      <c r="K1377" t="str">
        <f>_xlfn.XLOOKUP(A1377,attrition_cleaned!$A:$A,attrition_cleaned!$B:$B,"Missing")</f>
        <v>No</v>
      </c>
      <c r="L1377" s="13"/>
      <c r="M1377">
        <f>_xlfn.XLOOKUP(A1377,compensation_cleaned!$A:$A,compensation_cleaned!$B:$B,"Missing")</f>
        <v>786586</v>
      </c>
      <c r="N1377">
        <f>_xlfn.XLOOKUP(A1377,compensation_cleaned!$A:$A,compensation_cleaned!$C:$C,"Missing")</f>
        <v>56137</v>
      </c>
      <c r="O1377" t="str">
        <f>_xlfn.XLOOKUP(A1377,compensation_cleaned!$A:$A,compensation_cleaned!$D:$D,"Missing")</f>
        <v>L2</v>
      </c>
      <c r="P1377">
        <f>_xlfn.XLOOKUP(A1377,engagement_pivot!$A:$A,engagement_pivot!$B:$B,"Missing")</f>
        <v>1.6666666666666667</v>
      </c>
      <c r="Q1377" t="str">
        <f>IF(
  _xlfn.XLOOKUP(A1377, engagement_pivot!A:A, engagement_pivot!C:C, 0) &gt; 0,
  "Yes",
  "No"
)</f>
        <v>Yes</v>
      </c>
      <c r="R1377">
        <f t="shared" si="105"/>
        <v>46</v>
      </c>
      <c r="S1377" t="str">
        <f t="shared" si="106"/>
        <v>37+ months</v>
      </c>
      <c r="T1377">
        <f>_xlfn.XLOOKUP(A1377,performance_pivot!$A:$A,performance_pivot!$B:$B,"Missing")</f>
        <v>3</v>
      </c>
      <c r="U1377">
        <f>_xlfn.XLOOKUP(A1377,compensation_cleaned!$A:$A,compensation_cleaned!$F:$F,"Missing")</f>
        <v>746435.40070921986</v>
      </c>
      <c r="V1377" t="str">
        <f t="shared" si="107"/>
        <v>Above Avg Pay</v>
      </c>
      <c r="W1377" t="str">
        <f t="shared" si="108"/>
        <v>Low/Avg Performer</v>
      </c>
      <c r="Y1377" t="str">
        <f t="shared" si="109"/>
        <v>Overpaid Low Performer</v>
      </c>
    </row>
    <row r="1378" spans="1:25">
      <c r="A1378" s="7" t="s">
        <v>1564</v>
      </c>
      <c r="B1378" s="8" t="s">
        <v>19</v>
      </c>
      <c r="C1378" s="8">
        <v>37</v>
      </c>
      <c r="D1378" s="8" t="s">
        <v>12</v>
      </c>
      <c r="E1378" s="8" t="s">
        <v>13</v>
      </c>
      <c r="F1378" s="8" t="s">
        <v>21</v>
      </c>
      <c r="G1378" s="9">
        <v>42807</v>
      </c>
      <c r="H1378" s="8" t="s">
        <v>84</v>
      </c>
      <c r="I1378" s="8" t="s">
        <v>16</v>
      </c>
      <c r="J1378" s="10" t="s">
        <v>17</v>
      </c>
      <c r="K1378" t="str">
        <f>_xlfn.XLOOKUP(A1378,attrition_cleaned!$A:$A,attrition_cleaned!$B:$B,"Missing")</f>
        <v>No</v>
      </c>
      <c r="L1378" s="9"/>
      <c r="M1378">
        <f>_xlfn.XLOOKUP(A1378,compensation_cleaned!$A:$A,compensation_cleaned!$B:$B,"Missing")</f>
        <v>1061609</v>
      </c>
      <c r="N1378">
        <f>_xlfn.XLOOKUP(A1378,compensation_cleaned!$A:$A,compensation_cleaned!$C:$C,"Missing")</f>
        <v>106932</v>
      </c>
      <c r="O1378" t="str">
        <f>_xlfn.XLOOKUP(A1378,compensation_cleaned!$A:$A,compensation_cleaned!$D:$D,"Missing")</f>
        <v>L3</v>
      </c>
      <c r="P1378">
        <f>_xlfn.XLOOKUP(A1378,engagement_pivot!$A:$A,engagement_pivot!$B:$B,"Missing")</f>
        <v>2.5</v>
      </c>
      <c r="Q1378" t="str">
        <f>IF(
  _xlfn.XLOOKUP(A1378, engagement_pivot!A:A, engagement_pivot!C:C, 0) &gt; 0,
  "Yes",
  "No"
)</f>
        <v>Yes</v>
      </c>
      <c r="R1378">
        <f t="shared" si="105"/>
        <v>81</v>
      </c>
      <c r="S1378" t="str">
        <f t="shared" si="106"/>
        <v>37+ months</v>
      </c>
      <c r="T1378">
        <f>_xlfn.XLOOKUP(A1378,performance_pivot!$A:$A,performance_pivot!$B:$B,"Missing")</f>
        <v>3</v>
      </c>
      <c r="U1378">
        <f>_xlfn.XLOOKUP(A1378,compensation_cleaned!$A:$A,compensation_cleaned!$F:$F,"Missing")</f>
        <v>1044648.4727722772</v>
      </c>
      <c r="V1378" t="str">
        <f t="shared" si="107"/>
        <v>Above Avg Pay</v>
      </c>
      <c r="W1378" t="str">
        <f t="shared" si="108"/>
        <v>Low/Avg Performer</v>
      </c>
      <c r="Y1378" t="str">
        <f t="shared" si="109"/>
        <v>Overpaid Low Performer</v>
      </c>
    </row>
    <row r="1379" spans="1:25">
      <c r="A1379" s="11" t="s">
        <v>1565</v>
      </c>
      <c r="B1379" s="12" t="s">
        <v>11</v>
      </c>
      <c r="C1379" s="12">
        <v>39</v>
      </c>
      <c r="D1379" s="12" t="s">
        <v>12</v>
      </c>
      <c r="E1379" s="12" t="s">
        <v>49</v>
      </c>
      <c r="F1379" s="12" t="s">
        <v>65</v>
      </c>
      <c r="G1379" s="13">
        <v>43555</v>
      </c>
      <c r="H1379" s="12" t="s">
        <v>626</v>
      </c>
      <c r="I1379" s="12" t="s">
        <v>56</v>
      </c>
      <c r="J1379" s="14" t="s">
        <v>17</v>
      </c>
      <c r="K1379" t="str">
        <f>_xlfn.XLOOKUP(A1379,attrition_cleaned!$A:$A,attrition_cleaned!$B:$B,"Missing")</f>
        <v>No</v>
      </c>
      <c r="L1379" s="13"/>
      <c r="M1379">
        <f>_xlfn.XLOOKUP(A1379,compensation_cleaned!$A:$A,compensation_cleaned!$B:$B,"Missing")</f>
        <v>1799738</v>
      </c>
      <c r="N1379">
        <f>_xlfn.XLOOKUP(A1379,compensation_cleaned!$A:$A,compensation_cleaned!$C:$C,"Missing")</f>
        <v>176326</v>
      </c>
      <c r="O1379" t="str">
        <f>_xlfn.XLOOKUP(A1379,compensation_cleaned!$A:$A,compensation_cleaned!$D:$D,"Missing")</f>
        <v>L5</v>
      </c>
      <c r="P1379">
        <f>_xlfn.XLOOKUP(A1379,engagement_pivot!$A:$A,engagement_pivot!$B:$B,"Missing")</f>
        <v>1</v>
      </c>
      <c r="Q1379" t="str">
        <f>IF(
  _xlfn.XLOOKUP(A1379, engagement_pivot!A:A, engagement_pivot!C:C, 0) &gt; 0,
  "Yes",
  "No"
)</f>
        <v>Yes</v>
      </c>
      <c r="R1379">
        <f t="shared" si="105"/>
        <v>57</v>
      </c>
      <c r="S1379" t="str">
        <f t="shared" si="106"/>
        <v>37+ months</v>
      </c>
      <c r="T1379">
        <f>_xlfn.XLOOKUP(A1379,performance_pivot!$A:$A,performance_pivot!$B:$B,"Missing")</f>
        <v>4</v>
      </c>
      <c r="U1379">
        <f>_xlfn.XLOOKUP(A1379,compensation_cleaned!$A:$A,compensation_cleaned!$F:$F,"Missing")</f>
        <v>1044648.4727722772</v>
      </c>
      <c r="V1379" t="str">
        <f t="shared" si="107"/>
        <v>Above Avg Pay</v>
      </c>
      <c r="W1379" t="str">
        <f t="shared" si="108"/>
        <v>High Performer</v>
      </c>
      <c r="Y1379" t="str">
        <f t="shared" si="109"/>
        <v>Well Aligned</v>
      </c>
    </row>
    <row r="1380" spans="1:25">
      <c r="A1380" s="7" t="s">
        <v>1566</v>
      </c>
      <c r="B1380" s="8" t="s">
        <v>19</v>
      </c>
      <c r="C1380" s="8">
        <v>29</v>
      </c>
      <c r="D1380" s="8" t="s">
        <v>12</v>
      </c>
      <c r="E1380" s="8" t="s">
        <v>49</v>
      </c>
      <c r="F1380" s="8" t="s">
        <v>65</v>
      </c>
      <c r="G1380" s="9">
        <v>44144</v>
      </c>
      <c r="H1380" s="8" t="s">
        <v>675</v>
      </c>
      <c r="I1380" s="8" t="s">
        <v>16</v>
      </c>
      <c r="J1380" s="10" t="s">
        <v>24</v>
      </c>
      <c r="K1380" t="str">
        <f>_xlfn.XLOOKUP(A1380,attrition_cleaned!$A:$A,attrition_cleaned!$B:$B,"Missing")</f>
        <v>No</v>
      </c>
      <c r="L1380" s="9"/>
      <c r="M1380">
        <f>_xlfn.XLOOKUP(A1380,compensation_cleaned!$A:$A,compensation_cleaned!$B:$B,"Missing")</f>
        <v>552351</v>
      </c>
      <c r="N1380">
        <f>_xlfn.XLOOKUP(A1380,compensation_cleaned!$A:$A,compensation_cleaned!$C:$C,"Missing")</f>
        <v>77436</v>
      </c>
      <c r="O1380" t="str">
        <f>_xlfn.XLOOKUP(A1380,compensation_cleaned!$A:$A,compensation_cleaned!$D:$D,"Missing")</f>
        <v>L1</v>
      </c>
      <c r="P1380">
        <f>_xlfn.XLOOKUP(A1380,engagement_pivot!$A:$A,engagement_pivot!$B:$B,"Missing")</f>
        <v>3</v>
      </c>
      <c r="Q1380" t="str">
        <f>IF(
  _xlfn.XLOOKUP(A1380, engagement_pivot!A:A, engagement_pivot!C:C, 0) &gt; 0,
  "Yes",
  "No"
)</f>
        <v>Yes</v>
      </c>
      <c r="R1380">
        <f t="shared" si="105"/>
        <v>37</v>
      </c>
      <c r="S1380" t="str">
        <f t="shared" si="106"/>
        <v>37+ months</v>
      </c>
      <c r="T1380">
        <f>_xlfn.XLOOKUP(A1380,performance_pivot!$A:$A,performance_pivot!$B:$B,"Missing")</f>
        <v>3</v>
      </c>
      <c r="U1380">
        <f>_xlfn.XLOOKUP(A1380,compensation_cleaned!$A:$A,compensation_cleaned!$F:$F,"Missing")</f>
        <v>499723.03723404254</v>
      </c>
      <c r="V1380" t="str">
        <f t="shared" si="107"/>
        <v>Above Avg Pay</v>
      </c>
      <c r="W1380" t="str">
        <f t="shared" si="108"/>
        <v>Low/Avg Performer</v>
      </c>
      <c r="Y1380" t="str">
        <f t="shared" si="109"/>
        <v>Overpaid Low Performer</v>
      </c>
    </row>
    <row r="1381" spans="1:25">
      <c r="A1381" s="11" t="s">
        <v>1567</v>
      </c>
      <c r="B1381" s="12" t="s">
        <v>19</v>
      </c>
      <c r="C1381" s="12">
        <v>27</v>
      </c>
      <c r="D1381" s="12" t="s">
        <v>20</v>
      </c>
      <c r="E1381" s="12" t="s">
        <v>37</v>
      </c>
      <c r="F1381" s="12" t="s">
        <v>38</v>
      </c>
      <c r="G1381" s="13">
        <v>44137</v>
      </c>
      <c r="H1381" s="12" t="s">
        <v>215</v>
      </c>
      <c r="I1381" s="12" t="s">
        <v>23</v>
      </c>
      <c r="J1381" s="14" t="s">
        <v>24</v>
      </c>
      <c r="K1381" t="str">
        <f>_xlfn.XLOOKUP(A1381,attrition_cleaned!$A:$A,attrition_cleaned!$B:$B,"Missing")</f>
        <v>No</v>
      </c>
      <c r="L1381" s="13"/>
      <c r="M1381">
        <f>_xlfn.XLOOKUP(A1381,compensation_cleaned!$A:$A,compensation_cleaned!$B:$B,"Missing")</f>
        <v>886396</v>
      </c>
      <c r="N1381">
        <f>_xlfn.XLOOKUP(A1381,compensation_cleaned!$A:$A,compensation_cleaned!$C:$C,"Missing")</f>
        <v>98350</v>
      </c>
      <c r="O1381" t="str">
        <f>_xlfn.XLOOKUP(A1381,compensation_cleaned!$A:$A,compensation_cleaned!$D:$D,"Missing")</f>
        <v>L2</v>
      </c>
      <c r="P1381">
        <f>_xlfn.XLOOKUP(A1381,engagement_pivot!$A:$A,engagement_pivot!$B:$B,"Missing")</f>
        <v>4.333333333333333</v>
      </c>
      <c r="Q1381" t="str">
        <f>IF(
  _xlfn.XLOOKUP(A1381, engagement_pivot!A:A, engagement_pivot!C:C, 0) &gt; 0,
  "Yes",
  "No"
)</f>
        <v>Yes</v>
      </c>
      <c r="R1381">
        <f t="shared" si="105"/>
        <v>37</v>
      </c>
      <c r="S1381" t="str">
        <f t="shared" si="106"/>
        <v>37+ months</v>
      </c>
      <c r="T1381">
        <f>_xlfn.XLOOKUP(A1381,performance_pivot!$A:$A,performance_pivot!$B:$B,"Missing")</f>
        <v>3.6666666666666665</v>
      </c>
      <c r="U1381">
        <f>_xlfn.XLOOKUP(A1381,compensation_cleaned!$A:$A,compensation_cleaned!$F:$F,"Missing")</f>
        <v>746435.40070921986</v>
      </c>
      <c r="V1381" t="str">
        <f t="shared" si="107"/>
        <v>Above Avg Pay</v>
      </c>
      <c r="W1381" t="str">
        <f t="shared" si="108"/>
        <v>Low/Avg Performer</v>
      </c>
      <c r="Y1381" t="str">
        <f t="shared" si="109"/>
        <v>Overpaid Low Performer</v>
      </c>
    </row>
    <row r="1382" spans="1:25">
      <c r="A1382" s="7" t="s">
        <v>1568</v>
      </c>
      <c r="B1382" s="8" t="s">
        <v>11</v>
      </c>
      <c r="C1382" s="8">
        <v>30</v>
      </c>
      <c r="D1382" s="8" t="s">
        <v>12</v>
      </c>
      <c r="E1382" s="8" t="s">
        <v>13</v>
      </c>
      <c r="F1382" s="8" t="s">
        <v>14</v>
      </c>
      <c r="G1382" s="9">
        <v>44830</v>
      </c>
      <c r="H1382" s="8" t="s">
        <v>634</v>
      </c>
      <c r="I1382" s="8" t="s">
        <v>70</v>
      </c>
      <c r="J1382" s="10" t="s">
        <v>24</v>
      </c>
      <c r="K1382" t="str">
        <f>_xlfn.XLOOKUP(A1382,attrition_cleaned!$A:$A,attrition_cleaned!$B:$B,"Missing")</f>
        <v>No</v>
      </c>
      <c r="L1382" s="9"/>
      <c r="M1382">
        <f>_xlfn.XLOOKUP(A1382,compensation_cleaned!$A:$A,compensation_cleaned!$B:$B,"Missing")</f>
        <v>720714</v>
      </c>
      <c r="N1382">
        <f>_xlfn.XLOOKUP(A1382,compensation_cleaned!$A:$A,compensation_cleaned!$C:$C,"Missing")</f>
        <v>85197</v>
      </c>
      <c r="O1382" t="str">
        <f>_xlfn.XLOOKUP(A1382,compensation_cleaned!$A:$A,compensation_cleaned!$D:$D,"Missing")</f>
        <v>L2</v>
      </c>
      <c r="P1382">
        <f>_xlfn.XLOOKUP(A1382,engagement_pivot!$A:$A,engagement_pivot!$B:$B,"Missing")</f>
        <v>2</v>
      </c>
      <c r="Q1382" t="str">
        <f>IF(
  _xlfn.XLOOKUP(A1382, engagement_pivot!A:A, engagement_pivot!C:C, 0) &gt; 0,
  "Yes",
  "No"
)</f>
        <v>Yes</v>
      </c>
      <c r="R1382">
        <f t="shared" si="105"/>
        <v>15</v>
      </c>
      <c r="S1382" t="str">
        <f t="shared" si="106"/>
        <v>13–36 months</v>
      </c>
      <c r="T1382">
        <f>_xlfn.XLOOKUP(A1382,performance_pivot!$A:$A,performance_pivot!$B:$B,"Missing")</f>
        <v>2.6666666666666665</v>
      </c>
      <c r="U1382">
        <f>_xlfn.XLOOKUP(A1382,compensation_cleaned!$A:$A,compensation_cleaned!$F:$F,"Missing")</f>
        <v>746435.40070921986</v>
      </c>
      <c r="V1382" t="str">
        <f t="shared" si="107"/>
        <v>Below Avg Pay</v>
      </c>
      <c r="W1382" t="str">
        <f t="shared" si="108"/>
        <v>Low/Avg Performer</v>
      </c>
      <c r="Y1382" t="str">
        <f t="shared" si="109"/>
        <v>Low Pay &amp; Low Performance</v>
      </c>
    </row>
    <row r="1383" spans="1:25">
      <c r="A1383" s="11" t="s">
        <v>1569</v>
      </c>
      <c r="B1383" s="12" t="s">
        <v>11</v>
      </c>
      <c r="C1383" s="12">
        <v>42</v>
      </c>
      <c r="D1383" s="12" t="s">
        <v>20</v>
      </c>
      <c r="E1383" s="12" t="s">
        <v>13</v>
      </c>
      <c r="F1383" s="12" t="s">
        <v>21</v>
      </c>
      <c r="G1383" s="13">
        <v>44612</v>
      </c>
      <c r="H1383" s="12" t="s">
        <v>582</v>
      </c>
      <c r="I1383" s="12" t="s">
        <v>16</v>
      </c>
      <c r="J1383" s="14" t="s">
        <v>24</v>
      </c>
      <c r="K1383" t="str">
        <f>_xlfn.XLOOKUP(A1383,attrition_cleaned!$A:$A,attrition_cleaned!$B:$B,"Missing")</f>
        <v>No</v>
      </c>
      <c r="L1383" s="13"/>
      <c r="M1383">
        <f>_xlfn.XLOOKUP(A1383,compensation_cleaned!$A:$A,compensation_cleaned!$B:$B,"Missing")</f>
        <v>880780</v>
      </c>
      <c r="N1383">
        <f>_xlfn.XLOOKUP(A1383,compensation_cleaned!$A:$A,compensation_cleaned!$C:$C,"Missing")</f>
        <v>127506</v>
      </c>
      <c r="O1383" t="str">
        <f>_xlfn.XLOOKUP(A1383,compensation_cleaned!$A:$A,compensation_cleaned!$D:$D,"Missing")</f>
        <v>L2</v>
      </c>
      <c r="P1383">
        <f>_xlfn.XLOOKUP(A1383,engagement_pivot!$A:$A,engagement_pivot!$B:$B,"Missing")</f>
        <v>1</v>
      </c>
      <c r="Q1383" t="str">
        <f>IF(
  _xlfn.XLOOKUP(A1383, engagement_pivot!A:A, engagement_pivot!C:C, 0) &gt; 0,
  "Yes",
  "No"
)</f>
        <v>Yes</v>
      </c>
      <c r="R1383">
        <f t="shared" si="105"/>
        <v>22</v>
      </c>
      <c r="S1383" t="str">
        <f t="shared" si="106"/>
        <v>13–36 months</v>
      </c>
      <c r="T1383">
        <f>_xlfn.XLOOKUP(A1383,performance_pivot!$A:$A,performance_pivot!$B:$B,"Missing")</f>
        <v>3.5</v>
      </c>
      <c r="U1383">
        <f>_xlfn.XLOOKUP(A1383,compensation_cleaned!$A:$A,compensation_cleaned!$F:$F,"Missing")</f>
        <v>746435.40070921986</v>
      </c>
      <c r="V1383" t="str">
        <f t="shared" si="107"/>
        <v>Above Avg Pay</v>
      </c>
      <c r="W1383" t="str">
        <f t="shared" si="108"/>
        <v>Low/Avg Performer</v>
      </c>
      <c r="Y1383" t="str">
        <f t="shared" si="109"/>
        <v>Overpaid Low Performer</v>
      </c>
    </row>
    <row r="1384" spans="1:25">
      <c r="A1384" s="7" t="s">
        <v>1570</v>
      </c>
      <c r="B1384" s="8" t="s">
        <v>11</v>
      </c>
      <c r="C1384" s="8">
        <v>37</v>
      </c>
      <c r="D1384" s="8" t="s">
        <v>12</v>
      </c>
      <c r="E1384" s="8" t="s">
        <v>33</v>
      </c>
      <c r="F1384" s="8" t="s">
        <v>34</v>
      </c>
      <c r="G1384" s="9">
        <v>44131</v>
      </c>
      <c r="H1384" s="8" t="s">
        <v>319</v>
      </c>
      <c r="I1384" s="8" t="s">
        <v>16</v>
      </c>
      <c r="J1384" s="10" t="s">
        <v>24</v>
      </c>
      <c r="K1384" t="str">
        <f>_xlfn.XLOOKUP(A1384,attrition_cleaned!$A:$A,attrition_cleaned!$B:$B,"Missing")</f>
        <v>No</v>
      </c>
      <c r="L1384" s="9"/>
      <c r="M1384">
        <f>_xlfn.XLOOKUP(A1384,compensation_cleaned!$A:$A,compensation_cleaned!$B:$B,"Missing")</f>
        <v>1090202</v>
      </c>
      <c r="N1384">
        <f>_xlfn.XLOOKUP(A1384,compensation_cleaned!$A:$A,compensation_cleaned!$C:$C,"Missing")</f>
        <v>103935</v>
      </c>
      <c r="O1384" t="str">
        <f>_xlfn.XLOOKUP(A1384,compensation_cleaned!$A:$A,compensation_cleaned!$D:$D,"Missing")</f>
        <v>L3</v>
      </c>
      <c r="P1384">
        <f>_xlfn.XLOOKUP(A1384,engagement_pivot!$A:$A,engagement_pivot!$B:$B,"Missing")</f>
        <v>3</v>
      </c>
      <c r="Q1384" t="str">
        <f>IF(
  _xlfn.XLOOKUP(A1384, engagement_pivot!A:A, engagement_pivot!C:C, 0) &gt; 0,
  "Yes",
  "No"
)</f>
        <v>Yes</v>
      </c>
      <c r="R1384">
        <f t="shared" si="105"/>
        <v>38</v>
      </c>
      <c r="S1384" t="str">
        <f t="shared" si="106"/>
        <v>37+ months</v>
      </c>
      <c r="T1384">
        <f>_xlfn.XLOOKUP(A1384,performance_pivot!$A:$A,performance_pivot!$B:$B,"Missing")</f>
        <v>4</v>
      </c>
      <c r="U1384">
        <f>_xlfn.XLOOKUP(A1384,compensation_cleaned!$A:$A,compensation_cleaned!$F:$F,"Missing")</f>
        <v>1044648.4727722772</v>
      </c>
      <c r="V1384" t="str">
        <f t="shared" si="107"/>
        <v>Above Avg Pay</v>
      </c>
      <c r="W1384" t="str">
        <f t="shared" si="108"/>
        <v>High Performer</v>
      </c>
      <c r="Y1384" t="str">
        <f t="shared" si="109"/>
        <v>Well Aligned</v>
      </c>
    </row>
    <row r="1385" spans="1:25">
      <c r="A1385" s="11" t="s">
        <v>1571</v>
      </c>
      <c r="B1385" s="12" t="s">
        <v>11</v>
      </c>
      <c r="C1385" s="12">
        <v>27</v>
      </c>
      <c r="D1385" s="12" t="s">
        <v>20</v>
      </c>
      <c r="E1385" s="12" t="s">
        <v>26</v>
      </c>
      <c r="F1385" s="12" t="s">
        <v>27</v>
      </c>
      <c r="G1385" s="13">
        <v>44195</v>
      </c>
      <c r="H1385" s="12" t="s">
        <v>239</v>
      </c>
      <c r="I1385" s="12" t="s">
        <v>23</v>
      </c>
      <c r="J1385" s="14" t="s">
        <v>17</v>
      </c>
      <c r="K1385" t="str">
        <f>_xlfn.XLOOKUP(A1385,attrition_cleaned!$A:$A,attrition_cleaned!$B:$B,"Missing")</f>
        <v>No</v>
      </c>
      <c r="L1385" s="13"/>
      <c r="M1385">
        <f>_xlfn.XLOOKUP(A1385,compensation_cleaned!$A:$A,compensation_cleaned!$B:$B,"Missing")</f>
        <v>589163</v>
      </c>
      <c r="N1385">
        <f>_xlfn.XLOOKUP(A1385,compensation_cleaned!$A:$A,compensation_cleaned!$C:$C,"Missing")</f>
        <v>47576</v>
      </c>
      <c r="O1385" t="str">
        <f>_xlfn.XLOOKUP(A1385,compensation_cleaned!$A:$A,compensation_cleaned!$D:$D,"Missing")</f>
        <v>L1</v>
      </c>
      <c r="P1385">
        <f>_xlfn.XLOOKUP(A1385,engagement_pivot!$A:$A,engagement_pivot!$B:$B,"Missing")</f>
        <v>5</v>
      </c>
      <c r="Q1385" t="str">
        <f>IF(
  _xlfn.XLOOKUP(A1385, engagement_pivot!A:A, engagement_pivot!C:C, 0) &gt; 0,
  "Yes",
  "No"
)</f>
        <v>Yes</v>
      </c>
      <c r="R1385">
        <f t="shared" si="105"/>
        <v>36</v>
      </c>
      <c r="S1385" t="str">
        <f t="shared" si="106"/>
        <v>13–36 months</v>
      </c>
      <c r="T1385">
        <f>_xlfn.XLOOKUP(A1385,performance_pivot!$A:$A,performance_pivot!$B:$B,"Missing")</f>
        <v>3</v>
      </c>
      <c r="U1385">
        <f>_xlfn.XLOOKUP(A1385,compensation_cleaned!$A:$A,compensation_cleaned!$F:$F,"Missing")</f>
        <v>499723.03723404254</v>
      </c>
      <c r="V1385" t="str">
        <f t="shared" si="107"/>
        <v>Above Avg Pay</v>
      </c>
      <c r="W1385" t="str">
        <f t="shared" si="108"/>
        <v>Low/Avg Performer</v>
      </c>
      <c r="Y1385" t="str">
        <f t="shared" si="109"/>
        <v>Overpaid Low Performer</v>
      </c>
    </row>
    <row r="1386" spans="1:25">
      <c r="A1386" s="7" t="s">
        <v>1572</v>
      </c>
      <c r="B1386" s="8" t="s">
        <v>19</v>
      </c>
      <c r="C1386" s="8">
        <v>22</v>
      </c>
      <c r="D1386" s="8" t="s">
        <v>20</v>
      </c>
      <c r="E1386" s="8" t="s">
        <v>26</v>
      </c>
      <c r="F1386" s="8" t="s">
        <v>58</v>
      </c>
      <c r="G1386" s="9">
        <v>44908</v>
      </c>
      <c r="H1386" s="8" t="s">
        <v>173</v>
      </c>
      <c r="I1386" s="8" t="s">
        <v>23</v>
      </c>
      <c r="J1386" s="10" t="s">
        <v>24</v>
      </c>
      <c r="K1386" t="str">
        <f>_xlfn.XLOOKUP(A1386,attrition_cleaned!$A:$A,attrition_cleaned!$B:$B,"Missing")</f>
        <v>Yes</v>
      </c>
      <c r="L1386" s="9">
        <v>45828</v>
      </c>
      <c r="M1386">
        <f>_xlfn.XLOOKUP(A1386,compensation_cleaned!$A:$A,compensation_cleaned!$B:$B,"Missing")</f>
        <v>1255450</v>
      </c>
      <c r="N1386">
        <f>_xlfn.XLOOKUP(A1386,compensation_cleaned!$A:$A,compensation_cleaned!$C:$C,"Missing")</f>
        <v>91643</v>
      </c>
      <c r="O1386" t="str">
        <f>_xlfn.XLOOKUP(A1386,compensation_cleaned!$A:$A,compensation_cleaned!$D:$D,"Missing")</f>
        <v>L4</v>
      </c>
      <c r="P1386">
        <f>_xlfn.XLOOKUP(A1386,engagement_pivot!$A:$A,engagement_pivot!$B:$B,"Missing")</f>
        <v>3.3333333333333335</v>
      </c>
      <c r="Q1386" t="str">
        <f>IF(
  _xlfn.XLOOKUP(A1386, engagement_pivot!A:A, engagement_pivot!C:C, 0) &gt; 0,
  "Yes",
  "No"
)</f>
        <v>Yes</v>
      </c>
      <c r="R1386">
        <f t="shared" si="105"/>
        <v>30</v>
      </c>
      <c r="S1386" t="str">
        <f t="shared" si="106"/>
        <v>13–36 months</v>
      </c>
      <c r="T1386">
        <f>_xlfn.XLOOKUP(A1386,performance_pivot!$A:$A,performance_pivot!$B:$B,"Missing")</f>
        <v>3.75</v>
      </c>
      <c r="U1386">
        <f>_xlfn.XLOOKUP(A1386,compensation_cleaned!$A:$A,compensation_cleaned!$F:$F,"Missing")</f>
        <v>1044648.4727722772</v>
      </c>
      <c r="V1386" t="str">
        <f t="shared" si="107"/>
        <v>Above Avg Pay</v>
      </c>
      <c r="W1386" t="str">
        <f t="shared" si="108"/>
        <v>Low/Avg Performer</v>
      </c>
      <c r="Y1386" t="str">
        <f t="shared" si="109"/>
        <v>Overpaid Low Performer</v>
      </c>
    </row>
    <row r="1387" spans="1:25">
      <c r="A1387" s="11" t="s">
        <v>1573</v>
      </c>
      <c r="B1387" s="12" t="s">
        <v>19</v>
      </c>
      <c r="C1387" s="12">
        <v>30</v>
      </c>
      <c r="D1387" s="12" t="s">
        <v>20</v>
      </c>
      <c r="E1387" s="12" t="s">
        <v>26</v>
      </c>
      <c r="F1387" s="12" t="s">
        <v>27</v>
      </c>
      <c r="G1387" s="13">
        <v>44644</v>
      </c>
      <c r="H1387" s="12" t="s">
        <v>530</v>
      </c>
      <c r="I1387" s="12" t="s">
        <v>31</v>
      </c>
      <c r="J1387" s="14" t="s">
        <v>24</v>
      </c>
      <c r="K1387" t="str">
        <f>_xlfn.XLOOKUP(A1387,attrition_cleaned!$A:$A,attrition_cleaned!$B:$B,"Missing")</f>
        <v>No</v>
      </c>
      <c r="L1387" s="13"/>
      <c r="M1387">
        <f>_xlfn.XLOOKUP(A1387,compensation_cleaned!$A:$A,compensation_cleaned!$B:$B,"Missing")</f>
        <v>479926</v>
      </c>
      <c r="N1387">
        <f>_xlfn.XLOOKUP(A1387,compensation_cleaned!$A:$A,compensation_cleaned!$C:$C,"Missing")</f>
        <v>26644</v>
      </c>
      <c r="O1387" t="str">
        <f>_xlfn.XLOOKUP(A1387,compensation_cleaned!$A:$A,compensation_cleaned!$D:$D,"Missing")</f>
        <v>L1</v>
      </c>
      <c r="P1387">
        <f>_xlfn.XLOOKUP(A1387,engagement_pivot!$A:$A,engagement_pivot!$B:$B,"Missing")</f>
        <v>2</v>
      </c>
      <c r="Q1387" t="str">
        <f>IF(
  _xlfn.XLOOKUP(A1387, engagement_pivot!A:A, engagement_pivot!C:C, 0) &gt; 0,
  "Yes",
  "No"
)</f>
        <v>Yes</v>
      </c>
      <c r="R1387">
        <f t="shared" si="105"/>
        <v>21</v>
      </c>
      <c r="S1387" t="str">
        <f t="shared" si="106"/>
        <v>13–36 months</v>
      </c>
      <c r="T1387">
        <f>_xlfn.XLOOKUP(A1387,performance_pivot!$A:$A,performance_pivot!$B:$B,"Missing")</f>
        <v>3.25</v>
      </c>
      <c r="U1387">
        <f>_xlfn.XLOOKUP(A1387,compensation_cleaned!$A:$A,compensation_cleaned!$F:$F,"Missing")</f>
        <v>499723.03723404254</v>
      </c>
      <c r="V1387" t="str">
        <f t="shared" si="107"/>
        <v>Below Avg Pay</v>
      </c>
      <c r="W1387" t="str">
        <f t="shared" si="108"/>
        <v>Low/Avg Performer</v>
      </c>
      <c r="Y1387" t="str">
        <f t="shared" si="109"/>
        <v>Low Pay &amp; Low Performance</v>
      </c>
    </row>
    <row r="1388" spans="1:25">
      <c r="A1388" s="7" t="s">
        <v>1574</v>
      </c>
      <c r="B1388" s="8" t="s">
        <v>11</v>
      </c>
      <c r="C1388" s="8">
        <v>24</v>
      </c>
      <c r="D1388" s="8" t="s">
        <v>20</v>
      </c>
      <c r="E1388" s="8" t="s">
        <v>26</v>
      </c>
      <c r="F1388" s="8" t="s">
        <v>27</v>
      </c>
      <c r="G1388" s="9">
        <v>43319</v>
      </c>
      <c r="H1388" s="8" t="s">
        <v>333</v>
      </c>
      <c r="I1388" s="8" t="s">
        <v>31</v>
      </c>
      <c r="J1388" s="10" t="s">
        <v>24</v>
      </c>
      <c r="K1388" t="str">
        <f>_xlfn.XLOOKUP(A1388,attrition_cleaned!$A:$A,attrition_cleaned!$B:$B,"Missing")</f>
        <v>No</v>
      </c>
      <c r="L1388" s="9"/>
      <c r="M1388">
        <f>_xlfn.XLOOKUP(A1388,compensation_cleaned!$A:$A,compensation_cleaned!$B:$B,"Missing")</f>
        <v>543589</v>
      </c>
      <c r="N1388">
        <f>_xlfn.XLOOKUP(A1388,compensation_cleaned!$A:$A,compensation_cleaned!$C:$C,"Missing")</f>
        <v>46660</v>
      </c>
      <c r="O1388" t="str">
        <f>_xlfn.XLOOKUP(A1388,compensation_cleaned!$A:$A,compensation_cleaned!$D:$D,"Missing")</f>
        <v>L1</v>
      </c>
      <c r="P1388">
        <f>_xlfn.XLOOKUP(A1388,engagement_pivot!$A:$A,engagement_pivot!$B:$B,"Missing")</f>
        <v>1.3333333333333333</v>
      </c>
      <c r="Q1388" t="str">
        <f>IF(
  _xlfn.XLOOKUP(A1388, engagement_pivot!A:A, engagement_pivot!C:C, 0) &gt; 0,
  "Yes",
  "No"
)</f>
        <v>Yes</v>
      </c>
      <c r="R1388">
        <f t="shared" si="105"/>
        <v>64</v>
      </c>
      <c r="S1388" t="str">
        <f t="shared" si="106"/>
        <v>37+ months</v>
      </c>
      <c r="T1388">
        <f>_xlfn.XLOOKUP(A1388,performance_pivot!$A:$A,performance_pivot!$B:$B,"Missing")</f>
        <v>5</v>
      </c>
      <c r="U1388">
        <f>_xlfn.XLOOKUP(A1388,compensation_cleaned!$A:$A,compensation_cleaned!$F:$F,"Missing")</f>
        <v>499723.03723404254</v>
      </c>
      <c r="V1388" t="str">
        <f t="shared" si="107"/>
        <v>Above Avg Pay</v>
      </c>
      <c r="W1388" t="str">
        <f t="shared" si="108"/>
        <v>High Performer</v>
      </c>
      <c r="Y1388" t="str">
        <f t="shared" si="109"/>
        <v>Well Aligned</v>
      </c>
    </row>
    <row r="1389" spans="1:25">
      <c r="A1389" s="11" t="s">
        <v>1575</v>
      </c>
      <c r="B1389" s="12" t="s">
        <v>19</v>
      </c>
      <c r="C1389" s="12">
        <v>28</v>
      </c>
      <c r="D1389" s="12" t="s">
        <v>12</v>
      </c>
      <c r="E1389" s="12" t="s">
        <v>37</v>
      </c>
      <c r="F1389" s="12" t="s">
        <v>43</v>
      </c>
      <c r="G1389" s="13">
        <v>44848</v>
      </c>
      <c r="H1389" s="12" t="s">
        <v>743</v>
      </c>
      <c r="I1389" s="12" t="s">
        <v>16</v>
      </c>
      <c r="J1389" s="14" t="s">
        <v>24</v>
      </c>
      <c r="K1389" t="str">
        <f>_xlfn.XLOOKUP(A1389,attrition_cleaned!$A:$A,attrition_cleaned!$B:$B,"Missing")</f>
        <v>No</v>
      </c>
      <c r="L1389" s="13"/>
      <c r="M1389">
        <f>_xlfn.XLOOKUP(A1389,compensation_cleaned!$A:$A,compensation_cleaned!$B:$B,"Missing")</f>
        <v>490007</v>
      </c>
      <c r="N1389">
        <f>_xlfn.XLOOKUP(A1389,compensation_cleaned!$A:$A,compensation_cleaned!$C:$C,"Missing")</f>
        <v>65976</v>
      </c>
      <c r="O1389" t="str">
        <f>_xlfn.XLOOKUP(A1389,compensation_cleaned!$A:$A,compensation_cleaned!$D:$D,"Missing")</f>
        <v>L1</v>
      </c>
      <c r="P1389">
        <f>_xlfn.XLOOKUP(A1389,engagement_pivot!$A:$A,engagement_pivot!$B:$B,"Missing")</f>
        <v>1</v>
      </c>
      <c r="Q1389" t="str">
        <f>IF(
  _xlfn.XLOOKUP(A1389, engagement_pivot!A:A, engagement_pivot!C:C, 0) &gt; 0,
  "Yes",
  "No"
)</f>
        <v>Yes</v>
      </c>
      <c r="R1389">
        <f t="shared" si="105"/>
        <v>14</v>
      </c>
      <c r="S1389" t="str">
        <f t="shared" si="106"/>
        <v>13–36 months</v>
      </c>
      <c r="T1389">
        <f>_xlfn.XLOOKUP(A1389,performance_pivot!$A:$A,performance_pivot!$B:$B,"Missing")</f>
        <v>3.3333333333333335</v>
      </c>
      <c r="U1389">
        <f>_xlfn.XLOOKUP(A1389,compensation_cleaned!$A:$A,compensation_cleaned!$F:$F,"Missing")</f>
        <v>499723.03723404254</v>
      </c>
      <c r="V1389" t="str">
        <f t="shared" si="107"/>
        <v>Below Avg Pay</v>
      </c>
      <c r="W1389" t="str">
        <f t="shared" si="108"/>
        <v>Low/Avg Performer</v>
      </c>
      <c r="Y1389" t="str">
        <f t="shared" si="109"/>
        <v>Low Pay &amp; Low Performance</v>
      </c>
    </row>
    <row r="1390" spans="1:25">
      <c r="A1390" s="7" t="s">
        <v>1576</v>
      </c>
      <c r="B1390" s="8" t="s">
        <v>19</v>
      </c>
      <c r="C1390" s="8">
        <v>26</v>
      </c>
      <c r="D1390" s="8" t="s">
        <v>12</v>
      </c>
      <c r="E1390" s="8" t="s">
        <v>49</v>
      </c>
      <c r="F1390" s="8" t="s">
        <v>65</v>
      </c>
      <c r="G1390" s="9">
        <v>45048</v>
      </c>
      <c r="H1390" s="8" t="s">
        <v>848</v>
      </c>
      <c r="I1390" s="8" t="s">
        <v>23</v>
      </c>
      <c r="J1390" s="10" t="s">
        <v>24</v>
      </c>
      <c r="K1390" t="str">
        <f>_xlfn.XLOOKUP(A1390,attrition_cleaned!$A:$A,attrition_cleaned!$B:$B,"Missing")</f>
        <v>No</v>
      </c>
      <c r="L1390" s="9"/>
      <c r="M1390">
        <f>_xlfn.XLOOKUP(A1390,compensation_cleaned!$A:$A,compensation_cleaned!$B:$B,"Missing")</f>
        <v>458790</v>
      </c>
      <c r="N1390">
        <f>_xlfn.XLOOKUP(A1390,compensation_cleaned!$A:$A,compensation_cleaned!$C:$C,"Missing")</f>
        <v>38386</v>
      </c>
      <c r="O1390" t="str">
        <f>_xlfn.XLOOKUP(A1390,compensation_cleaned!$A:$A,compensation_cleaned!$D:$D,"Missing")</f>
        <v>L1</v>
      </c>
      <c r="P1390">
        <f>_xlfn.XLOOKUP(A1390,engagement_pivot!$A:$A,engagement_pivot!$B:$B,"Missing")</f>
        <v>2</v>
      </c>
      <c r="Q1390" t="str">
        <f>IF(
  _xlfn.XLOOKUP(A1390, engagement_pivot!A:A, engagement_pivot!C:C, 0) &gt; 0,
  "Yes",
  "No"
)</f>
        <v>Yes</v>
      </c>
      <c r="R1390">
        <f t="shared" si="105"/>
        <v>7</v>
      </c>
      <c r="S1390" t="str">
        <f t="shared" si="106"/>
        <v>0–12 months</v>
      </c>
      <c r="T1390">
        <f>_xlfn.XLOOKUP(A1390,performance_pivot!$A:$A,performance_pivot!$B:$B,"Missing")</f>
        <v>3.25</v>
      </c>
      <c r="U1390">
        <f>_xlfn.XLOOKUP(A1390,compensation_cleaned!$A:$A,compensation_cleaned!$F:$F,"Missing")</f>
        <v>499723.03723404254</v>
      </c>
      <c r="V1390" t="str">
        <f t="shared" si="107"/>
        <v>Below Avg Pay</v>
      </c>
      <c r="W1390" t="str">
        <f t="shared" si="108"/>
        <v>Low/Avg Performer</v>
      </c>
      <c r="Y1390" t="str">
        <f t="shared" si="109"/>
        <v>Low Pay &amp; Low Performance</v>
      </c>
    </row>
    <row r="1391" spans="1:25">
      <c r="A1391" s="11" t="s">
        <v>1577</v>
      </c>
      <c r="B1391" s="12" t="s">
        <v>19</v>
      </c>
      <c r="C1391" s="12">
        <v>30</v>
      </c>
      <c r="D1391" s="12" t="s">
        <v>12</v>
      </c>
      <c r="E1391" s="12" t="s">
        <v>49</v>
      </c>
      <c r="F1391" s="12" t="s">
        <v>50</v>
      </c>
      <c r="G1391" s="13">
        <v>44059</v>
      </c>
      <c r="H1391" s="12" t="s">
        <v>185</v>
      </c>
      <c r="I1391" s="12" t="s">
        <v>56</v>
      </c>
      <c r="J1391" s="14" t="s">
        <v>24</v>
      </c>
      <c r="K1391" t="str">
        <f>_xlfn.XLOOKUP(A1391,attrition_cleaned!$A:$A,attrition_cleaned!$B:$B,"Missing")</f>
        <v>No</v>
      </c>
      <c r="L1391" s="13"/>
      <c r="M1391">
        <f>_xlfn.XLOOKUP(A1391,compensation_cleaned!$A:$A,compensation_cleaned!$B:$B,"Missing")</f>
        <v>552454</v>
      </c>
      <c r="N1391">
        <f>_xlfn.XLOOKUP(A1391,compensation_cleaned!$A:$A,compensation_cleaned!$C:$C,"Missing")</f>
        <v>45009</v>
      </c>
      <c r="O1391" t="str">
        <f>_xlfn.XLOOKUP(A1391,compensation_cleaned!$A:$A,compensation_cleaned!$D:$D,"Missing")</f>
        <v>L1</v>
      </c>
      <c r="P1391">
        <f>_xlfn.XLOOKUP(A1391,engagement_pivot!$A:$A,engagement_pivot!$B:$B,"Missing")</f>
        <v>2</v>
      </c>
      <c r="Q1391" t="str">
        <f>IF(
  _xlfn.XLOOKUP(A1391, engagement_pivot!A:A, engagement_pivot!C:C, 0) &gt; 0,
  "Yes",
  "No"
)</f>
        <v>Yes</v>
      </c>
      <c r="R1391">
        <f t="shared" si="105"/>
        <v>40</v>
      </c>
      <c r="S1391" t="str">
        <f t="shared" si="106"/>
        <v>37+ months</v>
      </c>
      <c r="T1391">
        <f>_xlfn.XLOOKUP(A1391,performance_pivot!$A:$A,performance_pivot!$B:$B,"Missing")</f>
        <v>3.5</v>
      </c>
      <c r="U1391">
        <f>_xlfn.XLOOKUP(A1391,compensation_cleaned!$A:$A,compensation_cleaned!$F:$F,"Missing")</f>
        <v>499723.03723404254</v>
      </c>
      <c r="V1391" t="str">
        <f t="shared" si="107"/>
        <v>Above Avg Pay</v>
      </c>
      <c r="W1391" t="str">
        <f t="shared" si="108"/>
        <v>Low/Avg Performer</v>
      </c>
      <c r="Y1391" t="str">
        <f t="shared" si="109"/>
        <v>Overpaid Low Performer</v>
      </c>
    </row>
    <row r="1392" spans="1:25">
      <c r="A1392" s="7" t="s">
        <v>1578</v>
      </c>
      <c r="B1392" s="8" t="s">
        <v>19</v>
      </c>
      <c r="C1392" s="8">
        <v>34</v>
      </c>
      <c r="D1392" s="8" t="s">
        <v>20</v>
      </c>
      <c r="E1392" s="8" t="s">
        <v>33</v>
      </c>
      <c r="F1392" s="8" t="s">
        <v>34</v>
      </c>
      <c r="G1392" s="9">
        <v>43482</v>
      </c>
      <c r="H1392" s="8" t="s">
        <v>333</v>
      </c>
      <c r="I1392" s="8" t="s">
        <v>70</v>
      </c>
      <c r="J1392" s="10" t="s">
        <v>17</v>
      </c>
      <c r="K1392" t="str">
        <f>_xlfn.XLOOKUP(A1392,attrition_cleaned!$A:$A,attrition_cleaned!$B:$B,"Missing")</f>
        <v>Yes</v>
      </c>
      <c r="L1392" s="9">
        <v>43909</v>
      </c>
      <c r="M1392">
        <f>_xlfn.XLOOKUP(A1392,compensation_cleaned!$A:$A,compensation_cleaned!$B:$B,"Missing")</f>
        <v>809369</v>
      </c>
      <c r="N1392">
        <f>_xlfn.XLOOKUP(A1392,compensation_cleaned!$A:$A,compensation_cleaned!$C:$C,"Missing")</f>
        <v>110660</v>
      </c>
      <c r="O1392" t="str">
        <f>_xlfn.XLOOKUP(A1392,compensation_cleaned!$A:$A,compensation_cleaned!$D:$D,"Missing")</f>
        <v>L2</v>
      </c>
      <c r="P1392">
        <f>_xlfn.XLOOKUP(A1392,engagement_pivot!$A:$A,engagement_pivot!$B:$B,"Missing")</f>
        <v>2.5</v>
      </c>
      <c r="Q1392" t="str">
        <f>IF(
  _xlfn.XLOOKUP(A1392, engagement_pivot!A:A, engagement_pivot!C:C, 0) &gt; 0,
  "Yes",
  "No"
)</f>
        <v>Yes</v>
      </c>
      <c r="R1392">
        <f t="shared" si="105"/>
        <v>14</v>
      </c>
      <c r="S1392" t="str">
        <f t="shared" si="106"/>
        <v>13–36 months</v>
      </c>
      <c r="T1392">
        <f>_xlfn.XLOOKUP(A1392,performance_pivot!$A:$A,performance_pivot!$B:$B,"Missing")</f>
        <v>3.5</v>
      </c>
      <c r="U1392">
        <f>_xlfn.XLOOKUP(A1392,compensation_cleaned!$A:$A,compensation_cleaned!$F:$F,"Missing")</f>
        <v>746435.40070921986</v>
      </c>
      <c r="V1392" t="str">
        <f t="shared" si="107"/>
        <v>Above Avg Pay</v>
      </c>
      <c r="W1392" t="str">
        <f t="shared" si="108"/>
        <v>Low/Avg Performer</v>
      </c>
      <c r="Y1392" t="str">
        <f t="shared" si="109"/>
        <v>Overpaid Low Performer</v>
      </c>
    </row>
    <row r="1393" spans="1:25">
      <c r="A1393" s="11" t="s">
        <v>1579</v>
      </c>
      <c r="B1393" s="12" t="s">
        <v>11</v>
      </c>
      <c r="C1393" s="12">
        <v>33</v>
      </c>
      <c r="D1393" s="12" t="s">
        <v>12</v>
      </c>
      <c r="E1393" s="12" t="s">
        <v>13</v>
      </c>
      <c r="F1393" s="12" t="s">
        <v>14</v>
      </c>
      <c r="G1393" s="13">
        <v>43438</v>
      </c>
      <c r="H1393" s="12" t="s">
        <v>207</v>
      </c>
      <c r="I1393" s="12" t="s">
        <v>16</v>
      </c>
      <c r="J1393" s="14" t="s">
        <v>17</v>
      </c>
      <c r="K1393" t="str">
        <f>_xlfn.XLOOKUP(A1393,attrition_cleaned!$A:$A,attrition_cleaned!$B:$B,"Missing")</f>
        <v>No</v>
      </c>
      <c r="L1393" s="13"/>
      <c r="M1393">
        <f>_xlfn.XLOOKUP(A1393,compensation_cleaned!$A:$A,compensation_cleaned!$B:$B,"Missing")</f>
        <v>571290</v>
      </c>
      <c r="N1393">
        <f>_xlfn.XLOOKUP(A1393,compensation_cleaned!$A:$A,compensation_cleaned!$C:$C,"Missing")</f>
        <v>41311</v>
      </c>
      <c r="O1393" t="str">
        <f>_xlfn.XLOOKUP(A1393,compensation_cleaned!$A:$A,compensation_cleaned!$D:$D,"Missing")</f>
        <v>L1</v>
      </c>
      <c r="P1393">
        <f>_xlfn.XLOOKUP(A1393,engagement_pivot!$A:$A,engagement_pivot!$B:$B,"Missing")</f>
        <v>2</v>
      </c>
      <c r="Q1393" t="str">
        <f>IF(
  _xlfn.XLOOKUP(A1393, engagement_pivot!A:A, engagement_pivot!C:C, 0) &gt; 0,
  "Yes",
  "No"
)</f>
        <v>Yes</v>
      </c>
      <c r="R1393">
        <f t="shared" si="105"/>
        <v>60</v>
      </c>
      <c r="S1393" t="str">
        <f t="shared" si="106"/>
        <v>37+ months</v>
      </c>
      <c r="T1393">
        <f>_xlfn.XLOOKUP(A1393,performance_pivot!$A:$A,performance_pivot!$B:$B,"Missing")</f>
        <v>2.6666666666666665</v>
      </c>
      <c r="U1393">
        <f>_xlfn.XLOOKUP(A1393,compensation_cleaned!$A:$A,compensation_cleaned!$F:$F,"Missing")</f>
        <v>499723.03723404254</v>
      </c>
      <c r="V1393" t="str">
        <f t="shared" si="107"/>
        <v>Above Avg Pay</v>
      </c>
      <c r="W1393" t="str">
        <f t="shared" si="108"/>
        <v>Low/Avg Performer</v>
      </c>
      <c r="Y1393" t="str">
        <f t="shared" si="109"/>
        <v>Overpaid Low Performer</v>
      </c>
    </row>
    <row r="1394" spans="1:25">
      <c r="A1394" s="7" t="s">
        <v>1580</v>
      </c>
      <c r="B1394" s="8" t="s">
        <v>19</v>
      </c>
      <c r="C1394" s="8">
        <v>41</v>
      </c>
      <c r="D1394" s="8" t="s">
        <v>12</v>
      </c>
      <c r="E1394" s="8" t="s">
        <v>26</v>
      </c>
      <c r="F1394" s="8" t="s">
        <v>27</v>
      </c>
      <c r="G1394" s="9">
        <v>43402</v>
      </c>
      <c r="H1394" s="8" t="s">
        <v>634</v>
      </c>
      <c r="I1394" s="8" t="s">
        <v>70</v>
      </c>
      <c r="J1394" s="10" t="s">
        <v>24</v>
      </c>
      <c r="K1394" t="str">
        <f>_xlfn.XLOOKUP(A1394,attrition_cleaned!$A:$A,attrition_cleaned!$B:$B,"Missing")</f>
        <v>No</v>
      </c>
      <c r="L1394" s="9"/>
      <c r="M1394">
        <f>_xlfn.XLOOKUP(A1394,compensation_cleaned!$A:$A,compensation_cleaned!$B:$B,"Missing")</f>
        <v>809262</v>
      </c>
      <c r="N1394">
        <f>_xlfn.XLOOKUP(A1394,compensation_cleaned!$A:$A,compensation_cleaned!$C:$C,"Missing")</f>
        <v>67491</v>
      </c>
      <c r="O1394" t="str">
        <f>_xlfn.XLOOKUP(A1394,compensation_cleaned!$A:$A,compensation_cleaned!$D:$D,"Missing")</f>
        <v>L2</v>
      </c>
      <c r="P1394">
        <f>_xlfn.XLOOKUP(A1394,engagement_pivot!$A:$A,engagement_pivot!$B:$B,"Missing")</f>
        <v>3</v>
      </c>
      <c r="Q1394" t="str">
        <f>IF(
  _xlfn.XLOOKUP(A1394, engagement_pivot!A:A, engagement_pivot!C:C, 0) &gt; 0,
  "Yes",
  "No"
)</f>
        <v>Yes</v>
      </c>
      <c r="R1394">
        <f t="shared" si="105"/>
        <v>62</v>
      </c>
      <c r="S1394" t="str">
        <f t="shared" si="106"/>
        <v>37+ months</v>
      </c>
      <c r="T1394">
        <f>_xlfn.XLOOKUP(A1394,performance_pivot!$A:$A,performance_pivot!$B:$B,"Missing")</f>
        <v>2</v>
      </c>
      <c r="U1394">
        <f>_xlfn.XLOOKUP(A1394,compensation_cleaned!$A:$A,compensation_cleaned!$F:$F,"Missing")</f>
        <v>746435.40070921986</v>
      </c>
      <c r="V1394" t="str">
        <f t="shared" si="107"/>
        <v>Above Avg Pay</v>
      </c>
      <c r="W1394" t="str">
        <f t="shared" si="108"/>
        <v>Low/Avg Performer</v>
      </c>
      <c r="Y1394" t="str">
        <f t="shared" si="109"/>
        <v>Overpaid Low Performer</v>
      </c>
    </row>
    <row r="1395" spans="1:25">
      <c r="A1395" s="11" t="s">
        <v>1581</v>
      </c>
      <c r="B1395" s="12" t="s">
        <v>11</v>
      </c>
      <c r="C1395" s="12">
        <v>34</v>
      </c>
      <c r="D1395" s="12" t="s">
        <v>20</v>
      </c>
      <c r="E1395" s="12" t="s">
        <v>37</v>
      </c>
      <c r="F1395" s="12" t="s">
        <v>43</v>
      </c>
      <c r="G1395" s="13">
        <v>44809</v>
      </c>
      <c r="H1395" s="12" t="s">
        <v>319</v>
      </c>
      <c r="I1395" s="12" t="s">
        <v>45</v>
      </c>
      <c r="J1395" s="14" t="s">
        <v>24</v>
      </c>
      <c r="K1395" t="str">
        <f>_xlfn.XLOOKUP(A1395,attrition_cleaned!$A:$A,attrition_cleaned!$B:$B,"Missing")</f>
        <v>No</v>
      </c>
      <c r="L1395" s="13"/>
      <c r="M1395">
        <f>_xlfn.XLOOKUP(A1395,compensation_cleaned!$A:$A,compensation_cleaned!$B:$B,"Missing")</f>
        <v>574984</v>
      </c>
      <c r="N1395">
        <f>_xlfn.XLOOKUP(A1395,compensation_cleaned!$A:$A,compensation_cleaned!$C:$C,"Missing")</f>
        <v>60773</v>
      </c>
      <c r="O1395" t="str">
        <f>_xlfn.XLOOKUP(A1395,compensation_cleaned!$A:$A,compensation_cleaned!$D:$D,"Missing")</f>
        <v>L1</v>
      </c>
      <c r="P1395">
        <f>_xlfn.XLOOKUP(A1395,engagement_pivot!$A:$A,engagement_pivot!$B:$B,"Missing")</f>
        <v>3.6666666666666665</v>
      </c>
      <c r="Q1395" t="str">
        <f>IF(
  _xlfn.XLOOKUP(A1395, engagement_pivot!A:A, engagement_pivot!C:C, 0) &gt; 0,
  "Yes",
  "No"
)</f>
        <v>Yes</v>
      </c>
      <c r="R1395">
        <f t="shared" si="105"/>
        <v>15</v>
      </c>
      <c r="S1395" t="str">
        <f t="shared" si="106"/>
        <v>13–36 months</v>
      </c>
      <c r="T1395">
        <f>_xlfn.XLOOKUP(A1395,performance_pivot!$A:$A,performance_pivot!$B:$B,"Missing")</f>
        <v>3.6666666666666665</v>
      </c>
      <c r="U1395">
        <f>_xlfn.XLOOKUP(A1395,compensation_cleaned!$A:$A,compensation_cleaned!$F:$F,"Missing")</f>
        <v>499723.03723404254</v>
      </c>
      <c r="V1395" t="str">
        <f t="shared" si="107"/>
        <v>Above Avg Pay</v>
      </c>
      <c r="W1395" t="str">
        <f t="shared" si="108"/>
        <v>Low/Avg Performer</v>
      </c>
      <c r="Y1395" t="str">
        <f t="shared" si="109"/>
        <v>Overpaid Low Performer</v>
      </c>
    </row>
    <row r="1396" spans="1:25">
      <c r="A1396" s="7" t="s">
        <v>1582</v>
      </c>
      <c r="B1396" s="8" t="s">
        <v>19</v>
      </c>
      <c r="C1396" s="8">
        <v>32</v>
      </c>
      <c r="D1396" s="8" t="s">
        <v>20</v>
      </c>
      <c r="E1396" s="8" t="s">
        <v>13</v>
      </c>
      <c r="F1396" s="8" t="s">
        <v>21</v>
      </c>
      <c r="G1396" s="9">
        <v>43453</v>
      </c>
      <c r="H1396" s="8" t="s">
        <v>82</v>
      </c>
      <c r="I1396" s="8" t="s">
        <v>45</v>
      </c>
      <c r="J1396" s="10" t="s">
        <v>24</v>
      </c>
      <c r="K1396" t="str">
        <f>_xlfn.XLOOKUP(A1396,attrition_cleaned!$A:$A,attrition_cleaned!$B:$B,"Missing")</f>
        <v>No</v>
      </c>
      <c r="L1396" s="9"/>
      <c r="M1396">
        <f>_xlfn.XLOOKUP(A1396,compensation_cleaned!$A:$A,compensation_cleaned!$B:$B,"Missing")</f>
        <v>435894</v>
      </c>
      <c r="N1396">
        <f>_xlfn.XLOOKUP(A1396,compensation_cleaned!$A:$A,compensation_cleaned!$C:$C,"Missing")</f>
        <v>24487</v>
      </c>
      <c r="O1396" t="str">
        <f>_xlfn.XLOOKUP(A1396,compensation_cleaned!$A:$A,compensation_cleaned!$D:$D,"Missing")</f>
        <v>L1</v>
      </c>
      <c r="P1396">
        <f>_xlfn.XLOOKUP(A1396,engagement_pivot!$A:$A,engagement_pivot!$B:$B,"Missing")</f>
        <v>2.5</v>
      </c>
      <c r="Q1396" t="str">
        <f>IF(
  _xlfn.XLOOKUP(A1396, engagement_pivot!A:A, engagement_pivot!C:C, 0) &gt; 0,
  "Yes",
  "No"
)</f>
        <v>Yes</v>
      </c>
      <c r="R1396">
        <f t="shared" si="105"/>
        <v>60</v>
      </c>
      <c r="S1396" t="str">
        <f t="shared" si="106"/>
        <v>37+ months</v>
      </c>
      <c r="T1396">
        <f>_xlfn.XLOOKUP(A1396,performance_pivot!$A:$A,performance_pivot!$B:$B,"Missing")</f>
        <v>3</v>
      </c>
      <c r="U1396">
        <f>_xlfn.XLOOKUP(A1396,compensation_cleaned!$A:$A,compensation_cleaned!$F:$F,"Missing")</f>
        <v>499723.03723404254</v>
      </c>
      <c r="V1396" t="str">
        <f t="shared" si="107"/>
        <v>Below Avg Pay</v>
      </c>
      <c r="W1396" t="str">
        <f t="shared" si="108"/>
        <v>Low/Avg Performer</v>
      </c>
      <c r="Y1396" t="str">
        <f t="shared" si="109"/>
        <v>Low Pay &amp; Low Performance</v>
      </c>
    </row>
    <row r="1397" spans="1:25">
      <c r="A1397" s="11" t="s">
        <v>1583</v>
      </c>
      <c r="B1397" s="12" t="s">
        <v>11</v>
      </c>
      <c r="C1397" s="12">
        <v>43</v>
      </c>
      <c r="D1397" s="12" t="s">
        <v>12</v>
      </c>
      <c r="E1397" s="12" t="s">
        <v>37</v>
      </c>
      <c r="F1397" s="12" t="s">
        <v>38</v>
      </c>
      <c r="G1397" s="13">
        <v>44006</v>
      </c>
      <c r="H1397" s="12" t="s">
        <v>47</v>
      </c>
      <c r="I1397" s="12" t="s">
        <v>16</v>
      </c>
      <c r="J1397" s="14" t="s">
        <v>24</v>
      </c>
      <c r="K1397" t="str">
        <f>_xlfn.XLOOKUP(A1397,attrition_cleaned!$A:$A,attrition_cleaned!$B:$B,"Missing")</f>
        <v>No</v>
      </c>
      <c r="L1397" s="13"/>
      <c r="M1397">
        <f>_xlfn.XLOOKUP(A1397,compensation_cleaned!$A:$A,compensation_cleaned!$B:$B,"Missing")</f>
        <v>454172</v>
      </c>
      <c r="N1397">
        <f>_xlfn.XLOOKUP(A1397,compensation_cleaned!$A:$A,compensation_cleaned!$C:$C,"Missing")</f>
        <v>37565</v>
      </c>
      <c r="O1397" t="str">
        <f>_xlfn.XLOOKUP(A1397,compensation_cleaned!$A:$A,compensation_cleaned!$D:$D,"Missing")</f>
        <v>L1</v>
      </c>
      <c r="P1397">
        <f>_xlfn.XLOOKUP(A1397,engagement_pivot!$A:$A,engagement_pivot!$B:$B,"Missing")</f>
        <v>4</v>
      </c>
      <c r="Q1397" t="str">
        <f>IF(
  _xlfn.XLOOKUP(A1397, engagement_pivot!A:A, engagement_pivot!C:C, 0) &gt; 0,
  "Yes",
  "No"
)</f>
        <v>Yes</v>
      </c>
      <c r="R1397">
        <f t="shared" si="105"/>
        <v>42</v>
      </c>
      <c r="S1397" t="str">
        <f t="shared" si="106"/>
        <v>37+ months</v>
      </c>
      <c r="T1397">
        <f>_xlfn.XLOOKUP(A1397,performance_pivot!$A:$A,performance_pivot!$B:$B,"Missing")</f>
        <v>3.5</v>
      </c>
      <c r="U1397">
        <f>_xlfn.XLOOKUP(A1397,compensation_cleaned!$A:$A,compensation_cleaned!$F:$F,"Missing")</f>
        <v>499723.03723404254</v>
      </c>
      <c r="V1397" t="str">
        <f t="shared" si="107"/>
        <v>Below Avg Pay</v>
      </c>
      <c r="W1397" t="str">
        <f t="shared" si="108"/>
        <v>Low/Avg Performer</v>
      </c>
      <c r="Y1397" t="str">
        <f t="shared" si="109"/>
        <v>Low Pay &amp; Low Performance</v>
      </c>
    </row>
    <row r="1398" spans="1:25">
      <c r="A1398" s="7" t="s">
        <v>1584</v>
      </c>
      <c r="B1398" s="8" t="s">
        <v>11</v>
      </c>
      <c r="C1398" s="8">
        <v>30</v>
      </c>
      <c r="D1398" s="8" t="s">
        <v>20</v>
      </c>
      <c r="E1398" s="8" t="s">
        <v>33</v>
      </c>
      <c r="F1398" s="8" t="s">
        <v>112</v>
      </c>
      <c r="G1398" s="9">
        <v>43569</v>
      </c>
      <c r="H1398" s="8" t="s">
        <v>774</v>
      </c>
      <c r="I1398" s="8" t="s">
        <v>45</v>
      </c>
      <c r="J1398" s="10" t="s">
        <v>24</v>
      </c>
      <c r="K1398" t="str">
        <f>_xlfn.XLOOKUP(A1398,attrition_cleaned!$A:$A,attrition_cleaned!$B:$B,"Missing")</f>
        <v>No</v>
      </c>
      <c r="L1398" s="9"/>
      <c r="M1398">
        <f>_xlfn.XLOOKUP(A1398,compensation_cleaned!$A:$A,compensation_cleaned!$B:$B,"Missing")</f>
        <v>479187</v>
      </c>
      <c r="N1398">
        <f>_xlfn.XLOOKUP(A1398,compensation_cleaned!$A:$A,compensation_cleaned!$C:$C,"Missing")</f>
        <v>26410</v>
      </c>
      <c r="O1398" t="str">
        <f>_xlfn.XLOOKUP(A1398,compensation_cleaned!$A:$A,compensation_cleaned!$D:$D,"Missing")</f>
        <v>L1</v>
      </c>
      <c r="P1398">
        <f>_xlfn.XLOOKUP(A1398,engagement_pivot!$A:$A,engagement_pivot!$B:$B,"Missing")</f>
        <v>3</v>
      </c>
      <c r="Q1398" t="str">
        <f>IF(
  _xlfn.XLOOKUP(A1398, engagement_pivot!A:A, engagement_pivot!C:C, 0) &gt; 0,
  "Yes",
  "No"
)</f>
        <v>Yes</v>
      </c>
      <c r="R1398">
        <f t="shared" si="105"/>
        <v>56</v>
      </c>
      <c r="S1398" t="str">
        <f t="shared" si="106"/>
        <v>37+ months</v>
      </c>
      <c r="T1398">
        <f>_xlfn.XLOOKUP(A1398,performance_pivot!$A:$A,performance_pivot!$B:$B,"Missing")</f>
        <v>2.6666666666666665</v>
      </c>
      <c r="U1398">
        <f>_xlfn.XLOOKUP(A1398,compensation_cleaned!$A:$A,compensation_cleaned!$F:$F,"Missing")</f>
        <v>499723.03723404254</v>
      </c>
      <c r="V1398" t="str">
        <f t="shared" si="107"/>
        <v>Below Avg Pay</v>
      </c>
      <c r="W1398" t="str">
        <f t="shared" si="108"/>
        <v>Low/Avg Performer</v>
      </c>
      <c r="Y1398" t="str">
        <f t="shared" si="109"/>
        <v>Low Pay &amp; Low Performance</v>
      </c>
    </row>
    <row r="1399" spans="1:25">
      <c r="A1399" s="11" t="s">
        <v>1585</v>
      </c>
      <c r="B1399" s="12" t="s">
        <v>11</v>
      </c>
      <c r="C1399" s="12">
        <v>37</v>
      </c>
      <c r="D1399" s="12" t="s">
        <v>12</v>
      </c>
      <c r="E1399" s="12" t="s">
        <v>13</v>
      </c>
      <c r="F1399" s="12" t="s">
        <v>21</v>
      </c>
      <c r="G1399" s="13">
        <v>44792</v>
      </c>
      <c r="H1399" s="12" t="s">
        <v>44</v>
      </c>
      <c r="I1399" s="12" t="s">
        <v>16</v>
      </c>
      <c r="J1399" s="14" t="s">
        <v>24</v>
      </c>
      <c r="K1399" t="str">
        <f>_xlfn.XLOOKUP(A1399,attrition_cleaned!$A:$A,attrition_cleaned!$B:$B,"Missing")</f>
        <v>No</v>
      </c>
      <c r="L1399" s="13"/>
      <c r="M1399">
        <f>_xlfn.XLOOKUP(A1399,compensation_cleaned!$A:$A,compensation_cleaned!$B:$B,"Missing")</f>
        <v>816734</v>
      </c>
      <c r="N1399">
        <f>_xlfn.XLOOKUP(A1399,compensation_cleaned!$A:$A,compensation_cleaned!$C:$C,"Missing")</f>
        <v>103980</v>
      </c>
      <c r="O1399" t="str">
        <f>_xlfn.XLOOKUP(A1399,compensation_cleaned!$A:$A,compensation_cleaned!$D:$D,"Missing")</f>
        <v>L2</v>
      </c>
      <c r="P1399">
        <f>_xlfn.XLOOKUP(A1399,engagement_pivot!$A:$A,engagement_pivot!$B:$B,"Missing")</f>
        <v>4</v>
      </c>
      <c r="Q1399" t="str">
        <f>IF(
  _xlfn.XLOOKUP(A1399, engagement_pivot!A:A, engagement_pivot!C:C, 0) &gt; 0,
  "Yes",
  "No"
)</f>
        <v>Yes</v>
      </c>
      <c r="R1399">
        <f t="shared" si="105"/>
        <v>16</v>
      </c>
      <c r="S1399" t="str">
        <f t="shared" si="106"/>
        <v>13–36 months</v>
      </c>
      <c r="T1399">
        <f>_xlfn.XLOOKUP(A1399,performance_pivot!$A:$A,performance_pivot!$B:$B,"Missing")</f>
        <v>2.75</v>
      </c>
      <c r="U1399">
        <f>_xlfn.XLOOKUP(A1399,compensation_cleaned!$A:$A,compensation_cleaned!$F:$F,"Missing")</f>
        <v>746435.40070921986</v>
      </c>
      <c r="V1399" t="str">
        <f t="shared" si="107"/>
        <v>Above Avg Pay</v>
      </c>
      <c r="W1399" t="str">
        <f t="shared" si="108"/>
        <v>Low/Avg Performer</v>
      </c>
      <c r="Y1399" t="str">
        <f t="shared" si="109"/>
        <v>Overpaid Low Performer</v>
      </c>
    </row>
    <row r="1400" spans="1:25">
      <c r="A1400" s="7" t="s">
        <v>1586</v>
      </c>
      <c r="B1400" s="8" t="s">
        <v>19</v>
      </c>
      <c r="C1400" s="8">
        <v>43</v>
      </c>
      <c r="D1400" s="8" t="s">
        <v>20</v>
      </c>
      <c r="E1400" s="8" t="s">
        <v>13</v>
      </c>
      <c r="F1400" s="8" t="s">
        <v>14</v>
      </c>
      <c r="G1400" s="9">
        <v>44816</v>
      </c>
      <c r="H1400" s="8" t="s">
        <v>464</v>
      </c>
      <c r="I1400" s="8" t="s">
        <v>70</v>
      </c>
      <c r="J1400" s="10" t="s">
        <v>24</v>
      </c>
      <c r="K1400" t="str">
        <f>_xlfn.XLOOKUP(A1400,attrition_cleaned!$A:$A,attrition_cleaned!$B:$B,"Missing")</f>
        <v>No</v>
      </c>
      <c r="L1400" s="9"/>
      <c r="M1400">
        <f>_xlfn.XLOOKUP(A1400,compensation_cleaned!$A:$A,compensation_cleaned!$B:$B,"Missing")</f>
        <v>676333</v>
      </c>
      <c r="N1400">
        <f>_xlfn.XLOOKUP(A1400,compensation_cleaned!$A:$A,compensation_cleaned!$C:$C,"Missing")</f>
        <v>78687</v>
      </c>
      <c r="O1400" t="str">
        <f>_xlfn.XLOOKUP(A1400,compensation_cleaned!$A:$A,compensation_cleaned!$D:$D,"Missing")</f>
        <v>L2</v>
      </c>
      <c r="P1400">
        <f>_xlfn.XLOOKUP(A1400,engagement_pivot!$A:$A,engagement_pivot!$B:$B,"Missing")</f>
        <v>4</v>
      </c>
      <c r="Q1400" t="str">
        <f>IF(
  _xlfn.XLOOKUP(A1400, engagement_pivot!A:A, engagement_pivot!C:C, 0) &gt; 0,
  "Yes",
  "No"
)</f>
        <v>Yes</v>
      </c>
      <c r="R1400">
        <f t="shared" si="105"/>
        <v>15</v>
      </c>
      <c r="S1400" t="str">
        <f t="shared" si="106"/>
        <v>13–36 months</v>
      </c>
      <c r="T1400">
        <f>_xlfn.XLOOKUP(A1400,performance_pivot!$A:$A,performance_pivot!$B:$B,"Missing")</f>
        <v>3.3333333333333335</v>
      </c>
      <c r="U1400">
        <f>_xlfn.XLOOKUP(A1400,compensation_cleaned!$A:$A,compensation_cleaned!$F:$F,"Missing")</f>
        <v>746435.40070921986</v>
      </c>
      <c r="V1400" t="str">
        <f t="shared" si="107"/>
        <v>Below Avg Pay</v>
      </c>
      <c r="W1400" t="str">
        <f t="shared" si="108"/>
        <v>Low/Avg Performer</v>
      </c>
      <c r="Y1400" t="str">
        <f t="shared" si="109"/>
        <v>Low Pay &amp; Low Performance</v>
      </c>
    </row>
    <row r="1401" spans="1:25">
      <c r="A1401" s="11" t="s">
        <v>1587</v>
      </c>
      <c r="B1401" s="12" t="s">
        <v>11</v>
      </c>
      <c r="C1401" s="12">
        <v>36</v>
      </c>
      <c r="D1401" s="12" t="s">
        <v>12</v>
      </c>
      <c r="E1401" s="12" t="s">
        <v>13</v>
      </c>
      <c r="F1401" s="12" t="s">
        <v>14</v>
      </c>
      <c r="G1401" s="13">
        <v>45129</v>
      </c>
      <c r="H1401" s="12" t="s">
        <v>41</v>
      </c>
      <c r="I1401" s="12" t="s">
        <v>56</v>
      </c>
      <c r="J1401" s="14" t="s">
        <v>24</v>
      </c>
      <c r="K1401" t="str">
        <f>_xlfn.XLOOKUP(A1401,attrition_cleaned!$A:$A,attrition_cleaned!$B:$B,"Missing")</f>
        <v>No</v>
      </c>
      <c r="L1401" s="13"/>
      <c r="M1401">
        <f>_xlfn.XLOOKUP(A1401,compensation_cleaned!$A:$A,compensation_cleaned!$B:$B,"Missing")</f>
        <v>625210</v>
      </c>
      <c r="N1401">
        <f>_xlfn.XLOOKUP(A1401,compensation_cleaned!$A:$A,compensation_cleaned!$C:$C,"Missing")</f>
        <v>56579</v>
      </c>
      <c r="O1401" t="str">
        <f>_xlfn.XLOOKUP(A1401,compensation_cleaned!$A:$A,compensation_cleaned!$D:$D,"Missing")</f>
        <v>L2</v>
      </c>
      <c r="P1401">
        <f>_xlfn.XLOOKUP(A1401,engagement_pivot!$A:$A,engagement_pivot!$B:$B,"Missing")</f>
        <v>3</v>
      </c>
      <c r="Q1401" t="str">
        <f>IF(
  _xlfn.XLOOKUP(A1401, engagement_pivot!A:A, engagement_pivot!C:C, 0) &gt; 0,
  "Yes",
  "No"
)</f>
        <v>Yes</v>
      </c>
      <c r="R1401">
        <f t="shared" si="105"/>
        <v>5</v>
      </c>
      <c r="S1401" t="str">
        <f t="shared" si="106"/>
        <v>0–12 months</v>
      </c>
      <c r="T1401">
        <f>_xlfn.XLOOKUP(A1401,performance_pivot!$A:$A,performance_pivot!$B:$B,"Missing")</f>
        <v>3</v>
      </c>
      <c r="U1401">
        <f>_xlfn.XLOOKUP(A1401,compensation_cleaned!$A:$A,compensation_cleaned!$F:$F,"Missing")</f>
        <v>746435.40070921986</v>
      </c>
      <c r="V1401" t="str">
        <f t="shared" si="107"/>
        <v>Below Avg Pay</v>
      </c>
      <c r="W1401" t="str">
        <f t="shared" si="108"/>
        <v>Low/Avg Performer</v>
      </c>
      <c r="Y1401" t="str">
        <f t="shared" si="109"/>
        <v>Low Pay &amp; Low Performance</v>
      </c>
    </row>
    <row r="1402" spans="1:25">
      <c r="A1402" s="7" t="s">
        <v>1588</v>
      </c>
      <c r="B1402" s="8" t="s">
        <v>11</v>
      </c>
      <c r="C1402" s="8">
        <v>36</v>
      </c>
      <c r="D1402" s="8" t="s">
        <v>12</v>
      </c>
      <c r="E1402" s="8" t="s">
        <v>26</v>
      </c>
      <c r="F1402" s="8" t="s">
        <v>58</v>
      </c>
      <c r="G1402" s="9">
        <v>45069</v>
      </c>
      <c r="H1402" s="8" t="s">
        <v>261</v>
      </c>
      <c r="I1402" s="8" t="s">
        <v>23</v>
      </c>
      <c r="J1402" s="10" t="s">
        <v>17</v>
      </c>
      <c r="K1402" t="str">
        <f>_xlfn.XLOOKUP(A1402,attrition_cleaned!$A:$A,attrition_cleaned!$B:$B,"Missing")</f>
        <v>No</v>
      </c>
      <c r="L1402" s="9"/>
      <c r="M1402">
        <f>_xlfn.XLOOKUP(A1402,compensation_cleaned!$A:$A,compensation_cleaned!$B:$B,"Missing")</f>
        <v>1131553</v>
      </c>
      <c r="N1402">
        <f>_xlfn.XLOOKUP(A1402,compensation_cleaned!$A:$A,compensation_cleaned!$C:$C,"Missing")</f>
        <v>59463</v>
      </c>
      <c r="O1402" t="str">
        <f>_xlfn.XLOOKUP(A1402,compensation_cleaned!$A:$A,compensation_cleaned!$D:$D,"Missing")</f>
        <v>L3</v>
      </c>
      <c r="P1402">
        <f>_xlfn.XLOOKUP(A1402,engagement_pivot!$A:$A,engagement_pivot!$B:$B,"Missing")</f>
        <v>4</v>
      </c>
      <c r="Q1402" t="str">
        <f>IF(
  _xlfn.XLOOKUP(A1402, engagement_pivot!A:A, engagement_pivot!C:C, 0) &gt; 0,
  "Yes",
  "No"
)</f>
        <v>Yes</v>
      </c>
      <c r="R1402">
        <f t="shared" si="105"/>
        <v>7</v>
      </c>
      <c r="S1402" t="str">
        <f t="shared" si="106"/>
        <v>0–12 months</v>
      </c>
      <c r="T1402">
        <f>_xlfn.XLOOKUP(A1402,performance_pivot!$A:$A,performance_pivot!$B:$B,"Missing")</f>
        <v>3.3333333333333335</v>
      </c>
      <c r="U1402">
        <f>_xlfn.XLOOKUP(A1402,compensation_cleaned!$A:$A,compensation_cleaned!$F:$F,"Missing")</f>
        <v>1044648.4727722772</v>
      </c>
      <c r="V1402" t="str">
        <f t="shared" si="107"/>
        <v>Above Avg Pay</v>
      </c>
      <c r="W1402" t="str">
        <f t="shared" si="108"/>
        <v>Low/Avg Performer</v>
      </c>
      <c r="Y1402" t="str">
        <f t="shared" si="109"/>
        <v>Overpaid Low Performer</v>
      </c>
    </row>
    <row r="1403" spans="1:25">
      <c r="A1403" s="11" t="s">
        <v>1589</v>
      </c>
      <c r="B1403" s="12" t="s">
        <v>19</v>
      </c>
      <c r="C1403" s="12">
        <v>30</v>
      </c>
      <c r="D1403" s="12" t="s">
        <v>12</v>
      </c>
      <c r="E1403" s="12" t="s">
        <v>13</v>
      </c>
      <c r="F1403" s="12" t="s">
        <v>21</v>
      </c>
      <c r="G1403" s="13">
        <v>44045</v>
      </c>
      <c r="H1403" s="12" t="s">
        <v>304</v>
      </c>
      <c r="I1403" s="12" t="s">
        <v>70</v>
      </c>
      <c r="J1403" s="14" t="s">
        <v>24</v>
      </c>
      <c r="K1403" t="str">
        <f>_xlfn.XLOOKUP(A1403,attrition_cleaned!$A:$A,attrition_cleaned!$B:$B,"Missing")</f>
        <v>No</v>
      </c>
      <c r="L1403" s="13"/>
      <c r="M1403">
        <f>_xlfn.XLOOKUP(A1403,compensation_cleaned!$A:$A,compensation_cleaned!$B:$B,"Missing")</f>
        <v>492205</v>
      </c>
      <c r="N1403">
        <f>_xlfn.XLOOKUP(A1403,compensation_cleaned!$A:$A,compensation_cleaned!$C:$C,"Missing")</f>
        <v>42469</v>
      </c>
      <c r="O1403" t="str">
        <f>_xlfn.XLOOKUP(A1403,compensation_cleaned!$A:$A,compensation_cleaned!$D:$D,"Missing")</f>
        <v>L1</v>
      </c>
      <c r="P1403">
        <f>_xlfn.XLOOKUP(A1403,engagement_pivot!$A:$A,engagement_pivot!$B:$B,"Missing")</f>
        <v>4</v>
      </c>
      <c r="Q1403" t="str">
        <f>IF(
  _xlfn.XLOOKUP(A1403, engagement_pivot!A:A, engagement_pivot!C:C, 0) &gt; 0,
  "Yes",
  "No"
)</f>
        <v>Yes</v>
      </c>
      <c r="R1403">
        <f t="shared" si="105"/>
        <v>40</v>
      </c>
      <c r="S1403" t="str">
        <f t="shared" si="106"/>
        <v>37+ months</v>
      </c>
      <c r="T1403">
        <f>_xlfn.XLOOKUP(A1403,performance_pivot!$A:$A,performance_pivot!$B:$B,"Missing")</f>
        <v>3.6666666666666665</v>
      </c>
      <c r="U1403">
        <f>_xlfn.XLOOKUP(A1403,compensation_cleaned!$A:$A,compensation_cleaned!$F:$F,"Missing")</f>
        <v>499723.03723404254</v>
      </c>
      <c r="V1403" t="str">
        <f t="shared" si="107"/>
        <v>Below Avg Pay</v>
      </c>
      <c r="W1403" t="str">
        <f t="shared" si="108"/>
        <v>Low/Avg Performer</v>
      </c>
      <c r="Y1403" t="str">
        <f t="shared" si="109"/>
        <v>Low Pay &amp; Low Performance</v>
      </c>
    </row>
    <row r="1404" spans="1:25">
      <c r="A1404" s="7" t="s">
        <v>1590</v>
      </c>
      <c r="B1404" s="8" t="s">
        <v>19</v>
      </c>
      <c r="C1404" s="8">
        <v>37</v>
      </c>
      <c r="D1404" s="8" t="s">
        <v>12</v>
      </c>
      <c r="E1404" s="8" t="s">
        <v>37</v>
      </c>
      <c r="F1404" s="8" t="s">
        <v>43</v>
      </c>
      <c r="G1404" s="9">
        <v>43005</v>
      </c>
      <c r="H1404" s="8" t="s">
        <v>162</v>
      </c>
      <c r="I1404" s="8" t="s">
        <v>31</v>
      </c>
      <c r="J1404" s="10" t="s">
        <v>24</v>
      </c>
      <c r="K1404" t="str">
        <f>_xlfn.XLOOKUP(A1404,attrition_cleaned!$A:$A,attrition_cleaned!$B:$B,"Missing")</f>
        <v>Yes</v>
      </c>
      <c r="L1404" s="9">
        <v>43533</v>
      </c>
      <c r="M1404">
        <f>_xlfn.XLOOKUP(A1404,compensation_cleaned!$A:$A,compensation_cleaned!$B:$B,"Missing")</f>
        <v>708497</v>
      </c>
      <c r="N1404">
        <f>_xlfn.XLOOKUP(A1404,compensation_cleaned!$A:$A,compensation_cleaned!$C:$C,"Missing")</f>
        <v>98616</v>
      </c>
      <c r="O1404" t="str">
        <f>_xlfn.XLOOKUP(A1404,compensation_cleaned!$A:$A,compensation_cleaned!$D:$D,"Missing")</f>
        <v>L2</v>
      </c>
      <c r="P1404">
        <f>_xlfn.XLOOKUP(A1404,engagement_pivot!$A:$A,engagement_pivot!$B:$B,"Missing")</f>
        <v>4</v>
      </c>
      <c r="Q1404" t="str">
        <f>IF(
  _xlfn.XLOOKUP(A1404, engagement_pivot!A:A, engagement_pivot!C:C, 0) &gt; 0,
  "Yes",
  "No"
)</f>
        <v>Yes</v>
      </c>
      <c r="R1404">
        <f t="shared" si="105"/>
        <v>17</v>
      </c>
      <c r="S1404" t="str">
        <f t="shared" si="106"/>
        <v>13–36 months</v>
      </c>
      <c r="T1404">
        <f>_xlfn.XLOOKUP(A1404,performance_pivot!$A:$A,performance_pivot!$B:$B,"Missing")</f>
        <v>3</v>
      </c>
      <c r="U1404">
        <f>_xlfn.XLOOKUP(A1404,compensation_cleaned!$A:$A,compensation_cleaned!$F:$F,"Missing")</f>
        <v>746435.40070921986</v>
      </c>
      <c r="V1404" t="str">
        <f t="shared" si="107"/>
        <v>Below Avg Pay</v>
      </c>
      <c r="W1404" t="str">
        <f t="shared" si="108"/>
        <v>Low/Avg Performer</v>
      </c>
      <c r="Y1404" t="str">
        <f t="shared" si="109"/>
        <v>Low Pay &amp; Low Performance</v>
      </c>
    </row>
    <row r="1405" spans="1:25">
      <c r="A1405" s="11" t="s">
        <v>1591</v>
      </c>
      <c r="B1405" s="12" t="s">
        <v>11</v>
      </c>
      <c r="C1405" s="12">
        <v>29</v>
      </c>
      <c r="D1405" s="12" t="s">
        <v>12</v>
      </c>
      <c r="E1405" s="12" t="s">
        <v>49</v>
      </c>
      <c r="F1405" s="12" t="s">
        <v>50</v>
      </c>
      <c r="G1405" s="13">
        <v>43861</v>
      </c>
      <c r="H1405" s="12" t="s">
        <v>239</v>
      </c>
      <c r="I1405" s="12" t="s">
        <v>56</v>
      </c>
      <c r="J1405" s="14" t="s">
        <v>24</v>
      </c>
      <c r="K1405" t="str">
        <f>_xlfn.XLOOKUP(A1405,attrition_cleaned!$A:$A,attrition_cleaned!$B:$B,"Missing")</f>
        <v>No</v>
      </c>
      <c r="L1405" s="13"/>
      <c r="M1405">
        <f>_xlfn.XLOOKUP(A1405,compensation_cleaned!$A:$A,compensation_cleaned!$B:$B,"Missing")</f>
        <v>442830</v>
      </c>
      <c r="N1405">
        <f>_xlfn.XLOOKUP(A1405,compensation_cleaned!$A:$A,compensation_cleaned!$C:$C,"Missing")</f>
        <v>55473</v>
      </c>
      <c r="O1405" t="str">
        <f>_xlfn.XLOOKUP(A1405,compensation_cleaned!$A:$A,compensation_cleaned!$D:$D,"Missing")</f>
        <v>L1</v>
      </c>
      <c r="P1405">
        <f>_xlfn.XLOOKUP(A1405,engagement_pivot!$A:$A,engagement_pivot!$B:$B,"Missing")</f>
        <v>5</v>
      </c>
      <c r="Q1405" t="str">
        <f>IF(
  _xlfn.XLOOKUP(A1405, engagement_pivot!A:A, engagement_pivot!C:C, 0) &gt; 0,
  "Yes",
  "No"
)</f>
        <v>Yes</v>
      </c>
      <c r="R1405">
        <f t="shared" si="105"/>
        <v>47</v>
      </c>
      <c r="S1405" t="str">
        <f t="shared" si="106"/>
        <v>37+ months</v>
      </c>
      <c r="T1405">
        <f>_xlfn.XLOOKUP(A1405,performance_pivot!$A:$A,performance_pivot!$B:$B,"Missing")</f>
        <v>3</v>
      </c>
      <c r="U1405">
        <f>_xlfn.XLOOKUP(A1405,compensation_cleaned!$A:$A,compensation_cleaned!$F:$F,"Missing")</f>
        <v>499723.03723404254</v>
      </c>
      <c r="V1405" t="str">
        <f t="shared" si="107"/>
        <v>Below Avg Pay</v>
      </c>
      <c r="W1405" t="str">
        <f t="shared" si="108"/>
        <v>Low/Avg Performer</v>
      </c>
      <c r="Y1405" t="str">
        <f t="shared" si="109"/>
        <v>Low Pay &amp; Low Performance</v>
      </c>
    </row>
    <row r="1406" spans="1:25">
      <c r="A1406" s="7" t="s">
        <v>1592</v>
      </c>
      <c r="B1406" s="8" t="s">
        <v>19</v>
      </c>
      <c r="C1406" s="8">
        <v>35</v>
      </c>
      <c r="D1406" s="8" t="s">
        <v>12</v>
      </c>
      <c r="E1406" s="8" t="s">
        <v>33</v>
      </c>
      <c r="F1406" s="8" t="s">
        <v>34</v>
      </c>
      <c r="G1406" s="9">
        <v>43223</v>
      </c>
      <c r="H1406" s="8" t="s">
        <v>444</v>
      </c>
      <c r="I1406" s="8" t="s">
        <v>56</v>
      </c>
      <c r="J1406" s="10" t="s">
        <v>24</v>
      </c>
      <c r="K1406" t="str">
        <f>_xlfn.XLOOKUP(A1406,attrition_cleaned!$A:$A,attrition_cleaned!$B:$B,"Missing")</f>
        <v>No</v>
      </c>
      <c r="L1406" s="9"/>
      <c r="M1406">
        <f>_xlfn.XLOOKUP(A1406,compensation_cleaned!$A:$A,compensation_cleaned!$B:$B,"Missing")</f>
        <v>555736</v>
      </c>
      <c r="N1406">
        <f>_xlfn.XLOOKUP(A1406,compensation_cleaned!$A:$A,compensation_cleaned!$C:$C,"Missing")</f>
        <v>83076</v>
      </c>
      <c r="O1406" t="str">
        <f>_xlfn.XLOOKUP(A1406,compensation_cleaned!$A:$A,compensation_cleaned!$D:$D,"Missing")</f>
        <v>L1</v>
      </c>
      <c r="P1406">
        <f>_xlfn.XLOOKUP(A1406,engagement_pivot!$A:$A,engagement_pivot!$B:$B,"Missing")</f>
        <v>3.3333333333333335</v>
      </c>
      <c r="Q1406" t="str">
        <f>IF(
  _xlfn.XLOOKUP(A1406, engagement_pivot!A:A, engagement_pivot!C:C, 0) &gt; 0,
  "Yes",
  "No"
)</f>
        <v>Yes</v>
      </c>
      <c r="R1406">
        <f t="shared" si="105"/>
        <v>67</v>
      </c>
      <c r="S1406" t="str">
        <f t="shared" si="106"/>
        <v>37+ months</v>
      </c>
      <c r="T1406">
        <f>_xlfn.XLOOKUP(A1406,performance_pivot!$A:$A,performance_pivot!$B:$B,"Missing")</f>
        <v>4</v>
      </c>
      <c r="U1406">
        <f>_xlfn.XLOOKUP(A1406,compensation_cleaned!$A:$A,compensation_cleaned!$F:$F,"Missing")</f>
        <v>499723.03723404254</v>
      </c>
      <c r="V1406" t="str">
        <f t="shared" si="107"/>
        <v>Above Avg Pay</v>
      </c>
      <c r="W1406" t="str">
        <f t="shared" si="108"/>
        <v>High Performer</v>
      </c>
      <c r="Y1406" t="str">
        <f t="shared" si="109"/>
        <v>Well Aligned</v>
      </c>
    </row>
    <row r="1407" spans="1:25">
      <c r="A1407" s="11" t="s">
        <v>1593</v>
      </c>
      <c r="B1407" s="12" t="s">
        <v>19</v>
      </c>
      <c r="C1407" s="12">
        <v>36</v>
      </c>
      <c r="D1407" s="12" t="s">
        <v>12</v>
      </c>
      <c r="E1407" s="12" t="s">
        <v>13</v>
      </c>
      <c r="F1407" s="12" t="s">
        <v>14</v>
      </c>
      <c r="G1407" s="13">
        <v>42741</v>
      </c>
      <c r="H1407" s="12" t="s">
        <v>683</v>
      </c>
      <c r="I1407" s="12" t="s">
        <v>16</v>
      </c>
      <c r="J1407" s="14" t="s">
        <v>24</v>
      </c>
      <c r="K1407" t="str">
        <f>_xlfn.XLOOKUP(A1407,attrition_cleaned!$A:$A,attrition_cleaned!$B:$B,"Missing")</f>
        <v>Yes</v>
      </c>
      <c r="L1407" s="13">
        <v>43443</v>
      </c>
      <c r="M1407">
        <f>_xlfn.XLOOKUP(A1407,compensation_cleaned!$A:$A,compensation_cleaned!$B:$B,"Missing")</f>
        <v>489644</v>
      </c>
      <c r="N1407">
        <f>_xlfn.XLOOKUP(A1407,compensation_cleaned!$A:$A,compensation_cleaned!$C:$C,"Missing")</f>
        <v>73148</v>
      </c>
      <c r="O1407" t="str">
        <f>_xlfn.XLOOKUP(A1407,compensation_cleaned!$A:$A,compensation_cleaned!$D:$D,"Missing")</f>
        <v>L1</v>
      </c>
      <c r="P1407">
        <f>_xlfn.XLOOKUP(A1407,engagement_pivot!$A:$A,engagement_pivot!$B:$B,"Missing")</f>
        <v>1</v>
      </c>
      <c r="Q1407" t="str">
        <f>IF(
  _xlfn.XLOOKUP(A1407, engagement_pivot!A:A, engagement_pivot!C:C, 0) &gt; 0,
  "Yes",
  "No"
)</f>
        <v>Yes</v>
      </c>
      <c r="R1407">
        <f t="shared" si="105"/>
        <v>23</v>
      </c>
      <c r="S1407" t="str">
        <f t="shared" si="106"/>
        <v>13–36 months</v>
      </c>
      <c r="T1407">
        <f>_xlfn.XLOOKUP(A1407,performance_pivot!$A:$A,performance_pivot!$B:$B,"Missing")</f>
        <v>4</v>
      </c>
      <c r="U1407">
        <f>_xlfn.XLOOKUP(A1407,compensation_cleaned!$A:$A,compensation_cleaned!$F:$F,"Missing")</f>
        <v>499723.03723404254</v>
      </c>
      <c r="V1407" t="str">
        <f t="shared" si="107"/>
        <v>Below Avg Pay</v>
      </c>
      <c r="W1407" t="str">
        <f t="shared" si="108"/>
        <v>High Performer</v>
      </c>
      <c r="Y1407" t="str">
        <f t="shared" si="109"/>
        <v>Underpaid High Performer</v>
      </c>
    </row>
    <row r="1408" spans="1:25">
      <c r="A1408" s="7" t="s">
        <v>1594</v>
      </c>
      <c r="B1408" s="8" t="s">
        <v>11</v>
      </c>
      <c r="C1408" s="8">
        <v>23</v>
      </c>
      <c r="D1408" s="8" t="s">
        <v>20</v>
      </c>
      <c r="E1408" s="8" t="s">
        <v>26</v>
      </c>
      <c r="F1408" s="8" t="s">
        <v>58</v>
      </c>
      <c r="G1408" s="9">
        <v>44425</v>
      </c>
      <c r="H1408" s="8" t="s">
        <v>198</v>
      </c>
      <c r="I1408" s="8" t="s">
        <v>56</v>
      </c>
      <c r="J1408" s="10" t="s">
        <v>17</v>
      </c>
      <c r="K1408" t="str">
        <f>_xlfn.XLOOKUP(A1408,attrition_cleaned!$A:$A,attrition_cleaned!$B:$B,"Missing")</f>
        <v>No</v>
      </c>
      <c r="L1408" s="9"/>
      <c r="M1408">
        <f>_xlfn.XLOOKUP(A1408,compensation_cleaned!$A:$A,compensation_cleaned!$B:$B,"Missing")</f>
        <v>453057</v>
      </c>
      <c r="N1408">
        <f>_xlfn.XLOOKUP(A1408,compensation_cleaned!$A:$A,compensation_cleaned!$C:$C,"Missing")</f>
        <v>23778</v>
      </c>
      <c r="O1408" t="str">
        <f>_xlfn.XLOOKUP(A1408,compensation_cleaned!$A:$A,compensation_cleaned!$D:$D,"Missing")</f>
        <v>L1</v>
      </c>
      <c r="P1408">
        <f>_xlfn.XLOOKUP(A1408,engagement_pivot!$A:$A,engagement_pivot!$B:$B,"Missing")</f>
        <v>4</v>
      </c>
      <c r="Q1408" t="str">
        <f>IF(
  _xlfn.XLOOKUP(A1408, engagement_pivot!A:A, engagement_pivot!C:C, 0) &gt; 0,
  "Yes",
  "No"
)</f>
        <v>Yes</v>
      </c>
      <c r="R1408">
        <f t="shared" si="105"/>
        <v>28</v>
      </c>
      <c r="S1408" t="str">
        <f t="shared" si="106"/>
        <v>13–36 months</v>
      </c>
      <c r="T1408">
        <f>_xlfn.XLOOKUP(A1408,performance_pivot!$A:$A,performance_pivot!$B:$B,"Missing")</f>
        <v>3.5</v>
      </c>
      <c r="U1408">
        <f>_xlfn.XLOOKUP(A1408,compensation_cleaned!$A:$A,compensation_cleaned!$F:$F,"Missing")</f>
        <v>499723.03723404254</v>
      </c>
      <c r="V1408" t="str">
        <f t="shared" si="107"/>
        <v>Below Avg Pay</v>
      </c>
      <c r="W1408" t="str">
        <f t="shared" si="108"/>
        <v>Low/Avg Performer</v>
      </c>
      <c r="Y1408" t="str">
        <f t="shared" si="109"/>
        <v>Low Pay &amp; Low Performance</v>
      </c>
    </row>
    <row r="1409" spans="1:25">
      <c r="A1409" s="11" t="s">
        <v>1595</v>
      </c>
      <c r="B1409" s="12" t="s">
        <v>19</v>
      </c>
      <c r="C1409" s="12">
        <v>42</v>
      </c>
      <c r="D1409" s="12" t="s">
        <v>12</v>
      </c>
      <c r="E1409" s="12" t="s">
        <v>26</v>
      </c>
      <c r="F1409" s="12" t="s">
        <v>27</v>
      </c>
      <c r="G1409" s="13">
        <v>45151</v>
      </c>
      <c r="H1409" s="12" t="s">
        <v>159</v>
      </c>
      <c r="I1409" s="12" t="s">
        <v>70</v>
      </c>
      <c r="J1409" s="14" t="s">
        <v>24</v>
      </c>
      <c r="K1409" t="str">
        <f>_xlfn.XLOOKUP(A1409,attrition_cleaned!$A:$A,attrition_cleaned!$B:$B,"Missing")</f>
        <v>No</v>
      </c>
      <c r="L1409" s="13"/>
      <c r="M1409">
        <f>_xlfn.XLOOKUP(A1409,compensation_cleaned!$A:$A,compensation_cleaned!$B:$B,"Missing")</f>
        <v>1490651</v>
      </c>
      <c r="N1409">
        <f>_xlfn.XLOOKUP(A1409,compensation_cleaned!$A:$A,compensation_cleaned!$C:$C,"Missing")</f>
        <v>127781</v>
      </c>
      <c r="O1409" t="str">
        <f>_xlfn.XLOOKUP(A1409,compensation_cleaned!$A:$A,compensation_cleaned!$D:$D,"Missing")</f>
        <v>L4</v>
      </c>
      <c r="P1409">
        <f>_xlfn.XLOOKUP(A1409,engagement_pivot!$A:$A,engagement_pivot!$B:$B,"Missing")</f>
        <v>2.5</v>
      </c>
      <c r="Q1409" t="str">
        <f>IF(
  _xlfn.XLOOKUP(A1409, engagement_pivot!A:A, engagement_pivot!C:C, 0) &gt; 0,
  "Yes",
  "No"
)</f>
        <v>Yes</v>
      </c>
      <c r="R1409">
        <f t="shared" si="105"/>
        <v>4</v>
      </c>
      <c r="S1409" t="str">
        <f t="shared" si="106"/>
        <v>0–12 months</v>
      </c>
      <c r="T1409">
        <f>_xlfn.XLOOKUP(A1409,performance_pivot!$A:$A,performance_pivot!$B:$B,"Missing")</f>
        <v>4</v>
      </c>
      <c r="U1409">
        <f>_xlfn.XLOOKUP(A1409,compensation_cleaned!$A:$A,compensation_cleaned!$F:$F,"Missing")</f>
        <v>1044648.4727722772</v>
      </c>
      <c r="V1409" t="str">
        <f t="shared" si="107"/>
        <v>Above Avg Pay</v>
      </c>
      <c r="W1409" t="str">
        <f t="shared" si="108"/>
        <v>High Performer</v>
      </c>
      <c r="Y1409" t="str">
        <f t="shared" si="109"/>
        <v>Well Aligned</v>
      </c>
    </row>
    <row r="1410" spans="1:25">
      <c r="A1410" s="7" t="s">
        <v>1596</v>
      </c>
      <c r="B1410" s="8" t="s">
        <v>19</v>
      </c>
      <c r="C1410" s="8">
        <v>29</v>
      </c>
      <c r="D1410" s="8" t="s">
        <v>12</v>
      </c>
      <c r="E1410" s="8" t="s">
        <v>26</v>
      </c>
      <c r="F1410" s="8" t="s">
        <v>58</v>
      </c>
      <c r="G1410" s="9">
        <v>42904</v>
      </c>
      <c r="H1410" s="8" t="s">
        <v>22</v>
      </c>
      <c r="I1410" s="8" t="s">
        <v>31</v>
      </c>
      <c r="J1410" s="10" t="s">
        <v>24</v>
      </c>
      <c r="K1410" t="str">
        <f>_xlfn.XLOOKUP(A1410,attrition_cleaned!$A:$A,attrition_cleaned!$B:$B,"Missing")</f>
        <v>No</v>
      </c>
      <c r="L1410" s="9"/>
      <c r="M1410">
        <f>_xlfn.XLOOKUP(A1410,compensation_cleaned!$A:$A,compensation_cleaned!$B:$B,"Missing")</f>
        <v>1253769</v>
      </c>
      <c r="N1410">
        <f>_xlfn.XLOOKUP(A1410,compensation_cleaned!$A:$A,compensation_cleaned!$C:$C,"Missing")</f>
        <v>173975</v>
      </c>
      <c r="O1410" t="str">
        <f>_xlfn.XLOOKUP(A1410,compensation_cleaned!$A:$A,compensation_cleaned!$D:$D,"Missing")</f>
        <v>L4</v>
      </c>
      <c r="P1410">
        <f>_xlfn.XLOOKUP(A1410,engagement_pivot!$A:$A,engagement_pivot!$B:$B,"Missing")</f>
        <v>1</v>
      </c>
      <c r="Q1410" t="str">
        <f>IF(
  _xlfn.XLOOKUP(A1410, engagement_pivot!A:A, engagement_pivot!C:C, 0) &gt; 0,
  "Yes",
  "No"
)</f>
        <v>Yes</v>
      </c>
      <c r="R1410">
        <f t="shared" si="105"/>
        <v>78</v>
      </c>
      <c r="S1410" t="str">
        <f t="shared" si="106"/>
        <v>37+ months</v>
      </c>
      <c r="T1410">
        <f>_xlfn.XLOOKUP(A1410,performance_pivot!$A:$A,performance_pivot!$B:$B,"Missing")</f>
        <v>3.5</v>
      </c>
      <c r="U1410">
        <f>_xlfn.XLOOKUP(A1410,compensation_cleaned!$A:$A,compensation_cleaned!$F:$F,"Missing")</f>
        <v>1044648.4727722772</v>
      </c>
      <c r="V1410" t="str">
        <f t="shared" si="107"/>
        <v>Above Avg Pay</v>
      </c>
      <c r="W1410" t="str">
        <f t="shared" si="108"/>
        <v>Low/Avg Performer</v>
      </c>
      <c r="Y1410" t="str">
        <f t="shared" si="109"/>
        <v>Overpaid Low Performer</v>
      </c>
    </row>
    <row r="1411" spans="1:25">
      <c r="A1411" s="11" t="s">
        <v>1597</v>
      </c>
      <c r="B1411" s="12" t="s">
        <v>19</v>
      </c>
      <c r="C1411" s="12">
        <v>44</v>
      </c>
      <c r="D1411" s="12" t="s">
        <v>12</v>
      </c>
      <c r="E1411" s="12" t="s">
        <v>33</v>
      </c>
      <c r="F1411" s="12" t="s">
        <v>34</v>
      </c>
      <c r="G1411" s="13">
        <v>43578</v>
      </c>
      <c r="H1411" s="12" t="s">
        <v>683</v>
      </c>
      <c r="I1411" s="12" t="s">
        <v>23</v>
      </c>
      <c r="J1411" s="14" t="s">
        <v>24</v>
      </c>
      <c r="K1411" t="str">
        <f>_xlfn.XLOOKUP(A1411,attrition_cleaned!$A:$A,attrition_cleaned!$B:$B,"Missing")</f>
        <v>No</v>
      </c>
      <c r="L1411" s="13"/>
      <c r="M1411">
        <f>_xlfn.XLOOKUP(A1411,compensation_cleaned!$A:$A,compensation_cleaned!$B:$B,"Missing")</f>
        <v>765002</v>
      </c>
      <c r="N1411">
        <f>_xlfn.XLOOKUP(A1411,compensation_cleaned!$A:$A,compensation_cleaned!$C:$C,"Missing")</f>
        <v>62925</v>
      </c>
      <c r="O1411" t="str">
        <f>_xlfn.XLOOKUP(A1411,compensation_cleaned!$A:$A,compensation_cleaned!$D:$D,"Missing")</f>
        <v>L2</v>
      </c>
      <c r="P1411">
        <f>_xlfn.XLOOKUP(A1411,engagement_pivot!$A:$A,engagement_pivot!$B:$B,"Missing")</f>
        <v>2.3333333333333335</v>
      </c>
      <c r="Q1411" t="str">
        <f>IF(
  _xlfn.XLOOKUP(A1411, engagement_pivot!A:A, engagement_pivot!C:C, 0) &gt; 0,
  "Yes",
  "No"
)</f>
        <v>Yes</v>
      </c>
      <c r="R1411">
        <f t="shared" ref="R1411:R1474" si="110">IF(K1411="Yes",DATEDIF(G1411,L1411,"M"),DATEDIF(G1411,DATE(2023,12,31),"M"))</f>
        <v>56</v>
      </c>
      <c r="S1411" t="str">
        <f t="shared" ref="S1411:S1474" si="111">IF(R1411&lt;=12,"0–12 months",
 IF(R1411&lt;=36,"13–36 months","37+ months"))</f>
        <v>37+ months</v>
      </c>
      <c r="T1411">
        <f>_xlfn.XLOOKUP(A1411,performance_pivot!$A:$A,performance_pivot!$B:$B,"Missing")</f>
        <v>2</v>
      </c>
      <c r="U1411">
        <f>_xlfn.XLOOKUP(A1411,compensation_cleaned!$A:$A,compensation_cleaned!$F:$F,"Missing")</f>
        <v>746435.40070921986</v>
      </c>
      <c r="V1411" t="str">
        <f t="shared" ref="V1411:V1474" si="112">IF(M1411&gt;U1411,"Above Avg Pay","Below Avg Pay")</f>
        <v>Above Avg Pay</v>
      </c>
      <c r="W1411" t="str">
        <f t="shared" ref="W1411:W1474" si="113">IF(T1411&gt;=4,"High Performer","Low/Avg Performer")</f>
        <v>Low/Avg Performer</v>
      </c>
      <c r="Y1411" t="str">
        <f t="shared" si="109"/>
        <v>Overpaid Low Performer</v>
      </c>
    </row>
    <row r="1412" spans="1:25">
      <c r="A1412" s="7" t="s">
        <v>1598</v>
      </c>
      <c r="B1412" s="8" t="s">
        <v>11</v>
      </c>
      <c r="C1412" s="8">
        <v>34</v>
      </c>
      <c r="D1412" s="8" t="s">
        <v>12</v>
      </c>
      <c r="E1412" s="8" t="s">
        <v>49</v>
      </c>
      <c r="F1412" s="8" t="s">
        <v>65</v>
      </c>
      <c r="G1412" s="9">
        <v>43734</v>
      </c>
      <c r="H1412" s="8" t="s">
        <v>92</v>
      </c>
      <c r="I1412" s="8" t="s">
        <v>31</v>
      </c>
      <c r="J1412" s="10" t="s">
        <v>24</v>
      </c>
      <c r="K1412" t="str">
        <f>_xlfn.XLOOKUP(A1412,attrition_cleaned!$A:$A,attrition_cleaned!$B:$B,"Missing")</f>
        <v>Yes</v>
      </c>
      <c r="L1412" s="9">
        <v>44371</v>
      </c>
      <c r="M1412">
        <f>_xlfn.XLOOKUP(A1412,compensation_cleaned!$A:$A,compensation_cleaned!$B:$B,"Missing")</f>
        <v>478600</v>
      </c>
      <c r="N1412">
        <f>_xlfn.XLOOKUP(A1412,compensation_cleaned!$A:$A,compensation_cleaned!$C:$C,"Missing")</f>
        <v>35317</v>
      </c>
      <c r="O1412" t="str">
        <f>_xlfn.XLOOKUP(A1412,compensation_cleaned!$A:$A,compensation_cleaned!$D:$D,"Missing")</f>
        <v>L1</v>
      </c>
      <c r="P1412">
        <f>_xlfn.XLOOKUP(A1412,engagement_pivot!$A:$A,engagement_pivot!$B:$B,"Missing")</f>
        <v>2</v>
      </c>
      <c r="Q1412" t="str">
        <f>IF(
  _xlfn.XLOOKUP(A1412, engagement_pivot!A:A, engagement_pivot!C:C, 0) &gt; 0,
  "Yes",
  "No"
)</f>
        <v>Yes</v>
      </c>
      <c r="R1412">
        <f t="shared" si="110"/>
        <v>20</v>
      </c>
      <c r="S1412" t="str">
        <f t="shared" si="111"/>
        <v>13–36 months</v>
      </c>
      <c r="T1412">
        <f>_xlfn.XLOOKUP(A1412,performance_pivot!$A:$A,performance_pivot!$B:$B,"Missing")</f>
        <v>3.5</v>
      </c>
      <c r="U1412">
        <f>_xlfn.XLOOKUP(A1412,compensation_cleaned!$A:$A,compensation_cleaned!$F:$F,"Missing")</f>
        <v>499723.03723404254</v>
      </c>
      <c r="V1412" t="str">
        <f t="shared" si="112"/>
        <v>Below Avg Pay</v>
      </c>
      <c r="W1412" t="str">
        <f t="shared" si="113"/>
        <v>Low/Avg Performer</v>
      </c>
      <c r="Y1412" t="str">
        <f t="shared" ref="Y1412:Y1475" si="114">IF(
 AND(V1412="Above Avg Pay",W1412="High Performer"),"Well Aligned",
 IF(
  AND(V1412="Below Avg Pay",W1412="High Performer"),"Underpaid High Performer",
  IF(
   AND(V1412="Above Avg Pay",W1412="Low/Avg Performer"),"Overpaid Low Performer",
   "Low Pay &amp; Low Performance"
  )
 )
)</f>
        <v>Low Pay &amp; Low Performance</v>
      </c>
    </row>
    <row r="1413" spans="1:25">
      <c r="A1413" s="11" t="s">
        <v>1599</v>
      </c>
      <c r="B1413" s="12" t="s">
        <v>19</v>
      </c>
      <c r="C1413" s="12">
        <v>27</v>
      </c>
      <c r="D1413" s="12" t="s">
        <v>12</v>
      </c>
      <c r="E1413" s="12" t="s">
        <v>37</v>
      </c>
      <c r="F1413" s="12" t="s">
        <v>43</v>
      </c>
      <c r="G1413" s="13">
        <v>43782</v>
      </c>
      <c r="H1413" s="12" t="s">
        <v>22</v>
      </c>
      <c r="I1413" s="12" t="s">
        <v>16</v>
      </c>
      <c r="J1413" s="14" t="s">
        <v>24</v>
      </c>
      <c r="K1413" t="str">
        <f>_xlfn.XLOOKUP(A1413,attrition_cleaned!$A:$A,attrition_cleaned!$B:$B,"Missing")</f>
        <v>No</v>
      </c>
      <c r="L1413" s="13"/>
      <c r="M1413">
        <f>_xlfn.XLOOKUP(A1413,compensation_cleaned!$A:$A,compensation_cleaned!$B:$B,"Missing")</f>
        <v>672085</v>
      </c>
      <c r="N1413">
        <f>_xlfn.XLOOKUP(A1413,compensation_cleaned!$A:$A,compensation_cleaned!$C:$C,"Missing")</f>
        <v>40140</v>
      </c>
      <c r="O1413" t="str">
        <f>_xlfn.XLOOKUP(A1413,compensation_cleaned!$A:$A,compensation_cleaned!$D:$D,"Missing")</f>
        <v>L2</v>
      </c>
      <c r="P1413">
        <f>_xlfn.XLOOKUP(A1413,engagement_pivot!$A:$A,engagement_pivot!$B:$B,"Missing")</f>
        <v>1</v>
      </c>
      <c r="Q1413" t="str">
        <f>IF(
  _xlfn.XLOOKUP(A1413, engagement_pivot!A:A, engagement_pivot!C:C, 0) &gt; 0,
  "Yes",
  "No"
)</f>
        <v>Yes</v>
      </c>
      <c r="R1413">
        <f t="shared" si="110"/>
        <v>49</v>
      </c>
      <c r="S1413" t="str">
        <f t="shared" si="111"/>
        <v>37+ months</v>
      </c>
      <c r="T1413">
        <f>_xlfn.XLOOKUP(A1413,performance_pivot!$A:$A,performance_pivot!$B:$B,"Missing")</f>
        <v>3</v>
      </c>
      <c r="U1413">
        <f>_xlfn.XLOOKUP(A1413,compensation_cleaned!$A:$A,compensation_cleaned!$F:$F,"Missing")</f>
        <v>746435.40070921986</v>
      </c>
      <c r="V1413" t="str">
        <f t="shared" si="112"/>
        <v>Below Avg Pay</v>
      </c>
      <c r="W1413" t="str">
        <f t="shared" si="113"/>
        <v>Low/Avg Performer</v>
      </c>
      <c r="Y1413" t="str">
        <f t="shared" si="114"/>
        <v>Low Pay &amp; Low Performance</v>
      </c>
    </row>
    <row r="1414" spans="1:25">
      <c r="A1414" s="7" t="s">
        <v>1600</v>
      </c>
      <c r="B1414" s="8" t="s">
        <v>19</v>
      </c>
      <c r="C1414" s="8">
        <v>32</v>
      </c>
      <c r="D1414" s="8" t="s">
        <v>20</v>
      </c>
      <c r="E1414" s="8" t="s">
        <v>26</v>
      </c>
      <c r="F1414" s="8" t="s">
        <v>27</v>
      </c>
      <c r="G1414" s="9">
        <v>43797</v>
      </c>
      <c r="H1414" s="8" t="s">
        <v>166</v>
      </c>
      <c r="I1414" s="8" t="s">
        <v>45</v>
      </c>
      <c r="J1414" s="10" t="s">
        <v>24</v>
      </c>
      <c r="K1414" t="str">
        <f>_xlfn.XLOOKUP(A1414,attrition_cleaned!$A:$A,attrition_cleaned!$B:$B,"Missing")</f>
        <v>No</v>
      </c>
      <c r="L1414" s="9"/>
      <c r="M1414">
        <f>_xlfn.XLOOKUP(A1414,compensation_cleaned!$A:$A,compensation_cleaned!$B:$B,"Missing")</f>
        <v>471678</v>
      </c>
      <c r="N1414">
        <f>_xlfn.XLOOKUP(A1414,compensation_cleaned!$A:$A,compensation_cleaned!$C:$C,"Missing")</f>
        <v>41209</v>
      </c>
      <c r="O1414" t="str">
        <f>_xlfn.XLOOKUP(A1414,compensation_cleaned!$A:$A,compensation_cleaned!$D:$D,"Missing")</f>
        <v>L1</v>
      </c>
      <c r="P1414">
        <f>_xlfn.XLOOKUP(A1414,engagement_pivot!$A:$A,engagement_pivot!$B:$B,"Missing")</f>
        <v>5</v>
      </c>
      <c r="Q1414" t="str">
        <f>IF(
  _xlfn.XLOOKUP(A1414, engagement_pivot!A:A, engagement_pivot!C:C, 0) &gt; 0,
  "Yes",
  "No"
)</f>
        <v>Yes</v>
      </c>
      <c r="R1414">
        <f t="shared" si="110"/>
        <v>49</v>
      </c>
      <c r="S1414" t="str">
        <f t="shared" si="111"/>
        <v>37+ months</v>
      </c>
      <c r="T1414">
        <f>_xlfn.XLOOKUP(A1414,performance_pivot!$A:$A,performance_pivot!$B:$B,"Missing")</f>
        <v>2.6666666666666665</v>
      </c>
      <c r="U1414">
        <f>_xlfn.XLOOKUP(A1414,compensation_cleaned!$A:$A,compensation_cleaned!$F:$F,"Missing")</f>
        <v>499723.03723404254</v>
      </c>
      <c r="V1414" t="str">
        <f t="shared" si="112"/>
        <v>Below Avg Pay</v>
      </c>
      <c r="W1414" t="str">
        <f t="shared" si="113"/>
        <v>Low/Avg Performer</v>
      </c>
      <c r="Y1414" t="str">
        <f t="shared" si="114"/>
        <v>Low Pay &amp; Low Performance</v>
      </c>
    </row>
    <row r="1415" spans="1:25">
      <c r="A1415" s="11" t="s">
        <v>1601</v>
      </c>
      <c r="B1415" s="12" t="s">
        <v>11</v>
      </c>
      <c r="C1415" s="12">
        <v>32</v>
      </c>
      <c r="D1415" s="12" t="s">
        <v>20</v>
      </c>
      <c r="E1415" s="12" t="s">
        <v>33</v>
      </c>
      <c r="F1415" s="12" t="s">
        <v>34</v>
      </c>
      <c r="G1415" s="13">
        <v>43071</v>
      </c>
      <c r="H1415" s="12" t="s">
        <v>140</v>
      </c>
      <c r="I1415" s="12" t="s">
        <v>16</v>
      </c>
      <c r="J1415" s="14" t="s">
        <v>24</v>
      </c>
      <c r="K1415" t="str">
        <f>_xlfn.XLOOKUP(A1415,attrition_cleaned!$A:$A,attrition_cleaned!$B:$B,"Missing")</f>
        <v>No</v>
      </c>
      <c r="L1415" s="13"/>
      <c r="M1415">
        <f>_xlfn.XLOOKUP(A1415,compensation_cleaned!$A:$A,compensation_cleaned!$B:$B,"Missing")</f>
        <v>1077602</v>
      </c>
      <c r="N1415">
        <f>_xlfn.XLOOKUP(A1415,compensation_cleaned!$A:$A,compensation_cleaned!$C:$C,"Missing")</f>
        <v>106236</v>
      </c>
      <c r="O1415" t="str">
        <f>_xlfn.XLOOKUP(A1415,compensation_cleaned!$A:$A,compensation_cleaned!$D:$D,"Missing")</f>
        <v>L3</v>
      </c>
      <c r="P1415">
        <f>_xlfn.XLOOKUP(A1415,engagement_pivot!$A:$A,engagement_pivot!$B:$B,"Missing")</f>
        <v>2.5</v>
      </c>
      <c r="Q1415" t="str">
        <f>IF(
  _xlfn.XLOOKUP(A1415, engagement_pivot!A:A, engagement_pivot!C:C, 0) &gt; 0,
  "Yes",
  "No"
)</f>
        <v>Yes</v>
      </c>
      <c r="R1415">
        <f t="shared" si="110"/>
        <v>72</v>
      </c>
      <c r="S1415" t="str">
        <f t="shared" si="111"/>
        <v>37+ months</v>
      </c>
      <c r="T1415">
        <f>_xlfn.XLOOKUP(A1415,performance_pivot!$A:$A,performance_pivot!$B:$B,"Missing")</f>
        <v>4</v>
      </c>
      <c r="U1415">
        <f>_xlfn.XLOOKUP(A1415,compensation_cleaned!$A:$A,compensation_cleaned!$F:$F,"Missing")</f>
        <v>1044648.4727722772</v>
      </c>
      <c r="V1415" t="str">
        <f t="shared" si="112"/>
        <v>Above Avg Pay</v>
      </c>
      <c r="W1415" t="str">
        <f t="shared" si="113"/>
        <v>High Performer</v>
      </c>
      <c r="Y1415" t="str">
        <f t="shared" si="114"/>
        <v>Well Aligned</v>
      </c>
    </row>
    <row r="1416" spans="1:25">
      <c r="A1416" s="7" t="s">
        <v>1602</v>
      </c>
      <c r="B1416" s="8" t="s">
        <v>11</v>
      </c>
      <c r="C1416" s="8">
        <v>27</v>
      </c>
      <c r="D1416" s="8" t="s">
        <v>20</v>
      </c>
      <c r="E1416" s="8" t="s">
        <v>33</v>
      </c>
      <c r="F1416" s="8" t="s">
        <v>112</v>
      </c>
      <c r="G1416" s="9">
        <v>44671</v>
      </c>
      <c r="H1416" s="8" t="s">
        <v>51</v>
      </c>
      <c r="I1416" s="8" t="s">
        <v>56</v>
      </c>
      <c r="J1416" s="10" t="s">
        <v>24</v>
      </c>
      <c r="K1416" t="str">
        <f>_xlfn.XLOOKUP(A1416,attrition_cleaned!$A:$A,attrition_cleaned!$B:$B,"Missing")</f>
        <v>Yes</v>
      </c>
      <c r="L1416" s="9">
        <v>45172</v>
      </c>
      <c r="M1416">
        <f>_xlfn.XLOOKUP(A1416,compensation_cleaned!$A:$A,compensation_cleaned!$B:$B,"Missing")</f>
        <v>481328</v>
      </c>
      <c r="N1416">
        <f>_xlfn.XLOOKUP(A1416,compensation_cleaned!$A:$A,compensation_cleaned!$C:$C,"Missing")</f>
        <v>44409</v>
      </c>
      <c r="O1416" t="str">
        <f>_xlfn.XLOOKUP(A1416,compensation_cleaned!$A:$A,compensation_cleaned!$D:$D,"Missing")</f>
        <v>L1</v>
      </c>
      <c r="P1416">
        <f>_xlfn.XLOOKUP(A1416,engagement_pivot!$A:$A,engagement_pivot!$B:$B,"Missing")</f>
        <v>2.3333333333333335</v>
      </c>
      <c r="Q1416" t="str">
        <f>IF(
  _xlfn.XLOOKUP(A1416, engagement_pivot!A:A, engagement_pivot!C:C, 0) &gt; 0,
  "Yes",
  "No"
)</f>
        <v>Yes</v>
      </c>
      <c r="R1416">
        <f t="shared" si="110"/>
        <v>16</v>
      </c>
      <c r="S1416" t="str">
        <f t="shared" si="111"/>
        <v>13–36 months</v>
      </c>
      <c r="T1416">
        <f>_xlfn.XLOOKUP(A1416,performance_pivot!$A:$A,performance_pivot!$B:$B,"Missing")</f>
        <v>2.5</v>
      </c>
      <c r="U1416">
        <f>_xlfn.XLOOKUP(A1416,compensation_cleaned!$A:$A,compensation_cleaned!$F:$F,"Missing")</f>
        <v>499723.03723404254</v>
      </c>
      <c r="V1416" t="str">
        <f t="shared" si="112"/>
        <v>Below Avg Pay</v>
      </c>
      <c r="W1416" t="str">
        <f t="shared" si="113"/>
        <v>Low/Avg Performer</v>
      </c>
      <c r="Y1416" t="str">
        <f t="shared" si="114"/>
        <v>Low Pay &amp; Low Performance</v>
      </c>
    </row>
    <row r="1417" spans="1:25">
      <c r="A1417" s="11" t="s">
        <v>1603</v>
      </c>
      <c r="B1417" s="12" t="s">
        <v>19</v>
      </c>
      <c r="C1417" s="12">
        <v>43</v>
      </c>
      <c r="D1417" s="12" t="s">
        <v>20</v>
      </c>
      <c r="E1417" s="12" t="s">
        <v>33</v>
      </c>
      <c r="F1417" s="12" t="s">
        <v>34</v>
      </c>
      <c r="G1417" s="13">
        <v>45213</v>
      </c>
      <c r="H1417" s="12" t="s">
        <v>398</v>
      </c>
      <c r="I1417" s="12" t="s">
        <v>16</v>
      </c>
      <c r="J1417" s="14" t="s">
        <v>24</v>
      </c>
      <c r="K1417" t="str">
        <f>_xlfn.XLOOKUP(A1417,attrition_cleaned!$A:$A,attrition_cleaned!$B:$B,"Missing")</f>
        <v>Yes</v>
      </c>
      <c r="L1417" s="13">
        <v>45753</v>
      </c>
      <c r="M1417">
        <f>_xlfn.XLOOKUP(A1417,compensation_cleaned!$A:$A,compensation_cleaned!$B:$B,"Missing")</f>
        <v>1114344</v>
      </c>
      <c r="N1417">
        <f>_xlfn.XLOOKUP(A1417,compensation_cleaned!$A:$A,compensation_cleaned!$C:$C,"Missing")</f>
        <v>123914</v>
      </c>
      <c r="O1417" t="str">
        <f>_xlfn.XLOOKUP(A1417,compensation_cleaned!$A:$A,compensation_cleaned!$D:$D,"Missing")</f>
        <v>L3</v>
      </c>
      <c r="P1417">
        <f>_xlfn.XLOOKUP(A1417,engagement_pivot!$A:$A,engagement_pivot!$B:$B,"Missing")</f>
        <v>4</v>
      </c>
      <c r="Q1417" t="str">
        <f>IF(
  _xlfn.XLOOKUP(A1417, engagement_pivot!A:A, engagement_pivot!C:C, 0) &gt; 0,
  "Yes",
  "No"
)</f>
        <v>Yes</v>
      </c>
      <c r="R1417">
        <f t="shared" si="110"/>
        <v>17</v>
      </c>
      <c r="S1417" t="str">
        <f t="shared" si="111"/>
        <v>13–36 months</v>
      </c>
      <c r="T1417">
        <f>_xlfn.XLOOKUP(A1417,performance_pivot!$A:$A,performance_pivot!$B:$B,"Missing")</f>
        <v>3.25</v>
      </c>
      <c r="U1417">
        <f>_xlfn.XLOOKUP(A1417,compensation_cleaned!$A:$A,compensation_cleaned!$F:$F,"Missing")</f>
        <v>1044648.4727722772</v>
      </c>
      <c r="V1417" t="str">
        <f t="shared" si="112"/>
        <v>Above Avg Pay</v>
      </c>
      <c r="W1417" t="str">
        <f t="shared" si="113"/>
        <v>Low/Avg Performer</v>
      </c>
      <c r="Y1417" t="str">
        <f t="shared" si="114"/>
        <v>Overpaid Low Performer</v>
      </c>
    </row>
    <row r="1418" spans="1:25">
      <c r="A1418" s="7" t="s">
        <v>1604</v>
      </c>
      <c r="B1418" s="8" t="s">
        <v>19</v>
      </c>
      <c r="C1418" s="8">
        <v>35</v>
      </c>
      <c r="D1418" s="8" t="s">
        <v>12</v>
      </c>
      <c r="E1418" s="8" t="s">
        <v>49</v>
      </c>
      <c r="F1418" s="8" t="s">
        <v>68</v>
      </c>
      <c r="G1418" s="9">
        <v>44493</v>
      </c>
      <c r="H1418" s="8" t="s">
        <v>258</v>
      </c>
      <c r="I1418" s="8" t="s">
        <v>70</v>
      </c>
      <c r="J1418" s="10" t="s">
        <v>24</v>
      </c>
      <c r="K1418" t="str">
        <f>_xlfn.XLOOKUP(A1418,attrition_cleaned!$A:$A,attrition_cleaned!$B:$B,"Missing")</f>
        <v>No</v>
      </c>
      <c r="L1418" s="9"/>
      <c r="M1418">
        <f>_xlfn.XLOOKUP(A1418,compensation_cleaned!$A:$A,compensation_cleaned!$B:$B,"Missing")</f>
        <v>645262</v>
      </c>
      <c r="N1418">
        <f>_xlfn.XLOOKUP(A1418,compensation_cleaned!$A:$A,compensation_cleaned!$C:$C,"Missing")</f>
        <v>70483</v>
      </c>
      <c r="O1418" t="str">
        <f>_xlfn.XLOOKUP(A1418,compensation_cleaned!$A:$A,compensation_cleaned!$D:$D,"Missing")</f>
        <v>L2</v>
      </c>
      <c r="P1418">
        <f>_xlfn.XLOOKUP(A1418,engagement_pivot!$A:$A,engagement_pivot!$B:$B,"Missing")</f>
        <v>2.6666666666666665</v>
      </c>
      <c r="Q1418" t="str">
        <f>IF(
  _xlfn.XLOOKUP(A1418, engagement_pivot!A:A, engagement_pivot!C:C, 0) &gt; 0,
  "Yes",
  "No"
)</f>
        <v>Yes</v>
      </c>
      <c r="R1418">
        <f t="shared" si="110"/>
        <v>26</v>
      </c>
      <c r="S1418" t="str">
        <f t="shared" si="111"/>
        <v>13–36 months</v>
      </c>
      <c r="T1418">
        <f>_xlfn.XLOOKUP(A1418,performance_pivot!$A:$A,performance_pivot!$B:$B,"Missing")</f>
        <v>4</v>
      </c>
      <c r="U1418">
        <f>_xlfn.XLOOKUP(A1418,compensation_cleaned!$A:$A,compensation_cleaned!$F:$F,"Missing")</f>
        <v>746435.40070921986</v>
      </c>
      <c r="V1418" t="str">
        <f t="shared" si="112"/>
        <v>Below Avg Pay</v>
      </c>
      <c r="W1418" t="str">
        <f t="shared" si="113"/>
        <v>High Performer</v>
      </c>
      <c r="Y1418" t="str">
        <f t="shared" si="114"/>
        <v>Underpaid High Performer</v>
      </c>
    </row>
    <row r="1419" spans="1:25">
      <c r="A1419" s="11" t="s">
        <v>1605</v>
      </c>
      <c r="B1419" s="12" t="s">
        <v>19</v>
      </c>
      <c r="C1419" s="12">
        <v>29</v>
      </c>
      <c r="D1419" s="12" t="s">
        <v>20</v>
      </c>
      <c r="E1419" s="12" t="s">
        <v>26</v>
      </c>
      <c r="F1419" s="12" t="s">
        <v>27</v>
      </c>
      <c r="G1419" s="13">
        <v>42877</v>
      </c>
      <c r="H1419" s="12" t="s">
        <v>88</v>
      </c>
      <c r="I1419" s="12" t="s">
        <v>16</v>
      </c>
      <c r="J1419" s="14" t="s">
        <v>24</v>
      </c>
      <c r="K1419" t="str">
        <f>_xlfn.XLOOKUP(A1419,attrition_cleaned!$A:$A,attrition_cleaned!$B:$B,"Missing")</f>
        <v>Yes</v>
      </c>
      <c r="L1419" s="13">
        <v>43215</v>
      </c>
      <c r="M1419">
        <f>_xlfn.XLOOKUP(A1419,compensation_cleaned!$A:$A,compensation_cleaned!$B:$B,"Missing")</f>
        <v>1482935</v>
      </c>
      <c r="N1419">
        <f>_xlfn.XLOOKUP(A1419,compensation_cleaned!$A:$A,compensation_cleaned!$C:$C,"Missing")</f>
        <v>121008</v>
      </c>
      <c r="O1419" t="str">
        <f>_xlfn.XLOOKUP(A1419,compensation_cleaned!$A:$A,compensation_cleaned!$D:$D,"Missing")</f>
        <v>L4</v>
      </c>
      <c r="P1419">
        <f>_xlfn.XLOOKUP(A1419,engagement_pivot!$A:$A,engagement_pivot!$B:$B,"Missing")</f>
        <v>5</v>
      </c>
      <c r="Q1419" t="str">
        <f>IF(
  _xlfn.XLOOKUP(A1419, engagement_pivot!A:A, engagement_pivot!C:C, 0) &gt; 0,
  "Yes",
  "No"
)</f>
        <v>Yes</v>
      </c>
      <c r="R1419">
        <f t="shared" si="110"/>
        <v>11</v>
      </c>
      <c r="S1419" t="str">
        <f t="shared" si="111"/>
        <v>0–12 months</v>
      </c>
      <c r="T1419">
        <f>_xlfn.XLOOKUP(A1419,performance_pivot!$A:$A,performance_pivot!$B:$B,"Missing")</f>
        <v>3.75</v>
      </c>
      <c r="U1419">
        <f>_xlfn.XLOOKUP(A1419,compensation_cleaned!$A:$A,compensation_cleaned!$F:$F,"Missing")</f>
        <v>1044648.4727722772</v>
      </c>
      <c r="V1419" t="str">
        <f t="shared" si="112"/>
        <v>Above Avg Pay</v>
      </c>
      <c r="W1419" t="str">
        <f t="shared" si="113"/>
        <v>Low/Avg Performer</v>
      </c>
      <c r="Y1419" t="str">
        <f t="shared" si="114"/>
        <v>Overpaid Low Performer</v>
      </c>
    </row>
    <row r="1420" spans="1:25">
      <c r="A1420" s="7" t="s">
        <v>1606</v>
      </c>
      <c r="B1420" s="8" t="s">
        <v>19</v>
      </c>
      <c r="C1420" s="8">
        <v>39</v>
      </c>
      <c r="D1420" s="8" t="s">
        <v>12</v>
      </c>
      <c r="E1420" s="8" t="s">
        <v>49</v>
      </c>
      <c r="F1420" s="8" t="s">
        <v>65</v>
      </c>
      <c r="G1420" s="9">
        <v>43266</v>
      </c>
      <c r="H1420" s="8" t="s">
        <v>100</v>
      </c>
      <c r="I1420" s="8" t="s">
        <v>70</v>
      </c>
      <c r="J1420" s="10" t="s">
        <v>24</v>
      </c>
      <c r="K1420" t="str">
        <f>_xlfn.XLOOKUP(A1420,attrition_cleaned!$A:$A,attrition_cleaned!$B:$B,"Missing")</f>
        <v>No</v>
      </c>
      <c r="L1420" s="9"/>
      <c r="M1420">
        <f>_xlfn.XLOOKUP(A1420,compensation_cleaned!$A:$A,compensation_cleaned!$B:$B,"Missing")</f>
        <v>643657</v>
      </c>
      <c r="N1420">
        <f>_xlfn.XLOOKUP(A1420,compensation_cleaned!$A:$A,compensation_cleaned!$C:$C,"Missing")</f>
        <v>43802</v>
      </c>
      <c r="O1420" t="str">
        <f>_xlfn.XLOOKUP(A1420,compensation_cleaned!$A:$A,compensation_cleaned!$D:$D,"Missing")</f>
        <v>L2</v>
      </c>
      <c r="P1420">
        <f>_xlfn.XLOOKUP(A1420,engagement_pivot!$A:$A,engagement_pivot!$B:$B,"Missing")</f>
        <v>2</v>
      </c>
      <c r="Q1420" t="str">
        <f>IF(
  _xlfn.XLOOKUP(A1420, engagement_pivot!A:A, engagement_pivot!C:C, 0) &gt; 0,
  "Yes",
  "No"
)</f>
        <v>Yes</v>
      </c>
      <c r="R1420">
        <f t="shared" si="110"/>
        <v>66</v>
      </c>
      <c r="S1420" t="str">
        <f t="shared" si="111"/>
        <v>37+ months</v>
      </c>
      <c r="T1420">
        <f>_xlfn.XLOOKUP(A1420,performance_pivot!$A:$A,performance_pivot!$B:$B,"Missing")</f>
        <v>2</v>
      </c>
      <c r="U1420">
        <f>_xlfn.XLOOKUP(A1420,compensation_cleaned!$A:$A,compensation_cleaned!$F:$F,"Missing")</f>
        <v>746435.40070921986</v>
      </c>
      <c r="V1420" t="str">
        <f t="shared" si="112"/>
        <v>Below Avg Pay</v>
      </c>
      <c r="W1420" t="str">
        <f t="shared" si="113"/>
        <v>Low/Avg Performer</v>
      </c>
      <c r="Y1420" t="str">
        <f t="shared" si="114"/>
        <v>Low Pay &amp; Low Performance</v>
      </c>
    </row>
    <row r="1421" spans="1:25">
      <c r="A1421" s="11" t="s">
        <v>1607</v>
      </c>
      <c r="B1421" s="12" t="s">
        <v>19</v>
      </c>
      <c r="C1421" s="12">
        <v>40</v>
      </c>
      <c r="D1421" s="12" t="s">
        <v>12</v>
      </c>
      <c r="E1421" s="12" t="s">
        <v>33</v>
      </c>
      <c r="F1421" s="12" t="s">
        <v>112</v>
      </c>
      <c r="G1421" s="13">
        <v>44105</v>
      </c>
      <c r="H1421" s="12" t="s">
        <v>80</v>
      </c>
      <c r="I1421" s="12" t="s">
        <v>70</v>
      </c>
      <c r="J1421" s="14" t="s">
        <v>24</v>
      </c>
      <c r="K1421" t="str">
        <f>_xlfn.XLOOKUP(A1421,attrition_cleaned!$A:$A,attrition_cleaned!$B:$B,"Missing")</f>
        <v>Yes</v>
      </c>
      <c r="L1421" s="13">
        <v>45449</v>
      </c>
      <c r="M1421">
        <f>_xlfn.XLOOKUP(A1421,compensation_cleaned!$A:$A,compensation_cleaned!$B:$B,"Missing")</f>
        <v>497881</v>
      </c>
      <c r="N1421">
        <f>_xlfn.XLOOKUP(A1421,compensation_cleaned!$A:$A,compensation_cleaned!$C:$C,"Missing")</f>
        <v>32412</v>
      </c>
      <c r="O1421" t="str">
        <f>_xlfn.XLOOKUP(A1421,compensation_cleaned!$A:$A,compensation_cleaned!$D:$D,"Missing")</f>
        <v>L1</v>
      </c>
      <c r="P1421">
        <f>_xlfn.XLOOKUP(A1421,engagement_pivot!$A:$A,engagement_pivot!$B:$B,"Missing")</f>
        <v>1</v>
      </c>
      <c r="Q1421" t="str">
        <f>IF(
  _xlfn.XLOOKUP(A1421, engagement_pivot!A:A, engagement_pivot!C:C, 0) &gt; 0,
  "Yes",
  "No"
)</f>
        <v>Yes</v>
      </c>
      <c r="R1421">
        <f t="shared" si="110"/>
        <v>44</v>
      </c>
      <c r="S1421" t="str">
        <f t="shared" si="111"/>
        <v>37+ months</v>
      </c>
      <c r="T1421">
        <f>_xlfn.XLOOKUP(A1421,performance_pivot!$A:$A,performance_pivot!$B:$B,"Missing")</f>
        <v>3.5</v>
      </c>
      <c r="U1421">
        <f>_xlfn.XLOOKUP(A1421,compensation_cleaned!$A:$A,compensation_cleaned!$F:$F,"Missing")</f>
        <v>499723.03723404254</v>
      </c>
      <c r="V1421" t="str">
        <f t="shared" si="112"/>
        <v>Below Avg Pay</v>
      </c>
      <c r="W1421" t="str">
        <f t="shared" si="113"/>
        <v>Low/Avg Performer</v>
      </c>
      <c r="Y1421" t="str">
        <f t="shared" si="114"/>
        <v>Low Pay &amp; Low Performance</v>
      </c>
    </row>
    <row r="1422" spans="1:25">
      <c r="A1422" s="7" t="s">
        <v>1608</v>
      </c>
      <c r="B1422" s="8" t="s">
        <v>19</v>
      </c>
      <c r="C1422" s="8">
        <v>38</v>
      </c>
      <c r="D1422" s="8" t="s">
        <v>20</v>
      </c>
      <c r="E1422" s="8" t="s">
        <v>26</v>
      </c>
      <c r="F1422" s="8" t="s">
        <v>27</v>
      </c>
      <c r="G1422" s="9">
        <v>44442</v>
      </c>
      <c r="H1422" s="8" t="s">
        <v>51</v>
      </c>
      <c r="I1422" s="8" t="s">
        <v>23</v>
      </c>
      <c r="J1422" s="10" t="s">
        <v>24</v>
      </c>
      <c r="K1422" t="str">
        <f>_xlfn.XLOOKUP(A1422,attrition_cleaned!$A:$A,attrition_cleaned!$B:$B,"Missing")</f>
        <v>Yes</v>
      </c>
      <c r="L1422" s="9">
        <v>45025</v>
      </c>
      <c r="M1422">
        <f>_xlfn.XLOOKUP(A1422,compensation_cleaned!$A:$A,compensation_cleaned!$B:$B,"Missing")</f>
        <v>945841</v>
      </c>
      <c r="N1422">
        <f>_xlfn.XLOOKUP(A1422,compensation_cleaned!$A:$A,compensation_cleaned!$C:$C,"Missing")</f>
        <v>77326</v>
      </c>
      <c r="O1422" t="str">
        <f>_xlfn.XLOOKUP(A1422,compensation_cleaned!$A:$A,compensation_cleaned!$D:$D,"Missing")</f>
        <v>L3</v>
      </c>
      <c r="P1422">
        <f>_xlfn.XLOOKUP(A1422,engagement_pivot!$A:$A,engagement_pivot!$B:$B,"Missing")</f>
        <v>1.5</v>
      </c>
      <c r="Q1422" t="str">
        <f>IF(
  _xlfn.XLOOKUP(A1422, engagement_pivot!A:A, engagement_pivot!C:C, 0) &gt; 0,
  "Yes",
  "No"
)</f>
        <v>Yes</v>
      </c>
      <c r="R1422">
        <f t="shared" si="110"/>
        <v>19</v>
      </c>
      <c r="S1422" t="str">
        <f t="shared" si="111"/>
        <v>13–36 months</v>
      </c>
      <c r="T1422">
        <f>_xlfn.XLOOKUP(A1422,performance_pivot!$A:$A,performance_pivot!$B:$B,"Missing")</f>
        <v>4</v>
      </c>
      <c r="U1422">
        <f>_xlfn.XLOOKUP(A1422,compensation_cleaned!$A:$A,compensation_cleaned!$F:$F,"Missing")</f>
        <v>1044648.4727722772</v>
      </c>
      <c r="V1422" t="str">
        <f t="shared" si="112"/>
        <v>Below Avg Pay</v>
      </c>
      <c r="W1422" t="str">
        <f t="shared" si="113"/>
        <v>High Performer</v>
      </c>
      <c r="Y1422" t="str">
        <f t="shared" si="114"/>
        <v>Underpaid High Performer</v>
      </c>
    </row>
    <row r="1423" spans="1:25">
      <c r="A1423" s="11" t="s">
        <v>1609</v>
      </c>
      <c r="B1423" s="12" t="s">
        <v>19</v>
      </c>
      <c r="C1423" s="12">
        <v>41</v>
      </c>
      <c r="D1423" s="12" t="s">
        <v>20</v>
      </c>
      <c r="E1423" s="12" t="s">
        <v>26</v>
      </c>
      <c r="F1423" s="12" t="s">
        <v>58</v>
      </c>
      <c r="G1423" s="13">
        <v>44033</v>
      </c>
      <c r="H1423" s="12" t="s">
        <v>84</v>
      </c>
      <c r="I1423" s="12" t="s">
        <v>45</v>
      </c>
      <c r="J1423" s="14" t="s">
        <v>24</v>
      </c>
      <c r="K1423" t="str">
        <f>_xlfn.XLOOKUP(A1423,attrition_cleaned!$A:$A,attrition_cleaned!$B:$B,"Missing")</f>
        <v>No</v>
      </c>
      <c r="L1423" s="13"/>
      <c r="M1423">
        <f>_xlfn.XLOOKUP(A1423,compensation_cleaned!$A:$A,compensation_cleaned!$B:$B,"Missing")</f>
        <v>2160735</v>
      </c>
      <c r="N1423">
        <f>_xlfn.XLOOKUP(A1423,compensation_cleaned!$A:$A,compensation_cleaned!$C:$C,"Missing")</f>
        <v>122846</v>
      </c>
      <c r="O1423" t="str">
        <f>_xlfn.XLOOKUP(A1423,compensation_cleaned!$A:$A,compensation_cleaned!$D:$D,"Missing")</f>
        <v>L5</v>
      </c>
      <c r="P1423">
        <f>_xlfn.XLOOKUP(A1423,engagement_pivot!$A:$A,engagement_pivot!$B:$B,"Missing")</f>
        <v>2.6666666666666665</v>
      </c>
      <c r="Q1423" t="str">
        <f>IF(
  _xlfn.XLOOKUP(A1423, engagement_pivot!A:A, engagement_pivot!C:C, 0) &gt; 0,
  "Yes",
  "No"
)</f>
        <v>Yes</v>
      </c>
      <c r="R1423">
        <f t="shared" si="110"/>
        <v>41</v>
      </c>
      <c r="S1423" t="str">
        <f t="shared" si="111"/>
        <v>37+ months</v>
      </c>
      <c r="T1423">
        <f>_xlfn.XLOOKUP(A1423,performance_pivot!$A:$A,performance_pivot!$B:$B,"Missing")</f>
        <v>3.75</v>
      </c>
      <c r="U1423">
        <f>_xlfn.XLOOKUP(A1423,compensation_cleaned!$A:$A,compensation_cleaned!$F:$F,"Missing")</f>
        <v>1044648.4727722772</v>
      </c>
      <c r="V1423" t="str">
        <f t="shared" si="112"/>
        <v>Above Avg Pay</v>
      </c>
      <c r="W1423" t="str">
        <f t="shared" si="113"/>
        <v>Low/Avg Performer</v>
      </c>
      <c r="Y1423" t="str">
        <f t="shared" si="114"/>
        <v>Overpaid Low Performer</v>
      </c>
    </row>
    <row r="1424" spans="1:25">
      <c r="A1424" s="7" t="s">
        <v>1610</v>
      </c>
      <c r="B1424" s="8" t="s">
        <v>19</v>
      </c>
      <c r="C1424" s="8">
        <v>34</v>
      </c>
      <c r="D1424" s="8" t="s">
        <v>12</v>
      </c>
      <c r="E1424" s="8" t="s">
        <v>33</v>
      </c>
      <c r="F1424" s="8" t="s">
        <v>34</v>
      </c>
      <c r="G1424" s="9">
        <v>44265</v>
      </c>
      <c r="H1424" s="8" t="s">
        <v>511</v>
      </c>
      <c r="I1424" s="8" t="s">
        <v>16</v>
      </c>
      <c r="J1424" s="10" t="s">
        <v>24</v>
      </c>
      <c r="K1424" t="str">
        <f>_xlfn.XLOOKUP(A1424,attrition_cleaned!$A:$A,attrition_cleaned!$B:$B,"Missing")</f>
        <v>No</v>
      </c>
      <c r="L1424" s="9"/>
      <c r="M1424">
        <f>_xlfn.XLOOKUP(A1424,compensation_cleaned!$A:$A,compensation_cleaned!$B:$B,"Missing")</f>
        <v>489048</v>
      </c>
      <c r="N1424">
        <f>_xlfn.XLOOKUP(A1424,compensation_cleaned!$A:$A,compensation_cleaned!$C:$C,"Missing")</f>
        <v>55231</v>
      </c>
      <c r="O1424" t="str">
        <f>_xlfn.XLOOKUP(A1424,compensation_cleaned!$A:$A,compensation_cleaned!$D:$D,"Missing")</f>
        <v>L1</v>
      </c>
      <c r="P1424">
        <f>_xlfn.XLOOKUP(A1424,engagement_pivot!$A:$A,engagement_pivot!$B:$B,"Missing")</f>
        <v>2.3333333333333335</v>
      </c>
      <c r="Q1424" t="str">
        <f>IF(
  _xlfn.XLOOKUP(A1424, engagement_pivot!A:A, engagement_pivot!C:C, 0) &gt; 0,
  "Yes",
  "No"
)</f>
        <v>Yes</v>
      </c>
      <c r="R1424">
        <f t="shared" si="110"/>
        <v>33</v>
      </c>
      <c r="S1424" t="str">
        <f t="shared" si="111"/>
        <v>13–36 months</v>
      </c>
      <c r="T1424">
        <f>_xlfn.XLOOKUP(A1424,performance_pivot!$A:$A,performance_pivot!$B:$B,"Missing")</f>
        <v>4</v>
      </c>
      <c r="U1424">
        <f>_xlfn.XLOOKUP(A1424,compensation_cleaned!$A:$A,compensation_cleaned!$F:$F,"Missing")</f>
        <v>499723.03723404254</v>
      </c>
      <c r="V1424" t="str">
        <f t="shared" si="112"/>
        <v>Below Avg Pay</v>
      </c>
      <c r="W1424" t="str">
        <f t="shared" si="113"/>
        <v>High Performer</v>
      </c>
      <c r="Y1424" t="str">
        <f t="shared" si="114"/>
        <v>Underpaid High Performer</v>
      </c>
    </row>
    <row r="1425" spans="1:25">
      <c r="A1425" s="11" t="s">
        <v>1611</v>
      </c>
      <c r="B1425" s="12" t="s">
        <v>11</v>
      </c>
      <c r="C1425" s="12">
        <v>44</v>
      </c>
      <c r="D1425" s="12" t="s">
        <v>12</v>
      </c>
      <c r="E1425" s="12" t="s">
        <v>13</v>
      </c>
      <c r="F1425" s="12" t="s">
        <v>14</v>
      </c>
      <c r="G1425" s="13">
        <v>44581</v>
      </c>
      <c r="H1425" s="12" t="s">
        <v>368</v>
      </c>
      <c r="I1425" s="12" t="s">
        <v>45</v>
      </c>
      <c r="J1425" s="14" t="s">
        <v>24</v>
      </c>
      <c r="K1425" t="str">
        <f>_xlfn.XLOOKUP(A1425,attrition_cleaned!$A:$A,attrition_cleaned!$B:$B,"Missing")</f>
        <v>No</v>
      </c>
      <c r="L1425" s="13"/>
      <c r="M1425">
        <f>_xlfn.XLOOKUP(A1425,compensation_cleaned!$A:$A,compensation_cleaned!$B:$B,"Missing")</f>
        <v>634817</v>
      </c>
      <c r="N1425">
        <f>_xlfn.XLOOKUP(A1425,compensation_cleaned!$A:$A,compensation_cleaned!$C:$C,"Missing")</f>
        <v>75157</v>
      </c>
      <c r="O1425" t="str">
        <f>_xlfn.XLOOKUP(A1425,compensation_cleaned!$A:$A,compensation_cleaned!$D:$D,"Missing")</f>
        <v>L2</v>
      </c>
      <c r="P1425">
        <f>_xlfn.XLOOKUP(A1425,engagement_pivot!$A:$A,engagement_pivot!$B:$B,"Missing")</f>
        <v>3</v>
      </c>
      <c r="Q1425" t="str">
        <f>IF(
  _xlfn.XLOOKUP(A1425, engagement_pivot!A:A, engagement_pivot!C:C, 0) &gt; 0,
  "Yes",
  "No"
)</f>
        <v>Yes</v>
      </c>
      <c r="R1425">
        <f t="shared" si="110"/>
        <v>23</v>
      </c>
      <c r="S1425" t="str">
        <f t="shared" si="111"/>
        <v>13–36 months</v>
      </c>
      <c r="T1425">
        <f>_xlfn.XLOOKUP(A1425,performance_pivot!$A:$A,performance_pivot!$B:$B,"Missing")</f>
        <v>3.75</v>
      </c>
      <c r="U1425">
        <f>_xlfn.XLOOKUP(A1425,compensation_cleaned!$A:$A,compensation_cleaned!$F:$F,"Missing")</f>
        <v>746435.40070921986</v>
      </c>
      <c r="V1425" t="str">
        <f t="shared" si="112"/>
        <v>Below Avg Pay</v>
      </c>
      <c r="W1425" t="str">
        <f t="shared" si="113"/>
        <v>Low/Avg Performer</v>
      </c>
      <c r="Y1425" t="str">
        <f t="shared" si="114"/>
        <v>Low Pay &amp; Low Performance</v>
      </c>
    </row>
    <row r="1426" spans="1:25">
      <c r="A1426" s="7" t="s">
        <v>1612</v>
      </c>
      <c r="B1426" s="8" t="s">
        <v>19</v>
      </c>
      <c r="C1426" s="8">
        <v>38</v>
      </c>
      <c r="D1426" s="8" t="s">
        <v>12</v>
      </c>
      <c r="E1426" s="8" t="s">
        <v>26</v>
      </c>
      <c r="F1426" s="8" t="s">
        <v>58</v>
      </c>
      <c r="G1426" s="9">
        <v>44967</v>
      </c>
      <c r="H1426" s="8" t="s">
        <v>368</v>
      </c>
      <c r="I1426" s="8" t="s">
        <v>70</v>
      </c>
      <c r="J1426" s="10" t="s">
        <v>24</v>
      </c>
      <c r="K1426" t="str">
        <f>_xlfn.XLOOKUP(A1426,attrition_cleaned!$A:$A,attrition_cleaned!$B:$B,"Missing")</f>
        <v>No</v>
      </c>
      <c r="L1426" s="9"/>
      <c r="M1426">
        <f>_xlfn.XLOOKUP(A1426,compensation_cleaned!$A:$A,compensation_cleaned!$B:$B,"Missing")</f>
        <v>432120</v>
      </c>
      <c r="N1426">
        <f>_xlfn.XLOOKUP(A1426,compensation_cleaned!$A:$A,compensation_cleaned!$C:$C,"Missing")</f>
        <v>63049</v>
      </c>
      <c r="O1426" t="str">
        <f>_xlfn.XLOOKUP(A1426,compensation_cleaned!$A:$A,compensation_cleaned!$D:$D,"Missing")</f>
        <v>L1</v>
      </c>
      <c r="P1426">
        <f>_xlfn.XLOOKUP(A1426,engagement_pivot!$A:$A,engagement_pivot!$B:$B,"Missing")</f>
        <v>2</v>
      </c>
      <c r="Q1426" t="str">
        <f>IF(
  _xlfn.XLOOKUP(A1426, engagement_pivot!A:A, engagement_pivot!C:C, 0) &gt; 0,
  "Yes",
  "No"
)</f>
        <v>Yes</v>
      </c>
      <c r="R1426">
        <f t="shared" si="110"/>
        <v>10</v>
      </c>
      <c r="S1426" t="str">
        <f t="shared" si="111"/>
        <v>0–12 months</v>
      </c>
      <c r="T1426">
        <f>_xlfn.XLOOKUP(A1426,performance_pivot!$A:$A,performance_pivot!$B:$B,"Missing")</f>
        <v>4.25</v>
      </c>
      <c r="U1426">
        <f>_xlfn.XLOOKUP(A1426,compensation_cleaned!$A:$A,compensation_cleaned!$F:$F,"Missing")</f>
        <v>499723.03723404254</v>
      </c>
      <c r="V1426" t="str">
        <f t="shared" si="112"/>
        <v>Below Avg Pay</v>
      </c>
      <c r="W1426" t="str">
        <f t="shared" si="113"/>
        <v>High Performer</v>
      </c>
      <c r="Y1426" t="str">
        <f t="shared" si="114"/>
        <v>Underpaid High Performer</v>
      </c>
    </row>
    <row r="1427" spans="1:25">
      <c r="A1427" s="11" t="s">
        <v>1613</v>
      </c>
      <c r="B1427" s="12" t="s">
        <v>11</v>
      </c>
      <c r="C1427" s="12">
        <v>36</v>
      </c>
      <c r="D1427" s="12" t="s">
        <v>20</v>
      </c>
      <c r="E1427" s="12" t="s">
        <v>49</v>
      </c>
      <c r="F1427" s="12" t="s">
        <v>68</v>
      </c>
      <c r="G1427" s="13">
        <v>43529</v>
      </c>
      <c r="H1427" s="12" t="s">
        <v>22</v>
      </c>
      <c r="I1427" s="12" t="s">
        <v>31</v>
      </c>
      <c r="J1427" s="14" t="s">
        <v>24</v>
      </c>
      <c r="K1427" t="str">
        <f>_xlfn.XLOOKUP(A1427,attrition_cleaned!$A:$A,attrition_cleaned!$B:$B,"Missing")</f>
        <v>No</v>
      </c>
      <c r="L1427" s="13"/>
      <c r="M1427">
        <f>_xlfn.XLOOKUP(A1427,compensation_cleaned!$A:$A,compensation_cleaned!$B:$B,"Missing")</f>
        <v>1066106</v>
      </c>
      <c r="N1427">
        <f>_xlfn.XLOOKUP(A1427,compensation_cleaned!$A:$A,compensation_cleaned!$C:$C,"Missing")</f>
        <v>149603</v>
      </c>
      <c r="O1427" t="str">
        <f>_xlfn.XLOOKUP(A1427,compensation_cleaned!$A:$A,compensation_cleaned!$D:$D,"Missing")</f>
        <v>L3</v>
      </c>
      <c r="P1427">
        <f>_xlfn.XLOOKUP(A1427,engagement_pivot!$A:$A,engagement_pivot!$B:$B,"Missing")</f>
        <v>5</v>
      </c>
      <c r="Q1427" t="str">
        <f>IF(
  _xlfn.XLOOKUP(A1427, engagement_pivot!A:A, engagement_pivot!C:C, 0) &gt; 0,
  "Yes",
  "No"
)</f>
        <v>Yes</v>
      </c>
      <c r="R1427">
        <f t="shared" si="110"/>
        <v>57</v>
      </c>
      <c r="S1427" t="str">
        <f t="shared" si="111"/>
        <v>37+ months</v>
      </c>
      <c r="T1427">
        <f>_xlfn.XLOOKUP(A1427,performance_pivot!$A:$A,performance_pivot!$B:$B,"Missing")</f>
        <v>2.6666666666666665</v>
      </c>
      <c r="U1427">
        <f>_xlfn.XLOOKUP(A1427,compensation_cleaned!$A:$A,compensation_cleaned!$F:$F,"Missing")</f>
        <v>1044648.4727722772</v>
      </c>
      <c r="V1427" t="str">
        <f t="shared" si="112"/>
        <v>Above Avg Pay</v>
      </c>
      <c r="W1427" t="str">
        <f t="shared" si="113"/>
        <v>Low/Avg Performer</v>
      </c>
      <c r="Y1427" t="str">
        <f t="shared" si="114"/>
        <v>Overpaid Low Performer</v>
      </c>
    </row>
    <row r="1428" spans="1:25">
      <c r="A1428" s="7" t="s">
        <v>1614</v>
      </c>
      <c r="B1428" s="8" t="s">
        <v>19</v>
      </c>
      <c r="C1428" s="8">
        <v>42</v>
      </c>
      <c r="D1428" s="8" t="s">
        <v>20</v>
      </c>
      <c r="E1428" s="8" t="s">
        <v>37</v>
      </c>
      <c r="F1428" s="8" t="s">
        <v>38</v>
      </c>
      <c r="G1428" s="9">
        <v>43949</v>
      </c>
      <c r="H1428" s="8" t="s">
        <v>22</v>
      </c>
      <c r="I1428" s="8" t="s">
        <v>45</v>
      </c>
      <c r="J1428" s="10" t="s">
        <v>24</v>
      </c>
      <c r="K1428" t="str">
        <f>_xlfn.XLOOKUP(A1428,attrition_cleaned!$A:$A,attrition_cleaned!$B:$B,"Missing")</f>
        <v>No</v>
      </c>
      <c r="L1428" s="9"/>
      <c r="M1428">
        <f>_xlfn.XLOOKUP(A1428,compensation_cleaned!$A:$A,compensation_cleaned!$B:$B,"Missing")</f>
        <v>1596661</v>
      </c>
      <c r="N1428">
        <f>_xlfn.XLOOKUP(A1428,compensation_cleaned!$A:$A,compensation_cleaned!$C:$C,"Missing")</f>
        <v>135236</v>
      </c>
      <c r="O1428" t="str">
        <f>_xlfn.XLOOKUP(A1428,compensation_cleaned!$A:$A,compensation_cleaned!$D:$D,"Missing")</f>
        <v>L4</v>
      </c>
      <c r="P1428">
        <f>_xlfn.XLOOKUP(A1428,engagement_pivot!$A:$A,engagement_pivot!$B:$B,"Missing")</f>
        <v>1.3333333333333333</v>
      </c>
      <c r="Q1428" t="str">
        <f>IF(
  _xlfn.XLOOKUP(A1428, engagement_pivot!A:A, engagement_pivot!C:C, 0) &gt; 0,
  "Yes",
  "No"
)</f>
        <v>Yes</v>
      </c>
      <c r="R1428">
        <f t="shared" si="110"/>
        <v>44</v>
      </c>
      <c r="S1428" t="str">
        <f t="shared" si="111"/>
        <v>37+ months</v>
      </c>
      <c r="T1428">
        <f>_xlfn.XLOOKUP(A1428,performance_pivot!$A:$A,performance_pivot!$B:$B,"Missing")</f>
        <v>4</v>
      </c>
      <c r="U1428">
        <f>_xlfn.XLOOKUP(A1428,compensation_cleaned!$A:$A,compensation_cleaned!$F:$F,"Missing")</f>
        <v>1044648.4727722772</v>
      </c>
      <c r="V1428" t="str">
        <f t="shared" si="112"/>
        <v>Above Avg Pay</v>
      </c>
      <c r="W1428" t="str">
        <f t="shared" si="113"/>
        <v>High Performer</v>
      </c>
      <c r="Y1428" t="str">
        <f t="shared" si="114"/>
        <v>Well Aligned</v>
      </c>
    </row>
    <row r="1429" spans="1:25">
      <c r="A1429" s="11" t="s">
        <v>1615</v>
      </c>
      <c r="B1429" s="12" t="s">
        <v>19</v>
      </c>
      <c r="C1429" s="12">
        <v>42</v>
      </c>
      <c r="D1429" s="12" t="s">
        <v>12</v>
      </c>
      <c r="E1429" s="12" t="s">
        <v>37</v>
      </c>
      <c r="F1429" s="12" t="s">
        <v>43</v>
      </c>
      <c r="G1429" s="13">
        <v>43532</v>
      </c>
      <c r="H1429" s="12" t="s">
        <v>41</v>
      </c>
      <c r="I1429" s="12" t="s">
        <v>70</v>
      </c>
      <c r="J1429" s="14" t="s">
        <v>24</v>
      </c>
      <c r="K1429" t="str">
        <f>_xlfn.XLOOKUP(A1429,attrition_cleaned!$A:$A,attrition_cleaned!$B:$B,"Missing")</f>
        <v>Yes</v>
      </c>
      <c r="L1429" s="13">
        <v>44234</v>
      </c>
      <c r="M1429">
        <f>_xlfn.XLOOKUP(A1429,compensation_cleaned!$A:$A,compensation_cleaned!$B:$B,"Missing")</f>
        <v>592422</v>
      </c>
      <c r="N1429">
        <f>_xlfn.XLOOKUP(A1429,compensation_cleaned!$A:$A,compensation_cleaned!$C:$C,"Missing")</f>
        <v>81490</v>
      </c>
      <c r="O1429" t="str">
        <f>_xlfn.XLOOKUP(A1429,compensation_cleaned!$A:$A,compensation_cleaned!$D:$D,"Missing")</f>
        <v>L1</v>
      </c>
      <c r="P1429">
        <f>_xlfn.XLOOKUP(A1429,engagement_pivot!$A:$A,engagement_pivot!$B:$B,"Missing")</f>
        <v>3.3333333333333335</v>
      </c>
      <c r="Q1429" t="str">
        <f>IF(
  _xlfn.XLOOKUP(A1429, engagement_pivot!A:A, engagement_pivot!C:C, 0) &gt; 0,
  "Yes",
  "No"
)</f>
        <v>Yes</v>
      </c>
      <c r="R1429">
        <f t="shared" si="110"/>
        <v>22</v>
      </c>
      <c r="S1429" t="str">
        <f t="shared" si="111"/>
        <v>13–36 months</v>
      </c>
      <c r="T1429">
        <f>_xlfn.XLOOKUP(A1429,performance_pivot!$A:$A,performance_pivot!$B:$B,"Missing")</f>
        <v>3</v>
      </c>
      <c r="U1429">
        <f>_xlfn.XLOOKUP(A1429,compensation_cleaned!$A:$A,compensation_cleaned!$F:$F,"Missing")</f>
        <v>499723.03723404254</v>
      </c>
      <c r="V1429" t="str">
        <f t="shared" si="112"/>
        <v>Above Avg Pay</v>
      </c>
      <c r="W1429" t="str">
        <f t="shared" si="113"/>
        <v>Low/Avg Performer</v>
      </c>
      <c r="Y1429" t="str">
        <f t="shared" si="114"/>
        <v>Overpaid Low Performer</v>
      </c>
    </row>
    <row r="1430" spans="1:25">
      <c r="A1430" s="7" t="s">
        <v>1616</v>
      </c>
      <c r="B1430" s="8" t="s">
        <v>19</v>
      </c>
      <c r="C1430" s="8">
        <v>41</v>
      </c>
      <c r="D1430" s="8" t="s">
        <v>12</v>
      </c>
      <c r="E1430" s="8" t="s">
        <v>13</v>
      </c>
      <c r="F1430" s="8" t="s">
        <v>21</v>
      </c>
      <c r="G1430" s="9">
        <v>44411</v>
      </c>
      <c r="H1430" s="8" t="s">
        <v>74</v>
      </c>
      <c r="I1430" s="8" t="s">
        <v>23</v>
      </c>
      <c r="J1430" s="10" t="s">
        <v>24</v>
      </c>
      <c r="K1430" t="str">
        <f>_xlfn.XLOOKUP(A1430,attrition_cleaned!$A:$A,attrition_cleaned!$B:$B,"Missing")</f>
        <v>Yes</v>
      </c>
      <c r="L1430" s="9">
        <v>46114</v>
      </c>
      <c r="M1430">
        <f>_xlfn.XLOOKUP(A1430,compensation_cleaned!$A:$A,compensation_cleaned!$B:$B,"Missing")</f>
        <v>923855</v>
      </c>
      <c r="N1430">
        <f>_xlfn.XLOOKUP(A1430,compensation_cleaned!$A:$A,compensation_cleaned!$C:$C,"Missing")</f>
        <v>50382</v>
      </c>
      <c r="O1430" t="str">
        <f>_xlfn.XLOOKUP(A1430,compensation_cleaned!$A:$A,compensation_cleaned!$D:$D,"Missing")</f>
        <v>L3</v>
      </c>
      <c r="P1430">
        <f>_xlfn.XLOOKUP(A1430,engagement_pivot!$A:$A,engagement_pivot!$B:$B,"Missing")</f>
        <v>3</v>
      </c>
      <c r="Q1430" t="str">
        <f>IF(
  _xlfn.XLOOKUP(A1430, engagement_pivot!A:A, engagement_pivot!C:C, 0) &gt; 0,
  "Yes",
  "No"
)</f>
        <v>Yes</v>
      </c>
      <c r="R1430">
        <f t="shared" si="110"/>
        <v>55</v>
      </c>
      <c r="S1430" t="str">
        <f t="shared" si="111"/>
        <v>37+ months</v>
      </c>
      <c r="T1430">
        <f>_xlfn.XLOOKUP(A1430,performance_pivot!$A:$A,performance_pivot!$B:$B,"Missing")</f>
        <v>3</v>
      </c>
      <c r="U1430">
        <f>_xlfn.XLOOKUP(A1430,compensation_cleaned!$A:$A,compensation_cleaned!$F:$F,"Missing")</f>
        <v>1044648.4727722772</v>
      </c>
      <c r="V1430" t="str">
        <f t="shared" si="112"/>
        <v>Below Avg Pay</v>
      </c>
      <c r="W1430" t="str">
        <f t="shared" si="113"/>
        <v>Low/Avg Performer</v>
      </c>
      <c r="Y1430" t="str">
        <f t="shared" si="114"/>
        <v>Low Pay &amp; Low Performance</v>
      </c>
    </row>
    <row r="1431" spans="1:25">
      <c r="A1431" s="11" t="s">
        <v>1617</v>
      </c>
      <c r="B1431" s="12" t="s">
        <v>19</v>
      </c>
      <c r="C1431" s="12">
        <v>44</v>
      </c>
      <c r="D1431" s="12" t="s">
        <v>12</v>
      </c>
      <c r="E1431" s="12" t="s">
        <v>26</v>
      </c>
      <c r="F1431" s="12" t="s">
        <v>27</v>
      </c>
      <c r="G1431" s="13">
        <v>44517</v>
      </c>
      <c r="H1431" s="12" t="s">
        <v>422</v>
      </c>
      <c r="I1431" s="12" t="s">
        <v>16</v>
      </c>
      <c r="J1431" s="14" t="s">
        <v>24</v>
      </c>
      <c r="K1431" t="str">
        <f>_xlfn.XLOOKUP(A1431,attrition_cleaned!$A:$A,attrition_cleaned!$B:$B,"Missing")</f>
        <v>No</v>
      </c>
      <c r="L1431" s="13"/>
      <c r="M1431">
        <f>_xlfn.XLOOKUP(A1431,compensation_cleaned!$A:$A,compensation_cleaned!$B:$B,"Missing")</f>
        <v>1281866</v>
      </c>
      <c r="N1431">
        <f>_xlfn.XLOOKUP(A1431,compensation_cleaned!$A:$A,compensation_cleaned!$C:$C,"Missing")</f>
        <v>172678</v>
      </c>
      <c r="O1431" t="str">
        <f>_xlfn.XLOOKUP(A1431,compensation_cleaned!$A:$A,compensation_cleaned!$D:$D,"Missing")</f>
        <v>L4</v>
      </c>
      <c r="P1431">
        <f>_xlfn.XLOOKUP(A1431,engagement_pivot!$A:$A,engagement_pivot!$B:$B,"Missing")</f>
        <v>2</v>
      </c>
      <c r="Q1431" t="str">
        <f>IF(
  _xlfn.XLOOKUP(A1431, engagement_pivot!A:A, engagement_pivot!C:C, 0) &gt; 0,
  "Yes",
  "No"
)</f>
        <v>Yes</v>
      </c>
      <c r="R1431">
        <f t="shared" si="110"/>
        <v>25</v>
      </c>
      <c r="S1431" t="str">
        <f t="shared" si="111"/>
        <v>13–36 months</v>
      </c>
      <c r="T1431">
        <f>_xlfn.XLOOKUP(A1431,performance_pivot!$A:$A,performance_pivot!$B:$B,"Missing")</f>
        <v>3</v>
      </c>
      <c r="U1431">
        <f>_xlfn.XLOOKUP(A1431,compensation_cleaned!$A:$A,compensation_cleaned!$F:$F,"Missing")</f>
        <v>1044648.4727722772</v>
      </c>
      <c r="V1431" t="str">
        <f t="shared" si="112"/>
        <v>Above Avg Pay</v>
      </c>
      <c r="W1431" t="str">
        <f t="shared" si="113"/>
        <v>Low/Avg Performer</v>
      </c>
      <c r="Y1431" t="str">
        <f t="shared" si="114"/>
        <v>Overpaid Low Performer</v>
      </c>
    </row>
    <row r="1432" spans="1:25">
      <c r="A1432" s="7" t="s">
        <v>1618</v>
      </c>
      <c r="B1432" s="8" t="s">
        <v>19</v>
      </c>
      <c r="C1432" s="8">
        <v>44</v>
      </c>
      <c r="D1432" s="8" t="s">
        <v>12</v>
      </c>
      <c r="E1432" s="8" t="s">
        <v>33</v>
      </c>
      <c r="F1432" s="8" t="s">
        <v>34</v>
      </c>
      <c r="G1432" s="9">
        <v>44182</v>
      </c>
      <c r="H1432" s="8" t="s">
        <v>247</v>
      </c>
      <c r="I1432" s="8" t="s">
        <v>70</v>
      </c>
      <c r="J1432" s="10" t="s">
        <v>24</v>
      </c>
      <c r="K1432" t="str">
        <f>_xlfn.XLOOKUP(A1432,attrition_cleaned!$A:$A,attrition_cleaned!$B:$B,"Missing")</f>
        <v>No</v>
      </c>
      <c r="L1432" s="9"/>
      <c r="M1432">
        <f>_xlfn.XLOOKUP(A1432,compensation_cleaned!$A:$A,compensation_cleaned!$B:$B,"Missing")</f>
        <v>1415767</v>
      </c>
      <c r="N1432">
        <f>_xlfn.XLOOKUP(A1432,compensation_cleaned!$A:$A,compensation_cleaned!$C:$C,"Missing")</f>
        <v>212280</v>
      </c>
      <c r="O1432" t="str">
        <f>_xlfn.XLOOKUP(A1432,compensation_cleaned!$A:$A,compensation_cleaned!$D:$D,"Missing")</f>
        <v>L4</v>
      </c>
      <c r="P1432">
        <f>_xlfn.XLOOKUP(A1432,engagement_pivot!$A:$A,engagement_pivot!$B:$B,"Missing")</f>
        <v>2</v>
      </c>
      <c r="Q1432" t="str">
        <f>IF(
  _xlfn.XLOOKUP(A1432, engagement_pivot!A:A, engagement_pivot!C:C, 0) &gt; 0,
  "Yes",
  "No"
)</f>
        <v>Yes</v>
      </c>
      <c r="R1432">
        <f t="shared" si="110"/>
        <v>36</v>
      </c>
      <c r="S1432" t="str">
        <f t="shared" si="111"/>
        <v>13–36 months</v>
      </c>
      <c r="T1432">
        <f>_xlfn.XLOOKUP(A1432,performance_pivot!$A:$A,performance_pivot!$B:$B,"Missing")</f>
        <v>3</v>
      </c>
      <c r="U1432">
        <f>_xlfn.XLOOKUP(A1432,compensation_cleaned!$A:$A,compensation_cleaned!$F:$F,"Missing")</f>
        <v>1044648.4727722772</v>
      </c>
      <c r="V1432" t="str">
        <f t="shared" si="112"/>
        <v>Above Avg Pay</v>
      </c>
      <c r="W1432" t="str">
        <f t="shared" si="113"/>
        <v>Low/Avg Performer</v>
      </c>
      <c r="Y1432" t="str">
        <f t="shared" si="114"/>
        <v>Overpaid Low Performer</v>
      </c>
    </row>
    <row r="1433" spans="1:25">
      <c r="A1433" s="11" t="s">
        <v>1619</v>
      </c>
      <c r="B1433" s="12" t="s">
        <v>19</v>
      </c>
      <c r="C1433" s="12">
        <v>27</v>
      </c>
      <c r="D1433" s="12" t="s">
        <v>12</v>
      </c>
      <c r="E1433" s="12" t="s">
        <v>37</v>
      </c>
      <c r="F1433" s="12" t="s">
        <v>43</v>
      </c>
      <c r="G1433" s="13">
        <v>43474</v>
      </c>
      <c r="H1433" s="12" t="s">
        <v>848</v>
      </c>
      <c r="I1433" s="12" t="s">
        <v>70</v>
      </c>
      <c r="J1433" s="14" t="s">
        <v>24</v>
      </c>
      <c r="K1433" t="str">
        <f>_xlfn.XLOOKUP(A1433,attrition_cleaned!$A:$A,attrition_cleaned!$B:$B,"Missing")</f>
        <v>No</v>
      </c>
      <c r="L1433" s="13"/>
      <c r="M1433">
        <f>_xlfn.XLOOKUP(A1433,compensation_cleaned!$A:$A,compensation_cleaned!$B:$B,"Missing")</f>
        <v>576558</v>
      </c>
      <c r="N1433">
        <f>_xlfn.XLOOKUP(A1433,compensation_cleaned!$A:$A,compensation_cleaned!$C:$C,"Missing")</f>
        <v>67445</v>
      </c>
      <c r="O1433" t="str">
        <f>_xlfn.XLOOKUP(A1433,compensation_cleaned!$A:$A,compensation_cleaned!$D:$D,"Missing")</f>
        <v>L1</v>
      </c>
      <c r="P1433">
        <f>_xlfn.XLOOKUP(A1433,engagement_pivot!$A:$A,engagement_pivot!$B:$B,"Missing")</f>
        <v>3</v>
      </c>
      <c r="Q1433" t="str">
        <f>IF(
  _xlfn.XLOOKUP(A1433, engagement_pivot!A:A, engagement_pivot!C:C, 0) &gt; 0,
  "Yes",
  "No"
)</f>
        <v>Yes</v>
      </c>
      <c r="R1433">
        <f t="shared" si="110"/>
        <v>59</v>
      </c>
      <c r="S1433" t="str">
        <f t="shared" si="111"/>
        <v>37+ months</v>
      </c>
      <c r="T1433">
        <f>_xlfn.XLOOKUP(A1433,performance_pivot!$A:$A,performance_pivot!$B:$B,"Missing")</f>
        <v>3.3333333333333335</v>
      </c>
      <c r="U1433">
        <f>_xlfn.XLOOKUP(A1433,compensation_cleaned!$A:$A,compensation_cleaned!$F:$F,"Missing")</f>
        <v>499723.03723404254</v>
      </c>
      <c r="V1433" t="str">
        <f t="shared" si="112"/>
        <v>Above Avg Pay</v>
      </c>
      <c r="W1433" t="str">
        <f t="shared" si="113"/>
        <v>Low/Avg Performer</v>
      </c>
      <c r="Y1433" t="str">
        <f t="shared" si="114"/>
        <v>Overpaid Low Performer</v>
      </c>
    </row>
    <row r="1434" spans="1:25">
      <c r="A1434" s="7" t="s">
        <v>1620</v>
      </c>
      <c r="B1434" s="8" t="s">
        <v>19</v>
      </c>
      <c r="C1434" s="8">
        <v>35</v>
      </c>
      <c r="D1434" s="8" t="s">
        <v>12</v>
      </c>
      <c r="E1434" s="8" t="s">
        <v>26</v>
      </c>
      <c r="F1434" s="8" t="s">
        <v>58</v>
      </c>
      <c r="G1434" s="9">
        <v>44543</v>
      </c>
      <c r="H1434" s="8" t="s">
        <v>171</v>
      </c>
      <c r="I1434" s="8" t="s">
        <v>31</v>
      </c>
      <c r="J1434" s="10" t="s">
        <v>17</v>
      </c>
      <c r="K1434" t="str">
        <f>_xlfn.XLOOKUP(A1434,attrition_cleaned!$A:$A,attrition_cleaned!$B:$B,"Missing")</f>
        <v>No</v>
      </c>
      <c r="L1434" s="9"/>
      <c r="M1434">
        <f>_xlfn.XLOOKUP(A1434,compensation_cleaned!$A:$A,compensation_cleaned!$B:$B,"Missing")</f>
        <v>705190</v>
      </c>
      <c r="N1434">
        <f>_xlfn.XLOOKUP(A1434,compensation_cleaned!$A:$A,compensation_cleaned!$C:$C,"Missing")</f>
        <v>91576</v>
      </c>
      <c r="O1434" t="str">
        <f>_xlfn.XLOOKUP(A1434,compensation_cleaned!$A:$A,compensation_cleaned!$D:$D,"Missing")</f>
        <v>L2</v>
      </c>
      <c r="P1434">
        <f>_xlfn.XLOOKUP(A1434,engagement_pivot!$A:$A,engagement_pivot!$B:$B,"Missing")</f>
        <v>5</v>
      </c>
      <c r="Q1434" t="str">
        <f>IF(
  _xlfn.XLOOKUP(A1434, engagement_pivot!A:A, engagement_pivot!C:C, 0) &gt; 0,
  "Yes",
  "No"
)</f>
        <v>Yes</v>
      </c>
      <c r="R1434">
        <f t="shared" si="110"/>
        <v>24</v>
      </c>
      <c r="S1434" t="str">
        <f t="shared" si="111"/>
        <v>13–36 months</v>
      </c>
      <c r="T1434">
        <f>_xlfn.XLOOKUP(A1434,performance_pivot!$A:$A,performance_pivot!$B:$B,"Missing")</f>
        <v>4</v>
      </c>
      <c r="U1434">
        <f>_xlfn.XLOOKUP(A1434,compensation_cleaned!$A:$A,compensation_cleaned!$F:$F,"Missing")</f>
        <v>746435.40070921986</v>
      </c>
      <c r="V1434" t="str">
        <f t="shared" si="112"/>
        <v>Below Avg Pay</v>
      </c>
      <c r="W1434" t="str">
        <f t="shared" si="113"/>
        <v>High Performer</v>
      </c>
      <c r="Y1434" t="str">
        <f t="shared" si="114"/>
        <v>Underpaid High Performer</v>
      </c>
    </row>
    <row r="1435" spans="1:25">
      <c r="A1435" s="11" t="s">
        <v>1621</v>
      </c>
      <c r="B1435" s="12" t="s">
        <v>11</v>
      </c>
      <c r="C1435" s="12">
        <v>37</v>
      </c>
      <c r="D1435" s="12" t="s">
        <v>12</v>
      </c>
      <c r="E1435" s="12" t="s">
        <v>33</v>
      </c>
      <c r="F1435" s="12" t="s">
        <v>112</v>
      </c>
      <c r="G1435" s="13">
        <v>44491</v>
      </c>
      <c r="H1435" s="12" t="s">
        <v>429</v>
      </c>
      <c r="I1435" s="12" t="s">
        <v>70</v>
      </c>
      <c r="J1435" s="14" t="s">
        <v>24</v>
      </c>
      <c r="K1435" t="str">
        <f>_xlfn.XLOOKUP(A1435,attrition_cleaned!$A:$A,attrition_cleaned!$B:$B,"Missing")</f>
        <v>No</v>
      </c>
      <c r="L1435" s="13"/>
      <c r="M1435">
        <f>_xlfn.XLOOKUP(A1435,compensation_cleaned!$A:$A,compensation_cleaned!$B:$B,"Missing")</f>
        <v>773201</v>
      </c>
      <c r="N1435">
        <f>_xlfn.XLOOKUP(A1435,compensation_cleaned!$A:$A,compensation_cleaned!$C:$C,"Missing")</f>
        <v>41405</v>
      </c>
      <c r="O1435" t="str">
        <f>_xlfn.XLOOKUP(A1435,compensation_cleaned!$A:$A,compensation_cleaned!$D:$D,"Missing")</f>
        <v>L2</v>
      </c>
      <c r="P1435">
        <f>_xlfn.XLOOKUP(A1435,engagement_pivot!$A:$A,engagement_pivot!$B:$B,"Missing")</f>
        <v>3</v>
      </c>
      <c r="Q1435" t="str">
        <f>IF(
  _xlfn.XLOOKUP(A1435, engagement_pivot!A:A, engagement_pivot!C:C, 0) &gt; 0,
  "Yes",
  "No"
)</f>
        <v>Yes</v>
      </c>
      <c r="R1435">
        <f t="shared" si="110"/>
        <v>26</v>
      </c>
      <c r="S1435" t="str">
        <f t="shared" si="111"/>
        <v>13–36 months</v>
      </c>
      <c r="T1435">
        <f>_xlfn.XLOOKUP(A1435,performance_pivot!$A:$A,performance_pivot!$B:$B,"Missing")</f>
        <v>2</v>
      </c>
      <c r="U1435">
        <f>_xlfn.XLOOKUP(A1435,compensation_cleaned!$A:$A,compensation_cleaned!$F:$F,"Missing")</f>
        <v>746435.40070921986</v>
      </c>
      <c r="V1435" t="str">
        <f t="shared" si="112"/>
        <v>Above Avg Pay</v>
      </c>
      <c r="W1435" t="str">
        <f t="shared" si="113"/>
        <v>Low/Avg Performer</v>
      </c>
      <c r="Y1435" t="str">
        <f t="shared" si="114"/>
        <v>Overpaid Low Performer</v>
      </c>
    </row>
    <row r="1436" spans="1:25">
      <c r="A1436" s="7" t="s">
        <v>1622</v>
      </c>
      <c r="B1436" s="8" t="s">
        <v>11</v>
      </c>
      <c r="C1436" s="8">
        <v>26</v>
      </c>
      <c r="D1436" s="8" t="s">
        <v>12</v>
      </c>
      <c r="E1436" s="8" t="s">
        <v>49</v>
      </c>
      <c r="F1436" s="8" t="s">
        <v>68</v>
      </c>
      <c r="G1436" s="9">
        <v>43648</v>
      </c>
      <c r="H1436" s="8" t="s">
        <v>117</v>
      </c>
      <c r="I1436" s="8" t="s">
        <v>56</v>
      </c>
      <c r="J1436" s="10" t="s">
        <v>24</v>
      </c>
      <c r="K1436" t="str">
        <f>_xlfn.XLOOKUP(A1436,attrition_cleaned!$A:$A,attrition_cleaned!$B:$B,"Missing")</f>
        <v>No</v>
      </c>
      <c r="L1436" s="9"/>
      <c r="M1436">
        <f>_xlfn.XLOOKUP(A1436,compensation_cleaned!$A:$A,compensation_cleaned!$B:$B,"Missing")</f>
        <v>950960</v>
      </c>
      <c r="N1436">
        <f>_xlfn.XLOOKUP(A1436,compensation_cleaned!$A:$A,compensation_cleaned!$C:$C,"Missing")</f>
        <v>130450</v>
      </c>
      <c r="O1436" t="str">
        <f>_xlfn.XLOOKUP(A1436,compensation_cleaned!$A:$A,compensation_cleaned!$D:$D,"Missing")</f>
        <v>L3</v>
      </c>
      <c r="P1436">
        <f>_xlfn.XLOOKUP(A1436,engagement_pivot!$A:$A,engagement_pivot!$B:$B,"Missing")</f>
        <v>2.5</v>
      </c>
      <c r="Q1436" t="str">
        <f>IF(
  _xlfn.XLOOKUP(A1436, engagement_pivot!A:A, engagement_pivot!C:C, 0) &gt; 0,
  "Yes",
  "No"
)</f>
        <v>Yes</v>
      </c>
      <c r="R1436">
        <f t="shared" si="110"/>
        <v>53</v>
      </c>
      <c r="S1436" t="str">
        <f t="shared" si="111"/>
        <v>37+ months</v>
      </c>
      <c r="T1436">
        <f>_xlfn.XLOOKUP(A1436,performance_pivot!$A:$A,performance_pivot!$B:$B,"Missing")</f>
        <v>4</v>
      </c>
      <c r="U1436">
        <f>_xlfn.XLOOKUP(A1436,compensation_cleaned!$A:$A,compensation_cleaned!$F:$F,"Missing")</f>
        <v>1044648.4727722772</v>
      </c>
      <c r="V1436" t="str">
        <f t="shared" si="112"/>
        <v>Below Avg Pay</v>
      </c>
      <c r="W1436" t="str">
        <f t="shared" si="113"/>
        <v>High Performer</v>
      </c>
      <c r="Y1436" t="str">
        <f t="shared" si="114"/>
        <v>Underpaid High Performer</v>
      </c>
    </row>
    <row r="1437" spans="1:25">
      <c r="A1437" s="11" t="s">
        <v>1623</v>
      </c>
      <c r="B1437" s="12" t="s">
        <v>19</v>
      </c>
      <c r="C1437" s="12">
        <v>30</v>
      </c>
      <c r="D1437" s="12" t="s">
        <v>20</v>
      </c>
      <c r="E1437" s="12" t="s">
        <v>13</v>
      </c>
      <c r="F1437" s="12" t="s">
        <v>14</v>
      </c>
      <c r="G1437" s="13">
        <v>45140</v>
      </c>
      <c r="H1437" s="12" t="s">
        <v>233</v>
      </c>
      <c r="I1437" s="12" t="s">
        <v>31</v>
      </c>
      <c r="J1437" s="14" t="s">
        <v>24</v>
      </c>
      <c r="K1437" t="str">
        <f>_xlfn.XLOOKUP(A1437,attrition_cleaned!$A:$A,attrition_cleaned!$B:$B,"Missing")</f>
        <v>No</v>
      </c>
      <c r="L1437" s="13"/>
      <c r="M1437">
        <f>_xlfn.XLOOKUP(A1437,compensation_cleaned!$A:$A,compensation_cleaned!$B:$B,"Missing")</f>
        <v>661357</v>
      </c>
      <c r="N1437">
        <f>_xlfn.XLOOKUP(A1437,compensation_cleaned!$A:$A,compensation_cleaned!$C:$C,"Missing")</f>
        <v>35709</v>
      </c>
      <c r="O1437" t="str">
        <f>_xlfn.XLOOKUP(A1437,compensation_cleaned!$A:$A,compensation_cleaned!$D:$D,"Missing")</f>
        <v>L2</v>
      </c>
      <c r="P1437">
        <f>_xlfn.XLOOKUP(A1437,engagement_pivot!$A:$A,engagement_pivot!$B:$B,"Missing")</f>
        <v>2.3333333333333335</v>
      </c>
      <c r="Q1437" t="str">
        <f>IF(
  _xlfn.XLOOKUP(A1437, engagement_pivot!A:A, engagement_pivot!C:C, 0) &gt; 0,
  "Yes",
  "No"
)</f>
        <v>Yes</v>
      </c>
      <c r="R1437">
        <f t="shared" si="110"/>
        <v>4</v>
      </c>
      <c r="S1437" t="str">
        <f t="shared" si="111"/>
        <v>0–12 months</v>
      </c>
      <c r="T1437">
        <f>_xlfn.XLOOKUP(A1437,performance_pivot!$A:$A,performance_pivot!$B:$B,"Missing")</f>
        <v>3.5</v>
      </c>
      <c r="U1437">
        <f>_xlfn.XLOOKUP(A1437,compensation_cleaned!$A:$A,compensation_cleaned!$F:$F,"Missing")</f>
        <v>746435.40070921986</v>
      </c>
      <c r="V1437" t="str">
        <f t="shared" si="112"/>
        <v>Below Avg Pay</v>
      </c>
      <c r="W1437" t="str">
        <f t="shared" si="113"/>
        <v>Low/Avg Performer</v>
      </c>
      <c r="Y1437" t="str">
        <f t="shared" si="114"/>
        <v>Low Pay &amp; Low Performance</v>
      </c>
    </row>
    <row r="1438" spans="1:25">
      <c r="A1438" s="7" t="s">
        <v>1624</v>
      </c>
      <c r="B1438" s="8" t="s">
        <v>19</v>
      </c>
      <c r="C1438" s="8">
        <v>30</v>
      </c>
      <c r="D1438" s="8" t="s">
        <v>20</v>
      </c>
      <c r="E1438" s="8" t="s">
        <v>37</v>
      </c>
      <c r="F1438" s="8" t="s">
        <v>43</v>
      </c>
      <c r="G1438" s="9">
        <v>44700</v>
      </c>
      <c r="H1438" s="8" t="s">
        <v>358</v>
      </c>
      <c r="I1438" s="8" t="s">
        <v>23</v>
      </c>
      <c r="J1438" s="10" t="s">
        <v>24</v>
      </c>
      <c r="K1438" t="str">
        <f>_xlfn.XLOOKUP(A1438,attrition_cleaned!$A:$A,attrition_cleaned!$B:$B,"Missing")</f>
        <v>No</v>
      </c>
      <c r="L1438" s="9"/>
      <c r="M1438">
        <f>_xlfn.XLOOKUP(A1438,compensation_cleaned!$A:$A,compensation_cleaned!$B:$B,"Missing")</f>
        <v>533341</v>
      </c>
      <c r="N1438">
        <f>_xlfn.XLOOKUP(A1438,compensation_cleaned!$A:$A,compensation_cleaned!$C:$C,"Missing")</f>
        <v>46431</v>
      </c>
      <c r="O1438" t="str">
        <f>_xlfn.XLOOKUP(A1438,compensation_cleaned!$A:$A,compensation_cleaned!$D:$D,"Missing")</f>
        <v>L1</v>
      </c>
      <c r="P1438">
        <f>_xlfn.XLOOKUP(A1438,engagement_pivot!$A:$A,engagement_pivot!$B:$B,"Missing")</f>
        <v>3</v>
      </c>
      <c r="Q1438" t="str">
        <f>IF(
  _xlfn.XLOOKUP(A1438, engagement_pivot!A:A, engagement_pivot!C:C, 0) &gt; 0,
  "Yes",
  "No"
)</f>
        <v>Yes</v>
      </c>
      <c r="R1438">
        <f t="shared" si="110"/>
        <v>19</v>
      </c>
      <c r="S1438" t="str">
        <f t="shared" si="111"/>
        <v>13–36 months</v>
      </c>
      <c r="T1438">
        <f>_xlfn.XLOOKUP(A1438,performance_pivot!$A:$A,performance_pivot!$B:$B,"Missing")</f>
        <v>3.25</v>
      </c>
      <c r="U1438">
        <f>_xlfn.XLOOKUP(A1438,compensation_cleaned!$A:$A,compensation_cleaned!$F:$F,"Missing")</f>
        <v>499723.03723404254</v>
      </c>
      <c r="V1438" t="str">
        <f t="shared" si="112"/>
        <v>Above Avg Pay</v>
      </c>
      <c r="W1438" t="str">
        <f t="shared" si="113"/>
        <v>Low/Avg Performer</v>
      </c>
      <c r="Y1438" t="str">
        <f t="shared" si="114"/>
        <v>Overpaid Low Performer</v>
      </c>
    </row>
    <row r="1439" spans="1:25">
      <c r="A1439" s="11" t="s">
        <v>1625</v>
      </c>
      <c r="B1439" s="12" t="s">
        <v>11</v>
      </c>
      <c r="C1439" s="12">
        <v>43</v>
      </c>
      <c r="D1439" s="12" t="s">
        <v>20</v>
      </c>
      <c r="E1439" s="12" t="s">
        <v>37</v>
      </c>
      <c r="F1439" s="12" t="s">
        <v>38</v>
      </c>
      <c r="G1439" s="13">
        <v>44652</v>
      </c>
      <c r="H1439" s="12" t="s">
        <v>162</v>
      </c>
      <c r="I1439" s="12" t="s">
        <v>45</v>
      </c>
      <c r="J1439" s="14" t="s">
        <v>17</v>
      </c>
      <c r="K1439" t="str">
        <f>_xlfn.XLOOKUP(A1439,attrition_cleaned!$A:$A,attrition_cleaned!$B:$B,"Missing")</f>
        <v>No</v>
      </c>
      <c r="L1439" s="13"/>
      <c r="M1439">
        <f>_xlfn.XLOOKUP(A1439,compensation_cleaned!$A:$A,compensation_cleaned!$B:$B,"Missing")</f>
        <v>505759</v>
      </c>
      <c r="N1439">
        <f>_xlfn.XLOOKUP(A1439,compensation_cleaned!$A:$A,compensation_cleaned!$C:$C,"Missing")</f>
        <v>25799</v>
      </c>
      <c r="O1439" t="str">
        <f>_xlfn.XLOOKUP(A1439,compensation_cleaned!$A:$A,compensation_cleaned!$D:$D,"Missing")</f>
        <v>L1</v>
      </c>
      <c r="P1439">
        <f>_xlfn.XLOOKUP(A1439,engagement_pivot!$A:$A,engagement_pivot!$B:$B,"Missing")</f>
        <v>3</v>
      </c>
      <c r="Q1439" t="str">
        <f>IF(
  _xlfn.XLOOKUP(A1439, engagement_pivot!A:A, engagement_pivot!C:C, 0) &gt; 0,
  "Yes",
  "No"
)</f>
        <v>Yes</v>
      </c>
      <c r="R1439">
        <f t="shared" si="110"/>
        <v>20</v>
      </c>
      <c r="S1439" t="str">
        <f t="shared" si="111"/>
        <v>13–36 months</v>
      </c>
      <c r="T1439">
        <f>_xlfn.XLOOKUP(A1439,performance_pivot!$A:$A,performance_pivot!$B:$B,"Missing")</f>
        <v>2</v>
      </c>
      <c r="U1439">
        <f>_xlfn.XLOOKUP(A1439,compensation_cleaned!$A:$A,compensation_cleaned!$F:$F,"Missing")</f>
        <v>499723.03723404254</v>
      </c>
      <c r="V1439" t="str">
        <f t="shared" si="112"/>
        <v>Above Avg Pay</v>
      </c>
      <c r="W1439" t="str">
        <f t="shared" si="113"/>
        <v>Low/Avg Performer</v>
      </c>
      <c r="Y1439" t="str">
        <f t="shared" si="114"/>
        <v>Overpaid Low Performer</v>
      </c>
    </row>
    <row r="1440" spans="1:25">
      <c r="A1440" s="7" t="s">
        <v>1626</v>
      </c>
      <c r="B1440" s="8" t="s">
        <v>19</v>
      </c>
      <c r="C1440" s="8">
        <v>32</v>
      </c>
      <c r="D1440" s="8" t="s">
        <v>20</v>
      </c>
      <c r="E1440" s="8" t="s">
        <v>33</v>
      </c>
      <c r="F1440" s="8" t="s">
        <v>34</v>
      </c>
      <c r="G1440" s="9">
        <v>44664</v>
      </c>
      <c r="H1440" s="8" t="s">
        <v>444</v>
      </c>
      <c r="I1440" s="8" t="s">
        <v>31</v>
      </c>
      <c r="J1440" s="10" t="s">
        <v>17</v>
      </c>
      <c r="K1440" t="str">
        <f>_xlfn.XLOOKUP(A1440,attrition_cleaned!$A:$A,attrition_cleaned!$B:$B,"Missing")</f>
        <v>No</v>
      </c>
      <c r="L1440" s="9"/>
      <c r="M1440">
        <f>_xlfn.XLOOKUP(A1440,compensation_cleaned!$A:$A,compensation_cleaned!$B:$B,"Missing")</f>
        <v>1024774</v>
      </c>
      <c r="N1440">
        <f>_xlfn.XLOOKUP(A1440,compensation_cleaned!$A:$A,compensation_cleaned!$C:$C,"Missing")</f>
        <v>78380</v>
      </c>
      <c r="O1440" t="str">
        <f>_xlfn.XLOOKUP(A1440,compensation_cleaned!$A:$A,compensation_cleaned!$D:$D,"Missing")</f>
        <v>L3</v>
      </c>
      <c r="P1440">
        <f>_xlfn.XLOOKUP(A1440,engagement_pivot!$A:$A,engagement_pivot!$B:$B,"Missing")</f>
        <v>3.5</v>
      </c>
      <c r="Q1440" t="str">
        <f>IF(
  _xlfn.XLOOKUP(A1440, engagement_pivot!A:A, engagement_pivot!C:C, 0) &gt; 0,
  "Yes",
  "No"
)</f>
        <v>Yes</v>
      </c>
      <c r="R1440">
        <f t="shared" si="110"/>
        <v>20</v>
      </c>
      <c r="S1440" t="str">
        <f t="shared" si="111"/>
        <v>13–36 months</v>
      </c>
      <c r="T1440">
        <f>_xlfn.XLOOKUP(A1440,performance_pivot!$A:$A,performance_pivot!$B:$B,"Missing")</f>
        <v>3.6666666666666665</v>
      </c>
      <c r="U1440">
        <f>_xlfn.XLOOKUP(A1440,compensation_cleaned!$A:$A,compensation_cleaned!$F:$F,"Missing")</f>
        <v>1044648.4727722772</v>
      </c>
      <c r="V1440" t="str">
        <f t="shared" si="112"/>
        <v>Below Avg Pay</v>
      </c>
      <c r="W1440" t="str">
        <f t="shared" si="113"/>
        <v>Low/Avg Performer</v>
      </c>
      <c r="Y1440" t="str">
        <f t="shared" si="114"/>
        <v>Low Pay &amp; Low Performance</v>
      </c>
    </row>
    <row r="1441" spans="1:25">
      <c r="A1441" s="11" t="s">
        <v>1627</v>
      </c>
      <c r="B1441" s="12" t="s">
        <v>19</v>
      </c>
      <c r="C1441" s="12">
        <v>28</v>
      </c>
      <c r="D1441" s="12" t="s">
        <v>12</v>
      </c>
      <c r="E1441" s="12" t="s">
        <v>37</v>
      </c>
      <c r="F1441" s="12" t="s">
        <v>38</v>
      </c>
      <c r="G1441" s="13">
        <v>44178</v>
      </c>
      <c r="H1441" s="12" t="s">
        <v>47</v>
      </c>
      <c r="I1441" s="12" t="s">
        <v>23</v>
      </c>
      <c r="J1441" s="14" t="s">
        <v>24</v>
      </c>
      <c r="K1441" t="str">
        <f>_xlfn.XLOOKUP(A1441,attrition_cleaned!$A:$A,attrition_cleaned!$B:$B,"Missing")</f>
        <v>Yes</v>
      </c>
      <c r="L1441" s="13">
        <v>45193</v>
      </c>
      <c r="M1441">
        <f>_xlfn.XLOOKUP(A1441,compensation_cleaned!$A:$A,compensation_cleaned!$B:$B,"Missing")</f>
        <v>555929</v>
      </c>
      <c r="N1441">
        <f>_xlfn.XLOOKUP(A1441,compensation_cleaned!$A:$A,compensation_cleaned!$C:$C,"Missing")</f>
        <v>30061</v>
      </c>
      <c r="O1441" t="str">
        <f>_xlfn.XLOOKUP(A1441,compensation_cleaned!$A:$A,compensation_cleaned!$D:$D,"Missing")</f>
        <v>L1</v>
      </c>
      <c r="P1441">
        <f>_xlfn.XLOOKUP(A1441,engagement_pivot!$A:$A,engagement_pivot!$B:$B,"Missing")</f>
        <v>1</v>
      </c>
      <c r="Q1441" t="str">
        <f>IF(
  _xlfn.XLOOKUP(A1441, engagement_pivot!A:A, engagement_pivot!C:C, 0) &gt; 0,
  "Yes",
  "No"
)</f>
        <v>Yes</v>
      </c>
      <c r="R1441">
        <f t="shared" si="110"/>
        <v>33</v>
      </c>
      <c r="S1441" t="str">
        <f t="shared" si="111"/>
        <v>13–36 months</v>
      </c>
      <c r="T1441">
        <f>_xlfn.XLOOKUP(A1441,performance_pivot!$A:$A,performance_pivot!$B:$B,"Missing")</f>
        <v>3.5</v>
      </c>
      <c r="U1441">
        <f>_xlfn.XLOOKUP(A1441,compensation_cleaned!$A:$A,compensation_cleaned!$F:$F,"Missing")</f>
        <v>499723.03723404254</v>
      </c>
      <c r="V1441" t="str">
        <f t="shared" si="112"/>
        <v>Above Avg Pay</v>
      </c>
      <c r="W1441" t="str">
        <f t="shared" si="113"/>
        <v>Low/Avg Performer</v>
      </c>
      <c r="Y1441" t="str">
        <f t="shared" si="114"/>
        <v>Overpaid Low Performer</v>
      </c>
    </row>
    <row r="1442" spans="1:25">
      <c r="A1442" s="7" t="s">
        <v>1628</v>
      </c>
      <c r="B1442" s="8" t="s">
        <v>19</v>
      </c>
      <c r="C1442" s="8">
        <v>36</v>
      </c>
      <c r="D1442" s="8" t="s">
        <v>12</v>
      </c>
      <c r="E1442" s="8" t="s">
        <v>13</v>
      </c>
      <c r="F1442" s="8" t="s">
        <v>21</v>
      </c>
      <c r="G1442" s="9">
        <v>44071</v>
      </c>
      <c r="H1442" s="8" t="s">
        <v>315</v>
      </c>
      <c r="I1442" s="8" t="s">
        <v>31</v>
      </c>
      <c r="J1442" s="10" t="s">
        <v>17</v>
      </c>
      <c r="K1442" t="str">
        <f>_xlfn.XLOOKUP(A1442,attrition_cleaned!$A:$A,attrition_cleaned!$B:$B,"Missing")</f>
        <v>Yes</v>
      </c>
      <c r="L1442" s="9">
        <v>44712</v>
      </c>
      <c r="M1442">
        <f>_xlfn.XLOOKUP(A1442,compensation_cleaned!$A:$A,compensation_cleaned!$B:$B,"Missing")</f>
        <v>1467580</v>
      </c>
      <c r="N1442">
        <f>_xlfn.XLOOKUP(A1442,compensation_cleaned!$A:$A,compensation_cleaned!$C:$C,"Missing")</f>
        <v>181492</v>
      </c>
      <c r="O1442" t="str">
        <f>_xlfn.XLOOKUP(A1442,compensation_cleaned!$A:$A,compensation_cleaned!$D:$D,"Missing")</f>
        <v>L4</v>
      </c>
      <c r="P1442">
        <f>_xlfn.XLOOKUP(A1442,engagement_pivot!$A:$A,engagement_pivot!$B:$B,"Missing")</f>
        <v>2</v>
      </c>
      <c r="Q1442" t="str">
        <f>IF(
  _xlfn.XLOOKUP(A1442, engagement_pivot!A:A, engagement_pivot!C:C, 0) &gt; 0,
  "Yes",
  "No"
)</f>
        <v>Yes</v>
      </c>
      <c r="R1442">
        <f t="shared" si="110"/>
        <v>21</v>
      </c>
      <c r="S1442" t="str">
        <f t="shared" si="111"/>
        <v>13–36 months</v>
      </c>
      <c r="T1442">
        <f>_xlfn.XLOOKUP(A1442,performance_pivot!$A:$A,performance_pivot!$B:$B,"Missing")</f>
        <v>3</v>
      </c>
      <c r="U1442">
        <f>_xlfn.XLOOKUP(A1442,compensation_cleaned!$A:$A,compensation_cleaned!$F:$F,"Missing")</f>
        <v>1044648.4727722772</v>
      </c>
      <c r="V1442" t="str">
        <f t="shared" si="112"/>
        <v>Above Avg Pay</v>
      </c>
      <c r="W1442" t="str">
        <f t="shared" si="113"/>
        <v>Low/Avg Performer</v>
      </c>
      <c r="Y1442" t="str">
        <f t="shared" si="114"/>
        <v>Overpaid Low Performer</v>
      </c>
    </row>
    <row r="1443" spans="1:25">
      <c r="A1443" s="11" t="s">
        <v>1629</v>
      </c>
      <c r="B1443" s="12" t="s">
        <v>11</v>
      </c>
      <c r="C1443" s="12">
        <v>25</v>
      </c>
      <c r="D1443" s="12" t="s">
        <v>12</v>
      </c>
      <c r="E1443" s="12" t="s">
        <v>49</v>
      </c>
      <c r="F1443" s="12" t="s">
        <v>68</v>
      </c>
      <c r="G1443" s="13">
        <v>44426</v>
      </c>
      <c r="H1443" s="12" t="s">
        <v>530</v>
      </c>
      <c r="I1443" s="12" t="s">
        <v>23</v>
      </c>
      <c r="J1443" s="14" t="s">
        <v>17</v>
      </c>
      <c r="K1443" t="str">
        <f>_xlfn.XLOOKUP(A1443,attrition_cleaned!$A:$A,attrition_cleaned!$B:$B,"Missing")</f>
        <v>No</v>
      </c>
      <c r="L1443" s="13"/>
      <c r="M1443">
        <f>_xlfn.XLOOKUP(A1443,compensation_cleaned!$A:$A,compensation_cleaned!$B:$B,"Missing")</f>
        <v>722016</v>
      </c>
      <c r="N1443">
        <f>_xlfn.XLOOKUP(A1443,compensation_cleaned!$A:$A,compensation_cleaned!$C:$C,"Missing")</f>
        <v>105273</v>
      </c>
      <c r="O1443" t="str">
        <f>_xlfn.XLOOKUP(A1443,compensation_cleaned!$A:$A,compensation_cleaned!$D:$D,"Missing")</f>
        <v>L2</v>
      </c>
      <c r="P1443">
        <f>_xlfn.XLOOKUP(A1443,engagement_pivot!$A:$A,engagement_pivot!$B:$B,"Missing")</f>
        <v>4</v>
      </c>
      <c r="Q1443" t="str">
        <f>IF(
  _xlfn.XLOOKUP(A1443, engagement_pivot!A:A, engagement_pivot!C:C, 0) &gt; 0,
  "Yes",
  "No"
)</f>
        <v>Yes</v>
      </c>
      <c r="R1443">
        <f t="shared" si="110"/>
        <v>28</v>
      </c>
      <c r="S1443" t="str">
        <f t="shared" si="111"/>
        <v>13–36 months</v>
      </c>
      <c r="T1443">
        <f>_xlfn.XLOOKUP(A1443,performance_pivot!$A:$A,performance_pivot!$B:$B,"Missing")</f>
        <v>3</v>
      </c>
      <c r="U1443">
        <f>_xlfn.XLOOKUP(A1443,compensation_cleaned!$A:$A,compensation_cleaned!$F:$F,"Missing")</f>
        <v>746435.40070921986</v>
      </c>
      <c r="V1443" t="str">
        <f t="shared" si="112"/>
        <v>Below Avg Pay</v>
      </c>
      <c r="W1443" t="str">
        <f t="shared" si="113"/>
        <v>Low/Avg Performer</v>
      </c>
      <c r="Y1443" t="str">
        <f t="shared" si="114"/>
        <v>Low Pay &amp; Low Performance</v>
      </c>
    </row>
    <row r="1444" spans="1:25">
      <c r="A1444" s="7" t="s">
        <v>1630</v>
      </c>
      <c r="B1444" s="8" t="s">
        <v>19</v>
      </c>
      <c r="C1444" s="8">
        <v>30</v>
      </c>
      <c r="D1444" s="8" t="s">
        <v>12</v>
      </c>
      <c r="E1444" s="8" t="s">
        <v>49</v>
      </c>
      <c r="F1444" s="8" t="s">
        <v>68</v>
      </c>
      <c r="G1444" s="9">
        <v>44613</v>
      </c>
      <c r="H1444" s="8" t="s">
        <v>35</v>
      </c>
      <c r="I1444" s="8" t="s">
        <v>23</v>
      </c>
      <c r="J1444" s="10" t="s">
        <v>17</v>
      </c>
      <c r="K1444" t="str">
        <f>_xlfn.XLOOKUP(A1444,attrition_cleaned!$A:$A,attrition_cleaned!$B:$B,"Missing")</f>
        <v>No</v>
      </c>
      <c r="L1444" s="9"/>
      <c r="M1444">
        <f>_xlfn.XLOOKUP(A1444,compensation_cleaned!$A:$A,compensation_cleaned!$B:$B,"Missing")</f>
        <v>459775</v>
      </c>
      <c r="N1444">
        <f>_xlfn.XLOOKUP(A1444,compensation_cleaned!$A:$A,compensation_cleaned!$C:$C,"Missing")</f>
        <v>37851</v>
      </c>
      <c r="O1444" t="str">
        <f>_xlfn.XLOOKUP(A1444,compensation_cleaned!$A:$A,compensation_cleaned!$D:$D,"Missing")</f>
        <v>L1</v>
      </c>
      <c r="P1444">
        <f>_xlfn.XLOOKUP(A1444,engagement_pivot!$A:$A,engagement_pivot!$B:$B,"Missing")</f>
        <v>2.3333333333333335</v>
      </c>
      <c r="Q1444" t="str">
        <f>IF(
  _xlfn.XLOOKUP(A1444, engagement_pivot!A:A, engagement_pivot!C:C, 0) &gt; 0,
  "Yes",
  "No"
)</f>
        <v>Yes</v>
      </c>
      <c r="R1444">
        <f t="shared" si="110"/>
        <v>22</v>
      </c>
      <c r="S1444" t="str">
        <f t="shared" si="111"/>
        <v>13–36 months</v>
      </c>
      <c r="T1444">
        <f>_xlfn.XLOOKUP(A1444,performance_pivot!$A:$A,performance_pivot!$B:$B,"Missing")</f>
        <v>3.25</v>
      </c>
      <c r="U1444">
        <f>_xlfn.XLOOKUP(A1444,compensation_cleaned!$A:$A,compensation_cleaned!$F:$F,"Missing")</f>
        <v>499723.03723404254</v>
      </c>
      <c r="V1444" t="str">
        <f t="shared" si="112"/>
        <v>Below Avg Pay</v>
      </c>
      <c r="W1444" t="str">
        <f t="shared" si="113"/>
        <v>Low/Avg Performer</v>
      </c>
      <c r="Y1444" t="str">
        <f t="shared" si="114"/>
        <v>Low Pay &amp; Low Performance</v>
      </c>
    </row>
    <row r="1445" spans="1:25">
      <c r="A1445" s="11" t="s">
        <v>1631</v>
      </c>
      <c r="B1445" s="12" t="s">
        <v>11</v>
      </c>
      <c r="C1445" s="12">
        <v>36</v>
      </c>
      <c r="D1445" s="12" t="s">
        <v>20</v>
      </c>
      <c r="E1445" s="12" t="s">
        <v>33</v>
      </c>
      <c r="F1445" s="12" t="s">
        <v>112</v>
      </c>
      <c r="G1445" s="13">
        <v>43926</v>
      </c>
      <c r="H1445" s="12" t="s">
        <v>55</v>
      </c>
      <c r="I1445" s="12" t="s">
        <v>31</v>
      </c>
      <c r="J1445" s="14" t="s">
        <v>24</v>
      </c>
      <c r="K1445" t="str">
        <f>_xlfn.XLOOKUP(A1445,attrition_cleaned!$A:$A,attrition_cleaned!$B:$B,"Missing")</f>
        <v>Yes</v>
      </c>
      <c r="L1445" s="13">
        <v>45105</v>
      </c>
      <c r="M1445">
        <f>_xlfn.XLOOKUP(A1445,compensation_cleaned!$A:$A,compensation_cleaned!$B:$B,"Missing")</f>
        <v>610690</v>
      </c>
      <c r="N1445">
        <f>_xlfn.XLOOKUP(A1445,compensation_cleaned!$A:$A,compensation_cleaned!$C:$C,"Missing")</f>
        <v>65643</v>
      </c>
      <c r="O1445" t="str">
        <f>_xlfn.XLOOKUP(A1445,compensation_cleaned!$A:$A,compensation_cleaned!$D:$D,"Missing")</f>
        <v>L2</v>
      </c>
      <c r="P1445">
        <f>_xlfn.XLOOKUP(A1445,engagement_pivot!$A:$A,engagement_pivot!$B:$B,"Missing")</f>
        <v>4.5</v>
      </c>
      <c r="Q1445" t="str">
        <f>IF(
  _xlfn.XLOOKUP(A1445, engagement_pivot!A:A, engagement_pivot!C:C, 0) &gt; 0,
  "Yes",
  "No"
)</f>
        <v>Yes</v>
      </c>
      <c r="R1445">
        <f t="shared" si="110"/>
        <v>38</v>
      </c>
      <c r="S1445" t="str">
        <f t="shared" si="111"/>
        <v>37+ months</v>
      </c>
      <c r="T1445">
        <f>_xlfn.XLOOKUP(A1445,performance_pivot!$A:$A,performance_pivot!$B:$B,"Missing")</f>
        <v>3.5</v>
      </c>
      <c r="U1445">
        <f>_xlfn.XLOOKUP(A1445,compensation_cleaned!$A:$A,compensation_cleaned!$F:$F,"Missing")</f>
        <v>746435.40070921986</v>
      </c>
      <c r="V1445" t="str">
        <f t="shared" si="112"/>
        <v>Below Avg Pay</v>
      </c>
      <c r="W1445" t="str">
        <f t="shared" si="113"/>
        <v>Low/Avg Performer</v>
      </c>
      <c r="Y1445" t="str">
        <f t="shared" si="114"/>
        <v>Low Pay &amp; Low Performance</v>
      </c>
    </row>
    <row r="1446" spans="1:25">
      <c r="A1446" s="7" t="s">
        <v>1632</v>
      </c>
      <c r="B1446" s="8" t="s">
        <v>19</v>
      </c>
      <c r="C1446" s="8">
        <v>31</v>
      </c>
      <c r="D1446" s="8" t="s">
        <v>20</v>
      </c>
      <c r="E1446" s="8" t="s">
        <v>37</v>
      </c>
      <c r="F1446" s="8" t="s">
        <v>43</v>
      </c>
      <c r="G1446" s="9">
        <v>44140</v>
      </c>
      <c r="H1446" s="8" t="s">
        <v>315</v>
      </c>
      <c r="I1446" s="8" t="s">
        <v>45</v>
      </c>
      <c r="J1446" s="10" t="s">
        <v>24</v>
      </c>
      <c r="K1446" t="str">
        <f>_xlfn.XLOOKUP(A1446,attrition_cleaned!$A:$A,attrition_cleaned!$B:$B,"Missing")</f>
        <v>No</v>
      </c>
      <c r="L1446" s="9"/>
      <c r="M1446">
        <f>_xlfn.XLOOKUP(A1446,compensation_cleaned!$A:$A,compensation_cleaned!$B:$B,"Missing")</f>
        <v>554961</v>
      </c>
      <c r="N1446">
        <f>_xlfn.XLOOKUP(A1446,compensation_cleaned!$A:$A,compensation_cleaned!$C:$C,"Missing")</f>
        <v>65650</v>
      </c>
      <c r="O1446" t="str">
        <f>_xlfn.XLOOKUP(A1446,compensation_cleaned!$A:$A,compensation_cleaned!$D:$D,"Missing")</f>
        <v>L1</v>
      </c>
      <c r="P1446">
        <f>_xlfn.XLOOKUP(A1446,engagement_pivot!$A:$A,engagement_pivot!$B:$B,"Missing")</f>
        <v>4</v>
      </c>
      <c r="Q1446" t="str">
        <f>IF(
  _xlfn.XLOOKUP(A1446, engagement_pivot!A:A, engagement_pivot!C:C, 0) &gt; 0,
  "Yes",
  "No"
)</f>
        <v>Yes</v>
      </c>
      <c r="R1446">
        <f t="shared" si="110"/>
        <v>37</v>
      </c>
      <c r="S1446" t="str">
        <f t="shared" si="111"/>
        <v>37+ months</v>
      </c>
      <c r="T1446">
        <f>_xlfn.XLOOKUP(A1446,performance_pivot!$A:$A,performance_pivot!$B:$B,"Missing")</f>
        <v>4</v>
      </c>
      <c r="U1446">
        <f>_xlfn.XLOOKUP(A1446,compensation_cleaned!$A:$A,compensation_cleaned!$F:$F,"Missing")</f>
        <v>499723.03723404254</v>
      </c>
      <c r="V1446" t="str">
        <f t="shared" si="112"/>
        <v>Above Avg Pay</v>
      </c>
      <c r="W1446" t="str">
        <f t="shared" si="113"/>
        <v>High Performer</v>
      </c>
      <c r="Y1446" t="str">
        <f t="shared" si="114"/>
        <v>Well Aligned</v>
      </c>
    </row>
    <row r="1447" spans="1:25">
      <c r="A1447" s="11" t="s">
        <v>1633</v>
      </c>
      <c r="B1447" s="12" t="s">
        <v>11</v>
      </c>
      <c r="C1447" s="12">
        <v>44</v>
      </c>
      <c r="D1447" s="12" t="s">
        <v>12</v>
      </c>
      <c r="E1447" s="12" t="s">
        <v>37</v>
      </c>
      <c r="F1447" s="12" t="s">
        <v>43</v>
      </c>
      <c r="G1447" s="13">
        <v>44901</v>
      </c>
      <c r="H1447" s="12" t="s">
        <v>368</v>
      </c>
      <c r="I1447" s="12" t="s">
        <v>16</v>
      </c>
      <c r="J1447" s="14" t="s">
        <v>24</v>
      </c>
      <c r="K1447" t="str">
        <f>_xlfn.XLOOKUP(A1447,attrition_cleaned!$A:$A,attrition_cleaned!$B:$B,"Missing")</f>
        <v>No</v>
      </c>
      <c r="L1447" s="13"/>
      <c r="M1447">
        <f>_xlfn.XLOOKUP(A1447,compensation_cleaned!$A:$A,compensation_cleaned!$B:$B,"Missing")</f>
        <v>1497363</v>
      </c>
      <c r="N1447">
        <f>_xlfn.XLOOKUP(A1447,compensation_cleaned!$A:$A,compensation_cleaned!$C:$C,"Missing")</f>
        <v>133744</v>
      </c>
      <c r="O1447" t="str">
        <f>_xlfn.XLOOKUP(A1447,compensation_cleaned!$A:$A,compensation_cleaned!$D:$D,"Missing")</f>
        <v>L4</v>
      </c>
      <c r="P1447">
        <f>_xlfn.XLOOKUP(A1447,engagement_pivot!$A:$A,engagement_pivot!$B:$B,"Missing")</f>
        <v>2</v>
      </c>
      <c r="Q1447" t="str">
        <f>IF(
  _xlfn.XLOOKUP(A1447, engagement_pivot!A:A, engagement_pivot!C:C, 0) &gt; 0,
  "Yes",
  "No"
)</f>
        <v>Yes</v>
      </c>
      <c r="R1447">
        <f t="shared" si="110"/>
        <v>12</v>
      </c>
      <c r="S1447" t="str">
        <f t="shared" si="111"/>
        <v>0–12 months</v>
      </c>
      <c r="T1447">
        <f>_xlfn.XLOOKUP(A1447,performance_pivot!$A:$A,performance_pivot!$B:$B,"Missing")</f>
        <v>2.75</v>
      </c>
      <c r="U1447">
        <f>_xlfn.XLOOKUP(A1447,compensation_cleaned!$A:$A,compensation_cleaned!$F:$F,"Missing")</f>
        <v>1044648.4727722772</v>
      </c>
      <c r="V1447" t="str">
        <f t="shared" si="112"/>
        <v>Above Avg Pay</v>
      </c>
      <c r="W1447" t="str">
        <f t="shared" si="113"/>
        <v>Low/Avg Performer</v>
      </c>
      <c r="Y1447" t="str">
        <f t="shared" si="114"/>
        <v>Overpaid Low Performer</v>
      </c>
    </row>
    <row r="1448" spans="1:25">
      <c r="A1448" s="7" t="s">
        <v>1634</v>
      </c>
      <c r="B1448" s="8" t="s">
        <v>11</v>
      </c>
      <c r="C1448" s="8">
        <v>41</v>
      </c>
      <c r="D1448" s="8" t="s">
        <v>12</v>
      </c>
      <c r="E1448" s="8" t="s">
        <v>49</v>
      </c>
      <c r="F1448" s="8" t="s">
        <v>65</v>
      </c>
      <c r="G1448" s="9">
        <v>42827</v>
      </c>
      <c r="H1448" s="8" t="s">
        <v>44</v>
      </c>
      <c r="I1448" s="8" t="s">
        <v>56</v>
      </c>
      <c r="J1448" s="10" t="s">
        <v>24</v>
      </c>
      <c r="K1448" t="str">
        <f>_xlfn.XLOOKUP(A1448,attrition_cleaned!$A:$A,attrition_cleaned!$B:$B,"Missing")</f>
        <v>No</v>
      </c>
      <c r="L1448" s="9"/>
      <c r="M1448">
        <f>_xlfn.XLOOKUP(A1448,compensation_cleaned!$A:$A,compensation_cleaned!$B:$B,"Missing")</f>
        <v>1280952</v>
      </c>
      <c r="N1448">
        <f>_xlfn.XLOOKUP(A1448,compensation_cleaned!$A:$A,compensation_cleaned!$C:$C,"Missing")</f>
        <v>160794</v>
      </c>
      <c r="O1448" t="str">
        <f>_xlfn.XLOOKUP(A1448,compensation_cleaned!$A:$A,compensation_cleaned!$D:$D,"Missing")</f>
        <v>L4</v>
      </c>
      <c r="P1448">
        <f>_xlfn.XLOOKUP(A1448,engagement_pivot!$A:$A,engagement_pivot!$B:$B,"Missing")</f>
        <v>3</v>
      </c>
      <c r="Q1448" t="str">
        <f>IF(
  _xlfn.XLOOKUP(A1448, engagement_pivot!A:A, engagement_pivot!C:C, 0) &gt; 0,
  "Yes",
  "No"
)</f>
        <v>Yes</v>
      </c>
      <c r="R1448">
        <f t="shared" si="110"/>
        <v>80</v>
      </c>
      <c r="S1448" t="str">
        <f t="shared" si="111"/>
        <v>37+ months</v>
      </c>
      <c r="T1448">
        <f>_xlfn.XLOOKUP(A1448,performance_pivot!$A:$A,performance_pivot!$B:$B,"Missing")</f>
        <v>3.5</v>
      </c>
      <c r="U1448">
        <f>_xlfn.XLOOKUP(A1448,compensation_cleaned!$A:$A,compensation_cleaned!$F:$F,"Missing")</f>
        <v>1044648.4727722772</v>
      </c>
      <c r="V1448" t="str">
        <f t="shared" si="112"/>
        <v>Above Avg Pay</v>
      </c>
      <c r="W1448" t="str">
        <f t="shared" si="113"/>
        <v>Low/Avg Performer</v>
      </c>
      <c r="Y1448" t="str">
        <f t="shared" si="114"/>
        <v>Overpaid Low Performer</v>
      </c>
    </row>
    <row r="1449" spans="1:25">
      <c r="A1449" s="11" t="s">
        <v>1635</v>
      </c>
      <c r="B1449" s="12" t="s">
        <v>11</v>
      </c>
      <c r="C1449" s="12">
        <v>37</v>
      </c>
      <c r="D1449" s="12" t="s">
        <v>12</v>
      </c>
      <c r="E1449" s="12" t="s">
        <v>33</v>
      </c>
      <c r="F1449" s="12" t="s">
        <v>34</v>
      </c>
      <c r="G1449" s="13">
        <v>44101</v>
      </c>
      <c r="H1449" s="12" t="s">
        <v>194</v>
      </c>
      <c r="I1449" s="12" t="s">
        <v>70</v>
      </c>
      <c r="J1449" s="14" t="s">
        <v>24</v>
      </c>
      <c r="K1449" t="str">
        <f>_xlfn.XLOOKUP(A1449,attrition_cleaned!$A:$A,attrition_cleaned!$B:$B,"Missing")</f>
        <v>No</v>
      </c>
      <c r="L1449" s="13"/>
      <c r="M1449">
        <f>_xlfn.XLOOKUP(A1449,compensation_cleaned!$A:$A,compensation_cleaned!$B:$B,"Missing")</f>
        <v>651704</v>
      </c>
      <c r="N1449">
        <f>_xlfn.XLOOKUP(A1449,compensation_cleaned!$A:$A,compensation_cleaned!$C:$C,"Missing")</f>
        <v>36721</v>
      </c>
      <c r="O1449" t="str">
        <f>_xlfn.XLOOKUP(A1449,compensation_cleaned!$A:$A,compensation_cleaned!$D:$D,"Missing")</f>
        <v>L2</v>
      </c>
      <c r="P1449">
        <f>_xlfn.XLOOKUP(A1449,engagement_pivot!$A:$A,engagement_pivot!$B:$B,"Missing")</f>
        <v>2.5</v>
      </c>
      <c r="Q1449" t="str">
        <f>IF(
  _xlfn.XLOOKUP(A1449, engagement_pivot!A:A, engagement_pivot!C:C, 0) &gt; 0,
  "Yes",
  "No"
)</f>
        <v>Yes</v>
      </c>
      <c r="R1449">
        <f t="shared" si="110"/>
        <v>39</v>
      </c>
      <c r="S1449" t="str">
        <f t="shared" si="111"/>
        <v>37+ months</v>
      </c>
      <c r="T1449">
        <f>_xlfn.XLOOKUP(A1449,performance_pivot!$A:$A,performance_pivot!$B:$B,"Missing")</f>
        <v>3.6666666666666665</v>
      </c>
      <c r="U1449">
        <f>_xlfn.XLOOKUP(A1449,compensation_cleaned!$A:$A,compensation_cleaned!$F:$F,"Missing")</f>
        <v>746435.40070921986</v>
      </c>
      <c r="V1449" t="str">
        <f t="shared" si="112"/>
        <v>Below Avg Pay</v>
      </c>
      <c r="W1449" t="str">
        <f t="shared" si="113"/>
        <v>Low/Avg Performer</v>
      </c>
      <c r="Y1449" t="str">
        <f t="shared" si="114"/>
        <v>Low Pay &amp; Low Performance</v>
      </c>
    </row>
    <row r="1450" spans="1:25">
      <c r="A1450" s="7" t="s">
        <v>1636</v>
      </c>
      <c r="B1450" s="8" t="s">
        <v>19</v>
      </c>
      <c r="C1450" s="8">
        <v>23</v>
      </c>
      <c r="D1450" s="8" t="s">
        <v>12</v>
      </c>
      <c r="E1450" s="8" t="s">
        <v>13</v>
      </c>
      <c r="F1450" s="8" t="s">
        <v>21</v>
      </c>
      <c r="G1450" s="9">
        <v>44587</v>
      </c>
      <c r="H1450" s="8" t="s">
        <v>626</v>
      </c>
      <c r="I1450" s="8" t="s">
        <v>45</v>
      </c>
      <c r="J1450" s="10" t="s">
        <v>24</v>
      </c>
      <c r="K1450" t="str">
        <f>_xlfn.XLOOKUP(A1450,attrition_cleaned!$A:$A,attrition_cleaned!$B:$B,"Missing")</f>
        <v>No</v>
      </c>
      <c r="L1450" s="9"/>
      <c r="M1450">
        <f>_xlfn.XLOOKUP(A1450,compensation_cleaned!$A:$A,compensation_cleaned!$B:$B,"Missing")</f>
        <v>814117</v>
      </c>
      <c r="N1450">
        <f>_xlfn.XLOOKUP(A1450,compensation_cleaned!$A:$A,compensation_cleaned!$C:$C,"Missing")</f>
        <v>85231</v>
      </c>
      <c r="O1450" t="str">
        <f>_xlfn.XLOOKUP(A1450,compensation_cleaned!$A:$A,compensation_cleaned!$D:$D,"Missing")</f>
        <v>L2</v>
      </c>
      <c r="P1450">
        <f>_xlfn.XLOOKUP(A1450,engagement_pivot!$A:$A,engagement_pivot!$B:$B,"Missing")</f>
        <v>5</v>
      </c>
      <c r="Q1450" t="str">
        <f>IF(
  _xlfn.XLOOKUP(A1450, engagement_pivot!A:A, engagement_pivot!C:C, 0) &gt; 0,
  "Yes",
  "No"
)</f>
        <v>Yes</v>
      </c>
      <c r="R1450">
        <f t="shared" si="110"/>
        <v>23</v>
      </c>
      <c r="S1450" t="str">
        <f t="shared" si="111"/>
        <v>13–36 months</v>
      </c>
      <c r="T1450">
        <f>_xlfn.XLOOKUP(A1450,performance_pivot!$A:$A,performance_pivot!$B:$B,"Missing")</f>
        <v>4</v>
      </c>
      <c r="U1450">
        <f>_xlfn.XLOOKUP(A1450,compensation_cleaned!$A:$A,compensation_cleaned!$F:$F,"Missing")</f>
        <v>746435.40070921986</v>
      </c>
      <c r="V1450" t="str">
        <f t="shared" si="112"/>
        <v>Above Avg Pay</v>
      </c>
      <c r="W1450" t="str">
        <f t="shared" si="113"/>
        <v>High Performer</v>
      </c>
      <c r="Y1450" t="str">
        <f t="shared" si="114"/>
        <v>Well Aligned</v>
      </c>
    </row>
    <row r="1451" spans="1:25">
      <c r="A1451" s="11" t="s">
        <v>1637</v>
      </c>
      <c r="B1451" s="12" t="s">
        <v>11</v>
      </c>
      <c r="C1451" s="12">
        <v>25</v>
      </c>
      <c r="D1451" s="12" t="s">
        <v>12</v>
      </c>
      <c r="E1451" s="12" t="s">
        <v>13</v>
      </c>
      <c r="F1451" s="12" t="s">
        <v>21</v>
      </c>
      <c r="G1451" s="13">
        <v>44582</v>
      </c>
      <c r="H1451" s="12" t="s">
        <v>449</v>
      </c>
      <c r="I1451" s="12" t="s">
        <v>70</v>
      </c>
      <c r="J1451" s="14" t="s">
        <v>24</v>
      </c>
      <c r="K1451" t="str">
        <f>_xlfn.XLOOKUP(A1451,attrition_cleaned!$A:$A,attrition_cleaned!$B:$B,"Missing")</f>
        <v>No</v>
      </c>
      <c r="L1451" s="13"/>
      <c r="M1451">
        <f>_xlfn.XLOOKUP(A1451,compensation_cleaned!$A:$A,compensation_cleaned!$B:$B,"Missing")</f>
        <v>1011056</v>
      </c>
      <c r="N1451">
        <f>_xlfn.XLOOKUP(A1451,compensation_cleaned!$A:$A,compensation_cleaned!$C:$C,"Missing")</f>
        <v>136006</v>
      </c>
      <c r="O1451" t="str">
        <f>_xlfn.XLOOKUP(A1451,compensation_cleaned!$A:$A,compensation_cleaned!$D:$D,"Missing")</f>
        <v>L3</v>
      </c>
      <c r="P1451">
        <f>_xlfn.XLOOKUP(A1451,engagement_pivot!$A:$A,engagement_pivot!$B:$B,"Missing")</f>
        <v>2</v>
      </c>
      <c r="Q1451" t="str">
        <f>IF(
  _xlfn.XLOOKUP(A1451, engagement_pivot!A:A, engagement_pivot!C:C, 0) &gt; 0,
  "Yes",
  "No"
)</f>
        <v>Yes</v>
      </c>
      <c r="R1451">
        <f t="shared" si="110"/>
        <v>23</v>
      </c>
      <c r="S1451" t="str">
        <f t="shared" si="111"/>
        <v>13–36 months</v>
      </c>
      <c r="T1451">
        <f>_xlfn.XLOOKUP(A1451,performance_pivot!$A:$A,performance_pivot!$B:$B,"Missing")</f>
        <v>4</v>
      </c>
      <c r="U1451">
        <f>_xlfn.XLOOKUP(A1451,compensation_cleaned!$A:$A,compensation_cleaned!$F:$F,"Missing")</f>
        <v>1044648.4727722772</v>
      </c>
      <c r="V1451" t="str">
        <f t="shared" si="112"/>
        <v>Below Avg Pay</v>
      </c>
      <c r="W1451" t="str">
        <f t="shared" si="113"/>
        <v>High Performer</v>
      </c>
      <c r="Y1451" t="str">
        <f t="shared" si="114"/>
        <v>Underpaid High Performer</v>
      </c>
    </row>
    <row r="1452" spans="1:25">
      <c r="A1452" s="7" t="s">
        <v>1638</v>
      </c>
      <c r="B1452" s="8" t="s">
        <v>19</v>
      </c>
      <c r="C1452" s="8">
        <v>38</v>
      </c>
      <c r="D1452" s="8" t="s">
        <v>12</v>
      </c>
      <c r="E1452" s="8" t="s">
        <v>26</v>
      </c>
      <c r="F1452" s="8" t="s">
        <v>27</v>
      </c>
      <c r="G1452" s="9">
        <v>45149</v>
      </c>
      <c r="H1452" s="8" t="s">
        <v>462</v>
      </c>
      <c r="I1452" s="8" t="s">
        <v>70</v>
      </c>
      <c r="J1452" s="10" t="s">
        <v>17</v>
      </c>
      <c r="K1452" t="str">
        <f>_xlfn.XLOOKUP(A1452,attrition_cleaned!$A:$A,attrition_cleaned!$B:$B,"Missing")</f>
        <v>Yes</v>
      </c>
      <c r="L1452" s="9">
        <v>46599</v>
      </c>
      <c r="M1452">
        <f>_xlfn.XLOOKUP(A1452,compensation_cleaned!$A:$A,compensation_cleaned!$B:$B,"Missing")</f>
        <v>928563</v>
      </c>
      <c r="N1452">
        <f>_xlfn.XLOOKUP(A1452,compensation_cleaned!$A:$A,compensation_cleaned!$C:$C,"Missing")</f>
        <v>106513</v>
      </c>
      <c r="O1452" t="str">
        <f>_xlfn.XLOOKUP(A1452,compensation_cleaned!$A:$A,compensation_cleaned!$D:$D,"Missing")</f>
        <v>L3</v>
      </c>
      <c r="P1452">
        <f>_xlfn.XLOOKUP(A1452,engagement_pivot!$A:$A,engagement_pivot!$B:$B,"Missing")</f>
        <v>1</v>
      </c>
      <c r="Q1452" t="str">
        <f>IF(
  _xlfn.XLOOKUP(A1452, engagement_pivot!A:A, engagement_pivot!C:C, 0) &gt; 0,
  "Yes",
  "No"
)</f>
        <v>Yes</v>
      </c>
      <c r="R1452">
        <f t="shared" si="110"/>
        <v>47</v>
      </c>
      <c r="S1452" t="str">
        <f t="shared" si="111"/>
        <v>37+ months</v>
      </c>
      <c r="T1452">
        <f>_xlfn.XLOOKUP(A1452,performance_pivot!$A:$A,performance_pivot!$B:$B,"Missing")</f>
        <v>4</v>
      </c>
      <c r="U1452">
        <f>_xlfn.XLOOKUP(A1452,compensation_cleaned!$A:$A,compensation_cleaned!$F:$F,"Missing")</f>
        <v>1044648.4727722772</v>
      </c>
      <c r="V1452" t="str">
        <f t="shared" si="112"/>
        <v>Below Avg Pay</v>
      </c>
      <c r="W1452" t="str">
        <f t="shared" si="113"/>
        <v>High Performer</v>
      </c>
      <c r="Y1452" t="str">
        <f t="shared" si="114"/>
        <v>Underpaid High Performer</v>
      </c>
    </row>
    <row r="1453" spans="1:25">
      <c r="A1453" s="11" t="s">
        <v>1639</v>
      </c>
      <c r="B1453" s="12" t="s">
        <v>19</v>
      </c>
      <c r="C1453" s="12">
        <v>35</v>
      </c>
      <c r="D1453" s="12" t="s">
        <v>12</v>
      </c>
      <c r="E1453" s="12" t="s">
        <v>37</v>
      </c>
      <c r="F1453" s="12" t="s">
        <v>38</v>
      </c>
      <c r="G1453" s="13">
        <v>44169</v>
      </c>
      <c r="H1453" s="12" t="s">
        <v>60</v>
      </c>
      <c r="I1453" s="12" t="s">
        <v>23</v>
      </c>
      <c r="J1453" s="14" t="s">
        <v>24</v>
      </c>
      <c r="K1453" t="str">
        <f>_xlfn.XLOOKUP(A1453,attrition_cleaned!$A:$A,attrition_cleaned!$B:$B,"Missing")</f>
        <v>Yes</v>
      </c>
      <c r="L1453" s="13">
        <v>44860</v>
      </c>
      <c r="M1453">
        <f>_xlfn.XLOOKUP(A1453,compensation_cleaned!$A:$A,compensation_cleaned!$B:$B,"Missing")</f>
        <v>518887</v>
      </c>
      <c r="N1453">
        <f>_xlfn.XLOOKUP(A1453,compensation_cleaned!$A:$A,compensation_cleaned!$C:$C,"Missing")</f>
        <v>77784</v>
      </c>
      <c r="O1453" t="str">
        <f>_xlfn.XLOOKUP(A1453,compensation_cleaned!$A:$A,compensation_cleaned!$D:$D,"Missing")</f>
        <v>L1</v>
      </c>
      <c r="P1453">
        <f>_xlfn.XLOOKUP(A1453,engagement_pivot!$A:$A,engagement_pivot!$B:$B,"Missing")</f>
        <v>4</v>
      </c>
      <c r="Q1453" t="str">
        <f>IF(
  _xlfn.XLOOKUP(A1453, engagement_pivot!A:A, engagement_pivot!C:C, 0) &gt; 0,
  "Yes",
  "No"
)</f>
        <v>Yes</v>
      </c>
      <c r="R1453">
        <f t="shared" si="110"/>
        <v>22</v>
      </c>
      <c r="S1453" t="str">
        <f t="shared" si="111"/>
        <v>13–36 months</v>
      </c>
      <c r="T1453">
        <f>_xlfn.XLOOKUP(A1453,performance_pivot!$A:$A,performance_pivot!$B:$B,"Missing")</f>
        <v>4</v>
      </c>
      <c r="U1453">
        <f>_xlfn.XLOOKUP(A1453,compensation_cleaned!$A:$A,compensation_cleaned!$F:$F,"Missing")</f>
        <v>499723.03723404254</v>
      </c>
      <c r="V1453" t="str">
        <f t="shared" si="112"/>
        <v>Above Avg Pay</v>
      </c>
      <c r="W1453" t="str">
        <f t="shared" si="113"/>
        <v>High Performer</v>
      </c>
      <c r="Y1453" t="str">
        <f t="shared" si="114"/>
        <v>Well Aligned</v>
      </c>
    </row>
    <row r="1454" spans="1:25">
      <c r="A1454" s="7" t="s">
        <v>1640</v>
      </c>
      <c r="B1454" s="8" t="s">
        <v>19</v>
      </c>
      <c r="C1454" s="8">
        <v>29</v>
      </c>
      <c r="D1454" s="8" t="s">
        <v>12</v>
      </c>
      <c r="E1454" s="8" t="s">
        <v>49</v>
      </c>
      <c r="F1454" s="8" t="s">
        <v>68</v>
      </c>
      <c r="G1454" s="9">
        <v>44999</v>
      </c>
      <c r="H1454" s="8" t="s">
        <v>94</v>
      </c>
      <c r="I1454" s="8" t="s">
        <v>31</v>
      </c>
      <c r="J1454" s="10" t="s">
        <v>24</v>
      </c>
      <c r="K1454" t="str">
        <f>_xlfn.XLOOKUP(A1454,attrition_cleaned!$A:$A,attrition_cleaned!$B:$B,"Missing")</f>
        <v>No</v>
      </c>
      <c r="L1454" s="9"/>
      <c r="M1454">
        <f>_xlfn.XLOOKUP(A1454,compensation_cleaned!$A:$A,compensation_cleaned!$B:$B,"Missing")</f>
        <v>664739</v>
      </c>
      <c r="N1454">
        <f>_xlfn.XLOOKUP(A1454,compensation_cleaned!$A:$A,compensation_cleaned!$C:$C,"Missing")</f>
        <v>43013</v>
      </c>
      <c r="O1454" t="str">
        <f>_xlfn.XLOOKUP(A1454,compensation_cleaned!$A:$A,compensation_cleaned!$D:$D,"Missing")</f>
        <v>L2</v>
      </c>
      <c r="P1454">
        <f>_xlfn.XLOOKUP(A1454,engagement_pivot!$A:$A,engagement_pivot!$B:$B,"Missing")</f>
        <v>1</v>
      </c>
      <c r="Q1454" t="str">
        <f>IF(
  _xlfn.XLOOKUP(A1454, engagement_pivot!A:A, engagement_pivot!C:C, 0) &gt; 0,
  "Yes",
  "No"
)</f>
        <v>Yes</v>
      </c>
      <c r="R1454">
        <f t="shared" si="110"/>
        <v>9</v>
      </c>
      <c r="S1454" t="str">
        <f t="shared" si="111"/>
        <v>0–12 months</v>
      </c>
      <c r="T1454">
        <f>_xlfn.XLOOKUP(A1454,performance_pivot!$A:$A,performance_pivot!$B:$B,"Missing")</f>
        <v>4</v>
      </c>
      <c r="U1454">
        <f>_xlfn.XLOOKUP(A1454,compensation_cleaned!$A:$A,compensation_cleaned!$F:$F,"Missing")</f>
        <v>746435.40070921986</v>
      </c>
      <c r="V1454" t="str">
        <f t="shared" si="112"/>
        <v>Below Avg Pay</v>
      </c>
      <c r="W1454" t="str">
        <f t="shared" si="113"/>
        <v>High Performer</v>
      </c>
      <c r="Y1454" t="str">
        <f t="shared" si="114"/>
        <v>Underpaid High Performer</v>
      </c>
    </row>
    <row r="1455" spans="1:25">
      <c r="A1455" s="11" t="s">
        <v>1641</v>
      </c>
      <c r="B1455" s="12" t="s">
        <v>19</v>
      </c>
      <c r="C1455" s="12">
        <v>40</v>
      </c>
      <c r="D1455" s="12" t="s">
        <v>12</v>
      </c>
      <c r="E1455" s="12" t="s">
        <v>26</v>
      </c>
      <c r="F1455" s="12" t="s">
        <v>58</v>
      </c>
      <c r="G1455" s="13">
        <v>44166</v>
      </c>
      <c r="H1455" s="12" t="s">
        <v>310</v>
      </c>
      <c r="I1455" s="12" t="s">
        <v>31</v>
      </c>
      <c r="J1455" s="14" t="s">
        <v>24</v>
      </c>
      <c r="K1455" t="str">
        <f>_xlfn.XLOOKUP(A1455,attrition_cleaned!$A:$A,attrition_cleaned!$B:$B,"Missing")</f>
        <v>No</v>
      </c>
      <c r="L1455" s="13"/>
      <c r="M1455">
        <f>_xlfn.XLOOKUP(A1455,compensation_cleaned!$A:$A,compensation_cleaned!$B:$B,"Missing")</f>
        <v>851519</v>
      </c>
      <c r="N1455">
        <f>_xlfn.XLOOKUP(A1455,compensation_cleaned!$A:$A,compensation_cleaned!$C:$C,"Missing")</f>
        <v>125869</v>
      </c>
      <c r="O1455" t="str">
        <f>_xlfn.XLOOKUP(A1455,compensation_cleaned!$A:$A,compensation_cleaned!$D:$D,"Missing")</f>
        <v>L2</v>
      </c>
      <c r="P1455">
        <f>_xlfn.XLOOKUP(A1455,engagement_pivot!$A:$A,engagement_pivot!$B:$B,"Missing")</f>
        <v>2</v>
      </c>
      <c r="Q1455" t="str">
        <f>IF(
  _xlfn.XLOOKUP(A1455, engagement_pivot!A:A, engagement_pivot!C:C, 0) &gt; 0,
  "Yes",
  "No"
)</f>
        <v>Yes</v>
      </c>
      <c r="R1455">
        <f t="shared" si="110"/>
        <v>36</v>
      </c>
      <c r="S1455" t="str">
        <f t="shared" si="111"/>
        <v>13–36 months</v>
      </c>
      <c r="T1455">
        <f>_xlfn.XLOOKUP(A1455,performance_pivot!$A:$A,performance_pivot!$B:$B,"Missing")</f>
        <v>3</v>
      </c>
      <c r="U1455">
        <f>_xlfn.XLOOKUP(A1455,compensation_cleaned!$A:$A,compensation_cleaned!$F:$F,"Missing")</f>
        <v>746435.40070921986</v>
      </c>
      <c r="V1455" t="str">
        <f t="shared" si="112"/>
        <v>Above Avg Pay</v>
      </c>
      <c r="W1455" t="str">
        <f t="shared" si="113"/>
        <v>Low/Avg Performer</v>
      </c>
      <c r="Y1455" t="str">
        <f t="shared" si="114"/>
        <v>Overpaid Low Performer</v>
      </c>
    </row>
    <row r="1456" spans="1:25">
      <c r="A1456" s="7" t="s">
        <v>1642</v>
      </c>
      <c r="B1456" s="8" t="s">
        <v>19</v>
      </c>
      <c r="C1456" s="8">
        <v>22</v>
      </c>
      <c r="D1456" s="8" t="s">
        <v>12</v>
      </c>
      <c r="E1456" s="8" t="s">
        <v>26</v>
      </c>
      <c r="F1456" s="8" t="s">
        <v>27</v>
      </c>
      <c r="G1456" s="9">
        <v>44461</v>
      </c>
      <c r="H1456" s="8" t="s">
        <v>39</v>
      </c>
      <c r="I1456" s="8" t="s">
        <v>45</v>
      </c>
      <c r="J1456" s="10" t="s">
        <v>24</v>
      </c>
      <c r="K1456" t="str">
        <f>_xlfn.XLOOKUP(A1456,attrition_cleaned!$A:$A,attrition_cleaned!$B:$B,"Missing")</f>
        <v>No</v>
      </c>
      <c r="L1456" s="9"/>
      <c r="M1456">
        <f>_xlfn.XLOOKUP(A1456,compensation_cleaned!$A:$A,compensation_cleaned!$B:$B,"Missing")</f>
        <v>1022428</v>
      </c>
      <c r="N1456">
        <f>_xlfn.XLOOKUP(A1456,compensation_cleaned!$A:$A,compensation_cleaned!$C:$C,"Missing")</f>
        <v>80720</v>
      </c>
      <c r="O1456" t="str">
        <f>_xlfn.XLOOKUP(A1456,compensation_cleaned!$A:$A,compensation_cleaned!$D:$D,"Missing")</f>
        <v>L3</v>
      </c>
      <c r="P1456">
        <f>_xlfn.XLOOKUP(A1456,engagement_pivot!$A:$A,engagement_pivot!$B:$B,"Missing")</f>
        <v>3</v>
      </c>
      <c r="Q1456" t="str">
        <f>IF(
  _xlfn.XLOOKUP(A1456, engagement_pivot!A:A, engagement_pivot!C:C, 0) &gt; 0,
  "Yes",
  "No"
)</f>
        <v>Yes</v>
      </c>
      <c r="R1456">
        <f t="shared" si="110"/>
        <v>27</v>
      </c>
      <c r="S1456" t="str">
        <f t="shared" si="111"/>
        <v>13–36 months</v>
      </c>
      <c r="T1456">
        <f>_xlfn.XLOOKUP(A1456,performance_pivot!$A:$A,performance_pivot!$B:$B,"Missing")</f>
        <v>5</v>
      </c>
      <c r="U1456">
        <f>_xlfn.XLOOKUP(A1456,compensation_cleaned!$A:$A,compensation_cleaned!$F:$F,"Missing")</f>
        <v>1044648.4727722772</v>
      </c>
      <c r="V1456" t="str">
        <f t="shared" si="112"/>
        <v>Below Avg Pay</v>
      </c>
      <c r="W1456" t="str">
        <f t="shared" si="113"/>
        <v>High Performer</v>
      </c>
      <c r="Y1456" t="str">
        <f t="shared" si="114"/>
        <v>Underpaid High Performer</v>
      </c>
    </row>
    <row r="1457" spans="1:25">
      <c r="A1457" s="11" t="s">
        <v>1643</v>
      </c>
      <c r="B1457" s="12" t="s">
        <v>19</v>
      </c>
      <c r="C1457" s="12">
        <v>42</v>
      </c>
      <c r="D1457" s="12" t="s">
        <v>12</v>
      </c>
      <c r="E1457" s="12" t="s">
        <v>13</v>
      </c>
      <c r="F1457" s="12" t="s">
        <v>21</v>
      </c>
      <c r="G1457" s="13">
        <v>43094</v>
      </c>
      <c r="H1457" s="12" t="s">
        <v>207</v>
      </c>
      <c r="I1457" s="12" t="s">
        <v>23</v>
      </c>
      <c r="J1457" s="14" t="s">
        <v>24</v>
      </c>
      <c r="K1457" t="str">
        <f>_xlfn.XLOOKUP(A1457,attrition_cleaned!$A:$A,attrition_cleaned!$B:$B,"Missing")</f>
        <v>No</v>
      </c>
      <c r="L1457" s="13"/>
      <c r="M1457">
        <f>_xlfn.XLOOKUP(A1457,compensation_cleaned!$A:$A,compensation_cleaned!$B:$B,"Missing")</f>
        <v>1127133</v>
      </c>
      <c r="N1457">
        <f>_xlfn.XLOOKUP(A1457,compensation_cleaned!$A:$A,compensation_cleaned!$C:$C,"Missing")</f>
        <v>157571</v>
      </c>
      <c r="O1457" t="str">
        <f>_xlfn.XLOOKUP(A1457,compensation_cleaned!$A:$A,compensation_cleaned!$D:$D,"Missing")</f>
        <v>L3</v>
      </c>
      <c r="P1457">
        <f>_xlfn.XLOOKUP(A1457,engagement_pivot!$A:$A,engagement_pivot!$B:$B,"Missing")</f>
        <v>3</v>
      </c>
      <c r="Q1457" t="str">
        <f>IF(
  _xlfn.XLOOKUP(A1457, engagement_pivot!A:A, engagement_pivot!C:C, 0) &gt; 0,
  "Yes",
  "No"
)</f>
        <v>Yes</v>
      </c>
      <c r="R1457">
        <f t="shared" si="110"/>
        <v>72</v>
      </c>
      <c r="S1457" t="str">
        <f t="shared" si="111"/>
        <v>37+ months</v>
      </c>
      <c r="T1457">
        <f>_xlfn.XLOOKUP(A1457,performance_pivot!$A:$A,performance_pivot!$B:$B,"Missing")</f>
        <v>2.5</v>
      </c>
      <c r="U1457">
        <f>_xlfn.XLOOKUP(A1457,compensation_cleaned!$A:$A,compensation_cleaned!$F:$F,"Missing")</f>
        <v>1044648.4727722772</v>
      </c>
      <c r="V1457" t="str">
        <f t="shared" si="112"/>
        <v>Above Avg Pay</v>
      </c>
      <c r="W1457" t="str">
        <f t="shared" si="113"/>
        <v>Low/Avg Performer</v>
      </c>
      <c r="Y1457" t="str">
        <f t="shared" si="114"/>
        <v>Overpaid Low Performer</v>
      </c>
    </row>
    <row r="1458" spans="1:25">
      <c r="A1458" s="7" t="s">
        <v>1644</v>
      </c>
      <c r="B1458" s="8" t="s">
        <v>11</v>
      </c>
      <c r="C1458" s="8">
        <v>42</v>
      </c>
      <c r="D1458" s="8" t="s">
        <v>12</v>
      </c>
      <c r="E1458" s="8" t="s">
        <v>26</v>
      </c>
      <c r="F1458" s="8" t="s">
        <v>58</v>
      </c>
      <c r="G1458" s="9">
        <v>43184</v>
      </c>
      <c r="H1458" s="8" t="s">
        <v>582</v>
      </c>
      <c r="I1458" s="8" t="s">
        <v>45</v>
      </c>
      <c r="J1458" s="10" t="s">
        <v>24</v>
      </c>
      <c r="K1458" t="str">
        <f>_xlfn.XLOOKUP(A1458,attrition_cleaned!$A:$A,attrition_cleaned!$B:$B,"Missing")</f>
        <v>No</v>
      </c>
      <c r="L1458" s="9"/>
      <c r="M1458">
        <f>_xlfn.XLOOKUP(A1458,compensation_cleaned!$A:$A,compensation_cleaned!$B:$B,"Missing")</f>
        <v>1296674</v>
      </c>
      <c r="N1458">
        <f>_xlfn.XLOOKUP(A1458,compensation_cleaned!$A:$A,compensation_cleaned!$C:$C,"Missing")</f>
        <v>168496</v>
      </c>
      <c r="O1458" t="str">
        <f>_xlfn.XLOOKUP(A1458,compensation_cleaned!$A:$A,compensation_cleaned!$D:$D,"Missing")</f>
        <v>L4</v>
      </c>
      <c r="P1458">
        <f>_xlfn.XLOOKUP(A1458,engagement_pivot!$A:$A,engagement_pivot!$B:$B,"Missing")</f>
        <v>4</v>
      </c>
      <c r="Q1458" t="str">
        <f>IF(
  _xlfn.XLOOKUP(A1458, engagement_pivot!A:A, engagement_pivot!C:C, 0) &gt; 0,
  "Yes",
  "No"
)</f>
        <v>Yes</v>
      </c>
      <c r="R1458">
        <f t="shared" si="110"/>
        <v>69</v>
      </c>
      <c r="S1458" t="str">
        <f t="shared" si="111"/>
        <v>37+ months</v>
      </c>
      <c r="T1458">
        <f>_xlfn.XLOOKUP(A1458,performance_pivot!$A:$A,performance_pivot!$B:$B,"Missing")</f>
        <v>3.5</v>
      </c>
      <c r="U1458">
        <f>_xlfn.XLOOKUP(A1458,compensation_cleaned!$A:$A,compensation_cleaned!$F:$F,"Missing")</f>
        <v>1044648.4727722772</v>
      </c>
      <c r="V1458" t="str">
        <f t="shared" si="112"/>
        <v>Above Avg Pay</v>
      </c>
      <c r="W1458" t="str">
        <f t="shared" si="113"/>
        <v>Low/Avg Performer</v>
      </c>
      <c r="Y1458" t="str">
        <f t="shared" si="114"/>
        <v>Overpaid Low Performer</v>
      </c>
    </row>
    <row r="1459" spans="1:25">
      <c r="A1459" s="11" t="s">
        <v>1645</v>
      </c>
      <c r="B1459" s="12" t="s">
        <v>11</v>
      </c>
      <c r="C1459" s="12">
        <v>38</v>
      </c>
      <c r="D1459" s="12" t="s">
        <v>20</v>
      </c>
      <c r="E1459" s="12" t="s">
        <v>26</v>
      </c>
      <c r="F1459" s="12" t="s">
        <v>27</v>
      </c>
      <c r="G1459" s="13">
        <v>43863</v>
      </c>
      <c r="H1459" s="12" t="s">
        <v>301</v>
      </c>
      <c r="I1459" s="12" t="s">
        <v>70</v>
      </c>
      <c r="J1459" s="14" t="s">
        <v>24</v>
      </c>
      <c r="K1459" t="str">
        <f>_xlfn.XLOOKUP(A1459,attrition_cleaned!$A:$A,attrition_cleaned!$B:$B,"Missing")</f>
        <v>No</v>
      </c>
      <c r="L1459" s="13"/>
      <c r="M1459">
        <f>_xlfn.XLOOKUP(A1459,compensation_cleaned!$A:$A,compensation_cleaned!$B:$B,"Missing")</f>
        <v>569266</v>
      </c>
      <c r="N1459">
        <f>_xlfn.XLOOKUP(A1459,compensation_cleaned!$A:$A,compensation_cleaned!$C:$C,"Missing")</f>
        <v>63270</v>
      </c>
      <c r="O1459" t="str">
        <f>_xlfn.XLOOKUP(A1459,compensation_cleaned!$A:$A,compensation_cleaned!$D:$D,"Missing")</f>
        <v>L1</v>
      </c>
      <c r="P1459">
        <f>_xlfn.XLOOKUP(A1459,engagement_pivot!$A:$A,engagement_pivot!$B:$B,"Missing")</f>
        <v>3.6666666666666665</v>
      </c>
      <c r="Q1459" t="str">
        <f>IF(
  _xlfn.XLOOKUP(A1459, engagement_pivot!A:A, engagement_pivot!C:C, 0) &gt; 0,
  "Yes",
  "No"
)</f>
        <v>Yes</v>
      </c>
      <c r="R1459">
        <f t="shared" si="110"/>
        <v>46</v>
      </c>
      <c r="S1459" t="str">
        <f t="shared" si="111"/>
        <v>37+ months</v>
      </c>
      <c r="T1459">
        <f>_xlfn.XLOOKUP(A1459,performance_pivot!$A:$A,performance_pivot!$B:$B,"Missing")</f>
        <v>3.5</v>
      </c>
      <c r="U1459">
        <f>_xlfn.XLOOKUP(A1459,compensation_cleaned!$A:$A,compensation_cleaned!$F:$F,"Missing")</f>
        <v>499723.03723404254</v>
      </c>
      <c r="V1459" t="str">
        <f t="shared" si="112"/>
        <v>Above Avg Pay</v>
      </c>
      <c r="W1459" t="str">
        <f t="shared" si="113"/>
        <v>Low/Avg Performer</v>
      </c>
      <c r="Y1459" t="str">
        <f t="shared" si="114"/>
        <v>Overpaid Low Performer</v>
      </c>
    </row>
    <row r="1460" spans="1:25">
      <c r="A1460" s="7" t="s">
        <v>1646</v>
      </c>
      <c r="B1460" s="8" t="s">
        <v>11</v>
      </c>
      <c r="C1460" s="8">
        <v>37</v>
      </c>
      <c r="D1460" s="8" t="s">
        <v>20</v>
      </c>
      <c r="E1460" s="8" t="s">
        <v>37</v>
      </c>
      <c r="F1460" s="8" t="s">
        <v>43</v>
      </c>
      <c r="G1460" s="9">
        <v>43306</v>
      </c>
      <c r="H1460" s="8" t="s">
        <v>86</v>
      </c>
      <c r="I1460" s="8" t="s">
        <v>31</v>
      </c>
      <c r="J1460" s="10" t="s">
        <v>17</v>
      </c>
      <c r="K1460" t="str">
        <f>_xlfn.XLOOKUP(A1460,attrition_cleaned!$A:$A,attrition_cleaned!$B:$B,"Missing")</f>
        <v>Yes</v>
      </c>
      <c r="L1460" s="9">
        <v>44423</v>
      </c>
      <c r="M1460">
        <f>_xlfn.XLOOKUP(A1460,compensation_cleaned!$A:$A,compensation_cleaned!$B:$B,"Missing")</f>
        <v>1118259</v>
      </c>
      <c r="N1460">
        <f>_xlfn.XLOOKUP(A1460,compensation_cleaned!$A:$A,compensation_cleaned!$C:$C,"Missing")</f>
        <v>154160</v>
      </c>
      <c r="O1460" t="str">
        <f>_xlfn.XLOOKUP(A1460,compensation_cleaned!$A:$A,compensation_cleaned!$D:$D,"Missing")</f>
        <v>L3</v>
      </c>
      <c r="P1460">
        <f>_xlfn.XLOOKUP(A1460,engagement_pivot!$A:$A,engagement_pivot!$B:$B,"Missing")</f>
        <v>1.5</v>
      </c>
      <c r="Q1460" t="str">
        <f>IF(
  _xlfn.XLOOKUP(A1460, engagement_pivot!A:A, engagement_pivot!C:C, 0) &gt; 0,
  "Yes",
  "No"
)</f>
        <v>Yes</v>
      </c>
      <c r="R1460">
        <f t="shared" si="110"/>
        <v>36</v>
      </c>
      <c r="S1460" t="str">
        <f t="shared" si="111"/>
        <v>13–36 months</v>
      </c>
      <c r="T1460">
        <f>_xlfn.XLOOKUP(A1460,performance_pivot!$A:$A,performance_pivot!$B:$B,"Missing")</f>
        <v>3</v>
      </c>
      <c r="U1460">
        <f>_xlfn.XLOOKUP(A1460,compensation_cleaned!$A:$A,compensation_cleaned!$F:$F,"Missing")</f>
        <v>1044648.4727722772</v>
      </c>
      <c r="V1460" t="str">
        <f t="shared" si="112"/>
        <v>Above Avg Pay</v>
      </c>
      <c r="W1460" t="str">
        <f t="shared" si="113"/>
        <v>Low/Avg Performer</v>
      </c>
      <c r="Y1460" t="str">
        <f t="shared" si="114"/>
        <v>Overpaid Low Performer</v>
      </c>
    </row>
    <row r="1461" spans="1:25">
      <c r="A1461" s="11" t="s">
        <v>1647</v>
      </c>
      <c r="B1461" s="12" t="s">
        <v>11</v>
      </c>
      <c r="C1461" s="12">
        <v>31</v>
      </c>
      <c r="D1461" s="12" t="s">
        <v>12</v>
      </c>
      <c r="E1461" s="12" t="s">
        <v>26</v>
      </c>
      <c r="F1461" s="12" t="s">
        <v>58</v>
      </c>
      <c r="G1461" s="13">
        <v>44291</v>
      </c>
      <c r="H1461" s="12" t="s">
        <v>304</v>
      </c>
      <c r="I1461" s="12" t="s">
        <v>45</v>
      </c>
      <c r="J1461" s="14" t="s">
        <v>17</v>
      </c>
      <c r="K1461" t="str">
        <f>_xlfn.XLOOKUP(A1461,attrition_cleaned!$A:$A,attrition_cleaned!$B:$B,"Missing")</f>
        <v>No</v>
      </c>
      <c r="L1461" s="13"/>
      <c r="M1461">
        <f>_xlfn.XLOOKUP(A1461,compensation_cleaned!$A:$A,compensation_cleaned!$B:$B,"Missing")</f>
        <v>1243250</v>
      </c>
      <c r="N1461">
        <f>_xlfn.XLOOKUP(A1461,compensation_cleaned!$A:$A,compensation_cleaned!$C:$C,"Missing")</f>
        <v>65290</v>
      </c>
      <c r="O1461" t="str">
        <f>_xlfn.XLOOKUP(A1461,compensation_cleaned!$A:$A,compensation_cleaned!$D:$D,"Missing")</f>
        <v>L4</v>
      </c>
      <c r="P1461">
        <f>_xlfn.XLOOKUP(A1461,engagement_pivot!$A:$A,engagement_pivot!$B:$B,"Missing")</f>
        <v>3</v>
      </c>
      <c r="Q1461" t="str">
        <f>IF(
  _xlfn.XLOOKUP(A1461, engagement_pivot!A:A, engagement_pivot!C:C, 0) &gt; 0,
  "Yes",
  "No"
)</f>
        <v>Yes</v>
      </c>
      <c r="R1461">
        <f t="shared" si="110"/>
        <v>32</v>
      </c>
      <c r="S1461" t="str">
        <f t="shared" si="111"/>
        <v>13–36 months</v>
      </c>
      <c r="T1461">
        <f>_xlfn.XLOOKUP(A1461,performance_pivot!$A:$A,performance_pivot!$B:$B,"Missing")</f>
        <v>4.5</v>
      </c>
      <c r="U1461">
        <f>_xlfn.XLOOKUP(A1461,compensation_cleaned!$A:$A,compensation_cleaned!$F:$F,"Missing")</f>
        <v>1044648.4727722772</v>
      </c>
      <c r="V1461" t="str">
        <f t="shared" si="112"/>
        <v>Above Avg Pay</v>
      </c>
      <c r="W1461" t="str">
        <f t="shared" si="113"/>
        <v>High Performer</v>
      </c>
      <c r="Y1461" t="str">
        <f t="shared" si="114"/>
        <v>Well Aligned</v>
      </c>
    </row>
    <row r="1462" spans="1:25">
      <c r="A1462" s="7" t="s">
        <v>1648</v>
      </c>
      <c r="B1462" s="8" t="s">
        <v>11</v>
      </c>
      <c r="C1462" s="8">
        <v>35</v>
      </c>
      <c r="D1462" s="8" t="s">
        <v>12</v>
      </c>
      <c r="E1462" s="8" t="s">
        <v>33</v>
      </c>
      <c r="F1462" s="8" t="s">
        <v>34</v>
      </c>
      <c r="G1462" s="9">
        <v>44168</v>
      </c>
      <c r="H1462" s="8" t="s">
        <v>28</v>
      </c>
      <c r="I1462" s="8" t="s">
        <v>45</v>
      </c>
      <c r="J1462" s="10" t="s">
        <v>17</v>
      </c>
      <c r="K1462" t="str">
        <f>_xlfn.XLOOKUP(A1462,attrition_cleaned!$A:$A,attrition_cleaned!$B:$B,"Missing")</f>
        <v>Yes</v>
      </c>
      <c r="L1462" s="9">
        <v>45902</v>
      </c>
      <c r="M1462">
        <f>_xlfn.XLOOKUP(A1462,compensation_cleaned!$A:$A,compensation_cleaned!$B:$B,"Missing")</f>
        <v>632716</v>
      </c>
      <c r="N1462">
        <f>_xlfn.XLOOKUP(A1462,compensation_cleaned!$A:$A,compensation_cleaned!$C:$C,"Missing")</f>
        <v>44640</v>
      </c>
      <c r="O1462" t="str">
        <f>_xlfn.XLOOKUP(A1462,compensation_cleaned!$A:$A,compensation_cleaned!$D:$D,"Missing")</f>
        <v>L2</v>
      </c>
      <c r="P1462">
        <f>_xlfn.XLOOKUP(A1462,engagement_pivot!$A:$A,engagement_pivot!$B:$B,"Missing")</f>
        <v>2</v>
      </c>
      <c r="Q1462" t="str">
        <f>IF(
  _xlfn.XLOOKUP(A1462, engagement_pivot!A:A, engagement_pivot!C:C, 0) &gt; 0,
  "Yes",
  "No"
)</f>
        <v>Yes</v>
      </c>
      <c r="R1462">
        <f t="shared" si="110"/>
        <v>56</v>
      </c>
      <c r="S1462" t="str">
        <f t="shared" si="111"/>
        <v>37+ months</v>
      </c>
      <c r="T1462">
        <f>_xlfn.XLOOKUP(A1462,performance_pivot!$A:$A,performance_pivot!$B:$B,"Missing")</f>
        <v>2</v>
      </c>
      <c r="U1462">
        <f>_xlfn.XLOOKUP(A1462,compensation_cleaned!$A:$A,compensation_cleaned!$F:$F,"Missing")</f>
        <v>746435.40070921986</v>
      </c>
      <c r="V1462" t="str">
        <f t="shared" si="112"/>
        <v>Below Avg Pay</v>
      </c>
      <c r="W1462" t="str">
        <f t="shared" si="113"/>
        <v>Low/Avg Performer</v>
      </c>
      <c r="Y1462" t="str">
        <f t="shared" si="114"/>
        <v>Low Pay &amp; Low Performance</v>
      </c>
    </row>
    <row r="1463" spans="1:25">
      <c r="A1463" s="11" t="s">
        <v>1649</v>
      </c>
      <c r="B1463" s="12" t="s">
        <v>19</v>
      </c>
      <c r="C1463" s="12">
        <v>26</v>
      </c>
      <c r="D1463" s="12" t="s">
        <v>20</v>
      </c>
      <c r="E1463" s="12" t="s">
        <v>26</v>
      </c>
      <c r="F1463" s="12" t="s">
        <v>27</v>
      </c>
      <c r="G1463" s="13">
        <v>44088</v>
      </c>
      <c r="H1463" s="12" t="s">
        <v>74</v>
      </c>
      <c r="I1463" s="12" t="s">
        <v>45</v>
      </c>
      <c r="J1463" s="14" t="s">
        <v>24</v>
      </c>
      <c r="K1463" t="str">
        <f>_xlfn.XLOOKUP(A1463,attrition_cleaned!$A:$A,attrition_cleaned!$B:$B,"Missing")</f>
        <v>No</v>
      </c>
      <c r="L1463" s="13"/>
      <c r="M1463">
        <f>_xlfn.XLOOKUP(A1463,compensation_cleaned!$A:$A,compensation_cleaned!$B:$B,"Missing")</f>
        <v>1203371</v>
      </c>
      <c r="N1463">
        <f>_xlfn.XLOOKUP(A1463,compensation_cleaned!$A:$A,compensation_cleaned!$C:$C,"Missing")</f>
        <v>154381</v>
      </c>
      <c r="O1463" t="str">
        <f>_xlfn.XLOOKUP(A1463,compensation_cleaned!$A:$A,compensation_cleaned!$D:$D,"Missing")</f>
        <v>L4</v>
      </c>
      <c r="P1463">
        <f>_xlfn.XLOOKUP(A1463,engagement_pivot!$A:$A,engagement_pivot!$B:$B,"Missing")</f>
        <v>2.6666666666666665</v>
      </c>
      <c r="Q1463" t="str">
        <f>IF(
  _xlfn.XLOOKUP(A1463, engagement_pivot!A:A, engagement_pivot!C:C, 0) &gt; 0,
  "Yes",
  "No"
)</f>
        <v>Yes</v>
      </c>
      <c r="R1463">
        <f t="shared" si="110"/>
        <v>39</v>
      </c>
      <c r="S1463" t="str">
        <f t="shared" si="111"/>
        <v>37+ months</v>
      </c>
      <c r="T1463">
        <f>_xlfn.XLOOKUP(A1463,performance_pivot!$A:$A,performance_pivot!$B:$B,"Missing")</f>
        <v>3</v>
      </c>
      <c r="U1463">
        <f>_xlfn.XLOOKUP(A1463,compensation_cleaned!$A:$A,compensation_cleaned!$F:$F,"Missing")</f>
        <v>1044648.4727722772</v>
      </c>
      <c r="V1463" t="str">
        <f t="shared" si="112"/>
        <v>Above Avg Pay</v>
      </c>
      <c r="W1463" t="str">
        <f t="shared" si="113"/>
        <v>Low/Avg Performer</v>
      </c>
      <c r="Y1463" t="str">
        <f t="shared" si="114"/>
        <v>Overpaid Low Performer</v>
      </c>
    </row>
    <row r="1464" spans="1:25">
      <c r="A1464" s="7" t="s">
        <v>1650</v>
      </c>
      <c r="B1464" s="8" t="s">
        <v>19</v>
      </c>
      <c r="C1464" s="8">
        <v>35</v>
      </c>
      <c r="D1464" s="8" t="s">
        <v>20</v>
      </c>
      <c r="E1464" s="8" t="s">
        <v>37</v>
      </c>
      <c r="F1464" s="8" t="s">
        <v>43</v>
      </c>
      <c r="G1464" s="9">
        <v>43941</v>
      </c>
      <c r="H1464" s="8" t="s">
        <v>895</v>
      </c>
      <c r="I1464" s="8" t="s">
        <v>23</v>
      </c>
      <c r="J1464" s="10" t="s">
        <v>24</v>
      </c>
      <c r="K1464" t="str">
        <f>_xlfn.XLOOKUP(A1464,attrition_cleaned!$A:$A,attrition_cleaned!$B:$B,"Missing")</f>
        <v>No</v>
      </c>
      <c r="L1464" s="9"/>
      <c r="M1464">
        <f>_xlfn.XLOOKUP(A1464,compensation_cleaned!$A:$A,compensation_cleaned!$B:$B,"Missing")</f>
        <v>497706</v>
      </c>
      <c r="N1464">
        <f>_xlfn.XLOOKUP(A1464,compensation_cleaned!$A:$A,compensation_cleaned!$C:$C,"Missing")</f>
        <v>29512</v>
      </c>
      <c r="O1464" t="str">
        <f>_xlfn.XLOOKUP(A1464,compensation_cleaned!$A:$A,compensation_cleaned!$D:$D,"Missing")</f>
        <v>L1</v>
      </c>
      <c r="P1464">
        <f>_xlfn.XLOOKUP(A1464,engagement_pivot!$A:$A,engagement_pivot!$B:$B,"Missing")</f>
        <v>1</v>
      </c>
      <c r="Q1464" t="str">
        <f>IF(
  _xlfn.XLOOKUP(A1464, engagement_pivot!A:A, engagement_pivot!C:C, 0) &gt; 0,
  "Yes",
  "No"
)</f>
        <v>Yes</v>
      </c>
      <c r="R1464">
        <f t="shared" si="110"/>
        <v>44</v>
      </c>
      <c r="S1464" t="str">
        <f t="shared" si="111"/>
        <v>37+ months</v>
      </c>
      <c r="T1464">
        <f>_xlfn.XLOOKUP(A1464,performance_pivot!$A:$A,performance_pivot!$B:$B,"Missing")</f>
        <v>3.5</v>
      </c>
      <c r="U1464">
        <f>_xlfn.XLOOKUP(A1464,compensation_cleaned!$A:$A,compensation_cleaned!$F:$F,"Missing")</f>
        <v>499723.03723404254</v>
      </c>
      <c r="V1464" t="str">
        <f t="shared" si="112"/>
        <v>Below Avg Pay</v>
      </c>
      <c r="W1464" t="str">
        <f t="shared" si="113"/>
        <v>Low/Avg Performer</v>
      </c>
      <c r="Y1464" t="str">
        <f t="shared" si="114"/>
        <v>Low Pay &amp; Low Performance</v>
      </c>
    </row>
    <row r="1465" spans="1:25">
      <c r="A1465" s="11" t="s">
        <v>1651</v>
      </c>
      <c r="B1465" s="12" t="s">
        <v>11</v>
      </c>
      <c r="C1465" s="12">
        <v>23</v>
      </c>
      <c r="D1465" s="12" t="s">
        <v>12</v>
      </c>
      <c r="E1465" s="12" t="s">
        <v>33</v>
      </c>
      <c r="F1465" s="12" t="s">
        <v>112</v>
      </c>
      <c r="G1465" s="13">
        <v>45278</v>
      </c>
      <c r="H1465" s="12" t="s">
        <v>30</v>
      </c>
      <c r="I1465" s="12" t="s">
        <v>56</v>
      </c>
      <c r="J1465" s="14" t="s">
        <v>24</v>
      </c>
      <c r="K1465" t="str">
        <f>_xlfn.XLOOKUP(A1465,attrition_cleaned!$A:$A,attrition_cleaned!$B:$B,"Missing")</f>
        <v>No</v>
      </c>
      <c r="L1465" s="13"/>
      <c r="M1465">
        <f>_xlfn.XLOOKUP(A1465,compensation_cleaned!$A:$A,compensation_cleaned!$B:$B,"Missing")</f>
        <v>1008426</v>
      </c>
      <c r="N1465">
        <f>_xlfn.XLOOKUP(A1465,compensation_cleaned!$A:$A,compensation_cleaned!$C:$C,"Missing")</f>
        <v>59829</v>
      </c>
      <c r="O1465" t="str">
        <f>_xlfn.XLOOKUP(A1465,compensation_cleaned!$A:$A,compensation_cleaned!$D:$D,"Missing")</f>
        <v>L3</v>
      </c>
      <c r="P1465">
        <f>_xlfn.XLOOKUP(A1465,engagement_pivot!$A:$A,engagement_pivot!$B:$B,"Missing")</f>
        <v>4.333333333333333</v>
      </c>
      <c r="Q1465" t="str">
        <f>IF(
  _xlfn.XLOOKUP(A1465, engagement_pivot!A:A, engagement_pivot!C:C, 0) &gt; 0,
  "Yes",
  "No"
)</f>
        <v>Yes</v>
      </c>
      <c r="R1465">
        <f t="shared" si="110"/>
        <v>0</v>
      </c>
      <c r="S1465" t="str">
        <f t="shared" si="111"/>
        <v>0–12 months</v>
      </c>
      <c r="T1465">
        <f>_xlfn.XLOOKUP(A1465,performance_pivot!$A:$A,performance_pivot!$B:$B,"Missing")</f>
        <v>4</v>
      </c>
      <c r="U1465">
        <f>_xlfn.XLOOKUP(A1465,compensation_cleaned!$A:$A,compensation_cleaned!$F:$F,"Missing")</f>
        <v>1044648.4727722772</v>
      </c>
      <c r="V1465" t="str">
        <f t="shared" si="112"/>
        <v>Below Avg Pay</v>
      </c>
      <c r="W1465" t="str">
        <f t="shared" si="113"/>
        <v>High Performer</v>
      </c>
      <c r="Y1465" t="str">
        <f t="shared" si="114"/>
        <v>Underpaid High Performer</v>
      </c>
    </row>
    <row r="1466" spans="1:25">
      <c r="A1466" s="7" t="s">
        <v>1652</v>
      </c>
      <c r="B1466" s="8" t="s">
        <v>11</v>
      </c>
      <c r="C1466" s="8">
        <v>24</v>
      </c>
      <c r="D1466" s="8" t="s">
        <v>12</v>
      </c>
      <c r="E1466" s="8" t="s">
        <v>13</v>
      </c>
      <c r="F1466" s="8" t="s">
        <v>14</v>
      </c>
      <c r="G1466" s="9">
        <v>44666</v>
      </c>
      <c r="H1466" s="8" t="s">
        <v>69</v>
      </c>
      <c r="I1466" s="8" t="s">
        <v>16</v>
      </c>
      <c r="J1466" s="10" t="s">
        <v>24</v>
      </c>
      <c r="K1466" t="str">
        <f>_xlfn.XLOOKUP(A1466,attrition_cleaned!$A:$A,attrition_cleaned!$B:$B,"Missing")</f>
        <v>No</v>
      </c>
      <c r="L1466" s="9"/>
      <c r="M1466">
        <f>_xlfn.XLOOKUP(A1466,compensation_cleaned!$A:$A,compensation_cleaned!$B:$B,"Missing")</f>
        <v>436538</v>
      </c>
      <c r="N1466">
        <f>_xlfn.XLOOKUP(A1466,compensation_cleaned!$A:$A,compensation_cleaned!$C:$C,"Missing")</f>
        <v>61006</v>
      </c>
      <c r="O1466" t="str">
        <f>_xlfn.XLOOKUP(A1466,compensation_cleaned!$A:$A,compensation_cleaned!$D:$D,"Missing")</f>
        <v>L1</v>
      </c>
      <c r="P1466">
        <f>_xlfn.XLOOKUP(A1466,engagement_pivot!$A:$A,engagement_pivot!$B:$B,"Missing")</f>
        <v>2.5</v>
      </c>
      <c r="Q1466" t="str">
        <f>IF(
  _xlfn.XLOOKUP(A1466, engagement_pivot!A:A, engagement_pivot!C:C, 0) &gt; 0,
  "Yes",
  "No"
)</f>
        <v>Yes</v>
      </c>
      <c r="R1466">
        <f t="shared" si="110"/>
        <v>20</v>
      </c>
      <c r="S1466" t="str">
        <f t="shared" si="111"/>
        <v>13–36 months</v>
      </c>
      <c r="T1466">
        <f>_xlfn.XLOOKUP(A1466,performance_pivot!$A:$A,performance_pivot!$B:$B,"Missing")</f>
        <v>3</v>
      </c>
      <c r="U1466">
        <f>_xlfn.XLOOKUP(A1466,compensation_cleaned!$A:$A,compensation_cleaned!$F:$F,"Missing")</f>
        <v>499723.03723404254</v>
      </c>
      <c r="V1466" t="str">
        <f t="shared" si="112"/>
        <v>Below Avg Pay</v>
      </c>
      <c r="W1466" t="str">
        <f t="shared" si="113"/>
        <v>Low/Avg Performer</v>
      </c>
      <c r="Y1466" t="str">
        <f t="shared" si="114"/>
        <v>Low Pay &amp; Low Performance</v>
      </c>
    </row>
    <row r="1467" spans="1:25">
      <c r="A1467" s="11" t="s">
        <v>1653</v>
      </c>
      <c r="B1467" s="12" t="s">
        <v>19</v>
      </c>
      <c r="C1467" s="12">
        <v>23</v>
      </c>
      <c r="D1467" s="12" t="s">
        <v>12</v>
      </c>
      <c r="E1467" s="12" t="s">
        <v>26</v>
      </c>
      <c r="F1467" s="12" t="s">
        <v>58</v>
      </c>
      <c r="G1467" s="13">
        <v>42927</v>
      </c>
      <c r="H1467" s="12" t="s">
        <v>179</v>
      </c>
      <c r="I1467" s="12" t="s">
        <v>31</v>
      </c>
      <c r="J1467" s="14" t="s">
        <v>24</v>
      </c>
      <c r="K1467" t="str">
        <f>_xlfn.XLOOKUP(A1467,attrition_cleaned!$A:$A,attrition_cleaned!$B:$B,"Missing")</f>
        <v>Yes</v>
      </c>
      <c r="L1467" s="13">
        <v>43646</v>
      </c>
      <c r="M1467">
        <f>_xlfn.XLOOKUP(A1467,compensation_cleaned!$A:$A,compensation_cleaned!$B:$B,"Missing")</f>
        <v>989919</v>
      </c>
      <c r="N1467">
        <f>_xlfn.XLOOKUP(A1467,compensation_cleaned!$A:$A,compensation_cleaned!$C:$C,"Missing")</f>
        <v>78614</v>
      </c>
      <c r="O1467" t="str">
        <f>_xlfn.XLOOKUP(A1467,compensation_cleaned!$A:$A,compensation_cleaned!$D:$D,"Missing")</f>
        <v>L3</v>
      </c>
      <c r="P1467">
        <f>_xlfn.XLOOKUP(A1467,engagement_pivot!$A:$A,engagement_pivot!$B:$B,"Missing")</f>
        <v>2.6666666666666665</v>
      </c>
      <c r="Q1467" t="str">
        <f>IF(
  _xlfn.XLOOKUP(A1467, engagement_pivot!A:A, engagement_pivot!C:C, 0) &gt; 0,
  "Yes",
  "No"
)</f>
        <v>Yes</v>
      </c>
      <c r="R1467">
        <f t="shared" si="110"/>
        <v>23</v>
      </c>
      <c r="S1467" t="str">
        <f t="shared" si="111"/>
        <v>13–36 months</v>
      </c>
      <c r="T1467">
        <f>_xlfn.XLOOKUP(A1467,performance_pivot!$A:$A,performance_pivot!$B:$B,"Missing")</f>
        <v>3.6666666666666665</v>
      </c>
      <c r="U1467">
        <f>_xlfn.XLOOKUP(A1467,compensation_cleaned!$A:$A,compensation_cleaned!$F:$F,"Missing")</f>
        <v>1044648.4727722772</v>
      </c>
      <c r="V1467" t="str">
        <f t="shared" si="112"/>
        <v>Below Avg Pay</v>
      </c>
      <c r="W1467" t="str">
        <f t="shared" si="113"/>
        <v>Low/Avg Performer</v>
      </c>
      <c r="Y1467" t="str">
        <f t="shared" si="114"/>
        <v>Low Pay &amp; Low Performance</v>
      </c>
    </row>
    <row r="1468" spans="1:25">
      <c r="A1468" s="7" t="s">
        <v>1654</v>
      </c>
      <c r="B1468" s="8" t="s">
        <v>19</v>
      </c>
      <c r="C1468" s="8">
        <v>34</v>
      </c>
      <c r="D1468" s="8" t="s">
        <v>20</v>
      </c>
      <c r="E1468" s="8" t="s">
        <v>49</v>
      </c>
      <c r="F1468" s="8" t="s">
        <v>68</v>
      </c>
      <c r="G1468" s="9">
        <v>44211</v>
      </c>
      <c r="H1468" s="8" t="s">
        <v>117</v>
      </c>
      <c r="I1468" s="8" t="s">
        <v>16</v>
      </c>
      <c r="J1468" s="10" t="s">
        <v>24</v>
      </c>
      <c r="K1468" t="str">
        <f>_xlfn.XLOOKUP(A1468,attrition_cleaned!$A:$A,attrition_cleaned!$B:$B,"Missing")</f>
        <v>No</v>
      </c>
      <c r="L1468" s="9"/>
      <c r="M1468">
        <f>_xlfn.XLOOKUP(A1468,compensation_cleaned!$A:$A,compensation_cleaned!$B:$B,"Missing")</f>
        <v>855614</v>
      </c>
      <c r="N1468">
        <f>_xlfn.XLOOKUP(A1468,compensation_cleaned!$A:$A,compensation_cleaned!$C:$C,"Missing")</f>
        <v>127437</v>
      </c>
      <c r="O1468" t="str">
        <f>_xlfn.XLOOKUP(A1468,compensation_cleaned!$A:$A,compensation_cleaned!$D:$D,"Missing")</f>
        <v>L2</v>
      </c>
      <c r="P1468">
        <f>_xlfn.XLOOKUP(A1468,engagement_pivot!$A:$A,engagement_pivot!$B:$B,"Missing")</f>
        <v>4.333333333333333</v>
      </c>
      <c r="Q1468" t="str">
        <f>IF(
  _xlfn.XLOOKUP(A1468, engagement_pivot!A:A, engagement_pivot!C:C, 0) &gt; 0,
  "Yes",
  "No"
)</f>
        <v>Yes</v>
      </c>
      <c r="R1468">
        <f t="shared" si="110"/>
        <v>35</v>
      </c>
      <c r="S1468" t="str">
        <f t="shared" si="111"/>
        <v>13–36 months</v>
      </c>
      <c r="T1468">
        <f>_xlfn.XLOOKUP(A1468,performance_pivot!$A:$A,performance_pivot!$B:$B,"Missing")</f>
        <v>4</v>
      </c>
      <c r="U1468">
        <f>_xlfn.XLOOKUP(A1468,compensation_cleaned!$A:$A,compensation_cleaned!$F:$F,"Missing")</f>
        <v>746435.40070921986</v>
      </c>
      <c r="V1468" t="str">
        <f t="shared" si="112"/>
        <v>Above Avg Pay</v>
      </c>
      <c r="W1468" t="str">
        <f t="shared" si="113"/>
        <v>High Performer</v>
      </c>
      <c r="Y1468" t="str">
        <f t="shared" si="114"/>
        <v>Well Aligned</v>
      </c>
    </row>
    <row r="1469" spans="1:25">
      <c r="A1469" s="11" t="s">
        <v>1655</v>
      </c>
      <c r="B1469" s="12" t="s">
        <v>19</v>
      </c>
      <c r="C1469" s="12">
        <v>35</v>
      </c>
      <c r="D1469" s="12" t="s">
        <v>12</v>
      </c>
      <c r="E1469" s="12" t="s">
        <v>26</v>
      </c>
      <c r="F1469" s="12" t="s">
        <v>27</v>
      </c>
      <c r="G1469" s="13">
        <v>45281</v>
      </c>
      <c r="H1469" s="12" t="s">
        <v>239</v>
      </c>
      <c r="I1469" s="12" t="s">
        <v>56</v>
      </c>
      <c r="J1469" s="14" t="s">
        <v>24</v>
      </c>
      <c r="K1469" t="str">
        <f>_xlfn.XLOOKUP(A1469,attrition_cleaned!$A:$A,attrition_cleaned!$B:$B,"Missing")</f>
        <v>No</v>
      </c>
      <c r="L1469" s="13"/>
      <c r="M1469">
        <f>_xlfn.XLOOKUP(A1469,compensation_cleaned!$A:$A,compensation_cleaned!$B:$B,"Missing")</f>
        <v>1118677</v>
      </c>
      <c r="N1469">
        <f>_xlfn.XLOOKUP(A1469,compensation_cleaned!$A:$A,compensation_cleaned!$C:$C,"Missing")</f>
        <v>133265</v>
      </c>
      <c r="O1469" t="str">
        <f>_xlfn.XLOOKUP(A1469,compensation_cleaned!$A:$A,compensation_cleaned!$D:$D,"Missing")</f>
        <v>L3</v>
      </c>
      <c r="P1469">
        <f>_xlfn.XLOOKUP(A1469,engagement_pivot!$A:$A,engagement_pivot!$B:$B,"Missing")</f>
        <v>5</v>
      </c>
      <c r="Q1469" t="str">
        <f>IF(
  _xlfn.XLOOKUP(A1469, engagement_pivot!A:A, engagement_pivot!C:C, 0) &gt; 0,
  "Yes",
  "No"
)</f>
        <v>Yes</v>
      </c>
      <c r="R1469">
        <f t="shared" si="110"/>
        <v>0</v>
      </c>
      <c r="S1469" t="str">
        <f t="shared" si="111"/>
        <v>0–12 months</v>
      </c>
      <c r="T1469">
        <f>_xlfn.XLOOKUP(A1469,performance_pivot!$A:$A,performance_pivot!$B:$B,"Missing")</f>
        <v>3.25</v>
      </c>
      <c r="U1469">
        <f>_xlfn.XLOOKUP(A1469,compensation_cleaned!$A:$A,compensation_cleaned!$F:$F,"Missing")</f>
        <v>1044648.4727722772</v>
      </c>
      <c r="V1469" t="str">
        <f t="shared" si="112"/>
        <v>Above Avg Pay</v>
      </c>
      <c r="W1469" t="str">
        <f t="shared" si="113"/>
        <v>Low/Avg Performer</v>
      </c>
      <c r="Y1469" t="str">
        <f t="shared" si="114"/>
        <v>Overpaid Low Performer</v>
      </c>
    </row>
    <row r="1470" spans="1:25">
      <c r="A1470" s="7" t="s">
        <v>1656</v>
      </c>
      <c r="B1470" s="8" t="s">
        <v>19</v>
      </c>
      <c r="C1470" s="8">
        <v>38</v>
      </c>
      <c r="D1470" s="8" t="s">
        <v>12</v>
      </c>
      <c r="E1470" s="8" t="s">
        <v>13</v>
      </c>
      <c r="F1470" s="8" t="s">
        <v>21</v>
      </c>
      <c r="G1470" s="9">
        <v>43095</v>
      </c>
      <c r="H1470" s="8" t="s">
        <v>555</v>
      </c>
      <c r="I1470" s="8" t="s">
        <v>23</v>
      </c>
      <c r="J1470" s="10" t="s">
        <v>24</v>
      </c>
      <c r="K1470" t="str">
        <f>_xlfn.XLOOKUP(A1470,attrition_cleaned!$A:$A,attrition_cleaned!$B:$B,"Missing")</f>
        <v>No</v>
      </c>
      <c r="L1470" s="9"/>
      <c r="M1470">
        <f>_xlfn.XLOOKUP(A1470,compensation_cleaned!$A:$A,compensation_cleaned!$B:$B,"Missing")</f>
        <v>951306</v>
      </c>
      <c r="N1470">
        <f>_xlfn.XLOOKUP(A1470,compensation_cleaned!$A:$A,compensation_cleaned!$C:$C,"Missing")</f>
        <v>111782</v>
      </c>
      <c r="O1470" t="str">
        <f>_xlfn.XLOOKUP(A1470,compensation_cleaned!$A:$A,compensation_cleaned!$D:$D,"Missing")</f>
        <v>L3</v>
      </c>
      <c r="P1470">
        <f>_xlfn.XLOOKUP(A1470,engagement_pivot!$A:$A,engagement_pivot!$B:$B,"Missing")</f>
        <v>2</v>
      </c>
      <c r="Q1470" t="str">
        <f>IF(
  _xlfn.XLOOKUP(A1470, engagement_pivot!A:A, engagement_pivot!C:C, 0) &gt; 0,
  "Yes",
  "No"
)</f>
        <v>Yes</v>
      </c>
      <c r="R1470">
        <f t="shared" si="110"/>
        <v>72</v>
      </c>
      <c r="S1470" t="str">
        <f t="shared" si="111"/>
        <v>37+ months</v>
      </c>
      <c r="T1470">
        <f>_xlfn.XLOOKUP(A1470,performance_pivot!$A:$A,performance_pivot!$B:$B,"Missing")</f>
        <v>4</v>
      </c>
      <c r="U1470">
        <f>_xlfn.XLOOKUP(A1470,compensation_cleaned!$A:$A,compensation_cleaned!$F:$F,"Missing")</f>
        <v>1044648.4727722772</v>
      </c>
      <c r="V1470" t="str">
        <f t="shared" si="112"/>
        <v>Below Avg Pay</v>
      </c>
      <c r="W1470" t="str">
        <f t="shared" si="113"/>
        <v>High Performer</v>
      </c>
      <c r="Y1470" t="str">
        <f t="shared" si="114"/>
        <v>Underpaid High Performer</v>
      </c>
    </row>
    <row r="1471" spans="1:25">
      <c r="A1471" s="11" t="s">
        <v>1657</v>
      </c>
      <c r="B1471" s="12" t="s">
        <v>11</v>
      </c>
      <c r="C1471" s="12">
        <v>29</v>
      </c>
      <c r="D1471" s="12" t="s">
        <v>12</v>
      </c>
      <c r="E1471" s="12" t="s">
        <v>37</v>
      </c>
      <c r="F1471" s="12" t="s">
        <v>38</v>
      </c>
      <c r="G1471" s="13">
        <v>44285</v>
      </c>
      <c r="H1471" s="12" t="s">
        <v>159</v>
      </c>
      <c r="I1471" s="12" t="s">
        <v>70</v>
      </c>
      <c r="J1471" s="14" t="s">
        <v>24</v>
      </c>
      <c r="K1471" t="str">
        <f>_xlfn.XLOOKUP(A1471,attrition_cleaned!$A:$A,attrition_cleaned!$B:$B,"Missing")</f>
        <v>No</v>
      </c>
      <c r="L1471" s="13"/>
      <c r="M1471">
        <f>_xlfn.XLOOKUP(A1471,compensation_cleaned!$A:$A,compensation_cleaned!$B:$B,"Missing")</f>
        <v>1184607</v>
      </c>
      <c r="N1471">
        <f>_xlfn.XLOOKUP(A1471,compensation_cleaned!$A:$A,compensation_cleaned!$C:$C,"Missing")</f>
        <v>139702</v>
      </c>
      <c r="O1471" t="str">
        <f>_xlfn.XLOOKUP(A1471,compensation_cleaned!$A:$A,compensation_cleaned!$D:$D,"Missing")</f>
        <v>L3</v>
      </c>
      <c r="P1471">
        <f>_xlfn.XLOOKUP(A1471,engagement_pivot!$A:$A,engagement_pivot!$B:$B,"Missing")</f>
        <v>4</v>
      </c>
      <c r="Q1471" t="str">
        <f>IF(
  _xlfn.XLOOKUP(A1471, engagement_pivot!A:A, engagement_pivot!C:C, 0) &gt; 0,
  "Yes",
  "No"
)</f>
        <v>Yes</v>
      </c>
      <c r="R1471">
        <f t="shared" si="110"/>
        <v>33</v>
      </c>
      <c r="S1471" t="str">
        <f t="shared" si="111"/>
        <v>13–36 months</v>
      </c>
      <c r="T1471">
        <f>_xlfn.XLOOKUP(A1471,performance_pivot!$A:$A,performance_pivot!$B:$B,"Missing")</f>
        <v>3</v>
      </c>
      <c r="U1471">
        <f>_xlfn.XLOOKUP(A1471,compensation_cleaned!$A:$A,compensation_cleaned!$F:$F,"Missing")</f>
        <v>1044648.4727722772</v>
      </c>
      <c r="V1471" t="str">
        <f t="shared" si="112"/>
        <v>Above Avg Pay</v>
      </c>
      <c r="W1471" t="str">
        <f t="shared" si="113"/>
        <v>Low/Avg Performer</v>
      </c>
      <c r="Y1471" t="str">
        <f t="shared" si="114"/>
        <v>Overpaid Low Performer</v>
      </c>
    </row>
    <row r="1472" spans="1:25">
      <c r="A1472" s="7" t="s">
        <v>1658</v>
      </c>
      <c r="B1472" s="8" t="s">
        <v>19</v>
      </c>
      <c r="C1472" s="8">
        <v>23</v>
      </c>
      <c r="D1472" s="8" t="s">
        <v>12</v>
      </c>
      <c r="E1472" s="8" t="s">
        <v>13</v>
      </c>
      <c r="F1472" s="8" t="s">
        <v>14</v>
      </c>
      <c r="G1472" s="9">
        <v>44034</v>
      </c>
      <c r="H1472" s="8" t="s">
        <v>98</v>
      </c>
      <c r="I1472" s="8" t="s">
        <v>23</v>
      </c>
      <c r="J1472" s="10" t="s">
        <v>24</v>
      </c>
      <c r="K1472" t="str">
        <f>_xlfn.XLOOKUP(A1472,attrition_cleaned!$A:$A,attrition_cleaned!$B:$B,"Missing")</f>
        <v>Yes</v>
      </c>
      <c r="L1472" s="9">
        <v>45677</v>
      </c>
      <c r="M1472">
        <f>_xlfn.XLOOKUP(A1472,compensation_cleaned!$A:$A,compensation_cleaned!$B:$B,"Missing")</f>
        <v>1011559</v>
      </c>
      <c r="N1472">
        <f>_xlfn.XLOOKUP(A1472,compensation_cleaned!$A:$A,compensation_cleaned!$C:$C,"Missing")</f>
        <v>146457</v>
      </c>
      <c r="O1472" t="str">
        <f>_xlfn.XLOOKUP(A1472,compensation_cleaned!$A:$A,compensation_cleaned!$D:$D,"Missing")</f>
        <v>L3</v>
      </c>
      <c r="P1472">
        <f>_xlfn.XLOOKUP(A1472,engagement_pivot!$A:$A,engagement_pivot!$B:$B,"Missing")</f>
        <v>1.3333333333333333</v>
      </c>
      <c r="Q1472" t="str">
        <f>IF(
  _xlfn.XLOOKUP(A1472, engagement_pivot!A:A, engagement_pivot!C:C, 0) &gt; 0,
  "Yes",
  "No"
)</f>
        <v>Yes</v>
      </c>
      <c r="R1472">
        <f t="shared" si="110"/>
        <v>53</v>
      </c>
      <c r="S1472" t="str">
        <f t="shared" si="111"/>
        <v>37+ months</v>
      </c>
      <c r="T1472">
        <f>_xlfn.XLOOKUP(A1472,performance_pivot!$A:$A,performance_pivot!$B:$B,"Missing")</f>
        <v>3.3333333333333335</v>
      </c>
      <c r="U1472">
        <f>_xlfn.XLOOKUP(A1472,compensation_cleaned!$A:$A,compensation_cleaned!$F:$F,"Missing")</f>
        <v>1044648.4727722772</v>
      </c>
      <c r="V1472" t="str">
        <f t="shared" si="112"/>
        <v>Below Avg Pay</v>
      </c>
      <c r="W1472" t="str">
        <f t="shared" si="113"/>
        <v>Low/Avg Performer</v>
      </c>
      <c r="Y1472" t="str">
        <f t="shared" si="114"/>
        <v>Low Pay &amp; Low Performance</v>
      </c>
    </row>
    <row r="1473" spans="1:25">
      <c r="A1473" s="11" t="s">
        <v>1659</v>
      </c>
      <c r="B1473" s="12" t="s">
        <v>19</v>
      </c>
      <c r="C1473" s="12">
        <v>35</v>
      </c>
      <c r="D1473" s="12" t="s">
        <v>20</v>
      </c>
      <c r="E1473" s="12" t="s">
        <v>49</v>
      </c>
      <c r="F1473" s="12" t="s">
        <v>68</v>
      </c>
      <c r="G1473" s="13">
        <v>43234</v>
      </c>
      <c r="H1473" s="12" t="s">
        <v>341</v>
      </c>
      <c r="I1473" s="12" t="s">
        <v>23</v>
      </c>
      <c r="J1473" s="14" t="s">
        <v>24</v>
      </c>
      <c r="K1473" t="str">
        <f>_xlfn.XLOOKUP(A1473,attrition_cleaned!$A:$A,attrition_cleaned!$B:$B,"Missing")</f>
        <v>No</v>
      </c>
      <c r="L1473" s="13"/>
      <c r="M1473">
        <f>_xlfn.XLOOKUP(A1473,compensation_cleaned!$A:$A,compensation_cleaned!$B:$B,"Missing")</f>
        <v>779403</v>
      </c>
      <c r="N1473">
        <f>_xlfn.XLOOKUP(A1473,compensation_cleaned!$A:$A,compensation_cleaned!$C:$C,"Missing")</f>
        <v>99421</v>
      </c>
      <c r="O1473" t="str">
        <f>_xlfn.XLOOKUP(A1473,compensation_cleaned!$A:$A,compensation_cleaned!$D:$D,"Missing")</f>
        <v>L2</v>
      </c>
      <c r="P1473">
        <f>_xlfn.XLOOKUP(A1473,engagement_pivot!$A:$A,engagement_pivot!$B:$B,"Missing")</f>
        <v>3</v>
      </c>
      <c r="Q1473" t="str">
        <f>IF(
  _xlfn.XLOOKUP(A1473, engagement_pivot!A:A, engagement_pivot!C:C, 0) &gt; 0,
  "Yes",
  "No"
)</f>
        <v>Yes</v>
      </c>
      <c r="R1473">
        <f t="shared" si="110"/>
        <v>67</v>
      </c>
      <c r="S1473" t="str">
        <f t="shared" si="111"/>
        <v>37+ months</v>
      </c>
      <c r="T1473">
        <f>_xlfn.XLOOKUP(A1473,performance_pivot!$A:$A,performance_pivot!$B:$B,"Missing")</f>
        <v>4</v>
      </c>
      <c r="U1473">
        <f>_xlfn.XLOOKUP(A1473,compensation_cleaned!$A:$A,compensation_cleaned!$F:$F,"Missing")</f>
        <v>746435.40070921986</v>
      </c>
      <c r="V1473" t="str">
        <f t="shared" si="112"/>
        <v>Above Avg Pay</v>
      </c>
      <c r="W1473" t="str">
        <f t="shared" si="113"/>
        <v>High Performer</v>
      </c>
      <c r="Y1473" t="str">
        <f t="shared" si="114"/>
        <v>Well Aligned</v>
      </c>
    </row>
    <row r="1474" spans="1:25">
      <c r="A1474" s="7" t="s">
        <v>1660</v>
      </c>
      <c r="B1474" s="8" t="s">
        <v>11</v>
      </c>
      <c r="C1474" s="8">
        <v>26</v>
      </c>
      <c r="D1474" s="8" t="s">
        <v>12</v>
      </c>
      <c r="E1474" s="8" t="s">
        <v>49</v>
      </c>
      <c r="F1474" s="8" t="s">
        <v>65</v>
      </c>
      <c r="G1474" s="9">
        <v>44603</v>
      </c>
      <c r="H1474" s="8" t="s">
        <v>144</v>
      </c>
      <c r="I1474" s="8" t="s">
        <v>45</v>
      </c>
      <c r="J1474" s="10" t="s">
        <v>24</v>
      </c>
      <c r="K1474" t="str">
        <f>_xlfn.XLOOKUP(A1474,attrition_cleaned!$A:$A,attrition_cleaned!$B:$B,"Missing")</f>
        <v>No</v>
      </c>
      <c r="L1474" s="9"/>
      <c r="M1474">
        <f>_xlfn.XLOOKUP(A1474,compensation_cleaned!$A:$A,compensation_cleaned!$B:$B,"Missing")</f>
        <v>441333</v>
      </c>
      <c r="N1474">
        <f>_xlfn.XLOOKUP(A1474,compensation_cleaned!$A:$A,compensation_cleaned!$C:$C,"Missing")</f>
        <v>38913</v>
      </c>
      <c r="O1474" t="str">
        <f>_xlfn.XLOOKUP(A1474,compensation_cleaned!$A:$A,compensation_cleaned!$D:$D,"Missing")</f>
        <v>L1</v>
      </c>
      <c r="P1474">
        <f>_xlfn.XLOOKUP(A1474,engagement_pivot!$A:$A,engagement_pivot!$B:$B,"Missing")</f>
        <v>3</v>
      </c>
      <c r="Q1474" t="str">
        <f>IF(
  _xlfn.XLOOKUP(A1474, engagement_pivot!A:A, engagement_pivot!C:C, 0) &gt; 0,
  "Yes",
  "No"
)</f>
        <v>Yes</v>
      </c>
      <c r="R1474">
        <f t="shared" si="110"/>
        <v>22</v>
      </c>
      <c r="S1474" t="str">
        <f t="shared" si="111"/>
        <v>13–36 months</v>
      </c>
      <c r="T1474">
        <f>_xlfn.XLOOKUP(A1474,performance_pivot!$A:$A,performance_pivot!$B:$B,"Missing")</f>
        <v>2.75</v>
      </c>
      <c r="U1474">
        <f>_xlfn.XLOOKUP(A1474,compensation_cleaned!$A:$A,compensation_cleaned!$F:$F,"Missing")</f>
        <v>499723.03723404254</v>
      </c>
      <c r="V1474" t="str">
        <f t="shared" si="112"/>
        <v>Below Avg Pay</v>
      </c>
      <c r="W1474" t="str">
        <f t="shared" si="113"/>
        <v>Low/Avg Performer</v>
      </c>
      <c r="Y1474" t="str">
        <f t="shared" si="114"/>
        <v>Low Pay &amp; Low Performance</v>
      </c>
    </row>
    <row r="1475" spans="1:25">
      <c r="A1475" s="11" t="s">
        <v>1661</v>
      </c>
      <c r="B1475" s="12" t="s">
        <v>19</v>
      </c>
      <c r="C1475" s="12">
        <v>24</v>
      </c>
      <c r="D1475" s="12" t="s">
        <v>12</v>
      </c>
      <c r="E1475" s="12" t="s">
        <v>13</v>
      </c>
      <c r="F1475" s="12" t="s">
        <v>14</v>
      </c>
      <c r="G1475" s="13">
        <v>45282</v>
      </c>
      <c r="H1475" s="12" t="s">
        <v>555</v>
      </c>
      <c r="I1475" s="12" t="s">
        <v>16</v>
      </c>
      <c r="J1475" s="14" t="s">
        <v>24</v>
      </c>
      <c r="K1475" t="str">
        <f>_xlfn.XLOOKUP(A1475,attrition_cleaned!$A:$A,attrition_cleaned!$B:$B,"Missing")</f>
        <v>No</v>
      </c>
      <c r="L1475" s="13"/>
      <c r="M1475">
        <f>_xlfn.XLOOKUP(A1475,compensation_cleaned!$A:$A,compensation_cleaned!$B:$B,"Missing")</f>
        <v>1146279</v>
      </c>
      <c r="N1475">
        <f>_xlfn.XLOOKUP(A1475,compensation_cleaned!$A:$A,compensation_cleaned!$C:$C,"Missing")</f>
        <v>65037</v>
      </c>
      <c r="O1475" t="str">
        <f>_xlfn.XLOOKUP(A1475,compensation_cleaned!$A:$A,compensation_cleaned!$D:$D,"Missing")</f>
        <v>L3</v>
      </c>
      <c r="P1475">
        <f>_xlfn.XLOOKUP(A1475,engagement_pivot!$A:$A,engagement_pivot!$B:$B,"Missing")</f>
        <v>3</v>
      </c>
      <c r="Q1475" t="str">
        <f>IF(
  _xlfn.XLOOKUP(A1475, engagement_pivot!A:A, engagement_pivot!C:C, 0) &gt; 0,
  "Yes",
  "No"
)</f>
        <v>Yes</v>
      </c>
      <c r="R1475">
        <f t="shared" ref="R1475:R1538" si="115">IF(K1475="Yes",DATEDIF(G1475,L1475,"M"),DATEDIF(G1475,DATE(2023,12,31),"M"))</f>
        <v>0</v>
      </c>
      <c r="S1475" t="str">
        <f t="shared" ref="S1475:S1538" si="116">IF(R1475&lt;=12,"0–12 months",
 IF(R1475&lt;=36,"13–36 months","37+ months"))</f>
        <v>0–12 months</v>
      </c>
      <c r="T1475">
        <f>_xlfn.XLOOKUP(A1475,performance_pivot!$A:$A,performance_pivot!$B:$B,"Missing")</f>
        <v>3.6666666666666665</v>
      </c>
      <c r="U1475">
        <f>_xlfn.XLOOKUP(A1475,compensation_cleaned!$A:$A,compensation_cleaned!$F:$F,"Missing")</f>
        <v>1044648.4727722772</v>
      </c>
      <c r="V1475" t="str">
        <f t="shared" ref="V1475:V1538" si="117">IF(M1475&gt;U1475,"Above Avg Pay","Below Avg Pay")</f>
        <v>Above Avg Pay</v>
      </c>
      <c r="W1475" t="str">
        <f t="shared" ref="W1475:W1538" si="118">IF(T1475&gt;=4,"High Performer","Low/Avg Performer")</f>
        <v>Low/Avg Performer</v>
      </c>
      <c r="Y1475" t="str">
        <f t="shared" si="114"/>
        <v>Overpaid Low Performer</v>
      </c>
    </row>
    <row r="1476" spans="1:25">
      <c r="A1476" s="7" t="s">
        <v>1662</v>
      </c>
      <c r="B1476" s="8" t="s">
        <v>19</v>
      </c>
      <c r="C1476" s="8">
        <v>34</v>
      </c>
      <c r="D1476" s="8" t="s">
        <v>12</v>
      </c>
      <c r="E1476" s="8" t="s">
        <v>33</v>
      </c>
      <c r="F1476" s="8" t="s">
        <v>112</v>
      </c>
      <c r="G1476" s="9">
        <v>44595</v>
      </c>
      <c r="H1476" s="8" t="s">
        <v>171</v>
      </c>
      <c r="I1476" s="8" t="s">
        <v>56</v>
      </c>
      <c r="J1476" s="10" t="s">
        <v>24</v>
      </c>
      <c r="K1476" t="str">
        <f>_xlfn.XLOOKUP(A1476,attrition_cleaned!$A:$A,attrition_cleaned!$B:$B,"Missing")</f>
        <v>No</v>
      </c>
      <c r="L1476" s="9"/>
      <c r="M1476">
        <f>_xlfn.XLOOKUP(A1476,compensation_cleaned!$A:$A,compensation_cleaned!$B:$B,"Missing")</f>
        <v>971391</v>
      </c>
      <c r="N1476">
        <f>_xlfn.XLOOKUP(A1476,compensation_cleaned!$A:$A,compensation_cleaned!$C:$C,"Missing")</f>
        <v>139128</v>
      </c>
      <c r="O1476" t="str">
        <f>_xlfn.XLOOKUP(A1476,compensation_cleaned!$A:$A,compensation_cleaned!$D:$D,"Missing")</f>
        <v>L3</v>
      </c>
      <c r="P1476">
        <f>_xlfn.XLOOKUP(A1476,engagement_pivot!$A:$A,engagement_pivot!$B:$B,"Missing")</f>
        <v>3.3333333333333335</v>
      </c>
      <c r="Q1476" t="str">
        <f>IF(
  _xlfn.XLOOKUP(A1476, engagement_pivot!A:A, engagement_pivot!C:C, 0) &gt; 0,
  "Yes",
  "No"
)</f>
        <v>Yes</v>
      </c>
      <c r="R1476">
        <f t="shared" si="115"/>
        <v>22</v>
      </c>
      <c r="S1476" t="str">
        <f t="shared" si="116"/>
        <v>13–36 months</v>
      </c>
      <c r="T1476">
        <f>_xlfn.XLOOKUP(A1476,performance_pivot!$A:$A,performance_pivot!$B:$B,"Missing")</f>
        <v>4.5</v>
      </c>
      <c r="U1476">
        <f>_xlfn.XLOOKUP(A1476,compensation_cleaned!$A:$A,compensation_cleaned!$F:$F,"Missing")</f>
        <v>1044648.4727722772</v>
      </c>
      <c r="V1476" t="str">
        <f t="shared" si="117"/>
        <v>Below Avg Pay</v>
      </c>
      <c r="W1476" t="str">
        <f t="shared" si="118"/>
        <v>High Performer</v>
      </c>
      <c r="Y1476" t="str">
        <f t="shared" ref="Y1476:Y1539" si="119">IF(
 AND(V1476="Above Avg Pay",W1476="High Performer"),"Well Aligned",
 IF(
  AND(V1476="Below Avg Pay",W1476="High Performer"),"Underpaid High Performer",
  IF(
   AND(V1476="Above Avg Pay",W1476="Low/Avg Performer"),"Overpaid Low Performer",
   "Low Pay &amp; Low Performance"
  )
 )
)</f>
        <v>Underpaid High Performer</v>
      </c>
    </row>
    <row r="1477" spans="1:25">
      <c r="A1477" s="11" t="s">
        <v>1663</v>
      </c>
      <c r="B1477" s="12" t="s">
        <v>19</v>
      </c>
      <c r="C1477" s="12">
        <v>40</v>
      </c>
      <c r="D1477" s="12" t="s">
        <v>20</v>
      </c>
      <c r="E1477" s="12" t="s">
        <v>13</v>
      </c>
      <c r="F1477" s="12" t="s">
        <v>14</v>
      </c>
      <c r="G1477" s="13">
        <v>45113</v>
      </c>
      <c r="H1477" s="12" t="s">
        <v>80</v>
      </c>
      <c r="I1477" s="12" t="s">
        <v>70</v>
      </c>
      <c r="J1477" s="14" t="s">
        <v>24</v>
      </c>
      <c r="K1477" t="str">
        <f>_xlfn.XLOOKUP(A1477,attrition_cleaned!$A:$A,attrition_cleaned!$B:$B,"Missing")</f>
        <v>No</v>
      </c>
      <c r="L1477" s="13"/>
      <c r="M1477">
        <f>_xlfn.XLOOKUP(A1477,compensation_cleaned!$A:$A,compensation_cleaned!$B:$B,"Missing")</f>
        <v>1125727</v>
      </c>
      <c r="N1477">
        <f>_xlfn.XLOOKUP(A1477,compensation_cleaned!$A:$A,compensation_cleaned!$C:$C,"Missing")</f>
        <v>117385</v>
      </c>
      <c r="O1477" t="str">
        <f>_xlfn.XLOOKUP(A1477,compensation_cleaned!$A:$A,compensation_cleaned!$D:$D,"Missing")</f>
        <v>L3</v>
      </c>
      <c r="P1477">
        <f>_xlfn.XLOOKUP(A1477,engagement_pivot!$A:$A,engagement_pivot!$B:$B,"Missing")</f>
        <v>3</v>
      </c>
      <c r="Q1477" t="str">
        <f>IF(
  _xlfn.XLOOKUP(A1477, engagement_pivot!A:A, engagement_pivot!C:C, 0) &gt; 0,
  "Yes",
  "No"
)</f>
        <v>Yes</v>
      </c>
      <c r="R1477">
        <f t="shared" si="115"/>
        <v>5</v>
      </c>
      <c r="S1477" t="str">
        <f t="shared" si="116"/>
        <v>0–12 months</v>
      </c>
      <c r="T1477">
        <f>_xlfn.XLOOKUP(A1477,performance_pivot!$A:$A,performance_pivot!$B:$B,"Missing")</f>
        <v>3</v>
      </c>
      <c r="U1477">
        <f>_xlfn.XLOOKUP(A1477,compensation_cleaned!$A:$A,compensation_cleaned!$F:$F,"Missing")</f>
        <v>1044648.4727722772</v>
      </c>
      <c r="V1477" t="str">
        <f t="shared" si="117"/>
        <v>Above Avg Pay</v>
      </c>
      <c r="W1477" t="str">
        <f t="shared" si="118"/>
        <v>Low/Avg Performer</v>
      </c>
      <c r="Y1477" t="str">
        <f t="shared" si="119"/>
        <v>Overpaid Low Performer</v>
      </c>
    </row>
    <row r="1478" spans="1:25">
      <c r="A1478" s="7" t="s">
        <v>1664</v>
      </c>
      <c r="B1478" s="8" t="s">
        <v>19</v>
      </c>
      <c r="C1478" s="8">
        <v>26</v>
      </c>
      <c r="D1478" s="8" t="s">
        <v>12</v>
      </c>
      <c r="E1478" s="8" t="s">
        <v>13</v>
      </c>
      <c r="F1478" s="8" t="s">
        <v>21</v>
      </c>
      <c r="G1478" s="9">
        <v>45043</v>
      </c>
      <c r="H1478" s="8" t="s">
        <v>398</v>
      </c>
      <c r="I1478" s="8" t="s">
        <v>45</v>
      </c>
      <c r="J1478" s="10" t="s">
        <v>24</v>
      </c>
      <c r="K1478" t="str">
        <f>_xlfn.XLOOKUP(A1478,attrition_cleaned!$A:$A,attrition_cleaned!$B:$B,"Missing")</f>
        <v>No</v>
      </c>
      <c r="L1478" s="9"/>
      <c r="M1478">
        <f>_xlfn.XLOOKUP(A1478,compensation_cleaned!$A:$A,compensation_cleaned!$B:$B,"Missing")</f>
        <v>901631</v>
      </c>
      <c r="N1478">
        <f>_xlfn.XLOOKUP(A1478,compensation_cleaned!$A:$A,compensation_cleaned!$C:$C,"Missing")</f>
        <v>95109</v>
      </c>
      <c r="O1478" t="str">
        <f>_xlfn.XLOOKUP(A1478,compensation_cleaned!$A:$A,compensation_cleaned!$D:$D,"Missing")</f>
        <v>L3</v>
      </c>
      <c r="P1478">
        <f>_xlfn.XLOOKUP(A1478,engagement_pivot!$A:$A,engagement_pivot!$B:$B,"Missing")</f>
        <v>3.6666666666666665</v>
      </c>
      <c r="Q1478" t="str">
        <f>IF(
  _xlfn.XLOOKUP(A1478, engagement_pivot!A:A, engagement_pivot!C:C, 0) &gt; 0,
  "Yes",
  "No"
)</f>
        <v>Yes</v>
      </c>
      <c r="R1478">
        <f t="shared" si="115"/>
        <v>8</v>
      </c>
      <c r="S1478" t="str">
        <f t="shared" si="116"/>
        <v>0–12 months</v>
      </c>
      <c r="T1478">
        <f>_xlfn.XLOOKUP(A1478,performance_pivot!$A:$A,performance_pivot!$B:$B,"Missing")</f>
        <v>3.6666666666666665</v>
      </c>
      <c r="U1478">
        <f>_xlfn.XLOOKUP(A1478,compensation_cleaned!$A:$A,compensation_cleaned!$F:$F,"Missing")</f>
        <v>1044648.4727722772</v>
      </c>
      <c r="V1478" t="str">
        <f t="shared" si="117"/>
        <v>Below Avg Pay</v>
      </c>
      <c r="W1478" t="str">
        <f t="shared" si="118"/>
        <v>Low/Avg Performer</v>
      </c>
      <c r="Y1478" t="str">
        <f t="shared" si="119"/>
        <v>Low Pay &amp; Low Performance</v>
      </c>
    </row>
    <row r="1479" spans="1:25">
      <c r="A1479" s="11" t="s">
        <v>1665</v>
      </c>
      <c r="B1479" s="12" t="s">
        <v>11</v>
      </c>
      <c r="C1479" s="12">
        <v>39</v>
      </c>
      <c r="D1479" s="12" t="s">
        <v>12</v>
      </c>
      <c r="E1479" s="12" t="s">
        <v>33</v>
      </c>
      <c r="F1479" s="12" t="s">
        <v>34</v>
      </c>
      <c r="G1479" s="13">
        <v>44413</v>
      </c>
      <c r="H1479" s="12" t="s">
        <v>157</v>
      </c>
      <c r="I1479" s="12" t="s">
        <v>23</v>
      </c>
      <c r="J1479" s="14" t="s">
        <v>24</v>
      </c>
      <c r="K1479" t="str">
        <f>_xlfn.XLOOKUP(A1479,attrition_cleaned!$A:$A,attrition_cleaned!$B:$B,"Missing")</f>
        <v>No</v>
      </c>
      <c r="L1479" s="13"/>
      <c r="M1479">
        <f>_xlfn.XLOOKUP(A1479,compensation_cleaned!$A:$A,compensation_cleaned!$B:$B,"Missing")</f>
        <v>1553612</v>
      </c>
      <c r="N1479">
        <f>_xlfn.XLOOKUP(A1479,compensation_cleaned!$A:$A,compensation_cleaned!$C:$C,"Missing")</f>
        <v>126678</v>
      </c>
      <c r="O1479" t="str">
        <f>_xlfn.XLOOKUP(A1479,compensation_cleaned!$A:$A,compensation_cleaned!$D:$D,"Missing")</f>
        <v>L4</v>
      </c>
      <c r="P1479">
        <f>_xlfn.XLOOKUP(A1479,engagement_pivot!$A:$A,engagement_pivot!$B:$B,"Missing")</f>
        <v>2</v>
      </c>
      <c r="Q1479" t="str">
        <f>IF(
  _xlfn.XLOOKUP(A1479, engagement_pivot!A:A, engagement_pivot!C:C, 0) &gt; 0,
  "Yes",
  "No"
)</f>
        <v>Yes</v>
      </c>
      <c r="R1479">
        <f t="shared" si="115"/>
        <v>28</v>
      </c>
      <c r="S1479" t="str">
        <f t="shared" si="116"/>
        <v>13–36 months</v>
      </c>
      <c r="T1479">
        <f>_xlfn.XLOOKUP(A1479,performance_pivot!$A:$A,performance_pivot!$B:$B,"Missing")</f>
        <v>5</v>
      </c>
      <c r="U1479">
        <f>_xlfn.XLOOKUP(A1479,compensation_cleaned!$A:$A,compensation_cleaned!$F:$F,"Missing")</f>
        <v>1044648.4727722772</v>
      </c>
      <c r="V1479" t="str">
        <f t="shared" si="117"/>
        <v>Above Avg Pay</v>
      </c>
      <c r="W1479" t="str">
        <f t="shared" si="118"/>
        <v>High Performer</v>
      </c>
      <c r="Y1479" t="str">
        <f t="shared" si="119"/>
        <v>Well Aligned</v>
      </c>
    </row>
    <row r="1480" spans="1:25">
      <c r="A1480" s="7" t="s">
        <v>1666</v>
      </c>
      <c r="B1480" s="8" t="s">
        <v>19</v>
      </c>
      <c r="C1480" s="8">
        <v>23</v>
      </c>
      <c r="D1480" s="8" t="s">
        <v>12</v>
      </c>
      <c r="E1480" s="8" t="s">
        <v>37</v>
      </c>
      <c r="F1480" s="8" t="s">
        <v>43</v>
      </c>
      <c r="G1480" s="9">
        <v>43901</v>
      </c>
      <c r="H1480" s="8" t="s">
        <v>157</v>
      </c>
      <c r="I1480" s="8" t="s">
        <v>31</v>
      </c>
      <c r="J1480" s="10" t="s">
        <v>24</v>
      </c>
      <c r="K1480" t="str">
        <f>_xlfn.XLOOKUP(A1480,attrition_cleaned!$A:$A,attrition_cleaned!$B:$B,"Missing")</f>
        <v>No</v>
      </c>
      <c r="L1480" s="9"/>
      <c r="M1480">
        <f>_xlfn.XLOOKUP(A1480,compensation_cleaned!$A:$A,compensation_cleaned!$B:$B,"Missing")</f>
        <v>716051</v>
      </c>
      <c r="N1480">
        <f>_xlfn.XLOOKUP(A1480,compensation_cleaned!$A:$A,compensation_cleaned!$C:$C,"Missing")</f>
        <v>58552</v>
      </c>
      <c r="O1480" t="str">
        <f>_xlfn.XLOOKUP(A1480,compensation_cleaned!$A:$A,compensation_cleaned!$D:$D,"Missing")</f>
        <v>L2</v>
      </c>
      <c r="P1480">
        <f>_xlfn.XLOOKUP(A1480,engagement_pivot!$A:$A,engagement_pivot!$B:$B,"Missing")</f>
        <v>4</v>
      </c>
      <c r="Q1480" t="str">
        <f>IF(
  _xlfn.XLOOKUP(A1480, engagement_pivot!A:A, engagement_pivot!C:C, 0) &gt; 0,
  "Yes",
  "No"
)</f>
        <v>Yes</v>
      </c>
      <c r="R1480">
        <f t="shared" si="115"/>
        <v>45</v>
      </c>
      <c r="S1480" t="str">
        <f t="shared" si="116"/>
        <v>37+ months</v>
      </c>
      <c r="T1480">
        <f>_xlfn.XLOOKUP(A1480,performance_pivot!$A:$A,performance_pivot!$B:$B,"Missing")</f>
        <v>4</v>
      </c>
      <c r="U1480">
        <f>_xlfn.XLOOKUP(A1480,compensation_cleaned!$A:$A,compensation_cleaned!$F:$F,"Missing")</f>
        <v>746435.40070921986</v>
      </c>
      <c r="V1480" t="str">
        <f t="shared" si="117"/>
        <v>Below Avg Pay</v>
      </c>
      <c r="W1480" t="str">
        <f t="shared" si="118"/>
        <v>High Performer</v>
      </c>
      <c r="Y1480" t="str">
        <f t="shared" si="119"/>
        <v>Underpaid High Performer</v>
      </c>
    </row>
    <row r="1481" spans="1:25">
      <c r="A1481" s="11" t="s">
        <v>1667</v>
      </c>
      <c r="B1481" s="12" t="s">
        <v>11</v>
      </c>
      <c r="C1481" s="12">
        <v>31</v>
      </c>
      <c r="D1481" s="12" t="s">
        <v>20</v>
      </c>
      <c r="E1481" s="12" t="s">
        <v>13</v>
      </c>
      <c r="F1481" s="12" t="s">
        <v>14</v>
      </c>
      <c r="G1481" s="13">
        <v>45153</v>
      </c>
      <c r="H1481" s="12" t="s">
        <v>215</v>
      </c>
      <c r="I1481" s="12" t="s">
        <v>31</v>
      </c>
      <c r="J1481" s="14" t="s">
        <v>17</v>
      </c>
      <c r="K1481" t="str">
        <f>_xlfn.XLOOKUP(A1481,attrition_cleaned!$A:$A,attrition_cleaned!$B:$B,"Missing")</f>
        <v>No</v>
      </c>
      <c r="L1481" s="13"/>
      <c r="M1481">
        <f>_xlfn.XLOOKUP(A1481,compensation_cleaned!$A:$A,compensation_cleaned!$B:$B,"Missing")</f>
        <v>427184</v>
      </c>
      <c r="N1481">
        <f>_xlfn.XLOOKUP(A1481,compensation_cleaned!$A:$A,compensation_cleaned!$C:$C,"Missing")</f>
        <v>54147</v>
      </c>
      <c r="O1481" t="str">
        <f>_xlfn.XLOOKUP(A1481,compensation_cleaned!$A:$A,compensation_cleaned!$D:$D,"Missing")</f>
        <v>L1</v>
      </c>
      <c r="P1481">
        <f>_xlfn.XLOOKUP(A1481,engagement_pivot!$A:$A,engagement_pivot!$B:$B,"Missing")</f>
        <v>3</v>
      </c>
      <c r="Q1481" t="str">
        <f>IF(
  _xlfn.XLOOKUP(A1481, engagement_pivot!A:A, engagement_pivot!C:C, 0) &gt; 0,
  "Yes",
  "No"
)</f>
        <v>Yes</v>
      </c>
      <c r="R1481">
        <f t="shared" si="115"/>
        <v>4</v>
      </c>
      <c r="S1481" t="str">
        <f t="shared" si="116"/>
        <v>0–12 months</v>
      </c>
      <c r="T1481">
        <f>_xlfn.XLOOKUP(A1481,performance_pivot!$A:$A,performance_pivot!$B:$B,"Missing")</f>
        <v>2</v>
      </c>
      <c r="U1481">
        <f>_xlfn.XLOOKUP(A1481,compensation_cleaned!$A:$A,compensation_cleaned!$F:$F,"Missing")</f>
        <v>499723.03723404254</v>
      </c>
      <c r="V1481" t="str">
        <f t="shared" si="117"/>
        <v>Below Avg Pay</v>
      </c>
      <c r="W1481" t="str">
        <f t="shared" si="118"/>
        <v>Low/Avg Performer</v>
      </c>
      <c r="Y1481" t="str">
        <f t="shared" si="119"/>
        <v>Low Pay &amp; Low Performance</v>
      </c>
    </row>
    <row r="1482" spans="1:25">
      <c r="A1482" s="7" t="s">
        <v>1668</v>
      </c>
      <c r="B1482" s="8" t="s">
        <v>11</v>
      </c>
      <c r="C1482" s="8">
        <v>28</v>
      </c>
      <c r="D1482" s="8" t="s">
        <v>12</v>
      </c>
      <c r="E1482" s="8" t="s">
        <v>33</v>
      </c>
      <c r="F1482" s="8" t="s">
        <v>112</v>
      </c>
      <c r="G1482" s="9">
        <v>45207</v>
      </c>
      <c r="H1482" s="8" t="s">
        <v>210</v>
      </c>
      <c r="I1482" s="8" t="s">
        <v>31</v>
      </c>
      <c r="J1482" s="10" t="s">
        <v>17</v>
      </c>
      <c r="K1482" t="str">
        <f>_xlfn.XLOOKUP(A1482,attrition_cleaned!$A:$A,attrition_cleaned!$B:$B,"Missing")</f>
        <v>No</v>
      </c>
      <c r="L1482" s="9"/>
      <c r="M1482">
        <f>_xlfn.XLOOKUP(A1482,compensation_cleaned!$A:$A,compensation_cleaned!$B:$B,"Missing")</f>
        <v>462539</v>
      </c>
      <c r="N1482">
        <f>_xlfn.XLOOKUP(A1482,compensation_cleaned!$A:$A,compensation_cleaned!$C:$C,"Missing")</f>
        <v>56429</v>
      </c>
      <c r="O1482" t="str">
        <f>_xlfn.XLOOKUP(A1482,compensation_cleaned!$A:$A,compensation_cleaned!$D:$D,"Missing")</f>
        <v>L1</v>
      </c>
      <c r="P1482">
        <f>_xlfn.XLOOKUP(A1482,engagement_pivot!$A:$A,engagement_pivot!$B:$B,"Missing")</f>
        <v>1</v>
      </c>
      <c r="Q1482" t="str">
        <f>IF(
  _xlfn.XLOOKUP(A1482, engagement_pivot!A:A, engagement_pivot!C:C, 0) &gt; 0,
  "Yes",
  "No"
)</f>
        <v>Yes</v>
      </c>
      <c r="R1482">
        <f t="shared" si="115"/>
        <v>2</v>
      </c>
      <c r="S1482" t="str">
        <f t="shared" si="116"/>
        <v>0–12 months</v>
      </c>
      <c r="T1482">
        <f>_xlfn.XLOOKUP(A1482,performance_pivot!$A:$A,performance_pivot!$B:$B,"Missing")</f>
        <v>3</v>
      </c>
      <c r="U1482">
        <f>_xlfn.XLOOKUP(A1482,compensation_cleaned!$A:$A,compensation_cleaned!$F:$F,"Missing")</f>
        <v>499723.03723404254</v>
      </c>
      <c r="V1482" t="str">
        <f t="shared" si="117"/>
        <v>Below Avg Pay</v>
      </c>
      <c r="W1482" t="str">
        <f t="shared" si="118"/>
        <v>Low/Avg Performer</v>
      </c>
      <c r="Y1482" t="str">
        <f t="shared" si="119"/>
        <v>Low Pay &amp; Low Performance</v>
      </c>
    </row>
    <row r="1483" spans="1:25">
      <c r="A1483" s="11" t="s">
        <v>1669</v>
      </c>
      <c r="B1483" s="12" t="s">
        <v>19</v>
      </c>
      <c r="C1483" s="12">
        <v>44</v>
      </c>
      <c r="D1483" s="12" t="s">
        <v>12</v>
      </c>
      <c r="E1483" s="12" t="s">
        <v>13</v>
      </c>
      <c r="F1483" s="12" t="s">
        <v>21</v>
      </c>
      <c r="G1483" s="13">
        <v>45149</v>
      </c>
      <c r="H1483" s="12" t="s">
        <v>338</v>
      </c>
      <c r="I1483" s="12" t="s">
        <v>16</v>
      </c>
      <c r="J1483" s="14" t="s">
        <v>24</v>
      </c>
      <c r="K1483" t="str">
        <f>_xlfn.XLOOKUP(A1483,attrition_cleaned!$A:$A,attrition_cleaned!$B:$B,"Missing")</f>
        <v>Yes</v>
      </c>
      <c r="L1483" s="13">
        <v>46591</v>
      </c>
      <c r="M1483">
        <f>_xlfn.XLOOKUP(A1483,compensation_cleaned!$A:$A,compensation_cleaned!$B:$B,"Missing")</f>
        <v>1347848</v>
      </c>
      <c r="N1483">
        <f>_xlfn.XLOOKUP(A1483,compensation_cleaned!$A:$A,compensation_cleaned!$C:$C,"Missing")</f>
        <v>102930</v>
      </c>
      <c r="O1483" t="str">
        <f>_xlfn.XLOOKUP(A1483,compensation_cleaned!$A:$A,compensation_cleaned!$D:$D,"Missing")</f>
        <v>L4</v>
      </c>
      <c r="P1483">
        <f>_xlfn.XLOOKUP(A1483,engagement_pivot!$A:$A,engagement_pivot!$B:$B,"Missing")</f>
        <v>3</v>
      </c>
      <c r="Q1483" t="str">
        <f>IF(
  _xlfn.XLOOKUP(A1483, engagement_pivot!A:A, engagement_pivot!C:C, 0) &gt; 0,
  "Yes",
  "No"
)</f>
        <v>Yes</v>
      </c>
      <c r="R1483">
        <f t="shared" si="115"/>
        <v>47</v>
      </c>
      <c r="S1483" t="str">
        <f t="shared" si="116"/>
        <v>37+ months</v>
      </c>
      <c r="T1483">
        <f>_xlfn.XLOOKUP(A1483,performance_pivot!$A:$A,performance_pivot!$B:$B,"Missing")</f>
        <v>3.25</v>
      </c>
      <c r="U1483">
        <f>_xlfn.XLOOKUP(A1483,compensation_cleaned!$A:$A,compensation_cleaned!$F:$F,"Missing")</f>
        <v>1044648.4727722772</v>
      </c>
      <c r="V1483" t="str">
        <f t="shared" si="117"/>
        <v>Above Avg Pay</v>
      </c>
      <c r="W1483" t="str">
        <f t="shared" si="118"/>
        <v>Low/Avg Performer</v>
      </c>
      <c r="Y1483" t="str">
        <f t="shared" si="119"/>
        <v>Overpaid Low Performer</v>
      </c>
    </row>
    <row r="1484" spans="1:25">
      <c r="A1484" s="7" t="s">
        <v>1670</v>
      </c>
      <c r="B1484" s="8" t="s">
        <v>19</v>
      </c>
      <c r="C1484" s="8">
        <v>32</v>
      </c>
      <c r="D1484" s="8" t="s">
        <v>12</v>
      </c>
      <c r="E1484" s="8" t="s">
        <v>33</v>
      </c>
      <c r="F1484" s="8" t="s">
        <v>34</v>
      </c>
      <c r="G1484" s="9">
        <v>43881</v>
      </c>
      <c r="H1484" s="8" t="s">
        <v>109</v>
      </c>
      <c r="I1484" s="8" t="s">
        <v>70</v>
      </c>
      <c r="J1484" s="10" t="s">
        <v>17</v>
      </c>
      <c r="K1484" t="str">
        <f>_xlfn.XLOOKUP(A1484,attrition_cleaned!$A:$A,attrition_cleaned!$B:$B,"Missing")</f>
        <v>No</v>
      </c>
      <c r="L1484" s="9"/>
      <c r="M1484">
        <f>_xlfn.XLOOKUP(A1484,compensation_cleaned!$A:$A,compensation_cleaned!$B:$B,"Missing")</f>
        <v>2198499</v>
      </c>
      <c r="N1484">
        <f>_xlfn.XLOOKUP(A1484,compensation_cleaned!$A:$A,compensation_cleaned!$C:$C,"Missing")</f>
        <v>304785</v>
      </c>
      <c r="O1484" t="str">
        <f>_xlfn.XLOOKUP(A1484,compensation_cleaned!$A:$A,compensation_cleaned!$D:$D,"Missing")</f>
        <v>L5</v>
      </c>
      <c r="P1484">
        <f>_xlfn.XLOOKUP(A1484,engagement_pivot!$A:$A,engagement_pivot!$B:$B,"Missing")</f>
        <v>3.5</v>
      </c>
      <c r="Q1484" t="str">
        <f>IF(
  _xlfn.XLOOKUP(A1484, engagement_pivot!A:A, engagement_pivot!C:C, 0) &gt; 0,
  "Yes",
  "No"
)</f>
        <v>Yes</v>
      </c>
      <c r="R1484">
        <f t="shared" si="115"/>
        <v>46</v>
      </c>
      <c r="S1484" t="str">
        <f t="shared" si="116"/>
        <v>37+ months</v>
      </c>
      <c r="T1484">
        <f>_xlfn.XLOOKUP(A1484,performance_pivot!$A:$A,performance_pivot!$B:$B,"Missing")</f>
        <v>3</v>
      </c>
      <c r="U1484">
        <f>_xlfn.XLOOKUP(A1484,compensation_cleaned!$A:$A,compensation_cleaned!$F:$F,"Missing")</f>
        <v>1044648.4727722772</v>
      </c>
      <c r="V1484" t="str">
        <f t="shared" si="117"/>
        <v>Above Avg Pay</v>
      </c>
      <c r="W1484" t="str">
        <f t="shared" si="118"/>
        <v>Low/Avg Performer</v>
      </c>
      <c r="Y1484" t="str">
        <f t="shared" si="119"/>
        <v>Overpaid Low Performer</v>
      </c>
    </row>
    <row r="1485" spans="1:25">
      <c r="A1485" s="11" t="s">
        <v>1671</v>
      </c>
      <c r="B1485" s="12" t="s">
        <v>19</v>
      </c>
      <c r="C1485" s="12">
        <v>31</v>
      </c>
      <c r="D1485" s="12" t="s">
        <v>12</v>
      </c>
      <c r="E1485" s="12" t="s">
        <v>13</v>
      </c>
      <c r="F1485" s="12" t="s">
        <v>14</v>
      </c>
      <c r="G1485" s="13">
        <v>43690</v>
      </c>
      <c r="H1485" s="12" t="s">
        <v>329</v>
      </c>
      <c r="I1485" s="12" t="s">
        <v>45</v>
      </c>
      <c r="J1485" s="14" t="s">
        <v>24</v>
      </c>
      <c r="K1485" t="str">
        <f>_xlfn.XLOOKUP(A1485,attrition_cleaned!$A:$A,attrition_cleaned!$B:$B,"Missing")</f>
        <v>No</v>
      </c>
      <c r="L1485" s="13"/>
      <c r="M1485">
        <f>_xlfn.XLOOKUP(A1485,compensation_cleaned!$A:$A,compensation_cleaned!$B:$B,"Missing")</f>
        <v>1429462</v>
      </c>
      <c r="N1485">
        <f>_xlfn.XLOOKUP(A1485,compensation_cleaned!$A:$A,compensation_cleaned!$C:$C,"Missing")</f>
        <v>178185</v>
      </c>
      <c r="O1485" t="str">
        <f>_xlfn.XLOOKUP(A1485,compensation_cleaned!$A:$A,compensation_cleaned!$D:$D,"Missing")</f>
        <v>L4</v>
      </c>
      <c r="P1485">
        <f>_xlfn.XLOOKUP(A1485,engagement_pivot!$A:$A,engagement_pivot!$B:$B,"Missing")</f>
        <v>4</v>
      </c>
      <c r="Q1485" t="str">
        <f>IF(
  _xlfn.XLOOKUP(A1485, engagement_pivot!A:A, engagement_pivot!C:C, 0) &gt; 0,
  "Yes",
  "No"
)</f>
        <v>Yes</v>
      </c>
      <c r="R1485">
        <f t="shared" si="115"/>
        <v>52</v>
      </c>
      <c r="S1485" t="str">
        <f t="shared" si="116"/>
        <v>37+ months</v>
      </c>
      <c r="T1485">
        <f>_xlfn.XLOOKUP(A1485,performance_pivot!$A:$A,performance_pivot!$B:$B,"Missing")</f>
        <v>2.75</v>
      </c>
      <c r="U1485">
        <f>_xlfn.XLOOKUP(A1485,compensation_cleaned!$A:$A,compensation_cleaned!$F:$F,"Missing")</f>
        <v>1044648.4727722772</v>
      </c>
      <c r="V1485" t="str">
        <f t="shared" si="117"/>
        <v>Above Avg Pay</v>
      </c>
      <c r="W1485" t="str">
        <f t="shared" si="118"/>
        <v>Low/Avg Performer</v>
      </c>
      <c r="Y1485" t="str">
        <f t="shared" si="119"/>
        <v>Overpaid Low Performer</v>
      </c>
    </row>
    <row r="1486" spans="1:25">
      <c r="A1486" s="7" t="s">
        <v>1672</v>
      </c>
      <c r="B1486" s="8" t="s">
        <v>11</v>
      </c>
      <c r="C1486" s="8">
        <v>39</v>
      </c>
      <c r="D1486" s="8" t="s">
        <v>12</v>
      </c>
      <c r="E1486" s="8" t="s">
        <v>13</v>
      </c>
      <c r="F1486" s="8" t="s">
        <v>21</v>
      </c>
      <c r="G1486" s="9">
        <v>43374</v>
      </c>
      <c r="H1486" s="8" t="s">
        <v>444</v>
      </c>
      <c r="I1486" s="8" t="s">
        <v>23</v>
      </c>
      <c r="J1486" s="10" t="s">
        <v>24</v>
      </c>
      <c r="K1486" t="str">
        <f>_xlfn.XLOOKUP(A1486,attrition_cleaned!$A:$A,attrition_cleaned!$B:$B,"Missing")</f>
        <v>No</v>
      </c>
      <c r="L1486" s="9"/>
      <c r="M1486">
        <f>_xlfn.XLOOKUP(A1486,compensation_cleaned!$A:$A,compensation_cleaned!$B:$B,"Missing")</f>
        <v>1164373</v>
      </c>
      <c r="N1486">
        <f>_xlfn.XLOOKUP(A1486,compensation_cleaned!$A:$A,compensation_cleaned!$C:$C,"Missing")</f>
        <v>87336</v>
      </c>
      <c r="O1486" t="str">
        <f>_xlfn.XLOOKUP(A1486,compensation_cleaned!$A:$A,compensation_cleaned!$D:$D,"Missing")</f>
        <v>L3</v>
      </c>
      <c r="P1486">
        <f>_xlfn.XLOOKUP(A1486,engagement_pivot!$A:$A,engagement_pivot!$B:$B,"Missing")</f>
        <v>2</v>
      </c>
      <c r="Q1486" t="str">
        <f>IF(
  _xlfn.XLOOKUP(A1486, engagement_pivot!A:A, engagement_pivot!C:C, 0) &gt; 0,
  "Yes",
  "No"
)</f>
        <v>Yes</v>
      </c>
      <c r="R1486">
        <f t="shared" si="115"/>
        <v>62</v>
      </c>
      <c r="S1486" t="str">
        <f t="shared" si="116"/>
        <v>37+ months</v>
      </c>
      <c r="T1486">
        <f>_xlfn.XLOOKUP(A1486,performance_pivot!$A:$A,performance_pivot!$B:$B,"Missing")</f>
        <v>4</v>
      </c>
      <c r="U1486">
        <f>_xlfn.XLOOKUP(A1486,compensation_cleaned!$A:$A,compensation_cleaned!$F:$F,"Missing")</f>
        <v>1044648.4727722772</v>
      </c>
      <c r="V1486" t="str">
        <f t="shared" si="117"/>
        <v>Above Avg Pay</v>
      </c>
      <c r="W1486" t="str">
        <f t="shared" si="118"/>
        <v>High Performer</v>
      </c>
      <c r="Y1486" t="str">
        <f t="shared" si="119"/>
        <v>Well Aligned</v>
      </c>
    </row>
    <row r="1487" spans="1:25">
      <c r="A1487" s="11" t="s">
        <v>1673</v>
      </c>
      <c r="B1487" s="12" t="s">
        <v>19</v>
      </c>
      <c r="C1487" s="12">
        <v>25</v>
      </c>
      <c r="D1487" s="12" t="s">
        <v>20</v>
      </c>
      <c r="E1487" s="12" t="s">
        <v>49</v>
      </c>
      <c r="F1487" s="12" t="s">
        <v>68</v>
      </c>
      <c r="G1487" s="13">
        <v>44698</v>
      </c>
      <c r="H1487" s="12" t="s">
        <v>76</v>
      </c>
      <c r="I1487" s="12" t="s">
        <v>31</v>
      </c>
      <c r="J1487" s="14" t="s">
        <v>24</v>
      </c>
      <c r="K1487" t="str">
        <f>_xlfn.XLOOKUP(A1487,attrition_cleaned!$A:$A,attrition_cleaned!$B:$B,"Missing")</f>
        <v>No</v>
      </c>
      <c r="L1487" s="13"/>
      <c r="M1487">
        <f>_xlfn.XLOOKUP(A1487,compensation_cleaned!$A:$A,compensation_cleaned!$B:$B,"Missing")</f>
        <v>766223</v>
      </c>
      <c r="N1487">
        <f>_xlfn.XLOOKUP(A1487,compensation_cleaned!$A:$A,compensation_cleaned!$C:$C,"Missing")</f>
        <v>63079</v>
      </c>
      <c r="O1487" t="str">
        <f>_xlfn.XLOOKUP(A1487,compensation_cleaned!$A:$A,compensation_cleaned!$D:$D,"Missing")</f>
        <v>L2</v>
      </c>
      <c r="P1487">
        <f>_xlfn.XLOOKUP(A1487,engagement_pivot!$A:$A,engagement_pivot!$B:$B,"Missing")</f>
        <v>2</v>
      </c>
      <c r="Q1487" t="str">
        <f>IF(
  _xlfn.XLOOKUP(A1487, engagement_pivot!A:A, engagement_pivot!C:C, 0) &gt; 0,
  "Yes",
  "No"
)</f>
        <v>Yes</v>
      </c>
      <c r="R1487">
        <f t="shared" si="115"/>
        <v>19</v>
      </c>
      <c r="S1487" t="str">
        <f t="shared" si="116"/>
        <v>13–36 months</v>
      </c>
      <c r="T1487">
        <f>_xlfn.XLOOKUP(A1487,performance_pivot!$A:$A,performance_pivot!$B:$B,"Missing")</f>
        <v>3</v>
      </c>
      <c r="U1487">
        <f>_xlfn.XLOOKUP(A1487,compensation_cleaned!$A:$A,compensation_cleaned!$F:$F,"Missing")</f>
        <v>746435.40070921986</v>
      </c>
      <c r="V1487" t="str">
        <f t="shared" si="117"/>
        <v>Above Avg Pay</v>
      </c>
      <c r="W1487" t="str">
        <f t="shared" si="118"/>
        <v>Low/Avg Performer</v>
      </c>
      <c r="Y1487" t="str">
        <f t="shared" si="119"/>
        <v>Overpaid Low Performer</v>
      </c>
    </row>
    <row r="1488" spans="1:25">
      <c r="A1488" s="7" t="s">
        <v>1674</v>
      </c>
      <c r="B1488" s="8" t="s">
        <v>19</v>
      </c>
      <c r="C1488" s="8">
        <v>33</v>
      </c>
      <c r="D1488" s="8" t="s">
        <v>12</v>
      </c>
      <c r="E1488" s="8" t="s">
        <v>37</v>
      </c>
      <c r="F1488" s="8" t="s">
        <v>43</v>
      </c>
      <c r="G1488" s="9">
        <v>44408</v>
      </c>
      <c r="H1488" s="8" t="s">
        <v>774</v>
      </c>
      <c r="I1488" s="8" t="s">
        <v>31</v>
      </c>
      <c r="J1488" s="10" t="s">
        <v>24</v>
      </c>
      <c r="K1488" t="str">
        <f>_xlfn.XLOOKUP(A1488,attrition_cleaned!$A:$A,attrition_cleaned!$B:$B,"Missing")</f>
        <v>No</v>
      </c>
      <c r="L1488" s="9"/>
      <c r="M1488">
        <f>_xlfn.XLOOKUP(A1488,compensation_cleaned!$A:$A,compensation_cleaned!$B:$B,"Missing")</f>
        <v>712526</v>
      </c>
      <c r="N1488">
        <f>_xlfn.XLOOKUP(A1488,compensation_cleaned!$A:$A,compensation_cleaned!$C:$C,"Missing")</f>
        <v>90044</v>
      </c>
      <c r="O1488" t="str">
        <f>_xlfn.XLOOKUP(A1488,compensation_cleaned!$A:$A,compensation_cleaned!$D:$D,"Missing")</f>
        <v>L2</v>
      </c>
      <c r="P1488">
        <f>_xlfn.XLOOKUP(A1488,engagement_pivot!$A:$A,engagement_pivot!$B:$B,"Missing")</f>
        <v>2.6666666666666665</v>
      </c>
      <c r="Q1488" t="str">
        <f>IF(
  _xlfn.XLOOKUP(A1488, engagement_pivot!A:A, engagement_pivot!C:C, 0) &gt; 0,
  "Yes",
  "No"
)</f>
        <v>Yes</v>
      </c>
      <c r="R1488">
        <f t="shared" si="115"/>
        <v>29</v>
      </c>
      <c r="S1488" t="str">
        <f t="shared" si="116"/>
        <v>13–36 months</v>
      </c>
      <c r="T1488">
        <f>_xlfn.XLOOKUP(A1488,performance_pivot!$A:$A,performance_pivot!$B:$B,"Missing")</f>
        <v>4</v>
      </c>
      <c r="U1488">
        <f>_xlfn.XLOOKUP(A1488,compensation_cleaned!$A:$A,compensation_cleaned!$F:$F,"Missing")</f>
        <v>746435.40070921986</v>
      </c>
      <c r="V1488" t="str">
        <f t="shared" si="117"/>
        <v>Below Avg Pay</v>
      </c>
      <c r="W1488" t="str">
        <f t="shared" si="118"/>
        <v>High Performer</v>
      </c>
      <c r="Y1488" t="str">
        <f t="shared" si="119"/>
        <v>Underpaid High Performer</v>
      </c>
    </row>
    <row r="1489" spans="1:25">
      <c r="A1489" s="11" t="s">
        <v>1675</v>
      </c>
      <c r="B1489" s="12" t="s">
        <v>11</v>
      </c>
      <c r="C1489" s="12">
        <v>26</v>
      </c>
      <c r="D1489" s="12" t="s">
        <v>12</v>
      </c>
      <c r="E1489" s="12" t="s">
        <v>37</v>
      </c>
      <c r="F1489" s="12" t="s">
        <v>38</v>
      </c>
      <c r="G1489" s="13">
        <v>44168</v>
      </c>
      <c r="H1489" s="12" t="s">
        <v>39</v>
      </c>
      <c r="I1489" s="12" t="s">
        <v>70</v>
      </c>
      <c r="J1489" s="14" t="s">
        <v>24</v>
      </c>
      <c r="K1489" t="str">
        <f>_xlfn.XLOOKUP(A1489,attrition_cleaned!$A:$A,attrition_cleaned!$B:$B,"Missing")</f>
        <v>No</v>
      </c>
      <c r="L1489" s="13"/>
      <c r="M1489">
        <f>_xlfn.XLOOKUP(A1489,compensation_cleaned!$A:$A,compensation_cleaned!$B:$B,"Missing")</f>
        <v>970023</v>
      </c>
      <c r="N1489">
        <f>_xlfn.XLOOKUP(A1489,compensation_cleaned!$A:$A,compensation_cleaned!$C:$C,"Missing")</f>
        <v>96111</v>
      </c>
      <c r="O1489" t="str">
        <f>_xlfn.XLOOKUP(A1489,compensation_cleaned!$A:$A,compensation_cleaned!$D:$D,"Missing")</f>
        <v>L3</v>
      </c>
      <c r="P1489">
        <f>_xlfn.XLOOKUP(A1489,engagement_pivot!$A:$A,engagement_pivot!$B:$B,"Missing")</f>
        <v>2</v>
      </c>
      <c r="Q1489" t="str">
        <f>IF(
  _xlfn.XLOOKUP(A1489, engagement_pivot!A:A, engagement_pivot!C:C, 0) &gt; 0,
  "Yes",
  "No"
)</f>
        <v>Yes</v>
      </c>
      <c r="R1489">
        <f t="shared" si="115"/>
        <v>36</v>
      </c>
      <c r="S1489" t="str">
        <f t="shared" si="116"/>
        <v>13–36 months</v>
      </c>
      <c r="T1489">
        <f>_xlfn.XLOOKUP(A1489,performance_pivot!$A:$A,performance_pivot!$B:$B,"Missing")</f>
        <v>4.5</v>
      </c>
      <c r="U1489">
        <f>_xlfn.XLOOKUP(A1489,compensation_cleaned!$A:$A,compensation_cleaned!$F:$F,"Missing")</f>
        <v>1044648.4727722772</v>
      </c>
      <c r="V1489" t="str">
        <f t="shared" si="117"/>
        <v>Below Avg Pay</v>
      </c>
      <c r="W1489" t="str">
        <f t="shared" si="118"/>
        <v>High Performer</v>
      </c>
      <c r="Y1489" t="str">
        <f t="shared" si="119"/>
        <v>Underpaid High Performer</v>
      </c>
    </row>
    <row r="1490" spans="1:25">
      <c r="A1490" s="7" t="s">
        <v>1676</v>
      </c>
      <c r="B1490" s="8" t="s">
        <v>19</v>
      </c>
      <c r="C1490" s="8">
        <v>36</v>
      </c>
      <c r="D1490" s="8" t="s">
        <v>20</v>
      </c>
      <c r="E1490" s="8" t="s">
        <v>49</v>
      </c>
      <c r="F1490" s="8" t="s">
        <v>50</v>
      </c>
      <c r="G1490" s="9">
        <v>43510</v>
      </c>
      <c r="H1490" s="8" t="s">
        <v>144</v>
      </c>
      <c r="I1490" s="8" t="s">
        <v>56</v>
      </c>
      <c r="J1490" s="10" t="s">
        <v>24</v>
      </c>
      <c r="K1490" t="str">
        <f>_xlfn.XLOOKUP(A1490,attrition_cleaned!$A:$A,attrition_cleaned!$B:$B,"Missing")</f>
        <v>Yes</v>
      </c>
      <c r="L1490" s="9">
        <v>44753</v>
      </c>
      <c r="M1490">
        <f>_xlfn.XLOOKUP(A1490,compensation_cleaned!$A:$A,compensation_cleaned!$B:$B,"Missing")</f>
        <v>749761</v>
      </c>
      <c r="N1490">
        <f>_xlfn.XLOOKUP(A1490,compensation_cleaned!$A:$A,compensation_cleaned!$C:$C,"Missing")</f>
        <v>99022</v>
      </c>
      <c r="O1490" t="str">
        <f>_xlfn.XLOOKUP(A1490,compensation_cleaned!$A:$A,compensation_cleaned!$D:$D,"Missing")</f>
        <v>L2</v>
      </c>
      <c r="P1490">
        <f>_xlfn.XLOOKUP(A1490,engagement_pivot!$A:$A,engagement_pivot!$B:$B,"Missing")</f>
        <v>4</v>
      </c>
      <c r="Q1490" t="str">
        <f>IF(
  _xlfn.XLOOKUP(A1490, engagement_pivot!A:A, engagement_pivot!C:C, 0) &gt; 0,
  "Yes",
  "No"
)</f>
        <v>Yes</v>
      </c>
      <c r="R1490">
        <f t="shared" si="115"/>
        <v>40</v>
      </c>
      <c r="S1490" t="str">
        <f t="shared" si="116"/>
        <v>37+ months</v>
      </c>
      <c r="T1490">
        <f>_xlfn.XLOOKUP(A1490,performance_pivot!$A:$A,performance_pivot!$B:$B,"Missing")</f>
        <v>4.333333333333333</v>
      </c>
      <c r="U1490">
        <f>_xlfn.XLOOKUP(A1490,compensation_cleaned!$A:$A,compensation_cleaned!$F:$F,"Missing")</f>
        <v>746435.40070921986</v>
      </c>
      <c r="V1490" t="str">
        <f t="shared" si="117"/>
        <v>Above Avg Pay</v>
      </c>
      <c r="W1490" t="str">
        <f t="shared" si="118"/>
        <v>High Performer</v>
      </c>
      <c r="Y1490" t="str">
        <f t="shared" si="119"/>
        <v>Well Aligned</v>
      </c>
    </row>
    <row r="1491" spans="1:25">
      <c r="A1491" s="11" t="s">
        <v>1677</v>
      </c>
      <c r="B1491" s="12" t="s">
        <v>19</v>
      </c>
      <c r="C1491" s="12">
        <v>32</v>
      </c>
      <c r="D1491" s="12" t="s">
        <v>20</v>
      </c>
      <c r="E1491" s="12" t="s">
        <v>49</v>
      </c>
      <c r="F1491" s="12" t="s">
        <v>50</v>
      </c>
      <c r="G1491" s="13">
        <v>43225</v>
      </c>
      <c r="H1491" s="12" t="s">
        <v>432</v>
      </c>
      <c r="I1491" s="12" t="s">
        <v>16</v>
      </c>
      <c r="J1491" s="14" t="s">
        <v>24</v>
      </c>
      <c r="K1491" t="str">
        <f>_xlfn.XLOOKUP(A1491,attrition_cleaned!$A:$A,attrition_cleaned!$B:$B,"Missing")</f>
        <v>No</v>
      </c>
      <c r="L1491" s="13"/>
      <c r="M1491">
        <f>_xlfn.XLOOKUP(A1491,compensation_cleaned!$A:$A,compensation_cleaned!$B:$B,"Missing")</f>
        <v>692166</v>
      </c>
      <c r="N1491">
        <f>_xlfn.XLOOKUP(A1491,compensation_cleaned!$A:$A,compensation_cleaned!$C:$C,"Missing")</f>
        <v>93596</v>
      </c>
      <c r="O1491" t="str">
        <f>_xlfn.XLOOKUP(A1491,compensation_cleaned!$A:$A,compensation_cleaned!$D:$D,"Missing")</f>
        <v>L2</v>
      </c>
      <c r="P1491">
        <f>_xlfn.XLOOKUP(A1491,engagement_pivot!$A:$A,engagement_pivot!$B:$B,"Missing")</f>
        <v>2</v>
      </c>
      <c r="Q1491" t="str">
        <f>IF(
  _xlfn.XLOOKUP(A1491, engagement_pivot!A:A, engagement_pivot!C:C, 0) &gt; 0,
  "Yes",
  "No"
)</f>
        <v>Yes</v>
      </c>
      <c r="R1491">
        <f t="shared" si="115"/>
        <v>67</v>
      </c>
      <c r="S1491" t="str">
        <f t="shared" si="116"/>
        <v>37+ months</v>
      </c>
      <c r="T1491">
        <f>_xlfn.XLOOKUP(A1491,performance_pivot!$A:$A,performance_pivot!$B:$B,"Missing")</f>
        <v>4</v>
      </c>
      <c r="U1491">
        <f>_xlfn.XLOOKUP(A1491,compensation_cleaned!$A:$A,compensation_cleaned!$F:$F,"Missing")</f>
        <v>746435.40070921986</v>
      </c>
      <c r="V1491" t="str">
        <f t="shared" si="117"/>
        <v>Below Avg Pay</v>
      </c>
      <c r="W1491" t="str">
        <f t="shared" si="118"/>
        <v>High Performer</v>
      </c>
      <c r="Y1491" t="str">
        <f t="shared" si="119"/>
        <v>Underpaid High Performer</v>
      </c>
    </row>
    <row r="1492" spans="1:25">
      <c r="A1492" s="7" t="s">
        <v>1678</v>
      </c>
      <c r="B1492" s="8" t="s">
        <v>19</v>
      </c>
      <c r="C1492" s="8">
        <v>43</v>
      </c>
      <c r="D1492" s="8" t="s">
        <v>20</v>
      </c>
      <c r="E1492" s="8" t="s">
        <v>37</v>
      </c>
      <c r="F1492" s="8" t="s">
        <v>38</v>
      </c>
      <c r="G1492" s="9">
        <v>43354</v>
      </c>
      <c r="H1492" s="8" t="s">
        <v>173</v>
      </c>
      <c r="I1492" s="8" t="s">
        <v>23</v>
      </c>
      <c r="J1492" s="10" t="s">
        <v>17</v>
      </c>
      <c r="K1492" t="str">
        <f>_xlfn.XLOOKUP(A1492,attrition_cleaned!$A:$A,attrition_cleaned!$B:$B,"Missing")</f>
        <v>No</v>
      </c>
      <c r="L1492" s="9"/>
      <c r="M1492">
        <f>_xlfn.XLOOKUP(A1492,compensation_cleaned!$A:$A,compensation_cleaned!$B:$B,"Missing")</f>
        <v>868913</v>
      </c>
      <c r="N1492">
        <f>_xlfn.XLOOKUP(A1492,compensation_cleaned!$A:$A,compensation_cleaned!$C:$C,"Missing")</f>
        <v>71740</v>
      </c>
      <c r="O1492" t="str">
        <f>_xlfn.XLOOKUP(A1492,compensation_cleaned!$A:$A,compensation_cleaned!$D:$D,"Missing")</f>
        <v>L2</v>
      </c>
      <c r="P1492">
        <f>_xlfn.XLOOKUP(A1492,engagement_pivot!$A:$A,engagement_pivot!$B:$B,"Missing")</f>
        <v>3.5</v>
      </c>
      <c r="Q1492" t="str">
        <f>IF(
  _xlfn.XLOOKUP(A1492, engagement_pivot!A:A, engagement_pivot!C:C, 0) &gt; 0,
  "Yes",
  "No"
)</f>
        <v>Yes</v>
      </c>
      <c r="R1492">
        <f t="shared" si="115"/>
        <v>63</v>
      </c>
      <c r="S1492" t="str">
        <f t="shared" si="116"/>
        <v>37+ months</v>
      </c>
      <c r="T1492">
        <f>_xlfn.XLOOKUP(A1492,performance_pivot!$A:$A,performance_pivot!$B:$B,"Missing")</f>
        <v>3.5</v>
      </c>
      <c r="U1492">
        <f>_xlfn.XLOOKUP(A1492,compensation_cleaned!$A:$A,compensation_cleaned!$F:$F,"Missing")</f>
        <v>746435.40070921986</v>
      </c>
      <c r="V1492" t="str">
        <f t="shared" si="117"/>
        <v>Above Avg Pay</v>
      </c>
      <c r="W1492" t="str">
        <f t="shared" si="118"/>
        <v>Low/Avg Performer</v>
      </c>
      <c r="Y1492" t="str">
        <f t="shared" si="119"/>
        <v>Overpaid Low Performer</v>
      </c>
    </row>
    <row r="1493" spans="1:25">
      <c r="A1493" s="11" t="s">
        <v>1679</v>
      </c>
      <c r="B1493" s="12" t="s">
        <v>19</v>
      </c>
      <c r="C1493" s="12">
        <v>36</v>
      </c>
      <c r="D1493" s="12" t="s">
        <v>20</v>
      </c>
      <c r="E1493" s="12" t="s">
        <v>13</v>
      </c>
      <c r="F1493" s="12" t="s">
        <v>14</v>
      </c>
      <c r="G1493" s="13">
        <v>44271</v>
      </c>
      <c r="H1493" s="12" t="s">
        <v>60</v>
      </c>
      <c r="I1493" s="12" t="s">
        <v>31</v>
      </c>
      <c r="J1493" s="14" t="s">
        <v>24</v>
      </c>
      <c r="K1493" t="str">
        <f>_xlfn.XLOOKUP(A1493,attrition_cleaned!$A:$A,attrition_cleaned!$B:$B,"Missing")</f>
        <v>No</v>
      </c>
      <c r="L1493" s="13"/>
      <c r="M1493">
        <f>_xlfn.XLOOKUP(A1493,compensation_cleaned!$A:$A,compensation_cleaned!$B:$B,"Missing")</f>
        <v>1025826</v>
      </c>
      <c r="N1493">
        <f>_xlfn.XLOOKUP(A1493,compensation_cleaned!$A:$A,compensation_cleaned!$C:$C,"Missing")</f>
        <v>132440</v>
      </c>
      <c r="O1493" t="str">
        <f>_xlfn.XLOOKUP(A1493,compensation_cleaned!$A:$A,compensation_cleaned!$D:$D,"Missing")</f>
        <v>L3</v>
      </c>
      <c r="P1493">
        <f>_xlfn.XLOOKUP(A1493,engagement_pivot!$A:$A,engagement_pivot!$B:$B,"Missing")</f>
        <v>3</v>
      </c>
      <c r="Q1493" t="str">
        <f>IF(
  _xlfn.XLOOKUP(A1493, engagement_pivot!A:A, engagement_pivot!C:C, 0) &gt; 0,
  "Yes",
  "No"
)</f>
        <v>Yes</v>
      </c>
      <c r="R1493">
        <f t="shared" si="115"/>
        <v>33</v>
      </c>
      <c r="S1493" t="str">
        <f t="shared" si="116"/>
        <v>13–36 months</v>
      </c>
      <c r="T1493">
        <f>_xlfn.XLOOKUP(A1493,performance_pivot!$A:$A,performance_pivot!$B:$B,"Missing")</f>
        <v>3</v>
      </c>
      <c r="U1493">
        <f>_xlfn.XLOOKUP(A1493,compensation_cleaned!$A:$A,compensation_cleaned!$F:$F,"Missing")</f>
        <v>1044648.4727722772</v>
      </c>
      <c r="V1493" t="str">
        <f t="shared" si="117"/>
        <v>Below Avg Pay</v>
      </c>
      <c r="W1493" t="str">
        <f t="shared" si="118"/>
        <v>Low/Avg Performer</v>
      </c>
      <c r="Y1493" t="str">
        <f t="shared" si="119"/>
        <v>Low Pay &amp; Low Performance</v>
      </c>
    </row>
    <row r="1494" spans="1:25">
      <c r="A1494" s="7" t="s">
        <v>1680</v>
      </c>
      <c r="B1494" s="8" t="s">
        <v>19</v>
      </c>
      <c r="C1494" s="8">
        <v>22</v>
      </c>
      <c r="D1494" s="8" t="s">
        <v>12</v>
      </c>
      <c r="E1494" s="8" t="s">
        <v>33</v>
      </c>
      <c r="F1494" s="8" t="s">
        <v>34</v>
      </c>
      <c r="G1494" s="9">
        <v>44836</v>
      </c>
      <c r="H1494" s="8" t="s">
        <v>96</v>
      </c>
      <c r="I1494" s="8" t="s">
        <v>56</v>
      </c>
      <c r="J1494" s="10" t="s">
        <v>24</v>
      </c>
      <c r="K1494" t="str">
        <f>_xlfn.XLOOKUP(A1494,attrition_cleaned!$A:$A,attrition_cleaned!$B:$B,"Missing")</f>
        <v>No</v>
      </c>
      <c r="L1494" s="9"/>
      <c r="M1494">
        <f>_xlfn.XLOOKUP(A1494,compensation_cleaned!$A:$A,compensation_cleaned!$B:$B,"Missing")</f>
        <v>588802</v>
      </c>
      <c r="N1494">
        <f>_xlfn.XLOOKUP(A1494,compensation_cleaned!$A:$A,compensation_cleaned!$C:$C,"Missing")</f>
        <v>48905</v>
      </c>
      <c r="O1494" t="str">
        <f>_xlfn.XLOOKUP(A1494,compensation_cleaned!$A:$A,compensation_cleaned!$D:$D,"Missing")</f>
        <v>L1</v>
      </c>
      <c r="P1494">
        <f>_xlfn.XLOOKUP(A1494,engagement_pivot!$A:$A,engagement_pivot!$B:$B,"Missing")</f>
        <v>3</v>
      </c>
      <c r="Q1494" t="str">
        <f>IF(
  _xlfn.XLOOKUP(A1494, engagement_pivot!A:A, engagement_pivot!C:C, 0) &gt; 0,
  "Yes",
  "No"
)</f>
        <v>Yes</v>
      </c>
      <c r="R1494">
        <f t="shared" si="115"/>
        <v>14</v>
      </c>
      <c r="S1494" t="str">
        <f t="shared" si="116"/>
        <v>13–36 months</v>
      </c>
      <c r="T1494">
        <f>_xlfn.XLOOKUP(A1494,performance_pivot!$A:$A,performance_pivot!$B:$B,"Missing")</f>
        <v>3</v>
      </c>
      <c r="U1494">
        <f>_xlfn.XLOOKUP(A1494,compensation_cleaned!$A:$A,compensation_cleaned!$F:$F,"Missing")</f>
        <v>499723.03723404254</v>
      </c>
      <c r="V1494" t="str">
        <f t="shared" si="117"/>
        <v>Above Avg Pay</v>
      </c>
      <c r="W1494" t="str">
        <f t="shared" si="118"/>
        <v>Low/Avg Performer</v>
      </c>
      <c r="Y1494" t="str">
        <f t="shared" si="119"/>
        <v>Overpaid Low Performer</v>
      </c>
    </row>
    <row r="1495" spans="1:25">
      <c r="A1495" s="11" t="s">
        <v>1681</v>
      </c>
      <c r="B1495" s="12" t="s">
        <v>19</v>
      </c>
      <c r="C1495" s="12">
        <v>34</v>
      </c>
      <c r="D1495" s="12" t="s">
        <v>12</v>
      </c>
      <c r="E1495" s="12" t="s">
        <v>13</v>
      </c>
      <c r="F1495" s="12" t="s">
        <v>14</v>
      </c>
      <c r="G1495" s="13">
        <v>44336</v>
      </c>
      <c r="H1495" s="12" t="s">
        <v>53</v>
      </c>
      <c r="I1495" s="12" t="s">
        <v>56</v>
      </c>
      <c r="J1495" s="14" t="s">
        <v>24</v>
      </c>
      <c r="K1495" t="str">
        <f>_xlfn.XLOOKUP(A1495,attrition_cleaned!$A:$A,attrition_cleaned!$B:$B,"Missing")</f>
        <v>No</v>
      </c>
      <c r="L1495" s="13"/>
      <c r="M1495">
        <f>_xlfn.XLOOKUP(A1495,compensation_cleaned!$A:$A,compensation_cleaned!$B:$B,"Missing")</f>
        <v>764626</v>
      </c>
      <c r="N1495">
        <f>_xlfn.XLOOKUP(A1495,compensation_cleaned!$A:$A,compensation_cleaned!$C:$C,"Missing")</f>
        <v>110339</v>
      </c>
      <c r="O1495" t="str">
        <f>_xlfn.XLOOKUP(A1495,compensation_cleaned!$A:$A,compensation_cleaned!$D:$D,"Missing")</f>
        <v>L2</v>
      </c>
      <c r="P1495">
        <f>_xlfn.XLOOKUP(A1495,engagement_pivot!$A:$A,engagement_pivot!$B:$B,"Missing")</f>
        <v>3.3333333333333335</v>
      </c>
      <c r="Q1495" t="str">
        <f>IF(
  _xlfn.XLOOKUP(A1495, engagement_pivot!A:A, engagement_pivot!C:C, 0) &gt; 0,
  "Yes",
  "No"
)</f>
        <v>Yes</v>
      </c>
      <c r="R1495">
        <f t="shared" si="115"/>
        <v>31</v>
      </c>
      <c r="S1495" t="str">
        <f t="shared" si="116"/>
        <v>13–36 months</v>
      </c>
      <c r="T1495">
        <f>_xlfn.XLOOKUP(A1495,performance_pivot!$A:$A,performance_pivot!$B:$B,"Missing")</f>
        <v>2</v>
      </c>
      <c r="U1495">
        <f>_xlfn.XLOOKUP(A1495,compensation_cleaned!$A:$A,compensation_cleaned!$F:$F,"Missing")</f>
        <v>746435.40070921986</v>
      </c>
      <c r="V1495" t="str">
        <f t="shared" si="117"/>
        <v>Above Avg Pay</v>
      </c>
      <c r="W1495" t="str">
        <f t="shared" si="118"/>
        <v>Low/Avg Performer</v>
      </c>
      <c r="Y1495" t="str">
        <f t="shared" si="119"/>
        <v>Overpaid Low Performer</v>
      </c>
    </row>
    <row r="1496" spans="1:25">
      <c r="A1496" s="7" t="s">
        <v>1682</v>
      </c>
      <c r="B1496" s="8" t="s">
        <v>11</v>
      </c>
      <c r="C1496" s="8">
        <v>31</v>
      </c>
      <c r="D1496" s="8" t="s">
        <v>20</v>
      </c>
      <c r="E1496" s="8" t="s">
        <v>13</v>
      </c>
      <c r="F1496" s="8" t="s">
        <v>21</v>
      </c>
      <c r="G1496" s="9">
        <v>44507</v>
      </c>
      <c r="H1496" s="8" t="s">
        <v>223</v>
      </c>
      <c r="I1496" s="8" t="s">
        <v>45</v>
      </c>
      <c r="J1496" s="10" t="s">
        <v>24</v>
      </c>
      <c r="K1496" t="str">
        <f>_xlfn.XLOOKUP(A1496,attrition_cleaned!$A:$A,attrition_cleaned!$B:$B,"Missing")</f>
        <v>No</v>
      </c>
      <c r="L1496" s="9"/>
      <c r="M1496">
        <f>_xlfn.XLOOKUP(A1496,compensation_cleaned!$A:$A,compensation_cleaned!$B:$B,"Missing")</f>
        <v>538330</v>
      </c>
      <c r="N1496">
        <f>_xlfn.XLOOKUP(A1496,compensation_cleaned!$A:$A,compensation_cleaned!$C:$C,"Missing")</f>
        <v>56651</v>
      </c>
      <c r="O1496" t="str">
        <f>_xlfn.XLOOKUP(A1496,compensation_cleaned!$A:$A,compensation_cleaned!$D:$D,"Missing")</f>
        <v>L1</v>
      </c>
      <c r="P1496">
        <f>_xlfn.XLOOKUP(A1496,engagement_pivot!$A:$A,engagement_pivot!$B:$B,"Missing")</f>
        <v>1</v>
      </c>
      <c r="Q1496" t="str">
        <f>IF(
  _xlfn.XLOOKUP(A1496, engagement_pivot!A:A, engagement_pivot!C:C, 0) &gt; 0,
  "Yes",
  "No"
)</f>
        <v>Yes</v>
      </c>
      <c r="R1496">
        <f t="shared" si="115"/>
        <v>25</v>
      </c>
      <c r="S1496" t="str">
        <f t="shared" si="116"/>
        <v>13–36 months</v>
      </c>
      <c r="T1496">
        <f>_xlfn.XLOOKUP(A1496,performance_pivot!$A:$A,performance_pivot!$B:$B,"Missing")</f>
        <v>5</v>
      </c>
      <c r="U1496">
        <f>_xlfn.XLOOKUP(A1496,compensation_cleaned!$A:$A,compensation_cleaned!$F:$F,"Missing")</f>
        <v>499723.03723404254</v>
      </c>
      <c r="V1496" t="str">
        <f t="shared" si="117"/>
        <v>Above Avg Pay</v>
      </c>
      <c r="W1496" t="str">
        <f t="shared" si="118"/>
        <v>High Performer</v>
      </c>
      <c r="Y1496" t="str">
        <f t="shared" si="119"/>
        <v>Well Aligned</v>
      </c>
    </row>
    <row r="1497" spans="1:25">
      <c r="A1497" s="11" t="s">
        <v>1683</v>
      </c>
      <c r="B1497" s="12" t="s">
        <v>19</v>
      </c>
      <c r="C1497" s="12">
        <v>26</v>
      </c>
      <c r="D1497" s="12" t="s">
        <v>12</v>
      </c>
      <c r="E1497" s="12" t="s">
        <v>37</v>
      </c>
      <c r="F1497" s="12" t="s">
        <v>38</v>
      </c>
      <c r="G1497" s="13">
        <v>43800</v>
      </c>
      <c r="H1497" s="12" t="s">
        <v>173</v>
      </c>
      <c r="I1497" s="12" t="s">
        <v>70</v>
      </c>
      <c r="J1497" s="14" t="s">
        <v>24</v>
      </c>
      <c r="K1497" t="str">
        <f>_xlfn.XLOOKUP(A1497,attrition_cleaned!$A:$A,attrition_cleaned!$B:$B,"Missing")</f>
        <v>No</v>
      </c>
      <c r="L1497" s="13"/>
      <c r="M1497">
        <f>_xlfn.XLOOKUP(A1497,compensation_cleaned!$A:$A,compensation_cleaned!$B:$B,"Missing")</f>
        <v>2049976</v>
      </c>
      <c r="N1497">
        <f>_xlfn.XLOOKUP(A1497,compensation_cleaned!$A:$A,compensation_cleaned!$C:$C,"Missing")</f>
        <v>278256</v>
      </c>
      <c r="O1497" t="str">
        <f>_xlfn.XLOOKUP(A1497,compensation_cleaned!$A:$A,compensation_cleaned!$D:$D,"Missing")</f>
        <v>L5</v>
      </c>
      <c r="P1497">
        <f>_xlfn.XLOOKUP(A1497,engagement_pivot!$A:$A,engagement_pivot!$B:$B,"Missing")</f>
        <v>5</v>
      </c>
      <c r="Q1497" t="str">
        <f>IF(
  _xlfn.XLOOKUP(A1497, engagement_pivot!A:A, engagement_pivot!C:C, 0) &gt; 0,
  "Yes",
  "No"
)</f>
        <v>Yes</v>
      </c>
      <c r="R1497">
        <f t="shared" si="115"/>
        <v>48</v>
      </c>
      <c r="S1497" t="str">
        <f t="shared" si="116"/>
        <v>37+ months</v>
      </c>
      <c r="T1497">
        <f>_xlfn.XLOOKUP(A1497,performance_pivot!$A:$A,performance_pivot!$B:$B,"Missing")</f>
        <v>3</v>
      </c>
      <c r="U1497">
        <f>_xlfn.XLOOKUP(A1497,compensation_cleaned!$A:$A,compensation_cleaned!$F:$F,"Missing")</f>
        <v>1044648.4727722772</v>
      </c>
      <c r="V1497" t="str">
        <f t="shared" si="117"/>
        <v>Above Avg Pay</v>
      </c>
      <c r="W1497" t="str">
        <f t="shared" si="118"/>
        <v>Low/Avg Performer</v>
      </c>
      <c r="Y1497" t="str">
        <f t="shared" si="119"/>
        <v>Overpaid Low Performer</v>
      </c>
    </row>
    <row r="1498" spans="1:25">
      <c r="A1498" s="7" t="s">
        <v>1684</v>
      </c>
      <c r="B1498" s="8" t="s">
        <v>11</v>
      </c>
      <c r="C1498" s="8">
        <v>37</v>
      </c>
      <c r="D1498" s="8" t="s">
        <v>20</v>
      </c>
      <c r="E1498" s="8" t="s">
        <v>26</v>
      </c>
      <c r="F1498" s="8" t="s">
        <v>58</v>
      </c>
      <c r="G1498" s="9">
        <v>44304</v>
      </c>
      <c r="H1498" s="8" t="s">
        <v>921</v>
      </c>
      <c r="I1498" s="8" t="s">
        <v>56</v>
      </c>
      <c r="J1498" s="10" t="s">
        <v>24</v>
      </c>
      <c r="K1498" t="str">
        <f>_xlfn.XLOOKUP(A1498,attrition_cleaned!$A:$A,attrition_cleaned!$B:$B,"Missing")</f>
        <v>No</v>
      </c>
      <c r="L1498" s="9"/>
      <c r="M1498">
        <f>_xlfn.XLOOKUP(A1498,compensation_cleaned!$A:$A,compensation_cleaned!$B:$B,"Missing")</f>
        <v>792168</v>
      </c>
      <c r="N1498">
        <f>_xlfn.XLOOKUP(A1498,compensation_cleaned!$A:$A,compensation_cleaned!$C:$C,"Missing")</f>
        <v>118008</v>
      </c>
      <c r="O1498" t="str">
        <f>_xlfn.XLOOKUP(A1498,compensation_cleaned!$A:$A,compensation_cleaned!$D:$D,"Missing")</f>
        <v>L2</v>
      </c>
      <c r="P1498">
        <f>_xlfn.XLOOKUP(A1498,engagement_pivot!$A:$A,engagement_pivot!$B:$B,"Missing")</f>
        <v>4</v>
      </c>
      <c r="Q1498" t="str">
        <f>IF(
  _xlfn.XLOOKUP(A1498, engagement_pivot!A:A, engagement_pivot!C:C, 0) &gt; 0,
  "Yes",
  "No"
)</f>
        <v>Yes</v>
      </c>
      <c r="R1498">
        <f t="shared" si="115"/>
        <v>32</v>
      </c>
      <c r="S1498" t="str">
        <f t="shared" si="116"/>
        <v>13–36 months</v>
      </c>
      <c r="T1498">
        <f>_xlfn.XLOOKUP(A1498,performance_pivot!$A:$A,performance_pivot!$B:$B,"Missing")</f>
        <v>4</v>
      </c>
      <c r="U1498">
        <f>_xlfn.XLOOKUP(A1498,compensation_cleaned!$A:$A,compensation_cleaned!$F:$F,"Missing")</f>
        <v>746435.40070921986</v>
      </c>
      <c r="V1498" t="str">
        <f t="shared" si="117"/>
        <v>Above Avg Pay</v>
      </c>
      <c r="W1498" t="str">
        <f t="shared" si="118"/>
        <v>High Performer</v>
      </c>
      <c r="Y1498" t="str">
        <f t="shared" si="119"/>
        <v>Well Aligned</v>
      </c>
    </row>
    <row r="1499" spans="1:25">
      <c r="A1499" s="11" t="s">
        <v>1685</v>
      </c>
      <c r="B1499" s="12" t="s">
        <v>11</v>
      </c>
      <c r="C1499" s="12">
        <v>38</v>
      </c>
      <c r="D1499" s="12" t="s">
        <v>12</v>
      </c>
      <c r="E1499" s="12" t="s">
        <v>26</v>
      </c>
      <c r="F1499" s="12" t="s">
        <v>58</v>
      </c>
      <c r="G1499" s="13">
        <v>43904</v>
      </c>
      <c r="H1499" s="12" t="s">
        <v>295</v>
      </c>
      <c r="I1499" s="12" t="s">
        <v>56</v>
      </c>
      <c r="J1499" s="14" t="s">
        <v>24</v>
      </c>
      <c r="K1499" t="str">
        <f>_xlfn.XLOOKUP(A1499,attrition_cleaned!$A:$A,attrition_cleaned!$B:$B,"Missing")</f>
        <v>No</v>
      </c>
      <c r="L1499" s="13"/>
      <c r="M1499">
        <f>_xlfn.XLOOKUP(A1499,compensation_cleaned!$A:$A,compensation_cleaned!$B:$B,"Missing")</f>
        <v>890262</v>
      </c>
      <c r="N1499">
        <f>_xlfn.XLOOKUP(A1499,compensation_cleaned!$A:$A,compensation_cleaned!$C:$C,"Missing")</f>
        <v>98985</v>
      </c>
      <c r="O1499" t="str">
        <f>_xlfn.XLOOKUP(A1499,compensation_cleaned!$A:$A,compensation_cleaned!$D:$D,"Missing")</f>
        <v>L2</v>
      </c>
      <c r="P1499">
        <f>_xlfn.XLOOKUP(A1499,engagement_pivot!$A:$A,engagement_pivot!$B:$B,"Missing")</f>
        <v>4</v>
      </c>
      <c r="Q1499" t="str">
        <f>IF(
  _xlfn.XLOOKUP(A1499, engagement_pivot!A:A, engagement_pivot!C:C, 0) &gt; 0,
  "Yes",
  "No"
)</f>
        <v>Yes</v>
      </c>
      <c r="R1499">
        <f t="shared" si="115"/>
        <v>45</v>
      </c>
      <c r="S1499" t="str">
        <f t="shared" si="116"/>
        <v>37+ months</v>
      </c>
      <c r="T1499">
        <f>_xlfn.XLOOKUP(A1499,performance_pivot!$A:$A,performance_pivot!$B:$B,"Missing")</f>
        <v>3.6666666666666665</v>
      </c>
      <c r="U1499">
        <f>_xlfn.XLOOKUP(A1499,compensation_cleaned!$A:$A,compensation_cleaned!$F:$F,"Missing")</f>
        <v>746435.40070921986</v>
      </c>
      <c r="V1499" t="str">
        <f t="shared" si="117"/>
        <v>Above Avg Pay</v>
      </c>
      <c r="W1499" t="str">
        <f t="shared" si="118"/>
        <v>Low/Avg Performer</v>
      </c>
      <c r="Y1499" t="str">
        <f t="shared" si="119"/>
        <v>Overpaid Low Performer</v>
      </c>
    </row>
    <row r="1500" spans="1:25">
      <c r="A1500" s="7" t="s">
        <v>1686</v>
      </c>
      <c r="B1500" s="8" t="s">
        <v>19</v>
      </c>
      <c r="C1500" s="8">
        <v>44</v>
      </c>
      <c r="D1500" s="8" t="s">
        <v>12</v>
      </c>
      <c r="E1500" s="8" t="s">
        <v>37</v>
      </c>
      <c r="F1500" s="8" t="s">
        <v>43</v>
      </c>
      <c r="G1500" s="9">
        <v>43912</v>
      </c>
      <c r="H1500" s="8" t="s">
        <v>72</v>
      </c>
      <c r="I1500" s="8" t="s">
        <v>45</v>
      </c>
      <c r="J1500" s="10" t="s">
        <v>17</v>
      </c>
      <c r="K1500" t="str">
        <f>_xlfn.XLOOKUP(A1500,attrition_cleaned!$A:$A,attrition_cleaned!$B:$B,"Missing")</f>
        <v>No</v>
      </c>
      <c r="L1500" s="9"/>
      <c r="M1500">
        <f>_xlfn.XLOOKUP(A1500,compensation_cleaned!$A:$A,compensation_cleaned!$B:$B,"Missing")</f>
        <v>742913</v>
      </c>
      <c r="N1500">
        <f>_xlfn.XLOOKUP(A1500,compensation_cleaned!$A:$A,compensation_cleaned!$C:$C,"Missing")</f>
        <v>90691</v>
      </c>
      <c r="O1500" t="str">
        <f>_xlfn.XLOOKUP(A1500,compensation_cleaned!$A:$A,compensation_cleaned!$D:$D,"Missing")</f>
        <v>L2</v>
      </c>
      <c r="P1500">
        <f>_xlfn.XLOOKUP(A1500,engagement_pivot!$A:$A,engagement_pivot!$B:$B,"Missing")</f>
        <v>3.3333333333333335</v>
      </c>
      <c r="Q1500" t="str">
        <f>IF(
  _xlfn.XLOOKUP(A1500, engagement_pivot!A:A, engagement_pivot!C:C, 0) &gt; 0,
  "Yes",
  "No"
)</f>
        <v>Yes</v>
      </c>
      <c r="R1500">
        <f t="shared" si="115"/>
        <v>45</v>
      </c>
      <c r="S1500" t="str">
        <f t="shared" si="116"/>
        <v>37+ months</v>
      </c>
      <c r="T1500">
        <f>_xlfn.XLOOKUP(A1500,performance_pivot!$A:$A,performance_pivot!$B:$B,"Missing")</f>
        <v>3.25</v>
      </c>
      <c r="U1500">
        <f>_xlfn.XLOOKUP(A1500,compensation_cleaned!$A:$A,compensation_cleaned!$F:$F,"Missing")</f>
        <v>746435.40070921986</v>
      </c>
      <c r="V1500" t="str">
        <f t="shared" si="117"/>
        <v>Below Avg Pay</v>
      </c>
      <c r="W1500" t="str">
        <f t="shared" si="118"/>
        <v>Low/Avg Performer</v>
      </c>
      <c r="Y1500" t="str">
        <f t="shared" si="119"/>
        <v>Low Pay &amp; Low Performance</v>
      </c>
    </row>
    <row r="1501" spans="1:25">
      <c r="A1501" s="11" t="s">
        <v>1687</v>
      </c>
      <c r="B1501" s="12" t="s">
        <v>19</v>
      </c>
      <c r="C1501" s="12">
        <v>41</v>
      </c>
      <c r="D1501" s="12" t="s">
        <v>12</v>
      </c>
      <c r="E1501" s="12" t="s">
        <v>33</v>
      </c>
      <c r="F1501" s="12" t="s">
        <v>112</v>
      </c>
      <c r="G1501" s="13">
        <v>43473</v>
      </c>
      <c r="H1501" s="12" t="s">
        <v>144</v>
      </c>
      <c r="I1501" s="12" t="s">
        <v>70</v>
      </c>
      <c r="J1501" s="14" t="s">
        <v>24</v>
      </c>
      <c r="K1501" t="str">
        <f>_xlfn.XLOOKUP(A1501,attrition_cleaned!$A:$A,attrition_cleaned!$B:$B,"Missing")</f>
        <v>Yes</v>
      </c>
      <c r="L1501" s="13">
        <v>43877</v>
      </c>
      <c r="M1501">
        <f>_xlfn.XLOOKUP(A1501,compensation_cleaned!$A:$A,compensation_cleaned!$B:$B,"Missing")</f>
        <v>914387</v>
      </c>
      <c r="N1501">
        <f>_xlfn.XLOOKUP(A1501,compensation_cleaned!$A:$A,compensation_cleaned!$C:$C,"Missing")</f>
        <v>93260</v>
      </c>
      <c r="O1501" t="str">
        <f>_xlfn.XLOOKUP(A1501,compensation_cleaned!$A:$A,compensation_cleaned!$D:$D,"Missing")</f>
        <v>L3</v>
      </c>
      <c r="P1501">
        <f>_xlfn.XLOOKUP(A1501,engagement_pivot!$A:$A,engagement_pivot!$B:$B,"Missing")</f>
        <v>2.5</v>
      </c>
      <c r="Q1501" t="str">
        <f>IF(
  _xlfn.XLOOKUP(A1501, engagement_pivot!A:A, engagement_pivot!C:C, 0) &gt; 0,
  "Yes",
  "No"
)</f>
        <v>Yes</v>
      </c>
      <c r="R1501">
        <f t="shared" si="115"/>
        <v>13</v>
      </c>
      <c r="S1501" t="str">
        <f t="shared" si="116"/>
        <v>13–36 months</v>
      </c>
      <c r="T1501">
        <f>_xlfn.XLOOKUP(A1501,performance_pivot!$A:$A,performance_pivot!$B:$B,"Missing")</f>
        <v>4</v>
      </c>
      <c r="U1501">
        <f>_xlfn.XLOOKUP(A1501,compensation_cleaned!$A:$A,compensation_cleaned!$F:$F,"Missing")</f>
        <v>1044648.4727722772</v>
      </c>
      <c r="V1501" t="str">
        <f t="shared" si="117"/>
        <v>Below Avg Pay</v>
      </c>
      <c r="W1501" t="str">
        <f t="shared" si="118"/>
        <v>High Performer</v>
      </c>
      <c r="Y1501" t="str">
        <f t="shared" si="119"/>
        <v>Underpaid High Performer</v>
      </c>
    </row>
    <row r="1502" spans="1:25">
      <c r="A1502" s="7" t="s">
        <v>1688</v>
      </c>
      <c r="B1502" s="8" t="s">
        <v>11</v>
      </c>
      <c r="C1502" s="8">
        <v>34</v>
      </c>
      <c r="D1502" s="8" t="s">
        <v>12</v>
      </c>
      <c r="E1502" s="8" t="s">
        <v>26</v>
      </c>
      <c r="F1502" s="8" t="s">
        <v>27</v>
      </c>
      <c r="G1502" s="9">
        <v>43694</v>
      </c>
      <c r="H1502" s="8" t="s">
        <v>308</v>
      </c>
      <c r="I1502" s="8" t="s">
        <v>45</v>
      </c>
      <c r="J1502" s="10" t="s">
        <v>24</v>
      </c>
      <c r="K1502" t="str">
        <f>_xlfn.XLOOKUP(A1502,attrition_cleaned!$A:$A,attrition_cleaned!$B:$B,"Missing")</f>
        <v>No</v>
      </c>
      <c r="L1502" s="9"/>
      <c r="M1502">
        <f>_xlfn.XLOOKUP(A1502,compensation_cleaned!$A:$A,compensation_cleaned!$B:$B,"Missing")</f>
        <v>1568557</v>
      </c>
      <c r="N1502">
        <f>_xlfn.XLOOKUP(A1502,compensation_cleaned!$A:$A,compensation_cleaned!$C:$C,"Missing")</f>
        <v>159708</v>
      </c>
      <c r="O1502" t="str">
        <f>_xlfn.XLOOKUP(A1502,compensation_cleaned!$A:$A,compensation_cleaned!$D:$D,"Missing")</f>
        <v>L4</v>
      </c>
      <c r="P1502">
        <f>_xlfn.XLOOKUP(A1502,engagement_pivot!$A:$A,engagement_pivot!$B:$B,"Missing")</f>
        <v>3</v>
      </c>
      <c r="Q1502" t="str">
        <f>IF(
  _xlfn.XLOOKUP(A1502, engagement_pivot!A:A, engagement_pivot!C:C, 0) &gt; 0,
  "Yes",
  "No"
)</f>
        <v>Yes</v>
      </c>
      <c r="R1502">
        <f t="shared" si="115"/>
        <v>52</v>
      </c>
      <c r="S1502" t="str">
        <f t="shared" si="116"/>
        <v>37+ months</v>
      </c>
      <c r="T1502">
        <f>_xlfn.XLOOKUP(A1502,performance_pivot!$A:$A,performance_pivot!$B:$B,"Missing")</f>
        <v>4</v>
      </c>
      <c r="U1502">
        <f>_xlfn.XLOOKUP(A1502,compensation_cleaned!$A:$A,compensation_cleaned!$F:$F,"Missing")</f>
        <v>1044648.4727722772</v>
      </c>
      <c r="V1502" t="str">
        <f t="shared" si="117"/>
        <v>Above Avg Pay</v>
      </c>
      <c r="W1502" t="str">
        <f t="shared" si="118"/>
        <v>High Performer</v>
      </c>
      <c r="Y1502" t="str">
        <f t="shared" si="119"/>
        <v>Well Aligned</v>
      </c>
    </row>
    <row r="1503" spans="1:25">
      <c r="A1503" s="11" t="s">
        <v>1689</v>
      </c>
      <c r="B1503" s="12" t="s">
        <v>11</v>
      </c>
      <c r="C1503" s="12">
        <v>40</v>
      </c>
      <c r="D1503" s="12" t="s">
        <v>12</v>
      </c>
      <c r="E1503" s="12" t="s">
        <v>13</v>
      </c>
      <c r="F1503" s="12" t="s">
        <v>14</v>
      </c>
      <c r="G1503" s="13">
        <v>44247</v>
      </c>
      <c r="H1503" s="12" t="s">
        <v>552</v>
      </c>
      <c r="I1503" s="12" t="s">
        <v>70</v>
      </c>
      <c r="J1503" s="14" t="s">
        <v>17</v>
      </c>
      <c r="K1503" t="str">
        <f>_xlfn.XLOOKUP(A1503,attrition_cleaned!$A:$A,attrition_cleaned!$B:$B,"Missing")</f>
        <v>Yes</v>
      </c>
      <c r="L1503" s="13">
        <v>45969</v>
      </c>
      <c r="M1503">
        <f>_xlfn.XLOOKUP(A1503,compensation_cleaned!$A:$A,compensation_cleaned!$B:$B,"Missing")</f>
        <v>1097735</v>
      </c>
      <c r="N1503">
        <f>_xlfn.XLOOKUP(A1503,compensation_cleaned!$A:$A,compensation_cleaned!$C:$C,"Missing")</f>
        <v>57436</v>
      </c>
      <c r="O1503" t="str">
        <f>_xlfn.XLOOKUP(A1503,compensation_cleaned!$A:$A,compensation_cleaned!$D:$D,"Missing")</f>
        <v>L3</v>
      </c>
      <c r="P1503">
        <f>_xlfn.XLOOKUP(A1503,engagement_pivot!$A:$A,engagement_pivot!$B:$B,"Missing")</f>
        <v>1</v>
      </c>
      <c r="Q1503" t="str">
        <f>IF(
  _xlfn.XLOOKUP(A1503, engagement_pivot!A:A, engagement_pivot!C:C, 0) &gt; 0,
  "Yes",
  "No"
)</f>
        <v>Yes</v>
      </c>
      <c r="R1503">
        <f t="shared" si="115"/>
        <v>56</v>
      </c>
      <c r="S1503" t="str">
        <f t="shared" si="116"/>
        <v>37+ months</v>
      </c>
      <c r="T1503">
        <f>_xlfn.XLOOKUP(A1503,performance_pivot!$A:$A,performance_pivot!$B:$B,"Missing")</f>
        <v>4</v>
      </c>
      <c r="U1503">
        <f>_xlfn.XLOOKUP(A1503,compensation_cleaned!$A:$A,compensation_cleaned!$F:$F,"Missing")</f>
        <v>1044648.4727722772</v>
      </c>
      <c r="V1503" t="str">
        <f t="shared" si="117"/>
        <v>Above Avg Pay</v>
      </c>
      <c r="W1503" t="str">
        <f t="shared" si="118"/>
        <v>High Performer</v>
      </c>
      <c r="Y1503" t="str">
        <f t="shared" si="119"/>
        <v>Well Aligned</v>
      </c>
    </row>
    <row r="1504" spans="1:25">
      <c r="A1504" s="7" t="s">
        <v>1690</v>
      </c>
      <c r="B1504" s="8" t="s">
        <v>19</v>
      </c>
      <c r="C1504" s="8">
        <v>24</v>
      </c>
      <c r="D1504" s="8" t="s">
        <v>12</v>
      </c>
      <c r="E1504" s="8" t="s">
        <v>49</v>
      </c>
      <c r="F1504" s="8" t="s">
        <v>50</v>
      </c>
      <c r="G1504" s="9">
        <v>43901</v>
      </c>
      <c r="H1504" s="8" t="s">
        <v>518</v>
      </c>
      <c r="I1504" s="8" t="s">
        <v>45</v>
      </c>
      <c r="J1504" s="10" t="s">
        <v>24</v>
      </c>
      <c r="K1504" t="str">
        <f>_xlfn.XLOOKUP(A1504,attrition_cleaned!$A:$A,attrition_cleaned!$B:$B,"Missing")</f>
        <v>No</v>
      </c>
      <c r="L1504" s="9"/>
      <c r="M1504">
        <f>_xlfn.XLOOKUP(A1504,compensation_cleaned!$A:$A,compensation_cleaned!$B:$B,"Missing")</f>
        <v>659921</v>
      </c>
      <c r="N1504">
        <f>_xlfn.XLOOKUP(A1504,compensation_cleaned!$A:$A,compensation_cleaned!$C:$C,"Missing")</f>
        <v>62319</v>
      </c>
      <c r="O1504" t="str">
        <f>_xlfn.XLOOKUP(A1504,compensation_cleaned!$A:$A,compensation_cleaned!$D:$D,"Missing")</f>
        <v>L2</v>
      </c>
      <c r="P1504">
        <f>_xlfn.XLOOKUP(A1504,engagement_pivot!$A:$A,engagement_pivot!$B:$B,"Missing")</f>
        <v>2</v>
      </c>
      <c r="Q1504" t="str">
        <f>IF(
  _xlfn.XLOOKUP(A1504, engagement_pivot!A:A, engagement_pivot!C:C, 0) &gt; 0,
  "Yes",
  "No"
)</f>
        <v>Yes</v>
      </c>
      <c r="R1504">
        <f t="shared" si="115"/>
        <v>45</v>
      </c>
      <c r="S1504" t="str">
        <f t="shared" si="116"/>
        <v>37+ months</v>
      </c>
      <c r="T1504">
        <f>_xlfn.XLOOKUP(A1504,performance_pivot!$A:$A,performance_pivot!$B:$B,"Missing")</f>
        <v>3</v>
      </c>
      <c r="U1504">
        <f>_xlfn.XLOOKUP(A1504,compensation_cleaned!$A:$A,compensation_cleaned!$F:$F,"Missing")</f>
        <v>746435.40070921986</v>
      </c>
      <c r="V1504" t="str">
        <f t="shared" si="117"/>
        <v>Below Avg Pay</v>
      </c>
      <c r="W1504" t="str">
        <f t="shared" si="118"/>
        <v>Low/Avg Performer</v>
      </c>
      <c r="Y1504" t="str">
        <f t="shared" si="119"/>
        <v>Low Pay &amp; Low Performance</v>
      </c>
    </row>
    <row r="1505" spans="1:25">
      <c r="A1505" s="11" t="s">
        <v>1691</v>
      </c>
      <c r="B1505" s="12" t="s">
        <v>11</v>
      </c>
      <c r="C1505" s="12">
        <v>27</v>
      </c>
      <c r="D1505" s="12" t="s">
        <v>12</v>
      </c>
      <c r="E1505" s="12" t="s">
        <v>13</v>
      </c>
      <c r="F1505" s="12" t="s">
        <v>21</v>
      </c>
      <c r="G1505" s="13">
        <v>43647</v>
      </c>
      <c r="H1505" s="12" t="s">
        <v>429</v>
      </c>
      <c r="I1505" s="12" t="s">
        <v>56</v>
      </c>
      <c r="J1505" s="14" t="s">
        <v>24</v>
      </c>
      <c r="K1505" t="str">
        <f>_xlfn.XLOOKUP(A1505,attrition_cleaned!$A:$A,attrition_cleaned!$B:$B,"Missing")</f>
        <v>No</v>
      </c>
      <c r="L1505" s="13"/>
      <c r="M1505">
        <f>_xlfn.XLOOKUP(A1505,compensation_cleaned!$A:$A,compensation_cleaned!$B:$B,"Missing")</f>
        <v>836057</v>
      </c>
      <c r="N1505">
        <f>_xlfn.XLOOKUP(A1505,compensation_cleaned!$A:$A,compensation_cleaned!$C:$C,"Missing")</f>
        <v>71139</v>
      </c>
      <c r="O1505" t="str">
        <f>_xlfn.XLOOKUP(A1505,compensation_cleaned!$A:$A,compensation_cleaned!$D:$D,"Missing")</f>
        <v>L2</v>
      </c>
      <c r="P1505">
        <f>_xlfn.XLOOKUP(A1505,engagement_pivot!$A:$A,engagement_pivot!$B:$B,"Missing")</f>
        <v>2.3333333333333335</v>
      </c>
      <c r="Q1505" t="str">
        <f>IF(
  _xlfn.XLOOKUP(A1505, engagement_pivot!A:A, engagement_pivot!C:C, 0) &gt; 0,
  "Yes",
  "No"
)</f>
        <v>Yes</v>
      </c>
      <c r="R1505">
        <f t="shared" si="115"/>
        <v>53</v>
      </c>
      <c r="S1505" t="str">
        <f t="shared" si="116"/>
        <v>37+ months</v>
      </c>
      <c r="T1505">
        <f>_xlfn.XLOOKUP(A1505,performance_pivot!$A:$A,performance_pivot!$B:$B,"Missing")</f>
        <v>3.75</v>
      </c>
      <c r="U1505">
        <f>_xlfn.XLOOKUP(A1505,compensation_cleaned!$A:$A,compensation_cleaned!$F:$F,"Missing")</f>
        <v>746435.40070921986</v>
      </c>
      <c r="V1505" t="str">
        <f t="shared" si="117"/>
        <v>Above Avg Pay</v>
      </c>
      <c r="W1505" t="str">
        <f t="shared" si="118"/>
        <v>Low/Avg Performer</v>
      </c>
      <c r="Y1505" t="str">
        <f t="shared" si="119"/>
        <v>Overpaid Low Performer</v>
      </c>
    </row>
    <row r="1506" spans="1:25">
      <c r="A1506" s="7" t="s">
        <v>1692</v>
      </c>
      <c r="B1506" s="8" t="s">
        <v>19</v>
      </c>
      <c r="C1506" s="8">
        <v>39</v>
      </c>
      <c r="D1506" s="8" t="s">
        <v>20</v>
      </c>
      <c r="E1506" s="8" t="s">
        <v>26</v>
      </c>
      <c r="F1506" s="8" t="s">
        <v>27</v>
      </c>
      <c r="G1506" s="9">
        <v>43122</v>
      </c>
      <c r="H1506" s="8" t="s">
        <v>382</v>
      </c>
      <c r="I1506" s="8" t="s">
        <v>16</v>
      </c>
      <c r="J1506" s="10" t="s">
        <v>24</v>
      </c>
      <c r="K1506" t="str">
        <f>_xlfn.XLOOKUP(A1506,attrition_cleaned!$A:$A,attrition_cleaned!$B:$B,"Missing")</f>
        <v>Yes</v>
      </c>
      <c r="L1506" s="9">
        <v>43584</v>
      </c>
      <c r="M1506">
        <f>_xlfn.XLOOKUP(A1506,compensation_cleaned!$A:$A,compensation_cleaned!$B:$B,"Missing")</f>
        <v>452503</v>
      </c>
      <c r="N1506">
        <f>_xlfn.XLOOKUP(A1506,compensation_cleaned!$A:$A,compensation_cleaned!$C:$C,"Missing")</f>
        <v>38658</v>
      </c>
      <c r="O1506" t="str">
        <f>_xlfn.XLOOKUP(A1506,compensation_cleaned!$A:$A,compensation_cleaned!$D:$D,"Missing")</f>
        <v>L1</v>
      </c>
      <c r="P1506">
        <f>_xlfn.XLOOKUP(A1506,engagement_pivot!$A:$A,engagement_pivot!$B:$B,"Missing")</f>
        <v>2.3333333333333335</v>
      </c>
      <c r="Q1506" t="str">
        <f>IF(
  _xlfn.XLOOKUP(A1506, engagement_pivot!A:A, engagement_pivot!C:C, 0) &gt; 0,
  "Yes",
  "No"
)</f>
        <v>Yes</v>
      </c>
      <c r="R1506">
        <f t="shared" si="115"/>
        <v>15</v>
      </c>
      <c r="S1506" t="str">
        <f t="shared" si="116"/>
        <v>13–36 months</v>
      </c>
      <c r="T1506">
        <f>_xlfn.XLOOKUP(A1506,performance_pivot!$A:$A,performance_pivot!$B:$B,"Missing")</f>
        <v>3</v>
      </c>
      <c r="U1506">
        <f>_xlfn.XLOOKUP(A1506,compensation_cleaned!$A:$A,compensation_cleaned!$F:$F,"Missing")</f>
        <v>499723.03723404254</v>
      </c>
      <c r="V1506" t="str">
        <f t="shared" si="117"/>
        <v>Below Avg Pay</v>
      </c>
      <c r="W1506" t="str">
        <f t="shared" si="118"/>
        <v>Low/Avg Performer</v>
      </c>
      <c r="Y1506" t="str">
        <f t="shared" si="119"/>
        <v>Low Pay &amp; Low Performance</v>
      </c>
    </row>
    <row r="1507" spans="1:25">
      <c r="A1507" s="11" t="s">
        <v>1693</v>
      </c>
      <c r="B1507" s="12" t="s">
        <v>19</v>
      </c>
      <c r="C1507" s="12">
        <v>33</v>
      </c>
      <c r="D1507" s="12" t="s">
        <v>20</v>
      </c>
      <c r="E1507" s="12" t="s">
        <v>13</v>
      </c>
      <c r="F1507" s="12" t="s">
        <v>14</v>
      </c>
      <c r="G1507" s="13">
        <v>43700</v>
      </c>
      <c r="H1507" s="12" t="s">
        <v>249</v>
      </c>
      <c r="I1507" s="12" t="s">
        <v>45</v>
      </c>
      <c r="J1507" s="14" t="s">
        <v>24</v>
      </c>
      <c r="K1507" t="str">
        <f>_xlfn.XLOOKUP(A1507,attrition_cleaned!$A:$A,attrition_cleaned!$B:$B,"Missing")</f>
        <v>No</v>
      </c>
      <c r="L1507" s="13"/>
      <c r="M1507">
        <f>_xlfn.XLOOKUP(A1507,compensation_cleaned!$A:$A,compensation_cleaned!$B:$B,"Missing")</f>
        <v>982470</v>
      </c>
      <c r="N1507">
        <f>_xlfn.XLOOKUP(A1507,compensation_cleaned!$A:$A,compensation_cleaned!$C:$C,"Missing")</f>
        <v>136738</v>
      </c>
      <c r="O1507" t="str">
        <f>_xlfn.XLOOKUP(A1507,compensation_cleaned!$A:$A,compensation_cleaned!$D:$D,"Missing")</f>
        <v>L3</v>
      </c>
      <c r="P1507">
        <f>_xlfn.XLOOKUP(A1507,engagement_pivot!$A:$A,engagement_pivot!$B:$B,"Missing")</f>
        <v>4</v>
      </c>
      <c r="Q1507" t="str">
        <f>IF(
  _xlfn.XLOOKUP(A1507, engagement_pivot!A:A, engagement_pivot!C:C, 0) &gt; 0,
  "Yes",
  "No"
)</f>
        <v>Yes</v>
      </c>
      <c r="R1507">
        <f t="shared" si="115"/>
        <v>52</v>
      </c>
      <c r="S1507" t="str">
        <f t="shared" si="116"/>
        <v>37+ months</v>
      </c>
      <c r="T1507">
        <f>_xlfn.XLOOKUP(A1507,performance_pivot!$A:$A,performance_pivot!$B:$B,"Missing")</f>
        <v>3.5</v>
      </c>
      <c r="U1507">
        <f>_xlfn.XLOOKUP(A1507,compensation_cleaned!$A:$A,compensation_cleaned!$F:$F,"Missing")</f>
        <v>1044648.4727722772</v>
      </c>
      <c r="V1507" t="str">
        <f t="shared" si="117"/>
        <v>Below Avg Pay</v>
      </c>
      <c r="W1507" t="str">
        <f t="shared" si="118"/>
        <v>Low/Avg Performer</v>
      </c>
      <c r="Y1507" t="str">
        <f t="shared" si="119"/>
        <v>Low Pay &amp; Low Performance</v>
      </c>
    </row>
    <row r="1508" spans="1:25">
      <c r="A1508" s="7" t="s">
        <v>1694</v>
      </c>
      <c r="B1508" s="8" t="s">
        <v>19</v>
      </c>
      <c r="C1508" s="8">
        <v>40</v>
      </c>
      <c r="D1508" s="8" t="s">
        <v>12</v>
      </c>
      <c r="E1508" s="8" t="s">
        <v>13</v>
      </c>
      <c r="F1508" s="8" t="s">
        <v>14</v>
      </c>
      <c r="G1508" s="9">
        <v>44475</v>
      </c>
      <c r="H1508" s="8" t="s">
        <v>176</v>
      </c>
      <c r="I1508" s="8" t="s">
        <v>45</v>
      </c>
      <c r="J1508" s="10" t="s">
        <v>24</v>
      </c>
      <c r="K1508" t="str">
        <f>_xlfn.XLOOKUP(A1508,attrition_cleaned!$A:$A,attrition_cleaned!$B:$B,"Missing")</f>
        <v>Yes</v>
      </c>
      <c r="L1508" s="9">
        <v>45723</v>
      </c>
      <c r="M1508">
        <f>_xlfn.XLOOKUP(A1508,compensation_cleaned!$A:$A,compensation_cleaned!$B:$B,"Missing")</f>
        <v>1111679</v>
      </c>
      <c r="N1508">
        <f>_xlfn.XLOOKUP(A1508,compensation_cleaned!$A:$A,compensation_cleaned!$C:$C,"Missing")</f>
        <v>145245</v>
      </c>
      <c r="O1508" t="str">
        <f>_xlfn.XLOOKUP(A1508,compensation_cleaned!$A:$A,compensation_cleaned!$D:$D,"Missing")</f>
        <v>L3</v>
      </c>
      <c r="P1508">
        <f>_xlfn.XLOOKUP(A1508,engagement_pivot!$A:$A,engagement_pivot!$B:$B,"Missing")</f>
        <v>3.3333333333333335</v>
      </c>
      <c r="Q1508" t="str">
        <f>IF(
  _xlfn.XLOOKUP(A1508, engagement_pivot!A:A, engagement_pivot!C:C, 0) &gt; 0,
  "Yes",
  "No"
)</f>
        <v>Yes</v>
      </c>
      <c r="R1508">
        <f t="shared" si="115"/>
        <v>41</v>
      </c>
      <c r="S1508" t="str">
        <f t="shared" si="116"/>
        <v>37+ months</v>
      </c>
      <c r="T1508">
        <f>_xlfn.XLOOKUP(A1508,performance_pivot!$A:$A,performance_pivot!$B:$B,"Missing")</f>
        <v>4.666666666666667</v>
      </c>
      <c r="U1508">
        <f>_xlfn.XLOOKUP(A1508,compensation_cleaned!$A:$A,compensation_cleaned!$F:$F,"Missing")</f>
        <v>1044648.4727722772</v>
      </c>
      <c r="V1508" t="str">
        <f t="shared" si="117"/>
        <v>Above Avg Pay</v>
      </c>
      <c r="W1508" t="str">
        <f t="shared" si="118"/>
        <v>High Performer</v>
      </c>
      <c r="Y1508" t="str">
        <f t="shared" si="119"/>
        <v>Well Aligned</v>
      </c>
    </row>
    <row r="1509" spans="1:25">
      <c r="A1509" s="11" t="s">
        <v>1695</v>
      </c>
      <c r="B1509" s="12" t="s">
        <v>19</v>
      </c>
      <c r="C1509" s="12">
        <v>23</v>
      </c>
      <c r="D1509" s="12" t="s">
        <v>12</v>
      </c>
      <c r="E1509" s="12" t="s">
        <v>49</v>
      </c>
      <c r="F1509" s="12" t="s">
        <v>68</v>
      </c>
      <c r="G1509" s="13">
        <v>43125</v>
      </c>
      <c r="H1509" s="12" t="s">
        <v>66</v>
      </c>
      <c r="I1509" s="12" t="s">
        <v>23</v>
      </c>
      <c r="J1509" s="14" t="s">
        <v>24</v>
      </c>
      <c r="K1509" t="str">
        <f>_xlfn.XLOOKUP(A1509,attrition_cleaned!$A:$A,attrition_cleaned!$B:$B,"Missing")</f>
        <v>Yes</v>
      </c>
      <c r="L1509" s="13">
        <v>44423</v>
      </c>
      <c r="M1509">
        <f>_xlfn.XLOOKUP(A1509,compensation_cleaned!$A:$A,compensation_cleaned!$B:$B,"Missing")</f>
        <v>544769</v>
      </c>
      <c r="N1509">
        <f>_xlfn.XLOOKUP(A1509,compensation_cleaned!$A:$A,compensation_cleaned!$C:$C,"Missing")</f>
        <v>68157</v>
      </c>
      <c r="O1509" t="str">
        <f>_xlfn.XLOOKUP(A1509,compensation_cleaned!$A:$A,compensation_cleaned!$D:$D,"Missing")</f>
        <v>L1</v>
      </c>
      <c r="P1509">
        <f>_xlfn.XLOOKUP(A1509,engagement_pivot!$A:$A,engagement_pivot!$B:$B,"Missing")</f>
        <v>2</v>
      </c>
      <c r="Q1509" t="str">
        <f>IF(
  _xlfn.XLOOKUP(A1509, engagement_pivot!A:A, engagement_pivot!C:C, 0) &gt; 0,
  "Yes",
  "No"
)</f>
        <v>Yes</v>
      </c>
      <c r="R1509">
        <f t="shared" si="115"/>
        <v>42</v>
      </c>
      <c r="S1509" t="str">
        <f t="shared" si="116"/>
        <v>37+ months</v>
      </c>
      <c r="T1509">
        <f>_xlfn.XLOOKUP(A1509,performance_pivot!$A:$A,performance_pivot!$B:$B,"Missing")</f>
        <v>4.5</v>
      </c>
      <c r="U1509">
        <f>_xlfn.XLOOKUP(A1509,compensation_cleaned!$A:$A,compensation_cleaned!$F:$F,"Missing")</f>
        <v>499723.03723404254</v>
      </c>
      <c r="V1509" t="str">
        <f t="shared" si="117"/>
        <v>Above Avg Pay</v>
      </c>
      <c r="W1509" t="str">
        <f t="shared" si="118"/>
        <v>High Performer</v>
      </c>
      <c r="Y1509" t="str">
        <f t="shared" si="119"/>
        <v>Well Aligned</v>
      </c>
    </row>
    <row r="1510" spans="1:25">
      <c r="A1510" s="7" t="s">
        <v>1696</v>
      </c>
      <c r="B1510" s="8" t="s">
        <v>19</v>
      </c>
      <c r="C1510" s="8">
        <v>31</v>
      </c>
      <c r="D1510" s="8" t="s">
        <v>20</v>
      </c>
      <c r="E1510" s="8" t="s">
        <v>13</v>
      </c>
      <c r="F1510" s="8" t="s">
        <v>14</v>
      </c>
      <c r="G1510" s="9">
        <v>42993</v>
      </c>
      <c r="H1510" s="8" t="s">
        <v>146</v>
      </c>
      <c r="I1510" s="8" t="s">
        <v>31</v>
      </c>
      <c r="J1510" s="10" t="s">
        <v>24</v>
      </c>
      <c r="K1510" t="str">
        <f>_xlfn.XLOOKUP(A1510,attrition_cleaned!$A:$A,attrition_cleaned!$B:$B,"Missing")</f>
        <v>No</v>
      </c>
      <c r="L1510" s="9"/>
      <c r="M1510">
        <f>_xlfn.XLOOKUP(A1510,compensation_cleaned!$A:$A,compensation_cleaned!$B:$B,"Missing")</f>
        <v>638127</v>
      </c>
      <c r="N1510">
        <f>_xlfn.XLOOKUP(A1510,compensation_cleaned!$A:$A,compensation_cleaned!$C:$C,"Missing")</f>
        <v>95330</v>
      </c>
      <c r="O1510" t="str">
        <f>_xlfn.XLOOKUP(A1510,compensation_cleaned!$A:$A,compensation_cleaned!$D:$D,"Missing")</f>
        <v>L2</v>
      </c>
      <c r="P1510">
        <f>_xlfn.XLOOKUP(A1510,engagement_pivot!$A:$A,engagement_pivot!$B:$B,"Missing")</f>
        <v>3</v>
      </c>
      <c r="Q1510" t="str">
        <f>IF(
  _xlfn.XLOOKUP(A1510, engagement_pivot!A:A, engagement_pivot!C:C, 0) &gt; 0,
  "Yes",
  "No"
)</f>
        <v>Yes</v>
      </c>
      <c r="R1510">
        <f t="shared" si="115"/>
        <v>75</v>
      </c>
      <c r="S1510" t="str">
        <f t="shared" si="116"/>
        <v>37+ months</v>
      </c>
      <c r="T1510">
        <f>_xlfn.XLOOKUP(A1510,performance_pivot!$A:$A,performance_pivot!$B:$B,"Missing")</f>
        <v>2</v>
      </c>
      <c r="U1510">
        <f>_xlfn.XLOOKUP(A1510,compensation_cleaned!$A:$A,compensation_cleaned!$F:$F,"Missing")</f>
        <v>746435.40070921986</v>
      </c>
      <c r="V1510" t="str">
        <f t="shared" si="117"/>
        <v>Below Avg Pay</v>
      </c>
      <c r="W1510" t="str">
        <f t="shared" si="118"/>
        <v>Low/Avg Performer</v>
      </c>
      <c r="Y1510" t="str">
        <f t="shared" si="119"/>
        <v>Low Pay &amp; Low Performance</v>
      </c>
    </row>
    <row r="1511" spans="1:25">
      <c r="A1511" s="11" t="s">
        <v>1697</v>
      </c>
      <c r="B1511" s="12" t="s">
        <v>19</v>
      </c>
      <c r="C1511" s="12">
        <v>33</v>
      </c>
      <c r="D1511" s="12" t="s">
        <v>12</v>
      </c>
      <c r="E1511" s="12" t="s">
        <v>26</v>
      </c>
      <c r="F1511" s="12" t="s">
        <v>27</v>
      </c>
      <c r="G1511" s="13">
        <v>45088</v>
      </c>
      <c r="H1511" s="12" t="s">
        <v>429</v>
      </c>
      <c r="I1511" s="12" t="s">
        <v>70</v>
      </c>
      <c r="J1511" s="14" t="s">
        <v>24</v>
      </c>
      <c r="K1511" t="str">
        <f>_xlfn.XLOOKUP(A1511,attrition_cleaned!$A:$A,attrition_cleaned!$B:$B,"Missing")</f>
        <v>No</v>
      </c>
      <c r="L1511" s="13"/>
      <c r="M1511">
        <f>_xlfn.XLOOKUP(A1511,compensation_cleaned!$A:$A,compensation_cleaned!$B:$B,"Missing")</f>
        <v>503452</v>
      </c>
      <c r="N1511">
        <f>_xlfn.XLOOKUP(A1511,compensation_cleaned!$A:$A,compensation_cleaned!$C:$C,"Missing")</f>
        <v>60027</v>
      </c>
      <c r="O1511" t="str">
        <f>_xlfn.XLOOKUP(A1511,compensation_cleaned!$A:$A,compensation_cleaned!$D:$D,"Missing")</f>
        <v>L1</v>
      </c>
      <c r="P1511">
        <f>_xlfn.XLOOKUP(A1511,engagement_pivot!$A:$A,engagement_pivot!$B:$B,"Missing")</f>
        <v>4</v>
      </c>
      <c r="Q1511" t="str">
        <f>IF(
  _xlfn.XLOOKUP(A1511, engagement_pivot!A:A, engagement_pivot!C:C, 0) &gt; 0,
  "Yes",
  "No"
)</f>
        <v>Yes</v>
      </c>
      <c r="R1511">
        <f t="shared" si="115"/>
        <v>6</v>
      </c>
      <c r="S1511" t="str">
        <f t="shared" si="116"/>
        <v>0–12 months</v>
      </c>
      <c r="T1511">
        <f>_xlfn.XLOOKUP(A1511,performance_pivot!$A:$A,performance_pivot!$B:$B,"Missing")</f>
        <v>3.3333333333333335</v>
      </c>
      <c r="U1511">
        <f>_xlfn.XLOOKUP(A1511,compensation_cleaned!$A:$A,compensation_cleaned!$F:$F,"Missing")</f>
        <v>499723.03723404254</v>
      </c>
      <c r="V1511" t="str">
        <f t="shared" si="117"/>
        <v>Above Avg Pay</v>
      </c>
      <c r="W1511" t="str">
        <f t="shared" si="118"/>
        <v>Low/Avg Performer</v>
      </c>
      <c r="Y1511" t="str">
        <f t="shared" si="119"/>
        <v>Overpaid Low Performer</v>
      </c>
    </row>
    <row r="1512" spans="1:25">
      <c r="A1512" s="7" t="s">
        <v>1698</v>
      </c>
      <c r="B1512" s="8" t="s">
        <v>19</v>
      </c>
      <c r="C1512" s="8">
        <v>40</v>
      </c>
      <c r="D1512" s="8" t="s">
        <v>20</v>
      </c>
      <c r="E1512" s="8" t="s">
        <v>13</v>
      </c>
      <c r="F1512" s="8" t="s">
        <v>14</v>
      </c>
      <c r="G1512" s="9">
        <v>42907</v>
      </c>
      <c r="H1512" s="8" t="s">
        <v>310</v>
      </c>
      <c r="I1512" s="8" t="s">
        <v>45</v>
      </c>
      <c r="J1512" s="10" t="s">
        <v>24</v>
      </c>
      <c r="K1512" t="str">
        <f>_xlfn.XLOOKUP(A1512,attrition_cleaned!$A:$A,attrition_cleaned!$B:$B,"Missing")</f>
        <v>No</v>
      </c>
      <c r="L1512" s="9"/>
      <c r="M1512">
        <f>_xlfn.XLOOKUP(A1512,compensation_cleaned!$A:$A,compensation_cleaned!$B:$B,"Missing")</f>
        <v>1134037</v>
      </c>
      <c r="N1512">
        <f>_xlfn.XLOOKUP(A1512,compensation_cleaned!$A:$A,compensation_cleaned!$C:$C,"Missing")</f>
        <v>165168</v>
      </c>
      <c r="O1512" t="str">
        <f>_xlfn.XLOOKUP(A1512,compensation_cleaned!$A:$A,compensation_cleaned!$D:$D,"Missing")</f>
        <v>L3</v>
      </c>
      <c r="P1512">
        <f>_xlfn.XLOOKUP(A1512,engagement_pivot!$A:$A,engagement_pivot!$B:$B,"Missing")</f>
        <v>1.6666666666666667</v>
      </c>
      <c r="Q1512" t="str">
        <f>IF(
  _xlfn.XLOOKUP(A1512, engagement_pivot!A:A, engagement_pivot!C:C, 0) &gt; 0,
  "Yes",
  "No"
)</f>
        <v>Yes</v>
      </c>
      <c r="R1512">
        <f t="shared" si="115"/>
        <v>78</v>
      </c>
      <c r="S1512" t="str">
        <f t="shared" si="116"/>
        <v>37+ months</v>
      </c>
      <c r="T1512">
        <f>_xlfn.XLOOKUP(A1512,performance_pivot!$A:$A,performance_pivot!$B:$B,"Missing")</f>
        <v>4.25</v>
      </c>
      <c r="U1512">
        <f>_xlfn.XLOOKUP(A1512,compensation_cleaned!$A:$A,compensation_cleaned!$F:$F,"Missing")</f>
        <v>1044648.4727722772</v>
      </c>
      <c r="V1512" t="str">
        <f t="shared" si="117"/>
        <v>Above Avg Pay</v>
      </c>
      <c r="W1512" t="str">
        <f t="shared" si="118"/>
        <v>High Performer</v>
      </c>
      <c r="Y1512" t="str">
        <f t="shared" si="119"/>
        <v>Well Aligned</v>
      </c>
    </row>
    <row r="1513" spans="1:25">
      <c r="A1513" s="11" t="s">
        <v>1699</v>
      </c>
      <c r="B1513" s="12" t="s">
        <v>11</v>
      </c>
      <c r="C1513" s="12">
        <v>31</v>
      </c>
      <c r="D1513" s="12" t="s">
        <v>12</v>
      </c>
      <c r="E1513" s="12" t="s">
        <v>13</v>
      </c>
      <c r="F1513" s="12" t="s">
        <v>14</v>
      </c>
      <c r="G1513" s="13">
        <v>43869</v>
      </c>
      <c r="H1513" s="12" t="s">
        <v>62</v>
      </c>
      <c r="I1513" s="12" t="s">
        <v>56</v>
      </c>
      <c r="J1513" s="14" t="s">
        <v>24</v>
      </c>
      <c r="K1513" t="str">
        <f>_xlfn.XLOOKUP(A1513,attrition_cleaned!$A:$A,attrition_cleaned!$B:$B,"Missing")</f>
        <v>No</v>
      </c>
      <c r="L1513" s="13"/>
      <c r="M1513">
        <f>_xlfn.XLOOKUP(A1513,compensation_cleaned!$A:$A,compensation_cleaned!$B:$B,"Missing")</f>
        <v>1698193</v>
      </c>
      <c r="N1513">
        <f>_xlfn.XLOOKUP(A1513,compensation_cleaned!$A:$A,compensation_cleaned!$C:$C,"Missing")</f>
        <v>249357</v>
      </c>
      <c r="O1513" t="str">
        <f>_xlfn.XLOOKUP(A1513,compensation_cleaned!$A:$A,compensation_cleaned!$D:$D,"Missing")</f>
        <v>L5</v>
      </c>
      <c r="P1513">
        <f>_xlfn.XLOOKUP(A1513,engagement_pivot!$A:$A,engagement_pivot!$B:$B,"Missing")</f>
        <v>1</v>
      </c>
      <c r="Q1513" t="str">
        <f>IF(
  _xlfn.XLOOKUP(A1513, engagement_pivot!A:A, engagement_pivot!C:C, 0) &gt; 0,
  "Yes",
  "No"
)</f>
        <v>Yes</v>
      </c>
      <c r="R1513">
        <f t="shared" si="115"/>
        <v>46</v>
      </c>
      <c r="S1513" t="str">
        <f t="shared" si="116"/>
        <v>37+ months</v>
      </c>
      <c r="T1513">
        <f>_xlfn.XLOOKUP(A1513,performance_pivot!$A:$A,performance_pivot!$B:$B,"Missing")</f>
        <v>3</v>
      </c>
      <c r="U1513">
        <f>_xlfn.XLOOKUP(A1513,compensation_cleaned!$A:$A,compensation_cleaned!$F:$F,"Missing")</f>
        <v>1044648.4727722772</v>
      </c>
      <c r="V1513" t="str">
        <f t="shared" si="117"/>
        <v>Above Avg Pay</v>
      </c>
      <c r="W1513" t="str">
        <f t="shared" si="118"/>
        <v>Low/Avg Performer</v>
      </c>
      <c r="Y1513" t="str">
        <f t="shared" si="119"/>
        <v>Overpaid Low Performer</v>
      </c>
    </row>
    <row r="1514" spans="1:25">
      <c r="A1514" s="7" t="s">
        <v>1700</v>
      </c>
      <c r="B1514" s="8" t="s">
        <v>19</v>
      </c>
      <c r="C1514" s="8">
        <v>36</v>
      </c>
      <c r="D1514" s="8" t="s">
        <v>12</v>
      </c>
      <c r="E1514" s="8" t="s">
        <v>26</v>
      </c>
      <c r="F1514" s="8" t="s">
        <v>27</v>
      </c>
      <c r="G1514" s="9">
        <v>44222</v>
      </c>
      <c r="H1514" s="8" t="s">
        <v>203</v>
      </c>
      <c r="I1514" s="8" t="s">
        <v>23</v>
      </c>
      <c r="J1514" s="10" t="s">
        <v>24</v>
      </c>
      <c r="K1514" t="str">
        <f>_xlfn.XLOOKUP(A1514,attrition_cleaned!$A:$A,attrition_cleaned!$B:$B,"Missing")</f>
        <v>No</v>
      </c>
      <c r="L1514" s="9"/>
      <c r="M1514">
        <f>_xlfn.XLOOKUP(A1514,compensation_cleaned!$A:$A,compensation_cleaned!$B:$B,"Missing")</f>
        <v>790542</v>
      </c>
      <c r="N1514">
        <f>_xlfn.XLOOKUP(A1514,compensation_cleaned!$A:$A,compensation_cleaned!$C:$C,"Missing")</f>
        <v>90806</v>
      </c>
      <c r="O1514" t="str">
        <f>_xlfn.XLOOKUP(A1514,compensation_cleaned!$A:$A,compensation_cleaned!$D:$D,"Missing")</f>
        <v>L2</v>
      </c>
      <c r="P1514">
        <f>_xlfn.XLOOKUP(A1514,engagement_pivot!$A:$A,engagement_pivot!$B:$B,"Missing")</f>
        <v>3.6666666666666665</v>
      </c>
      <c r="Q1514" t="str">
        <f>IF(
  _xlfn.XLOOKUP(A1514, engagement_pivot!A:A, engagement_pivot!C:C, 0) &gt; 0,
  "Yes",
  "No"
)</f>
        <v>Yes</v>
      </c>
      <c r="R1514">
        <f t="shared" si="115"/>
        <v>35</v>
      </c>
      <c r="S1514" t="str">
        <f t="shared" si="116"/>
        <v>13–36 months</v>
      </c>
      <c r="T1514">
        <f>_xlfn.XLOOKUP(A1514,performance_pivot!$A:$A,performance_pivot!$B:$B,"Missing")</f>
        <v>4</v>
      </c>
      <c r="U1514">
        <f>_xlfn.XLOOKUP(A1514,compensation_cleaned!$A:$A,compensation_cleaned!$F:$F,"Missing")</f>
        <v>746435.40070921986</v>
      </c>
      <c r="V1514" t="str">
        <f t="shared" si="117"/>
        <v>Above Avg Pay</v>
      </c>
      <c r="W1514" t="str">
        <f t="shared" si="118"/>
        <v>High Performer</v>
      </c>
      <c r="Y1514" t="str">
        <f t="shared" si="119"/>
        <v>Well Aligned</v>
      </c>
    </row>
    <row r="1515" spans="1:25">
      <c r="A1515" s="11" t="s">
        <v>1701</v>
      </c>
      <c r="B1515" s="12" t="s">
        <v>19</v>
      </c>
      <c r="C1515" s="12">
        <v>43</v>
      </c>
      <c r="D1515" s="12" t="s">
        <v>12</v>
      </c>
      <c r="E1515" s="12" t="s">
        <v>37</v>
      </c>
      <c r="F1515" s="12" t="s">
        <v>43</v>
      </c>
      <c r="G1515" s="13">
        <v>44268</v>
      </c>
      <c r="H1515" s="12" t="s">
        <v>464</v>
      </c>
      <c r="I1515" s="12" t="s">
        <v>16</v>
      </c>
      <c r="J1515" s="14" t="s">
        <v>24</v>
      </c>
      <c r="K1515" t="str">
        <f>_xlfn.XLOOKUP(A1515,attrition_cleaned!$A:$A,attrition_cleaned!$B:$B,"Missing")</f>
        <v>No</v>
      </c>
      <c r="L1515" s="13"/>
      <c r="M1515">
        <f>_xlfn.XLOOKUP(A1515,compensation_cleaned!$A:$A,compensation_cleaned!$B:$B,"Missing")</f>
        <v>1337101</v>
      </c>
      <c r="N1515">
        <f>_xlfn.XLOOKUP(A1515,compensation_cleaned!$A:$A,compensation_cleaned!$C:$C,"Missing")</f>
        <v>161447</v>
      </c>
      <c r="O1515" t="str">
        <f>_xlfn.XLOOKUP(A1515,compensation_cleaned!$A:$A,compensation_cleaned!$D:$D,"Missing")</f>
        <v>L4</v>
      </c>
      <c r="P1515">
        <f>_xlfn.XLOOKUP(A1515,engagement_pivot!$A:$A,engagement_pivot!$B:$B,"Missing")</f>
        <v>4</v>
      </c>
      <c r="Q1515" t="str">
        <f>IF(
  _xlfn.XLOOKUP(A1515, engagement_pivot!A:A, engagement_pivot!C:C, 0) &gt; 0,
  "Yes",
  "No"
)</f>
        <v>Yes</v>
      </c>
      <c r="R1515">
        <f t="shared" si="115"/>
        <v>33</v>
      </c>
      <c r="S1515" t="str">
        <f t="shared" si="116"/>
        <v>13–36 months</v>
      </c>
      <c r="T1515">
        <f>_xlfn.XLOOKUP(A1515,performance_pivot!$A:$A,performance_pivot!$B:$B,"Missing")</f>
        <v>3</v>
      </c>
      <c r="U1515">
        <f>_xlfn.XLOOKUP(A1515,compensation_cleaned!$A:$A,compensation_cleaned!$F:$F,"Missing")</f>
        <v>1044648.4727722772</v>
      </c>
      <c r="V1515" t="str">
        <f t="shared" si="117"/>
        <v>Above Avg Pay</v>
      </c>
      <c r="W1515" t="str">
        <f t="shared" si="118"/>
        <v>Low/Avg Performer</v>
      </c>
      <c r="Y1515" t="str">
        <f t="shared" si="119"/>
        <v>Overpaid Low Performer</v>
      </c>
    </row>
    <row r="1516" spans="1:25">
      <c r="A1516" s="7" t="s">
        <v>1702</v>
      </c>
      <c r="B1516" s="8" t="s">
        <v>19</v>
      </c>
      <c r="C1516" s="8">
        <v>29</v>
      </c>
      <c r="D1516" s="8" t="s">
        <v>12</v>
      </c>
      <c r="E1516" s="8" t="s">
        <v>13</v>
      </c>
      <c r="F1516" s="8" t="s">
        <v>14</v>
      </c>
      <c r="G1516" s="9">
        <v>45029</v>
      </c>
      <c r="H1516" s="8" t="s">
        <v>133</v>
      </c>
      <c r="I1516" s="8" t="s">
        <v>56</v>
      </c>
      <c r="J1516" s="10" t="s">
        <v>24</v>
      </c>
      <c r="K1516" t="str">
        <f>_xlfn.XLOOKUP(A1516,attrition_cleaned!$A:$A,attrition_cleaned!$B:$B,"Missing")</f>
        <v>No</v>
      </c>
      <c r="L1516" s="9"/>
      <c r="M1516">
        <f>_xlfn.XLOOKUP(A1516,compensation_cleaned!$A:$A,compensation_cleaned!$B:$B,"Missing")</f>
        <v>894454</v>
      </c>
      <c r="N1516">
        <f>_xlfn.XLOOKUP(A1516,compensation_cleaned!$A:$A,compensation_cleaned!$C:$C,"Missing")</f>
        <v>54139</v>
      </c>
      <c r="O1516" t="str">
        <f>_xlfn.XLOOKUP(A1516,compensation_cleaned!$A:$A,compensation_cleaned!$D:$D,"Missing")</f>
        <v>L2</v>
      </c>
      <c r="P1516">
        <f>_xlfn.XLOOKUP(A1516,engagement_pivot!$A:$A,engagement_pivot!$B:$B,"Missing")</f>
        <v>4</v>
      </c>
      <c r="Q1516" t="str">
        <f>IF(
  _xlfn.XLOOKUP(A1516, engagement_pivot!A:A, engagement_pivot!C:C, 0) &gt; 0,
  "Yes",
  "No"
)</f>
        <v>Yes</v>
      </c>
      <c r="R1516">
        <f t="shared" si="115"/>
        <v>8</v>
      </c>
      <c r="S1516" t="str">
        <f t="shared" si="116"/>
        <v>0–12 months</v>
      </c>
      <c r="T1516">
        <f>_xlfn.XLOOKUP(A1516,performance_pivot!$A:$A,performance_pivot!$B:$B,"Missing")</f>
        <v>3.6666666666666665</v>
      </c>
      <c r="U1516">
        <f>_xlfn.XLOOKUP(A1516,compensation_cleaned!$A:$A,compensation_cleaned!$F:$F,"Missing")</f>
        <v>746435.40070921986</v>
      </c>
      <c r="V1516" t="str">
        <f t="shared" si="117"/>
        <v>Above Avg Pay</v>
      </c>
      <c r="W1516" t="str">
        <f t="shared" si="118"/>
        <v>Low/Avg Performer</v>
      </c>
      <c r="Y1516" t="str">
        <f t="shared" si="119"/>
        <v>Overpaid Low Performer</v>
      </c>
    </row>
    <row r="1517" spans="1:25">
      <c r="A1517" s="11" t="s">
        <v>1703</v>
      </c>
      <c r="B1517" s="12" t="s">
        <v>19</v>
      </c>
      <c r="C1517" s="12">
        <v>37</v>
      </c>
      <c r="D1517" s="12" t="s">
        <v>12</v>
      </c>
      <c r="E1517" s="12" t="s">
        <v>37</v>
      </c>
      <c r="F1517" s="12" t="s">
        <v>43</v>
      </c>
      <c r="G1517" s="13">
        <v>45229</v>
      </c>
      <c r="H1517" s="12" t="s">
        <v>51</v>
      </c>
      <c r="I1517" s="12" t="s">
        <v>70</v>
      </c>
      <c r="J1517" s="14" t="s">
        <v>24</v>
      </c>
      <c r="K1517" t="str">
        <f>_xlfn.XLOOKUP(A1517,attrition_cleaned!$A:$A,attrition_cleaned!$B:$B,"Missing")</f>
        <v>No</v>
      </c>
      <c r="L1517" s="13"/>
      <c r="M1517">
        <f>_xlfn.XLOOKUP(A1517,compensation_cleaned!$A:$A,compensation_cleaned!$B:$B,"Missing")</f>
        <v>490557</v>
      </c>
      <c r="N1517">
        <f>_xlfn.XLOOKUP(A1517,compensation_cleaned!$A:$A,compensation_cleaned!$C:$C,"Missing")</f>
        <v>52472</v>
      </c>
      <c r="O1517" t="str">
        <f>_xlfn.XLOOKUP(A1517,compensation_cleaned!$A:$A,compensation_cleaned!$D:$D,"Missing")</f>
        <v>L1</v>
      </c>
      <c r="P1517">
        <f>_xlfn.XLOOKUP(A1517,engagement_pivot!$A:$A,engagement_pivot!$B:$B,"Missing")</f>
        <v>2.3333333333333335</v>
      </c>
      <c r="Q1517" t="str">
        <f>IF(
  _xlfn.XLOOKUP(A1517, engagement_pivot!A:A, engagement_pivot!C:C, 0) &gt; 0,
  "Yes",
  "No"
)</f>
        <v>Yes</v>
      </c>
      <c r="R1517">
        <f t="shared" si="115"/>
        <v>2</v>
      </c>
      <c r="S1517" t="str">
        <f t="shared" si="116"/>
        <v>0–12 months</v>
      </c>
      <c r="T1517">
        <f>_xlfn.XLOOKUP(A1517,performance_pivot!$A:$A,performance_pivot!$B:$B,"Missing")</f>
        <v>4</v>
      </c>
      <c r="U1517">
        <f>_xlfn.XLOOKUP(A1517,compensation_cleaned!$A:$A,compensation_cleaned!$F:$F,"Missing")</f>
        <v>499723.03723404254</v>
      </c>
      <c r="V1517" t="str">
        <f t="shared" si="117"/>
        <v>Below Avg Pay</v>
      </c>
      <c r="W1517" t="str">
        <f t="shared" si="118"/>
        <v>High Performer</v>
      </c>
      <c r="Y1517" t="str">
        <f t="shared" si="119"/>
        <v>Underpaid High Performer</v>
      </c>
    </row>
    <row r="1518" spans="1:25">
      <c r="A1518" s="7" t="s">
        <v>1704</v>
      </c>
      <c r="B1518" s="8" t="s">
        <v>11</v>
      </c>
      <c r="C1518" s="8">
        <v>36</v>
      </c>
      <c r="D1518" s="8" t="s">
        <v>12</v>
      </c>
      <c r="E1518" s="8" t="s">
        <v>13</v>
      </c>
      <c r="F1518" s="8" t="s">
        <v>14</v>
      </c>
      <c r="G1518" s="9">
        <v>43962</v>
      </c>
      <c r="H1518" s="8" t="s">
        <v>159</v>
      </c>
      <c r="I1518" s="8" t="s">
        <v>56</v>
      </c>
      <c r="J1518" s="10" t="s">
        <v>24</v>
      </c>
      <c r="K1518" t="str">
        <f>_xlfn.XLOOKUP(A1518,attrition_cleaned!$A:$A,attrition_cleaned!$B:$B,"Missing")</f>
        <v>No</v>
      </c>
      <c r="L1518" s="9"/>
      <c r="M1518">
        <f>_xlfn.XLOOKUP(A1518,compensation_cleaned!$A:$A,compensation_cleaned!$B:$B,"Missing")</f>
        <v>626088</v>
      </c>
      <c r="N1518">
        <f>_xlfn.XLOOKUP(A1518,compensation_cleaned!$A:$A,compensation_cleaned!$C:$C,"Missing")</f>
        <v>79386</v>
      </c>
      <c r="O1518" t="str">
        <f>_xlfn.XLOOKUP(A1518,compensation_cleaned!$A:$A,compensation_cleaned!$D:$D,"Missing")</f>
        <v>L2</v>
      </c>
      <c r="P1518">
        <f>_xlfn.XLOOKUP(A1518,engagement_pivot!$A:$A,engagement_pivot!$B:$B,"Missing")</f>
        <v>4.5</v>
      </c>
      <c r="Q1518" t="str">
        <f>IF(
  _xlfn.XLOOKUP(A1518, engagement_pivot!A:A, engagement_pivot!C:C, 0) &gt; 0,
  "Yes",
  "No"
)</f>
        <v>Yes</v>
      </c>
      <c r="R1518">
        <f t="shared" si="115"/>
        <v>43</v>
      </c>
      <c r="S1518" t="str">
        <f t="shared" si="116"/>
        <v>37+ months</v>
      </c>
      <c r="T1518">
        <f>_xlfn.XLOOKUP(A1518,performance_pivot!$A:$A,performance_pivot!$B:$B,"Missing")</f>
        <v>3</v>
      </c>
      <c r="U1518">
        <f>_xlfn.XLOOKUP(A1518,compensation_cleaned!$A:$A,compensation_cleaned!$F:$F,"Missing")</f>
        <v>746435.40070921986</v>
      </c>
      <c r="V1518" t="str">
        <f t="shared" si="117"/>
        <v>Below Avg Pay</v>
      </c>
      <c r="W1518" t="str">
        <f t="shared" si="118"/>
        <v>Low/Avg Performer</v>
      </c>
      <c r="Y1518" t="str">
        <f t="shared" si="119"/>
        <v>Low Pay &amp; Low Performance</v>
      </c>
    </row>
    <row r="1519" spans="1:25">
      <c r="A1519" s="11" t="s">
        <v>1705</v>
      </c>
      <c r="B1519" s="12" t="s">
        <v>11</v>
      </c>
      <c r="C1519" s="12">
        <v>37</v>
      </c>
      <c r="D1519" s="12" t="s">
        <v>20</v>
      </c>
      <c r="E1519" s="12" t="s">
        <v>37</v>
      </c>
      <c r="F1519" s="12" t="s">
        <v>43</v>
      </c>
      <c r="G1519" s="13">
        <v>44340</v>
      </c>
      <c r="H1519" s="12" t="s">
        <v>275</v>
      </c>
      <c r="I1519" s="12" t="s">
        <v>31</v>
      </c>
      <c r="J1519" s="14" t="s">
        <v>24</v>
      </c>
      <c r="K1519" t="str">
        <f>_xlfn.XLOOKUP(A1519,attrition_cleaned!$A:$A,attrition_cleaned!$B:$B,"Missing")</f>
        <v>No</v>
      </c>
      <c r="L1519" s="13"/>
      <c r="M1519">
        <f>_xlfn.XLOOKUP(A1519,compensation_cleaned!$A:$A,compensation_cleaned!$B:$B,"Missing")</f>
        <v>1064782</v>
      </c>
      <c r="N1519">
        <f>_xlfn.XLOOKUP(A1519,compensation_cleaned!$A:$A,compensation_cleaned!$C:$C,"Missing")</f>
        <v>134226</v>
      </c>
      <c r="O1519" t="str">
        <f>_xlfn.XLOOKUP(A1519,compensation_cleaned!$A:$A,compensation_cleaned!$D:$D,"Missing")</f>
        <v>L3</v>
      </c>
      <c r="P1519">
        <f>_xlfn.XLOOKUP(A1519,engagement_pivot!$A:$A,engagement_pivot!$B:$B,"Missing")</f>
        <v>4</v>
      </c>
      <c r="Q1519" t="str">
        <f>IF(
  _xlfn.XLOOKUP(A1519, engagement_pivot!A:A, engagement_pivot!C:C, 0) &gt; 0,
  "Yes",
  "No"
)</f>
        <v>Yes</v>
      </c>
      <c r="R1519">
        <f t="shared" si="115"/>
        <v>31</v>
      </c>
      <c r="S1519" t="str">
        <f t="shared" si="116"/>
        <v>13–36 months</v>
      </c>
      <c r="T1519">
        <f>_xlfn.XLOOKUP(A1519,performance_pivot!$A:$A,performance_pivot!$B:$B,"Missing")</f>
        <v>2.5</v>
      </c>
      <c r="U1519">
        <f>_xlfn.XLOOKUP(A1519,compensation_cleaned!$A:$A,compensation_cleaned!$F:$F,"Missing")</f>
        <v>1044648.4727722772</v>
      </c>
      <c r="V1519" t="str">
        <f t="shared" si="117"/>
        <v>Above Avg Pay</v>
      </c>
      <c r="W1519" t="str">
        <f t="shared" si="118"/>
        <v>Low/Avg Performer</v>
      </c>
      <c r="Y1519" t="str">
        <f t="shared" si="119"/>
        <v>Overpaid Low Performer</v>
      </c>
    </row>
    <row r="1520" spans="1:25">
      <c r="A1520" s="7" t="s">
        <v>1706</v>
      </c>
      <c r="B1520" s="8" t="s">
        <v>19</v>
      </c>
      <c r="C1520" s="8">
        <v>38</v>
      </c>
      <c r="D1520" s="8" t="s">
        <v>12</v>
      </c>
      <c r="E1520" s="8" t="s">
        <v>26</v>
      </c>
      <c r="F1520" s="8" t="s">
        <v>58</v>
      </c>
      <c r="G1520" s="9">
        <v>43398</v>
      </c>
      <c r="H1520" s="8" t="s">
        <v>634</v>
      </c>
      <c r="I1520" s="8" t="s">
        <v>23</v>
      </c>
      <c r="J1520" s="10" t="s">
        <v>24</v>
      </c>
      <c r="K1520" t="str">
        <f>_xlfn.XLOOKUP(A1520,attrition_cleaned!$A:$A,attrition_cleaned!$B:$B,"Missing")</f>
        <v>No</v>
      </c>
      <c r="L1520" s="9"/>
      <c r="M1520">
        <f>_xlfn.XLOOKUP(A1520,compensation_cleaned!$A:$A,compensation_cleaned!$B:$B,"Missing")</f>
        <v>511446</v>
      </c>
      <c r="N1520">
        <f>_xlfn.XLOOKUP(A1520,compensation_cleaned!$A:$A,compensation_cleaned!$C:$C,"Missing")</f>
        <v>42316</v>
      </c>
      <c r="O1520" t="str">
        <f>_xlfn.XLOOKUP(A1520,compensation_cleaned!$A:$A,compensation_cleaned!$D:$D,"Missing")</f>
        <v>L1</v>
      </c>
      <c r="P1520">
        <f>_xlfn.XLOOKUP(A1520,engagement_pivot!$A:$A,engagement_pivot!$B:$B,"Missing")</f>
        <v>3.3333333333333335</v>
      </c>
      <c r="Q1520" t="str">
        <f>IF(
  _xlfn.XLOOKUP(A1520, engagement_pivot!A:A, engagement_pivot!C:C, 0) &gt; 0,
  "Yes",
  "No"
)</f>
        <v>Yes</v>
      </c>
      <c r="R1520">
        <f t="shared" si="115"/>
        <v>62</v>
      </c>
      <c r="S1520" t="str">
        <f t="shared" si="116"/>
        <v>37+ months</v>
      </c>
      <c r="T1520">
        <f>_xlfn.XLOOKUP(A1520,performance_pivot!$A:$A,performance_pivot!$B:$B,"Missing")</f>
        <v>3.5</v>
      </c>
      <c r="U1520">
        <f>_xlfn.XLOOKUP(A1520,compensation_cleaned!$A:$A,compensation_cleaned!$F:$F,"Missing")</f>
        <v>499723.03723404254</v>
      </c>
      <c r="V1520" t="str">
        <f t="shared" si="117"/>
        <v>Above Avg Pay</v>
      </c>
      <c r="W1520" t="str">
        <f t="shared" si="118"/>
        <v>Low/Avg Performer</v>
      </c>
      <c r="Y1520" t="str">
        <f t="shared" si="119"/>
        <v>Overpaid Low Performer</v>
      </c>
    </row>
    <row r="1521" spans="1:25">
      <c r="A1521" s="11" t="s">
        <v>1707</v>
      </c>
      <c r="B1521" s="12" t="s">
        <v>19</v>
      </c>
      <c r="C1521" s="12">
        <v>44</v>
      </c>
      <c r="D1521" s="12" t="s">
        <v>20</v>
      </c>
      <c r="E1521" s="12" t="s">
        <v>33</v>
      </c>
      <c r="F1521" s="12" t="s">
        <v>34</v>
      </c>
      <c r="G1521" s="13">
        <v>43948</v>
      </c>
      <c r="H1521" s="12" t="s">
        <v>162</v>
      </c>
      <c r="I1521" s="12" t="s">
        <v>56</v>
      </c>
      <c r="J1521" s="14" t="s">
        <v>24</v>
      </c>
      <c r="K1521" t="str">
        <f>_xlfn.XLOOKUP(A1521,attrition_cleaned!$A:$A,attrition_cleaned!$B:$B,"Missing")</f>
        <v>No</v>
      </c>
      <c r="L1521" s="13"/>
      <c r="M1521">
        <f>_xlfn.XLOOKUP(A1521,compensation_cleaned!$A:$A,compensation_cleaned!$B:$B,"Missing")</f>
        <v>1021636</v>
      </c>
      <c r="N1521">
        <f>_xlfn.XLOOKUP(A1521,compensation_cleaned!$A:$A,compensation_cleaned!$C:$C,"Missing")</f>
        <v>126430</v>
      </c>
      <c r="O1521" t="str">
        <f>_xlfn.XLOOKUP(A1521,compensation_cleaned!$A:$A,compensation_cleaned!$D:$D,"Missing")</f>
        <v>L3</v>
      </c>
      <c r="P1521">
        <f>_xlfn.XLOOKUP(A1521,engagement_pivot!$A:$A,engagement_pivot!$B:$B,"Missing")</f>
        <v>3</v>
      </c>
      <c r="Q1521" t="str">
        <f>IF(
  _xlfn.XLOOKUP(A1521, engagement_pivot!A:A, engagement_pivot!C:C, 0) &gt; 0,
  "Yes",
  "No"
)</f>
        <v>Yes</v>
      </c>
      <c r="R1521">
        <f t="shared" si="115"/>
        <v>44</v>
      </c>
      <c r="S1521" t="str">
        <f t="shared" si="116"/>
        <v>37+ months</v>
      </c>
      <c r="T1521">
        <f>_xlfn.XLOOKUP(A1521,performance_pivot!$A:$A,performance_pivot!$B:$B,"Missing")</f>
        <v>3.5</v>
      </c>
      <c r="U1521">
        <f>_xlfn.XLOOKUP(A1521,compensation_cleaned!$A:$A,compensation_cleaned!$F:$F,"Missing")</f>
        <v>1044648.4727722772</v>
      </c>
      <c r="V1521" t="str">
        <f t="shared" si="117"/>
        <v>Below Avg Pay</v>
      </c>
      <c r="W1521" t="str">
        <f t="shared" si="118"/>
        <v>Low/Avg Performer</v>
      </c>
      <c r="Y1521" t="str">
        <f t="shared" si="119"/>
        <v>Low Pay &amp; Low Performance</v>
      </c>
    </row>
    <row r="1522" spans="1:25">
      <c r="A1522" s="7" t="s">
        <v>1708</v>
      </c>
      <c r="B1522" s="8" t="s">
        <v>19</v>
      </c>
      <c r="C1522" s="8">
        <v>22</v>
      </c>
      <c r="D1522" s="8" t="s">
        <v>12</v>
      </c>
      <c r="E1522" s="8" t="s">
        <v>33</v>
      </c>
      <c r="F1522" s="8" t="s">
        <v>112</v>
      </c>
      <c r="G1522" s="9">
        <v>44537</v>
      </c>
      <c r="H1522" s="8" t="s">
        <v>333</v>
      </c>
      <c r="I1522" s="8" t="s">
        <v>16</v>
      </c>
      <c r="J1522" s="10" t="s">
        <v>24</v>
      </c>
      <c r="K1522" t="str">
        <f>_xlfn.XLOOKUP(A1522,attrition_cleaned!$A:$A,attrition_cleaned!$B:$B,"Missing")</f>
        <v>Yes</v>
      </c>
      <c r="L1522" s="9">
        <v>45420</v>
      </c>
      <c r="M1522">
        <f>_xlfn.XLOOKUP(A1522,compensation_cleaned!$A:$A,compensation_cleaned!$B:$B,"Missing")</f>
        <v>1543443</v>
      </c>
      <c r="N1522">
        <f>_xlfn.XLOOKUP(A1522,compensation_cleaned!$A:$A,compensation_cleaned!$C:$C,"Missing")</f>
        <v>159290</v>
      </c>
      <c r="O1522" t="str">
        <f>_xlfn.XLOOKUP(A1522,compensation_cleaned!$A:$A,compensation_cleaned!$D:$D,"Missing")</f>
        <v>L4</v>
      </c>
      <c r="P1522">
        <f>_xlfn.XLOOKUP(A1522,engagement_pivot!$A:$A,engagement_pivot!$B:$B,"Missing")</f>
        <v>2</v>
      </c>
      <c r="Q1522" t="str">
        <f>IF(
  _xlfn.XLOOKUP(A1522, engagement_pivot!A:A, engagement_pivot!C:C, 0) &gt; 0,
  "Yes",
  "No"
)</f>
        <v>Yes</v>
      </c>
      <c r="R1522">
        <f t="shared" si="115"/>
        <v>29</v>
      </c>
      <c r="S1522" t="str">
        <f t="shared" si="116"/>
        <v>13–36 months</v>
      </c>
      <c r="T1522">
        <f>_xlfn.XLOOKUP(A1522,performance_pivot!$A:$A,performance_pivot!$B:$B,"Missing")</f>
        <v>3</v>
      </c>
      <c r="U1522">
        <f>_xlfn.XLOOKUP(A1522,compensation_cleaned!$A:$A,compensation_cleaned!$F:$F,"Missing")</f>
        <v>1044648.4727722772</v>
      </c>
      <c r="V1522" t="str">
        <f t="shared" si="117"/>
        <v>Above Avg Pay</v>
      </c>
      <c r="W1522" t="str">
        <f t="shared" si="118"/>
        <v>Low/Avg Performer</v>
      </c>
      <c r="Y1522" t="str">
        <f t="shared" si="119"/>
        <v>Overpaid Low Performer</v>
      </c>
    </row>
    <row r="1523" spans="1:25">
      <c r="A1523" s="11" t="s">
        <v>1709</v>
      </c>
      <c r="B1523" s="12" t="s">
        <v>19</v>
      </c>
      <c r="C1523" s="12">
        <v>24</v>
      </c>
      <c r="D1523" s="12" t="s">
        <v>12</v>
      </c>
      <c r="E1523" s="12" t="s">
        <v>26</v>
      </c>
      <c r="F1523" s="12" t="s">
        <v>27</v>
      </c>
      <c r="G1523" s="13">
        <v>42949</v>
      </c>
      <c r="H1523" s="12" t="s">
        <v>194</v>
      </c>
      <c r="I1523" s="12" t="s">
        <v>45</v>
      </c>
      <c r="J1523" s="14" t="s">
        <v>24</v>
      </c>
      <c r="K1523" t="str">
        <f>_xlfn.XLOOKUP(A1523,attrition_cleaned!$A:$A,attrition_cleaned!$B:$B,"Missing")</f>
        <v>No</v>
      </c>
      <c r="L1523" s="13"/>
      <c r="M1523">
        <f>_xlfn.XLOOKUP(A1523,compensation_cleaned!$A:$A,compensation_cleaned!$B:$B,"Missing")</f>
        <v>909670</v>
      </c>
      <c r="N1523">
        <f>_xlfn.XLOOKUP(A1523,compensation_cleaned!$A:$A,compensation_cleaned!$C:$C,"Missing")</f>
        <v>94172</v>
      </c>
      <c r="O1523" t="str">
        <f>_xlfn.XLOOKUP(A1523,compensation_cleaned!$A:$A,compensation_cleaned!$D:$D,"Missing")</f>
        <v>L3</v>
      </c>
      <c r="P1523">
        <f>_xlfn.XLOOKUP(A1523,engagement_pivot!$A:$A,engagement_pivot!$B:$B,"Missing")</f>
        <v>2.5</v>
      </c>
      <c r="Q1523" t="str">
        <f>IF(
  _xlfn.XLOOKUP(A1523, engagement_pivot!A:A, engagement_pivot!C:C, 0) &gt; 0,
  "Yes",
  "No"
)</f>
        <v>Yes</v>
      </c>
      <c r="R1523">
        <f t="shared" si="115"/>
        <v>76</v>
      </c>
      <c r="S1523" t="str">
        <f t="shared" si="116"/>
        <v>37+ months</v>
      </c>
      <c r="T1523">
        <f>_xlfn.XLOOKUP(A1523,performance_pivot!$A:$A,performance_pivot!$B:$B,"Missing")</f>
        <v>3</v>
      </c>
      <c r="U1523">
        <f>_xlfn.XLOOKUP(A1523,compensation_cleaned!$A:$A,compensation_cleaned!$F:$F,"Missing")</f>
        <v>1044648.4727722772</v>
      </c>
      <c r="V1523" t="str">
        <f t="shared" si="117"/>
        <v>Below Avg Pay</v>
      </c>
      <c r="W1523" t="str">
        <f t="shared" si="118"/>
        <v>Low/Avg Performer</v>
      </c>
      <c r="Y1523" t="str">
        <f t="shared" si="119"/>
        <v>Low Pay &amp; Low Performance</v>
      </c>
    </row>
    <row r="1524" spans="1:25">
      <c r="A1524" s="7" t="s">
        <v>1710</v>
      </c>
      <c r="B1524" s="8" t="s">
        <v>19</v>
      </c>
      <c r="C1524" s="8">
        <v>27</v>
      </c>
      <c r="D1524" s="8" t="s">
        <v>12</v>
      </c>
      <c r="E1524" s="8" t="s">
        <v>33</v>
      </c>
      <c r="F1524" s="8" t="s">
        <v>112</v>
      </c>
      <c r="G1524" s="9">
        <v>43722</v>
      </c>
      <c r="H1524" s="8" t="s">
        <v>634</v>
      </c>
      <c r="I1524" s="8" t="s">
        <v>16</v>
      </c>
      <c r="J1524" s="10" t="s">
        <v>24</v>
      </c>
      <c r="K1524" t="str">
        <f>_xlfn.XLOOKUP(A1524,attrition_cleaned!$A:$A,attrition_cleaned!$B:$B,"Missing")</f>
        <v>No</v>
      </c>
      <c r="L1524" s="9"/>
      <c r="M1524">
        <f>_xlfn.XLOOKUP(A1524,compensation_cleaned!$A:$A,compensation_cleaned!$B:$B,"Missing")</f>
        <v>1031257</v>
      </c>
      <c r="N1524">
        <f>_xlfn.XLOOKUP(A1524,compensation_cleaned!$A:$A,compensation_cleaned!$C:$C,"Missing")</f>
        <v>76572</v>
      </c>
      <c r="O1524" t="str">
        <f>_xlfn.XLOOKUP(A1524,compensation_cleaned!$A:$A,compensation_cleaned!$D:$D,"Missing")</f>
        <v>L3</v>
      </c>
      <c r="P1524">
        <f>_xlfn.XLOOKUP(A1524,engagement_pivot!$A:$A,engagement_pivot!$B:$B,"Missing")</f>
        <v>2</v>
      </c>
      <c r="Q1524" t="str">
        <f>IF(
  _xlfn.XLOOKUP(A1524, engagement_pivot!A:A, engagement_pivot!C:C, 0) &gt; 0,
  "Yes",
  "No"
)</f>
        <v>Yes</v>
      </c>
      <c r="R1524">
        <f t="shared" si="115"/>
        <v>51</v>
      </c>
      <c r="S1524" t="str">
        <f t="shared" si="116"/>
        <v>37+ months</v>
      </c>
      <c r="T1524">
        <f>_xlfn.XLOOKUP(A1524,performance_pivot!$A:$A,performance_pivot!$B:$B,"Missing")</f>
        <v>3.5</v>
      </c>
      <c r="U1524">
        <f>_xlfn.XLOOKUP(A1524,compensation_cleaned!$A:$A,compensation_cleaned!$F:$F,"Missing")</f>
        <v>1044648.4727722772</v>
      </c>
      <c r="V1524" t="str">
        <f t="shared" si="117"/>
        <v>Below Avg Pay</v>
      </c>
      <c r="W1524" t="str">
        <f t="shared" si="118"/>
        <v>Low/Avg Performer</v>
      </c>
      <c r="Y1524" t="str">
        <f t="shared" si="119"/>
        <v>Low Pay &amp; Low Performance</v>
      </c>
    </row>
    <row r="1525" spans="1:25">
      <c r="A1525" s="11" t="s">
        <v>1711</v>
      </c>
      <c r="B1525" s="12" t="s">
        <v>11</v>
      </c>
      <c r="C1525" s="12">
        <v>28</v>
      </c>
      <c r="D1525" s="12" t="s">
        <v>12</v>
      </c>
      <c r="E1525" s="12" t="s">
        <v>49</v>
      </c>
      <c r="F1525" s="12" t="s">
        <v>65</v>
      </c>
      <c r="G1525" s="13">
        <v>45016</v>
      </c>
      <c r="H1525" s="12" t="s">
        <v>634</v>
      </c>
      <c r="I1525" s="12" t="s">
        <v>70</v>
      </c>
      <c r="J1525" s="14" t="s">
        <v>24</v>
      </c>
      <c r="K1525" t="str">
        <f>_xlfn.XLOOKUP(A1525,attrition_cleaned!$A:$A,attrition_cleaned!$B:$B,"Missing")</f>
        <v>No</v>
      </c>
      <c r="L1525" s="13"/>
      <c r="M1525">
        <f>_xlfn.XLOOKUP(A1525,compensation_cleaned!$A:$A,compensation_cleaned!$B:$B,"Missing")</f>
        <v>908724</v>
      </c>
      <c r="N1525">
        <f>_xlfn.XLOOKUP(A1525,compensation_cleaned!$A:$A,compensation_cleaned!$C:$C,"Missing")</f>
        <v>108529</v>
      </c>
      <c r="O1525" t="str">
        <f>_xlfn.XLOOKUP(A1525,compensation_cleaned!$A:$A,compensation_cleaned!$D:$D,"Missing")</f>
        <v>L3</v>
      </c>
      <c r="P1525">
        <f>_xlfn.XLOOKUP(A1525,engagement_pivot!$A:$A,engagement_pivot!$B:$B,"Missing")</f>
        <v>2</v>
      </c>
      <c r="Q1525" t="str">
        <f>IF(
  _xlfn.XLOOKUP(A1525, engagement_pivot!A:A, engagement_pivot!C:C, 0) &gt; 0,
  "Yes",
  "No"
)</f>
        <v>Yes</v>
      </c>
      <c r="R1525">
        <f t="shared" si="115"/>
        <v>9</v>
      </c>
      <c r="S1525" t="str">
        <f t="shared" si="116"/>
        <v>0–12 months</v>
      </c>
      <c r="T1525">
        <f>_xlfn.XLOOKUP(A1525,performance_pivot!$A:$A,performance_pivot!$B:$B,"Missing")</f>
        <v>2.6666666666666665</v>
      </c>
      <c r="U1525">
        <f>_xlfn.XLOOKUP(A1525,compensation_cleaned!$A:$A,compensation_cleaned!$F:$F,"Missing")</f>
        <v>1044648.4727722772</v>
      </c>
      <c r="V1525" t="str">
        <f t="shared" si="117"/>
        <v>Below Avg Pay</v>
      </c>
      <c r="W1525" t="str">
        <f t="shared" si="118"/>
        <v>Low/Avg Performer</v>
      </c>
      <c r="Y1525" t="str">
        <f t="shared" si="119"/>
        <v>Low Pay &amp; Low Performance</v>
      </c>
    </row>
    <row r="1526" spans="1:25">
      <c r="A1526" s="7" t="s">
        <v>1712</v>
      </c>
      <c r="B1526" s="8" t="s">
        <v>19</v>
      </c>
      <c r="C1526" s="8">
        <v>38</v>
      </c>
      <c r="D1526" s="8" t="s">
        <v>12</v>
      </c>
      <c r="E1526" s="8" t="s">
        <v>33</v>
      </c>
      <c r="F1526" s="8" t="s">
        <v>34</v>
      </c>
      <c r="G1526" s="9">
        <v>43789</v>
      </c>
      <c r="H1526" s="8" t="s">
        <v>28</v>
      </c>
      <c r="I1526" s="8" t="s">
        <v>56</v>
      </c>
      <c r="J1526" s="10" t="s">
        <v>24</v>
      </c>
      <c r="K1526" t="str">
        <f>_xlfn.XLOOKUP(A1526,attrition_cleaned!$A:$A,attrition_cleaned!$B:$B,"Missing")</f>
        <v>Yes</v>
      </c>
      <c r="L1526" s="9">
        <v>44463</v>
      </c>
      <c r="M1526">
        <f>_xlfn.XLOOKUP(A1526,compensation_cleaned!$A:$A,compensation_cleaned!$B:$B,"Missing")</f>
        <v>652245</v>
      </c>
      <c r="N1526">
        <f>_xlfn.XLOOKUP(A1526,compensation_cleaned!$A:$A,compensation_cleaned!$C:$C,"Missing")</f>
        <v>45817</v>
      </c>
      <c r="O1526" t="str">
        <f>_xlfn.XLOOKUP(A1526,compensation_cleaned!$A:$A,compensation_cleaned!$D:$D,"Missing")</f>
        <v>L2</v>
      </c>
      <c r="P1526">
        <f>_xlfn.XLOOKUP(A1526,engagement_pivot!$A:$A,engagement_pivot!$B:$B,"Missing")</f>
        <v>2.5</v>
      </c>
      <c r="Q1526" t="str">
        <f>IF(
  _xlfn.XLOOKUP(A1526, engagement_pivot!A:A, engagement_pivot!C:C, 0) &gt; 0,
  "Yes",
  "No"
)</f>
        <v>Yes</v>
      </c>
      <c r="R1526">
        <f t="shared" si="115"/>
        <v>22</v>
      </c>
      <c r="S1526" t="str">
        <f t="shared" si="116"/>
        <v>13–36 months</v>
      </c>
      <c r="T1526">
        <f>_xlfn.XLOOKUP(A1526,performance_pivot!$A:$A,performance_pivot!$B:$B,"Missing")</f>
        <v>4</v>
      </c>
      <c r="U1526">
        <f>_xlfn.XLOOKUP(A1526,compensation_cleaned!$A:$A,compensation_cleaned!$F:$F,"Missing")</f>
        <v>746435.40070921986</v>
      </c>
      <c r="V1526" t="str">
        <f t="shared" si="117"/>
        <v>Below Avg Pay</v>
      </c>
      <c r="W1526" t="str">
        <f t="shared" si="118"/>
        <v>High Performer</v>
      </c>
      <c r="Y1526" t="str">
        <f t="shared" si="119"/>
        <v>Underpaid High Performer</v>
      </c>
    </row>
    <row r="1527" spans="1:25">
      <c r="A1527" s="11" t="s">
        <v>1713</v>
      </c>
      <c r="B1527" s="12" t="s">
        <v>19</v>
      </c>
      <c r="C1527" s="12">
        <v>43</v>
      </c>
      <c r="D1527" s="12" t="s">
        <v>20</v>
      </c>
      <c r="E1527" s="12" t="s">
        <v>13</v>
      </c>
      <c r="F1527" s="12" t="s">
        <v>14</v>
      </c>
      <c r="G1527" s="13">
        <v>43836</v>
      </c>
      <c r="H1527" s="12" t="s">
        <v>105</v>
      </c>
      <c r="I1527" s="12" t="s">
        <v>45</v>
      </c>
      <c r="J1527" s="14" t="s">
        <v>24</v>
      </c>
      <c r="K1527" t="str">
        <f>_xlfn.XLOOKUP(A1527,attrition_cleaned!$A:$A,attrition_cleaned!$B:$B,"Missing")</f>
        <v>Yes</v>
      </c>
      <c r="L1527" s="13">
        <v>45403</v>
      </c>
      <c r="M1527">
        <f>_xlfn.XLOOKUP(A1527,compensation_cleaned!$A:$A,compensation_cleaned!$B:$B,"Missing")</f>
        <v>484353</v>
      </c>
      <c r="N1527">
        <f>_xlfn.XLOOKUP(A1527,compensation_cleaned!$A:$A,compensation_cleaned!$C:$C,"Missing")</f>
        <v>49601</v>
      </c>
      <c r="O1527" t="str">
        <f>_xlfn.XLOOKUP(A1527,compensation_cleaned!$A:$A,compensation_cleaned!$D:$D,"Missing")</f>
        <v>L1</v>
      </c>
      <c r="P1527">
        <f>_xlfn.XLOOKUP(A1527,engagement_pivot!$A:$A,engagement_pivot!$B:$B,"Missing")</f>
        <v>5</v>
      </c>
      <c r="Q1527" t="str">
        <f>IF(
  _xlfn.XLOOKUP(A1527, engagement_pivot!A:A, engagement_pivot!C:C, 0) &gt; 0,
  "Yes",
  "No"
)</f>
        <v>Yes</v>
      </c>
      <c r="R1527">
        <f t="shared" si="115"/>
        <v>51</v>
      </c>
      <c r="S1527" t="str">
        <f t="shared" si="116"/>
        <v>37+ months</v>
      </c>
      <c r="T1527">
        <f>_xlfn.XLOOKUP(A1527,performance_pivot!$A:$A,performance_pivot!$B:$B,"Missing")</f>
        <v>2</v>
      </c>
      <c r="U1527">
        <f>_xlfn.XLOOKUP(A1527,compensation_cleaned!$A:$A,compensation_cleaned!$F:$F,"Missing")</f>
        <v>499723.03723404254</v>
      </c>
      <c r="V1527" t="str">
        <f t="shared" si="117"/>
        <v>Below Avg Pay</v>
      </c>
      <c r="W1527" t="str">
        <f t="shared" si="118"/>
        <v>Low/Avg Performer</v>
      </c>
      <c r="Y1527" t="str">
        <f t="shared" si="119"/>
        <v>Low Pay &amp; Low Performance</v>
      </c>
    </row>
    <row r="1528" spans="1:25">
      <c r="A1528" s="7" t="s">
        <v>1714</v>
      </c>
      <c r="B1528" s="8" t="s">
        <v>19</v>
      </c>
      <c r="C1528" s="8">
        <v>34</v>
      </c>
      <c r="D1528" s="8" t="s">
        <v>12</v>
      </c>
      <c r="E1528" s="8" t="s">
        <v>13</v>
      </c>
      <c r="F1528" s="8" t="s">
        <v>14</v>
      </c>
      <c r="G1528" s="9">
        <v>45151</v>
      </c>
      <c r="H1528" s="8" t="s">
        <v>131</v>
      </c>
      <c r="I1528" s="8" t="s">
        <v>31</v>
      </c>
      <c r="J1528" s="10" t="s">
        <v>24</v>
      </c>
      <c r="K1528" t="str">
        <f>_xlfn.XLOOKUP(A1528,attrition_cleaned!$A:$A,attrition_cleaned!$B:$B,"Missing")</f>
        <v>Yes</v>
      </c>
      <c r="L1528" s="9">
        <v>46226</v>
      </c>
      <c r="M1528">
        <f>_xlfn.XLOOKUP(A1528,compensation_cleaned!$A:$A,compensation_cleaned!$B:$B,"Missing")</f>
        <v>467020</v>
      </c>
      <c r="N1528">
        <f>_xlfn.XLOOKUP(A1528,compensation_cleaned!$A:$A,compensation_cleaned!$C:$C,"Missing")</f>
        <v>35182</v>
      </c>
      <c r="O1528" t="str">
        <f>_xlfn.XLOOKUP(A1528,compensation_cleaned!$A:$A,compensation_cleaned!$D:$D,"Missing")</f>
        <v>L1</v>
      </c>
      <c r="P1528">
        <f>_xlfn.XLOOKUP(A1528,engagement_pivot!$A:$A,engagement_pivot!$B:$B,"Missing")</f>
        <v>3</v>
      </c>
      <c r="Q1528" t="str">
        <f>IF(
  _xlfn.XLOOKUP(A1528, engagement_pivot!A:A, engagement_pivot!C:C, 0) &gt; 0,
  "Yes",
  "No"
)</f>
        <v>Yes</v>
      </c>
      <c r="R1528">
        <f t="shared" si="115"/>
        <v>35</v>
      </c>
      <c r="S1528" t="str">
        <f t="shared" si="116"/>
        <v>13–36 months</v>
      </c>
      <c r="T1528">
        <f>_xlfn.XLOOKUP(A1528,performance_pivot!$A:$A,performance_pivot!$B:$B,"Missing")</f>
        <v>3</v>
      </c>
      <c r="U1528">
        <f>_xlfn.XLOOKUP(A1528,compensation_cleaned!$A:$A,compensation_cleaned!$F:$F,"Missing")</f>
        <v>499723.03723404254</v>
      </c>
      <c r="V1528" t="str">
        <f t="shared" si="117"/>
        <v>Below Avg Pay</v>
      </c>
      <c r="W1528" t="str">
        <f t="shared" si="118"/>
        <v>Low/Avg Performer</v>
      </c>
      <c r="Y1528" t="str">
        <f t="shared" si="119"/>
        <v>Low Pay &amp; Low Performance</v>
      </c>
    </row>
    <row r="1529" spans="1:25">
      <c r="A1529" s="11" t="s">
        <v>1715</v>
      </c>
      <c r="B1529" s="12" t="s">
        <v>11</v>
      </c>
      <c r="C1529" s="12">
        <v>27</v>
      </c>
      <c r="D1529" s="12" t="s">
        <v>12</v>
      </c>
      <c r="E1529" s="12" t="s">
        <v>37</v>
      </c>
      <c r="F1529" s="12" t="s">
        <v>43</v>
      </c>
      <c r="G1529" s="13">
        <v>45085</v>
      </c>
      <c r="H1529" s="12" t="s">
        <v>312</v>
      </c>
      <c r="I1529" s="12" t="s">
        <v>23</v>
      </c>
      <c r="J1529" s="14" t="s">
        <v>24</v>
      </c>
      <c r="K1529" t="str">
        <f>_xlfn.XLOOKUP(A1529,attrition_cleaned!$A:$A,attrition_cleaned!$B:$B,"Missing")</f>
        <v>No</v>
      </c>
      <c r="L1529" s="13"/>
      <c r="M1529">
        <f>_xlfn.XLOOKUP(A1529,compensation_cleaned!$A:$A,compensation_cleaned!$B:$B,"Missing")</f>
        <v>1615895</v>
      </c>
      <c r="N1529">
        <f>_xlfn.XLOOKUP(A1529,compensation_cleaned!$A:$A,compensation_cleaned!$C:$C,"Missing")</f>
        <v>106096</v>
      </c>
      <c r="O1529" t="str">
        <f>_xlfn.XLOOKUP(A1529,compensation_cleaned!$A:$A,compensation_cleaned!$D:$D,"Missing")</f>
        <v>L5</v>
      </c>
      <c r="P1529">
        <f>_xlfn.XLOOKUP(A1529,engagement_pivot!$A:$A,engagement_pivot!$B:$B,"Missing")</f>
        <v>4.666666666666667</v>
      </c>
      <c r="Q1529" t="str">
        <f>IF(
  _xlfn.XLOOKUP(A1529, engagement_pivot!A:A, engagement_pivot!C:C, 0) &gt; 0,
  "Yes",
  "No"
)</f>
        <v>Yes</v>
      </c>
      <c r="R1529">
        <f t="shared" si="115"/>
        <v>6</v>
      </c>
      <c r="S1529" t="str">
        <f t="shared" si="116"/>
        <v>0–12 months</v>
      </c>
      <c r="T1529">
        <f>_xlfn.XLOOKUP(A1529,performance_pivot!$A:$A,performance_pivot!$B:$B,"Missing")</f>
        <v>3</v>
      </c>
      <c r="U1529">
        <f>_xlfn.XLOOKUP(A1529,compensation_cleaned!$A:$A,compensation_cleaned!$F:$F,"Missing")</f>
        <v>1044648.4727722772</v>
      </c>
      <c r="V1529" t="str">
        <f t="shared" si="117"/>
        <v>Above Avg Pay</v>
      </c>
      <c r="W1529" t="str">
        <f t="shared" si="118"/>
        <v>Low/Avg Performer</v>
      </c>
      <c r="Y1529" t="str">
        <f t="shared" si="119"/>
        <v>Overpaid Low Performer</v>
      </c>
    </row>
    <row r="1530" spans="1:25">
      <c r="A1530" s="7" t="s">
        <v>1716</v>
      </c>
      <c r="B1530" s="8" t="s">
        <v>19</v>
      </c>
      <c r="C1530" s="8">
        <v>43</v>
      </c>
      <c r="D1530" s="8" t="s">
        <v>12</v>
      </c>
      <c r="E1530" s="8" t="s">
        <v>13</v>
      </c>
      <c r="F1530" s="8" t="s">
        <v>21</v>
      </c>
      <c r="G1530" s="9">
        <v>42785</v>
      </c>
      <c r="H1530" s="8" t="s">
        <v>164</v>
      </c>
      <c r="I1530" s="8" t="s">
        <v>45</v>
      </c>
      <c r="J1530" s="10" t="s">
        <v>24</v>
      </c>
      <c r="K1530" t="str">
        <f>_xlfn.XLOOKUP(A1530,attrition_cleaned!$A:$A,attrition_cleaned!$B:$B,"Missing")</f>
        <v>No</v>
      </c>
      <c r="L1530" s="9"/>
      <c r="M1530">
        <f>_xlfn.XLOOKUP(A1530,compensation_cleaned!$A:$A,compensation_cleaned!$B:$B,"Missing")</f>
        <v>1032715</v>
      </c>
      <c r="N1530">
        <f>_xlfn.XLOOKUP(A1530,compensation_cleaned!$A:$A,compensation_cleaned!$C:$C,"Missing")</f>
        <v>124347</v>
      </c>
      <c r="O1530" t="str">
        <f>_xlfn.XLOOKUP(A1530,compensation_cleaned!$A:$A,compensation_cleaned!$D:$D,"Missing")</f>
        <v>L3</v>
      </c>
      <c r="P1530">
        <f>_xlfn.XLOOKUP(A1530,engagement_pivot!$A:$A,engagement_pivot!$B:$B,"Missing")</f>
        <v>3</v>
      </c>
      <c r="Q1530" t="str">
        <f>IF(
  _xlfn.XLOOKUP(A1530, engagement_pivot!A:A, engagement_pivot!C:C, 0) &gt; 0,
  "Yes",
  "No"
)</f>
        <v>Yes</v>
      </c>
      <c r="R1530">
        <f t="shared" si="115"/>
        <v>82</v>
      </c>
      <c r="S1530" t="str">
        <f t="shared" si="116"/>
        <v>37+ months</v>
      </c>
      <c r="T1530">
        <f>_xlfn.XLOOKUP(A1530,performance_pivot!$A:$A,performance_pivot!$B:$B,"Missing")</f>
        <v>4</v>
      </c>
      <c r="U1530">
        <f>_xlfn.XLOOKUP(A1530,compensation_cleaned!$A:$A,compensation_cleaned!$F:$F,"Missing")</f>
        <v>1044648.4727722772</v>
      </c>
      <c r="V1530" t="str">
        <f t="shared" si="117"/>
        <v>Below Avg Pay</v>
      </c>
      <c r="W1530" t="str">
        <f t="shared" si="118"/>
        <v>High Performer</v>
      </c>
      <c r="Y1530" t="str">
        <f t="shared" si="119"/>
        <v>Underpaid High Performer</v>
      </c>
    </row>
    <row r="1531" spans="1:25">
      <c r="A1531" s="11" t="s">
        <v>1717</v>
      </c>
      <c r="B1531" s="12" t="s">
        <v>19</v>
      </c>
      <c r="C1531" s="12">
        <v>30</v>
      </c>
      <c r="D1531" s="12" t="s">
        <v>20</v>
      </c>
      <c r="E1531" s="12" t="s">
        <v>26</v>
      </c>
      <c r="F1531" s="12" t="s">
        <v>27</v>
      </c>
      <c r="G1531" s="13">
        <v>44422</v>
      </c>
      <c r="H1531" s="12" t="s">
        <v>107</v>
      </c>
      <c r="I1531" s="12" t="s">
        <v>70</v>
      </c>
      <c r="J1531" s="14" t="s">
        <v>24</v>
      </c>
      <c r="K1531" t="str">
        <f>_xlfn.XLOOKUP(A1531,attrition_cleaned!$A:$A,attrition_cleaned!$B:$B,"Missing")</f>
        <v>No</v>
      </c>
      <c r="L1531" s="13"/>
      <c r="M1531">
        <f>_xlfn.XLOOKUP(A1531,compensation_cleaned!$A:$A,compensation_cleaned!$B:$B,"Missing")</f>
        <v>926868</v>
      </c>
      <c r="N1531">
        <f>_xlfn.XLOOKUP(A1531,compensation_cleaned!$A:$A,compensation_cleaned!$C:$C,"Missing")</f>
        <v>63558</v>
      </c>
      <c r="O1531" t="str">
        <f>_xlfn.XLOOKUP(A1531,compensation_cleaned!$A:$A,compensation_cleaned!$D:$D,"Missing")</f>
        <v>L3</v>
      </c>
      <c r="P1531">
        <f>_xlfn.XLOOKUP(A1531,engagement_pivot!$A:$A,engagement_pivot!$B:$B,"Missing")</f>
        <v>2</v>
      </c>
      <c r="Q1531" t="str">
        <f>IF(
  _xlfn.XLOOKUP(A1531, engagement_pivot!A:A, engagement_pivot!C:C, 0) &gt; 0,
  "Yes",
  "No"
)</f>
        <v>Yes</v>
      </c>
      <c r="R1531">
        <f t="shared" si="115"/>
        <v>28</v>
      </c>
      <c r="S1531" t="str">
        <f t="shared" si="116"/>
        <v>13–36 months</v>
      </c>
      <c r="T1531">
        <f>_xlfn.XLOOKUP(A1531,performance_pivot!$A:$A,performance_pivot!$B:$B,"Missing")</f>
        <v>4</v>
      </c>
      <c r="U1531">
        <f>_xlfn.XLOOKUP(A1531,compensation_cleaned!$A:$A,compensation_cleaned!$F:$F,"Missing")</f>
        <v>1044648.4727722772</v>
      </c>
      <c r="V1531" t="str">
        <f t="shared" si="117"/>
        <v>Below Avg Pay</v>
      </c>
      <c r="W1531" t="str">
        <f t="shared" si="118"/>
        <v>High Performer</v>
      </c>
      <c r="Y1531" t="str">
        <f t="shared" si="119"/>
        <v>Underpaid High Performer</v>
      </c>
    </row>
    <row r="1532" spans="1:25">
      <c r="A1532" s="7" t="s">
        <v>1718</v>
      </c>
      <c r="B1532" s="8" t="s">
        <v>19</v>
      </c>
      <c r="C1532" s="8">
        <v>23</v>
      </c>
      <c r="D1532" s="8" t="s">
        <v>20</v>
      </c>
      <c r="E1532" s="8" t="s">
        <v>37</v>
      </c>
      <c r="F1532" s="8" t="s">
        <v>43</v>
      </c>
      <c r="G1532" s="9">
        <v>45117</v>
      </c>
      <c r="H1532" s="8" t="s">
        <v>140</v>
      </c>
      <c r="I1532" s="8" t="s">
        <v>31</v>
      </c>
      <c r="J1532" s="10" t="s">
        <v>24</v>
      </c>
      <c r="K1532" t="str">
        <f>_xlfn.XLOOKUP(A1532,attrition_cleaned!$A:$A,attrition_cleaned!$B:$B,"Missing")</f>
        <v>Yes</v>
      </c>
      <c r="L1532" s="9">
        <v>46012</v>
      </c>
      <c r="M1532">
        <f>_xlfn.XLOOKUP(A1532,compensation_cleaned!$A:$A,compensation_cleaned!$B:$B,"Missing")</f>
        <v>514080</v>
      </c>
      <c r="N1532">
        <f>_xlfn.XLOOKUP(A1532,compensation_cleaned!$A:$A,compensation_cleaned!$C:$C,"Missing")</f>
        <v>68749</v>
      </c>
      <c r="O1532" t="str">
        <f>_xlfn.XLOOKUP(A1532,compensation_cleaned!$A:$A,compensation_cleaned!$D:$D,"Missing")</f>
        <v>L1</v>
      </c>
      <c r="P1532">
        <f>_xlfn.XLOOKUP(A1532,engagement_pivot!$A:$A,engagement_pivot!$B:$B,"Missing")</f>
        <v>3</v>
      </c>
      <c r="Q1532" t="str">
        <f>IF(
  _xlfn.XLOOKUP(A1532, engagement_pivot!A:A, engagement_pivot!C:C, 0) &gt; 0,
  "Yes",
  "No"
)</f>
        <v>Yes</v>
      </c>
      <c r="R1532">
        <f t="shared" si="115"/>
        <v>29</v>
      </c>
      <c r="S1532" t="str">
        <f t="shared" si="116"/>
        <v>13–36 months</v>
      </c>
      <c r="T1532">
        <f>_xlfn.XLOOKUP(A1532,performance_pivot!$A:$A,performance_pivot!$B:$B,"Missing")</f>
        <v>4</v>
      </c>
      <c r="U1532">
        <f>_xlfn.XLOOKUP(A1532,compensation_cleaned!$A:$A,compensation_cleaned!$F:$F,"Missing")</f>
        <v>499723.03723404254</v>
      </c>
      <c r="V1532" t="str">
        <f t="shared" si="117"/>
        <v>Above Avg Pay</v>
      </c>
      <c r="W1532" t="str">
        <f t="shared" si="118"/>
        <v>High Performer</v>
      </c>
      <c r="Y1532" t="str">
        <f t="shared" si="119"/>
        <v>Well Aligned</v>
      </c>
    </row>
    <row r="1533" spans="1:25">
      <c r="A1533" s="11" t="s">
        <v>1719</v>
      </c>
      <c r="B1533" s="12" t="s">
        <v>19</v>
      </c>
      <c r="C1533" s="12">
        <v>29</v>
      </c>
      <c r="D1533" s="12" t="s">
        <v>12</v>
      </c>
      <c r="E1533" s="12" t="s">
        <v>49</v>
      </c>
      <c r="F1533" s="12" t="s">
        <v>65</v>
      </c>
      <c r="G1533" s="13">
        <v>44701</v>
      </c>
      <c r="H1533" s="12" t="s">
        <v>263</v>
      </c>
      <c r="I1533" s="12" t="s">
        <v>23</v>
      </c>
      <c r="J1533" s="14" t="s">
        <v>24</v>
      </c>
      <c r="K1533" t="str">
        <f>_xlfn.XLOOKUP(A1533,attrition_cleaned!$A:$A,attrition_cleaned!$B:$B,"Missing")</f>
        <v>No</v>
      </c>
      <c r="L1533" s="13"/>
      <c r="M1533">
        <f>_xlfn.XLOOKUP(A1533,compensation_cleaned!$A:$A,compensation_cleaned!$B:$B,"Missing")</f>
        <v>1936433</v>
      </c>
      <c r="N1533">
        <f>_xlfn.XLOOKUP(A1533,compensation_cleaned!$A:$A,compensation_cleaned!$C:$C,"Missing")</f>
        <v>176539</v>
      </c>
      <c r="O1533" t="str">
        <f>_xlfn.XLOOKUP(A1533,compensation_cleaned!$A:$A,compensation_cleaned!$D:$D,"Missing")</f>
        <v>L5</v>
      </c>
      <c r="P1533">
        <f>_xlfn.XLOOKUP(A1533,engagement_pivot!$A:$A,engagement_pivot!$B:$B,"Missing")</f>
        <v>3.3333333333333335</v>
      </c>
      <c r="Q1533" t="str">
        <f>IF(
  _xlfn.XLOOKUP(A1533, engagement_pivot!A:A, engagement_pivot!C:C, 0) &gt; 0,
  "Yes",
  "No"
)</f>
        <v>Yes</v>
      </c>
      <c r="R1533">
        <f t="shared" si="115"/>
        <v>19</v>
      </c>
      <c r="S1533" t="str">
        <f t="shared" si="116"/>
        <v>13–36 months</v>
      </c>
      <c r="T1533">
        <f>_xlfn.XLOOKUP(A1533,performance_pivot!$A:$A,performance_pivot!$B:$B,"Missing")</f>
        <v>4</v>
      </c>
      <c r="U1533">
        <f>_xlfn.XLOOKUP(A1533,compensation_cleaned!$A:$A,compensation_cleaned!$F:$F,"Missing")</f>
        <v>1044648.4727722772</v>
      </c>
      <c r="V1533" t="str">
        <f t="shared" si="117"/>
        <v>Above Avg Pay</v>
      </c>
      <c r="W1533" t="str">
        <f t="shared" si="118"/>
        <v>High Performer</v>
      </c>
      <c r="Y1533" t="str">
        <f t="shared" si="119"/>
        <v>Well Aligned</v>
      </c>
    </row>
    <row r="1534" spans="1:25">
      <c r="A1534" s="7" t="s">
        <v>1720</v>
      </c>
      <c r="B1534" s="8" t="s">
        <v>19</v>
      </c>
      <c r="C1534" s="8">
        <v>36</v>
      </c>
      <c r="D1534" s="8" t="s">
        <v>12</v>
      </c>
      <c r="E1534" s="8" t="s">
        <v>49</v>
      </c>
      <c r="F1534" s="8" t="s">
        <v>68</v>
      </c>
      <c r="G1534" s="9">
        <v>43794</v>
      </c>
      <c r="H1534" s="8" t="s">
        <v>462</v>
      </c>
      <c r="I1534" s="8" t="s">
        <v>70</v>
      </c>
      <c r="J1534" s="10" t="s">
        <v>24</v>
      </c>
      <c r="K1534" t="str">
        <f>_xlfn.XLOOKUP(A1534,attrition_cleaned!$A:$A,attrition_cleaned!$B:$B,"Missing")</f>
        <v>No</v>
      </c>
      <c r="L1534" s="9"/>
      <c r="M1534">
        <f>_xlfn.XLOOKUP(A1534,compensation_cleaned!$A:$A,compensation_cleaned!$B:$B,"Missing")</f>
        <v>1184913</v>
      </c>
      <c r="N1534">
        <f>_xlfn.XLOOKUP(A1534,compensation_cleaned!$A:$A,compensation_cleaned!$C:$C,"Missing")</f>
        <v>88658</v>
      </c>
      <c r="O1534" t="str">
        <f>_xlfn.XLOOKUP(A1534,compensation_cleaned!$A:$A,compensation_cleaned!$D:$D,"Missing")</f>
        <v>L3</v>
      </c>
      <c r="P1534">
        <f>_xlfn.XLOOKUP(A1534,engagement_pivot!$A:$A,engagement_pivot!$B:$B,"Missing")</f>
        <v>3</v>
      </c>
      <c r="Q1534" t="str">
        <f>IF(
  _xlfn.XLOOKUP(A1534, engagement_pivot!A:A, engagement_pivot!C:C, 0) &gt; 0,
  "Yes",
  "No"
)</f>
        <v>Yes</v>
      </c>
      <c r="R1534">
        <f t="shared" si="115"/>
        <v>49</v>
      </c>
      <c r="S1534" t="str">
        <f t="shared" si="116"/>
        <v>37+ months</v>
      </c>
      <c r="T1534">
        <f>_xlfn.XLOOKUP(A1534,performance_pivot!$A:$A,performance_pivot!$B:$B,"Missing")</f>
        <v>2.6666666666666665</v>
      </c>
      <c r="U1534">
        <f>_xlfn.XLOOKUP(A1534,compensation_cleaned!$A:$A,compensation_cleaned!$F:$F,"Missing")</f>
        <v>1044648.4727722772</v>
      </c>
      <c r="V1534" t="str">
        <f t="shared" si="117"/>
        <v>Above Avg Pay</v>
      </c>
      <c r="W1534" t="str">
        <f t="shared" si="118"/>
        <v>Low/Avg Performer</v>
      </c>
      <c r="Y1534" t="str">
        <f t="shared" si="119"/>
        <v>Overpaid Low Performer</v>
      </c>
    </row>
    <row r="1535" spans="1:25">
      <c r="A1535" s="11" t="s">
        <v>1721</v>
      </c>
      <c r="B1535" s="12" t="s">
        <v>19</v>
      </c>
      <c r="C1535" s="12">
        <v>26</v>
      </c>
      <c r="D1535" s="12" t="s">
        <v>12</v>
      </c>
      <c r="E1535" s="12" t="s">
        <v>49</v>
      </c>
      <c r="F1535" s="12" t="s">
        <v>68</v>
      </c>
      <c r="G1535" s="13">
        <v>42766</v>
      </c>
      <c r="H1535" s="12" t="s">
        <v>171</v>
      </c>
      <c r="I1535" s="12" t="s">
        <v>23</v>
      </c>
      <c r="J1535" s="14" t="s">
        <v>24</v>
      </c>
      <c r="K1535" t="str">
        <f>_xlfn.XLOOKUP(A1535,attrition_cleaned!$A:$A,attrition_cleaned!$B:$B,"Missing")</f>
        <v>No</v>
      </c>
      <c r="L1535" s="13"/>
      <c r="M1535">
        <f>_xlfn.XLOOKUP(A1535,compensation_cleaned!$A:$A,compensation_cleaned!$B:$B,"Missing")</f>
        <v>439857</v>
      </c>
      <c r="N1535">
        <f>_xlfn.XLOOKUP(A1535,compensation_cleaned!$A:$A,compensation_cleaned!$C:$C,"Missing")</f>
        <v>30964</v>
      </c>
      <c r="O1535" t="str">
        <f>_xlfn.XLOOKUP(A1535,compensation_cleaned!$A:$A,compensation_cleaned!$D:$D,"Missing")</f>
        <v>L1</v>
      </c>
      <c r="P1535">
        <f>_xlfn.XLOOKUP(A1535,engagement_pivot!$A:$A,engagement_pivot!$B:$B,"Missing")</f>
        <v>3</v>
      </c>
      <c r="Q1535" t="str">
        <f>IF(
  _xlfn.XLOOKUP(A1535, engagement_pivot!A:A, engagement_pivot!C:C, 0) &gt; 0,
  "Yes",
  "No"
)</f>
        <v>Yes</v>
      </c>
      <c r="R1535">
        <f t="shared" si="115"/>
        <v>83</v>
      </c>
      <c r="S1535" t="str">
        <f t="shared" si="116"/>
        <v>37+ months</v>
      </c>
      <c r="T1535">
        <f>_xlfn.XLOOKUP(A1535,performance_pivot!$A:$A,performance_pivot!$B:$B,"Missing")</f>
        <v>3</v>
      </c>
      <c r="U1535">
        <f>_xlfn.XLOOKUP(A1535,compensation_cleaned!$A:$A,compensation_cleaned!$F:$F,"Missing")</f>
        <v>499723.03723404254</v>
      </c>
      <c r="V1535" t="str">
        <f t="shared" si="117"/>
        <v>Below Avg Pay</v>
      </c>
      <c r="W1535" t="str">
        <f t="shared" si="118"/>
        <v>Low/Avg Performer</v>
      </c>
      <c r="Y1535" t="str">
        <f t="shared" si="119"/>
        <v>Low Pay &amp; Low Performance</v>
      </c>
    </row>
    <row r="1536" spans="1:25">
      <c r="A1536" s="7" t="s">
        <v>1722</v>
      </c>
      <c r="B1536" s="8" t="s">
        <v>11</v>
      </c>
      <c r="C1536" s="8">
        <v>22</v>
      </c>
      <c r="D1536" s="8" t="s">
        <v>12</v>
      </c>
      <c r="E1536" s="8" t="s">
        <v>33</v>
      </c>
      <c r="F1536" s="8" t="s">
        <v>34</v>
      </c>
      <c r="G1536" s="9">
        <v>43037</v>
      </c>
      <c r="H1536" s="8" t="s">
        <v>60</v>
      </c>
      <c r="I1536" s="8" t="s">
        <v>45</v>
      </c>
      <c r="J1536" s="10" t="s">
        <v>24</v>
      </c>
      <c r="K1536" t="str">
        <f>_xlfn.XLOOKUP(A1536,attrition_cleaned!$A:$A,attrition_cleaned!$B:$B,"Missing")</f>
        <v>No</v>
      </c>
      <c r="L1536" s="9"/>
      <c r="M1536">
        <f>_xlfn.XLOOKUP(A1536,compensation_cleaned!$A:$A,compensation_cleaned!$B:$B,"Missing")</f>
        <v>759903</v>
      </c>
      <c r="N1536">
        <f>_xlfn.XLOOKUP(A1536,compensation_cleaned!$A:$A,compensation_cleaned!$C:$C,"Missing")</f>
        <v>106070</v>
      </c>
      <c r="O1536" t="str">
        <f>_xlfn.XLOOKUP(A1536,compensation_cleaned!$A:$A,compensation_cleaned!$D:$D,"Missing")</f>
        <v>L2</v>
      </c>
      <c r="P1536">
        <f>_xlfn.XLOOKUP(A1536,engagement_pivot!$A:$A,engagement_pivot!$B:$B,"Missing")</f>
        <v>4</v>
      </c>
      <c r="Q1536" t="str">
        <f>IF(
  _xlfn.XLOOKUP(A1536, engagement_pivot!A:A, engagement_pivot!C:C, 0) &gt; 0,
  "Yes",
  "No"
)</f>
        <v>Yes</v>
      </c>
      <c r="R1536">
        <f t="shared" si="115"/>
        <v>74</v>
      </c>
      <c r="S1536" t="str">
        <f t="shared" si="116"/>
        <v>37+ months</v>
      </c>
      <c r="T1536">
        <f>_xlfn.XLOOKUP(A1536,performance_pivot!$A:$A,performance_pivot!$B:$B,"Missing")</f>
        <v>4.5</v>
      </c>
      <c r="U1536">
        <f>_xlfn.XLOOKUP(A1536,compensation_cleaned!$A:$A,compensation_cleaned!$F:$F,"Missing")</f>
        <v>746435.40070921986</v>
      </c>
      <c r="V1536" t="str">
        <f t="shared" si="117"/>
        <v>Above Avg Pay</v>
      </c>
      <c r="W1536" t="str">
        <f t="shared" si="118"/>
        <v>High Performer</v>
      </c>
      <c r="Y1536" t="str">
        <f t="shared" si="119"/>
        <v>Well Aligned</v>
      </c>
    </row>
    <row r="1537" spans="1:25">
      <c r="A1537" s="11" t="s">
        <v>1723</v>
      </c>
      <c r="B1537" s="12" t="s">
        <v>19</v>
      </c>
      <c r="C1537" s="12">
        <v>39</v>
      </c>
      <c r="D1537" s="12" t="s">
        <v>20</v>
      </c>
      <c r="E1537" s="12" t="s">
        <v>13</v>
      </c>
      <c r="F1537" s="12" t="s">
        <v>21</v>
      </c>
      <c r="G1537" s="13">
        <v>44617</v>
      </c>
      <c r="H1537" s="12" t="s">
        <v>263</v>
      </c>
      <c r="I1537" s="12" t="s">
        <v>23</v>
      </c>
      <c r="J1537" s="14" t="s">
        <v>17</v>
      </c>
      <c r="K1537" t="str">
        <f>_xlfn.XLOOKUP(A1537,attrition_cleaned!$A:$A,attrition_cleaned!$B:$B,"Missing")</f>
        <v>No</v>
      </c>
      <c r="L1537" s="13"/>
      <c r="M1537">
        <f>_xlfn.XLOOKUP(A1537,compensation_cleaned!$A:$A,compensation_cleaned!$B:$B,"Missing")</f>
        <v>1115528</v>
      </c>
      <c r="N1537">
        <f>_xlfn.XLOOKUP(A1537,compensation_cleaned!$A:$A,compensation_cleaned!$C:$C,"Missing")</f>
        <v>149996</v>
      </c>
      <c r="O1537" t="str">
        <f>_xlfn.XLOOKUP(A1537,compensation_cleaned!$A:$A,compensation_cleaned!$D:$D,"Missing")</f>
        <v>L3</v>
      </c>
      <c r="P1537">
        <f>_xlfn.XLOOKUP(A1537,engagement_pivot!$A:$A,engagement_pivot!$B:$B,"Missing")</f>
        <v>1.6666666666666667</v>
      </c>
      <c r="Q1537" t="str">
        <f>IF(
  _xlfn.XLOOKUP(A1537, engagement_pivot!A:A, engagement_pivot!C:C, 0) &gt; 0,
  "Yes",
  "No"
)</f>
        <v>Yes</v>
      </c>
      <c r="R1537">
        <f t="shared" si="115"/>
        <v>22</v>
      </c>
      <c r="S1537" t="str">
        <f t="shared" si="116"/>
        <v>13–36 months</v>
      </c>
      <c r="T1537">
        <f>_xlfn.XLOOKUP(A1537,performance_pivot!$A:$A,performance_pivot!$B:$B,"Missing")</f>
        <v>4.666666666666667</v>
      </c>
      <c r="U1537">
        <f>_xlfn.XLOOKUP(A1537,compensation_cleaned!$A:$A,compensation_cleaned!$F:$F,"Missing")</f>
        <v>1044648.4727722772</v>
      </c>
      <c r="V1537" t="str">
        <f t="shared" si="117"/>
        <v>Above Avg Pay</v>
      </c>
      <c r="W1537" t="str">
        <f t="shared" si="118"/>
        <v>High Performer</v>
      </c>
      <c r="Y1537" t="str">
        <f t="shared" si="119"/>
        <v>Well Aligned</v>
      </c>
    </row>
    <row r="1538" spans="1:25">
      <c r="A1538" s="7" t="s">
        <v>1724</v>
      </c>
      <c r="B1538" s="8" t="s">
        <v>11</v>
      </c>
      <c r="C1538" s="8">
        <v>41</v>
      </c>
      <c r="D1538" s="8" t="s">
        <v>12</v>
      </c>
      <c r="E1538" s="8" t="s">
        <v>13</v>
      </c>
      <c r="F1538" s="8" t="s">
        <v>21</v>
      </c>
      <c r="G1538" s="9">
        <v>43263</v>
      </c>
      <c r="H1538" s="8" t="s">
        <v>356</v>
      </c>
      <c r="I1538" s="8" t="s">
        <v>16</v>
      </c>
      <c r="J1538" s="10" t="s">
        <v>24</v>
      </c>
      <c r="K1538" t="str">
        <f>_xlfn.XLOOKUP(A1538,attrition_cleaned!$A:$A,attrition_cleaned!$B:$B,"Missing")</f>
        <v>Yes</v>
      </c>
      <c r="L1538" s="9">
        <v>44858</v>
      </c>
      <c r="M1538">
        <f>_xlfn.XLOOKUP(A1538,compensation_cleaned!$A:$A,compensation_cleaned!$B:$B,"Missing")</f>
        <v>663418</v>
      </c>
      <c r="N1538">
        <f>_xlfn.XLOOKUP(A1538,compensation_cleaned!$A:$A,compensation_cleaned!$C:$C,"Missing")</f>
        <v>99136</v>
      </c>
      <c r="O1538" t="str">
        <f>_xlfn.XLOOKUP(A1538,compensation_cleaned!$A:$A,compensation_cleaned!$D:$D,"Missing")</f>
        <v>L2</v>
      </c>
      <c r="P1538">
        <f>_xlfn.XLOOKUP(A1538,engagement_pivot!$A:$A,engagement_pivot!$B:$B,"Missing")</f>
        <v>2.3333333333333335</v>
      </c>
      <c r="Q1538" t="str">
        <f>IF(
  _xlfn.XLOOKUP(A1538, engagement_pivot!A:A, engagement_pivot!C:C, 0) &gt; 0,
  "Yes",
  "No"
)</f>
        <v>Yes</v>
      </c>
      <c r="R1538">
        <f t="shared" si="115"/>
        <v>52</v>
      </c>
      <c r="S1538" t="str">
        <f t="shared" si="116"/>
        <v>37+ months</v>
      </c>
      <c r="T1538">
        <f>_xlfn.XLOOKUP(A1538,performance_pivot!$A:$A,performance_pivot!$B:$B,"Missing")</f>
        <v>2.6666666666666665</v>
      </c>
      <c r="U1538">
        <f>_xlfn.XLOOKUP(A1538,compensation_cleaned!$A:$A,compensation_cleaned!$F:$F,"Missing")</f>
        <v>746435.40070921986</v>
      </c>
      <c r="V1538" t="str">
        <f t="shared" si="117"/>
        <v>Below Avg Pay</v>
      </c>
      <c r="W1538" t="str">
        <f t="shared" si="118"/>
        <v>Low/Avg Performer</v>
      </c>
      <c r="Y1538" t="str">
        <f t="shared" si="119"/>
        <v>Low Pay &amp; Low Performance</v>
      </c>
    </row>
    <row r="1539" spans="1:25">
      <c r="A1539" s="11" t="s">
        <v>1725</v>
      </c>
      <c r="B1539" s="12" t="s">
        <v>11</v>
      </c>
      <c r="C1539" s="12">
        <v>31</v>
      </c>
      <c r="D1539" s="12" t="s">
        <v>12</v>
      </c>
      <c r="E1539" s="12" t="s">
        <v>49</v>
      </c>
      <c r="F1539" s="12" t="s">
        <v>50</v>
      </c>
      <c r="G1539" s="13">
        <v>44069</v>
      </c>
      <c r="H1539" s="12" t="s">
        <v>173</v>
      </c>
      <c r="I1539" s="12" t="s">
        <v>16</v>
      </c>
      <c r="J1539" s="14" t="s">
        <v>24</v>
      </c>
      <c r="K1539" t="str">
        <f>_xlfn.XLOOKUP(A1539,attrition_cleaned!$A:$A,attrition_cleaned!$B:$B,"Missing")</f>
        <v>No</v>
      </c>
      <c r="L1539" s="13"/>
      <c r="M1539">
        <f>_xlfn.XLOOKUP(A1539,compensation_cleaned!$A:$A,compensation_cleaned!$B:$B,"Missing")</f>
        <v>949297</v>
      </c>
      <c r="N1539">
        <f>_xlfn.XLOOKUP(A1539,compensation_cleaned!$A:$A,compensation_cleaned!$C:$C,"Missing")</f>
        <v>71294</v>
      </c>
      <c r="O1539" t="str">
        <f>_xlfn.XLOOKUP(A1539,compensation_cleaned!$A:$A,compensation_cleaned!$D:$D,"Missing")</f>
        <v>L3</v>
      </c>
      <c r="P1539">
        <f>_xlfn.XLOOKUP(A1539,engagement_pivot!$A:$A,engagement_pivot!$B:$B,"Missing")</f>
        <v>3</v>
      </c>
      <c r="Q1539" t="str">
        <f>IF(
  _xlfn.XLOOKUP(A1539, engagement_pivot!A:A, engagement_pivot!C:C, 0) &gt; 0,
  "Yes",
  "No"
)</f>
        <v>Yes</v>
      </c>
      <c r="R1539">
        <f t="shared" ref="R1539:R1602" si="120">IF(K1539="Yes",DATEDIF(G1539,L1539,"M"),DATEDIF(G1539,DATE(2023,12,31),"M"))</f>
        <v>40</v>
      </c>
      <c r="S1539" t="str">
        <f t="shared" ref="S1539:S1602" si="121">IF(R1539&lt;=12,"0–12 months",
 IF(R1539&lt;=36,"13–36 months","37+ months"))</f>
        <v>37+ months</v>
      </c>
      <c r="T1539">
        <f>_xlfn.XLOOKUP(A1539,performance_pivot!$A:$A,performance_pivot!$B:$B,"Missing")</f>
        <v>4</v>
      </c>
      <c r="U1539">
        <f>_xlfn.XLOOKUP(A1539,compensation_cleaned!$A:$A,compensation_cleaned!$F:$F,"Missing")</f>
        <v>1044648.4727722772</v>
      </c>
      <c r="V1539" t="str">
        <f t="shared" ref="V1539:V1602" si="122">IF(M1539&gt;U1539,"Above Avg Pay","Below Avg Pay")</f>
        <v>Below Avg Pay</v>
      </c>
      <c r="W1539" t="str">
        <f t="shared" ref="W1539:W1602" si="123">IF(T1539&gt;=4,"High Performer","Low/Avg Performer")</f>
        <v>High Performer</v>
      </c>
      <c r="Y1539" t="str">
        <f t="shared" si="119"/>
        <v>Underpaid High Performer</v>
      </c>
    </row>
    <row r="1540" spans="1:25">
      <c r="A1540" s="7" t="s">
        <v>1726</v>
      </c>
      <c r="B1540" s="8" t="s">
        <v>11</v>
      </c>
      <c r="C1540" s="8">
        <v>28</v>
      </c>
      <c r="D1540" s="8" t="s">
        <v>20</v>
      </c>
      <c r="E1540" s="8" t="s">
        <v>13</v>
      </c>
      <c r="F1540" s="8" t="s">
        <v>21</v>
      </c>
      <c r="G1540" s="9">
        <v>42814</v>
      </c>
      <c r="H1540" s="8" t="s">
        <v>133</v>
      </c>
      <c r="I1540" s="8" t="s">
        <v>23</v>
      </c>
      <c r="J1540" s="10" t="s">
        <v>24</v>
      </c>
      <c r="K1540" t="str">
        <f>_xlfn.XLOOKUP(A1540,attrition_cleaned!$A:$A,attrition_cleaned!$B:$B,"Missing")</f>
        <v>No</v>
      </c>
      <c r="L1540" s="9"/>
      <c r="M1540">
        <f>_xlfn.XLOOKUP(A1540,compensation_cleaned!$A:$A,compensation_cleaned!$B:$B,"Missing")</f>
        <v>1103570</v>
      </c>
      <c r="N1540">
        <f>_xlfn.XLOOKUP(A1540,compensation_cleaned!$A:$A,compensation_cleaned!$C:$C,"Missing")</f>
        <v>120183</v>
      </c>
      <c r="O1540" t="str">
        <f>_xlfn.XLOOKUP(A1540,compensation_cleaned!$A:$A,compensation_cleaned!$D:$D,"Missing")</f>
        <v>L3</v>
      </c>
      <c r="P1540">
        <f>_xlfn.XLOOKUP(A1540,engagement_pivot!$A:$A,engagement_pivot!$B:$B,"Missing")</f>
        <v>1.6666666666666667</v>
      </c>
      <c r="Q1540" t="str">
        <f>IF(
  _xlfn.XLOOKUP(A1540, engagement_pivot!A:A, engagement_pivot!C:C, 0) &gt; 0,
  "Yes",
  "No"
)</f>
        <v>Yes</v>
      </c>
      <c r="R1540">
        <f t="shared" si="120"/>
        <v>81</v>
      </c>
      <c r="S1540" t="str">
        <f t="shared" si="121"/>
        <v>37+ months</v>
      </c>
      <c r="T1540">
        <f>_xlfn.XLOOKUP(A1540,performance_pivot!$A:$A,performance_pivot!$B:$B,"Missing")</f>
        <v>3.3333333333333335</v>
      </c>
      <c r="U1540">
        <f>_xlfn.XLOOKUP(A1540,compensation_cleaned!$A:$A,compensation_cleaned!$F:$F,"Missing")</f>
        <v>1044648.4727722772</v>
      </c>
      <c r="V1540" t="str">
        <f t="shared" si="122"/>
        <v>Above Avg Pay</v>
      </c>
      <c r="W1540" t="str">
        <f t="shared" si="123"/>
        <v>Low/Avg Performer</v>
      </c>
      <c r="Y1540" t="str">
        <f t="shared" ref="Y1540:Y1603" si="124">IF(
 AND(V1540="Above Avg Pay",W1540="High Performer"),"Well Aligned",
 IF(
  AND(V1540="Below Avg Pay",W1540="High Performer"),"Underpaid High Performer",
  IF(
   AND(V1540="Above Avg Pay",W1540="Low/Avg Performer"),"Overpaid Low Performer",
   "Low Pay &amp; Low Performance"
  )
 )
)</f>
        <v>Overpaid Low Performer</v>
      </c>
    </row>
    <row r="1541" spans="1:25">
      <c r="A1541" s="11" t="s">
        <v>1727</v>
      </c>
      <c r="B1541" s="12" t="s">
        <v>19</v>
      </c>
      <c r="C1541" s="12">
        <v>36</v>
      </c>
      <c r="D1541" s="12" t="s">
        <v>12</v>
      </c>
      <c r="E1541" s="12" t="s">
        <v>33</v>
      </c>
      <c r="F1541" s="12" t="s">
        <v>112</v>
      </c>
      <c r="G1541" s="13">
        <v>43122</v>
      </c>
      <c r="H1541" s="12" t="s">
        <v>117</v>
      </c>
      <c r="I1541" s="12" t="s">
        <v>70</v>
      </c>
      <c r="J1541" s="14" t="s">
        <v>17</v>
      </c>
      <c r="K1541" t="str">
        <f>_xlfn.XLOOKUP(A1541,attrition_cleaned!$A:$A,attrition_cleaned!$B:$B,"Missing")</f>
        <v>No</v>
      </c>
      <c r="L1541" s="13"/>
      <c r="M1541">
        <f>_xlfn.XLOOKUP(A1541,compensation_cleaned!$A:$A,compensation_cleaned!$B:$B,"Missing")</f>
        <v>1149999</v>
      </c>
      <c r="N1541">
        <f>_xlfn.XLOOKUP(A1541,compensation_cleaned!$A:$A,compensation_cleaned!$C:$C,"Missing")</f>
        <v>106449</v>
      </c>
      <c r="O1541" t="str">
        <f>_xlfn.XLOOKUP(A1541,compensation_cleaned!$A:$A,compensation_cleaned!$D:$D,"Missing")</f>
        <v>L3</v>
      </c>
      <c r="P1541">
        <f>_xlfn.XLOOKUP(A1541,engagement_pivot!$A:$A,engagement_pivot!$B:$B,"Missing")</f>
        <v>4</v>
      </c>
      <c r="Q1541" t="str">
        <f>IF(
  _xlfn.XLOOKUP(A1541, engagement_pivot!A:A, engagement_pivot!C:C, 0) &gt; 0,
  "Yes",
  "No"
)</f>
        <v>Yes</v>
      </c>
      <c r="R1541">
        <f t="shared" si="120"/>
        <v>71</v>
      </c>
      <c r="S1541" t="str">
        <f t="shared" si="121"/>
        <v>37+ months</v>
      </c>
      <c r="T1541">
        <f>_xlfn.XLOOKUP(A1541,performance_pivot!$A:$A,performance_pivot!$B:$B,"Missing")</f>
        <v>4.5</v>
      </c>
      <c r="U1541">
        <f>_xlfn.XLOOKUP(A1541,compensation_cleaned!$A:$A,compensation_cleaned!$F:$F,"Missing")</f>
        <v>1044648.4727722772</v>
      </c>
      <c r="V1541" t="str">
        <f t="shared" si="122"/>
        <v>Above Avg Pay</v>
      </c>
      <c r="W1541" t="str">
        <f t="shared" si="123"/>
        <v>High Performer</v>
      </c>
      <c r="Y1541" t="str">
        <f t="shared" si="124"/>
        <v>Well Aligned</v>
      </c>
    </row>
    <row r="1542" spans="1:25">
      <c r="A1542" s="7" t="s">
        <v>1728</v>
      </c>
      <c r="B1542" s="8" t="s">
        <v>19</v>
      </c>
      <c r="C1542" s="8">
        <v>26</v>
      </c>
      <c r="D1542" s="8" t="s">
        <v>12</v>
      </c>
      <c r="E1542" s="8" t="s">
        <v>37</v>
      </c>
      <c r="F1542" s="8" t="s">
        <v>43</v>
      </c>
      <c r="G1542" s="9">
        <v>43541</v>
      </c>
      <c r="H1542" s="8" t="s">
        <v>275</v>
      </c>
      <c r="I1542" s="8" t="s">
        <v>31</v>
      </c>
      <c r="J1542" s="10" t="s">
        <v>24</v>
      </c>
      <c r="K1542" t="str">
        <f>_xlfn.XLOOKUP(A1542,attrition_cleaned!$A:$A,attrition_cleaned!$B:$B,"Missing")</f>
        <v>Yes</v>
      </c>
      <c r="L1542" s="9">
        <v>45095</v>
      </c>
      <c r="M1542">
        <f>_xlfn.XLOOKUP(A1542,compensation_cleaned!$A:$A,compensation_cleaned!$B:$B,"Missing")</f>
        <v>890363</v>
      </c>
      <c r="N1542">
        <f>_xlfn.XLOOKUP(A1542,compensation_cleaned!$A:$A,compensation_cleaned!$C:$C,"Missing")</f>
        <v>111011</v>
      </c>
      <c r="O1542" t="str">
        <f>_xlfn.XLOOKUP(A1542,compensation_cleaned!$A:$A,compensation_cleaned!$D:$D,"Missing")</f>
        <v>L2</v>
      </c>
      <c r="P1542">
        <f>_xlfn.XLOOKUP(A1542,engagement_pivot!$A:$A,engagement_pivot!$B:$B,"Missing")</f>
        <v>2.5</v>
      </c>
      <c r="Q1542" t="str">
        <f>IF(
  _xlfn.XLOOKUP(A1542, engagement_pivot!A:A, engagement_pivot!C:C, 0) &gt; 0,
  "Yes",
  "No"
)</f>
        <v>Yes</v>
      </c>
      <c r="R1542">
        <f t="shared" si="120"/>
        <v>51</v>
      </c>
      <c r="S1542" t="str">
        <f t="shared" si="121"/>
        <v>37+ months</v>
      </c>
      <c r="T1542">
        <f>_xlfn.XLOOKUP(A1542,performance_pivot!$A:$A,performance_pivot!$B:$B,"Missing")</f>
        <v>3.3333333333333335</v>
      </c>
      <c r="U1542">
        <f>_xlfn.XLOOKUP(A1542,compensation_cleaned!$A:$A,compensation_cleaned!$F:$F,"Missing")</f>
        <v>746435.40070921986</v>
      </c>
      <c r="V1542" t="str">
        <f t="shared" si="122"/>
        <v>Above Avg Pay</v>
      </c>
      <c r="W1542" t="str">
        <f t="shared" si="123"/>
        <v>Low/Avg Performer</v>
      </c>
      <c r="Y1542" t="str">
        <f t="shared" si="124"/>
        <v>Overpaid Low Performer</v>
      </c>
    </row>
    <row r="1543" spans="1:25">
      <c r="A1543" s="11" t="s">
        <v>1729</v>
      </c>
      <c r="B1543" s="12" t="s">
        <v>11</v>
      </c>
      <c r="C1543" s="12">
        <v>23</v>
      </c>
      <c r="D1543" s="12" t="s">
        <v>12</v>
      </c>
      <c r="E1543" s="12" t="s">
        <v>33</v>
      </c>
      <c r="F1543" s="12" t="s">
        <v>34</v>
      </c>
      <c r="G1543" s="13">
        <v>44387</v>
      </c>
      <c r="H1543" s="12" t="s">
        <v>98</v>
      </c>
      <c r="I1543" s="12" t="s">
        <v>23</v>
      </c>
      <c r="J1543" s="14" t="s">
        <v>24</v>
      </c>
      <c r="K1543" t="str">
        <f>_xlfn.XLOOKUP(A1543,attrition_cleaned!$A:$A,attrition_cleaned!$B:$B,"Missing")</f>
        <v>No</v>
      </c>
      <c r="L1543" s="13"/>
      <c r="M1543">
        <f>_xlfn.XLOOKUP(A1543,compensation_cleaned!$A:$A,compensation_cleaned!$B:$B,"Missing")</f>
        <v>443079</v>
      </c>
      <c r="N1543">
        <f>_xlfn.XLOOKUP(A1543,compensation_cleaned!$A:$A,compensation_cleaned!$C:$C,"Missing")</f>
        <v>62198</v>
      </c>
      <c r="O1543" t="str">
        <f>_xlfn.XLOOKUP(A1543,compensation_cleaned!$A:$A,compensation_cleaned!$D:$D,"Missing")</f>
        <v>L1</v>
      </c>
      <c r="P1543">
        <f>_xlfn.XLOOKUP(A1543,engagement_pivot!$A:$A,engagement_pivot!$B:$B,"Missing")</f>
        <v>3</v>
      </c>
      <c r="Q1543" t="str">
        <f>IF(
  _xlfn.XLOOKUP(A1543, engagement_pivot!A:A, engagement_pivot!C:C, 0) &gt; 0,
  "Yes",
  "No"
)</f>
        <v>Yes</v>
      </c>
      <c r="R1543">
        <f t="shared" si="120"/>
        <v>29</v>
      </c>
      <c r="S1543" t="str">
        <f t="shared" si="121"/>
        <v>13–36 months</v>
      </c>
      <c r="T1543">
        <f>_xlfn.XLOOKUP(A1543,performance_pivot!$A:$A,performance_pivot!$B:$B,"Missing")</f>
        <v>2.5</v>
      </c>
      <c r="U1543">
        <f>_xlfn.XLOOKUP(A1543,compensation_cleaned!$A:$A,compensation_cleaned!$F:$F,"Missing")</f>
        <v>499723.03723404254</v>
      </c>
      <c r="V1543" t="str">
        <f t="shared" si="122"/>
        <v>Below Avg Pay</v>
      </c>
      <c r="W1543" t="str">
        <f t="shared" si="123"/>
        <v>Low/Avg Performer</v>
      </c>
      <c r="Y1543" t="str">
        <f t="shared" si="124"/>
        <v>Low Pay &amp; Low Performance</v>
      </c>
    </row>
    <row r="1544" spans="1:25">
      <c r="A1544" s="7" t="s">
        <v>1730</v>
      </c>
      <c r="B1544" s="8" t="s">
        <v>19</v>
      </c>
      <c r="C1544" s="8">
        <v>25</v>
      </c>
      <c r="D1544" s="8" t="s">
        <v>12</v>
      </c>
      <c r="E1544" s="8" t="s">
        <v>33</v>
      </c>
      <c r="F1544" s="8" t="s">
        <v>112</v>
      </c>
      <c r="G1544" s="9">
        <v>42736</v>
      </c>
      <c r="H1544" s="8" t="s">
        <v>429</v>
      </c>
      <c r="I1544" s="8" t="s">
        <v>23</v>
      </c>
      <c r="J1544" s="10" t="s">
        <v>24</v>
      </c>
      <c r="K1544" t="str">
        <f>_xlfn.XLOOKUP(A1544,attrition_cleaned!$A:$A,attrition_cleaned!$B:$B,"Missing")</f>
        <v>Yes</v>
      </c>
      <c r="L1544" s="9">
        <v>42985</v>
      </c>
      <c r="M1544">
        <f>_xlfn.XLOOKUP(A1544,compensation_cleaned!$A:$A,compensation_cleaned!$B:$B,"Missing")</f>
        <v>693807</v>
      </c>
      <c r="N1544">
        <f>_xlfn.XLOOKUP(A1544,compensation_cleaned!$A:$A,compensation_cleaned!$C:$C,"Missing")</f>
        <v>88663</v>
      </c>
      <c r="O1544" t="str">
        <f>_xlfn.XLOOKUP(A1544,compensation_cleaned!$A:$A,compensation_cleaned!$D:$D,"Missing")</f>
        <v>L2</v>
      </c>
      <c r="P1544">
        <f>_xlfn.XLOOKUP(A1544,engagement_pivot!$A:$A,engagement_pivot!$B:$B,"Missing")</f>
        <v>4</v>
      </c>
      <c r="Q1544" t="str">
        <f>IF(
  _xlfn.XLOOKUP(A1544, engagement_pivot!A:A, engagement_pivot!C:C, 0) &gt; 0,
  "Yes",
  "No"
)</f>
        <v>Yes</v>
      </c>
      <c r="R1544">
        <f t="shared" si="120"/>
        <v>8</v>
      </c>
      <c r="S1544" t="str">
        <f t="shared" si="121"/>
        <v>0–12 months</v>
      </c>
      <c r="T1544">
        <f>_xlfn.XLOOKUP(A1544,performance_pivot!$A:$A,performance_pivot!$B:$B,"Missing")</f>
        <v>3.6666666666666665</v>
      </c>
      <c r="U1544">
        <f>_xlfn.XLOOKUP(A1544,compensation_cleaned!$A:$A,compensation_cleaned!$F:$F,"Missing")</f>
        <v>746435.40070921986</v>
      </c>
      <c r="V1544" t="str">
        <f t="shared" si="122"/>
        <v>Below Avg Pay</v>
      </c>
      <c r="W1544" t="str">
        <f t="shared" si="123"/>
        <v>Low/Avg Performer</v>
      </c>
      <c r="Y1544" t="str">
        <f t="shared" si="124"/>
        <v>Low Pay &amp; Low Performance</v>
      </c>
    </row>
    <row r="1545" spans="1:25">
      <c r="A1545" s="11" t="s">
        <v>1731</v>
      </c>
      <c r="B1545" s="12" t="s">
        <v>11</v>
      </c>
      <c r="C1545" s="12">
        <v>43</v>
      </c>
      <c r="D1545" s="12" t="s">
        <v>12</v>
      </c>
      <c r="E1545" s="12" t="s">
        <v>13</v>
      </c>
      <c r="F1545" s="12" t="s">
        <v>21</v>
      </c>
      <c r="G1545" s="13">
        <v>42830</v>
      </c>
      <c r="H1545" s="12" t="s">
        <v>364</v>
      </c>
      <c r="I1545" s="12" t="s">
        <v>23</v>
      </c>
      <c r="J1545" s="14" t="s">
        <v>24</v>
      </c>
      <c r="K1545" t="str">
        <f>_xlfn.XLOOKUP(A1545,attrition_cleaned!$A:$A,attrition_cleaned!$B:$B,"Missing")</f>
        <v>No</v>
      </c>
      <c r="L1545" s="13"/>
      <c r="M1545">
        <f>_xlfn.XLOOKUP(A1545,compensation_cleaned!$A:$A,compensation_cleaned!$B:$B,"Missing")</f>
        <v>989604</v>
      </c>
      <c r="N1545">
        <f>_xlfn.XLOOKUP(A1545,compensation_cleaned!$A:$A,compensation_cleaned!$C:$C,"Missing")</f>
        <v>113912</v>
      </c>
      <c r="O1545" t="str">
        <f>_xlfn.XLOOKUP(A1545,compensation_cleaned!$A:$A,compensation_cleaned!$D:$D,"Missing")</f>
        <v>L3</v>
      </c>
      <c r="P1545">
        <f>_xlfn.XLOOKUP(A1545,engagement_pivot!$A:$A,engagement_pivot!$B:$B,"Missing")</f>
        <v>4</v>
      </c>
      <c r="Q1545" t="str">
        <f>IF(
  _xlfn.XLOOKUP(A1545, engagement_pivot!A:A, engagement_pivot!C:C, 0) &gt; 0,
  "Yes",
  "No"
)</f>
        <v>Yes</v>
      </c>
      <c r="R1545">
        <f t="shared" si="120"/>
        <v>80</v>
      </c>
      <c r="S1545" t="str">
        <f t="shared" si="121"/>
        <v>37+ months</v>
      </c>
      <c r="T1545">
        <f>_xlfn.XLOOKUP(A1545,performance_pivot!$A:$A,performance_pivot!$B:$B,"Missing")</f>
        <v>4.5</v>
      </c>
      <c r="U1545">
        <f>_xlfn.XLOOKUP(A1545,compensation_cleaned!$A:$A,compensation_cleaned!$F:$F,"Missing")</f>
        <v>1044648.4727722772</v>
      </c>
      <c r="V1545" t="str">
        <f t="shared" si="122"/>
        <v>Below Avg Pay</v>
      </c>
      <c r="W1545" t="str">
        <f t="shared" si="123"/>
        <v>High Performer</v>
      </c>
      <c r="Y1545" t="str">
        <f t="shared" si="124"/>
        <v>Underpaid High Performer</v>
      </c>
    </row>
    <row r="1546" spans="1:25">
      <c r="A1546" s="7" t="s">
        <v>1732</v>
      </c>
      <c r="B1546" s="8" t="s">
        <v>19</v>
      </c>
      <c r="C1546" s="8">
        <v>29</v>
      </c>
      <c r="D1546" s="8" t="s">
        <v>20</v>
      </c>
      <c r="E1546" s="8" t="s">
        <v>13</v>
      </c>
      <c r="F1546" s="8" t="s">
        <v>14</v>
      </c>
      <c r="G1546" s="9">
        <v>43287</v>
      </c>
      <c r="H1546" s="8" t="s">
        <v>364</v>
      </c>
      <c r="I1546" s="8" t="s">
        <v>45</v>
      </c>
      <c r="J1546" s="10" t="s">
        <v>24</v>
      </c>
      <c r="K1546" t="str">
        <f>_xlfn.XLOOKUP(A1546,attrition_cleaned!$A:$A,attrition_cleaned!$B:$B,"Missing")</f>
        <v>No</v>
      </c>
      <c r="L1546" s="9"/>
      <c r="M1546">
        <f>_xlfn.XLOOKUP(A1546,compensation_cleaned!$A:$A,compensation_cleaned!$B:$B,"Missing")</f>
        <v>973521</v>
      </c>
      <c r="N1546">
        <f>_xlfn.XLOOKUP(A1546,compensation_cleaned!$A:$A,compensation_cleaned!$C:$C,"Missing")</f>
        <v>130586</v>
      </c>
      <c r="O1546" t="str">
        <f>_xlfn.XLOOKUP(A1546,compensation_cleaned!$A:$A,compensation_cleaned!$D:$D,"Missing")</f>
        <v>L3</v>
      </c>
      <c r="P1546">
        <f>_xlfn.XLOOKUP(A1546,engagement_pivot!$A:$A,engagement_pivot!$B:$B,"Missing")</f>
        <v>3</v>
      </c>
      <c r="Q1546" t="str">
        <f>IF(
  _xlfn.XLOOKUP(A1546, engagement_pivot!A:A, engagement_pivot!C:C, 0) &gt; 0,
  "Yes",
  "No"
)</f>
        <v>Yes</v>
      </c>
      <c r="R1546">
        <f t="shared" si="120"/>
        <v>65</v>
      </c>
      <c r="S1546" t="str">
        <f t="shared" si="121"/>
        <v>37+ months</v>
      </c>
      <c r="T1546">
        <f>_xlfn.XLOOKUP(A1546,performance_pivot!$A:$A,performance_pivot!$B:$B,"Missing")</f>
        <v>5</v>
      </c>
      <c r="U1546">
        <f>_xlfn.XLOOKUP(A1546,compensation_cleaned!$A:$A,compensation_cleaned!$F:$F,"Missing")</f>
        <v>1044648.4727722772</v>
      </c>
      <c r="V1546" t="str">
        <f t="shared" si="122"/>
        <v>Below Avg Pay</v>
      </c>
      <c r="W1546" t="str">
        <f t="shared" si="123"/>
        <v>High Performer</v>
      </c>
      <c r="Y1546" t="str">
        <f t="shared" si="124"/>
        <v>Underpaid High Performer</v>
      </c>
    </row>
    <row r="1547" spans="1:25">
      <c r="A1547" s="11" t="s">
        <v>1733</v>
      </c>
      <c r="B1547" s="12" t="s">
        <v>19</v>
      </c>
      <c r="C1547" s="12">
        <v>25</v>
      </c>
      <c r="D1547" s="12" t="s">
        <v>12</v>
      </c>
      <c r="E1547" s="12" t="s">
        <v>49</v>
      </c>
      <c r="F1547" s="12" t="s">
        <v>65</v>
      </c>
      <c r="G1547" s="13">
        <v>44056</v>
      </c>
      <c r="H1547" s="12" t="s">
        <v>464</v>
      </c>
      <c r="I1547" s="12" t="s">
        <v>70</v>
      </c>
      <c r="J1547" s="14" t="s">
        <v>24</v>
      </c>
      <c r="K1547" t="str">
        <f>_xlfn.XLOOKUP(A1547,attrition_cleaned!$A:$A,attrition_cleaned!$B:$B,"Missing")</f>
        <v>No</v>
      </c>
      <c r="L1547" s="13"/>
      <c r="M1547">
        <f>_xlfn.XLOOKUP(A1547,compensation_cleaned!$A:$A,compensation_cleaned!$B:$B,"Missing")</f>
        <v>548131</v>
      </c>
      <c r="N1547">
        <f>_xlfn.XLOOKUP(A1547,compensation_cleaned!$A:$A,compensation_cleaned!$C:$C,"Missing")</f>
        <v>60101</v>
      </c>
      <c r="O1547" t="str">
        <f>_xlfn.XLOOKUP(A1547,compensation_cleaned!$A:$A,compensation_cleaned!$D:$D,"Missing")</f>
        <v>L1</v>
      </c>
      <c r="P1547">
        <f>_xlfn.XLOOKUP(A1547,engagement_pivot!$A:$A,engagement_pivot!$B:$B,"Missing")</f>
        <v>4</v>
      </c>
      <c r="Q1547" t="str">
        <f>IF(
  _xlfn.XLOOKUP(A1547, engagement_pivot!A:A, engagement_pivot!C:C, 0) &gt; 0,
  "Yes",
  "No"
)</f>
        <v>Yes</v>
      </c>
      <c r="R1547">
        <f t="shared" si="120"/>
        <v>40</v>
      </c>
      <c r="S1547" t="str">
        <f t="shared" si="121"/>
        <v>37+ months</v>
      </c>
      <c r="T1547">
        <f>_xlfn.XLOOKUP(A1547,performance_pivot!$A:$A,performance_pivot!$B:$B,"Missing")</f>
        <v>5</v>
      </c>
      <c r="U1547">
        <f>_xlfn.XLOOKUP(A1547,compensation_cleaned!$A:$A,compensation_cleaned!$F:$F,"Missing")</f>
        <v>499723.03723404254</v>
      </c>
      <c r="V1547" t="str">
        <f t="shared" si="122"/>
        <v>Above Avg Pay</v>
      </c>
      <c r="W1547" t="str">
        <f t="shared" si="123"/>
        <v>High Performer</v>
      </c>
      <c r="Y1547" t="str">
        <f t="shared" si="124"/>
        <v>Well Aligned</v>
      </c>
    </row>
    <row r="1548" spans="1:25">
      <c r="A1548" s="7" t="s">
        <v>1734</v>
      </c>
      <c r="B1548" s="8" t="s">
        <v>11</v>
      </c>
      <c r="C1548" s="8">
        <v>32</v>
      </c>
      <c r="D1548" s="8" t="s">
        <v>12</v>
      </c>
      <c r="E1548" s="8" t="s">
        <v>26</v>
      </c>
      <c r="F1548" s="8" t="s">
        <v>58</v>
      </c>
      <c r="G1548" s="9">
        <v>44682</v>
      </c>
      <c r="H1548" s="8" t="s">
        <v>53</v>
      </c>
      <c r="I1548" s="8" t="s">
        <v>45</v>
      </c>
      <c r="J1548" s="10" t="s">
        <v>24</v>
      </c>
      <c r="K1548" t="str">
        <f>_xlfn.XLOOKUP(A1548,attrition_cleaned!$A:$A,attrition_cleaned!$B:$B,"Missing")</f>
        <v>No</v>
      </c>
      <c r="L1548" s="9"/>
      <c r="M1548">
        <f>_xlfn.XLOOKUP(A1548,compensation_cleaned!$A:$A,compensation_cleaned!$B:$B,"Missing")</f>
        <v>879999</v>
      </c>
      <c r="N1548">
        <f>_xlfn.XLOOKUP(A1548,compensation_cleaned!$A:$A,compensation_cleaned!$C:$C,"Missing")</f>
        <v>61556</v>
      </c>
      <c r="O1548" t="str">
        <f>_xlfn.XLOOKUP(A1548,compensation_cleaned!$A:$A,compensation_cleaned!$D:$D,"Missing")</f>
        <v>L2</v>
      </c>
      <c r="P1548">
        <f>_xlfn.XLOOKUP(A1548,engagement_pivot!$A:$A,engagement_pivot!$B:$B,"Missing")</f>
        <v>3</v>
      </c>
      <c r="Q1548" t="str">
        <f>IF(
  _xlfn.XLOOKUP(A1548, engagement_pivot!A:A, engagement_pivot!C:C, 0) &gt; 0,
  "Yes",
  "No"
)</f>
        <v>Yes</v>
      </c>
      <c r="R1548">
        <f t="shared" si="120"/>
        <v>19</v>
      </c>
      <c r="S1548" t="str">
        <f t="shared" si="121"/>
        <v>13–36 months</v>
      </c>
      <c r="T1548">
        <f>_xlfn.XLOOKUP(A1548,performance_pivot!$A:$A,performance_pivot!$B:$B,"Missing")</f>
        <v>3</v>
      </c>
      <c r="U1548">
        <f>_xlfn.XLOOKUP(A1548,compensation_cleaned!$A:$A,compensation_cleaned!$F:$F,"Missing")</f>
        <v>746435.40070921986</v>
      </c>
      <c r="V1548" t="str">
        <f t="shared" si="122"/>
        <v>Above Avg Pay</v>
      </c>
      <c r="W1548" t="str">
        <f t="shared" si="123"/>
        <v>Low/Avg Performer</v>
      </c>
      <c r="Y1548" t="str">
        <f t="shared" si="124"/>
        <v>Overpaid Low Performer</v>
      </c>
    </row>
    <row r="1549" spans="1:25">
      <c r="A1549" s="11" t="s">
        <v>1735</v>
      </c>
      <c r="B1549" s="12" t="s">
        <v>11</v>
      </c>
      <c r="C1549" s="12">
        <v>41</v>
      </c>
      <c r="D1549" s="12" t="s">
        <v>20</v>
      </c>
      <c r="E1549" s="12" t="s">
        <v>26</v>
      </c>
      <c r="F1549" s="12" t="s">
        <v>58</v>
      </c>
      <c r="G1549" s="13">
        <v>44560</v>
      </c>
      <c r="H1549" s="12" t="s">
        <v>122</v>
      </c>
      <c r="I1549" s="12" t="s">
        <v>70</v>
      </c>
      <c r="J1549" s="14" t="s">
        <v>24</v>
      </c>
      <c r="K1549" t="str">
        <f>_xlfn.XLOOKUP(A1549,attrition_cleaned!$A:$A,attrition_cleaned!$B:$B,"Missing")</f>
        <v>No</v>
      </c>
      <c r="L1549" s="13"/>
      <c r="M1549">
        <f>_xlfn.XLOOKUP(A1549,compensation_cleaned!$A:$A,compensation_cleaned!$B:$B,"Missing")</f>
        <v>482589</v>
      </c>
      <c r="N1549">
        <f>_xlfn.XLOOKUP(A1549,compensation_cleaned!$A:$A,compensation_cleaned!$C:$C,"Missing")</f>
        <v>31290</v>
      </c>
      <c r="O1549" t="str">
        <f>_xlfn.XLOOKUP(A1549,compensation_cleaned!$A:$A,compensation_cleaned!$D:$D,"Missing")</f>
        <v>L1</v>
      </c>
      <c r="P1549">
        <f>_xlfn.XLOOKUP(A1549,engagement_pivot!$A:$A,engagement_pivot!$B:$B,"Missing")</f>
        <v>2</v>
      </c>
      <c r="Q1549" t="str">
        <f>IF(
  _xlfn.XLOOKUP(A1549, engagement_pivot!A:A, engagement_pivot!C:C, 0) &gt; 0,
  "Yes",
  "No"
)</f>
        <v>Yes</v>
      </c>
      <c r="R1549">
        <f t="shared" si="120"/>
        <v>24</v>
      </c>
      <c r="S1549" t="str">
        <f t="shared" si="121"/>
        <v>13–36 months</v>
      </c>
      <c r="T1549">
        <f>_xlfn.XLOOKUP(A1549,performance_pivot!$A:$A,performance_pivot!$B:$B,"Missing")</f>
        <v>3</v>
      </c>
      <c r="U1549">
        <f>_xlfn.XLOOKUP(A1549,compensation_cleaned!$A:$A,compensation_cleaned!$F:$F,"Missing")</f>
        <v>499723.03723404254</v>
      </c>
      <c r="V1549" t="str">
        <f t="shared" si="122"/>
        <v>Below Avg Pay</v>
      </c>
      <c r="W1549" t="str">
        <f t="shared" si="123"/>
        <v>Low/Avg Performer</v>
      </c>
      <c r="Y1549" t="str">
        <f t="shared" si="124"/>
        <v>Low Pay &amp; Low Performance</v>
      </c>
    </row>
    <row r="1550" spans="1:25">
      <c r="A1550" s="7" t="s">
        <v>1736</v>
      </c>
      <c r="B1550" s="8" t="s">
        <v>19</v>
      </c>
      <c r="C1550" s="8">
        <v>41</v>
      </c>
      <c r="D1550" s="8" t="s">
        <v>20</v>
      </c>
      <c r="E1550" s="8" t="s">
        <v>33</v>
      </c>
      <c r="F1550" s="8" t="s">
        <v>112</v>
      </c>
      <c r="G1550" s="9">
        <v>44461</v>
      </c>
      <c r="H1550" s="8" t="s">
        <v>72</v>
      </c>
      <c r="I1550" s="8" t="s">
        <v>70</v>
      </c>
      <c r="J1550" s="10" t="s">
        <v>24</v>
      </c>
      <c r="K1550" t="str">
        <f>_xlfn.XLOOKUP(A1550,attrition_cleaned!$A:$A,attrition_cleaned!$B:$B,"Missing")</f>
        <v>No</v>
      </c>
      <c r="L1550" s="9"/>
      <c r="M1550">
        <f>_xlfn.XLOOKUP(A1550,compensation_cleaned!$A:$A,compensation_cleaned!$B:$B,"Missing")</f>
        <v>813818</v>
      </c>
      <c r="N1550">
        <f>_xlfn.XLOOKUP(A1550,compensation_cleaned!$A:$A,compensation_cleaned!$C:$C,"Missing")</f>
        <v>98704</v>
      </c>
      <c r="O1550" t="str">
        <f>_xlfn.XLOOKUP(A1550,compensation_cleaned!$A:$A,compensation_cleaned!$D:$D,"Missing")</f>
        <v>L2</v>
      </c>
      <c r="P1550">
        <f>_xlfn.XLOOKUP(A1550,engagement_pivot!$A:$A,engagement_pivot!$B:$B,"Missing")</f>
        <v>1</v>
      </c>
      <c r="Q1550" t="str">
        <f>IF(
  _xlfn.XLOOKUP(A1550, engagement_pivot!A:A, engagement_pivot!C:C, 0) &gt; 0,
  "Yes",
  "No"
)</f>
        <v>Yes</v>
      </c>
      <c r="R1550">
        <f t="shared" si="120"/>
        <v>27</v>
      </c>
      <c r="S1550" t="str">
        <f t="shared" si="121"/>
        <v>13–36 months</v>
      </c>
      <c r="T1550">
        <f>_xlfn.XLOOKUP(A1550,performance_pivot!$A:$A,performance_pivot!$B:$B,"Missing")</f>
        <v>4</v>
      </c>
      <c r="U1550">
        <f>_xlfn.XLOOKUP(A1550,compensation_cleaned!$A:$A,compensation_cleaned!$F:$F,"Missing")</f>
        <v>746435.40070921986</v>
      </c>
      <c r="V1550" t="str">
        <f t="shared" si="122"/>
        <v>Above Avg Pay</v>
      </c>
      <c r="W1550" t="str">
        <f t="shared" si="123"/>
        <v>High Performer</v>
      </c>
      <c r="Y1550" t="str">
        <f t="shared" si="124"/>
        <v>Well Aligned</v>
      </c>
    </row>
    <row r="1551" spans="1:25">
      <c r="A1551" s="11" t="s">
        <v>1737</v>
      </c>
      <c r="B1551" s="12" t="s">
        <v>11</v>
      </c>
      <c r="C1551" s="12">
        <v>43</v>
      </c>
      <c r="D1551" s="12" t="s">
        <v>12</v>
      </c>
      <c r="E1551" s="12" t="s">
        <v>37</v>
      </c>
      <c r="F1551" s="12" t="s">
        <v>43</v>
      </c>
      <c r="G1551" s="13">
        <v>44645</v>
      </c>
      <c r="H1551" s="12" t="s">
        <v>247</v>
      </c>
      <c r="I1551" s="12" t="s">
        <v>16</v>
      </c>
      <c r="J1551" s="14" t="s">
        <v>24</v>
      </c>
      <c r="K1551" t="str">
        <f>_xlfn.XLOOKUP(A1551,attrition_cleaned!$A:$A,attrition_cleaned!$B:$B,"Missing")</f>
        <v>No</v>
      </c>
      <c r="L1551" s="13"/>
      <c r="M1551">
        <f>_xlfn.XLOOKUP(A1551,compensation_cleaned!$A:$A,compensation_cleaned!$B:$B,"Missing")</f>
        <v>481084</v>
      </c>
      <c r="N1551">
        <f>_xlfn.XLOOKUP(A1551,compensation_cleaned!$A:$A,compensation_cleaned!$C:$C,"Missing")</f>
        <v>66856</v>
      </c>
      <c r="O1551" t="str">
        <f>_xlfn.XLOOKUP(A1551,compensation_cleaned!$A:$A,compensation_cleaned!$D:$D,"Missing")</f>
        <v>L1</v>
      </c>
      <c r="P1551">
        <f>_xlfn.XLOOKUP(A1551,engagement_pivot!$A:$A,engagement_pivot!$B:$B,"Missing")</f>
        <v>2.3333333333333335</v>
      </c>
      <c r="Q1551" t="str">
        <f>IF(
  _xlfn.XLOOKUP(A1551, engagement_pivot!A:A, engagement_pivot!C:C, 0) &gt; 0,
  "Yes",
  "No"
)</f>
        <v>Yes</v>
      </c>
      <c r="R1551">
        <f t="shared" si="120"/>
        <v>21</v>
      </c>
      <c r="S1551" t="str">
        <f t="shared" si="121"/>
        <v>13–36 months</v>
      </c>
      <c r="T1551">
        <f>_xlfn.XLOOKUP(A1551,performance_pivot!$A:$A,performance_pivot!$B:$B,"Missing")</f>
        <v>4</v>
      </c>
      <c r="U1551">
        <f>_xlfn.XLOOKUP(A1551,compensation_cleaned!$A:$A,compensation_cleaned!$F:$F,"Missing")</f>
        <v>499723.03723404254</v>
      </c>
      <c r="V1551" t="str">
        <f t="shared" si="122"/>
        <v>Below Avg Pay</v>
      </c>
      <c r="W1551" t="str">
        <f t="shared" si="123"/>
        <v>High Performer</v>
      </c>
      <c r="Y1551" t="str">
        <f t="shared" si="124"/>
        <v>Underpaid High Performer</v>
      </c>
    </row>
    <row r="1552" spans="1:25">
      <c r="A1552" s="7" t="s">
        <v>1738</v>
      </c>
      <c r="B1552" s="8" t="s">
        <v>19</v>
      </c>
      <c r="C1552" s="8">
        <v>39</v>
      </c>
      <c r="D1552" s="8" t="s">
        <v>12</v>
      </c>
      <c r="E1552" s="8" t="s">
        <v>33</v>
      </c>
      <c r="F1552" s="8" t="s">
        <v>34</v>
      </c>
      <c r="G1552" s="9">
        <v>44594</v>
      </c>
      <c r="H1552" s="8" t="s">
        <v>312</v>
      </c>
      <c r="I1552" s="8" t="s">
        <v>70</v>
      </c>
      <c r="J1552" s="10" t="s">
        <v>24</v>
      </c>
      <c r="K1552" t="str">
        <f>_xlfn.XLOOKUP(A1552,attrition_cleaned!$A:$A,attrition_cleaned!$B:$B,"Missing")</f>
        <v>Yes</v>
      </c>
      <c r="L1552" s="9">
        <v>44781</v>
      </c>
      <c r="M1552">
        <f>_xlfn.XLOOKUP(A1552,compensation_cleaned!$A:$A,compensation_cleaned!$B:$B,"Missing")</f>
        <v>735520</v>
      </c>
      <c r="N1552">
        <f>_xlfn.XLOOKUP(A1552,compensation_cleaned!$A:$A,compensation_cleaned!$C:$C,"Missing")</f>
        <v>98150</v>
      </c>
      <c r="O1552" t="str">
        <f>_xlfn.XLOOKUP(A1552,compensation_cleaned!$A:$A,compensation_cleaned!$D:$D,"Missing")</f>
        <v>L2</v>
      </c>
      <c r="P1552">
        <f>_xlfn.XLOOKUP(A1552,engagement_pivot!$A:$A,engagement_pivot!$B:$B,"Missing")</f>
        <v>4.666666666666667</v>
      </c>
      <c r="Q1552" t="str">
        <f>IF(
  _xlfn.XLOOKUP(A1552, engagement_pivot!A:A, engagement_pivot!C:C, 0) &gt; 0,
  "Yes",
  "No"
)</f>
        <v>Yes</v>
      </c>
      <c r="R1552">
        <f t="shared" si="120"/>
        <v>6</v>
      </c>
      <c r="S1552" t="str">
        <f t="shared" si="121"/>
        <v>0–12 months</v>
      </c>
      <c r="T1552">
        <f>_xlfn.XLOOKUP(A1552,performance_pivot!$A:$A,performance_pivot!$B:$B,"Missing")</f>
        <v>3</v>
      </c>
      <c r="U1552">
        <f>_xlfn.XLOOKUP(A1552,compensation_cleaned!$A:$A,compensation_cleaned!$F:$F,"Missing")</f>
        <v>746435.40070921986</v>
      </c>
      <c r="V1552" t="str">
        <f t="shared" si="122"/>
        <v>Below Avg Pay</v>
      </c>
      <c r="W1552" t="str">
        <f t="shared" si="123"/>
        <v>Low/Avg Performer</v>
      </c>
      <c r="Y1552" t="str">
        <f t="shared" si="124"/>
        <v>Low Pay &amp; Low Performance</v>
      </c>
    </row>
    <row r="1553" spans="1:25">
      <c r="A1553" s="11" t="s">
        <v>1739</v>
      </c>
      <c r="B1553" s="12" t="s">
        <v>19</v>
      </c>
      <c r="C1553" s="12">
        <v>33</v>
      </c>
      <c r="D1553" s="12" t="s">
        <v>20</v>
      </c>
      <c r="E1553" s="12" t="s">
        <v>13</v>
      </c>
      <c r="F1553" s="12" t="s">
        <v>21</v>
      </c>
      <c r="G1553" s="13">
        <v>44675</v>
      </c>
      <c r="H1553" s="12" t="s">
        <v>422</v>
      </c>
      <c r="I1553" s="12" t="s">
        <v>31</v>
      </c>
      <c r="J1553" s="14" t="s">
        <v>24</v>
      </c>
      <c r="K1553" t="str">
        <f>_xlfn.XLOOKUP(A1553,attrition_cleaned!$A:$A,attrition_cleaned!$B:$B,"Missing")</f>
        <v>Yes</v>
      </c>
      <c r="L1553" s="13">
        <v>46188</v>
      </c>
      <c r="M1553">
        <f>_xlfn.XLOOKUP(A1553,compensation_cleaned!$A:$A,compensation_cleaned!$B:$B,"Missing")</f>
        <v>1107573</v>
      </c>
      <c r="N1553">
        <f>_xlfn.XLOOKUP(A1553,compensation_cleaned!$A:$A,compensation_cleaned!$C:$C,"Missing")</f>
        <v>138091</v>
      </c>
      <c r="O1553" t="str">
        <f>_xlfn.XLOOKUP(A1553,compensation_cleaned!$A:$A,compensation_cleaned!$D:$D,"Missing")</f>
        <v>L3</v>
      </c>
      <c r="P1553">
        <f>_xlfn.XLOOKUP(A1553,engagement_pivot!$A:$A,engagement_pivot!$B:$B,"Missing")</f>
        <v>4.666666666666667</v>
      </c>
      <c r="Q1553" t="str">
        <f>IF(
  _xlfn.XLOOKUP(A1553, engagement_pivot!A:A, engagement_pivot!C:C, 0) &gt; 0,
  "Yes",
  "No"
)</f>
        <v>Yes</v>
      </c>
      <c r="R1553">
        <f t="shared" si="120"/>
        <v>49</v>
      </c>
      <c r="S1553" t="str">
        <f t="shared" si="121"/>
        <v>37+ months</v>
      </c>
      <c r="T1553">
        <f>_xlfn.XLOOKUP(A1553,performance_pivot!$A:$A,performance_pivot!$B:$B,"Missing")</f>
        <v>3</v>
      </c>
      <c r="U1553">
        <f>_xlfn.XLOOKUP(A1553,compensation_cleaned!$A:$A,compensation_cleaned!$F:$F,"Missing")</f>
        <v>1044648.4727722772</v>
      </c>
      <c r="V1553" t="str">
        <f t="shared" si="122"/>
        <v>Above Avg Pay</v>
      </c>
      <c r="W1553" t="str">
        <f t="shared" si="123"/>
        <v>Low/Avg Performer</v>
      </c>
      <c r="Y1553" t="str">
        <f t="shared" si="124"/>
        <v>Overpaid Low Performer</v>
      </c>
    </row>
    <row r="1554" spans="1:25">
      <c r="A1554" s="7" t="s">
        <v>1740</v>
      </c>
      <c r="B1554" s="8" t="s">
        <v>19</v>
      </c>
      <c r="C1554" s="8">
        <v>44</v>
      </c>
      <c r="D1554" s="8" t="s">
        <v>12</v>
      </c>
      <c r="E1554" s="8" t="s">
        <v>49</v>
      </c>
      <c r="F1554" s="8" t="s">
        <v>68</v>
      </c>
      <c r="G1554" s="9">
        <v>44878</v>
      </c>
      <c r="H1554" s="8" t="s">
        <v>198</v>
      </c>
      <c r="I1554" s="8" t="s">
        <v>56</v>
      </c>
      <c r="J1554" s="10" t="s">
        <v>17</v>
      </c>
      <c r="K1554" t="str">
        <f>_xlfn.XLOOKUP(A1554,attrition_cleaned!$A:$A,attrition_cleaned!$B:$B,"Missing")</f>
        <v>No</v>
      </c>
      <c r="L1554" s="9"/>
      <c r="M1554">
        <f>_xlfn.XLOOKUP(A1554,compensation_cleaned!$A:$A,compensation_cleaned!$B:$B,"Missing")</f>
        <v>1722415</v>
      </c>
      <c r="N1554">
        <f>_xlfn.XLOOKUP(A1554,compensation_cleaned!$A:$A,compensation_cleaned!$C:$C,"Missing")</f>
        <v>204035</v>
      </c>
      <c r="O1554" t="str">
        <f>_xlfn.XLOOKUP(A1554,compensation_cleaned!$A:$A,compensation_cleaned!$D:$D,"Missing")</f>
        <v>L5</v>
      </c>
      <c r="P1554">
        <f>_xlfn.XLOOKUP(A1554,engagement_pivot!$A:$A,engagement_pivot!$B:$B,"Missing")</f>
        <v>5</v>
      </c>
      <c r="Q1554" t="str">
        <f>IF(
  _xlfn.XLOOKUP(A1554, engagement_pivot!A:A, engagement_pivot!C:C, 0) &gt; 0,
  "Yes",
  "No"
)</f>
        <v>Yes</v>
      </c>
      <c r="R1554">
        <f t="shared" si="120"/>
        <v>13</v>
      </c>
      <c r="S1554" t="str">
        <f t="shared" si="121"/>
        <v>13–36 months</v>
      </c>
      <c r="T1554">
        <f>_xlfn.XLOOKUP(A1554,performance_pivot!$A:$A,performance_pivot!$B:$B,"Missing")</f>
        <v>3</v>
      </c>
      <c r="U1554">
        <f>_xlfn.XLOOKUP(A1554,compensation_cleaned!$A:$A,compensation_cleaned!$F:$F,"Missing")</f>
        <v>1044648.4727722772</v>
      </c>
      <c r="V1554" t="str">
        <f t="shared" si="122"/>
        <v>Above Avg Pay</v>
      </c>
      <c r="W1554" t="str">
        <f t="shared" si="123"/>
        <v>Low/Avg Performer</v>
      </c>
      <c r="Y1554" t="str">
        <f t="shared" si="124"/>
        <v>Overpaid Low Performer</v>
      </c>
    </row>
    <row r="1555" spans="1:25">
      <c r="A1555" s="11" t="s">
        <v>1741</v>
      </c>
      <c r="B1555" s="12" t="s">
        <v>19</v>
      </c>
      <c r="C1555" s="12">
        <v>30</v>
      </c>
      <c r="D1555" s="12" t="s">
        <v>12</v>
      </c>
      <c r="E1555" s="12" t="s">
        <v>37</v>
      </c>
      <c r="F1555" s="12" t="s">
        <v>43</v>
      </c>
      <c r="G1555" s="13">
        <v>43698</v>
      </c>
      <c r="H1555" s="12" t="s">
        <v>207</v>
      </c>
      <c r="I1555" s="12" t="s">
        <v>31</v>
      </c>
      <c r="J1555" s="14" t="s">
        <v>24</v>
      </c>
      <c r="K1555" t="str">
        <f>_xlfn.XLOOKUP(A1555,attrition_cleaned!$A:$A,attrition_cleaned!$B:$B,"Missing")</f>
        <v>No</v>
      </c>
      <c r="L1555" s="13"/>
      <c r="M1555">
        <f>_xlfn.XLOOKUP(A1555,compensation_cleaned!$A:$A,compensation_cleaned!$B:$B,"Missing")</f>
        <v>969997</v>
      </c>
      <c r="N1555">
        <f>_xlfn.XLOOKUP(A1555,compensation_cleaned!$A:$A,compensation_cleaned!$C:$C,"Missing")</f>
        <v>79643</v>
      </c>
      <c r="O1555" t="str">
        <f>_xlfn.XLOOKUP(A1555,compensation_cleaned!$A:$A,compensation_cleaned!$D:$D,"Missing")</f>
        <v>L3</v>
      </c>
      <c r="P1555">
        <f>_xlfn.XLOOKUP(A1555,engagement_pivot!$A:$A,engagement_pivot!$B:$B,"Missing")</f>
        <v>2.3333333333333335</v>
      </c>
      <c r="Q1555" t="str">
        <f>IF(
  _xlfn.XLOOKUP(A1555, engagement_pivot!A:A, engagement_pivot!C:C, 0) &gt; 0,
  "Yes",
  "No"
)</f>
        <v>Yes</v>
      </c>
      <c r="R1555">
        <f t="shared" si="120"/>
        <v>52</v>
      </c>
      <c r="S1555" t="str">
        <f t="shared" si="121"/>
        <v>37+ months</v>
      </c>
      <c r="T1555">
        <f>_xlfn.XLOOKUP(A1555,performance_pivot!$A:$A,performance_pivot!$B:$B,"Missing")</f>
        <v>3</v>
      </c>
      <c r="U1555">
        <f>_xlfn.XLOOKUP(A1555,compensation_cleaned!$A:$A,compensation_cleaned!$F:$F,"Missing")</f>
        <v>1044648.4727722772</v>
      </c>
      <c r="V1555" t="str">
        <f t="shared" si="122"/>
        <v>Below Avg Pay</v>
      </c>
      <c r="W1555" t="str">
        <f t="shared" si="123"/>
        <v>Low/Avg Performer</v>
      </c>
      <c r="Y1555" t="str">
        <f t="shared" si="124"/>
        <v>Low Pay &amp; Low Performance</v>
      </c>
    </row>
    <row r="1556" spans="1:25">
      <c r="A1556" s="7" t="s">
        <v>1742</v>
      </c>
      <c r="B1556" s="8" t="s">
        <v>19</v>
      </c>
      <c r="C1556" s="8">
        <v>38</v>
      </c>
      <c r="D1556" s="8" t="s">
        <v>12</v>
      </c>
      <c r="E1556" s="8" t="s">
        <v>49</v>
      </c>
      <c r="F1556" s="8" t="s">
        <v>65</v>
      </c>
      <c r="G1556" s="9">
        <v>42891</v>
      </c>
      <c r="H1556" s="8" t="s">
        <v>47</v>
      </c>
      <c r="I1556" s="8" t="s">
        <v>56</v>
      </c>
      <c r="J1556" s="10" t="s">
        <v>24</v>
      </c>
      <c r="K1556" t="str">
        <f>_xlfn.XLOOKUP(A1556,attrition_cleaned!$A:$A,attrition_cleaned!$B:$B,"Missing")</f>
        <v>No</v>
      </c>
      <c r="L1556" s="9"/>
      <c r="M1556">
        <f>_xlfn.XLOOKUP(A1556,compensation_cleaned!$A:$A,compensation_cleaned!$B:$B,"Missing")</f>
        <v>766970</v>
      </c>
      <c r="N1556">
        <f>_xlfn.XLOOKUP(A1556,compensation_cleaned!$A:$A,compensation_cleaned!$C:$C,"Missing")</f>
        <v>64697</v>
      </c>
      <c r="O1556" t="str">
        <f>_xlfn.XLOOKUP(A1556,compensation_cleaned!$A:$A,compensation_cleaned!$D:$D,"Missing")</f>
        <v>L2</v>
      </c>
      <c r="P1556">
        <f>_xlfn.XLOOKUP(A1556,engagement_pivot!$A:$A,engagement_pivot!$B:$B,"Missing")</f>
        <v>1</v>
      </c>
      <c r="Q1556" t="str">
        <f>IF(
  _xlfn.XLOOKUP(A1556, engagement_pivot!A:A, engagement_pivot!C:C, 0) &gt; 0,
  "Yes",
  "No"
)</f>
        <v>Yes</v>
      </c>
      <c r="R1556">
        <f t="shared" si="120"/>
        <v>78</v>
      </c>
      <c r="S1556" t="str">
        <f t="shared" si="121"/>
        <v>37+ months</v>
      </c>
      <c r="T1556">
        <f>_xlfn.XLOOKUP(A1556,performance_pivot!$A:$A,performance_pivot!$B:$B,"Missing")</f>
        <v>2.5</v>
      </c>
      <c r="U1556">
        <f>_xlfn.XLOOKUP(A1556,compensation_cleaned!$A:$A,compensation_cleaned!$F:$F,"Missing")</f>
        <v>746435.40070921986</v>
      </c>
      <c r="V1556" t="str">
        <f t="shared" si="122"/>
        <v>Above Avg Pay</v>
      </c>
      <c r="W1556" t="str">
        <f t="shared" si="123"/>
        <v>Low/Avg Performer</v>
      </c>
      <c r="Y1556" t="str">
        <f t="shared" si="124"/>
        <v>Overpaid Low Performer</v>
      </c>
    </row>
    <row r="1557" spans="1:25">
      <c r="A1557" s="11" t="s">
        <v>1743</v>
      </c>
      <c r="B1557" s="12" t="s">
        <v>19</v>
      </c>
      <c r="C1557" s="12">
        <v>34</v>
      </c>
      <c r="D1557" s="12" t="s">
        <v>20</v>
      </c>
      <c r="E1557" s="12" t="s">
        <v>13</v>
      </c>
      <c r="F1557" s="12" t="s">
        <v>14</v>
      </c>
      <c r="G1557" s="13">
        <v>43043</v>
      </c>
      <c r="H1557" s="12" t="s">
        <v>164</v>
      </c>
      <c r="I1557" s="12" t="s">
        <v>45</v>
      </c>
      <c r="J1557" s="14" t="s">
        <v>24</v>
      </c>
      <c r="K1557" t="str">
        <f>_xlfn.XLOOKUP(A1557,attrition_cleaned!$A:$A,attrition_cleaned!$B:$B,"Missing")</f>
        <v>No</v>
      </c>
      <c r="L1557" s="13"/>
      <c r="M1557">
        <f>_xlfn.XLOOKUP(A1557,compensation_cleaned!$A:$A,compensation_cleaned!$B:$B,"Missing")</f>
        <v>1027264</v>
      </c>
      <c r="N1557">
        <f>_xlfn.XLOOKUP(A1557,compensation_cleaned!$A:$A,compensation_cleaned!$C:$C,"Missing")</f>
        <v>128394</v>
      </c>
      <c r="O1557" t="str">
        <f>_xlfn.XLOOKUP(A1557,compensation_cleaned!$A:$A,compensation_cleaned!$D:$D,"Missing")</f>
        <v>L3</v>
      </c>
      <c r="P1557">
        <f>_xlfn.XLOOKUP(A1557,engagement_pivot!$A:$A,engagement_pivot!$B:$B,"Missing")</f>
        <v>2.6666666666666665</v>
      </c>
      <c r="Q1557" t="str">
        <f>IF(
  _xlfn.XLOOKUP(A1557, engagement_pivot!A:A, engagement_pivot!C:C, 0) &gt; 0,
  "Yes",
  "No"
)</f>
        <v>Yes</v>
      </c>
      <c r="R1557">
        <f t="shared" si="120"/>
        <v>73</v>
      </c>
      <c r="S1557" t="str">
        <f t="shared" si="121"/>
        <v>37+ months</v>
      </c>
      <c r="T1557">
        <f>_xlfn.XLOOKUP(A1557,performance_pivot!$A:$A,performance_pivot!$B:$B,"Missing")</f>
        <v>4</v>
      </c>
      <c r="U1557">
        <f>_xlfn.XLOOKUP(A1557,compensation_cleaned!$A:$A,compensation_cleaned!$F:$F,"Missing")</f>
        <v>1044648.4727722772</v>
      </c>
      <c r="V1557" t="str">
        <f t="shared" si="122"/>
        <v>Below Avg Pay</v>
      </c>
      <c r="W1557" t="str">
        <f t="shared" si="123"/>
        <v>High Performer</v>
      </c>
      <c r="Y1557" t="str">
        <f t="shared" si="124"/>
        <v>Underpaid High Performer</v>
      </c>
    </row>
    <row r="1558" spans="1:25">
      <c r="A1558" s="7" t="s">
        <v>1744</v>
      </c>
      <c r="B1558" s="8" t="s">
        <v>19</v>
      </c>
      <c r="C1558" s="8">
        <v>30</v>
      </c>
      <c r="D1558" s="8" t="s">
        <v>12</v>
      </c>
      <c r="E1558" s="8" t="s">
        <v>37</v>
      </c>
      <c r="F1558" s="8" t="s">
        <v>38</v>
      </c>
      <c r="G1558" s="9">
        <v>42847</v>
      </c>
      <c r="H1558" s="8" t="s">
        <v>295</v>
      </c>
      <c r="I1558" s="8" t="s">
        <v>16</v>
      </c>
      <c r="J1558" s="10" t="s">
        <v>24</v>
      </c>
      <c r="K1558" t="str">
        <f>_xlfn.XLOOKUP(A1558,attrition_cleaned!$A:$A,attrition_cleaned!$B:$B,"Missing")</f>
        <v>No</v>
      </c>
      <c r="L1558" s="9"/>
      <c r="M1558">
        <f>_xlfn.XLOOKUP(A1558,compensation_cleaned!$A:$A,compensation_cleaned!$B:$B,"Missing")</f>
        <v>1960483</v>
      </c>
      <c r="N1558">
        <f>_xlfn.XLOOKUP(A1558,compensation_cleaned!$A:$A,compensation_cleaned!$C:$C,"Missing")</f>
        <v>276514</v>
      </c>
      <c r="O1558" t="str">
        <f>_xlfn.XLOOKUP(A1558,compensation_cleaned!$A:$A,compensation_cleaned!$D:$D,"Missing")</f>
        <v>L5</v>
      </c>
      <c r="P1558">
        <f>_xlfn.XLOOKUP(A1558,engagement_pivot!$A:$A,engagement_pivot!$B:$B,"Missing")</f>
        <v>3</v>
      </c>
      <c r="Q1558" t="str">
        <f>IF(
  _xlfn.XLOOKUP(A1558, engagement_pivot!A:A, engagement_pivot!C:C, 0) &gt; 0,
  "Yes",
  "No"
)</f>
        <v>Yes</v>
      </c>
      <c r="R1558">
        <f t="shared" si="120"/>
        <v>80</v>
      </c>
      <c r="S1558" t="str">
        <f t="shared" si="121"/>
        <v>37+ months</v>
      </c>
      <c r="T1558">
        <f>_xlfn.XLOOKUP(A1558,performance_pivot!$A:$A,performance_pivot!$B:$B,"Missing")</f>
        <v>4</v>
      </c>
      <c r="U1558">
        <f>_xlfn.XLOOKUP(A1558,compensation_cleaned!$A:$A,compensation_cleaned!$F:$F,"Missing")</f>
        <v>1044648.4727722772</v>
      </c>
      <c r="V1558" t="str">
        <f t="shared" si="122"/>
        <v>Above Avg Pay</v>
      </c>
      <c r="W1558" t="str">
        <f t="shared" si="123"/>
        <v>High Performer</v>
      </c>
      <c r="Y1558" t="str">
        <f t="shared" si="124"/>
        <v>Well Aligned</v>
      </c>
    </row>
    <row r="1559" spans="1:25">
      <c r="A1559" s="11" t="s">
        <v>1745</v>
      </c>
      <c r="B1559" s="12" t="s">
        <v>11</v>
      </c>
      <c r="C1559" s="12">
        <v>36</v>
      </c>
      <c r="D1559" s="12" t="s">
        <v>12</v>
      </c>
      <c r="E1559" s="12" t="s">
        <v>26</v>
      </c>
      <c r="F1559" s="12" t="s">
        <v>27</v>
      </c>
      <c r="G1559" s="13">
        <v>43232</v>
      </c>
      <c r="H1559" s="12" t="s">
        <v>312</v>
      </c>
      <c r="I1559" s="12" t="s">
        <v>23</v>
      </c>
      <c r="J1559" s="14" t="s">
        <v>17</v>
      </c>
      <c r="K1559" t="str">
        <f>_xlfn.XLOOKUP(A1559,attrition_cleaned!$A:$A,attrition_cleaned!$B:$B,"Missing")</f>
        <v>No</v>
      </c>
      <c r="L1559" s="13"/>
      <c r="M1559">
        <f>_xlfn.XLOOKUP(A1559,compensation_cleaned!$A:$A,compensation_cleaned!$B:$B,"Missing")</f>
        <v>1140417</v>
      </c>
      <c r="N1559">
        <f>_xlfn.XLOOKUP(A1559,compensation_cleaned!$A:$A,compensation_cleaned!$C:$C,"Missing")</f>
        <v>156923</v>
      </c>
      <c r="O1559" t="str">
        <f>_xlfn.XLOOKUP(A1559,compensation_cleaned!$A:$A,compensation_cleaned!$D:$D,"Missing")</f>
        <v>L3</v>
      </c>
      <c r="P1559">
        <f>_xlfn.XLOOKUP(A1559,engagement_pivot!$A:$A,engagement_pivot!$B:$B,"Missing")</f>
        <v>3</v>
      </c>
      <c r="Q1559" t="str">
        <f>IF(
  _xlfn.XLOOKUP(A1559, engagement_pivot!A:A, engagement_pivot!C:C, 0) &gt; 0,
  "Yes",
  "No"
)</f>
        <v>Yes</v>
      </c>
      <c r="R1559">
        <f t="shared" si="120"/>
        <v>67</v>
      </c>
      <c r="S1559" t="str">
        <f t="shared" si="121"/>
        <v>37+ months</v>
      </c>
      <c r="T1559">
        <f>_xlfn.XLOOKUP(A1559,performance_pivot!$A:$A,performance_pivot!$B:$B,"Missing")</f>
        <v>3.3333333333333335</v>
      </c>
      <c r="U1559">
        <f>_xlfn.XLOOKUP(A1559,compensation_cleaned!$A:$A,compensation_cleaned!$F:$F,"Missing")</f>
        <v>1044648.4727722772</v>
      </c>
      <c r="V1559" t="str">
        <f t="shared" si="122"/>
        <v>Above Avg Pay</v>
      </c>
      <c r="W1559" t="str">
        <f t="shared" si="123"/>
        <v>Low/Avg Performer</v>
      </c>
      <c r="Y1559" t="str">
        <f t="shared" si="124"/>
        <v>Overpaid Low Performer</v>
      </c>
    </row>
    <row r="1560" spans="1:25">
      <c r="A1560" s="7" t="s">
        <v>1746</v>
      </c>
      <c r="B1560" s="8" t="s">
        <v>19</v>
      </c>
      <c r="C1560" s="8">
        <v>44</v>
      </c>
      <c r="D1560" s="8" t="s">
        <v>12</v>
      </c>
      <c r="E1560" s="8" t="s">
        <v>49</v>
      </c>
      <c r="F1560" s="8" t="s">
        <v>68</v>
      </c>
      <c r="G1560" s="9">
        <v>43736</v>
      </c>
      <c r="H1560" s="8" t="s">
        <v>315</v>
      </c>
      <c r="I1560" s="8" t="s">
        <v>23</v>
      </c>
      <c r="J1560" s="10" t="s">
        <v>17</v>
      </c>
      <c r="K1560" t="str">
        <f>_xlfn.XLOOKUP(A1560,attrition_cleaned!$A:$A,attrition_cleaned!$B:$B,"Missing")</f>
        <v>No</v>
      </c>
      <c r="L1560" s="9"/>
      <c r="M1560">
        <f>_xlfn.XLOOKUP(A1560,compensation_cleaned!$A:$A,compensation_cleaned!$B:$B,"Missing")</f>
        <v>496003</v>
      </c>
      <c r="N1560">
        <f>_xlfn.XLOOKUP(A1560,compensation_cleaned!$A:$A,compensation_cleaned!$C:$C,"Missing")</f>
        <v>27310</v>
      </c>
      <c r="O1560" t="str">
        <f>_xlfn.XLOOKUP(A1560,compensation_cleaned!$A:$A,compensation_cleaned!$D:$D,"Missing")</f>
        <v>L1</v>
      </c>
      <c r="P1560">
        <f>_xlfn.XLOOKUP(A1560,engagement_pivot!$A:$A,engagement_pivot!$B:$B,"Missing")</f>
        <v>2.5</v>
      </c>
      <c r="Q1560" t="str">
        <f>IF(
  _xlfn.XLOOKUP(A1560, engagement_pivot!A:A, engagement_pivot!C:C, 0) &gt; 0,
  "Yes",
  "No"
)</f>
        <v>Yes</v>
      </c>
      <c r="R1560">
        <f t="shared" si="120"/>
        <v>51</v>
      </c>
      <c r="S1560" t="str">
        <f t="shared" si="121"/>
        <v>37+ months</v>
      </c>
      <c r="T1560">
        <f>_xlfn.XLOOKUP(A1560,performance_pivot!$A:$A,performance_pivot!$B:$B,"Missing")</f>
        <v>4</v>
      </c>
      <c r="U1560">
        <f>_xlfn.XLOOKUP(A1560,compensation_cleaned!$A:$A,compensation_cleaned!$F:$F,"Missing")</f>
        <v>499723.03723404254</v>
      </c>
      <c r="V1560" t="str">
        <f t="shared" si="122"/>
        <v>Below Avg Pay</v>
      </c>
      <c r="W1560" t="str">
        <f t="shared" si="123"/>
        <v>High Performer</v>
      </c>
      <c r="Y1560" t="str">
        <f t="shared" si="124"/>
        <v>Underpaid High Performer</v>
      </c>
    </row>
    <row r="1561" spans="1:25">
      <c r="A1561" s="11" t="s">
        <v>1747</v>
      </c>
      <c r="B1561" s="12" t="s">
        <v>19</v>
      </c>
      <c r="C1561" s="12">
        <v>28</v>
      </c>
      <c r="D1561" s="12" t="s">
        <v>12</v>
      </c>
      <c r="E1561" s="12" t="s">
        <v>33</v>
      </c>
      <c r="F1561" s="12" t="s">
        <v>34</v>
      </c>
      <c r="G1561" s="13">
        <v>45163</v>
      </c>
      <c r="H1561" s="12" t="s">
        <v>299</v>
      </c>
      <c r="I1561" s="12" t="s">
        <v>45</v>
      </c>
      <c r="J1561" s="14" t="s">
        <v>17</v>
      </c>
      <c r="K1561" t="str">
        <f>_xlfn.XLOOKUP(A1561,attrition_cleaned!$A:$A,attrition_cleaned!$B:$B,"Missing")</f>
        <v>No</v>
      </c>
      <c r="L1561" s="13"/>
      <c r="M1561">
        <f>_xlfn.XLOOKUP(A1561,compensation_cleaned!$A:$A,compensation_cleaned!$B:$B,"Missing")</f>
        <v>1062299</v>
      </c>
      <c r="N1561">
        <f>_xlfn.XLOOKUP(A1561,compensation_cleaned!$A:$A,compensation_cleaned!$C:$C,"Missing")</f>
        <v>82231</v>
      </c>
      <c r="O1561" t="str">
        <f>_xlfn.XLOOKUP(A1561,compensation_cleaned!$A:$A,compensation_cleaned!$D:$D,"Missing")</f>
        <v>L3</v>
      </c>
      <c r="P1561">
        <f>_xlfn.XLOOKUP(A1561,engagement_pivot!$A:$A,engagement_pivot!$B:$B,"Missing")</f>
        <v>2</v>
      </c>
      <c r="Q1561" t="str">
        <f>IF(
  _xlfn.XLOOKUP(A1561, engagement_pivot!A:A, engagement_pivot!C:C, 0) &gt; 0,
  "Yes",
  "No"
)</f>
        <v>Yes</v>
      </c>
      <c r="R1561">
        <f t="shared" si="120"/>
        <v>4</v>
      </c>
      <c r="S1561" t="str">
        <f t="shared" si="121"/>
        <v>0–12 months</v>
      </c>
      <c r="T1561">
        <f>_xlfn.XLOOKUP(A1561,performance_pivot!$A:$A,performance_pivot!$B:$B,"Missing")</f>
        <v>4</v>
      </c>
      <c r="U1561">
        <f>_xlfn.XLOOKUP(A1561,compensation_cleaned!$A:$A,compensation_cleaned!$F:$F,"Missing")</f>
        <v>1044648.4727722772</v>
      </c>
      <c r="V1561" t="str">
        <f t="shared" si="122"/>
        <v>Above Avg Pay</v>
      </c>
      <c r="W1561" t="str">
        <f t="shared" si="123"/>
        <v>High Performer</v>
      </c>
      <c r="Y1561" t="str">
        <f t="shared" si="124"/>
        <v>Well Aligned</v>
      </c>
    </row>
    <row r="1562" spans="1:25">
      <c r="A1562" s="7" t="s">
        <v>1748</v>
      </c>
      <c r="B1562" s="8" t="s">
        <v>19</v>
      </c>
      <c r="C1562" s="8">
        <v>23</v>
      </c>
      <c r="D1562" s="8" t="s">
        <v>20</v>
      </c>
      <c r="E1562" s="8" t="s">
        <v>13</v>
      </c>
      <c r="F1562" s="8" t="s">
        <v>14</v>
      </c>
      <c r="G1562" s="9">
        <v>43263</v>
      </c>
      <c r="H1562" s="8" t="s">
        <v>534</v>
      </c>
      <c r="I1562" s="8" t="s">
        <v>56</v>
      </c>
      <c r="J1562" s="10" t="s">
        <v>24</v>
      </c>
      <c r="K1562" t="str">
        <f>_xlfn.XLOOKUP(A1562,attrition_cleaned!$A:$A,attrition_cleaned!$B:$B,"Missing")</f>
        <v>No</v>
      </c>
      <c r="L1562" s="9"/>
      <c r="M1562">
        <f>_xlfn.XLOOKUP(A1562,compensation_cleaned!$A:$A,compensation_cleaned!$B:$B,"Missing")</f>
        <v>1095558</v>
      </c>
      <c r="N1562">
        <f>_xlfn.XLOOKUP(A1562,compensation_cleaned!$A:$A,compensation_cleaned!$C:$C,"Missing")</f>
        <v>93681</v>
      </c>
      <c r="O1562" t="str">
        <f>_xlfn.XLOOKUP(A1562,compensation_cleaned!$A:$A,compensation_cleaned!$D:$D,"Missing")</f>
        <v>L3</v>
      </c>
      <c r="P1562">
        <f>_xlfn.XLOOKUP(A1562,engagement_pivot!$A:$A,engagement_pivot!$B:$B,"Missing")</f>
        <v>3</v>
      </c>
      <c r="Q1562" t="str">
        <f>IF(
  _xlfn.XLOOKUP(A1562, engagement_pivot!A:A, engagement_pivot!C:C, 0) &gt; 0,
  "Yes",
  "No"
)</f>
        <v>Yes</v>
      </c>
      <c r="R1562">
        <f t="shared" si="120"/>
        <v>66</v>
      </c>
      <c r="S1562" t="str">
        <f t="shared" si="121"/>
        <v>37+ months</v>
      </c>
      <c r="T1562">
        <f>_xlfn.XLOOKUP(A1562,performance_pivot!$A:$A,performance_pivot!$B:$B,"Missing")</f>
        <v>3.3333333333333335</v>
      </c>
      <c r="U1562">
        <f>_xlfn.XLOOKUP(A1562,compensation_cleaned!$A:$A,compensation_cleaned!$F:$F,"Missing")</f>
        <v>1044648.4727722772</v>
      </c>
      <c r="V1562" t="str">
        <f t="shared" si="122"/>
        <v>Above Avg Pay</v>
      </c>
      <c r="W1562" t="str">
        <f t="shared" si="123"/>
        <v>Low/Avg Performer</v>
      </c>
      <c r="Y1562" t="str">
        <f t="shared" si="124"/>
        <v>Overpaid Low Performer</v>
      </c>
    </row>
    <row r="1563" spans="1:25">
      <c r="A1563" s="11" t="s">
        <v>1749</v>
      </c>
      <c r="B1563" s="12" t="s">
        <v>19</v>
      </c>
      <c r="C1563" s="12">
        <v>29</v>
      </c>
      <c r="D1563" s="12" t="s">
        <v>20</v>
      </c>
      <c r="E1563" s="12" t="s">
        <v>49</v>
      </c>
      <c r="F1563" s="12" t="s">
        <v>50</v>
      </c>
      <c r="G1563" s="13">
        <v>44537</v>
      </c>
      <c r="H1563" s="12" t="s">
        <v>166</v>
      </c>
      <c r="I1563" s="12" t="s">
        <v>31</v>
      </c>
      <c r="J1563" s="14" t="s">
        <v>24</v>
      </c>
      <c r="K1563" t="str">
        <f>_xlfn.XLOOKUP(A1563,attrition_cleaned!$A:$A,attrition_cleaned!$B:$B,"Missing")</f>
        <v>No</v>
      </c>
      <c r="L1563" s="13"/>
      <c r="M1563">
        <f>_xlfn.XLOOKUP(A1563,compensation_cleaned!$A:$A,compensation_cleaned!$B:$B,"Missing")</f>
        <v>630184</v>
      </c>
      <c r="N1563">
        <f>_xlfn.XLOOKUP(A1563,compensation_cleaned!$A:$A,compensation_cleaned!$C:$C,"Missing")</f>
        <v>50123</v>
      </c>
      <c r="O1563" t="str">
        <f>_xlfn.XLOOKUP(A1563,compensation_cleaned!$A:$A,compensation_cleaned!$D:$D,"Missing")</f>
        <v>L2</v>
      </c>
      <c r="P1563">
        <f>_xlfn.XLOOKUP(A1563,engagement_pivot!$A:$A,engagement_pivot!$B:$B,"Missing")</f>
        <v>2.6666666666666665</v>
      </c>
      <c r="Q1563" t="str">
        <f>IF(
  _xlfn.XLOOKUP(A1563, engagement_pivot!A:A, engagement_pivot!C:C, 0) &gt; 0,
  "Yes",
  "No"
)</f>
        <v>Yes</v>
      </c>
      <c r="R1563">
        <f t="shared" si="120"/>
        <v>24</v>
      </c>
      <c r="S1563" t="str">
        <f t="shared" si="121"/>
        <v>13–36 months</v>
      </c>
      <c r="T1563">
        <f>_xlfn.XLOOKUP(A1563,performance_pivot!$A:$A,performance_pivot!$B:$B,"Missing")</f>
        <v>4.5</v>
      </c>
      <c r="U1563">
        <f>_xlfn.XLOOKUP(A1563,compensation_cleaned!$A:$A,compensation_cleaned!$F:$F,"Missing")</f>
        <v>746435.40070921986</v>
      </c>
      <c r="V1563" t="str">
        <f t="shared" si="122"/>
        <v>Below Avg Pay</v>
      </c>
      <c r="W1563" t="str">
        <f t="shared" si="123"/>
        <v>High Performer</v>
      </c>
      <c r="Y1563" t="str">
        <f t="shared" si="124"/>
        <v>Underpaid High Performer</v>
      </c>
    </row>
    <row r="1564" spans="1:25">
      <c r="A1564" s="7" t="s">
        <v>1750</v>
      </c>
      <c r="B1564" s="8" t="s">
        <v>19</v>
      </c>
      <c r="C1564" s="8">
        <v>25</v>
      </c>
      <c r="D1564" s="8" t="s">
        <v>12</v>
      </c>
      <c r="E1564" s="8" t="s">
        <v>13</v>
      </c>
      <c r="F1564" s="8" t="s">
        <v>21</v>
      </c>
      <c r="G1564" s="9">
        <v>43975</v>
      </c>
      <c r="H1564" s="8" t="s">
        <v>53</v>
      </c>
      <c r="I1564" s="8" t="s">
        <v>70</v>
      </c>
      <c r="J1564" s="10" t="s">
        <v>24</v>
      </c>
      <c r="K1564" t="str">
        <f>_xlfn.XLOOKUP(A1564,attrition_cleaned!$A:$A,attrition_cleaned!$B:$B,"Missing")</f>
        <v>No</v>
      </c>
      <c r="L1564" s="9"/>
      <c r="M1564">
        <f>_xlfn.XLOOKUP(A1564,compensation_cleaned!$A:$A,compensation_cleaned!$B:$B,"Missing")</f>
        <v>842934</v>
      </c>
      <c r="N1564">
        <f>_xlfn.XLOOKUP(A1564,compensation_cleaned!$A:$A,compensation_cleaned!$C:$C,"Missing")</f>
        <v>122827</v>
      </c>
      <c r="O1564" t="str">
        <f>_xlfn.XLOOKUP(A1564,compensation_cleaned!$A:$A,compensation_cleaned!$D:$D,"Missing")</f>
        <v>L2</v>
      </c>
      <c r="P1564">
        <f>_xlfn.XLOOKUP(A1564,engagement_pivot!$A:$A,engagement_pivot!$B:$B,"Missing")</f>
        <v>4</v>
      </c>
      <c r="Q1564" t="str">
        <f>IF(
  _xlfn.XLOOKUP(A1564, engagement_pivot!A:A, engagement_pivot!C:C, 0) &gt; 0,
  "Yes",
  "No"
)</f>
        <v>Yes</v>
      </c>
      <c r="R1564">
        <f t="shared" si="120"/>
        <v>43</v>
      </c>
      <c r="S1564" t="str">
        <f t="shared" si="121"/>
        <v>37+ months</v>
      </c>
      <c r="T1564">
        <f>_xlfn.XLOOKUP(A1564,performance_pivot!$A:$A,performance_pivot!$B:$B,"Missing")</f>
        <v>4.5</v>
      </c>
      <c r="U1564">
        <f>_xlfn.XLOOKUP(A1564,compensation_cleaned!$A:$A,compensation_cleaned!$F:$F,"Missing")</f>
        <v>746435.40070921986</v>
      </c>
      <c r="V1564" t="str">
        <f t="shared" si="122"/>
        <v>Above Avg Pay</v>
      </c>
      <c r="W1564" t="str">
        <f t="shared" si="123"/>
        <v>High Performer</v>
      </c>
      <c r="Y1564" t="str">
        <f t="shared" si="124"/>
        <v>Well Aligned</v>
      </c>
    </row>
    <row r="1565" spans="1:25">
      <c r="A1565" s="11" t="s">
        <v>1751</v>
      </c>
      <c r="B1565" s="12" t="s">
        <v>19</v>
      </c>
      <c r="C1565" s="12">
        <v>38</v>
      </c>
      <c r="D1565" s="12" t="s">
        <v>12</v>
      </c>
      <c r="E1565" s="12" t="s">
        <v>49</v>
      </c>
      <c r="F1565" s="12" t="s">
        <v>50</v>
      </c>
      <c r="G1565" s="13">
        <v>44098</v>
      </c>
      <c r="H1565" s="12" t="s">
        <v>308</v>
      </c>
      <c r="I1565" s="12" t="s">
        <v>45</v>
      </c>
      <c r="J1565" s="14" t="s">
        <v>24</v>
      </c>
      <c r="K1565" t="str">
        <f>_xlfn.XLOOKUP(A1565,attrition_cleaned!$A:$A,attrition_cleaned!$B:$B,"Missing")</f>
        <v>No</v>
      </c>
      <c r="L1565" s="13"/>
      <c r="M1565">
        <f>_xlfn.XLOOKUP(A1565,compensation_cleaned!$A:$A,compensation_cleaned!$B:$B,"Missing")</f>
        <v>410231</v>
      </c>
      <c r="N1565">
        <f>_xlfn.XLOOKUP(A1565,compensation_cleaned!$A:$A,compensation_cleaned!$C:$C,"Missing")</f>
        <v>56738</v>
      </c>
      <c r="O1565" t="str">
        <f>_xlfn.XLOOKUP(A1565,compensation_cleaned!$A:$A,compensation_cleaned!$D:$D,"Missing")</f>
        <v>L1</v>
      </c>
      <c r="P1565">
        <f>_xlfn.XLOOKUP(A1565,engagement_pivot!$A:$A,engagement_pivot!$B:$B,"Missing")</f>
        <v>5</v>
      </c>
      <c r="Q1565" t="str">
        <f>IF(
  _xlfn.XLOOKUP(A1565, engagement_pivot!A:A, engagement_pivot!C:C, 0) &gt; 0,
  "Yes",
  "No"
)</f>
        <v>Yes</v>
      </c>
      <c r="R1565">
        <f t="shared" si="120"/>
        <v>39</v>
      </c>
      <c r="S1565" t="str">
        <f t="shared" si="121"/>
        <v>37+ months</v>
      </c>
      <c r="T1565">
        <f>_xlfn.XLOOKUP(A1565,performance_pivot!$A:$A,performance_pivot!$B:$B,"Missing")</f>
        <v>3</v>
      </c>
      <c r="U1565">
        <f>_xlfn.XLOOKUP(A1565,compensation_cleaned!$A:$A,compensation_cleaned!$F:$F,"Missing")</f>
        <v>499723.03723404254</v>
      </c>
      <c r="V1565" t="str">
        <f t="shared" si="122"/>
        <v>Below Avg Pay</v>
      </c>
      <c r="W1565" t="str">
        <f t="shared" si="123"/>
        <v>Low/Avg Performer</v>
      </c>
      <c r="Y1565" t="str">
        <f t="shared" si="124"/>
        <v>Low Pay &amp; Low Performance</v>
      </c>
    </row>
    <row r="1566" spans="1:25">
      <c r="A1566" s="7" t="s">
        <v>1752</v>
      </c>
      <c r="B1566" s="8" t="s">
        <v>11</v>
      </c>
      <c r="C1566" s="8">
        <v>42</v>
      </c>
      <c r="D1566" s="8" t="s">
        <v>12</v>
      </c>
      <c r="E1566" s="8" t="s">
        <v>49</v>
      </c>
      <c r="F1566" s="8" t="s">
        <v>65</v>
      </c>
      <c r="G1566" s="9">
        <v>42772</v>
      </c>
      <c r="H1566" s="8" t="s">
        <v>69</v>
      </c>
      <c r="I1566" s="8" t="s">
        <v>45</v>
      </c>
      <c r="J1566" s="10" t="s">
        <v>24</v>
      </c>
      <c r="K1566" t="str">
        <f>_xlfn.XLOOKUP(A1566,attrition_cleaned!$A:$A,attrition_cleaned!$B:$B,"Missing")</f>
        <v>Yes</v>
      </c>
      <c r="L1566" s="9">
        <v>44566</v>
      </c>
      <c r="M1566">
        <f>_xlfn.XLOOKUP(A1566,compensation_cleaned!$A:$A,compensation_cleaned!$B:$B,"Missing")</f>
        <v>1330125</v>
      </c>
      <c r="N1566">
        <f>_xlfn.XLOOKUP(A1566,compensation_cleaned!$A:$A,compensation_cleaned!$C:$C,"Missing")</f>
        <v>131456</v>
      </c>
      <c r="O1566" t="str">
        <f>_xlfn.XLOOKUP(A1566,compensation_cleaned!$A:$A,compensation_cleaned!$D:$D,"Missing")</f>
        <v>L4</v>
      </c>
      <c r="P1566">
        <f>_xlfn.XLOOKUP(A1566,engagement_pivot!$A:$A,engagement_pivot!$B:$B,"Missing")</f>
        <v>4</v>
      </c>
      <c r="Q1566" t="str">
        <f>IF(
  _xlfn.XLOOKUP(A1566, engagement_pivot!A:A, engagement_pivot!C:C, 0) &gt; 0,
  "Yes",
  "No"
)</f>
        <v>Yes</v>
      </c>
      <c r="R1566">
        <f t="shared" si="120"/>
        <v>58</v>
      </c>
      <c r="S1566" t="str">
        <f t="shared" si="121"/>
        <v>37+ months</v>
      </c>
      <c r="T1566">
        <f>_xlfn.XLOOKUP(A1566,performance_pivot!$A:$A,performance_pivot!$B:$B,"Missing")</f>
        <v>3.5</v>
      </c>
      <c r="U1566">
        <f>_xlfn.XLOOKUP(A1566,compensation_cleaned!$A:$A,compensation_cleaned!$F:$F,"Missing")</f>
        <v>1044648.4727722772</v>
      </c>
      <c r="V1566" t="str">
        <f t="shared" si="122"/>
        <v>Above Avg Pay</v>
      </c>
      <c r="W1566" t="str">
        <f t="shared" si="123"/>
        <v>Low/Avg Performer</v>
      </c>
      <c r="Y1566" t="str">
        <f t="shared" si="124"/>
        <v>Overpaid Low Performer</v>
      </c>
    </row>
    <row r="1567" spans="1:25">
      <c r="A1567" s="11" t="s">
        <v>1753</v>
      </c>
      <c r="B1567" s="12" t="s">
        <v>19</v>
      </c>
      <c r="C1567" s="12">
        <v>27</v>
      </c>
      <c r="D1567" s="12" t="s">
        <v>20</v>
      </c>
      <c r="E1567" s="12" t="s">
        <v>33</v>
      </c>
      <c r="F1567" s="12" t="s">
        <v>34</v>
      </c>
      <c r="G1567" s="13">
        <v>44585</v>
      </c>
      <c r="H1567" s="12" t="s">
        <v>545</v>
      </c>
      <c r="I1567" s="12" t="s">
        <v>23</v>
      </c>
      <c r="J1567" s="14" t="s">
        <v>24</v>
      </c>
      <c r="K1567" t="str">
        <f>_xlfn.XLOOKUP(A1567,attrition_cleaned!$A:$A,attrition_cleaned!$B:$B,"Missing")</f>
        <v>No</v>
      </c>
      <c r="L1567" s="13"/>
      <c r="M1567">
        <f>_xlfn.XLOOKUP(A1567,compensation_cleaned!$A:$A,compensation_cleaned!$B:$B,"Missing")</f>
        <v>885775</v>
      </c>
      <c r="N1567">
        <f>_xlfn.XLOOKUP(A1567,compensation_cleaned!$A:$A,compensation_cleaned!$C:$C,"Missing")</f>
        <v>98553</v>
      </c>
      <c r="O1567" t="str">
        <f>_xlfn.XLOOKUP(A1567,compensation_cleaned!$A:$A,compensation_cleaned!$D:$D,"Missing")</f>
        <v>L2</v>
      </c>
      <c r="P1567">
        <f>_xlfn.XLOOKUP(A1567,engagement_pivot!$A:$A,engagement_pivot!$B:$B,"Missing")</f>
        <v>2.6666666666666665</v>
      </c>
      <c r="Q1567" t="str">
        <f>IF(
  _xlfn.XLOOKUP(A1567, engagement_pivot!A:A, engagement_pivot!C:C, 0) &gt; 0,
  "Yes",
  "No"
)</f>
        <v>Yes</v>
      </c>
      <c r="R1567">
        <f t="shared" si="120"/>
        <v>23</v>
      </c>
      <c r="S1567" t="str">
        <f t="shared" si="121"/>
        <v>13–36 months</v>
      </c>
      <c r="T1567">
        <f>_xlfn.XLOOKUP(A1567,performance_pivot!$A:$A,performance_pivot!$B:$B,"Missing")</f>
        <v>4.25</v>
      </c>
      <c r="U1567">
        <f>_xlfn.XLOOKUP(A1567,compensation_cleaned!$A:$A,compensation_cleaned!$F:$F,"Missing")</f>
        <v>746435.40070921986</v>
      </c>
      <c r="V1567" t="str">
        <f t="shared" si="122"/>
        <v>Above Avg Pay</v>
      </c>
      <c r="W1567" t="str">
        <f t="shared" si="123"/>
        <v>High Performer</v>
      </c>
      <c r="Y1567" t="str">
        <f t="shared" si="124"/>
        <v>Well Aligned</v>
      </c>
    </row>
    <row r="1568" spans="1:25">
      <c r="A1568" s="7" t="s">
        <v>1754</v>
      </c>
      <c r="B1568" s="8" t="s">
        <v>11</v>
      </c>
      <c r="C1568" s="8">
        <v>28</v>
      </c>
      <c r="D1568" s="8" t="s">
        <v>20</v>
      </c>
      <c r="E1568" s="8" t="s">
        <v>13</v>
      </c>
      <c r="F1568" s="8" t="s">
        <v>14</v>
      </c>
      <c r="G1568" s="9">
        <v>44868</v>
      </c>
      <c r="H1568" s="8" t="s">
        <v>105</v>
      </c>
      <c r="I1568" s="8" t="s">
        <v>31</v>
      </c>
      <c r="J1568" s="10" t="s">
        <v>24</v>
      </c>
      <c r="K1568" t="str">
        <f>_xlfn.XLOOKUP(A1568,attrition_cleaned!$A:$A,attrition_cleaned!$B:$B,"Missing")</f>
        <v>Yes</v>
      </c>
      <c r="L1568" s="9">
        <v>45652</v>
      </c>
      <c r="M1568">
        <f>_xlfn.XLOOKUP(A1568,compensation_cleaned!$A:$A,compensation_cleaned!$B:$B,"Missing")</f>
        <v>1090075</v>
      </c>
      <c r="N1568">
        <f>_xlfn.XLOOKUP(A1568,compensation_cleaned!$A:$A,compensation_cleaned!$C:$C,"Missing")</f>
        <v>105791</v>
      </c>
      <c r="O1568" t="str">
        <f>_xlfn.XLOOKUP(A1568,compensation_cleaned!$A:$A,compensation_cleaned!$D:$D,"Missing")</f>
        <v>L3</v>
      </c>
      <c r="P1568">
        <f>_xlfn.XLOOKUP(A1568,engagement_pivot!$A:$A,engagement_pivot!$B:$B,"Missing")</f>
        <v>2</v>
      </c>
      <c r="Q1568" t="str">
        <f>IF(
  _xlfn.XLOOKUP(A1568, engagement_pivot!A:A, engagement_pivot!C:C, 0) &gt; 0,
  "Yes",
  "No"
)</f>
        <v>Yes</v>
      </c>
      <c r="R1568">
        <f t="shared" si="120"/>
        <v>25</v>
      </c>
      <c r="S1568" t="str">
        <f t="shared" si="121"/>
        <v>13–36 months</v>
      </c>
      <c r="T1568">
        <f>_xlfn.XLOOKUP(A1568,performance_pivot!$A:$A,performance_pivot!$B:$B,"Missing")</f>
        <v>3</v>
      </c>
      <c r="U1568">
        <f>_xlfn.XLOOKUP(A1568,compensation_cleaned!$A:$A,compensation_cleaned!$F:$F,"Missing")</f>
        <v>1044648.4727722772</v>
      </c>
      <c r="V1568" t="str">
        <f t="shared" si="122"/>
        <v>Above Avg Pay</v>
      </c>
      <c r="W1568" t="str">
        <f t="shared" si="123"/>
        <v>Low/Avg Performer</v>
      </c>
      <c r="Y1568" t="str">
        <f t="shared" si="124"/>
        <v>Overpaid Low Performer</v>
      </c>
    </row>
    <row r="1569" spans="1:25">
      <c r="A1569" s="11" t="s">
        <v>1755</v>
      </c>
      <c r="B1569" s="12" t="s">
        <v>11</v>
      </c>
      <c r="C1569" s="12">
        <v>41</v>
      </c>
      <c r="D1569" s="12" t="s">
        <v>12</v>
      </c>
      <c r="E1569" s="12" t="s">
        <v>33</v>
      </c>
      <c r="F1569" s="12" t="s">
        <v>112</v>
      </c>
      <c r="G1569" s="13">
        <v>44172</v>
      </c>
      <c r="H1569" s="12" t="s">
        <v>233</v>
      </c>
      <c r="I1569" s="12" t="s">
        <v>23</v>
      </c>
      <c r="J1569" s="14" t="s">
        <v>17</v>
      </c>
      <c r="K1569" t="str">
        <f>_xlfn.XLOOKUP(A1569,attrition_cleaned!$A:$A,attrition_cleaned!$B:$B,"Missing")</f>
        <v>No</v>
      </c>
      <c r="L1569" s="13"/>
      <c r="M1569">
        <f>_xlfn.XLOOKUP(A1569,compensation_cleaned!$A:$A,compensation_cleaned!$B:$B,"Missing")</f>
        <v>967363</v>
      </c>
      <c r="N1569">
        <f>_xlfn.XLOOKUP(A1569,compensation_cleaned!$A:$A,compensation_cleaned!$C:$C,"Missing")</f>
        <v>93238</v>
      </c>
      <c r="O1569" t="str">
        <f>_xlfn.XLOOKUP(A1569,compensation_cleaned!$A:$A,compensation_cleaned!$D:$D,"Missing")</f>
        <v>L3</v>
      </c>
      <c r="P1569">
        <f>_xlfn.XLOOKUP(A1569,engagement_pivot!$A:$A,engagement_pivot!$B:$B,"Missing")</f>
        <v>4</v>
      </c>
      <c r="Q1569" t="str">
        <f>IF(
  _xlfn.XLOOKUP(A1569, engagement_pivot!A:A, engagement_pivot!C:C, 0) &gt; 0,
  "Yes",
  "No"
)</f>
        <v>Yes</v>
      </c>
      <c r="R1569">
        <f t="shared" si="120"/>
        <v>36</v>
      </c>
      <c r="S1569" t="str">
        <f t="shared" si="121"/>
        <v>13–36 months</v>
      </c>
      <c r="T1569">
        <f>_xlfn.XLOOKUP(A1569,performance_pivot!$A:$A,performance_pivot!$B:$B,"Missing")</f>
        <v>4</v>
      </c>
      <c r="U1569">
        <f>_xlfn.XLOOKUP(A1569,compensation_cleaned!$A:$A,compensation_cleaned!$F:$F,"Missing")</f>
        <v>1044648.4727722772</v>
      </c>
      <c r="V1569" t="str">
        <f t="shared" si="122"/>
        <v>Below Avg Pay</v>
      </c>
      <c r="W1569" t="str">
        <f t="shared" si="123"/>
        <v>High Performer</v>
      </c>
      <c r="Y1569" t="str">
        <f t="shared" si="124"/>
        <v>Underpaid High Performer</v>
      </c>
    </row>
    <row r="1570" spans="1:25">
      <c r="A1570" s="7" t="s">
        <v>1756</v>
      </c>
      <c r="B1570" s="8" t="s">
        <v>11</v>
      </c>
      <c r="C1570" s="8">
        <v>41</v>
      </c>
      <c r="D1570" s="8" t="s">
        <v>12</v>
      </c>
      <c r="E1570" s="8" t="s">
        <v>26</v>
      </c>
      <c r="F1570" s="8" t="s">
        <v>27</v>
      </c>
      <c r="G1570" s="9">
        <v>44001</v>
      </c>
      <c r="H1570" s="8" t="s">
        <v>372</v>
      </c>
      <c r="I1570" s="8" t="s">
        <v>16</v>
      </c>
      <c r="J1570" s="10" t="s">
        <v>24</v>
      </c>
      <c r="K1570" t="str">
        <f>_xlfn.XLOOKUP(A1570,attrition_cleaned!$A:$A,attrition_cleaned!$B:$B,"Missing")</f>
        <v>Yes</v>
      </c>
      <c r="L1570" s="9">
        <v>44945</v>
      </c>
      <c r="M1570">
        <f>_xlfn.XLOOKUP(A1570,compensation_cleaned!$A:$A,compensation_cleaned!$B:$B,"Missing")</f>
        <v>868734</v>
      </c>
      <c r="N1570">
        <f>_xlfn.XLOOKUP(A1570,compensation_cleaned!$A:$A,compensation_cleaned!$C:$C,"Missing")</f>
        <v>109627</v>
      </c>
      <c r="O1570" t="str">
        <f>_xlfn.XLOOKUP(A1570,compensation_cleaned!$A:$A,compensation_cleaned!$D:$D,"Missing")</f>
        <v>L2</v>
      </c>
      <c r="P1570">
        <f>_xlfn.XLOOKUP(A1570,engagement_pivot!$A:$A,engagement_pivot!$B:$B,"Missing")</f>
        <v>3.5</v>
      </c>
      <c r="Q1570" t="str">
        <f>IF(
  _xlfn.XLOOKUP(A1570, engagement_pivot!A:A, engagement_pivot!C:C, 0) &gt; 0,
  "Yes",
  "No"
)</f>
        <v>Yes</v>
      </c>
      <c r="R1570">
        <f t="shared" si="120"/>
        <v>31</v>
      </c>
      <c r="S1570" t="str">
        <f t="shared" si="121"/>
        <v>13–36 months</v>
      </c>
      <c r="T1570">
        <f>_xlfn.XLOOKUP(A1570,performance_pivot!$A:$A,performance_pivot!$B:$B,"Missing")</f>
        <v>4</v>
      </c>
      <c r="U1570">
        <f>_xlfn.XLOOKUP(A1570,compensation_cleaned!$A:$A,compensation_cleaned!$F:$F,"Missing")</f>
        <v>746435.40070921986</v>
      </c>
      <c r="V1570" t="str">
        <f t="shared" si="122"/>
        <v>Above Avg Pay</v>
      </c>
      <c r="W1570" t="str">
        <f t="shared" si="123"/>
        <v>High Performer</v>
      </c>
      <c r="Y1570" t="str">
        <f t="shared" si="124"/>
        <v>Well Aligned</v>
      </c>
    </row>
    <row r="1571" spans="1:25">
      <c r="A1571" s="11" t="s">
        <v>1757</v>
      </c>
      <c r="B1571" s="12" t="s">
        <v>19</v>
      </c>
      <c r="C1571" s="12">
        <v>36</v>
      </c>
      <c r="D1571" s="12" t="s">
        <v>12</v>
      </c>
      <c r="E1571" s="12" t="s">
        <v>26</v>
      </c>
      <c r="F1571" s="12" t="s">
        <v>27</v>
      </c>
      <c r="G1571" s="13">
        <v>44124</v>
      </c>
      <c r="H1571" s="12" t="s">
        <v>422</v>
      </c>
      <c r="I1571" s="12" t="s">
        <v>31</v>
      </c>
      <c r="J1571" s="14" t="s">
        <v>24</v>
      </c>
      <c r="K1571" t="str">
        <f>_xlfn.XLOOKUP(A1571,attrition_cleaned!$A:$A,attrition_cleaned!$B:$B,"Missing")</f>
        <v>No</v>
      </c>
      <c r="L1571" s="13"/>
      <c r="M1571">
        <f>_xlfn.XLOOKUP(A1571,compensation_cleaned!$A:$A,compensation_cleaned!$B:$B,"Missing")</f>
        <v>675859</v>
      </c>
      <c r="N1571">
        <f>_xlfn.XLOOKUP(A1571,compensation_cleaned!$A:$A,compensation_cleaned!$C:$C,"Missing")</f>
        <v>52710</v>
      </c>
      <c r="O1571" t="str">
        <f>_xlfn.XLOOKUP(A1571,compensation_cleaned!$A:$A,compensation_cleaned!$D:$D,"Missing")</f>
        <v>L2</v>
      </c>
      <c r="P1571">
        <f>_xlfn.XLOOKUP(A1571,engagement_pivot!$A:$A,engagement_pivot!$B:$B,"Missing")</f>
        <v>3.6666666666666665</v>
      </c>
      <c r="Q1571" t="str">
        <f>IF(
  _xlfn.XLOOKUP(A1571, engagement_pivot!A:A, engagement_pivot!C:C, 0) &gt; 0,
  "Yes",
  "No"
)</f>
        <v>Yes</v>
      </c>
      <c r="R1571">
        <f t="shared" si="120"/>
        <v>38</v>
      </c>
      <c r="S1571" t="str">
        <f t="shared" si="121"/>
        <v>37+ months</v>
      </c>
      <c r="T1571">
        <f>_xlfn.XLOOKUP(A1571,performance_pivot!$A:$A,performance_pivot!$B:$B,"Missing")</f>
        <v>3</v>
      </c>
      <c r="U1571">
        <f>_xlfn.XLOOKUP(A1571,compensation_cleaned!$A:$A,compensation_cleaned!$F:$F,"Missing")</f>
        <v>746435.40070921986</v>
      </c>
      <c r="V1571" t="str">
        <f t="shared" si="122"/>
        <v>Below Avg Pay</v>
      </c>
      <c r="W1571" t="str">
        <f t="shared" si="123"/>
        <v>Low/Avg Performer</v>
      </c>
      <c r="Y1571" t="str">
        <f t="shared" si="124"/>
        <v>Low Pay &amp; Low Performance</v>
      </c>
    </row>
    <row r="1572" spans="1:25">
      <c r="A1572" s="7" t="s">
        <v>1758</v>
      </c>
      <c r="B1572" s="8" t="s">
        <v>19</v>
      </c>
      <c r="C1572" s="8">
        <v>44</v>
      </c>
      <c r="D1572" s="8" t="s">
        <v>20</v>
      </c>
      <c r="E1572" s="8" t="s">
        <v>37</v>
      </c>
      <c r="F1572" s="8" t="s">
        <v>38</v>
      </c>
      <c r="G1572" s="9">
        <v>42765</v>
      </c>
      <c r="H1572" s="8" t="s">
        <v>218</v>
      </c>
      <c r="I1572" s="8" t="s">
        <v>70</v>
      </c>
      <c r="J1572" s="10" t="s">
        <v>17</v>
      </c>
      <c r="K1572" t="str">
        <f>_xlfn.XLOOKUP(A1572,attrition_cleaned!$A:$A,attrition_cleaned!$B:$B,"Missing")</f>
        <v>No</v>
      </c>
      <c r="L1572" s="9"/>
      <c r="M1572">
        <f>_xlfn.XLOOKUP(A1572,compensation_cleaned!$A:$A,compensation_cleaned!$B:$B,"Missing")</f>
        <v>789898</v>
      </c>
      <c r="N1572">
        <f>_xlfn.XLOOKUP(A1572,compensation_cleaned!$A:$A,compensation_cleaned!$C:$C,"Missing")</f>
        <v>117289</v>
      </c>
      <c r="O1572" t="str">
        <f>_xlfn.XLOOKUP(A1572,compensation_cleaned!$A:$A,compensation_cleaned!$D:$D,"Missing")</f>
        <v>L2</v>
      </c>
      <c r="P1572">
        <f>_xlfn.XLOOKUP(A1572,engagement_pivot!$A:$A,engagement_pivot!$B:$B,"Missing")</f>
        <v>3.3333333333333335</v>
      </c>
      <c r="Q1572" t="str">
        <f>IF(
  _xlfn.XLOOKUP(A1572, engagement_pivot!A:A, engagement_pivot!C:C, 0) &gt; 0,
  "Yes",
  "No"
)</f>
        <v>Yes</v>
      </c>
      <c r="R1572">
        <f t="shared" si="120"/>
        <v>83</v>
      </c>
      <c r="S1572" t="str">
        <f t="shared" si="121"/>
        <v>37+ months</v>
      </c>
      <c r="T1572">
        <f>_xlfn.XLOOKUP(A1572,performance_pivot!$A:$A,performance_pivot!$B:$B,"Missing")</f>
        <v>3.5</v>
      </c>
      <c r="U1572">
        <f>_xlfn.XLOOKUP(A1572,compensation_cleaned!$A:$A,compensation_cleaned!$F:$F,"Missing")</f>
        <v>746435.40070921986</v>
      </c>
      <c r="V1572" t="str">
        <f t="shared" si="122"/>
        <v>Above Avg Pay</v>
      </c>
      <c r="W1572" t="str">
        <f t="shared" si="123"/>
        <v>Low/Avg Performer</v>
      </c>
      <c r="Y1572" t="str">
        <f t="shared" si="124"/>
        <v>Overpaid Low Performer</v>
      </c>
    </row>
    <row r="1573" spans="1:25">
      <c r="A1573" s="11" t="s">
        <v>1759</v>
      </c>
      <c r="B1573" s="12" t="s">
        <v>11</v>
      </c>
      <c r="C1573" s="12">
        <v>30</v>
      </c>
      <c r="D1573" s="12" t="s">
        <v>12</v>
      </c>
      <c r="E1573" s="12" t="s">
        <v>37</v>
      </c>
      <c r="F1573" s="12" t="s">
        <v>38</v>
      </c>
      <c r="G1573" s="13">
        <v>43004</v>
      </c>
      <c r="H1573" s="12" t="s">
        <v>62</v>
      </c>
      <c r="I1573" s="12" t="s">
        <v>16</v>
      </c>
      <c r="J1573" s="14" t="s">
        <v>24</v>
      </c>
      <c r="K1573" t="str">
        <f>_xlfn.XLOOKUP(A1573,attrition_cleaned!$A:$A,attrition_cleaned!$B:$B,"Missing")</f>
        <v>No</v>
      </c>
      <c r="L1573" s="13"/>
      <c r="M1573">
        <f>_xlfn.XLOOKUP(A1573,compensation_cleaned!$A:$A,compensation_cleaned!$B:$B,"Missing")</f>
        <v>555982</v>
      </c>
      <c r="N1573">
        <f>_xlfn.XLOOKUP(A1573,compensation_cleaned!$A:$A,compensation_cleaned!$C:$C,"Missing")</f>
        <v>75843</v>
      </c>
      <c r="O1573" t="str">
        <f>_xlfn.XLOOKUP(A1573,compensation_cleaned!$A:$A,compensation_cleaned!$D:$D,"Missing")</f>
        <v>L1</v>
      </c>
      <c r="P1573">
        <f>_xlfn.XLOOKUP(A1573,engagement_pivot!$A:$A,engagement_pivot!$B:$B,"Missing")</f>
        <v>2.5</v>
      </c>
      <c r="Q1573" t="str">
        <f>IF(
  _xlfn.XLOOKUP(A1573, engagement_pivot!A:A, engagement_pivot!C:C, 0) &gt; 0,
  "Yes",
  "No"
)</f>
        <v>Yes</v>
      </c>
      <c r="R1573">
        <f t="shared" si="120"/>
        <v>75</v>
      </c>
      <c r="S1573" t="str">
        <f t="shared" si="121"/>
        <v>37+ months</v>
      </c>
      <c r="T1573">
        <f>_xlfn.XLOOKUP(A1573,performance_pivot!$A:$A,performance_pivot!$B:$B,"Missing")</f>
        <v>3.6666666666666665</v>
      </c>
      <c r="U1573">
        <f>_xlfn.XLOOKUP(A1573,compensation_cleaned!$A:$A,compensation_cleaned!$F:$F,"Missing")</f>
        <v>499723.03723404254</v>
      </c>
      <c r="V1573" t="str">
        <f t="shared" si="122"/>
        <v>Above Avg Pay</v>
      </c>
      <c r="W1573" t="str">
        <f t="shared" si="123"/>
        <v>Low/Avg Performer</v>
      </c>
      <c r="Y1573" t="str">
        <f t="shared" si="124"/>
        <v>Overpaid Low Performer</v>
      </c>
    </row>
    <row r="1574" spans="1:25">
      <c r="A1574" s="7" t="s">
        <v>1760</v>
      </c>
      <c r="B1574" s="8" t="s">
        <v>19</v>
      </c>
      <c r="C1574" s="8">
        <v>26</v>
      </c>
      <c r="D1574" s="8" t="s">
        <v>20</v>
      </c>
      <c r="E1574" s="8" t="s">
        <v>33</v>
      </c>
      <c r="F1574" s="8" t="s">
        <v>112</v>
      </c>
      <c r="G1574" s="9">
        <v>44747</v>
      </c>
      <c r="H1574" s="8" t="s">
        <v>135</v>
      </c>
      <c r="I1574" s="8" t="s">
        <v>56</v>
      </c>
      <c r="J1574" s="10" t="s">
        <v>24</v>
      </c>
      <c r="K1574" t="str">
        <f>_xlfn.XLOOKUP(A1574,attrition_cleaned!$A:$A,attrition_cleaned!$B:$B,"Missing")</f>
        <v>No</v>
      </c>
      <c r="L1574" s="9"/>
      <c r="M1574">
        <f>_xlfn.XLOOKUP(A1574,compensation_cleaned!$A:$A,compensation_cleaned!$B:$B,"Missing")</f>
        <v>752291</v>
      </c>
      <c r="N1574">
        <f>_xlfn.XLOOKUP(A1574,compensation_cleaned!$A:$A,compensation_cleaned!$C:$C,"Missing")</f>
        <v>59973</v>
      </c>
      <c r="O1574" t="str">
        <f>_xlfn.XLOOKUP(A1574,compensation_cleaned!$A:$A,compensation_cleaned!$D:$D,"Missing")</f>
        <v>L2</v>
      </c>
      <c r="P1574">
        <f>_xlfn.XLOOKUP(A1574,engagement_pivot!$A:$A,engagement_pivot!$B:$B,"Missing")</f>
        <v>2</v>
      </c>
      <c r="Q1574" t="str">
        <f>IF(
  _xlfn.XLOOKUP(A1574, engagement_pivot!A:A, engagement_pivot!C:C, 0) &gt; 0,
  "Yes",
  "No"
)</f>
        <v>Yes</v>
      </c>
      <c r="R1574">
        <f t="shared" si="120"/>
        <v>17</v>
      </c>
      <c r="S1574" t="str">
        <f t="shared" si="121"/>
        <v>13–36 months</v>
      </c>
      <c r="T1574">
        <f>_xlfn.XLOOKUP(A1574,performance_pivot!$A:$A,performance_pivot!$B:$B,"Missing")</f>
        <v>3.5</v>
      </c>
      <c r="U1574">
        <f>_xlfn.XLOOKUP(A1574,compensation_cleaned!$A:$A,compensation_cleaned!$F:$F,"Missing")</f>
        <v>746435.40070921986</v>
      </c>
      <c r="V1574" t="str">
        <f t="shared" si="122"/>
        <v>Above Avg Pay</v>
      </c>
      <c r="W1574" t="str">
        <f t="shared" si="123"/>
        <v>Low/Avg Performer</v>
      </c>
      <c r="Y1574" t="str">
        <f t="shared" si="124"/>
        <v>Overpaid Low Performer</v>
      </c>
    </row>
    <row r="1575" spans="1:25">
      <c r="A1575" s="11" t="s">
        <v>1761</v>
      </c>
      <c r="B1575" s="12" t="s">
        <v>19</v>
      </c>
      <c r="C1575" s="12">
        <v>22</v>
      </c>
      <c r="D1575" s="12" t="s">
        <v>12</v>
      </c>
      <c r="E1575" s="12" t="s">
        <v>37</v>
      </c>
      <c r="F1575" s="12" t="s">
        <v>43</v>
      </c>
      <c r="G1575" s="13">
        <v>45198</v>
      </c>
      <c r="H1575" s="12" t="s">
        <v>774</v>
      </c>
      <c r="I1575" s="12" t="s">
        <v>23</v>
      </c>
      <c r="J1575" s="14" t="s">
        <v>24</v>
      </c>
      <c r="K1575" t="str">
        <f>_xlfn.XLOOKUP(A1575,attrition_cleaned!$A:$A,attrition_cleaned!$B:$B,"Missing")</f>
        <v>No</v>
      </c>
      <c r="L1575" s="13"/>
      <c r="M1575">
        <f>_xlfn.XLOOKUP(A1575,compensation_cleaned!$A:$A,compensation_cleaned!$B:$B,"Missing")</f>
        <v>920024</v>
      </c>
      <c r="N1575">
        <f>_xlfn.XLOOKUP(A1575,compensation_cleaned!$A:$A,compensation_cleaned!$C:$C,"Missing")</f>
        <v>82232</v>
      </c>
      <c r="O1575" t="str">
        <f>_xlfn.XLOOKUP(A1575,compensation_cleaned!$A:$A,compensation_cleaned!$D:$D,"Missing")</f>
        <v>L3</v>
      </c>
      <c r="P1575">
        <f>_xlfn.XLOOKUP(A1575,engagement_pivot!$A:$A,engagement_pivot!$B:$B,"Missing")</f>
        <v>3</v>
      </c>
      <c r="Q1575" t="str">
        <f>IF(
  _xlfn.XLOOKUP(A1575, engagement_pivot!A:A, engagement_pivot!C:C, 0) &gt; 0,
  "Yes",
  "No"
)</f>
        <v>Yes</v>
      </c>
      <c r="R1575">
        <f t="shared" si="120"/>
        <v>3</v>
      </c>
      <c r="S1575" t="str">
        <f t="shared" si="121"/>
        <v>0–12 months</v>
      </c>
      <c r="T1575">
        <f>_xlfn.XLOOKUP(A1575,performance_pivot!$A:$A,performance_pivot!$B:$B,"Missing")</f>
        <v>3.5</v>
      </c>
      <c r="U1575">
        <f>_xlfn.XLOOKUP(A1575,compensation_cleaned!$A:$A,compensation_cleaned!$F:$F,"Missing")</f>
        <v>1044648.4727722772</v>
      </c>
      <c r="V1575" t="str">
        <f t="shared" si="122"/>
        <v>Below Avg Pay</v>
      </c>
      <c r="W1575" t="str">
        <f t="shared" si="123"/>
        <v>Low/Avg Performer</v>
      </c>
      <c r="Y1575" t="str">
        <f t="shared" si="124"/>
        <v>Low Pay &amp; Low Performance</v>
      </c>
    </row>
    <row r="1576" spans="1:25">
      <c r="A1576" s="7" t="s">
        <v>1762</v>
      </c>
      <c r="B1576" s="8" t="s">
        <v>19</v>
      </c>
      <c r="C1576" s="8">
        <v>25</v>
      </c>
      <c r="D1576" s="8" t="s">
        <v>12</v>
      </c>
      <c r="E1576" s="8" t="s">
        <v>26</v>
      </c>
      <c r="F1576" s="8" t="s">
        <v>58</v>
      </c>
      <c r="G1576" s="9">
        <v>44225</v>
      </c>
      <c r="H1576" s="8" t="s">
        <v>263</v>
      </c>
      <c r="I1576" s="8" t="s">
        <v>23</v>
      </c>
      <c r="J1576" s="10" t="s">
        <v>24</v>
      </c>
      <c r="K1576" t="str">
        <f>_xlfn.XLOOKUP(A1576,attrition_cleaned!$A:$A,attrition_cleaned!$B:$B,"Missing")</f>
        <v>Yes</v>
      </c>
      <c r="L1576" s="9">
        <v>44926</v>
      </c>
      <c r="M1576">
        <f>_xlfn.XLOOKUP(A1576,compensation_cleaned!$A:$A,compensation_cleaned!$B:$B,"Missing")</f>
        <v>408038</v>
      </c>
      <c r="N1576">
        <f>_xlfn.XLOOKUP(A1576,compensation_cleaned!$A:$A,compensation_cleaned!$C:$C,"Missing")</f>
        <v>56220</v>
      </c>
      <c r="O1576" t="str">
        <f>_xlfn.XLOOKUP(A1576,compensation_cleaned!$A:$A,compensation_cleaned!$D:$D,"Missing")</f>
        <v>L1</v>
      </c>
      <c r="P1576">
        <f>_xlfn.XLOOKUP(A1576,engagement_pivot!$A:$A,engagement_pivot!$B:$B,"Missing")</f>
        <v>1</v>
      </c>
      <c r="Q1576" t="str">
        <f>IF(
  _xlfn.XLOOKUP(A1576, engagement_pivot!A:A, engagement_pivot!C:C, 0) &gt; 0,
  "Yes",
  "No"
)</f>
        <v>Yes</v>
      </c>
      <c r="R1576">
        <f t="shared" si="120"/>
        <v>23</v>
      </c>
      <c r="S1576" t="str">
        <f t="shared" si="121"/>
        <v>13–36 months</v>
      </c>
      <c r="T1576">
        <f>_xlfn.XLOOKUP(A1576,performance_pivot!$A:$A,performance_pivot!$B:$B,"Missing")</f>
        <v>4</v>
      </c>
      <c r="U1576">
        <f>_xlfn.XLOOKUP(A1576,compensation_cleaned!$A:$A,compensation_cleaned!$F:$F,"Missing")</f>
        <v>499723.03723404254</v>
      </c>
      <c r="V1576" t="str">
        <f t="shared" si="122"/>
        <v>Below Avg Pay</v>
      </c>
      <c r="W1576" t="str">
        <f t="shared" si="123"/>
        <v>High Performer</v>
      </c>
      <c r="Y1576" t="str">
        <f t="shared" si="124"/>
        <v>Underpaid High Performer</v>
      </c>
    </row>
    <row r="1577" spans="1:25">
      <c r="A1577" s="11" t="s">
        <v>1763</v>
      </c>
      <c r="B1577" s="12" t="s">
        <v>19</v>
      </c>
      <c r="C1577" s="12">
        <v>33</v>
      </c>
      <c r="D1577" s="12" t="s">
        <v>20</v>
      </c>
      <c r="E1577" s="12" t="s">
        <v>33</v>
      </c>
      <c r="F1577" s="12" t="s">
        <v>112</v>
      </c>
      <c r="G1577" s="13">
        <v>43760</v>
      </c>
      <c r="H1577" s="12" t="s">
        <v>333</v>
      </c>
      <c r="I1577" s="12" t="s">
        <v>23</v>
      </c>
      <c r="J1577" s="14" t="s">
        <v>24</v>
      </c>
      <c r="K1577" t="str">
        <f>_xlfn.XLOOKUP(A1577,attrition_cleaned!$A:$A,attrition_cleaned!$B:$B,"Missing")</f>
        <v>No</v>
      </c>
      <c r="L1577" s="13"/>
      <c r="M1577">
        <f>_xlfn.XLOOKUP(A1577,compensation_cleaned!$A:$A,compensation_cleaned!$B:$B,"Missing")</f>
        <v>1050906</v>
      </c>
      <c r="N1577">
        <f>_xlfn.XLOOKUP(A1577,compensation_cleaned!$A:$A,compensation_cleaned!$C:$C,"Missing")</f>
        <v>154641</v>
      </c>
      <c r="O1577" t="str">
        <f>_xlfn.XLOOKUP(A1577,compensation_cleaned!$A:$A,compensation_cleaned!$D:$D,"Missing")</f>
        <v>L3</v>
      </c>
      <c r="P1577">
        <f>_xlfn.XLOOKUP(A1577,engagement_pivot!$A:$A,engagement_pivot!$B:$B,"Missing")</f>
        <v>2.6666666666666665</v>
      </c>
      <c r="Q1577" t="str">
        <f>IF(
  _xlfn.XLOOKUP(A1577, engagement_pivot!A:A, engagement_pivot!C:C, 0) &gt; 0,
  "Yes",
  "No"
)</f>
        <v>Yes</v>
      </c>
      <c r="R1577">
        <f t="shared" si="120"/>
        <v>50</v>
      </c>
      <c r="S1577" t="str">
        <f t="shared" si="121"/>
        <v>37+ months</v>
      </c>
      <c r="T1577">
        <f>_xlfn.XLOOKUP(A1577,performance_pivot!$A:$A,performance_pivot!$B:$B,"Missing")</f>
        <v>2.3333333333333335</v>
      </c>
      <c r="U1577">
        <f>_xlfn.XLOOKUP(A1577,compensation_cleaned!$A:$A,compensation_cleaned!$F:$F,"Missing")</f>
        <v>1044648.4727722772</v>
      </c>
      <c r="V1577" t="str">
        <f t="shared" si="122"/>
        <v>Above Avg Pay</v>
      </c>
      <c r="W1577" t="str">
        <f t="shared" si="123"/>
        <v>Low/Avg Performer</v>
      </c>
      <c r="Y1577" t="str">
        <f t="shared" si="124"/>
        <v>Overpaid Low Performer</v>
      </c>
    </row>
    <row r="1578" spans="1:25">
      <c r="A1578" s="7" t="s">
        <v>1764</v>
      </c>
      <c r="B1578" s="8" t="s">
        <v>19</v>
      </c>
      <c r="C1578" s="8">
        <v>28</v>
      </c>
      <c r="D1578" s="8" t="s">
        <v>12</v>
      </c>
      <c r="E1578" s="8" t="s">
        <v>33</v>
      </c>
      <c r="F1578" s="8" t="s">
        <v>112</v>
      </c>
      <c r="G1578" s="9">
        <v>44857</v>
      </c>
      <c r="H1578" s="8" t="s">
        <v>284</v>
      </c>
      <c r="I1578" s="8" t="s">
        <v>16</v>
      </c>
      <c r="J1578" s="10" t="s">
        <v>24</v>
      </c>
      <c r="K1578" t="str">
        <f>_xlfn.XLOOKUP(A1578,attrition_cleaned!$A:$A,attrition_cleaned!$B:$B,"Missing")</f>
        <v>No</v>
      </c>
      <c r="L1578" s="9"/>
      <c r="M1578">
        <f>_xlfn.XLOOKUP(A1578,compensation_cleaned!$A:$A,compensation_cleaned!$B:$B,"Missing")</f>
        <v>655462</v>
      </c>
      <c r="N1578">
        <f>_xlfn.XLOOKUP(A1578,compensation_cleaned!$A:$A,compensation_cleaned!$C:$C,"Missing")</f>
        <v>38785</v>
      </c>
      <c r="O1578" t="str">
        <f>_xlfn.XLOOKUP(A1578,compensation_cleaned!$A:$A,compensation_cleaned!$D:$D,"Missing")</f>
        <v>L2</v>
      </c>
      <c r="P1578">
        <f>_xlfn.XLOOKUP(A1578,engagement_pivot!$A:$A,engagement_pivot!$B:$B,"Missing")</f>
        <v>3.5</v>
      </c>
      <c r="Q1578" t="str">
        <f>IF(
  _xlfn.XLOOKUP(A1578, engagement_pivot!A:A, engagement_pivot!C:C, 0) &gt; 0,
  "Yes",
  "No"
)</f>
        <v>Yes</v>
      </c>
      <c r="R1578">
        <f t="shared" si="120"/>
        <v>14</v>
      </c>
      <c r="S1578" t="str">
        <f t="shared" si="121"/>
        <v>13–36 months</v>
      </c>
      <c r="T1578">
        <f>_xlfn.XLOOKUP(A1578,performance_pivot!$A:$A,performance_pivot!$B:$B,"Missing")</f>
        <v>3.5</v>
      </c>
      <c r="U1578">
        <f>_xlfn.XLOOKUP(A1578,compensation_cleaned!$A:$A,compensation_cleaned!$F:$F,"Missing")</f>
        <v>746435.40070921986</v>
      </c>
      <c r="V1578" t="str">
        <f t="shared" si="122"/>
        <v>Below Avg Pay</v>
      </c>
      <c r="W1578" t="str">
        <f t="shared" si="123"/>
        <v>Low/Avg Performer</v>
      </c>
      <c r="Y1578" t="str">
        <f t="shared" si="124"/>
        <v>Low Pay &amp; Low Performance</v>
      </c>
    </row>
    <row r="1579" spans="1:25">
      <c r="A1579" s="11" t="s">
        <v>1765</v>
      </c>
      <c r="B1579" s="12" t="s">
        <v>19</v>
      </c>
      <c r="C1579" s="12">
        <v>23</v>
      </c>
      <c r="D1579" s="12" t="s">
        <v>20</v>
      </c>
      <c r="E1579" s="12" t="s">
        <v>33</v>
      </c>
      <c r="F1579" s="12" t="s">
        <v>112</v>
      </c>
      <c r="G1579" s="13">
        <v>43932</v>
      </c>
      <c r="H1579" s="12" t="s">
        <v>341</v>
      </c>
      <c r="I1579" s="12" t="s">
        <v>45</v>
      </c>
      <c r="J1579" s="14" t="s">
        <v>17</v>
      </c>
      <c r="K1579" t="str">
        <f>_xlfn.XLOOKUP(A1579,attrition_cleaned!$A:$A,attrition_cleaned!$B:$B,"Missing")</f>
        <v>No</v>
      </c>
      <c r="L1579" s="13"/>
      <c r="M1579">
        <f>_xlfn.XLOOKUP(A1579,compensation_cleaned!$A:$A,compensation_cleaned!$B:$B,"Missing")</f>
        <v>1389822</v>
      </c>
      <c r="N1579">
        <f>_xlfn.XLOOKUP(A1579,compensation_cleaned!$A:$A,compensation_cleaned!$C:$C,"Missing")</f>
        <v>99252</v>
      </c>
      <c r="O1579" t="str">
        <f>_xlfn.XLOOKUP(A1579,compensation_cleaned!$A:$A,compensation_cleaned!$D:$D,"Missing")</f>
        <v>L4</v>
      </c>
      <c r="P1579">
        <f>_xlfn.XLOOKUP(A1579,engagement_pivot!$A:$A,engagement_pivot!$B:$B,"Missing")</f>
        <v>4</v>
      </c>
      <c r="Q1579" t="str">
        <f>IF(
  _xlfn.XLOOKUP(A1579, engagement_pivot!A:A, engagement_pivot!C:C, 0) &gt; 0,
  "Yes",
  "No"
)</f>
        <v>Yes</v>
      </c>
      <c r="R1579">
        <f t="shared" si="120"/>
        <v>44</v>
      </c>
      <c r="S1579" t="str">
        <f t="shared" si="121"/>
        <v>37+ months</v>
      </c>
      <c r="T1579">
        <f>_xlfn.XLOOKUP(A1579,performance_pivot!$A:$A,performance_pivot!$B:$B,"Missing")</f>
        <v>3.3333333333333335</v>
      </c>
      <c r="U1579">
        <f>_xlfn.XLOOKUP(A1579,compensation_cleaned!$A:$A,compensation_cleaned!$F:$F,"Missing")</f>
        <v>1044648.4727722772</v>
      </c>
      <c r="V1579" t="str">
        <f t="shared" si="122"/>
        <v>Above Avg Pay</v>
      </c>
      <c r="W1579" t="str">
        <f t="shared" si="123"/>
        <v>Low/Avg Performer</v>
      </c>
      <c r="Y1579" t="str">
        <f t="shared" si="124"/>
        <v>Overpaid Low Performer</v>
      </c>
    </row>
    <row r="1580" spans="1:25">
      <c r="A1580" s="7" t="s">
        <v>1766</v>
      </c>
      <c r="B1580" s="8" t="s">
        <v>11</v>
      </c>
      <c r="C1580" s="8">
        <v>33</v>
      </c>
      <c r="D1580" s="8" t="s">
        <v>12</v>
      </c>
      <c r="E1580" s="8" t="s">
        <v>37</v>
      </c>
      <c r="F1580" s="8" t="s">
        <v>38</v>
      </c>
      <c r="G1580" s="9">
        <v>45156</v>
      </c>
      <c r="H1580" s="8" t="s">
        <v>205</v>
      </c>
      <c r="I1580" s="8" t="s">
        <v>16</v>
      </c>
      <c r="J1580" s="10" t="s">
        <v>17</v>
      </c>
      <c r="K1580" t="str">
        <f>_xlfn.XLOOKUP(A1580,attrition_cleaned!$A:$A,attrition_cleaned!$B:$B,"Missing")</f>
        <v>No</v>
      </c>
      <c r="L1580" s="9"/>
      <c r="M1580">
        <f>_xlfn.XLOOKUP(A1580,compensation_cleaned!$A:$A,compensation_cleaned!$B:$B,"Missing")</f>
        <v>441206</v>
      </c>
      <c r="N1580">
        <f>_xlfn.XLOOKUP(A1580,compensation_cleaned!$A:$A,compensation_cleaned!$C:$C,"Missing")</f>
        <v>22425</v>
      </c>
      <c r="O1580" t="str">
        <f>_xlfn.XLOOKUP(A1580,compensation_cleaned!$A:$A,compensation_cleaned!$D:$D,"Missing")</f>
        <v>L1</v>
      </c>
      <c r="P1580">
        <f>_xlfn.XLOOKUP(A1580,engagement_pivot!$A:$A,engagement_pivot!$B:$B,"Missing")</f>
        <v>1</v>
      </c>
      <c r="Q1580" t="str">
        <f>IF(
  _xlfn.XLOOKUP(A1580, engagement_pivot!A:A, engagement_pivot!C:C, 0) &gt; 0,
  "Yes",
  "No"
)</f>
        <v>Yes</v>
      </c>
      <c r="R1580">
        <f t="shared" si="120"/>
        <v>4</v>
      </c>
      <c r="S1580" t="str">
        <f t="shared" si="121"/>
        <v>0–12 months</v>
      </c>
      <c r="T1580">
        <f>_xlfn.XLOOKUP(A1580,performance_pivot!$A:$A,performance_pivot!$B:$B,"Missing")</f>
        <v>3.5</v>
      </c>
      <c r="U1580">
        <f>_xlfn.XLOOKUP(A1580,compensation_cleaned!$A:$A,compensation_cleaned!$F:$F,"Missing")</f>
        <v>499723.03723404254</v>
      </c>
      <c r="V1580" t="str">
        <f t="shared" si="122"/>
        <v>Below Avg Pay</v>
      </c>
      <c r="W1580" t="str">
        <f t="shared" si="123"/>
        <v>Low/Avg Performer</v>
      </c>
      <c r="Y1580" t="str">
        <f t="shared" si="124"/>
        <v>Low Pay &amp; Low Performance</v>
      </c>
    </row>
    <row r="1581" spans="1:25">
      <c r="A1581" s="11" t="s">
        <v>1767</v>
      </c>
      <c r="B1581" s="12" t="s">
        <v>19</v>
      </c>
      <c r="C1581" s="12">
        <v>41</v>
      </c>
      <c r="D1581" s="12" t="s">
        <v>20</v>
      </c>
      <c r="E1581" s="12" t="s">
        <v>26</v>
      </c>
      <c r="F1581" s="12" t="s">
        <v>58</v>
      </c>
      <c r="G1581" s="13">
        <v>43349</v>
      </c>
      <c r="H1581" s="12" t="s">
        <v>449</v>
      </c>
      <c r="I1581" s="12" t="s">
        <v>45</v>
      </c>
      <c r="J1581" s="14" t="s">
        <v>24</v>
      </c>
      <c r="K1581" t="str">
        <f>_xlfn.XLOOKUP(A1581,attrition_cleaned!$A:$A,attrition_cleaned!$B:$B,"Missing")</f>
        <v>Yes</v>
      </c>
      <c r="L1581" s="13">
        <v>44411</v>
      </c>
      <c r="M1581">
        <f>_xlfn.XLOOKUP(A1581,compensation_cleaned!$A:$A,compensation_cleaned!$B:$B,"Missing")</f>
        <v>887124</v>
      </c>
      <c r="N1581">
        <f>_xlfn.XLOOKUP(A1581,compensation_cleaned!$A:$A,compensation_cleaned!$C:$C,"Missing")</f>
        <v>85444</v>
      </c>
      <c r="O1581" t="str">
        <f>_xlfn.XLOOKUP(A1581,compensation_cleaned!$A:$A,compensation_cleaned!$D:$D,"Missing")</f>
        <v>L2</v>
      </c>
      <c r="P1581">
        <f>_xlfn.XLOOKUP(A1581,engagement_pivot!$A:$A,engagement_pivot!$B:$B,"Missing")</f>
        <v>4</v>
      </c>
      <c r="Q1581" t="str">
        <f>IF(
  _xlfn.XLOOKUP(A1581, engagement_pivot!A:A, engagement_pivot!C:C, 0) &gt; 0,
  "Yes",
  "No"
)</f>
        <v>Yes</v>
      </c>
      <c r="R1581">
        <f t="shared" si="120"/>
        <v>34</v>
      </c>
      <c r="S1581" t="str">
        <f t="shared" si="121"/>
        <v>13–36 months</v>
      </c>
      <c r="T1581">
        <f>_xlfn.XLOOKUP(A1581,performance_pivot!$A:$A,performance_pivot!$B:$B,"Missing")</f>
        <v>4.25</v>
      </c>
      <c r="U1581">
        <f>_xlfn.XLOOKUP(A1581,compensation_cleaned!$A:$A,compensation_cleaned!$F:$F,"Missing")</f>
        <v>746435.40070921986</v>
      </c>
      <c r="V1581" t="str">
        <f t="shared" si="122"/>
        <v>Above Avg Pay</v>
      </c>
      <c r="W1581" t="str">
        <f t="shared" si="123"/>
        <v>High Performer</v>
      </c>
      <c r="Y1581" t="str">
        <f t="shared" si="124"/>
        <v>Well Aligned</v>
      </c>
    </row>
    <row r="1582" spans="1:25">
      <c r="A1582" s="7" t="s">
        <v>1768</v>
      </c>
      <c r="B1582" s="8" t="s">
        <v>19</v>
      </c>
      <c r="C1582" s="8">
        <v>38</v>
      </c>
      <c r="D1582" s="8" t="s">
        <v>12</v>
      </c>
      <c r="E1582" s="8" t="s">
        <v>26</v>
      </c>
      <c r="F1582" s="8" t="s">
        <v>27</v>
      </c>
      <c r="G1582" s="9">
        <v>43466</v>
      </c>
      <c r="H1582" s="8" t="s">
        <v>244</v>
      </c>
      <c r="I1582" s="8" t="s">
        <v>56</v>
      </c>
      <c r="J1582" s="10" t="s">
        <v>24</v>
      </c>
      <c r="K1582" t="str">
        <f>_xlfn.XLOOKUP(A1582,attrition_cleaned!$A:$A,attrition_cleaned!$B:$B,"Missing")</f>
        <v>No</v>
      </c>
      <c r="L1582" s="9"/>
      <c r="M1582">
        <f>_xlfn.XLOOKUP(A1582,compensation_cleaned!$A:$A,compensation_cleaned!$B:$B,"Missing")</f>
        <v>2198648</v>
      </c>
      <c r="N1582">
        <f>_xlfn.XLOOKUP(A1582,compensation_cleaned!$A:$A,compensation_cleaned!$C:$C,"Missing")</f>
        <v>243315</v>
      </c>
      <c r="O1582" t="str">
        <f>_xlfn.XLOOKUP(A1582,compensation_cleaned!$A:$A,compensation_cleaned!$D:$D,"Missing")</f>
        <v>L5</v>
      </c>
      <c r="P1582">
        <f>_xlfn.XLOOKUP(A1582,engagement_pivot!$A:$A,engagement_pivot!$B:$B,"Missing")</f>
        <v>1</v>
      </c>
      <c r="Q1582" t="str">
        <f>IF(
  _xlfn.XLOOKUP(A1582, engagement_pivot!A:A, engagement_pivot!C:C, 0) &gt; 0,
  "Yes",
  "No"
)</f>
        <v>Yes</v>
      </c>
      <c r="R1582">
        <f t="shared" si="120"/>
        <v>59</v>
      </c>
      <c r="S1582" t="str">
        <f t="shared" si="121"/>
        <v>37+ months</v>
      </c>
      <c r="T1582">
        <f>_xlfn.XLOOKUP(A1582,performance_pivot!$A:$A,performance_pivot!$B:$B,"Missing")</f>
        <v>2</v>
      </c>
      <c r="U1582">
        <f>_xlfn.XLOOKUP(A1582,compensation_cleaned!$A:$A,compensation_cleaned!$F:$F,"Missing")</f>
        <v>1044648.4727722772</v>
      </c>
      <c r="V1582" t="str">
        <f t="shared" si="122"/>
        <v>Above Avg Pay</v>
      </c>
      <c r="W1582" t="str">
        <f t="shared" si="123"/>
        <v>Low/Avg Performer</v>
      </c>
      <c r="Y1582" t="str">
        <f t="shared" si="124"/>
        <v>Overpaid Low Performer</v>
      </c>
    </row>
    <row r="1583" spans="1:25">
      <c r="A1583" s="11" t="s">
        <v>1769</v>
      </c>
      <c r="B1583" s="12" t="s">
        <v>19</v>
      </c>
      <c r="C1583" s="12">
        <v>23</v>
      </c>
      <c r="D1583" s="12" t="s">
        <v>20</v>
      </c>
      <c r="E1583" s="12" t="s">
        <v>49</v>
      </c>
      <c r="F1583" s="12" t="s">
        <v>65</v>
      </c>
      <c r="G1583" s="13">
        <v>43601</v>
      </c>
      <c r="H1583" s="12" t="s">
        <v>774</v>
      </c>
      <c r="I1583" s="12" t="s">
        <v>70</v>
      </c>
      <c r="J1583" s="14" t="s">
        <v>24</v>
      </c>
      <c r="K1583" t="str">
        <f>_xlfn.XLOOKUP(A1583,attrition_cleaned!$A:$A,attrition_cleaned!$B:$B,"Missing")</f>
        <v>No</v>
      </c>
      <c r="L1583" s="13"/>
      <c r="M1583">
        <f>_xlfn.XLOOKUP(A1583,compensation_cleaned!$A:$A,compensation_cleaned!$B:$B,"Missing")</f>
        <v>659394</v>
      </c>
      <c r="N1583">
        <f>_xlfn.XLOOKUP(A1583,compensation_cleaned!$A:$A,compensation_cleaned!$C:$C,"Missing")</f>
        <v>59614</v>
      </c>
      <c r="O1583" t="str">
        <f>_xlfn.XLOOKUP(A1583,compensation_cleaned!$A:$A,compensation_cleaned!$D:$D,"Missing")</f>
        <v>L2</v>
      </c>
      <c r="P1583">
        <f>_xlfn.XLOOKUP(A1583,engagement_pivot!$A:$A,engagement_pivot!$B:$B,"Missing")</f>
        <v>4.333333333333333</v>
      </c>
      <c r="Q1583" t="str">
        <f>IF(
  _xlfn.XLOOKUP(A1583, engagement_pivot!A:A, engagement_pivot!C:C, 0) &gt; 0,
  "Yes",
  "No"
)</f>
        <v>Yes</v>
      </c>
      <c r="R1583">
        <f t="shared" si="120"/>
        <v>55</v>
      </c>
      <c r="S1583" t="str">
        <f t="shared" si="121"/>
        <v>37+ months</v>
      </c>
      <c r="T1583">
        <f>_xlfn.XLOOKUP(A1583,performance_pivot!$A:$A,performance_pivot!$B:$B,"Missing")</f>
        <v>3.5</v>
      </c>
      <c r="U1583">
        <f>_xlfn.XLOOKUP(A1583,compensation_cleaned!$A:$A,compensation_cleaned!$F:$F,"Missing")</f>
        <v>746435.40070921986</v>
      </c>
      <c r="V1583" t="str">
        <f t="shared" si="122"/>
        <v>Below Avg Pay</v>
      </c>
      <c r="W1583" t="str">
        <f t="shared" si="123"/>
        <v>Low/Avg Performer</v>
      </c>
      <c r="Y1583" t="str">
        <f t="shared" si="124"/>
        <v>Low Pay &amp; Low Performance</v>
      </c>
    </row>
    <row r="1584" spans="1:25">
      <c r="A1584" s="7" t="s">
        <v>1770</v>
      </c>
      <c r="B1584" s="8" t="s">
        <v>19</v>
      </c>
      <c r="C1584" s="8">
        <v>33</v>
      </c>
      <c r="D1584" s="8" t="s">
        <v>20</v>
      </c>
      <c r="E1584" s="8" t="s">
        <v>26</v>
      </c>
      <c r="F1584" s="8" t="s">
        <v>27</v>
      </c>
      <c r="G1584" s="9">
        <v>44778</v>
      </c>
      <c r="H1584" s="8" t="s">
        <v>113</v>
      </c>
      <c r="I1584" s="8" t="s">
        <v>56</v>
      </c>
      <c r="J1584" s="10" t="s">
        <v>24</v>
      </c>
      <c r="K1584" t="str">
        <f>_xlfn.XLOOKUP(A1584,attrition_cleaned!$A:$A,attrition_cleaned!$B:$B,"Missing")</f>
        <v>Yes</v>
      </c>
      <c r="L1584" s="9">
        <v>45523</v>
      </c>
      <c r="M1584">
        <f>_xlfn.XLOOKUP(A1584,compensation_cleaned!$A:$A,compensation_cleaned!$B:$B,"Missing")</f>
        <v>431137</v>
      </c>
      <c r="N1584">
        <f>_xlfn.XLOOKUP(A1584,compensation_cleaned!$A:$A,compensation_cleaned!$C:$C,"Missing")</f>
        <v>59761</v>
      </c>
      <c r="O1584" t="str">
        <f>_xlfn.XLOOKUP(A1584,compensation_cleaned!$A:$A,compensation_cleaned!$D:$D,"Missing")</f>
        <v>L1</v>
      </c>
      <c r="P1584">
        <f>_xlfn.XLOOKUP(A1584,engagement_pivot!$A:$A,engagement_pivot!$B:$B,"Missing")</f>
        <v>5</v>
      </c>
      <c r="Q1584" t="str">
        <f>IF(
  _xlfn.XLOOKUP(A1584, engagement_pivot!A:A, engagement_pivot!C:C, 0) &gt; 0,
  "Yes",
  "No"
)</f>
        <v>Yes</v>
      </c>
      <c r="R1584">
        <f t="shared" si="120"/>
        <v>24</v>
      </c>
      <c r="S1584" t="str">
        <f t="shared" si="121"/>
        <v>13–36 months</v>
      </c>
      <c r="T1584">
        <f>_xlfn.XLOOKUP(A1584,performance_pivot!$A:$A,performance_pivot!$B:$B,"Missing")</f>
        <v>3.6666666666666665</v>
      </c>
      <c r="U1584">
        <f>_xlfn.XLOOKUP(A1584,compensation_cleaned!$A:$A,compensation_cleaned!$F:$F,"Missing")</f>
        <v>499723.03723404254</v>
      </c>
      <c r="V1584" t="str">
        <f t="shared" si="122"/>
        <v>Below Avg Pay</v>
      </c>
      <c r="W1584" t="str">
        <f t="shared" si="123"/>
        <v>Low/Avg Performer</v>
      </c>
      <c r="Y1584" t="str">
        <f t="shared" si="124"/>
        <v>Low Pay &amp; Low Performance</v>
      </c>
    </row>
    <row r="1585" spans="1:25">
      <c r="A1585" s="11" t="s">
        <v>1771</v>
      </c>
      <c r="B1585" s="12" t="s">
        <v>19</v>
      </c>
      <c r="C1585" s="12">
        <v>41</v>
      </c>
      <c r="D1585" s="12" t="s">
        <v>12</v>
      </c>
      <c r="E1585" s="12" t="s">
        <v>49</v>
      </c>
      <c r="F1585" s="12" t="s">
        <v>50</v>
      </c>
      <c r="G1585" s="13">
        <v>43519</v>
      </c>
      <c r="H1585" s="12" t="s">
        <v>113</v>
      </c>
      <c r="I1585" s="12" t="s">
        <v>45</v>
      </c>
      <c r="J1585" s="14" t="s">
        <v>24</v>
      </c>
      <c r="K1585" t="str">
        <f>_xlfn.XLOOKUP(A1585,attrition_cleaned!$A:$A,attrition_cleaned!$B:$B,"Missing")</f>
        <v>No</v>
      </c>
      <c r="L1585" s="13"/>
      <c r="M1585">
        <f>_xlfn.XLOOKUP(A1585,compensation_cleaned!$A:$A,compensation_cleaned!$B:$B,"Missing")</f>
        <v>1175761</v>
      </c>
      <c r="N1585">
        <f>_xlfn.XLOOKUP(A1585,compensation_cleaned!$A:$A,compensation_cleaned!$C:$C,"Missing")</f>
        <v>157729</v>
      </c>
      <c r="O1585" t="str">
        <f>_xlfn.XLOOKUP(A1585,compensation_cleaned!$A:$A,compensation_cleaned!$D:$D,"Missing")</f>
        <v>L3</v>
      </c>
      <c r="P1585">
        <f>_xlfn.XLOOKUP(A1585,engagement_pivot!$A:$A,engagement_pivot!$B:$B,"Missing")</f>
        <v>2.3333333333333335</v>
      </c>
      <c r="Q1585" t="str">
        <f>IF(
  _xlfn.XLOOKUP(A1585, engagement_pivot!A:A, engagement_pivot!C:C, 0) &gt; 0,
  "Yes",
  "No"
)</f>
        <v>Yes</v>
      </c>
      <c r="R1585">
        <f t="shared" si="120"/>
        <v>58</v>
      </c>
      <c r="S1585" t="str">
        <f t="shared" si="121"/>
        <v>37+ months</v>
      </c>
      <c r="T1585">
        <f>_xlfn.XLOOKUP(A1585,performance_pivot!$A:$A,performance_pivot!$B:$B,"Missing")</f>
        <v>3.25</v>
      </c>
      <c r="U1585">
        <f>_xlfn.XLOOKUP(A1585,compensation_cleaned!$A:$A,compensation_cleaned!$F:$F,"Missing")</f>
        <v>1044648.4727722772</v>
      </c>
      <c r="V1585" t="str">
        <f t="shared" si="122"/>
        <v>Above Avg Pay</v>
      </c>
      <c r="W1585" t="str">
        <f t="shared" si="123"/>
        <v>Low/Avg Performer</v>
      </c>
      <c r="Y1585" t="str">
        <f t="shared" si="124"/>
        <v>Overpaid Low Performer</v>
      </c>
    </row>
    <row r="1586" spans="1:25">
      <c r="A1586" s="7" t="s">
        <v>1772</v>
      </c>
      <c r="B1586" s="8" t="s">
        <v>11</v>
      </c>
      <c r="C1586" s="8">
        <v>42</v>
      </c>
      <c r="D1586" s="8" t="s">
        <v>12</v>
      </c>
      <c r="E1586" s="8" t="s">
        <v>13</v>
      </c>
      <c r="F1586" s="8" t="s">
        <v>14</v>
      </c>
      <c r="G1586" s="9">
        <v>45274</v>
      </c>
      <c r="H1586" s="8" t="s">
        <v>72</v>
      </c>
      <c r="I1586" s="8" t="s">
        <v>56</v>
      </c>
      <c r="J1586" s="10" t="s">
        <v>24</v>
      </c>
      <c r="K1586" t="str">
        <f>_xlfn.XLOOKUP(A1586,attrition_cleaned!$A:$A,attrition_cleaned!$B:$B,"Missing")</f>
        <v>No</v>
      </c>
      <c r="L1586" s="9"/>
      <c r="M1586">
        <f>_xlfn.XLOOKUP(A1586,compensation_cleaned!$A:$A,compensation_cleaned!$B:$B,"Missing")</f>
        <v>1016915</v>
      </c>
      <c r="N1586">
        <f>_xlfn.XLOOKUP(A1586,compensation_cleaned!$A:$A,compensation_cleaned!$C:$C,"Missing")</f>
        <v>95005</v>
      </c>
      <c r="O1586" t="str">
        <f>_xlfn.XLOOKUP(A1586,compensation_cleaned!$A:$A,compensation_cleaned!$D:$D,"Missing")</f>
        <v>L3</v>
      </c>
      <c r="P1586">
        <f>_xlfn.XLOOKUP(A1586,engagement_pivot!$A:$A,engagement_pivot!$B:$B,"Missing")</f>
        <v>5</v>
      </c>
      <c r="Q1586" t="str">
        <f>IF(
  _xlfn.XLOOKUP(A1586, engagement_pivot!A:A, engagement_pivot!C:C, 0) &gt; 0,
  "Yes",
  "No"
)</f>
        <v>Yes</v>
      </c>
      <c r="R1586">
        <f t="shared" si="120"/>
        <v>0</v>
      </c>
      <c r="S1586" t="str">
        <f t="shared" si="121"/>
        <v>0–12 months</v>
      </c>
      <c r="T1586">
        <f>_xlfn.XLOOKUP(A1586,performance_pivot!$A:$A,performance_pivot!$B:$B,"Missing")</f>
        <v>4</v>
      </c>
      <c r="U1586">
        <f>_xlfn.XLOOKUP(A1586,compensation_cleaned!$A:$A,compensation_cleaned!$F:$F,"Missing")</f>
        <v>1044648.4727722772</v>
      </c>
      <c r="V1586" t="str">
        <f t="shared" si="122"/>
        <v>Below Avg Pay</v>
      </c>
      <c r="W1586" t="str">
        <f t="shared" si="123"/>
        <v>High Performer</v>
      </c>
      <c r="Y1586" t="str">
        <f t="shared" si="124"/>
        <v>Underpaid High Performer</v>
      </c>
    </row>
    <row r="1587" spans="1:25">
      <c r="A1587" s="11" t="s">
        <v>1773</v>
      </c>
      <c r="B1587" s="12" t="s">
        <v>19</v>
      </c>
      <c r="C1587" s="12">
        <v>44</v>
      </c>
      <c r="D1587" s="12" t="s">
        <v>12</v>
      </c>
      <c r="E1587" s="12" t="s">
        <v>37</v>
      </c>
      <c r="F1587" s="12" t="s">
        <v>38</v>
      </c>
      <c r="G1587" s="13">
        <v>43243</v>
      </c>
      <c r="H1587" s="12" t="s">
        <v>247</v>
      </c>
      <c r="I1587" s="12" t="s">
        <v>31</v>
      </c>
      <c r="J1587" s="14" t="s">
        <v>24</v>
      </c>
      <c r="K1587" t="str">
        <f>_xlfn.XLOOKUP(A1587,attrition_cleaned!$A:$A,attrition_cleaned!$B:$B,"Missing")</f>
        <v>No</v>
      </c>
      <c r="L1587" s="13"/>
      <c r="M1587">
        <f>_xlfn.XLOOKUP(A1587,compensation_cleaned!$A:$A,compensation_cleaned!$B:$B,"Missing")</f>
        <v>1584487</v>
      </c>
      <c r="N1587">
        <f>_xlfn.XLOOKUP(A1587,compensation_cleaned!$A:$A,compensation_cleaned!$C:$C,"Missing")</f>
        <v>173945</v>
      </c>
      <c r="O1587" t="str">
        <f>_xlfn.XLOOKUP(A1587,compensation_cleaned!$A:$A,compensation_cleaned!$D:$D,"Missing")</f>
        <v>L4</v>
      </c>
      <c r="P1587">
        <f>_xlfn.XLOOKUP(A1587,engagement_pivot!$A:$A,engagement_pivot!$B:$B,"Missing")</f>
        <v>3</v>
      </c>
      <c r="Q1587" t="str">
        <f>IF(
  _xlfn.XLOOKUP(A1587, engagement_pivot!A:A, engagement_pivot!C:C, 0) &gt; 0,
  "Yes",
  "No"
)</f>
        <v>Yes</v>
      </c>
      <c r="R1587">
        <f t="shared" si="120"/>
        <v>67</v>
      </c>
      <c r="S1587" t="str">
        <f t="shared" si="121"/>
        <v>37+ months</v>
      </c>
      <c r="T1587">
        <f>_xlfn.XLOOKUP(A1587,performance_pivot!$A:$A,performance_pivot!$B:$B,"Missing")</f>
        <v>4</v>
      </c>
      <c r="U1587">
        <f>_xlfn.XLOOKUP(A1587,compensation_cleaned!$A:$A,compensation_cleaned!$F:$F,"Missing")</f>
        <v>1044648.4727722772</v>
      </c>
      <c r="V1587" t="str">
        <f t="shared" si="122"/>
        <v>Above Avg Pay</v>
      </c>
      <c r="W1587" t="str">
        <f t="shared" si="123"/>
        <v>High Performer</v>
      </c>
      <c r="Y1587" t="str">
        <f t="shared" si="124"/>
        <v>Well Aligned</v>
      </c>
    </row>
    <row r="1588" spans="1:25">
      <c r="A1588" s="7" t="s">
        <v>1774</v>
      </c>
      <c r="B1588" s="8" t="s">
        <v>19</v>
      </c>
      <c r="C1588" s="8">
        <v>34</v>
      </c>
      <c r="D1588" s="8" t="s">
        <v>12</v>
      </c>
      <c r="E1588" s="8" t="s">
        <v>13</v>
      </c>
      <c r="F1588" s="8" t="s">
        <v>21</v>
      </c>
      <c r="G1588" s="9">
        <v>44945</v>
      </c>
      <c r="H1588" s="8" t="s">
        <v>162</v>
      </c>
      <c r="I1588" s="8" t="s">
        <v>23</v>
      </c>
      <c r="J1588" s="10" t="s">
        <v>24</v>
      </c>
      <c r="K1588" t="str">
        <f>_xlfn.XLOOKUP(A1588,attrition_cleaned!$A:$A,attrition_cleaned!$B:$B,"Missing")</f>
        <v>No</v>
      </c>
      <c r="L1588" s="9"/>
      <c r="M1588">
        <f>_xlfn.XLOOKUP(A1588,compensation_cleaned!$A:$A,compensation_cleaned!$B:$B,"Missing")</f>
        <v>1154338</v>
      </c>
      <c r="N1588">
        <f>_xlfn.XLOOKUP(A1588,compensation_cleaned!$A:$A,compensation_cleaned!$C:$C,"Missing")</f>
        <v>155087</v>
      </c>
      <c r="O1588" t="str">
        <f>_xlfn.XLOOKUP(A1588,compensation_cleaned!$A:$A,compensation_cleaned!$D:$D,"Missing")</f>
        <v>L3</v>
      </c>
      <c r="P1588">
        <f>_xlfn.XLOOKUP(A1588,engagement_pivot!$A:$A,engagement_pivot!$B:$B,"Missing")</f>
        <v>3.5</v>
      </c>
      <c r="Q1588" t="str">
        <f>IF(
  _xlfn.XLOOKUP(A1588, engagement_pivot!A:A, engagement_pivot!C:C, 0) &gt; 0,
  "Yes",
  "No"
)</f>
        <v>Yes</v>
      </c>
      <c r="R1588">
        <f t="shared" si="120"/>
        <v>11</v>
      </c>
      <c r="S1588" t="str">
        <f t="shared" si="121"/>
        <v>0–12 months</v>
      </c>
      <c r="T1588">
        <f>_xlfn.XLOOKUP(A1588,performance_pivot!$A:$A,performance_pivot!$B:$B,"Missing")</f>
        <v>3</v>
      </c>
      <c r="U1588">
        <f>_xlfn.XLOOKUP(A1588,compensation_cleaned!$A:$A,compensation_cleaned!$F:$F,"Missing")</f>
        <v>1044648.4727722772</v>
      </c>
      <c r="V1588" t="str">
        <f t="shared" si="122"/>
        <v>Above Avg Pay</v>
      </c>
      <c r="W1588" t="str">
        <f t="shared" si="123"/>
        <v>Low/Avg Performer</v>
      </c>
      <c r="Y1588" t="str">
        <f t="shared" si="124"/>
        <v>Overpaid Low Performer</v>
      </c>
    </row>
    <row r="1589" spans="1:25">
      <c r="A1589" s="11" t="s">
        <v>1775</v>
      </c>
      <c r="B1589" s="12" t="s">
        <v>19</v>
      </c>
      <c r="C1589" s="12">
        <v>24</v>
      </c>
      <c r="D1589" s="12" t="s">
        <v>12</v>
      </c>
      <c r="E1589" s="12" t="s">
        <v>26</v>
      </c>
      <c r="F1589" s="12" t="s">
        <v>27</v>
      </c>
      <c r="G1589" s="13">
        <v>44723</v>
      </c>
      <c r="H1589" s="12" t="s">
        <v>329</v>
      </c>
      <c r="I1589" s="12" t="s">
        <v>45</v>
      </c>
      <c r="J1589" s="14" t="s">
        <v>24</v>
      </c>
      <c r="K1589" t="str">
        <f>_xlfn.XLOOKUP(A1589,attrition_cleaned!$A:$A,attrition_cleaned!$B:$B,"Missing")</f>
        <v>No</v>
      </c>
      <c r="L1589" s="13"/>
      <c r="M1589">
        <f>_xlfn.XLOOKUP(A1589,compensation_cleaned!$A:$A,compensation_cleaned!$B:$B,"Missing")</f>
        <v>668645</v>
      </c>
      <c r="N1589">
        <f>_xlfn.XLOOKUP(A1589,compensation_cleaned!$A:$A,compensation_cleaned!$C:$C,"Missing")</f>
        <v>66980</v>
      </c>
      <c r="O1589" t="str">
        <f>_xlfn.XLOOKUP(A1589,compensation_cleaned!$A:$A,compensation_cleaned!$D:$D,"Missing")</f>
        <v>L2</v>
      </c>
      <c r="P1589">
        <f>_xlfn.XLOOKUP(A1589,engagement_pivot!$A:$A,engagement_pivot!$B:$B,"Missing")</f>
        <v>2.5</v>
      </c>
      <c r="Q1589" t="str">
        <f>IF(
  _xlfn.XLOOKUP(A1589, engagement_pivot!A:A, engagement_pivot!C:C, 0) &gt; 0,
  "Yes",
  "No"
)</f>
        <v>Yes</v>
      </c>
      <c r="R1589">
        <f t="shared" si="120"/>
        <v>18</v>
      </c>
      <c r="S1589" t="str">
        <f t="shared" si="121"/>
        <v>13–36 months</v>
      </c>
      <c r="T1589">
        <f>_xlfn.XLOOKUP(A1589,performance_pivot!$A:$A,performance_pivot!$B:$B,"Missing")</f>
        <v>3.5</v>
      </c>
      <c r="U1589">
        <f>_xlfn.XLOOKUP(A1589,compensation_cleaned!$A:$A,compensation_cleaned!$F:$F,"Missing")</f>
        <v>746435.40070921986</v>
      </c>
      <c r="V1589" t="str">
        <f t="shared" si="122"/>
        <v>Below Avg Pay</v>
      </c>
      <c r="W1589" t="str">
        <f t="shared" si="123"/>
        <v>Low/Avg Performer</v>
      </c>
      <c r="Y1589" t="str">
        <f t="shared" si="124"/>
        <v>Low Pay &amp; Low Performance</v>
      </c>
    </row>
    <row r="1590" spans="1:25">
      <c r="A1590" s="7" t="s">
        <v>1776</v>
      </c>
      <c r="B1590" s="8" t="s">
        <v>19</v>
      </c>
      <c r="C1590" s="8">
        <v>22</v>
      </c>
      <c r="D1590" s="8" t="s">
        <v>12</v>
      </c>
      <c r="E1590" s="8" t="s">
        <v>26</v>
      </c>
      <c r="F1590" s="8" t="s">
        <v>27</v>
      </c>
      <c r="G1590" s="9">
        <v>44046</v>
      </c>
      <c r="H1590" s="8" t="s">
        <v>329</v>
      </c>
      <c r="I1590" s="8" t="s">
        <v>45</v>
      </c>
      <c r="J1590" s="10" t="s">
        <v>24</v>
      </c>
      <c r="K1590" t="str">
        <f>_xlfn.XLOOKUP(A1590,attrition_cleaned!$A:$A,attrition_cleaned!$B:$B,"Missing")</f>
        <v>Yes</v>
      </c>
      <c r="L1590" s="9">
        <v>45292</v>
      </c>
      <c r="M1590">
        <f>_xlfn.XLOOKUP(A1590,compensation_cleaned!$A:$A,compensation_cleaned!$B:$B,"Missing")</f>
        <v>1466185</v>
      </c>
      <c r="N1590">
        <f>_xlfn.XLOOKUP(A1590,compensation_cleaned!$A:$A,compensation_cleaned!$C:$C,"Missing")</f>
        <v>151424</v>
      </c>
      <c r="O1590" t="str">
        <f>_xlfn.XLOOKUP(A1590,compensation_cleaned!$A:$A,compensation_cleaned!$D:$D,"Missing")</f>
        <v>L4</v>
      </c>
      <c r="P1590">
        <f>_xlfn.XLOOKUP(A1590,engagement_pivot!$A:$A,engagement_pivot!$B:$B,"Missing")</f>
        <v>1.5</v>
      </c>
      <c r="Q1590" t="str">
        <f>IF(
  _xlfn.XLOOKUP(A1590, engagement_pivot!A:A, engagement_pivot!C:C, 0) &gt; 0,
  "Yes",
  "No"
)</f>
        <v>Yes</v>
      </c>
      <c r="R1590">
        <f t="shared" si="120"/>
        <v>40</v>
      </c>
      <c r="S1590" t="str">
        <f t="shared" si="121"/>
        <v>37+ months</v>
      </c>
      <c r="T1590">
        <f>_xlfn.XLOOKUP(A1590,performance_pivot!$A:$A,performance_pivot!$B:$B,"Missing")</f>
        <v>4.25</v>
      </c>
      <c r="U1590">
        <f>_xlfn.XLOOKUP(A1590,compensation_cleaned!$A:$A,compensation_cleaned!$F:$F,"Missing")</f>
        <v>1044648.4727722772</v>
      </c>
      <c r="V1590" t="str">
        <f t="shared" si="122"/>
        <v>Above Avg Pay</v>
      </c>
      <c r="W1590" t="str">
        <f t="shared" si="123"/>
        <v>High Performer</v>
      </c>
      <c r="Y1590" t="str">
        <f t="shared" si="124"/>
        <v>Well Aligned</v>
      </c>
    </row>
    <row r="1591" spans="1:25">
      <c r="A1591" s="11" t="s">
        <v>1777</v>
      </c>
      <c r="B1591" s="12" t="s">
        <v>11</v>
      </c>
      <c r="C1591" s="12">
        <v>34</v>
      </c>
      <c r="D1591" s="12" t="s">
        <v>12</v>
      </c>
      <c r="E1591" s="12" t="s">
        <v>26</v>
      </c>
      <c r="F1591" s="12" t="s">
        <v>58</v>
      </c>
      <c r="G1591" s="13">
        <v>43875</v>
      </c>
      <c r="H1591" s="12" t="s">
        <v>201</v>
      </c>
      <c r="I1591" s="12" t="s">
        <v>70</v>
      </c>
      <c r="J1591" s="14" t="s">
        <v>24</v>
      </c>
      <c r="K1591" t="str">
        <f>_xlfn.XLOOKUP(A1591,attrition_cleaned!$A:$A,attrition_cleaned!$B:$B,"Missing")</f>
        <v>No</v>
      </c>
      <c r="L1591" s="13"/>
      <c r="M1591">
        <f>_xlfn.XLOOKUP(A1591,compensation_cleaned!$A:$A,compensation_cleaned!$B:$B,"Missing")</f>
        <v>1460176</v>
      </c>
      <c r="N1591">
        <f>_xlfn.XLOOKUP(A1591,compensation_cleaned!$A:$A,compensation_cleaned!$C:$C,"Missing")</f>
        <v>108821</v>
      </c>
      <c r="O1591" t="str">
        <f>_xlfn.XLOOKUP(A1591,compensation_cleaned!$A:$A,compensation_cleaned!$D:$D,"Missing")</f>
        <v>L4</v>
      </c>
      <c r="P1591">
        <f>_xlfn.XLOOKUP(A1591,engagement_pivot!$A:$A,engagement_pivot!$B:$B,"Missing")</f>
        <v>3</v>
      </c>
      <c r="Q1591" t="str">
        <f>IF(
  _xlfn.XLOOKUP(A1591, engagement_pivot!A:A, engagement_pivot!C:C, 0) &gt; 0,
  "Yes",
  "No"
)</f>
        <v>Yes</v>
      </c>
      <c r="R1591">
        <f t="shared" si="120"/>
        <v>46</v>
      </c>
      <c r="S1591" t="str">
        <f t="shared" si="121"/>
        <v>37+ months</v>
      </c>
      <c r="T1591">
        <f>_xlfn.XLOOKUP(A1591,performance_pivot!$A:$A,performance_pivot!$B:$B,"Missing")</f>
        <v>5</v>
      </c>
      <c r="U1591">
        <f>_xlfn.XLOOKUP(A1591,compensation_cleaned!$A:$A,compensation_cleaned!$F:$F,"Missing")</f>
        <v>1044648.4727722772</v>
      </c>
      <c r="V1591" t="str">
        <f t="shared" si="122"/>
        <v>Above Avg Pay</v>
      </c>
      <c r="W1591" t="str">
        <f t="shared" si="123"/>
        <v>High Performer</v>
      </c>
      <c r="Y1591" t="str">
        <f t="shared" si="124"/>
        <v>Well Aligned</v>
      </c>
    </row>
    <row r="1592" spans="1:25">
      <c r="A1592" s="7" t="s">
        <v>1778</v>
      </c>
      <c r="B1592" s="8" t="s">
        <v>19</v>
      </c>
      <c r="C1592" s="8">
        <v>43</v>
      </c>
      <c r="D1592" s="8" t="s">
        <v>20</v>
      </c>
      <c r="E1592" s="8" t="s">
        <v>13</v>
      </c>
      <c r="F1592" s="8" t="s">
        <v>14</v>
      </c>
      <c r="G1592" s="9">
        <v>43927</v>
      </c>
      <c r="H1592" s="8" t="s">
        <v>626</v>
      </c>
      <c r="I1592" s="8" t="s">
        <v>70</v>
      </c>
      <c r="J1592" s="10" t="s">
        <v>24</v>
      </c>
      <c r="K1592" t="str">
        <f>_xlfn.XLOOKUP(A1592,attrition_cleaned!$A:$A,attrition_cleaned!$B:$B,"Missing")</f>
        <v>No</v>
      </c>
      <c r="L1592" s="9"/>
      <c r="M1592">
        <f>_xlfn.XLOOKUP(A1592,compensation_cleaned!$A:$A,compensation_cleaned!$B:$B,"Missing")</f>
        <v>890790</v>
      </c>
      <c r="N1592">
        <f>_xlfn.XLOOKUP(A1592,compensation_cleaned!$A:$A,compensation_cleaned!$C:$C,"Missing")</f>
        <v>55624</v>
      </c>
      <c r="O1592" t="str">
        <f>_xlfn.XLOOKUP(A1592,compensation_cleaned!$A:$A,compensation_cleaned!$D:$D,"Missing")</f>
        <v>L2</v>
      </c>
      <c r="P1592">
        <f>_xlfn.XLOOKUP(A1592,engagement_pivot!$A:$A,engagement_pivot!$B:$B,"Missing")</f>
        <v>5</v>
      </c>
      <c r="Q1592" t="str">
        <f>IF(
  _xlfn.XLOOKUP(A1592, engagement_pivot!A:A, engagement_pivot!C:C, 0) &gt; 0,
  "Yes",
  "No"
)</f>
        <v>Yes</v>
      </c>
      <c r="R1592">
        <f t="shared" si="120"/>
        <v>44</v>
      </c>
      <c r="S1592" t="str">
        <f t="shared" si="121"/>
        <v>37+ months</v>
      </c>
      <c r="T1592">
        <f>_xlfn.XLOOKUP(A1592,performance_pivot!$A:$A,performance_pivot!$B:$B,"Missing")</f>
        <v>3</v>
      </c>
      <c r="U1592">
        <f>_xlfn.XLOOKUP(A1592,compensation_cleaned!$A:$A,compensation_cleaned!$F:$F,"Missing")</f>
        <v>746435.40070921986</v>
      </c>
      <c r="V1592" t="str">
        <f t="shared" si="122"/>
        <v>Above Avg Pay</v>
      </c>
      <c r="W1592" t="str">
        <f t="shared" si="123"/>
        <v>Low/Avg Performer</v>
      </c>
      <c r="Y1592" t="str">
        <f t="shared" si="124"/>
        <v>Overpaid Low Performer</v>
      </c>
    </row>
    <row r="1593" spans="1:25">
      <c r="A1593" s="11" t="s">
        <v>1779</v>
      </c>
      <c r="B1593" s="12" t="s">
        <v>11</v>
      </c>
      <c r="C1593" s="12">
        <v>22</v>
      </c>
      <c r="D1593" s="12" t="s">
        <v>12</v>
      </c>
      <c r="E1593" s="12" t="s">
        <v>26</v>
      </c>
      <c r="F1593" s="12" t="s">
        <v>58</v>
      </c>
      <c r="G1593" s="13">
        <v>45171</v>
      </c>
      <c r="H1593" s="12" t="s">
        <v>382</v>
      </c>
      <c r="I1593" s="12" t="s">
        <v>23</v>
      </c>
      <c r="J1593" s="14" t="s">
        <v>24</v>
      </c>
      <c r="K1593" t="str">
        <f>_xlfn.XLOOKUP(A1593,attrition_cleaned!$A:$A,attrition_cleaned!$B:$B,"Missing")</f>
        <v>No</v>
      </c>
      <c r="L1593" s="13"/>
      <c r="M1593">
        <f>_xlfn.XLOOKUP(A1593,compensation_cleaned!$A:$A,compensation_cleaned!$B:$B,"Missing")</f>
        <v>1276225</v>
      </c>
      <c r="N1593">
        <f>_xlfn.XLOOKUP(A1593,compensation_cleaned!$A:$A,compensation_cleaned!$C:$C,"Missing")</f>
        <v>78811</v>
      </c>
      <c r="O1593" t="str">
        <f>_xlfn.XLOOKUP(A1593,compensation_cleaned!$A:$A,compensation_cleaned!$D:$D,"Missing")</f>
        <v>L4</v>
      </c>
      <c r="P1593">
        <f>_xlfn.XLOOKUP(A1593,engagement_pivot!$A:$A,engagement_pivot!$B:$B,"Missing")</f>
        <v>1</v>
      </c>
      <c r="Q1593" t="str">
        <f>IF(
  _xlfn.XLOOKUP(A1593, engagement_pivot!A:A, engagement_pivot!C:C, 0) &gt; 0,
  "Yes",
  "No"
)</f>
        <v>Yes</v>
      </c>
      <c r="R1593">
        <f t="shared" si="120"/>
        <v>3</v>
      </c>
      <c r="S1593" t="str">
        <f t="shared" si="121"/>
        <v>0–12 months</v>
      </c>
      <c r="T1593">
        <f>_xlfn.XLOOKUP(A1593,performance_pivot!$A:$A,performance_pivot!$B:$B,"Missing")</f>
        <v>4.5</v>
      </c>
      <c r="U1593">
        <f>_xlfn.XLOOKUP(A1593,compensation_cleaned!$A:$A,compensation_cleaned!$F:$F,"Missing")</f>
        <v>1044648.4727722772</v>
      </c>
      <c r="V1593" t="str">
        <f t="shared" si="122"/>
        <v>Above Avg Pay</v>
      </c>
      <c r="W1593" t="str">
        <f t="shared" si="123"/>
        <v>High Performer</v>
      </c>
      <c r="Y1593" t="str">
        <f t="shared" si="124"/>
        <v>Well Aligned</v>
      </c>
    </row>
    <row r="1594" spans="1:25">
      <c r="A1594" s="7" t="s">
        <v>1780</v>
      </c>
      <c r="B1594" s="8" t="s">
        <v>11</v>
      </c>
      <c r="C1594" s="8">
        <v>43</v>
      </c>
      <c r="D1594" s="8" t="s">
        <v>20</v>
      </c>
      <c r="E1594" s="8" t="s">
        <v>37</v>
      </c>
      <c r="F1594" s="8" t="s">
        <v>38</v>
      </c>
      <c r="G1594" s="9">
        <v>44723</v>
      </c>
      <c r="H1594" s="8" t="s">
        <v>179</v>
      </c>
      <c r="I1594" s="8" t="s">
        <v>70</v>
      </c>
      <c r="J1594" s="10" t="s">
        <v>24</v>
      </c>
      <c r="K1594" t="str">
        <f>_xlfn.XLOOKUP(A1594,attrition_cleaned!$A:$A,attrition_cleaned!$B:$B,"Missing")</f>
        <v>No</v>
      </c>
      <c r="L1594" s="9"/>
      <c r="M1594">
        <f>_xlfn.XLOOKUP(A1594,compensation_cleaned!$A:$A,compensation_cleaned!$B:$B,"Missing")</f>
        <v>525162</v>
      </c>
      <c r="N1594">
        <f>_xlfn.XLOOKUP(A1594,compensation_cleaned!$A:$A,compensation_cleaned!$C:$C,"Missing")</f>
        <v>44841</v>
      </c>
      <c r="O1594" t="str">
        <f>_xlfn.XLOOKUP(A1594,compensation_cleaned!$A:$A,compensation_cleaned!$D:$D,"Missing")</f>
        <v>L1</v>
      </c>
      <c r="P1594">
        <f>_xlfn.XLOOKUP(A1594,engagement_pivot!$A:$A,engagement_pivot!$B:$B,"Missing")</f>
        <v>4</v>
      </c>
      <c r="Q1594" t="str">
        <f>IF(
  _xlfn.XLOOKUP(A1594, engagement_pivot!A:A, engagement_pivot!C:C, 0) &gt; 0,
  "Yes",
  "No"
)</f>
        <v>Yes</v>
      </c>
      <c r="R1594">
        <f t="shared" si="120"/>
        <v>18</v>
      </c>
      <c r="S1594" t="str">
        <f t="shared" si="121"/>
        <v>13–36 months</v>
      </c>
      <c r="T1594">
        <f>_xlfn.XLOOKUP(A1594,performance_pivot!$A:$A,performance_pivot!$B:$B,"Missing")</f>
        <v>3.3333333333333335</v>
      </c>
      <c r="U1594">
        <f>_xlfn.XLOOKUP(A1594,compensation_cleaned!$A:$A,compensation_cleaned!$F:$F,"Missing")</f>
        <v>499723.03723404254</v>
      </c>
      <c r="V1594" t="str">
        <f t="shared" si="122"/>
        <v>Above Avg Pay</v>
      </c>
      <c r="W1594" t="str">
        <f t="shared" si="123"/>
        <v>Low/Avg Performer</v>
      </c>
      <c r="Y1594" t="str">
        <f t="shared" si="124"/>
        <v>Overpaid Low Performer</v>
      </c>
    </row>
    <row r="1595" spans="1:25">
      <c r="A1595" s="11" t="s">
        <v>1781</v>
      </c>
      <c r="B1595" s="12" t="s">
        <v>19</v>
      </c>
      <c r="C1595" s="12">
        <v>36</v>
      </c>
      <c r="D1595" s="12" t="s">
        <v>20</v>
      </c>
      <c r="E1595" s="12" t="s">
        <v>49</v>
      </c>
      <c r="F1595" s="12" t="s">
        <v>68</v>
      </c>
      <c r="G1595" s="13">
        <v>45146</v>
      </c>
      <c r="H1595" s="12" t="s">
        <v>247</v>
      </c>
      <c r="I1595" s="12" t="s">
        <v>16</v>
      </c>
      <c r="J1595" s="14" t="s">
        <v>17</v>
      </c>
      <c r="K1595" t="str">
        <f>_xlfn.XLOOKUP(A1595,attrition_cleaned!$A:$A,attrition_cleaned!$B:$B,"Missing")</f>
        <v>No</v>
      </c>
      <c r="L1595" s="13"/>
      <c r="M1595">
        <f>_xlfn.XLOOKUP(A1595,compensation_cleaned!$A:$A,compensation_cleaned!$B:$B,"Missing")</f>
        <v>842428</v>
      </c>
      <c r="N1595">
        <f>_xlfn.XLOOKUP(A1595,compensation_cleaned!$A:$A,compensation_cleaned!$C:$C,"Missing")</f>
        <v>103002</v>
      </c>
      <c r="O1595" t="str">
        <f>_xlfn.XLOOKUP(A1595,compensation_cleaned!$A:$A,compensation_cleaned!$D:$D,"Missing")</f>
        <v>L2</v>
      </c>
      <c r="P1595">
        <f>_xlfn.XLOOKUP(A1595,engagement_pivot!$A:$A,engagement_pivot!$B:$B,"Missing")</f>
        <v>3</v>
      </c>
      <c r="Q1595" t="str">
        <f>IF(
  _xlfn.XLOOKUP(A1595, engagement_pivot!A:A, engagement_pivot!C:C, 0) &gt; 0,
  "Yes",
  "No"
)</f>
        <v>Yes</v>
      </c>
      <c r="R1595">
        <f t="shared" si="120"/>
        <v>4</v>
      </c>
      <c r="S1595" t="str">
        <f t="shared" si="121"/>
        <v>0–12 months</v>
      </c>
      <c r="T1595">
        <f>_xlfn.XLOOKUP(A1595,performance_pivot!$A:$A,performance_pivot!$B:$B,"Missing")</f>
        <v>4.25</v>
      </c>
      <c r="U1595">
        <f>_xlfn.XLOOKUP(A1595,compensation_cleaned!$A:$A,compensation_cleaned!$F:$F,"Missing")</f>
        <v>746435.40070921986</v>
      </c>
      <c r="V1595" t="str">
        <f t="shared" si="122"/>
        <v>Above Avg Pay</v>
      </c>
      <c r="W1595" t="str">
        <f t="shared" si="123"/>
        <v>High Performer</v>
      </c>
      <c r="Y1595" t="str">
        <f t="shared" si="124"/>
        <v>Well Aligned</v>
      </c>
    </row>
    <row r="1596" spans="1:25">
      <c r="A1596" s="7" t="s">
        <v>1782</v>
      </c>
      <c r="B1596" s="8" t="s">
        <v>19</v>
      </c>
      <c r="C1596" s="8">
        <v>42</v>
      </c>
      <c r="D1596" s="8" t="s">
        <v>20</v>
      </c>
      <c r="E1596" s="8" t="s">
        <v>37</v>
      </c>
      <c r="F1596" s="8" t="s">
        <v>43</v>
      </c>
      <c r="G1596" s="9">
        <v>44276</v>
      </c>
      <c r="H1596" s="8" t="s">
        <v>30</v>
      </c>
      <c r="I1596" s="8" t="s">
        <v>56</v>
      </c>
      <c r="J1596" s="10" t="s">
        <v>24</v>
      </c>
      <c r="K1596" t="str">
        <f>_xlfn.XLOOKUP(A1596,attrition_cleaned!$A:$A,attrition_cleaned!$B:$B,"Missing")</f>
        <v>Yes</v>
      </c>
      <c r="L1596" s="9">
        <v>45858</v>
      </c>
      <c r="M1596">
        <f>_xlfn.XLOOKUP(A1596,compensation_cleaned!$A:$A,compensation_cleaned!$B:$B,"Missing")</f>
        <v>408426</v>
      </c>
      <c r="N1596">
        <f>_xlfn.XLOOKUP(A1596,compensation_cleaned!$A:$A,compensation_cleaned!$C:$C,"Missing")</f>
        <v>58595</v>
      </c>
      <c r="O1596" t="str">
        <f>_xlfn.XLOOKUP(A1596,compensation_cleaned!$A:$A,compensation_cleaned!$D:$D,"Missing")</f>
        <v>L1</v>
      </c>
      <c r="P1596">
        <f>_xlfn.XLOOKUP(A1596,engagement_pivot!$A:$A,engagement_pivot!$B:$B,"Missing")</f>
        <v>2.5</v>
      </c>
      <c r="Q1596" t="str">
        <f>IF(
  _xlfn.XLOOKUP(A1596, engagement_pivot!A:A, engagement_pivot!C:C, 0) &gt; 0,
  "Yes",
  "No"
)</f>
        <v>Yes</v>
      </c>
      <c r="R1596">
        <f t="shared" si="120"/>
        <v>51</v>
      </c>
      <c r="S1596" t="str">
        <f t="shared" si="121"/>
        <v>37+ months</v>
      </c>
      <c r="T1596">
        <f>_xlfn.XLOOKUP(A1596,performance_pivot!$A:$A,performance_pivot!$B:$B,"Missing")</f>
        <v>3.5</v>
      </c>
      <c r="U1596">
        <f>_xlfn.XLOOKUP(A1596,compensation_cleaned!$A:$A,compensation_cleaned!$F:$F,"Missing")</f>
        <v>499723.03723404254</v>
      </c>
      <c r="V1596" t="str">
        <f t="shared" si="122"/>
        <v>Below Avg Pay</v>
      </c>
      <c r="W1596" t="str">
        <f t="shared" si="123"/>
        <v>Low/Avg Performer</v>
      </c>
      <c r="Y1596" t="str">
        <f t="shared" si="124"/>
        <v>Low Pay &amp; Low Performance</v>
      </c>
    </row>
    <row r="1597" spans="1:25">
      <c r="A1597" s="11" t="s">
        <v>1783</v>
      </c>
      <c r="B1597" s="12" t="s">
        <v>19</v>
      </c>
      <c r="C1597" s="12">
        <v>30</v>
      </c>
      <c r="D1597" s="12" t="s">
        <v>20</v>
      </c>
      <c r="E1597" s="12" t="s">
        <v>49</v>
      </c>
      <c r="F1597" s="12" t="s">
        <v>50</v>
      </c>
      <c r="G1597" s="13">
        <v>43055</v>
      </c>
      <c r="H1597" s="12" t="s">
        <v>142</v>
      </c>
      <c r="I1597" s="12" t="s">
        <v>31</v>
      </c>
      <c r="J1597" s="14" t="s">
        <v>17</v>
      </c>
      <c r="K1597" t="str">
        <f>_xlfn.XLOOKUP(A1597,attrition_cleaned!$A:$A,attrition_cleaned!$B:$B,"Missing")</f>
        <v>No</v>
      </c>
      <c r="L1597" s="13"/>
      <c r="M1597">
        <f>_xlfn.XLOOKUP(A1597,compensation_cleaned!$A:$A,compensation_cleaned!$B:$B,"Missing")</f>
        <v>626078</v>
      </c>
      <c r="N1597">
        <f>_xlfn.XLOOKUP(A1597,compensation_cleaned!$A:$A,compensation_cleaned!$C:$C,"Missing")</f>
        <v>67802</v>
      </c>
      <c r="O1597" t="str">
        <f>_xlfn.XLOOKUP(A1597,compensation_cleaned!$A:$A,compensation_cleaned!$D:$D,"Missing")</f>
        <v>L2</v>
      </c>
      <c r="P1597">
        <f>_xlfn.XLOOKUP(A1597,engagement_pivot!$A:$A,engagement_pivot!$B:$B,"Missing")</f>
        <v>2.6666666666666665</v>
      </c>
      <c r="Q1597" t="str">
        <f>IF(
  _xlfn.XLOOKUP(A1597, engagement_pivot!A:A, engagement_pivot!C:C, 0) &gt; 0,
  "Yes",
  "No"
)</f>
        <v>Yes</v>
      </c>
      <c r="R1597">
        <f t="shared" si="120"/>
        <v>73</v>
      </c>
      <c r="S1597" t="str">
        <f t="shared" si="121"/>
        <v>37+ months</v>
      </c>
      <c r="T1597">
        <f>_xlfn.XLOOKUP(A1597,performance_pivot!$A:$A,performance_pivot!$B:$B,"Missing")</f>
        <v>3.5</v>
      </c>
      <c r="U1597">
        <f>_xlfn.XLOOKUP(A1597,compensation_cleaned!$A:$A,compensation_cleaned!$F:$F,"Missing")</f>
        <v>746435.40070921986</v>
      </c>
      <c r="V1597" t="str">
        <f t="shared" si="122"/>
        <v>Below Avg Pay</v>
      </c>
      <c r="W1597" t="str">
        <f t="shared" si="123"/>
        <v>Low/Avg Performer</v>
      </c>
      <c r="Y1597" t="str">
        <f t="shared" si="124"/>
        <v>Low Pay &amp; Low Performance</v>
      </c>
    </row>
    <row r="1598" spans="1:25">
      <c r="A1598" s="7" t="s">
        <v>1784</v>
      </c>
      <c r="B1598" s="8" t="s">
        <v>11</v>
      </c>
      <c r="C1598" s="8">
        <v>32</v>
      </c>
      <c r="D1598" s="8" t="s">
        <v>12</v>
      </c>
      <c r="E1598" s="8" t="s">
        <v>33</v>
      </c>
      <c r="F1598" s="8" t="s">
        <v>34</v>
      </c>
      <c r="G1598" s="9">
        <v>44571</v>
      </c>
      <c r="H1598" s="8" t="s">
        <v>295</v>
      </c>
      <c r="I1598" s="8" t="s">
        <v>31</v>
      </c>
      <c r="J1598" s="10" t="s">
        <v>24</v>
      </c>
      <c r="K1598" t="str">
        <f>_xlfn.XLOOKUP(A1598,attrition_cleaned!$A:$A,attrition_cleaned!$B:$B,"Missing")</f>
        <v>No</v>
      </c>
      <c r="L1598" s="9"/>
      <c r="M1598">
        <f>_xlfn.XLOOKUP(A1598,compensation_cleaned!$A:$A,compensation_cleaned!$B:$B,"Missing")</f>
        <v>676218</v>
      </c>
      <c r="N1598">
        <f>_xlfn.XLOOKUP(A1598,compensation_cleaned!$A:$A,compensation_cleaned!$C:$C,"Missing")</f>
        <v>94708</v>
      </c>
      <c r="O1598" t="str">
        <f>_xlfn.XLOOKUP(A1598,compensation_cleaned!$A:$A,compensation_cleaned!$D:$D,"Missing")</f>
        <v>L2</v>
      </c>
      <c r="P1598">
        <f>_xlfn.XLOOKUP(A1598,engagement_pivot!$A:$A,engagement_pivot!$B:$B,"Missing")</f>
        <v>3.5</v>
      </c>
      <c r="Q1598" t="str">
        <f>IF(
  _xlfn.XLOOKUP(A1598, engagement_pivot!A:A, engagement_pivot!C:C, 0) &gt; 0,
  "Yes",
  "No"
)</f>
        <v>Yes</v>
      </c>
      <c r="R1598">
        <f t="shared" si="120"/>
        <v>23</v>
      </c>
      <c r="S1598" t="str">
        <f t="shared" si="121"/>
        <v>13–36 months</v>
      </c>
      <c r="T1598">
        <f>_xlfn.XLOOKUP(A1598,performance_pivot!$A:$A,performance_pivot!$B:$B,"Missing")</f>
        <v>3.6666666666666665</v>
      </c>
      <c r="U1598">
        <f>_xlfn.XLOOKUP(A1598,compensation_cleaned!$A:$A,compensation_cleaned!$F:$F,"Missing")</f>
        <v>746435.40070921986</v>
      </c>
      <c r="V1598" t="str">
        <f t="shared" si="122"/>
        <v>Below Avg Pay</v>
      </c>
      <c r="W1598" t="str">
        <f t="shared" si="123"/>
        <v>Low/Avg Performer</v>
      </c>
      <c r="Y1598" t="str">
        <f t="shared" si="124"/>
        <v>Low Pay &amp; Low Performance</v>
      </c>
    </row>
    <row r="1599" spans="1:25">
      <c r="A1599" s="11" t="s">
        <v>1785</v>
      </c>
      <c r="B1599" s="12" t="s">
        <v>11</v>
      </c>
      <c r="C1599" s="12">
        <v>25</v>
      </c>
      <c r="D1599" s="12" t="s">
        <v>12</v>
      </c>
      <c r="E1599" s="12" t="s">
        <v>13</v>
      </c>
      <c r="F1599" s="12" t="s">
        <v>21</v>
      </c>
      <c r="G1599" s="13">
        <v>45254</v>
      </c>
      <c r="H1599" s="12" t="s">
        <v>122</v>
      </c>
      <c r="I1599" s="12" t="s">
        <v>16</v>
      </c>
      <c r="J1599" s="14" t="s">
        <v>24</v>
      </c>
      <c r="K1599" t="str">
        <f>_xlfn.XLOOKUP(A1599,attrition_cleaned!$A:$A,attrition_cleaned!$B:$B,"Missing")</f>
        <v>No</v>
      </c>
      <c r="L1599" s="13"/>
      <c r="M1599">
        <f>_xlfn.XLOOKUP(A1599,compensation_cleaned!$A:$A,compensation_cleaned!$B:$B,"Missing")</f>
        <v>909316</v>
      </c>
      <c r="N1599">
        <f>_xlfn.XLOOKUP(A1599,compensation_cleaned!$A:$A,compensation_cleaned!$C:$C,"Missing")</f>
        <v>124929</v>
      </c>
      <c r="O1599" t="str">
        <f>_xlfn.XLOOKUP(A1599,compensation_cleaned!$A:$A,compensation_cleaned!$D:$D,"Missing")</f>
        <v>L3</v>
      </c>
      <c r="P1599">
        <f>_xlfn.XLOOKUP(A1599,engagement_pivot!$A:$A,engagement_pivot!$B:$B,"Missing")</f>
        <v>2.3333333333333335</v>
      </c>
      <c r="Q1599" t="str">
        <f>IF(
  _xlfn.XLOOKUP(A1599, engagement_pivot!A:A, engagement_pivot!C:C, 0) &gt; 0,
  "Yes",
  "No"
)</f>
        <v>Yes</v>
      </c>
      <c r="R1599">
        <f t="shared" si="120"/>
        <v>1</v>
      </c>
      <c r="S1599" t="str">
        <f t="shared" si="121"/>
        <v>0–12 months</v>
      </c>
      <c r="T1599">
        <f>_xlfn.XLOOKUP(A1599,performance_pivot!$A:$A,performance_pivot!$B:$B,"Missing")</f>
        <v>3.5</v>
      </c>
      <c r="U1599">
        <f>_xlfn.XLOOKUP(A1599,compensation_cleaned!$A:$A,compensation_cleaned!$F:$F,"Missing")</f>
        <v>1044648.4727722772</v>
      </c>
      <c r="V1599" t="str">
        <f t="shared" si="122"/>
        <v>Below Avg Pay</v>
      </c>
      <c r="W1599" t="str">
        <f t="shared" si="123"/>
        <v>Low/Avg Performer</v>
      </c>
      <c r="Y1599" t="str">
        <f t="shared" si="124"/>
        <v>Low Pay &amp; Low Performance</v>
      </c>
    </row>
    <row r="1600" spans="1:25">
      <c r="A1600" s="7" t="s">
        <v>1786</v>
      </c>
      <c r="B1600" s="8" t="s">
        <v>11</v>
      </c>
      <c r="C1600" s="8">
        <v>44</v>
      </c>
      <c r="D1600" s="8" t="s">
        <v>20</v>
      </c>
      <c r="E1600" s="8" t="s">
        <v>13</v>
      </c>
      <c r="F1600" s="8" t="s">
        <v>14</v>
      </c>
      <c r="G1600" s="9">
        <v>45155</v>
      </c>
      <c r="H1600" s="8" t="s">
        <v>39</v>
      </c>
      <c r="I1600" s="8" t="s">
        <v>23</v>
      </c>
      <c r="J1600" s="10" t="s">
        <v>24</v>
      </c>
      <c r="K1600" t="str">
        <f>_xlfn.XLOOKUP(A1600,attrition_cleaned!$A:$A,attrition_cleaned!$B:$B,"Missing")</f>
        <v>Yes</v>
      </c>
      <c r="L1600" s="9">
        <v>46106</v>
      </c>
      <c r="M1600">
        <f>_xlfn.XLOOKUP(A1600,compensation_cleaned!$A:$A,compensation_cleaned!$B:$B,"Missing")</f>
        <v>743877</v>
      </c>
      <c r="N1600">
        <f>_xlfn.XLOOKUP(A1600,compensation_cleaned!$A:$A,compensation_cleaned!$C:$C,"Missing")</f>
        <v>91559</v>
      </c>
      <c r="O1600" t="str">
        <f>_xlfn.XLOOKUP(A1600,compensation_cleaned!$A:$A,compensation_cleaned!$D:$D,"Missing")</f>
        <v>L2</v>
      </c>
      <c r="P1600">
        <f>_xlfn.XLOOKUP(A1600,engagement_pivot!$A:$A,engagement_pivot!$B:$B,"Missing")</f>
        <v>2</v>
      </c>
      <c r="Q1600" t="str">
        <f>IF(
  _xlfn.XLOOKUP(A1600, engagement_pivot!A:A, engagement_pivot!C:C, 0) &gt; 0,
  "Yes",
  "No"
)</f>
        <v>Yes</v>
      </c>
      <c r="R1600">
        <f t="shared" si="120"/>
        <v>31</v>
      </c>
      <c r="S1600" t="str">
        <f t="shared" si="121"/>
        <v>13–36 months</v>
      </c>
      <c r="T1600">
        <f>_xlfn.XLOOKUP(A1600,performance_pivot!$A:$A,performance_pivot!$B:$B,"Missing")</f>
        <v>4</v>
      </c>
      <c r="U1600">
        <f>_xlfn.XLOOKUP(A1600,compensation_cleaned!$A:$A,compensation_cleaned!$F:$F,"Missing")</f>
        <v>746435.40070921986</v>
      </c>
      <c r="V1600" t="str">
        <f t="shared" si="122"/>
        <v>Below Avg Pay</v>
      </c>
      <c r="W1600" t="str">
        <f t="shared" si="123"/>
        <v>High Performer</v>
      </c>
      <c r="Y1600" t="str">
        <f t="shared" si="124"/>
        <v>Underpaid High Performer</v>
      </c>
    </row>
    <row r="1601" spans="1:25">
      <c r="A1601" s="11" t="s">
        <v>1787</v>
      </c>
      <c r="B1601" s="12" t="s">
        <v>19</v>
      </c>
      <c r="C1601" s="12">
        <v>37</v>
      </c>
      <c r="D1601" s="12" t="s">
        <v>12</v>
      </c>
      <c r="E1601" s="12" t="s">
        <v>49</v>
      </c>
      <c r="F1601" s="12" t="s">
        <v>50</v>
      </c>
      <c r="G1601" s="13">
        <v>44771</v>
      </c>
      <c r="H1601" s="12" t="s">
        <v>372</v>
      </c>
      <c r="I1601" s="12" t="s">
        <v>45</v>
      </c>
      <c r="J1601" s="14" t="s">
        <v>24</v>
      </c>
      <c r="K1601" t="str">
        <f>_xlfn.XLOOKUP(A1601,attrition_cleaned!$A:$A,attrition_cleaned!$B:$B,"Missing")</f>
        <v>No</v>
      </c>
      <c r="L1601" s="13"/>
      <c r="M1601">
        <f>_xlfn.XLOOKUP(A1601,compensation_cleaned!$A:$A,compensation_cleaned!$B:$B,"Missing")</f>
        <v>1166775</v>
      </c>
      <c r="N1601">
        <f>_xlfn.XLOOKUP(A1601,compensation_cleaned!$A:$A,compensation_cleaned!$C:$C,"Missing")</f>
        <v>73338</v>
      </c>
      <c r="O1601" t="str">
        <f>_xlfn.XLOOKUP(A1601,compensation_cleaned!$A:$A,compensation_cleaned!$D:$D,"Missing")</f>
        <v>L3</v>
      </c>
      <c r="P1601">
        <f>_xlfn.XLOOKUP(A1601,engagement_pivot!$A:$A,engagement_pivot!$B:$B,"Missing")</f>
        <v>2.6666666666666665</v>
      </c>
      <c r="Q1601" t="str">
        <f>IF(
  _xlfn.XLOOKUP(A1601, engagement_pivot!A:A, engagement_pivot!C:C, 0) &gt; 0,
  "Yes",
  "No"
)</f>
        <v>Yes</v>
      </c>
      <c r="R1601">
        <f t="shared" si="120"/>
        <v>17</v>
      </c>
      <c r="S1601" t="str">
        <f t="shared" si="121"/>
        <v>13–36 months</v>
      </c>
      <c r="T1601">
        <f>_xlfn.XLOOKUP(A1601,performance_pivot!$A:$A,performance_pivot!$B:$B,"Missing")</f>
        <v>3</v>
      </c>
      <c r="U1601">
        <f>_xlfn.XLOOKUP(A1601,compensation_cleaned!$A:$A,compensation_cleaned!$F:$F,"Missing")</f>
        <v>1044648.4727722772</v>
      </c>
      <c r="V1601" t="str">
        <f t="shared" si="122"/>
        <v>Above Avg Pay</v>
      </c>
      <c r="W1601" t="str">
        <f t="shared" si="123"/>
        <v>Low/Avg Performer</v>
      </c>
      <c r="Y1601" t="str">
        <f t="shared" si="124"/>
        <v>Overpaid Low Performer</v>
      </c>
    </row>
    <row r="1602" spans="1:25">
      <c r="A1602" s="7" t="s">
        <v>1788</v>
      </c>
      <c r="B1602" s="8" t="s">
        <v>19</v>
      </c>
      <c r="C1602" s="8">
        <v>43</v>
      </c>
      <c r="D1602" s="8" t="s">
        <v>12</v>
      </c>
      <c r="E1602" s="8" t="s">
        <v>37</v>
      </c>
      <c r="F1602" s="8" t="s">
        <v>43</v>
      </c>
      <c r="G1602" s="9">
        <v>43190</v>
      </c>
      <c r="H1602" s="8" t="s">
        <v>133</v>
      </c>
      <c r="I1602" s="8" t="s">
        <v>56</v>
      </c>
      <c r="J1602" s="10" t="s">
        <v>24</v>
      </c>
      <c r="K1602" t="str">
        <f>_xlfn.XLOOKUP(A1602,attrition_cleaned!$A:$A,attrition_cleaned!$B:$B,"Missing")</f>
        <v>Yes</v>
      </c>
      <c r="L1602" s="9">
        <v>44569</v>
      </c>
      <c r="M1602">
        <f>_xlfn.XLOOKUP(A1602,compensation_cleaned!$A:$A,compensation_cleaned!$B:$B,"Missing")</f>
        <v>702765</v>
      </c>
      <c r="N1602">
        <f>_xlfn.XLOOKUP(A1602,compensation_cleaned!$A:$A,compensation_cleaned!$C:$C,"Missing")</f>
        <v>44919</v>
      </c>
      <c r="O1602" t="str">
        <f>_xlfn.XLOOKUP(A1602,compensation_cleaned!$A:$A,compensation_cleaned!$D:$D,"Missing")</f>
        <v>L2</v>
      </c>
      <c r="P1602">
        <f>_xlfn.XLOOKUP(A1602,engagement_pivot!$A:$A,engagement_pivot!$B:$B,"Missing")</f>
        <v>3.5</v>
      </c>
      <c r="Q1602" t="str">
        <f>IF(
  _xlfn.XLOOKUP(A1602, engagement_pivot!A:A, engagement_pivot!C:C, 0) &gt; 0,
  "Yes",
  "No"
)</f>
        <v>Yes</v>
      </c>
      <c r="R1602">
        <f t="shared" si="120"/>
        <v>45</v>
      </c>
      <c r="S1602" t="str">
        <f t="shared" si="121"/>
        <v>37+ months</v>
      </c>
      <c r="T1602">
        <f>_xlfn.XLOOKUP(A1602,performance_pivot!$A:$A,performance_pivot!$B:$B,"Missing")</f>
        <v>3</v>
      </c>
      <c r="U1602">
        <f>_xlfn.XLOOKUP(A1602,compensation_cleaned!$A:$A,compensation_cleaned!$F:$F,"Missing")</f>
        <v>746435.40070921986</v>
      </c>
      <c r="V1602" t="str">
        <f t="shared" si="122"/>
        <v>Below Avg Pay</v>
      </c>
      <c r="W1602" t="str">
        <f t="shared" si="123"/>
        <v>Low/Avg Performer</v>
      </c>
      <c r="Y1602" t="str">
        <f t="shared" si="124"/>
        <v>Low Pay &amp; Low Performance</v>
      </c>
    </row>
    <row r="1603" spans="1:25">
      <c r="A1603" s="11" t="s">
        <v>1789</v>
      </c>
      <c r="B1603" s="12" t="s">
        <v>19</v>
      </c>
      <c r="C1603" s="12">
        <v>28</v>
      </c>
      <c r="D1603" s="12" t="s">
        <v>12</v>
      </c>
      <c r="E1603" s="12" t="s">
        <v>37</v>
      </c>
      <c r="F1603" s="12" t="s">
        <v>43</v>
      </c>
      <c r="G1603" s="13">
        <v>43577</v>
      </c>
      <c r="H1603" s="12" t="s">
        <v>530</v>
      </c>
      <c r="I1603" s="12" t="s">
        <v>56</v>
      </c>
      <c r="J1603" s="14" t="s">
        <v>24</v>
      </c>
      <c r="K1603" t="str">
        <f>_xlfn.XLOOKUP(A1603,attrition_cleaned!$A:$A,attrition_cleaned!$B:$B,"Missing")</f>
        <v>No</v>
      </c>
      <c r="L1603" s="13"/>
      <c r="M1603">
        <f>_xlfn.XLOOKUP(A1603,compensation_cleaned!$A:$A,compensation_cleaned!$B:$B,"Missing")</f>
        <v>963784</v>
      </c>
      <c r="N1603">
        <f>_xlfn.XLOOKUP(A1603,compensation_cleaned!$A:$A,compensation_cleaned!$C:$C,"Missing")</f>
        <v>57243</v>
      </c>
      <c r="O1603" t="str">
        <f>_xlfn.XLOOKUP(A1603,compensation_cleaned!$A:$A,compensation_cleaned!$D:$D,"Missing")</f>
        <v>L3</v>
      </c>
      <c r="P1603">
        <f>_xlfn.XLOOKUP(A1603,engagement_pivot!$A:$A,engagement_pivot!$B:$B,"Missing")</f>
        <v>3</v>
      </c>
      <c r="Q1603" t="str">
        <f>IF(
  _xlfn.XLOOKUP(A1603, engagement_pivot!A:A, engagement_pivot!C:C, 0) &gt; 0,
  "Yes",
  "No"
)</f>
        <v>Yes</v>
      </c>
      <c r="R1603">
        <f t="shared" ref="R1603:R1666" si="125">IF(K1603="Yes",DATEDIF(G1603,L1603,"M"),DATEDIF(G1603,DATE(2023,12,31),"M"))</f>
        <v>56</v>
      </c>
      <c r="S1603" t="str">
        <f t="shared" ref="S1603:S1666" si="126">IF(R1603&lt;=12,"0–12 months",
 IF(R1603&lt;=36,"13–36 months","37+ months"))</f>
        <v>37+ months</v>
      </c>
      <c r="T1603">
        <f>_xlfn.XLOOKUP(A1603,performance_pivot!$A:$A,performance_pivot!$B:$B,"Missing")</f>
        <v>4</v>
      </c>
      <c r="U1603">
        <f>_xlfn.XLOOKUP(A1603,compensation_cleaned!$A:$A,compensation_cleaned!$F:$F,"Missing")</f>
        <v>1044648.4727722772</v>
      </c>
      <c r="V1603" t="str">
        <f t="shared" ref="V1603:V1666" si="127">IF(M1603&gt;U1603,"Above Avg Pay","Below Avg Pay")</f>
        <v>Below Avg Pay</v>
      </c>
      <c r="W1603" t="str">
        <f t="shared" ref="W1603:W1666" si="128">IF(T1603&gt;=4,"High Performer","Low/Avg Performer")</f>
        <v>High Performer</v>
      </c>
      <c r="Y1603" t="str">
        <f t="shared" si="124"/>
        <v>Underpaid High Performer</v>
      </c>
    </row>
    <row r="1604" spans="1:25">
      <c r="A1604" s="7" t="s">
        <v>1790</v>
      </c>
      <c r="B1604" s="8" t="s">
        <v>19</v>
      </c>
      <c r="C1604" s="8">
        <v>37</v>
      </c>
      <c r="D1604" s="8" t="s">
        <v>12</v>
      </c>
      <c r="E1604" s="8" t="s">
        <v>49</v>
      </c>
      <c r="F1604" s="8" t="s">
        <v>68</v>
      </c>
      <c r="G1604" s="9">
        <v>44373</v>
      </c>
      <c r="H1604" s="8" t="s">
        <v>229</v>
      </c>
      <c r="I1604" s="8" t="s">
        <v>16</v>
      </c>
      <c r="J1604" s="10" t="s">
        <v>17</v>
      </c>
      <c r="K1604" t="str">
        <f>_xlfn.XLOOKUP(A1604,attrition_cleaned!$A:$A,attrition_cleaned!$B:$B,"Missing")</f>
        <v>Yes</v>
      </c>
      <c r="L1604" s="9">
        <v>46043</v>
      </c>
      <c r="M1604">
        <f>_xlfn.XLOOKUP(A1604,compensation_cleaned!$A:$A,compensation_cleaned!$B:$B,"Missing")</f>
        <v>949962</v>
      </c>
      <c r="N1604">
        <f>_xlfn.XLOOKUP(A1604,compensation_cleaned!$A:$A,compensation_cleaned!$C:$C,"Missing")</f>
        <v>141705</v>
      </c>
      <c r="O1604" t="str">
        <f>_xlfn.XLOOKUP(A1604,compensation_cleaned!$A:$A,compensation_cleaned!$D:$D,"Missing")</f>
        <v>L3</v>
      </c>
      <c r="P1604">
        <f>_xlfn.XLOOKUP(A1604,engagement_pivot!$A:$A,engagement_pivot!$B:$B,"Missing")</f>
        <v>1.5</v>
      </c>
      <c r="Q1604" t="str">
        <f>IF(
  _xlfn.XLOOKUP(A1604, engagement_pivot!A:A, engagement_pivot!C:C, 0) &gt; 0,
  "Yes",
  "No"
)</f>
        <v>Yes</v>
      </c>
      <c r="R1604">
        <f t="shared" si="125"/>
        <v>54</v>
      </c>
      <c r="S1604" t="str">
        <f t="shared" si="126"/>
        <v>37+ months</v>
      </c>
      <c r="T1604">
        <f>_xlfn.XLOOKUP(A1604,performance_pivot!$A:$A,performance_pivot!$B:$B,"Missing")</f>
        <v>3.3333333333333335</v>
      </c>
      <c r="U1604">
        <f>_xlfn.XLOOKUP(A1604,compensation_cleaned!$A:$A,compensation_cleaned!$F:$F,"Missing")</f>
        <v>1044648.4727722772</v>
      </c>
      <c r="V1604" t="str">
        <f t="shared" si="127"/>
        <v>Below Avg Pay</v>
      </c>
      <c r="W1604" t="str">
        <f t="shared" si="128"/>
        <v>Low/Avg Performer</v>
      </c>
      <c r="Y1604" t="str">
        <f t="shared" ref="Y1604:Y1667" si="129">IF(
 AND(V1604="Above Avg Pay",W1604="High Performer"),"Well Aligned",
 IF(
  AND(V1604="Below Avg Pay",W1604="High Performer"),"Underpaid High Performer",
  IF(
   AND(V1604="Above Avg Pay",W1604="Low/Avg Performer"),"Overpaid Low Performer",
   "Low Pay &amp; Low Performance"
  )
 )
)</f>
        <v>Low Pay &amp; Low Performance</v>
      </c>
    </row>
    <row r="1605" spans="1:25">
      <c r="A1605" s="11" t="s">
        <v>1791</v>
      </c>
      <c r="B1605" s="12" t="s">
        <v>19</v>
      </c>
      <c r="C1605" s="12">
        <v>36</v>
      </c>
      <c r="D1605" s="12" t="s">
        <v>20</v>
      </c>
      <c r="E1605" s="12" t="s">
        <v>49</v>
      </c>
      <c r="F1605" s="12" t="s">
        <v>65</v>
      </c>
      <c r="G1605" s="13">
        <v>45262</v>
      </c>
      <c r="H1605" s="12" t="s">
        <v>534</v>
      </c>
      <c r="I1605" s="12" t="s">
        <v>31</v>
      </c>
      <c r="J1605" s="14" t="s">
        <v>24</v>
      </c>
      <c r="K1605" t="str">
        <f>_xlfn.XLOOKUP(A1605,attrition_cleaned!$A:$A,attrition_cleaned!$B:$B,"Missing")</f>
        <v>No</v>
      </c>
      <c r="L1605" s="13"/>
      <c r="M1605">
        <f>_xlfn.XLOOKUP(A1605,compensation_cleaned!$A:$A,compensation_cleaned!$B:$B,"Missing")</f>
        <v>1097683</v>
      </c>
      <c r="N1605">
        <f>_xlfn.XLOOKUP(A1605,compensation_cleaned!$A:$A,compensation_cleaned!$C:$C,"Missing")</f>
        <v>81886</v>
      </c>
      <c r="O1605" t="str">
        <f>_xlfn.XLOOKUP(A1605,compensation_cleaned!$A:$A,compensation_cleaned!$D:$D,"Missing")</f>
        <v>L3</v>
      </c>
      <c r="P1605">
        <f>_xlfn.XLOOKUP(A1605,engagement_pivot!$A:$A,engagement_pivot!$B:$B,"Missing")</f>
        <v>4</v>
      </c>
      <c r="Q1605" t="str">
        <f>IF(
  _xlfn.XLOOKUP(A1605, engagement_pivot!A:A, engagement_pivot!C:C, 0) &gt; 0,
  "Yes",
  "No"
)</f>
        <v>Yes</v>
      </c>
      <c r="R1605">
        <f t="shared" si="125"/>
        <v>0</v>
      </c>
      <c r="S1605" t="str">
        <f t="shared" si="126"/>
        <v>0–12 months</v>
      </c>
      <c r="T1605">
        <f>_xlfn.XLOOKUP(A1605,performance_pivot!$A:$A,performance_pivot!$B:$B,"Missing")</f>
        <v>3.5</v>
      </c>
      <c r="U1605">
        <f>_xlfn.XLOOKUP(A1605,compensation_cleaned!$A:$A,compensation_cleaned!$F:$F,"Missing")</f>
        <v>1044648.4727722772</v>
      </c>
      <c r="V1605" t="str">
        <f t="shared" si="127"/>
        <v>Above Avg Pay</v>
      </c>
      <c r="W1605" t="str">
        <f t="shared" si="128"/>
        <v>Low/Avg Performer</v>
      </c>
      <c r="Y1605" t="str">
        <f t="shared" si="129"/>
        <v>Overpaid Low Performer</v>
      </c>
    </row>
    <row r="1606" spans="1:25">
      <c r="A1606" s="7" t="s">
        <v>1792</v>
      </c>
      <c r="B1606" s="8" t="s">
        <v>19</v>
      </c>
      <c r="C1606" s="8">
        <v>27</v>
      </c>
      <c r="D1606" s="8" t="s">
        <v>12</v>
      </c>
      <c r="E1606" s="8" t="s">
        <v>26</v>
      </c>
      <c r="F1606" s="8" t="s">
        <v>58</v>
      </c>
      <c r="G1606" s="9">
        <v>45053</v>
      </c>
      <c r="H1606" s="8" t="s">
        <v>35</v>
      </c>
      <c r="I1606" s="8" t="s">
        <v>45</v>
      </c>
      <c r="J1606" s="10" t="s">
        <v>24</v>
      </c>
      <c r="K1606" t="str">
        <f>_xlfn.XLOOKUP(A1606,attrition_cleaned!$A:$A,attrition_cleaned!$B:$B,"Missing")</f>
        <v>No</v>
      </c>
      <c r="L1606" s="9"/>
      <c r="M1606">
        <f>_xlfn.XLOOKUP(A1606,compensation_cleaned!$A:$A,compensation_cleaned!$B:$B,"Missing")</f>
        <v>1115558</v>
      </c>
      <c r="N1606">
        <f>_xlfn.XLOOKUP(A1606,compensation_cleaned!$A:$A,compensation_cleaned!$C:$C,"Missing")</f>
        <v>95705</v>
      </c>
      <c r="O1606" t="str">
        <f>_xlfn.XLOOKUP(A1606,compensation_cleaned!$A:$A,compensation_cleaned!$D:$D,"Missing")</f>
        <v>L3</v>
      </c>
      <c r="P1606">
        <f>_xlfn.XLOOKUP(A1606,engagement_pivot!$A:$A,engagement_pivot!$B:$B,"Missing")</f>
        <v>1</v>
      </c>
      <c r="Q1606" t="str">
        <f>IF(
  _xlfn.XLOOKUP(A1606, engagement_pivot!A:A, engagement_pivot!C:C, 0) &gt; 0,
  "Yes",
  "No"
)</f>
        <v>Yes</v>
      </c>
      <c r="R1606">
        <f t="shared" si="125"/>
        <v>7</v>
      </c>
      <c r="S1606" t="str">
        <f t="shared" si="126"/>
        <v>0–12 months</v>
      </c>
      <c r="T1606">
        <f>_xlfn.XLOOKUP(A1606,performance_pivot!$A:$A,performance_pivot!$B:$B,"Missing")</f>
        <v>2</v>
      </c>
      <c r="U1606">
        <f>_xlfn.XLOOKUP(A1606,compensation_cleaned!$A:$A,compensation_cleaned!$F:$F,"Missing")</f>
        <v>1044648.4727722772</v>
      </c>
      <c r="V1606" t="str">
        <f t="shared" si="127"/>
        <v>Above Avg Pay</v>
      </c>
      <c r="W1606" t="str">
        <f t="shared" si="128"/>
        <v>Low/Avg Performer</v>
      </c>
      <c r="Y1606" t="str">
        <f t="shared" si="129"/>
        <v>Overpaid Low Performer</v>
      </c>
    </row>
    <row r="1607" spans="1:25">
      <c r="A1607" s="11" t="s">
        <v>1793</v>
      </c>
      <c r="B1607" s="12" t="s">
        <v>11</v>
      </c>
      <c r="C1607" s="12">
        <v>25</v>
      </c>
      <c r="D1607" s="12" t="s">
        <v>20</v>
      </c>
      <c r="E1607" s="12" t="s">
        <v>37</v>
      </c>
      <c r="F1607" s="12" t="s">
        <v>43</v>
      </c>
      <c r="G1607" s="13">
        <v>43920</v>
      </c>
      <c r="H1607" s="12" t="s">
        <v>122</v>
      </c>
      <c r="I1607" s="12" t="s">
        <v>23</v>
      </c>
      <c r="J1607" s="14" t="s">
        <v>24</v>
      </c>
      <c r="K1607" t="str">
        <f>_xlfn.XLOOKUP(A1607,attrition_cleaned!$A:$A,attrition_cleaned!$B:$B,"Missing")</f>
        <v>No</v>
      </c>
      <c r="L1607" s="13"/>
      <c r="M1607">
        <f>_xlfn.XLOOKUP(A1607,compensation_cleaned!$A:$A,compensation_cleaned!$B:$B,"Missing")</f>
        <v>1004794</v>
      </c>
      <c r="N1607">
        <f>_xlfn.XLOOKUP(A1607,compensation_cleaned!$A:$A,compensation_cleaned!$C:$C,"Missing")</f>
        <v>76371</v>
      </c>
      <c r="O1607" t="str">
        <f>_xlfn.XLOOKUP(A1607,compensation_cleaned!$A:$A,compensation_cleaned!$D:$D,"Missing")</f>
        <v>L3</v>
      </c>
      <c r="P1607">
        <f>_xlfn.XLOOKUP(A1607,engagement_pivot!$A:$A,engagement_pivot!$B:$B,"Missing")</f>
        <v>1</v>
      </c>
      <c r="Q1607" t="str">
        <f>IF(
  _xlfn.XLOOKUP(A1607, engagement_pivot!A:A, engagement_pivot!C:C, 0) &gt; 0,
  "Yes",
  "No"
)</f>
        <v>Yes</v>
      </c>
      <c r="R1607">
        <f t="shared" si="125"/>
        <v>45</v>
      </c>
      <c r="S1607" t="str">
        <f t="shared" si="126"/>
        <v>37+ months</v>
      </c>
      <c r="T1607">
        <f>_xlfn.XLOOKUP(A1607,performance_pivot!$A:$A,performance_pivot!$B:$B,"Missing")</f>
        <v>3.25</v>
      </c>
      <c r="U1607">
        <f>_xlfn.XLOOKUP(A1607,compensation_cleaned!$A:$A,compensation_cleaned!$F:$F,"Missing")</f>
        <v>1044648.4727722772</v>
      </c>
      <c r="V1607" t="str">
        <f t="shared" si="127"/>
        <v>Below Avg Pay</v>
      </c>
      <c r="W1607" t="str">
        <f t="shared" si="128"/>
        <v>Low/Avg Performer</v>
      </c>
      <c r="Y1607" t="str">
        <f t="shared" si="129"/>
        <v>Low Pay &amp; Low Performance</v>
      </c>
    </row>
    <row r="1608" spans="1:25">
      <c r="A1608" s="7" t="s">
        <v>1794</v>
      </c>
      <c r="B1608" s="8" t="s">
        <v>19</v>
      </c>
      <c r="C1608" s="8">
        <v>26</v>
      </c>
      <c r="D1608" s="8" t="s">
        <v>12</v>
      </c>
      <c r="E1608" s="8" t="s">
        <v>37</v>
      </c>
      <c r="F1608" s="8" t="s">
        <v>43</v>
      </c>
      <c r="G1608" s="9">
        <v>43391</v>
      </c>
      <c r="H1608" s="8" t="s">
        <v>261</v>
      </c>
      <c r="I1608" s="8" t="s">
        <v>31</v>
      </c>
      <c r="J1608" s="10" t="s">
        <v>24</v>
      </c>
      <c r="K1608" t="str">
        <f>_xlfn.XLOOKUP(A1608,attrition_cleaned!$A:$A,attrition_cleaned!$B:$B,"Missing")</f>
        <v>No</v>
      </c>
      <c r="L1608" s="9"/>
      <c r="M1608">
        <f>_xlfn.XLOOKUP(A1608,compensation_cleaned!$A:$A,compensation_cleaned!$B:$B,"Missing")</f>
        <v>652408</v>
      </c>
      <c r="N1608">
        <f>_xlfn.XLOOKUP(A1608,compensation_cleaned!$A:$A,compensation_cleaned!$C:$C,"Missing")</f>
        <v>68249</v>
      </c>
      <c r="O1608" t="str">
        <f>_xlfn.XLOOKUP(A1608,compensation_cleaned!$A:$A,compensation_cleaned!$D:$D,"Missing")</f>
        <v>L2</v>
      </c>
      <c r="P1608">
        <f>_xlfn.XLOOKUP(A1608,engagement_pivot!$A:$A,engagement_pivot!$B:$B,"Missing")</f>
        <v>2.5</v>
      </c>
      <c r="Q1608" t="str">
        <f>IF(
  _xlfn.XLOOKUP(A1608, engagement_pivot!A:A, engagement_pivot!C:C, 0) &gt; 0,
  "Yes",
  "No"
)</f>
        <v>Yes</v>
      </c>
      <c r="R1608">
        <f t="shared" si="125"/>
        <v>62</v>
      </c>
      <c r="S1608" t="str">
        <f t="shared" si="126"/>
        <v>37+ months</v>
      </c>
      <c r="T1608">
        <f>_xlfn.XLOOKUP(A1608,performance_pivot!$A:$A,performance_pivot!$B:$B,"Missing")</f>
        <v>4</v>
      </c>
      <c r="U1608">
        <f>_xlfn.XLOOKUP(A1608,compensation_cleaned!$A:$A,compensation_cleaned!$F:$F,"Missing")</f>
        <v>746435.40070921986</v>
      </c>
      <c r="V1608" t="str">
        <f t="shared" si="127"/>
        <v>Below Avg Pay</v>
      </c>
      <c r="W1608" t="str">
        <f t="shared" si="128"/>
        <v>High Performer</v>
      </c>
      <c r="Y1608" t="str">
        <f t="shared" si="129"/>
        <v>Underpaid High Performer</v>
      </c>
    </row>
    <row r="1609" spans="1:25">
      <c r="A1609" s="11" t="s">
        <v>1795</v>
      </c>
      <c r="B1609" s="12" t="s">
        <v>11</v>
      </c>
      <c r="C1609" s="12">
        <v>38</v>
      </c>
      <c r="D1609" s="12" t="s">
        <v>12</v>
      </c>
      <c r="E1609" s="12" t="s">
        <v>49</v>
      </c>
      <c r="F1609" s="12" t="s">
        <v>65</v>
      </c>
      <c r="G1609" s="13">
        <v>43887</v>
      </c>
      <c r="H1609" s="12" t="s">
        <v>166</v>
      </c>
      <c r="I1609" s="12" t="s">
        <v>45</v>
      </c>
      <c r="J1609" s="14" t="s">
        <v>24</v>
      </c>
      <c r="K1609" t="str">
        <f>_xlfn.XLOOKUP(A1609,attrition_cleaned!$A:$A,attrition_cleaned!$B:$B,"Missing")</f>
        <v>No</v>
      </c>
      <c r="L1609" s="13"/>
      <c r="M1609">
        <f>_xlfn.XLOOKUP(A1609,compensation_cleaned!$A:$A,compensation_cleaned!$B:$B,"Missing")</f>
        <v>586557</v>
      </c>
      <c r="N1609">
        <f>_xlfn.XLOOKUP(A1609,compensation_cleaned!$A:$A,compensation_cleaned!$C:$C,"Missing")</f>
        <v>55614</v>
      </c>
      <c r="O1609" t="str">
        <f>_xlfn.XLOOKUP(A1609,compensation_cleaned!$A:$A,compensation_cleaned!$D:$D,"Missing")</f>
        <v>L1</v>
      </c>
      <c r="P1609">
        <f>_xlfn.XLOOKUP(A1609,engagement_pivot!$A:$A,engagement_pivot!$B:$B,"Missing")</f>
        <v>2.5</v>
      </c>
      <c r="Q1609" t="str">
        <f>IF(
  _xlfn.XLOOKUP(A1609, engagement_pivot!A:A, engagement_pivot!C:C, 0) &gt; 0,
  "Yes",
  "No"
)</f>
        <v>Yes</v>
      </c>
      <c r="R1609">
        <f t="shared" si="125"/>
        <v>46</v>
      </c>
      <c r="S1609" t="str">
        <f t="shared" si="126"/>
        <v>37+ months</v>
      </c>
      <c r="T1609">
        <f>_xlfn.XLOOKUP(A1609,performance_pivot!$A:$A,performance_pivot!$B:$B,"Missing")</f>
        <v>2.5</v>
      </c>
      <c r="U1609">
        <f>_xlfn.XLOOKUP(A1609,compensation_cleaned!$A:$A,compensation_cleaned!$F:$F,"Missing")</f>
        <v>499723.03723404254</v>
      </c>
      <c r="V1609" t="str">
        <f t="shared" si="127"/>
        <v>Above Avg Pay</v>
      </c>
      <c r="W1609" t="str">
        <f t="shared" si="128"/>
        <v>Low/Avg Performer</v>
      </c>
      <c r="Y1609" t="str">
        <f t="shared" si="129"/>
        <v>Overpaid Low Performer</v>
      </c>
    </row>
    <row r="1610" spans="1:25">
      <c r="A1610" s="7" t="s">
        <v>1796</v>
      </c>
      <c r="B1610" s="8" t="s">
        <v>19</v>
      </c>
      <c r="C1610" s="8">
        <v>25</v>
      </c>
      <c r="D1610" s="8" t="s">
        <v>12</v>
      </c>
      <c r="E1610" s="8" t="s">
        <v>33</v>
      </c>
      <c r="F1610" s="8" t="s">
        <v>34</v>
      </c>
      <c r="G1610" s="9">
        <v>42896</v>
      </c>
      <c r="H1610" s="8" t="s">
        <v>220</v>
      </c>
      <c r="I1610" s="8" t="s">
        <v>23</v>
      </c>
      <c r="J1610" s="10" t="s">
        <v>24</v>
      </c>
      <c r="K1610" t="str">
        <f>_xlfn.XLOOKUP(A1610,attrition_cleaned!$A:$A,attrition_cleaned!$B:$B,"Missing")</f>
        <v>No</v>
      </c>
      <c r="L1610" s="9"/>
      <c r="M1610">
        <f>_xlfn.XLOOKUP(A1610,compensation_cleaned!$A:$A,compensation_cleaned!$B:$B,"Missing")</f>
        <v>666307</v>
      </c>
      <c r="N1610">
        <f>_xlfn.XLOOKUP(A1610,compensation_cleaned!$A:$A,compensation_cleaned!$C:$C,"Missing")</f>
        <v>34886</v>
      </c>
      <c r="O1610" t="str">
        <f>_xlfn.XLOOKUP(A1610,compensation_cleaned!$A:$A,compensation_cleaned!$D:$D,"Missing")</f>
        <v>L2</v>
      </c>
      <c r="P1610">
        <f>_xlfn.XLOOKUP(A1610,engagement_pivot!$A:$A,engagement_pivot!$B:$B,"Missing")</f>
        <v>4.333333333333333</v>
      </c>
      <c r="Q1610" t="str">
        <f>IF(
  _xlfn.XLOOKUP(A1610, engagement_pivot!A:A, engagement_pivot!C:C, 0) &gt; 0,
  "Yes",
  "No"
)</f>
        <v>Yes</v>
      </c>
      <c r="R1610">
        <f t="shared" si="125"/>
        <v>78</v>
      </c>
      <c r="S1610" t="str">
        <f t="shared" si="126"/>
        <v>37+ months</v>
      </c>
      <c r="T1610">
        <f>_xlfn.XLOOKUP(A1610,performance_pivot!$A:$A,performance_pivot!$B:$B,"Missing")</f>
        <v>5</v>
      </c>
      <c r="U1610">
        <f>_xlfn.XLOOKUP(A1610,compensation_cleaned!$A:$A,compensation_cleaned!$F:$F,"Missing")</f>
        <v>746435.40070921986</v>
      </c>
      <c r="V1610" t="str">
        <f t="shared" si="127"/>
        <v>Below Avg Pay</v>
      </c>
      <c r="W1610" t="str">
        <f t="shared" si="128"/>
        <v>High Performer</v>
      </c>
      <c r="Y1610" t="str">
        <f t="shared" si="129"/>
        <v>Underpaid High Performer</v>
      </c>
    </row>
    <row r="1611" spans="1:25">
      <c r="A1611" s="11" t="s">
        <v>1797</v>
      </c>
      <c r="B1611" s="12" t="s">
        <v>19</v>
      </c>
      <c r="C1611" s="12">
        <v>38</v>
      </c>
      <c r="D1611" s="12" t="s">
        <v>12</v>
      </c>
      <c r="E1611" s="12" t="s">
        <v>33</v>
      </c>
      <c r="F1611" s="12" t="s">
        <v>112</v>
      </c>
      <c r="G1611" s="13">
        <v>43912</v>
      </c>
      <c r="H1611" s="12" t="s">
        <v>231</v>
      </c>
      <c r="I1611" s="12" t="s">
        <v>16</v>
      </c>
      <c r="J1611" s="14" t="s">
        <v>24</v>
      </c>
      <c r="K1611" t="str">
        <f>_xlfn.XLOOKUP(A1611,attrition_cleaned!$A:$A,attrition_cleaned!$B:$B,"Missing")</f>
        <v>No</v>
      </c>
      <c r="L1611" s="13"/>
      <c r="M1611">
        <f>_xlfn.XLOOKUP(A1611,compensation_cleaned!$A:$A,compensation_cleaned!$B:$B,"Missing")</f>
        <v>1378610</v>
      </c>
      <c r="N1611">
        <f>_xlfn.XLOOKUP(A1611,compensation_cleaned!$A:$A,compensation_cleaned!$C:$C,"Missing")</f>
        <v>75755</v>
      </c>
      <c r="O1611" t="str">
        <f>_xlfn.XLOOKUP(A1611,compensation_cleaned!$A:$A,compensation_cleaned!$D:$D,"Missing")</f>
        <v>L4</v>
      </c>
      <c r="P1611">
        <f>_xlfn.XLOOKUP(A1611,engagement_pivot!$A:$A,engagement_pivot!$B:$B,"Missing")</f>
        <v>2</v>
      </c>
      <c r="Q1611" t="str">
        <f>IF(
  _xlfn.XLOOKUP(A1611, engagement_pivot!A:A, engagement_pivot!C:C, 0) &gt; 0,
  "Yes",
  "No"
)</f>
        <v>Yes</v>
      </c>
      <c r="R1611">
        <f t="shared" si="125"/>
        <v>45</v>
      </c>
      <c r="S1611" t="str">
        <f t="shared" si="126"/>
        <v>37+ months</v>
      </c>
      <c r="T1611">
        <f>_xlfn.XLOOKUP(A1611,performance_pivot!$A:$A,performance_pivot!$B:$B,"Missing")</f>
        <v>3</v>
      </c>
      <c r="U1611">
        <f>_xlfn.XLOOKUP(A1611,compensation_cleaned!$A:$A,compensation_cleaned!$F:$F,"Missing")</f>
        <v>1044648.4727722772</v>
      </c>
      <c r="V1611" t="str">
        <f t="shared" si="127"/>
        <v>Above Avg Pay</v>
      </c>
      <c r="W1611" t="str">
        <f t="shared" si="128"/>
        <v>Low/Avg Performer</v>
      </c>
      <c r="Y1611" t="str">
        <f t="shared" si="129"/>
        <v>Overpaid Low Performer</v>
      </c>
    </row>
    <row r="1612" spans="1:25">
      <c r="A1612" s="7" t="s">
        <v>1798</v>
      </c>
      <c r="B1612" s="8" t="s">
        <v>19</v>
      </c>
      <c r="C1612" s="8">
        <v>31</v>
      </c>
      <c r="D1612" s="8" t="s">
        <v>20</v>
      </c>
      <c r="E1612" s="8" t="s">
        <v>33</v>
      </c>
      <c r="F1612" s="8" t="s">
        <v>112</v>
      </c>
      <c r="G1612" s="9">
        <v>43516</v>
      </c>
      <c r="H1612" s="8" t="s">
        <v>582</v>
      </c>
      <c r="I1612" s="8" t="s">
        <v>31</v>
      </c>
      <c r="J1612" s="10" t="s">
        <v>24</v>
      </c>
      <c r="K1612" t="str">
        <f>_xlfn.XLOOKUP(A1612,attrition_cleaned!$A:$A,attrition_cleaned!$B:$B,"Missing")</f>
        <v>Yes</v>
      </c>
      <c r="L1612" s="9">
        <v>44786</v>
      </c>
      <c r="M1612">
        <f>_xlfn.XLOOKUP(A1612,compensation_cleaned!$A:$A,compensation_cleaned!$B:$B,"Missing")</f>
        <v>1889148</v>
      </c>
      <c r="N1612">
        <f>_xlfn.XLOOKUP(A1612,compensation_cleaned!$A:$A,compensation_cleaned!$C:$C,"Missing")</f>
        <v>165462</v>
      </c>
      <c r="O1612" t="str">
        <f>_xlfn.XLOOKUP(A1612,compensation_cleaned!$A:$A,compensation_cleaned!$D:$D,"Missing")</f>
        <v>L5</v>
      </c>
      <c r="P1612">
        <f>_xlfn.XLOOKUP(A1612,engagement_pivot!$A:$A,engagement_pivot!$B:$B,"Missing")</f>
        <v>1</v>
      </c>
      <c r="Q1612" t="str">
        <f>IF(
  _xlfn.XLOOKUP(A1612, engagement_pivot!A:A, engagement_pivot!C:C, 0) &gt; 0,
  "Yes",
  "No"
)</f>
        <v>Yes</v>
      </c>
      <c r="R1612">
        <f t="shared" si="125"/>
        <v>41</v>
      </c>
      <c r="S1612" t="str">
        <f t="shared" si="126"/>
        <v>37+ months</v>
      </c>
      <c r="T1612">
        <f>_xlfn.XLOOKUP(A1612,performance_pivot!$A:$A,performance_pivot!$B:$B,"Missing")</f>
        <v>3</v>
      </c>
      <c r="U1612">
        <f>_xlfn.XLOOKUP(A1612,compensation_cleaned!$A:$A,compensation_cleaned!$F:$F,"Missing")</f>
        <v>1044648.4727722772</v>
      </c>
      <c r="V1612" t="str">
        <f t="shared" si="127"/>
        <v>Above Avg Pay</v>
      </c>
      <c r="W1612" t="str">
        <f t="shared" si="128"/>
        <v>Low/Avg Performer</v>
      </c>
      <c r="Y1612" t="str">
        <f t="shared" si="129"/>
        <v>Overpaid Low Performer</v>
      </c>
    </row>
    <row r="1613" spans="1:25">
      <c r="A1613" s="11" t="s">
        <v>1799</v>
      </c>
      <c r="B1613" s="12" t="s">
        <v>11</v>
      </c>
      <c r="C1613" s="12">
        <v>32</v>
      </c>
      <c r="D1613" s="12" t="s">
        <v>12</v>
      </c>
      <c r="E1613" s="12" t="s">
        <v>26</v>
      </c>
      <c r="F1613" s="12" t="s">
        <v>58</v>
      </c>
      <c r="G1613" s="13">
        <v>44987</v>
      </c>
      <c r="H1613" s="12" t="s">
        <v>626</v>
      </c>
      <c r="I1613" s="12" t="s">
        <v>56</v>
      </c>
      <c r="J1613" s="14" t="s">
        <v>17</v>
      </c>
      <c r="K1613" t="str">
        <f>_xlfn.XLOOKUP(A1613,attrition_cleaned!$A:$A,attrition_cleaned!$B:$B,"Missing")</f>
        <v>No</v>
      </c>
      <c r="L1613" s="13"/>
      <c r="M1613">
        <f>_xlfn.XLOOKUP(A1613,compensation_cleaned!$A:$A,compensation_cleaned!$B:$B,"Missing")</f>
        <v>972477</v>
      </c>
      <c r="N1613">
        <f>_xlfn.XLOOKUP(A1613,compensation_cleaned!$A:$A,compensation_cleaned!$C:$C,"Missing")</f>
        <v>76249</v>
      </c>
      <c r="O1613" t="str">
        <f>_xlfn.XLOOKUP(A1613,compensation_cleaned!$A:$A,compensation_cleaned!$D:$D,"Missing")</f>
        <v>L3</v>
      </c>
      <c r="P1613">
        <f>_xlfn.XLOOKUP(A1613,engagement_pivot!$A:$A,engagement_pivot!$B:$B,"Missing")</f>
        <v>2</v>
      </c>
      <c r="Q1613" t="str">
        <f>IF(
  _xlfn.XLOOKUP(A1613, engagement_pivot!A:A, engagement_pivot!C:C, 0) &gt; 0,
  "Yes",
  "No"
)</f>
        <v>Yes</v>
      </c>
      <c r="R1613">
        <f t="shared" si="125"/>
        <v>9</v>
      </c>
      <c r="S1613" t="str">
        <f t="shared" si="126"/>
        <v>0–12 months</v>
      </c>
      <c r="T1613">
        <f>_xlfn.XLOOKUP(A1613,performance_pivot!$A:$A,performance_pivot!$B:$B,"Missing")</f>
        <v>3.25</v>
      </c>
      <c r="U1613">
        <f>_xlfn.XLOOKUP(A1613,compensation_cleaned!$A:$A,compensation_cleaned!$F:$F,"Missing")</f>
        <v>1044648.4727722772</v>
      </c>
      <c r="V1613" t="str">
        <f t="shared" si="127"/>
        <v>Below Avg Pay</v>
      </c>
      <c r="W1613" t="str">
        <f t="shared" si="128"/>
        <v>Low/Avg Performer</v>
      </c>
      <c r="Y1613" t="str">
        <f t="shared" si="129"/>
        <v>Low Pay &amp; Low Performance</v>
      </c>
    </row>
    <row r="1614" spans="1:25">
      <c r="A1614" s="7" t="s">
        <v>1800</v>
      </c>
      <c r="B1614" s="8" t="s">
        <v>11</v>
      </c>
      <c r="C1614" s="8">
        <v>33</v>
      </c>
      <c r="D1614" s="8" t="s">
        <v>12</v>
      </c>
      <c r="E1614" s="8" t="s">
        <v>13</v>
      </c>
      <c r="F1614" s="8" t="s">
        <v>14</v>
      </c>
      <c r="G1614" s="9">
        <v>42964</v>
      </c>
      <c r="H1614" s="8" t="s">
        <v>258</v>
      </c>
      <c r="I1614" s="8" t="s">
        <v>45</v>
      </c>
      <c r="J1614" s="10" t="s">
        <v>24</v>
      </c>
      <c r="K1614" t="str">
        <f>_xlfn.XLOOKUP(A1614,attrition_cleaned!$A:$A,attrition_cleaned!$B:$B,"Missing")</f>
        <v>Yes</v>
      </c>
      <c r="L1614" s="9">
        <v>44639</v>
      </c>
      <c r="M1614">
        <f>_xlfn.XLOOKUP(A1614,compensation_cleaned!$A:$A,compensation_cleaned!$B:$B,"Missing")</f>
        <v>603693</v>
      </c>
      <c r="N1614">
        <f>_xlfn.XLOOKUP(A1614,compensation_cleaned!$A:$A,compensation_cleaned!$C:$C,"Missing")</f>
        <v>54594</v>
      </c>
      <c r="O1614" t="str">
        <f>_xlfn.XLOOKUP(A1614,compensation_cleaned!$A:$A,compensation_cleaned!$D:$D,"Missing")</f>
        <v>L2</v>
      </c>
      <c r="P1614">
        <f>_xlfn.XLOOKUP(A1614,engagement_pivot!$A:$A,engagement_pivot!$B:$B,"Missing")</f>
        <v>4</v>
      </c>
      <c r="Q1614" t="str">
        <f>IF(
  _xlfn.XLOOKUP(A1614, engagement_pivot!A:A, engagement_pivot!C:C, 0) &gt; 0,
  "Yes",
  "No"
)</f>
        <v>Yes</v>
      </c>
      <c r="R1614">
        <f t="shared" si="125"/>
        <v>55</v>
      </c>
      <c r="S1614" t="str">
        <f t="shared" si="126"/>
        <v>37+ months</v>
      </c>
      <c r="T1614">
        <f>_xlfn.XLOOKUP(A1614,performance_pivot!$A:$A,performance_pivot!$B:$B,"Missing")</f>
        <v>3</v>
      </c>
      <c r="U1614">
        <f>_xlfn.XLOOKUP(A1614,compensation_cleaned!$A:$A,compensation_cleaned!$F:$F,"Missing")</f>
        <v>746435.40070921986</v>
      </c>
      <c r="V1614" t="str">
        <f t="shared" si="127"/>
        <v>Below Avg Pay</v>
      </c>
      <c r="W1614" t="str">
        <f t="shared" si="128"/>
        <v>Low/Avg Performer</v>
      </c>
      <c r="Y1614" t="str">
        <f t="shared" si="129"/>
        <v>Low Pay &amp; Low Performance</v>
      </c>
    </row>
    <row r="1615" spans="1:25">
      <c r="A1615" s="11" t="s">
        <v>1801</v>
      </c>
      <c r="B1615" s="12" t="s">
        <v>11</v>
      </c>
      <c r="C1615" s="12">
        <v>38</v>
      </c>
      <c r="D1615" s="12" t="s">
        <v>12</v>
      </c>
      <c r="E1615" s="12" t="s">
        <v>13</v>
      </c>
      <c r="F1615" s="12" t="s">
        <v>21</v>
      </c>
      <c r="G1615" s="13">
        <v>43725</v>
      </c>
      <c r="H1615" s="12" t="s">
        <v>51</v>
      </c>
      <c r="I1615" s="12" t="s">
        <v>23</v>
      </c>
      <c r="J1615" s="14" t="s">
        <v>24</v>
      </c>
      <c r="K1615" t="str">
        <f>_xlfn.XLOOKUP(A1615,attrition_cleaned!$A:$A,attrition_cleaned!$B:$B,"Missing")</f>
        <v>No</v>
      </c>
      <c r="L1615" s="13"/>
      <c r="M1615">
        <f>_xlfn.XLOOKUP(A1615,compensation_cleaned!$A:$A,compensation_cleaned!$B:$B,"Missing")</f>
        <v>548674</v>
      </c>
      <c r="N1615">
        <f>_xlfn.XLOOKUP(A1615,compensation_cleaned!$A:$A,compensation_cleaned!$C:$C,"Missing")</f>
        <v>75963</v>
      </c>
      <c r="O1615" t="str">
        <f>_xlfn.XLOOKUP(A1615,compensation_cleaned!$A:$A,compensation_cleaned!$D:$D,"Missing")</f>
        <v>L1</v>
      </c>
      <c r="P1615">
        <f>_xlfn.XLOOKUP(A1615,engagement_pivot!$A:$A,engagement_pivot!$B:$B,"Missing")</f>
        <v>2.5</v>
      </c>
      <c r="Q1615" t="str">
        <f>IF(
  _xlfn.XLOOKUP(A1615, engagement_pivot!A:A, engagement_pivot!C:C, 0) &gt; 0,
  "Yes",
  "No"
)</f>
        <v>Yes</v>
      </c>
      <c r="R1615">
        <f t="shared" si="125"/>
        <v>51</v>
      </c>
      <c r="S1615" t="str">
        <f t="shared" si="126"/>
        <v>37+ months</v>
      </c>
      <c r="T1615">
        <f>_xlfn.XLOOKUP(A1615,performance_pivot!$A:$A,performance_pivot!$B:$B,"Missing")</f>
        <v>4</v>
      </c>
      <c r="U1615">
        <f>_xlfn.XLOOKUP(A1615,compensation_cleaned!$A:$A,compensation_cleaned!$F:$F,"Missing")</f>
        <v>499723.03723404254</v>
      </c>
      <c r="V1615" t="str">
        <f t="shared" si="127"/>
        <v>Above Avg Pay</v>
      </c>
      <c r="W1615" t="str">
        <f t="shared" si="128"/>
        <v>High Performer</v>
      </c>
      <c r="Y1615" t="str">
        <f t="shared" si="129"/>
        <v>Well Aligned</v>
      </c>
    </row>
    <row r="1616" spans="1:25">
      <c r="A1616" s="7" t="s">
        <v>1802</v>
      </c>
      <c r="B1616" s="8" t="s">
        <v>19</v>
      </c>
      <c r="C1616" s="8">
        <v>37</v>
      </c>
      <c r="D1616" s="8" t="s">
        <v>20</v>
      </c>
      <c r="E1616" s="8" t="s">
        <v>49</v>
      </c>
      <c r="F1616" s="8" t="s">
        <v>65</v>
      </c>
      <c r="G1616" s="9">
        <v>43004</v>
      </c>
      <c r="H1616" s="8" t="s">
        <v>413</v>
      </c>
      <c r="I1616" s="8" t="s">
        <v>23</v>
      </c>
      <c r="J1616" s="10" t="s">
        <v>24</v>
      </c>
      <c r="K1616" t="str">
        <f>_xlfn.XLOOKUP(A1616,attrition_cleaned!$A:$A,attrition_cleaned!$B:$B,"Missing")</f>
        <v>No</v>
      </c>
      <c r="L1616" s="9"/>
      <c r="M1616">
        <f>_xlfn.XLOOKUP(A1616,compensation_cleaned!$A:$A,compensation_cleaned!$B:$B,"Missing")</f>
        <v>502841</v>
      </c>
      <c r="N1616">
        <f>_xlfn.XLOOKUP(A1616,compensation_cleaned!$A:$A,compensation_cleaned!$C:$C,"Missing")</f>
        <v>57966</v>
      </c>
      <c r="O1616" t="str">
        <f>_xlfn.XLOOKUP(A1616,compensation_cleaned!$A:$A,compensation_cleaned!$D:$D,"Missing")</f>
        <v>L1</v>
      </c>
      <c r="P1616">
        <f>_xlfn.XLOOKUP(A1616,engagement_pivot!$A:$A,engagement_pivot!$B:$B,"Missing")</f>
        <v>5</v>
      </c>
      <c r="Q1616" t="str">
        <f>IF(
  _xlfn.XLOOKUP(A1616, engagement_pivot!A:A, engagement_pivot!C:C, 0) &gt; 0,
  "Yes",
  "No"
)</f>
        <v>Yes</v>
      </c>
      <c r="R1616">
        <f t="shared" si="125"/>
        <v>75</v>
      </c>
      <c r="S1616" t="str">
        <f t="shared" si="126"/>
        <v>37+ months</v>
      </c>
      <c r="T1616">
        <f>_xlfn.XLOOKUP(A1616,performance_pivot!$A:$A,performance_pivot!$B:$B,"Missing")</f>
        <v>2.25</v>
      </c>
      <c r="U1616">
        <f>_xlfn.XLOOKUP(A1616,compensation_cleaned!$A:$A,compensation_cleaned!$F:$F,"Missing")</f>
        <v>499723.03723404254</v>
      </c>
      <c r="V1616" t="str">
        <f t="shared" si="127"/>
        <v>Above Avg Pay</v>
      </c>
      <c r="W1616" t="str">
        <f t="shared" si="128"/>
        <v>Low/Avg Performer</v>
      </c>
      <c r="Y1616" t="str">
        <f t="shared" si="129"/>
        <v>Overpaid Low Performer</v>
      </c>
    </row>
    <row r="1617" spans="1:25">
      <c r="A1617" s="11" t="s">
        <v>1803</v>
      </c>
      <c r="B1617" s="12" t="s">
        <v>19</v>
      </c>
      <c r="C1617" s="12">
        <v>42</v>
      </c>
      <c r="D1617" s="12" t="s">
        <v>20</v>
      </c>
      <c r="E1617" s="12" t="s">
        <v>37</v>
      </c>
      <c r="F1617" s="12" t="s">
        <v>43</v>
      </c>
      <c r="G1617" s="13">
        <v>45071</v>
      </c>
      <c r="H1617" s="12" t="s">
        <v>555</v>
      </c>
      <c r="I1617" s="12" t="s">
        <v>70</v>
      </c>
      <c r="J1617" s="14" t="s">
        <v>24</v>
      </c>
      <c r="K1617" t="str">
        <f>_xlfn.XLOOKUP(A1617,attrition_cleaned!$A:$A,attrition_cleaned!$B:$B,"Missing")</f>
        <v>Yes</v>
      </c>
      <c r="L1617" s="13">
        <v>46035</v>
      </c>
      <c r="M1617">
        <f>_xlfn.XLOOKUP(A1617,compensation_cleaned!$A:$A,compensation_cleaned!$B:$B,"Missing")</f>
        <v>777827</v>
      </c>
      <c r="N1617">
        <f>_xlfn.XLOOKUP(A1617,compensation_cleaned!$A:$A,compensation_cleaned!$C:$C,"Missing")</f>
        <v>102368</v>
      </c>
      <c r="O1617" t="str">
        <f>_xlfn.XLOOKUP(A1617,compensation_cleaned!$A:$A,compensation_cleaned!$D:$D,"Missing")</f>
        <v>L2</v>
      </c>
      <c r="P1617">
        <f>_xlfn.XLOOKUP(A1617,engagement_pivot!$A:$A,engagement_pivot!$B:$B,"Missing")</f>
        <v>3.6666666666666665</v>
      </c>
      <c r="Q1617" t="str">
        <f>IF(
  _xlfn.XLOOKUP(A1617, engagement_pivot!A:A, engagement_pivot!C:C, 0) &gt; 0,
  "Yes",
  "No"
)</f>
        <v>Yes</v>
      </c>
      <c r="R1617">
        <f t="shared" si="125"/>
        <v>31</v>
      </c>
      <c r="S1617" t="str">
        <f t="shared" si="126"/>
        <v>13–36 months</v>
      </c>
      <c r="T1617">
        <f>_xlfn.XLOOKUP(A1617,performance_pivot!$A:$A,performance_pivot!$B:$B,"Missing")</f>
        <v>3.6666666666666665</v>
      </c>
      <c r="U1617">
        <f>_xlfn.XLOOKUP(A1617,compensation_cleaned!$A:$A,compensation_cleaned!$F:$F,"Missing")</f>
        <v>746435.40070921986</v>
      </c>
      <c r="V1617" t="str">
        <f t="shared" si="127"/>
        <v>Above Avg Pay</v>
      </c>
      <c r="W1617" t="str">
        <f t="shared" si="128"/>
        <v>Low/Avg Performer</v>
      </c>
      <c r="Y1617" t="str">
        <f t="shared" si="129"/>
        <v>Overpaid Low Performer</v>
      </c>
    </row>
    <row r="1618" spans="1:25">
      <c r="A1618" s="7" t="s">
        <v>1804</v>
      </c>
      <c r="B1618" s="8" t="s">
        <v>19</v>
      </c>
      <c r="C1618" s="8">
        <v>43</v>
      </c>
      <c r="D1618" s="8" t="s">
        <v>20</v>
      </c>
      <c r="E1618" s="8" t="s">
        <v>26</v>
      </c>
      <c r="F1618" s="8" t="s">
        <v>58</v>
      </c>
      <c r="G1618" s="9">
        <v>44699</v>
      </c>
      <c r="H1618" s="8" t="s">
        <v>545</v>
      </c>
      <c r="I1618" s="8" t="s">
        <v>16</v>
      </c>
      <c r="J1618" s="10" t="s">
        <v>24</v>
      </c>
      <c r="K1618" t="str">
        <f>_xlfn.XLOOKUP(A1618,attrition_cleaned!$A:$A,attrition_cleaned!$B:$B,"Missing")</f>
        <v>No</v>
      </c>
      <c r="L1618" s="9"/>
      <c r="M1618">
        <f>_xlfn.XLOOKUP(A1618,compensation_cleaned!$A:$A,compensation_cleaned!$B:$B,"Missing")</f>
        <v>744160</v>
      </c>
      <c r="N1618">
        <f>_xlfn.XLOOKUP(A1618,compensation_cleaned!$A:$A,compensation_cleaned!$C:$C,"Missing")</f>
        <v>103645</v>
      </c>
      <c r="O1618" t="str">
        <f>_xlfn.XLOOKUP(A1618,compensation_cleaned!$A:$A,compensation_cleaned!$D:$D,"Missing")</f>
        <v>L2</v>
      </c>
      <c r="P1618">
        <f>_xlfn.XLOOKUP(A1618,engagement_pivot!$A:$A,engagement_pivot!$B:$B,"Missing")</f>
        <v>2.6666666666666665</v>
      </c>
      <c r="Q1618" t="str">
        <f>IF(
  _xlfn.XLOOKUP(A1618, engagement_pivot!A:A, engagement_pivot!C:C, 0) &gt; 0,
  "Yes",
  "No"
)</f>
        <v>Yes</v>
      </c>
      <c r="R1618">
        <f t="shared" si="125"/>
        <v>19</v>
      </c>
      <c r="S1618" t="str">
        <f t="shared" si="126"/>
        <v>13–36 months</v>
      </c>
      <c r="T1618">
        <f>_xlfn.XLOOKUP(A1618,performance_pivot!$A:$A,performance_pivot!$B:$B,"Missing")</f>
        <v>3.5</v>
      </c>
      <c r="U1618">
        <f>_xlfn.XLOOKUP(A1618,compensation_cleaned!$A:$A,compensation_cleaned!$F:$F,"Missing")</f>
        <v>746435.40070921986</v>
      </c>
      <c r="V1618" t="str">
        <f t="shared" si="127"/>
        <v>Below Avg Pay</v>
      </c>
      <c r="W1618" t="str">
        <f t="shared" si="128"/>
        <v>Low/Avg Performer</v>
      </c>
      <c r="Y1618" t="str">
        <f t="shared" si="129"/>
        <v>Low Pay &amp; Low Performance</v>
      </c>
    </row>
    <row r="1619" spans="1:25">
      <c r="A1619" s="11" t="s">
        <v>1805</v>
      </c>
      <c r="B1619" s="12" t="s">
        <v>19</v>
      </c>
      <c r="C1619" s="12">
        <v>31</v>
      </c>
      <c r="D1619" s="12" t="s">
        <v>20</v>
      </c>
      <c r="E1619" s="12" t="s">
        <v>33</v>
      </c>
      <c r="F1619" s="12" t="s">
        <v>34</v>
      </c>
      <c r="G1619" s="13">
        <v>42803</v>
      </c>
      <c r="H1619" s="12" t="s">
        <v>69</v>
      </c>
      <c r="I1619" s="12" t="s">
        <v>23</v>
      </c>
      <c r="J1619" s="14" t="s">
        <v>24</v>
      </c>
      <c r="K1619" t="str">
        <f>_xlfn.XLOOKUP(A1619,attrition_cleaned!$A:$A,attrition_cleaned!$B:$B,"Missing")</f>
        <v>No</v>
      </c>
      <c r="L1619" s="13"/>
      <c r="M1619">
        <f>_xlfn.XLOOKUP(A1619,compensation_cleaned!$A:$A,compensation_cleaned!$B:$B,"Missing")</f>
        <v>885650</v>
      </c>
      <c r="N1619">
        <f>_xlfn.XLOOKUP(A1619,compensation_cleaned!$A:$A,compensation_cleaned!$C:$C,"Missing")</f>
        <v>72542</v>
      </c>
      <c r="O1619" t="str">
        <f>_xlfn.XLOOKUP(A1619,compensation_cleaned!$A:$A,compensation_cleaned!$D:$D,"Missing")</f>
        <v>L2</v>
      </c>
      <c r="P1619">
        <f>_xlfn.XLOOKUP(A1619,engagement_pivot!$A:$A,engagement_pivot!$B:$B,"Missing")</f>
        <v>2.6666666666666665</v>
      </c>
      <c r="Q1619" t="str">
        <f>IF(
  _xlfn.XLOOKUP(A1619, engagement_pivot!A:A, engagement_pivot!C:C, 0) &gt; 0,
  "Yes",
  "No"
)</f>
        <v>Yes</v>
      </c>
      <c r="R1619">
        <f t="shared" si="125"/>
        <v>81</v>
      </c>
      <c r="S1619" t="str">
        <f t="shared" si="126"/>
        <v>37+ months</v>
      </c>
      <c r="T1619">
        <f>_xlfn.XLOOKUP(A1619,performance_pivot!$A:$A,performance_pivot!$B:$B,"Missing")</f>
        <v>3.75</v>
      </c>
      <c r="U1619">
        <f>_xlfn.XLOOKUP(A1619,compensation_cleaned!$A:$A,compensation_cleaned!$F:$F,"Missing")</f>
        <v>746435.40070921986</v>
      </c>
      <c r="V1619" t="str">
        <f t="shared" si="127"/>
        <v>Above Avg Pay</v>
      </c>
      <c r="W1619" t="str">
        <f t="shared" si="128"/>
        <v>Low/Avg Performer</v>
      </c>
      <c r="Y1619" t="str">
        <f t="shared" si="129"/>
        <v>Overpaid Low Performer</v>
      </c>
    </row>
    <row r="1620" spans="1:25">
      <c r="A1620" s="7" t="s">
        <v>1806</v>
      </c>
      <c r="B1620" s="8" t="s">
        <v>19</v>
      </c>
      <c r="C1620" s="8">
        <v>25</v>
      </c>
      <c r="D1620" s="8" t="s">
        <v>20</v>
      </c>
      <c r="E1620" s="8" t="s">
        <v>26</v>
      </c>
      <c r="F1620" s="8" t="s">
        <v>27</v>
      </c>
      <c r="G1620" s="9">
        <v>43402</v>
      </c>
      <c r="H1620" s="8" t="s">
        <v>227</v>
      </c>
      <c r="I1620" s="8" t="s">
        <v>31</v>
      </c>
      <c r="J1620" s="10" t="s">
        <v>17</v>
      </c>
      <c r="K1620" t="str">
        <f>_xlfn.XLOOKUP(A1620,attrition_cleaned!$A:$A,attrition_cleaned!$B:$B,"Missing")</f>
        <v>Yes</v>
      </c>
      <c r="L1620" s="9">
        <v>45051</v>
      </c>
      <c r="M1620">
        <f>_xlfn.XLOOKUP(A1620,compensation_cleaned!$A:$A,compensation_cleaned!$B:$B,"Missing")</f>
        <v>835660</v>
      </c>
      <c r="N1620">
        <f>_xlfn.XLOOKUP(A1620,compensation_cleaned!$A:$A,compensation_cleaned!$C:$C,"Missing")</f>
        <v>49138</v>
      </c>
      <c r="O1620" t="str">
        <f>_xlfn.XLOOKUP(A1620,compensation_cleaned!$A:$A,compensation_cleaned!$D:$D,"Missing")</f>
        <v>L2</v>
      </c>
      <c r="P1620">
        <f>_xlfn.XLOOKUP(A1620,engagement_pivot!$A:$A,engagement_pivot!$B:$B,"Missing")</f>
        <v>2.5</v>
      </c>
      <c r="Q1620" t="str">
        <f>IF(
  _xlfn.XLOOKUP(A1620, engagement_pivot!A:A, engagement_pivot!C:C, 0) &gt; 0,
  "Yes",
  "No"
)</f>
        <v>Yes</v>
      </c>
      <c r="R1620">
        <f t="shared" si="125"/>
        <v>54</v>
      </c>
      <c r="S1620" t="str">
        <f t="shared" si="126"/>
        <v>37+ months</v>
      </c>
      <c r="T1620">
        <f>_xlfn.XLOOKUP(A1620,performance_pivot!$A:$A,performance_pivot!$B:$B,"Missing")</f>
        <v>2.5</v>
      </c>
      <c r="U1620">
        <f>_xlfn.XLOOKUP(A1620,compensation_cleaned!$A:$A,compensation_cleaned!$F:$F,"Missing")</f>
        <v>746435.40070921986</v>
      </c>
      <c r="V1620" t="str">
        <f t="shared" si="127"/>
        <v>Above Avg Pay</v>
      </c>
      <c r="W1620" t="str">
        <f t="shared" si="128"/>
        <v>Low/Avg Performer</v>
      </c>
      <c r="Y1620" t="str">
        <f t="shared" si="129"/>
        <v>Overpaid Low Performer</v>
      </c>
    </row>
    <row r="1621" spans="1:25">
      <c r="A1621" s="11" t="s">
        <v>1807</v>
      </c>
      <c r="B1621" s="12" t="s">
        <v>19</v>
      </c>
      <c r="C1621" s="12">
        <v>39</v>
      </c>
      <c r="D1621" s="12" t="s">
        <v>12</v>
      </c>
      <c r="E1621" s="12" t="s">
        <v>49</v>
      </c>
      <c r="F1621" s="12" t="s">
        <v>50</v>
      </c>
      <c r="G1621" s="13">
        <v>44089</v>
      </c>
      <c r="H1621" s="12" t="s">
        <v>261</v>
      </c>
      <c r="I1621" s="12" t="s">
        <v>31</v>
      </c>
      <c r="J1621" s="14" t="s">
        <v>24</v>
      </c>
      <c r="K1621" t="str">
        <f>_xlfn.XLOOKUP(A1621,attrition_cleaned!$A:$A,attrition_cleaned!$B:$B,"Missing")</f>
        <v>No</v>
      </c>
      <c r="L1621" s="13"/>
      <c r="M1621">
        <f>_xlfn.XLOOKUP(A1621,compensation_cleaned!$A:$A,compensation_cleaned!$B:$B,"Missing")</f>
        <v>860935</v>
      </c>
      <c r="N1621">
        <f>_xlfn.XLOOKUP(A1621,compensation_cleaned!$A:$A,compensation_cleaned!$C:$C,"Missing")</f>
        <v>51711</v>
      </c>
      <c r="O1621" t="str">
        <f>_xlfn.XLOOKUP(A1621,compensation_cleaned!$A:$A,compensation_cleaned!$D:$D,"Missing")</f>
        <v>L2</v>
      </c>
      <c r="P1621">
        <f>_xlfn.XLOOKUP(A1621,engagement_pivot!$A:$A,engagement_pivot!$B:$B,"Missing")</f>
        <v>3.6666666666666665</v>
      </c>
      <c r="Q1621" t="str">
        <f>IF(
  _xlfn.XLOOKUP(A1621, engagement_pivot!A:A, engagement_pivot!C:C, 0) &gt; 0,
  "Yes",
  "No"
)</f>
        <v>Yes</v>
      </c>
      <c r="R1621">
        <f t="shared" si="125"/>
        <v>39</v>
      </c>
      <c r="S1621" t="str">
        <f t="shared" si="126"/>
        <v>37+ months</v>
      </c>
      <c r="T1621">
        <f>_xlfn.XLOOKUP(A1621,performance_pivot!$A:$A,performance_pivot!$B:$B,"Missing")</f>
        <v>3.25</v>
      </c>
      <c r="U1621">
        <f>_xlfn.XLOOKUP(A1621,compensation_cleaned!$A:$A,compensation_cleaned!$F:$F,"Missing")</f>
        <v>746435.40070921986</v>
      </c>
      <c r="V1621" t="str">
        <f t="shared" si="127"/>
        <v>Above Avg Pay</v>
      </c>
      <c r="W1621" t="str">
        <f t="shared" si="128"/>
        <v>Low/Avg Performer</v>
      </c>
      <c r="Y1621" t="str">
        <f t="shared" si="129"/>
        <v>Overpaid Low Performer</v>
      </c>
    </row>
    <row r="1622" spans="1:25">
      <c r="A1622" s="7" t="s">
        <v>1808</v>
      </c>
      <c r="B1622" s="8" t="s">
        <v>19</v>
      </c>
      <c r="C1622" s="8">
        <v>41</v>
      </c>
      <c r="D1622" s="8" t="s">
        <v>12</v>
      </c>
      <c r="E1622" s="8" t="s">
        <v>49</v>
      </c>
      <c r="F1622" s="8" t="s">
        <v>68</v>
      </c>
      <c r="G1622" s="9">
        <v>42933</v>
      </c>
      <c r="H1622" s="8" t="s">
        <v>299</v>
      </c>
      <c r="I1622" s="8" t="s">
        <v>31</v>
      </c>
      <c r="J1622" s="10" t="s">
        <v>24</v>
      </c>
      <c r="K1622" t="str">
        <f>_xlfn.XLOOKUP(A1622,attrition_cleaned!$A:$A,attrition_cleaned!$B:$B,"Missing")</f>
        <v>No</v>
      </c>
      <c r="L1622" s="9"/>
      <c r="M1622">
        <f>_xlfn.XLOOKUP(A1622,compensation_cleaned!$A:$A,compensation_cleaned!$B:$B,"Missing")</f>
        <v>766995</v>
      </c>
      <c r="N1622">
        <f>_xlfn.XLOOKUP(A1622,compensation_cleaned!$A:$A,compensation_cleaned!$C:$C,"Missing")</f>
        <v>66635</v>
      </c>
      <c r="O1622" t="str">
        <f>_xlfn.XLOOKUP(A1622,compensation_cleaned!$A:$A,compensation_cleaned!$D:$D,"Missing")</f>
        <v>L2</v>
      </c>
      <c r="P1622">
        <f>_xlfn.XLOOKUP(A1622,engagement_pivot!$A:$A,engagement_pivot!$B:$B,"Missing")</f>
        <v>2.3333333333333335</v>
      </c>
      <c r="Q1622" t="str">
        <f>IF(
  _xlfn.XLOOKUP(A1622, engagement_pivot!A:A, engagement_pivot!C:C, 0) &gt; 0,
  "Yes",
  "No"
)</f>
        <v>Yes</v>
      </c>
      <c r="R1622">
        <f t="shared" si="125"/>
        <v>77</v>
      </c>
      <c r="S1622" t="str">
        <f t="shared" si="126"/>
        <v>37+ months</v>
      </c>
      <c r="T1622">
        <f>_xlfn.XLOOKUP(A1622,performance_pivot!$A:$A,performance_pivot!$B:$B,"Missing")</f>
        <v>4</v>
      </c>
      <c r="U1622">
        <f>_xlfn.XLOOKUP(A1622,compensation_cleaned!$A:$A,compensation_cleaned!$F:$F,"Missing")</f>
        <v>746435.40070921986</v>
      </c>
      <c r="V1622" t="str">
        <f t="shared" si="127"/>
        <v>Above Avg Pay</v>
      </c>
      <c r="W1622" t="str">
        <f t="shared" si="128"/>
        <v>High Performer</v>
      </c>
      <c r="Y1622" t="str">
        <f t="shared" si="129"/>
        <v>Well Aligned</v>
      </c>
    </row>
    <row r="1623" spans="1:25">
      <c r="A1623" s="11" t="s">
        <v>1809</v>
      </c>
      <c r="B1623" s="12" t="s">
        <v>11</v>
      </c>
      <c r="C1623" s="12">
        <v>24</v>
      </c>
      <c r="D1623" s="12" t="s">
        <v>12</v>
      </c>
      <c r="E1623" s="12" t="s">
        <v>26</v>
      </c>
      <c r="F1623" s="12" t="s">
        <v>27</v>
      </c>
      <c r="G1623" s="13">
        <v>43659</v>
      </c>
      <c r="H1623" s="12" t="s">
        <v>239</v>
      </c>
      <c r="I1623" s="12" t="s">
        <v>31</v>
      </c>
      <c r="J1623" s="14" t="s">
        <v>17</v>
      </c>
      <c r="K1623" t="str">
        <f>_xlfn.XLOOKUP(A1623,attrition_cleaned!$A:$A,attrition_cleaned!$B:$B,"Missing")</f>
        <v>No</v>
      </c>
      <c r="L1623" s="13"/>
      <c r="M1623">
        <f>_xlfn.XLOOKUP(A1623,compensation_cleaned!$A:$A,compensation_cleaned!$B:$B,"Missing")</f>
        <v>404240</v>
      </c>
      <c r="N1623">
        <f>_xlfn.XLOOKUP(A1623,compensation_cleaned!$A:$A,compensation_cleaned!$C:$C,"Missing")</f>
        <v>34612</v>
      </c>
      <c r="O1623" t="str">
        <f>_xlfn.XLOOKUP(A1623,compensation_cleaned!$A:$A,compensation_cleaned!$D:$D,"Missing")</f>
        <v>L1</v>
      </c>
      <c r="P1623">
        <f>_xlfn.XLOOKUP(A1623,engagement_pivot!$A:$A,engagement_pivot!$B:$B,"Missing")</f>
        <v>4</v>
      </c>
      <c r="Q1623" t="str">
        <f>IF(
  _xlfn.XLOOKUP(A1623, engagement_pivot!A:A, engagement_pivot!C:C, 0) &gt; 0,
  "Yes",
  "No"
)</f>
        <v>Yes</v>
      </c>
      <c r="R1623">
        <f t="shared" si="125"/>
        <v>53</v>
      </c>
      <c r="S1623" t="str">
        <f t="shared" si="126"/>
        <v>37+ months</v>
      </c>
      <c r="T1623">
        <f>_xlfn.XLOOKUP(A1623,performance_pivot!$A:$A,performance_pivot!$B:$B,"Missing")</f>
        <v>4</v>
      </c>
      <c r="U1623">
        <f>_xlfn.XLOOKUP(A1623,compensation_cleaned!$A:$A,compensation_cleaned!$F:$F,"Missing")</f>
        <v>499723.03723404254</v>
      </c>
      <c r="V1623" t="str">
        <f t="shared" si="127"/>
        <v>Below Avg Pay</v>
      </c>
      <c r="W1623" t="str">
        <f t="shared" si="128"/>
        <v>High Performer</v>
      </c>
      <c r="Y1623" t="str">
        <f t="shared" si="129"/>
        <v>Underpaid High Performer</v>
      </c>
    </row>
    <row r="1624" spans="1:25">
      <c r="A1624" s="7" t="s">
        <v>1810</v>
      </c>
      <c r="B1624" s="8" t="s">
        <v>11</v>
      </c>
      <c r="C1624" s="8">
        <v>23</v>
      </c>
      <c r="D1624" s="8" t="s">
        <v>12</v>
      </c>
      <c r="E1624" s="8" t="s">
        <v>26</v>
      </c>
      <c r="F1624" s="8" t="s">
        <v>27</v>
      </c>
      <c r="G1624" s="9">
        <v>43884</v>
      </c>
      <c r="H1624" s="8" t="s">
        <v>239</v>
      </c>
      <c r="I1624" s="8" t="s">
        <v>56</v>
      </c>
      <c r="J1624" s="10" t="s">
        <v>17</v>
      </c>
      <c r="K1624" t="str">
        <f>_xlfn.XLOOKUP(A1624,attrition_cleaned!$A:$A,attrition_cleaned!$B:$B,"Missing")</f>
        <v>No</v>
      </c>
      <c r="L1624" s="9"/>
      <c r="M1624">
        <f>_xlfn.XLOOKUP(A1624,compensation_cleaned!$A:$A,compensation_cleaned!$B:$B,"Missing")</f>
        <v>492865</v>
      </c>
      <c r="N1624">
        <f>_xlfn.XLOOKUP(A1624,compensation_cleaned!$A:$A,compensation_cleaned!$C:$C,"Missing")</f>
        <v>51863</v>
      </c>
      <c r="O1624" t="str">
        <f>_xlfn.XLOOKUP(A1624,compensation_cleaned!$A:$A,compensation_cleaned!$D:$D,"Missing")</f>
        <v>L1</v>
      </c>
      <c r="P1624">
        <f>_xlfn.XLOOKUP(A1624,engagement_pivot!$A:$A,engagement_pivot!$B:$B,"Missing")</f>
        <v>3.6666666666666665</v>
      </c>
      <c r="Q1624" t="str">
        <f>IF(
  _xlfn.XLOOKUP(A1624, engagement_pivot!A:A, engagement_pivot!C:C, 0) &gt; 0,
  "Yes",
  "No"
)</f>
        <v>Yes</v>
      </c>
      <c r="R1624">
        <f t="shared" si="125"/>
        <v>46</v>
      </c>
      <c r="S1624" t="str">
        <f t="shared" si="126"/>
        <v>37+ months</v>
      </c>
      <c r="T1624">
        <f>_xlfn.XLOOKUP(A1624,performance_pivot!$A:$A,performance_pivot!$B:$B,"Missing")</f>
        <v>4</v>
      </c>
      <c r="U1624">
        <f>_xlfn.XLOOKUP(A1624,compensation_cleaned!$A:$A,compensation_cleaned!$F:$F,"Missing")</f>
        <v>499723.03723404254</v>
      </c>
      <c r="V1624" t="str">
        <f t="shared" si="127"/>
        <v>Below Avg Pay</v>
      </c>
      <c r="W1624" t="str">
        <f t="shared" si="128"/>
        <v>High Performer</v>
      </c>
      <c r="Y1624" t="str">
        <f t="shared" si="129"/>
        <v>Underpaid High Performer</v>
      </c>
    </row>
    <row r="1625" spans="1:25">
      <c r="A1625" s="11" t="s">
        <v>1811</v>
      </c>
      <c r="B1625" s="12" t="s">
        <v>19</v>
      </c>
      <c r="C1625" s="12">
        <v>41</v>
      </c>
      <c r="D1625" s="12" t="s">
        <v>12</v>
      </c>
      <c r="E1625" s="12" t="s">
        <v>37</v>
      </c>
      <c r="F1625" s="12" t="s">
        <v>43</v>
      </c>
      <c r="G1625" s="13">
        <v>43656</v>
      </c>
      <c r="H1625" s="12" t="s">
        <v>181</v>
      </c>
      <c r="I1625" s="12" t="s">
        <v>70</v>
      </c>
      <c r="J1625" s="14" t="s">
        <v>24</v>
      </c>
      <c r="K1625" t="str">
        <f>_xlfn.XLOOKUP(A1625,attrition_cleaned!$A:$A,attrition_cleaned!$B:$B,"Missing")</f>
        <v>No</v>
      </c>
      <c r="L1625" s="13"/>
      <c r="M1625">
        <f>_xlfn.XLOOKUP(A1625,compensation_cleaned!$A:$A,compensation_cleaned!$B:$B,"Missing")</f>
        <v>1522688</v>
      </c>
      <c r="N1625">
        <f>_xlfn.XLOOKUP(A1625,compensation_cleaned!$A:$A,compensation_cleaned!$C:$C,"Missing")</f>
        <v>213359</v>
      </c>
      <c r="O1625" t="str">
        <f>_xlfn.XLOOKUP(A1625,compensation_cleaned!$A:$A,compensation_cleaned!$D:$D,"Missing")</f>
        <v>L4</v>
      </c>
      <c r="P1625">
        <f>_xlfn.XLOOKUP(A1625,engagement_pivot!$A:$A,engagement_pivot!$B:$B,"Missing")</f>
        <v>3</v>
      </c>
      <c r="Q1625" t="str">
        <f>IF(
  _xlfn.XLOOKUP(A1625, engagement_pivot!A:A, engagement_pivot!C:C, 0) &gt; 0,
  "Yes",
  "No"
)</f>
        <v>Yes</v>
      </c>
      <c r="R1625">
        <f t="shared" si="125"/>
        <v>53</v>
      </c>
      <c r="S1625" t="str">
        <f t="shared" si="126"/>
        <v>37+ months</v>
      </c>
      <c r="T1625">
        <f>_xlfn.XLOOKUP(A1625,performance_pivot!$A:$A,performance_pivot!$B:$B,"Missing")</f>
        <v>3.25</v>
      </c>
      <c r="U1625">
        <f>_xlfn.XLOOKUP(A1625,compensation_cleaned!$A:$A,compensation_cleaned!$F:$F,"Missing")</f>
        <v>1044648.4727722772</v>
      </c>
      <c r="V1625" t="str">
        <f t="shared" si="127"/>
        <v>Above Avg Pay</v>
      </c>
      <c r="W1625" t="str">
        <f t="shared" si="128"/>
        <v>Low/Avg Performer</v>
      </c>
      <c r="Y1625" t="str">
        <f t="shared" si="129"/>
        <v>Overpaid Low Performer</v>
      </c>
    </row>
    <row r="1626" spans="1:25">
      <c r="A1626" s="7" t="s">
        <v>1812</v>
      </c>
      <c r="B1626" s="8" t="s">
        <v>19</v>
      </c>
      <c r="C1626" s="8">
        <v>31</v>
      </c>
      <c r="D1626" s="8" t="s">
        <v>20</v>
      </c>
      <c r="E1626" s="8" t="s">
        <v>33</v>
      </c>
      <c r="F1626" s="8" t="s">
        <v>112</v>
      </c>
      <c r="G1626" s="9">
        <v>43112</v>
      </c>
      <c r="H1626" s="8" t="s">
        <v>120</v>
      </c>
      <c r="I1626" s="8" t="s">
        <v>16</v>
      </c>
      <c r="J1626" s="10" t="s">
        <v>24</v>
      </c>
      <c r="K1626" t="str">
        <f>_xlfn.XLOOKUP(A1626,attrition_cleaned!$A:$A,attrition_cleaned!$B:$B,"Missing")</f>
        <v>No</v>
      </c>
      <c r="L1626" s="9"/>
      <c r="M1626">
        <f>_xlfn.XLOOKUP(A1626,compensation_cleaned!$A:$A,compensation_cleaned!$B:$B,"Missing")</f>
        <v>1370726</v>
      </c>
      <c r="N1626">
        <f>_xlfn.XLOOKUP(A1626,compensation_cleaned!$A:$A,compensation_cleaned!$C:$C,"Missing")</f>
        <v>195255</v>
      </c>
      <c r="O1626" t="str">
        <f>_xlfn.XLOOKUP(A1626,compensation_cleaned!$A:$A,compensation_cleaned!$D:$D,"Missing")</f>
        <v>L4</v>
      </c>
      <c r="P1626">
        <f>_xlfn.XLOOKUP(A1626,engagement_pivot!$A:$A,engagement_pivot!$B:$B,"Missing")</f>
        <v>3</v>
      </c>
      <c r="Q1626" t="str">
        <f>IF(
  _xlfn.XLOOKUP(A1626, engagement_pivot!A:A, engagement_pivot!C:C, 0) &gt; 0,
  "Yes",
  "No"
)</f>
        <v>Yes</v>
      </c>
      <c r="R1626">
        <f t="shared" si="125"/>
        <v>71</v>
      </c>
      <c r="S1626" t="str">
        <f t="shared" si="126"/>
        <v>37+ months</v>
      </c>
      <c r="T1626">
        <f>_xlfn.XLOOKUP(A1626,performance_pivot!$A:$A,performance_pivot!$B:$B,"Missing")</f>
        <v>4</v>
      </c>
      <c r="U1626">
        <f>_xlfn.XLOOKUP(A1626,compensation_cleaned!$A:$A,compensation_cleaned!$F:$F,"Missing")</f>
        <v>1044648.4727722772</v>
      </c>
      <c r="V1626" t="str">
        <f t="shared" si="127"/>
        <v>Above Avg Pay</v>
      </c>
      <c r="W1626" t="str">
        <f t="shared" si="128"/>
        <v>High Performer</v>
      </c>
      <c r="Y1626" t="str">
        <f t="shared" si="129"/>
        <v>Well Aligned</v>
      </c>
    </row>
    <row r="1627" spans="1:25">
      <c r="A1627" s="11" t="s">
        <v>1813</v>
      </c>
      <c r="B1627" s="12" t="s">
        <v>19</v>
      </c>
      <c r="C1627" s="12">
        <v>37</v>
      </c>
      <c r="D1627" s="12" t="s">
        <v>12</v>
      </c>
      <c r="E1627" s="12" t="s">
        <v>49</v>
      </c>
      <c r="F1627" s="12" t="s">
        <v>68</v>
      </c>
      <c r="G1627" s="13">
        <v>43966</v>
      </c>
      <c r="H1627" s="12" t="s">
        <v>265</v>
      </c>
      <c r="I1627" s="12" t="s">
        <v>16</v>
      </c>
      <c r="J1627" s="14" t="s">
        <v>17</v>
      </c>
      <c r="K1627" t="str">
        <f>_xlfn.XLOOKUP(A1627,attrition_cleaned!$A:$A,attrition_cleaned!$B:$B,"Missing")</f>
        <v>No</v>
      </c>
      <c r="L1627" s="13"/>
      <c r="M1627">
        <f>_xlfn.XLOOKUP(A1627,compensation_cleaned!$A:$A,compensation_cleaned!$B:$B,"Missing")</f>
        <v>2160322</v>
      </c>
      <c r="N1627">
        <f>_xlfn.XLOOKUP(A1627,compensation_cleaned!$A:$A,compensation_cleaned!$C:$C,"Missing")</f>
        <v>248842</v>
      </c>
      <c r="O1627" t="str">
        <f>_xlfn.XLOOKUP(A1627,compensation_cleaned!$A:$A,compensation_cleaned!$D:$D,"Missing")</f>
        <v>L5</v>
      </c>
      <c r="P1627">
        <f>_xlfn.XLOOKUP(A1627,engagement_pivot!$A:$A,engagement_pivot!$B:$B,"Missing")</f>
        <v>5</v>
      </c>
      <c r="Q1627" t="str">
        <f>IF(
  _xlfn.XLOOKUP(A1627, engagement_pivot!A:A, engagement_pivot!C:C, 0) &gt; 0,
  "Yes",
  "No"
)</f>
        <v>Yes</v>
      </c>
      <c r="R1627">
        <f t="shared" si="125"/>
        <v>43</v>
      </c>
      <c r="S1627" t="str">
        <f t="shared" si="126"/>
        <v>37+ months</v>
      </c>
      <c r="T1627">
        <f>_xlfn.XLOOKUP(A1627,performance_pivot!$A:$A,performance_pivot!$B:$B,"Missing")</f>
        <v>3</v>
      </c>
      <c r="U1627">
        <f>_xlfn.XLOOKUP(A1627,compensation_cleaned!$A:$A,compensation_cleaned!$F:$F,"Missing")</f>
        <v>1044648.4727722772</v>
      </c>
      <c r="V1627" t="str">
        <f t="shared" si="127"/>
        <v>Above Avg Pay</v>
      </c>
      <c r="W1627" t="str">
        <f t="shared" si="128"/>
        <v>Low/Avg Performer</v>
      </c>
      <c r="Y1627" t="str">
        <f t="shared" si="129"/>
        <v>Overpaid Low Performer</v>
      </c>
    </row>
    <row r="1628" spans="1:25">
      <c r="A1628" s="7" t="s">
        <v>1814</v>
      </c>
      <c r="B1628" s="8" t="s">
        <v>19</v>
      </c>
      <c r="C1628" s="8">
        <v>39</v>
      </c>
      <c r="D1628" s="8" t="s">
        <v>20</v>
      </c>
      <c r="E1628" s="8" t="s">
        <v>37</v>
      </c>
      <c r="F1628" s="8" t="s">
        <v>43</v>
      </c>
      <c r="G1628" s="9">
        <v>43029</v>
      </c>
      <c r="H1628" s="8" t="s">
        <v>117</v>
      </c>
      <c r="I1628" s="8" t="s">
        <v>45</v>
      </c>
      <c r="J1628" s="10" t="s">
        <v>24</v>
      </c>
      <c r="K1628" t="str">
        <f>_xlfn.XLOOKUP(A1628,attrition_cleaned!$A:$A,attrition_cleaned!$B:$B,"Missing")</f>
        <v>No</v>
      </c>
      <c r="L1628" s="9"/>
      <c r="M1628">
        <f>_xlfn.XLOOKUP(A1628,compensation_cleaned!$A:$A,compensation_cleaned!$B:$B,"Missing")</f>
        <v>909143</v>
      </c>
      <c r="N1628">
        <f>_xlfn.XLOOKUP(A1628,compensation_cleaned!$A:$A,compensation_cleaned!$C:$C,"Missing")</f>
        <v>130119</v>
      </c>
      <c r="O1628" t="str">
        <f>_xlfn.XLOOKUP(A1628,compensation_cleaned!$A:$A,compensation_cleaned!$D:$D,"Missing")</f>
        <v>L3</v>
      </c>
      <c r="P1628">
        <f>_xlfn.XLOOKUP(A1628,engagement_pivot!$A:$A,engagement_pivot!$B:$B,"Missing")</f>
        <v>3</v>
      </c>
      <c r="Q1628" t="str">
        <f>IF(
  _xlfn.XLOOKUP(A1628, engagement_pivot!A:A, engagement_pivot!C:C, 0) &gt; 0,
  "Yes",
  "No"
)</f>
        <v>Yes</v>
      </c>
      <c r="R1628">
        <f t="shared" si="125"/>
        <v>74</v>
      </c>
      <c r="S1628" t="str">
        <f t="shared" si="126"/>
        <v>37+ months</v>
      </c>
      <c r="T1628">
        <f>_xlfn.XLOOKUP(A1628,performance_pivot!$A:$A,performance_pivot!$B:$B,"Missing")</f>
        <v>2</v>
      </c>
      <c r="U1628">
        <f>_xlfn.XLOOKUP(A1628,compensation_cleaned!$A:$A,compensation_cleaned!$F:$F,"Missing")</f>
        <v>1044648.4727722772</v>
      </c>
      <c r="V1628" t="str">
        <f t="shared" si="127"/>
        <v>Below Avg Pay</v>
      </c>
      <c r="W1628" t="str">
        <f t="shared" si="128"/>
        <v>Low/Avg Performer</v>
      </c>
      <c r="Y1628" t="str">
        <f t="shared" si="129"/>
        <v>Low Pay &amp; Low Performance</v>
      </c>
    </row>
    <row r="1629" spans="1:25">
      <c r="A1629" s="11" t="s">
        <v>1815</v>
      </c>
      <c r="B1629" s="12" t="s">
        <v>19</v>
      </c>
      <c r="C1629" s="12">
        <v>32</v>
      </c>
      <c r="D1629" s="12" t="s">
        <v>20</v>
      </c>
      <c r="E1629" s="12" t="s">
        <v>33</v>
      </c>
      <c r="F1629" s="12" t="s">
        <v>112</v>
      </c>
      <c r="G1629" s="13">
        <v>43825</v>
      </c>
      <c r="H1629" s="12" t="s">
        <v>284</v>
      </c>
      <c r="I1629" s="12" t="s">
        <v>70</v>
      </c>
      <c r="J1629" s="14" t="s">
        <v>24</v>
      </c>
      <c r="K1629" t="str">
        <f>_xlfn.XLOOKUP(A1629,attrition_cleaned!$A:$A,attrition_cleaned!$B:$B,"Missing")</f>
        <v>No</v>
      </c>
      <c r="L1629" s="13"/>
      <c r="M1629">
        <f>_xlfn.XLOOKUP(A1629,compensation_cleaned!$A:$A,compensation_cleaned!$B:$B,"Missing")</f>
        <v>788610</v>
      </c>
      <c r="N1629">
        <f>_xlfn.XLOOKUP(A1629,compensation_cleaned!$A:$A,compensation_cleaned!$C:$C,"Missing")</f>
        <v>63847</v>
      </c>
      <c r="O1629" t="str">
        <f>_xlfn.XLOOKUP(A1629,compensation_cleaned!$A:$A,compensation_cleaned!$D:$D,"Missing")</f>
        <v>L2</v>
      </c>
      <c r="P1629">
        <f>_xlfn.XLOOKUP(A1629,engagement_pivot!$A:$A,engagement_pivot!$B:$B,"Missing")</f>
        <v>5</v>
      </c>
      <c r="Q1629" t="str">
        <f>IF(
  _xlfn.XLOOKUP(A1629, engagement_pivot!A:A, engagement_pivot!C:C, 0) &gt; 0,
  "Yes",
  "No"
)</f>
        <v>Yes</v>
      </c>
      <c r="R1629">
        <f t="shared" si="125"/>
        <v>48</v>
      </c>
      <c r="S1629" t="str">
        <f t="shared" si="126"/>
        <v>37+ months</v>
      </c>
      <c r="T1629">
        <f>_xlfn.XLOOKUP(A1629,performance_pivot!$A:$A,performance_pivot!$B:$B,"Missing")</f>
        <v>4.25</v>
      </c>
      <c r="U1629">
        <f>_xlfn.XLOOKUP(A1629,compensation_cleaned!$A:$A,compensation_cleaned!$F:$F,"Missing")</f>
        <v>746435.40070921986</v>
      </c>
      <c r="V1629" t="str">
        <f t="shared" si="127"/>
        <v>Above Avg Pay</v>
      </c>
      <c r="W1629" t="str">
        <f t="shared" si="128"/>
        <v>High Performer</v>
      </c>
      <c r="Y1629" t="str">
        <f t="shared" si="129"/>
        <v>Well Aligned</v>
      </c>
    </row>
    <row r="1630" spans="1:25">
      <c r="A1630" s="7" t="s">
        <v>1816</v>
      </c>
      <c r="B1630" s="8" t="s">
        <v>11</v>
      </c>
      <c r="C1630" s="8">
        <v>37</v>
      </c>
      <c r="D1630" s="8" t="s">
        <v>12</v>
      </c>
      <c r="E1630" s="8" t="s">
        <v>49</v>
      </c>
      <c r="F1630" s="8" t="s">
        <v>65</v>
      </c>
      <c r="G1630" s="9">
        <v>44308</v>
      </c>
      <c r="H1630" s="8" t="s">
        <v>53</v>
      </c>
      <c r="I1630" s="8" t="s">
        <v>16</v>
      </c>
      <c r="J1630" s="10" t="s">
        <v>24</v>
      </c>
      <c r="K1630" t="str">
        <f>_xlfn.XLOOKUP(A1630,attrition_cleaned!$A:$A,attrition_cleaned!$B:$B,"Missing")</f>
        <v>No</v>
      </c>
      <c r="L1630" s="9"/>
      <c r="M1630">
        <f>_xlfn.XLOOKUP(A1630,compensation_cleaned!$A:$A,compensation_cleaned!$B:$B,"Missing")</f>
        <v>1121916</v>
      </c>
      <c r="N1630">
        <f>_xlfn.XLOOKUP(A1630,compensation_cleaned!$A:$A,compensation_cleaned!$C:$C,"Missing")</f>
        <v>121857</v>
      </c>
      <c r="O1630" t="str">
        <f>_xlfn.XLOOKUP(A1630,compensation_cleaned!$A:$A,compensation_cleaned!$D:$D,"Missing")</f>
        <v>L3</v>
      </c>
      <c r="P1630">
        <f>_xlfn.XLOOKUP(A1630,engagement_pivot!$A:$A,engagement_pivot!$B:$B,"Missing")</f>
        <v>2</v>
      </c>
      <c r="Q1630" t="str">
        <f>IF(
  _xlfn.XLOOKUP(A1630, engagement_pivot!A:A, engagement_pivot!C:C, 0) &gt; 0,
  "Yes",
  "No"
)</f>
        <v>Yes</v>
      </c>
      <c r="R1630">
        <f t="shared" si="125"/>
        <v>32</v>
      </c>
      <c r="S1630" t="str">
        <f t="shared" si="126"/>
        <v>13–36 months</v>
      </c>
      <c r="T1630">
        <f>_xlfn.XLOOKUP(A1630,performance_pivot!$A:$A,performance_pivot!$B:$B,"Missing")</f>
        <v>2.3333333333333335</v>
      </c>
      <c r="U1630">
        <f>_xlfn.XLOOKUP(A1630,compensation_cleaned!$A:$A,compensation_cleaned!$F:$F,"Missing")</f>
        <v>1044648.4727722772</v>
      </c>
      <c r="V1630" t="str">
        <f t="shared" si="127"/>
        <v>Above Avg Pay</v>
      </c>
      <c r="W1630" t="str">
        <f t="shared" si="128"/>
        <v>Low/Avg Performer</v>
      </c>
      <c r="Y1630" t="str">
        <f t="shared" si="129"/>
        <v>Overpaid Low Performer</v>
      </c>
    </row>
    <row r="1631" spans="1:25">
      <c r="A1631" s="11" t="s">
        <v>1817</v>
      </c>
      <c r="B1631" s="12" t="s">
        <v>11</v>
      </c>
      <c r="C1631" s="12">
        <v>28</v>
      </c>
      <c r="D1631" s="12" t="s">
        <v>20</v>
      </c>
      <c r="E1631" s="12" t="s">
        <v>37</v>
      </c>
      <c r="F1631" s="12" t="s">
        <v>38</v>
      </c>
      <c r="G1631" s="13">
        <v>44049</v>
      </c>
      <c r="H1631" s="12" t="s">
        <v>449</v>
      </c>
      <c r="I1631" s="12" t="s">
        <v>56</v>
      </c>
      <c r="J1631" s="14" t="s">
        <v>24</v>
      </c>
      <c r="K1631" t="str">
        <f>_xlfn.XLOOKUP(A1631,attrition_cleaned!$A:$A,attrition_cleaned!$B:$B,"Missing")</f>
        <v>No</v>
      </c>
      <c r="L1631" s="13"/>
      <c r="M1631">
        <f>_xlfn.XLOOKUP(A1631,compensation_cleaned!$A:$A,compensation_cleaned!$B:$B,"Missing")</f>
        <v>565128</v>
      </c>
      <c r="N1631">
        <f>_xlfn.XLOOKUP(A1631,compensation_cleaned!$A:$A,compensation_cleaned!$C:$C,"Missing")</f>
        <v>31455</v>
      </c>
      <c r="O1631" t="str">
        <f>_xlfn.XLOOKUP(A1631,compensation_cleaned!$A:$A,compensation_cleaned!$D:$D,"Missing")</f>
        <v>L1</v>
      </c>
      <c r="P1631">
        <f>_xlfn.XLOOKUP(A1631,engagement_pivot!$A:$A,engagement_pivot!$B:$B,"Missing")</f>
        <v>5</v>
      </c>
      <c r="Q1631" t="str">
        <f>IF(
  _xlfn.XLOOKUP(A1631, engagement_pivot!A:A, engagement_pivot!C:C, 0) &gt; 0,
  "Yes",
  "No"
)</f>
        <v>Yes</v>
      </c>
      <c r="R1631">
        <f t="shared" si="125"/>
        <v>40</v>
      </c>
      <c r="S1631" t="str">
        <f t="shared" si="126"/>
        <v>37+ months</v>
      </c>
      <c r="T1631">
        <f>_xlfn.XLOOKUP(A1631,performance_pivot!$A:$A,performance_pivot!$B:$B,"Missing")</f>
        <v>3</v>
      </c>
      <c r="U1631">
        <f>_xlfn.XLOOKUP(A1631,compensation_cleaned!$A:$A,compensation_cleaned!$F:$F,"Missing")</f>
        <v>499723.03723404254</v>
      </c>
      <c r="V1631" t="str">
        <f t="shared" si="127"/>
        <v>Above Avg Pay</v>
      </c>
      <c r="W1631" t="str">
        <f t="shared" si="128"/>
        <v>Low/Avg Performer</v>
      </c>
      <c r="Y1631" t="str">
        <f t="shared" si="129"/>
        <v>Overpaid Low Performer</v>
      </c>
    </row>
    <row r="1632" spans="1:25">
      <c r="A1632" s="7" t="s">
        <v>1818</v>
      </c>
      <c r="B1632" s="8" t="s">
        <v>11</v>
      </c>
      <c r="C1632" s="8">
        <v>31</v>
      </c>
      <c r="D1632" s="8" t="s">
        <v>12</v>
      </c>
      <c r="E1632" s="8" t="s">
        <v>13</v>
      </c>
      <c r="F1632" s="8" t="s">
        <v>14</v>
      </c>
      <c r="G1632" s="9">
        <v>44255</v>
      </c>
      <c r="H1632" s="8" t="s">
        <v>218</v>
      </c>
      <c r="I1632" s="8" t="s">
        <v>23</v>
      </c>
      <c r="J1632" s="10" t="s">
        <v>24</v>
      </c>
      <c r="K1632" t="str">
        <f>_xlfn.XLOOKUP(A1632,attrition_cleaned!$A:$A,attrition_cleaned!$B:$B,"Missing")</f>
        <v>No</v>
      </c>
      <c r="L1632" s="9"/>
      <c r="M1632">
        <f>_xlfn.XLOOKUP(A1632,compensation_cleaned!$A:$A,compensation_cleaned!$B:$B,"Missing")</f>
        <v>1401202</v>
      </c>
      <c r="N1632">
        <f>_xlfn.XLOOKUP(A1632,compensation_cleaned!$A:$A,compensation_cleaned!$C:$C,"Missing")</f>
        <v>104385</v>
      </c>
      <c r="O1632" t="str">
        <f>_xlfn.XLOOKUP(A1632,compensation_cleaned!$A:$A,compensation_cleaned!$D:$D,"Missing")</f>
        <v>L4</v>
      </c>
      <c r="P1632">
        <f>_xlfn.XLOOKUP(A1632,engagement_pivot!$A:$A,engagement_pivot!$B:$B,"Missing")</f>
        <v>5</v>
      </c>
      <c r="Q1632" t="str">
        <f>IF(
  _xlfn.XLOOKUP(A1632, engagement_pivot!A:A, engagement_pivot!C:C, 0) &gt; 0,
  "Yes",
  "No"
)</f>
        <v>Yes</v>
      </c>
      <c r="R1632">
        <f t="shared" si="125"/>
        <v>34</v>
      </c>
      <c r="S1632" t="str">
        <f t="shared" si="126"/>
        <v>13–36 months</v>
      </c>
      <c r="T1632">
        <f>_xlfn.XLOOKUP(A1632,performance_pivot!$A:$A,performance_pivot!$B:$B,"Missing")</f>
        <v>3</v>
      </c>
      <c r="U1632">
        <f>_xlfn.XLOOKUP(A1632,compensation_cleaned!$A:$A,compensation_cleaned!$F:$F,"Missing")</f>
        <v>1044648.4727722772</v>
      </c>
      <c r="V1632" t="str">
        <f t="shared" si="127"/>
        <v>Above Avg Pay</v>
      </c>
      <c r="W1632" t="str">
        <f t="shared" si="128"/>
        <v>Low/Avg Performer</v>
      </c>
      <c r="Y1632" t="str">
        <f t="shared" si="129"/>
        <v>Overpaid Low Performer</v>
      </c>
    </row>
    <row r="1633" spans="1:25">
      <c r="A1633" s="11" t="s">
        <v>1819</v>
      </c>
      <c r="B1633" s="12" t="s">
        <v>19</v>
      </c>
      <c r="C1633" s="12">
        <v>35</v>
      </c>
      <c r="D1633" s="12" t="s">
        <v>20</v>
      </c>
      <c r="E1633" s="12" t="s">
        <v>37</v>
      </c>
      <c r="F1633" s="12" t="s">
        <v>43</v>
      </c>
      <c r="G1633" s="13">
        <v>45240</v>
      </c>
      <c r="H1633" s="12" t="s">
        <v>96</v>
      </c>
      <c r="I1633" s="12" t="s">
        <v>31</v>
      </c>
      <c r="J1633" s="14" t="s">
        <v>24</v>
      </c>
      <c r="K1633" t="str">
        <f>_xlfn.XLOOKUP(A1633,attrition_cleaned!$A:$A,attrition_cleaned!$B:$B,"Missing")</f>
        <v>Yes</v>
      </c>
      <c r="L1633" s="13">
        <v>46163</v>
      </c>
      <c r="M1633">
        <f>_xlfn.XLOOKUP(A1633,compensation_cleaned!$A:$A,compensation_cleaned!$B:$B,"Missing")</f>
        <v>1233812</v>
      </c>
      <c r="N1633">
        <f>_xlfn.XLOOKUP(A1633,compensation_cleaned!$A:$A,compensation_cleaned!$C:$C,"Missing")</f>
        <v>123703</v>
      </c>
      <c r="O1633" t="str">
        <f>_xlfn.XLOOKUP(A1633,compensation_cleaned!$A:$A,compensation_cleaned!$D:$D,"Missing")</f>
        <v>L4</v>
      </c>
      <c r="P1633">
        <f>_xlfn.XLOOKUP(A1633,engagement_pivot!$A:$A,engagement_pivot!$B:$B,"Missing")</f>
        <v>5</v>
      </c>
      <c r="Q1633" t="str">
        <f>IF(
  _xlfn.XLOOKUP(A1633, engagement_pivot!A:A, engagement_pivot!C:C, 0) &gt; 0,
  "Yes",
  "No"
)</f>
        <v>Yes</v>
      </c>
      <c r="R1633">
        <f t="shared" si="125"/>
        <v>30</v>
      </c>
      <c r="S1633" t="str">
        <f t="shared" si="126"/>
        <v>13–36 months</v>
      </c>
      <c r="T1633">
        <f>_xlfn.XLOOKUP(A1633,performance_pivot!$A:$A,performance_pivot!$B:$B,"Missing")</f>
        <v>2.75</v>
      </c>
      <c r="U1633">
        <f>_xlfn.XLOOKUP(A1633,compensation_cleaned!$A:$A,compensation_cleaned!$F:$F,"Missing")</f>
        <v>1044648.4727722772</v>
      </c>
      <c r="V1633" t="str">
        <f t="shared" si="127"/>
        <v>Above Avg Pay</v>
      </c>
      <c r="W1633" t="str">
        <f t="shared" si="128"/>
        <v>Low/Avg Performer</v>
      </c>
      <c r="Y1633" t="str">
        <f t="shared" si="129"/>
        <v>Overpaid Low Performer</v>
      </c>
    </row>
    <row r="1634" spans="1:25">
      <c r="A1634" s="7" t="s">
        <v>1820</v>
      </c>
      <c r="B1634" s="8" t="s">
        <v>19</v>
      </c>
      <c r="C1634" s="8">
        <v>24</v>
      </c>
      <c r="D1634" s="8" t="s">
        <v>12</v>
      </c>
      <c r="E1634" s="8" t="s">
        <v>37</v>
      </c>
      <c r="F1634" s="8" t="s">
        <v>43</v>
      </c>
      <c r="G1634" s="9">
        <v>43188</v>
      </c>
      <c r="H1634" s="8" t="s">
        <v>179</v>
      </c>
      <c r="I1634" s="8" t="s">
        <v>70</v>
      </c>
      <c r="J1634" s="10" t="s">
        <v>24</v>
      </c>
      <c r="K1634" t="str">
        <f>_xlfn.XLOOKUP(A1634,attrition_cleaned!$A:$A,attrition_cleaned!$B:$B,"Missing")</f>
        <v>No</v>
      </c>
      <c r="L1634" s="9"/>
      <c r="M1634">
        <f>_xlfn.XLOOKUP(A1634,compensation_cleaned!$A:$A,compensation_cleaned!$B:$B,"Missing")</f>
        <v>653551</v>
      </c>
      <c r="N1634">
        <f>_xlfn.XLOOKUP(A1634,compensation_cleaned!$A:$A,compensation_cleaned!$C:$C,"Missing")</f>
        <v>92548</v>
      </c>
      <c r="O1634" t="str">
        <f>_xlfn.XLOOKUP(A1634,compensation_cleaned!$A:$A,compensation_cleaned!$D:$D,"Missing")</f>
        <v>L2</v>
      </c>
      <c r="P1634">
        <f>_xlfn.XLOOKUP(A1634,engagement_pivot!$A:$A,engagement_pivot!$B:$B,"Missing")</f>
        <v>3.3333333333333335</v>
      </c>
      <c r="Q1634" t="str">
        <f>IF(
  _xlfn.XLOOKUP(A1634, engagement_pivot!A:A, engagement_pivot!C:C, 0) &gt; 0,
  "Yes",
  "No"
)</f>
        <v>Yes</v>
      </c>
      <c r="R1634">
        <f t="shared" si="125"/>
        <v>69</v>
      </c>
      <c r="S1634" t="str">
        <f t="shared" si="126"/>
        <v>37+ months</v>
      </c>
      <c r="T1634">
        <f>_xlfn.XLOOKUP(A1634,performance_pivot!$A:$A,performance_pivot!$B:$B,"Missing")</f>
        <v>3.6666666666666665</v>
      </c>
      <c r="U1634">
        <f>_xlfn.XLOOKUP(A1634,compensation_cleaned!$A:$A,compensation_cleaned!$F:$F,"Missing")</f>
        <v>746435.40070921986</v>
      </c>
      <c r="V1634" t="str">
        <f t="shared" si="127"/>
        <v>Below Avg Pay</v>
      </c>
      <c r="W1634" t="str">
        <f t="shared" si="128"/>
        <v>Low/Avg Performer</v>
      </c>
      <c r="Y1634" t="str">
        <f t="shared" si="129"/>
        <v>Low Pay &amp; Low Performance</v>
      </c>
    </row>
    <row r="1635" spans="1:25">
      <c r="A1635" s="11" t="s">
        <v>1821</v>
      </c>
      <c r="B1635" s="12" t="s">
        <v>19</v>
      </c>
      <c r="C1635" s="12">
        <v>28</v>
      </c>
      <c r="D1635" s="12" t="s">
        <v>12</v>
      </c>
      <c r="E1635" s="12" t="s">
        <v>13</v>
      </c>
      <c r="F1635" s="12" t="s">
        <v>14</v>
      </c>
      <c r="G1635" s="13">
        <v>42945</v>
      </c>
      <c r="H1635" s="12" t="s">
        <v>157</v>
      </c>
      <c r="I1635" s="12" t="s">
        <v>45</v>
      </c>
      <c r="J1635" s="14" t="s">
        <v>24</v>
      </c>
      <c r="K1635" t="str">
        <f>_xlfn.XLOOKUP(A1635,attrition_cleaned!$A:$A,attrition_cleaned!$B:$B,"Missing")</f>
        <v>No</v>
      </c>
      <c r="L1635" s="13"/>
      <c r="M1635">
        <f>_xlfn.XLOOKUP(A1635,compensation_cleaned!$A:$A,compensation_cleaned!$B:$B,"Missing")</f>
        <v>440522</v>
      </c>
      <c r="N1635">
        <f>_xlfn.XLOOKUP(A1635,compensation_cleaned!$A:$A,compensation_cleaned!$C:$C,"Missing")</f>
        <v>63900</v>
      </c>
      <c r="O1635" t="str">
        <f>_xlfn.XLOOKUP(A1635,compensation_cleaned!$A:$A,compensation_cleaned!$D:$D,"Missing")</f>
        <v>L1</v>
      </c>
      <c r="P1635">
        <f>_xlfn.XLOOKUP(A1635,engagement_pivot!$A:$A,engagement_pivot!$B:$B,"Missing")</f>
        <v>3.6666666666666665</v>
      </c>
      <c r="Q1635" t="str">
        <f>IF(
  _xlfn.XLOOKUP(A1635, engagement_pivot!A:A, engagement_pivot!C:C, 0) &gt; 0,
  "Yes",
  "No"
)</f>
        <v>Yes</v>
      </c>
      <c r="R1635">
        <f t="shared" si="125"/>
        <v>77</v>
      </c>
      <c r="S1635" t="str">
        <f t="shared" si="126"/>
        <v>37+ months</v>
      </c>
      <c r="T1635">
        <f>_xlfn.XLOOKUP(A1635,performance_pivot!$A:$A,performance_pivot!$B:$B,"Missing")</f>
        <v>4</v>
      </c>
      <c r="U1635">
        <f>_xlfn.XLOOKUP(A1635,compensation_cleaned!$A:$A,compensation_cleaned!$F:$F,"Missing")</f>
        <v>499723.03723404254</v>
      </c>
      <c r="V1635" t="str">
        <f t="shared" si="127"/>
        <v>Below Avg Pay</v>
      </c>
      <c r="W1635" t="str">
        <f t="shared" si="128"/>
        <v>High Performer</v>
      </c>
      <c r="Y1635" t="str">
        <f t="shared" si="129"/>
        <v>Underpaid High Performer</v>
      </c>
    </row>
    <row r="1636" spans="1:25">
      <c r="A1636" s="7" t="s">
        <v>1822</v>
      </c>
      <c r="B1636" s="8" t="s">
        <v>19</v>
      </c>
      <c r="C1636" s="8">
        <v>44</v>
      </c>
      <c r="D1636" s="8" t="s">
        <v>20</v>
      </c>
      <c r="E1636" s="8" t="s">
        <v>33</v>
      </c>
      <c r="F1636" s="8" t="s">
        <v>34</v>
      </c>
      <c r="G1636" s="9">
        <v>44194</v>
      </c>
      <c r="H1636" s="8" t="s">
        <v>227</v>
      </c>
      <c r="I1636" s="8" t="s">
        <v>56</v>
      </c>
      <c r="J1636" s="10" t="s">
        <v>24</v>
      </c>
      <c r="K1636" t="str">
        <f>_xlfn.XLOOKUP(A1636,attrition_cleaned!$A:$A,attrition_cleaned!$B:$B,"Missing")</f>
        <v>No</v>
      </c>
      <c r="L1636" s="9"/>
      <c r="M1636">
        <f>_xlfn.XLOOKUP(A1636,compensation_cleaned!$A:$A,compensation_cleaned!$B:$B,"Missing")</f>
        <v>672920</v>
      </c>
      <c r="N1636">
        <f>_xlfn.XLOOKUP(A1636,compensation_cleaned!$A:$A,compensation_cleaned!$C:$C,"Missing")</f>
        <v>63947</v>
      </c>
      <c r="O1636" t="str">
        <f>_xlfn.XLOOKUP(A1636,compensation_cleaned!$A:$A,compensation_cleaned!$D:$D,"Missing")</f>
        <v>L2</v>
      </c>
      <c r="P1636">
        <f>_xlfn.XLOOKUP(A1636,engagement_pivot!$A:$A,engagement_pivot!$B:$B,"Missing")</f>
        <v>5</v>
      </c>
      <c r="Q1636" t="str">
        <f>IF(
  _xlfn.XLOOKUP(A1636, engagement_pivot!A:A, engagement_pivot!C:C, 0) &gt; 0,
  "Yes",
  "No"
)</f>
        <v>Yes</v>
      </c>
      <c r="R1636">
        <f t="shared" si="125"/>
        <v>36</v>
      </c>
      <c r="S1636" t="str">
        <f t="shared" si="126"/>
        <v>13–36 months</v>
      </c>
      <c r="T1636">
        <f>_xlfn.XLOOKUP(A1636,performance_pivot!$A:$A,performance_pivot!$B:$B,"Missing")</f>
        <v>4.5</v>
      </c>
      <c r="U1636">
        <f>_xlfn.XLOOKUP(A1636,compensation_cleaned!$A:$A,compensation_cleaned!$F:$F,"Missing")</f>
        <v>746435.40070921986</v>
      </c>
      <c r="V1636" t="str">
        <f t="shared" si="127"/>
        <v>Below Avg Pay</v>
      </c>
      <c r="W1636" t="str">
        <f t="shared" si="128"/>
        <v>High Performer</v>
      </c>
      <c r="Y1636" t="str">
        <f t="shared" si="129"/>
        <v>Underpaid High Performer</v>
      </c>
    </row>
    <row r="1637" spans="1:25">
      <c r="A1637" s="11" t="s">
        <v>1823</v>
      </c>
      <c r="B1637" s="12" t="s">
        <v>19</v>
      </c>
      <c r="C1637" s="12">
        <v>38</v>
      </c>
      <c r="D1637" s="12" t="s">
        <v>12</v>
      </c>
      <c r="E1637" s="12" t="s">
        <v>49</v>
      </c>
      <c r="F1637" s="12" t="s">
        <v>50</v>
      </c>
      <c r="G1637" s="13">
        <v>43799</v>
      </c>
      <c r="H1637" s="12" t="s">
        <v>299</v>
      </c>
      <c r="I1637" s="12" t="s">
        <v>56</v>
      </c>
      <c r="J1637" s="14" t="s">
        <v>24</v>
      </c>
      <c r="K1637" t="str">
        <f>_xlfn.XLOOKUP(A1637,attrition_cleaned!$A:$A,attrition_cleaned!$B:$B,"Missing")</f>
        <v>Yes</v>
      </c>
      <c r="L1637" s="13">
        <v>45087</v>
      </c>
      <c r="M1637">
        <f>_xlfn.XLOOKUP(A1637,compensation_cleaned!$A:$A,compensation_cleaned!$B:$B,"Missing")</f>
        <v>456681</v>
      </c>
      <c r="N1637">
        <f>_xlfn.XLOOKUP(A1637,compensation_cleaned!$A:$A,compensation_cleaned!$C:$C,"Missing")</f>
        <v>31496</v>
      </c>
      <c r="O1637" t="str">
        <f>_xlfn.XLOOKUP(A1637,compensation_cleaned!$A:$A,compensation_cleaned!$D:$D,"Missing")</f>
        <v>L1</v>
      </c>
      <c r="P1637">
        <f>_xlfn.XLOOKUP(A1637,engagement_pivot!$A:$A,engagement_pivot!$B:$B,"Missing")</f>
        <v>5</v>
      </c>
      <c r="Q1637" t="str">
        <f>IF(
  _xlfn.XLOOKUP(A1637, engagement_pivot!A:A, engagement_pivot!C:C, 0) &gt; 0,
  "Yes",
  "No"
)</f>
        <v>Yes</v>
      </c>
      <c r="R1637">
        <f t="shared" si="125"/>
        <v>42</v>
      </c>
      <c r="S1637" t="str">
        <f t="shared" si="126"/>
        <v>37+ months</v>
      </c>
      <c r="T1637">
        <f>_xlfn.XLOOKUP(A1637,performance_pivot!$A:$A,performance_pivot!$B:$B,"Missing")</f>
        <v>3.5</v>
      </c>
      <c r="U1637">
        <f>_xlfn.XLOOKUP(A1637,compensation_cleaned!$A:$A,compensation_cleaned!$F:$F,"Missing")</f>
        <v>499723.03723404254</v>
      </c>
      <c r="V1637" t="str">
        <f t="shared" si="127"/>
        <v>Below Avg Pay</v>
      </c>
      <c r="W1637" t="str">
        <f t="shared" si="128"/>
        <v>Low/Avg Performer</v>
      </c>
      <c r="Y1637" t="str">
        <f t="shared" si="129"/>
        <v>Low Pay &amp; Low Performance</v>
      </c>
    </row>
    <row r="1638" spans="1:25">
      <c r="A1638" s="7" t="s">
        <v>1824</v>
      </c>
      <c r="B1638" s="8" t="s">
        <v>11</v>
      </c>
      <c r="C1638" s="8">
        <v>42</v>
      </c>
      <c r="D1638" s="8" t="s">
        <v>12</v>
      </c>
      <c r="E1638" s="8" t="s">
        <v>37</v>
      </c>
      <c r="F1638" s="8" t="s">
        <v>38</v>
      </c>
      <c r="G1638" s="9">
        <v>44875</v>
      </c>
      <c r="H1638" s="8" t="s">
        <v>164</v>
      </c>
      <c r="I1638" s="8" t="s">
        <v>56</v>
      </c>
      <c r="J1638" s="10" t="s">
        <v>24</v>
      </c>
      <c r="K1638" t="str">
        <f>_xlfn.XLOOKUP(A1638,attrition_cleaned!$A:$A,attrition_cleaned!$B:$B,"Missing")</f>
        <v>No</v>
      </c>
      <c r="L1638" s="9"/>
      <c r="M1638">
        <f>_xlfn.XLOOKUP(A1638,compensation_cleaned!$A:$A,compensation_cleaned!$B:$B,"Missing")</f>
        <v>1984649</v>
      </c>
      <c r="N1638">
        <f>_xlfn.XLOOKUP(A1638,compensation_cleaned!$A:$A,compensation_cleaned!$C:$C,"Missing")</f>
        <v>167240</v>
      </c>
      <c r="O1638" t="str">
        <f>_xlfn.XLOOKUP(A1638,compensation_cleaned!$A:$A,compensation_cleaned!$D:$D,"Missing")</f>
        <v>L5</v>
      </c>
      <c r="P1638">
        <f>_xlfn.XLOOKUP(A1638,engagement_pivot!$A:$A,engagement_pivot!$B:$B,"Missing")</f>
        <v>1.5</v>
      </c>
      <c r="Q1638" t="str">
        <f>IF(
  _xlfn.XLOOKUP(A1638, engagement_pivot!A:A, engagement_pivot!C:C, 0) &gt; 0,
  "Yes",
  "No"
)</f>
        <v>Yes</v>
      </c>
      <c r="R1638">
        <f t="shared" si="125"/>
        <v>13</v>
      </c>
      <c r="S1638" t="str">
        <f t="shared" si="126"/>
        <v>13–36 months</v>
      </c>
      <c r="T1638">
        <f>_xlfn.XLOOKUP(A1638,performance_pivot!$A:$A,performance_pivot!$B:$B,"Missing")</f>
        <v>3.3333333333333335</v>
      </c>
      <c r="U1638">
        <f>_xlfn.XLOOKUP(A1638,compensation_cleaned!$A:$A,compensation_cleaned!$F:$F,"Missing")</f>
        <v>1044648.4727722772</v>
      </c>
      <c r="V1638" t="str">
        <f t="shared" si="127"/>
        <v>Above Avg Pay</v>
      </c>
      <c r="W1638" t="str">
        <f t="shared" si="128"/>
        <v>Low/Avg Performer</v>
      </c>
      <c r="Y1638" t="str">
        <f t="shared" si="129"/>
        <v>Overpaid Low Performer</v>
      </c>
    </row>
    <row r="1639" spans="1:25">
      <c r="A1639" s="11" t="s">
        <v>1825</v>
      </c>
      <c r="B1639" s="12" t="s">
        <v>11</v>
      </c>
      <c r="C1639" s="12">
        <v>39</v>
      </c>
      <c r="D1639" s="12" t="s">
        <v>20</v>
      </c>
      <c r="E1639" s="12" t="s">
        <v>33</v>
      </c>
      <c r="F1639" s="12" t="s">
        <v>34</v>
      </c>
      <c r="G1639" s="13">
        <v>45017</v>
      </c>
      <c r="H1639" s="12" t="s">
        <v>261</v>
      </c>
      <c r="I1639" s="12" t="s">
        <v>16</v>
      </c>
      <c r="J1639" s="14" t="s">
        <v>17</v>
      </c>
      <c r="K1639" t="str">
        <f>_xlfn.XLOOKUP(A1639,attrition_cleaned!$A:$A,attrition_cleaned!$B:$B,"Missing")</f>
        <v>No</v>
      </c>
      <c r="L1639" s="13"/>
      <c r="M1639">
        <f>_xlfn.XLOOKUP(A1639,compensation_cleaned!$A:$A,compensation_cleaned!$B:$B,"Missing")</f>
        <v>1380968</v>
      </c>
      <c r="N1639">
        <f>_xlfn.XLOOKUP(A1639,compensation_cleaned!$A:$A,compensation_cleaned!$C:$C,"Missing")</f>
        <v>124783</v>
      </c>
      <c r="O1639" t="str">
        <f>_xlfn.XLOOKUP(A1639,compensation_cleaned!$A:$A,compensation_cleaned!$D:$D,"Missing")</f>
        <v>L4</v>
      </c>
      <c r="P1639">
        <f>_xlfn.XLOOKUP(A1639,engagement_pivot!$A:$A,engagement_pivot!$B:$B,"Missing")</f>
        <v>1</v>
      </c>
      <c r="Q1639" t="str">
        <f>IF(
  _xlfn.XLOOKUP(A1639, engagement_pivot!A:A, engagement_pivot!C:C, 0) &gt; 0,
  "Yes",
  "No"
)</f>
        <v>Yes</v>
      </c>
      <c r="R1639">
        <f t="shared" si="125"/>
        <v>8</v>
      </c>
      <c r="S1639" t="str">
        <f t="shared" si="126"/>
        <v>0–12 months</v>
      </c>
      <c r="T1639">
        <f>_xlfn.XLOOKUP(A1639,performance_pivot!$A:$A,performance_pivot!$B:$B,"Missing")</f>
        <v>3.3333333333333335</v>
      </c>
      <c r="U1639">
        <f>_xlfn.XLOOKUP(A1639,compensation_cleaned!$A:$A,compensation_cleaned!$F:$F,"Missing")</f>
        <v>1044648.4727722772</v>
      </c>
      <c r="V1639" t="str">
        <f t="shared" si="127"/>
        <v>Above Avg Pay</v>
      </c>
      <c r="W1639" t="str">
        <f t="shared" si="128"/>
        <v>Low/Avg Performer</v>
      </c>
      <c r="Y1639" t="str">
        <f t="shared" si="129"/>
        <v>Overpaid Low Performer</v>
      </c>
    </row>
    <row r="1640" spans="1:25">
      <c r="A1640" s="7" t="s">
        <v>1826</v>
      </c>
      <c r="B1640" s="8" t="s">
        <v>19</v>
      </c>
      <c r="C1640" s="8">
        <v>39</v>
      </c>
      <c r="D1640" s="8" t="s">
        <v>12</v>
      </c>
      <c r="E1640" s="8" t="s">
        <v>13</v>
      </c>
      <c r="F1640" s="8" t="s">
        <v>21</v>
      </c>
      <c r="G1640" s="9">
        <v>42958</v>
      </c>
      <c r="H1640" s="8" t="s">
        <v>767</v>
      </c>
      <c r="I1640" s="8" t="s">
        <v>56</v>
      </c>
      <c r="J1640" s="10" t="s">
        <v>24</v>
      </c>
      <c r="K1640" t="str">
        <f>_xlfn.XLOOKUP(A1640,attrition_cleaned!$A:$A,attrition_cleaned!$B:$B,"Missing")</f>
        <v>No</v>
      </c>
      <c r="L1640" s="9"/>
      <c r="M1640">
        <f>_xlfn.XLOOKUP(A1640,compensation_cleaned!$A:$A,compensation_cleaned!$B:$B,"Missing")</f>
        <v>470261</v>
      </c>
      <c r="N1640">
        <f>_xlfn.XLOOKUP(A1640,compensation_cleaned!$A:$A,compensation_cleaned!$C:$C,"Missing")</f>
        <v>27303</v>
      </c>
      <c r="O1640" t="str">
        <f>_xlfn.XLOOKUP(A1640,compensation_cleaned!$A:$A,compensation_cleaned!$D:$D,"Missing")</f>
        <v>L1</v>
      </c>
      <c r="P1640">
        <f>_xlfn.XLOOKUP(A1640,engagement_pivot!$A:$A,engagement_pivot!$B:$B,"Missing")</f>
        <v>1.5</v>
      </c>
      <c r="Q1640" t="str">
        <f>IF(
  _xlfn.XLOOKUP(A1640, engagement_pivot!A:A, engagement_pivot!C:C, 0) &gt; 0,
  "Yes",
  "No"
)</f>
        <v>Yes</v>
      </c>
      <c r="R1640">
        <f t="shared" si="125"/>
        <v>76</v>
      </c>
      <c r="S1640" t="str">
        <f t="shared" si="126"/>
        <v>37+ months</v>
      </c>
      <c r="T1640">
        <f>_xlfn.XLOOKUP(A1640,performance_pivot!$A:$A,performance_pivot!$B:$B,"Missing")</f>
        <v>4</v>
      </c>
      <c r="U1640">
        <f>_xlfn.XLOOKUP(A1640,compensation_cleaned!$A:$A,compensation_cleaned!$F:$F,"Missing")</f>
        <v>499723.03723404254</v>
      </c>
      <c r="V1640" t="str">
        <f t="shared" si="127"/>
        <v>Below Avg Pay</v>
      </c>
      <c r="W1640" t="str">
        <f t="shared" si="128"/>
        <v>High Performer</v>
      </c>
      <c r="Y1640" t="str">
        <f t="shared" si="129"/>
        <v>Underpaid High Performer</v>
      </c>
    </row>
    <row r="1641" spans="1:25">
      <c r="A1641" s="11" t="s">
        <v>1827</v>
      </c>
      <c r="B1641" s="12" t="s">
        <v>19</v>
      </c>
      <c r="C1641" s="12">
        <v>22</v>
      </c>
      <c r="D1641" s="12" t="s">
        <v>12</v>
      </c>
      <c r="E1641" s="12" t="s">
        <v>33</v>
      </c>
      <c r="F1641" s="12" t="s">
        <v>34</v>
      </c>
      <c r="G1641" s="13">
        <v>43179</v>
      </c>
      <c r="H1641" s="12" t="s">
        <v>207</v>
      </c>
      <c r="I1641" s="12" t="s">
        <v>70</v>
      </c>
      <c r="J1641" s="14" t="s">
        <v>17</v>
      </c>
      <c r="K1641" t="str">
        <f>_xlfn.XLOOKUP(A1641,attrition_cleaned!$A:$A,attrition_cleaned!$B:$B,"Missing")</f>
        <v>Yes</v>
      </c>
      <c r="L1641" s="13">
        <v>44356</v>
      </c>
      <c r="M1641">
        <f>_xlfn.XLOOKUP(A1641,compensation_cleaned!$A:$A,compensation_cleaned!$B:$B,"Missing")</f>
        <v>1149957</v>
      </c>
      <c r="N1641">
        <f>_xlfn.XLOOKUP(A1641,compensation_cleaned!$A:$A,compensation_cleaned!$C:$C,"Missing")</f>
        <v>167152</v>
      </c>
      <c r="O1641" t="str">
        <f>_xlfn.XLOOKUP(A1641,compensation_cleaned!$A:$A,compensation_cleaned!$D:$D,"Missing")</f>
        <v>L3</v>
      </c>
      <c r="P1641">
        <f>_xlfn.XLOOKUP(A1641,engagement_pivot!$A:$A,engagement_pivot!$B:$B,"Missing")</f>
        <v>3.5</v>
      </c>
      <c r="Q1641" t="str">
        <f>IF(
  _xlfn.XLOOKUP(A1641, engagement_pivot!A:A, engagement_pivot!C:C, 0) &gt; 0,
  "Yes",
  "No"
)</f>
        <v>Yes</v>
      </c>
      <c r="R1641">
        <f t="shared" si="125"/>
        <v>38</v>
      </c>
      <c r="S1641" t="str">
        <f t="shared" si="126"/>
        <v>37+ months</v>
      </c>
      <c r="T1641">
        <f>_xlfn.XLOOKUP(A1641,performance_pivot!$A:$A,performance_pivot!$B:$B,"Missing")</f>
        <v>3.25</v>
      </c>
      <c r="U1641">
        <f>_xlfn.XLOOKUP(A1641,compensation_cleaned!$A:$A,compensation_cleaned!$F:$F,"Missing")</f>
        <v>1044648.4727722772</v>
      </c>
      <c r="V1641" t="str">
        <f t="shared" si="127"/>
        <v>Above Avg Pay</v>
      </c>
      <c r="W1641" t="str">
        <f t="shared" si="128"/>
        <v>Low/Avg Performer</v>
      </c>
      <c r="Y1641" t="str">
        <f t="shared" si="129"/>
        <v>Overpaid Low Performer</v>
      </c>
    </row>
    <row r="1642" spans="1:25">
      <c r="A1642" s="7" t="s">
        <v>1828</v>
      </c>
      <c r="B1642" s="8" t="s">
        <v>11</v>
      </c>
      <c r="C1642" s="8">
        <v>39</v>
      </c>
      <c r="D1642" s="8" t="s">
        <v>12</v>
      </c>
      <c r="E1642" s="8" t="s">
        <v>13</v>
      </c>
      <c r="F1642" s="8" t="s">
        <v>14</v>
      </c>
      <c r="G1642" s="9">
        <v>45046</v>
      </c>
      <c r="H1642" s="8" t="s">
        <v>435</v>
      </c>
      <c r="I1642" s="8" t="s">
        <v>16</v>
      </c>
      <c r="J1642" s="10" t="s">
        <v>24</v>
      </c>
      <c r="K1642" t="str">
        <f>_xlfn.XLOOKUP(A1642,attrition_cleaned!$A:$A,attrition_cleaned!$B:$B,"Missing")</f>
        <v>No</v>
      </c>
      <c r="L1642" s="9"/>
      <c r="M1642">
        <f>_xlfn.XLOOKUP(A1642,compensation_cleaned!$A:$A,compensation_cleaned!$B:$B,"Missing")</f>
        <v>981042</v>
      </c>
      <c r="N1642">
        <f>_xlfn.XLOOKUP(A1642,compensation_cleaned!$A:$A,compensation_cleaned!$C:$C,"Missing")</f>
        <v>126755</v>
      </c>
      <c r="O1642" t="str">
        <f>_xlfn.XLOOKUP(A1642,compensation_cleaned!$A:$A,compensation_cleaned!$D:$D,"Missing")</f>
        <v>L3</v>
      </c>
      <c r="P1642">
        <f>_xlfn.XLOOKUP(A1642,engagement_pivot!$A:$A,engagement_pivot!$B:$B,"Missing")</f>
        <v>3.5</v>
      </c>
      <c r="Q1642" t="str">
        <f>IF(
  _xlfn.XLOOKUP(A1642, engagement_pivot!A:A, engagement_pivot!C:C, 0) &gt; 0,
  "Yes",
  "No"
)</f>
        <v>Yes</v>
      </c>
      <c r="R1642">
        <f t="shared" si="125"/>
        <v>8</v>
      </c>
      <c r="S1642" t="str">
        <f t="shared" si="126"/>
        <v>0–12 months</v>
      </c>
      <c r="T1642">
        <f>_xlfn.XLOOKUP(A1642,performance_pivot!$A:$A,performance_pivot!$B:$B,"Missing")</f>
        <v>4</v>
      </c>
      <c r="U1642">
        <f>_xlfn.XLOOKUP(A1642,compensation_cleaned!$A:$A,compensation_cleaned!$F:$F,"Missing")</f>
        <v>1044648.4727722772</v>
      </c>
      <c r="V1642" t="str">
        <f t="shared" si="127"/>
        <v>Below Avg Pay</v>
      </c>
      <c r="W1642" t="str">
        <f t="shared" si="128"/>
        <v>High Performer</v>
      </c>
      <c r="Y1642" t="str">
        <f t="shared" si="129"/>
        <v>Underpaid High Performer</v>
      </c>
    </row>
    <row r="1643" spans="1:25">
      <c r="A1643" s="11" t="s">
        <v>1829</v>
      </c>
      <c r="B1643" s="12" t="s">
        <v>19</v>
      </c>
      <c r="C1643" s="12">
        <v>22</v>
      </c>
      <c r="D1643" s="12" t="s">
        <v>20</v>
      </c>
      <c r="E1643" s="12" t="s">
        <v>33</v>
      </c>
      <c r="F1643" s="12" t="s">
        <v>112</v>
      </c>
      <c r="G1643" s="13">
        <v>43322</v>
      </c>
      <c r="H1643" s="12" t="s">
        <v>227</v>
      </c>
      <c r="I1643" s="12" t="s">
        <v>23</v>
      </c>
      <c r="J1643" s="14" t="s">
        <v>17</v>
      </c>
      <c r="K1643" t="str">
        <f>_xlfn.XLOOKUP(A1643,attrition_cleaned!$A:$A,attrition_cleaned!$B:$B,"Missing")</f>
        <v>No</v>
      </c>
      <c r="L1643" s="13"/>
      <c r="M1643">
        <f>_xlfn.XLOOKUP(A1643,compensation_cleaned!$A:$A,compensation_cleaned!$B:$B,"Missing")</f>
        <v>413159</v>
      </c>
      <c r="N1643">
        <f>_xlfn.XLOOKUP(A1643,compensation_cleaned!$A:$A,compensation_cleaned!$C:$C,"Missing")</f>
        <v>39063</v>
      </c>
      <c r="O1643" t="str">
        <f>_xlfn.XLOOKUP(A1643,compensation_cleaned!$A:$A,compensation_cleaned!$D:$D,"Missing")</f>
        <v>L1</v>
      </c>
      <c r="P1643">
        <f>_xlfn.XLOOKUP(A1643,engagement_pivot!$A:$A,engagement_pivot!$B:$B,"Missing")</f>
        <v>2</v>
      </c>
      <c r="Q1643" t="str">
        <f>IF(
  _xlfn.XLOOKUP(A1643, engagement_pivot!A:A, engagement_pivot!C:C, 0) &gt; 0,
  "Yes",
  "No"
)</f>
        <v>Yes</v>
      </c>
      <c r="R1643">
        <f t="shared" si="125"/>
        <v>64</v>
      </c>
      <c r="S1643" t="str">
        <f t="shared" si="126"/>
        <v>37+ months</v>
      </c>
      <c r="T1643">
        <f>_xlfn.XLOOKUP(A1643,performance_pivot!$A:$A,performance_pivot!$B:$B,"Missing")</f>
        <v>3.6666666666666665</v>
      </c>
      <c r="U1643">
        <f>_xlfn.XLOOKUP(A1643,compensation_cleaned!$A:$A,compensation_cleaned!$F:$F,"Missing")</f>
        <v>499723.03723404254</v>
      </c>
      <c r="V1643" t="str">
        <f t="shared" si="127"/>
        <v>Below Avg Pay</v>
      </c>
      <c r="W1643" t="str">
        <f t="shared" si="128"/>
        <v>Low/Avg Performer</v>
      </c>
      <c r="Y1643" t="str">
        <f t="shared" si="129"/>
        <v>Low Pay &amp; Low Performance</v>
      </c>
    </row>
    <row r="1644" spans="1:25">
      <c r="A1644" s="7" t="s">
        <v>1830</v>
      </c>
      <c r="B1644" s="8" t="s">
        <v>19</v>
      </c>
      <c r="C1644" s="8">
        <v>23</v>
      </c>
      <c r="D1644" s="8" t="s">
        <v>12</v>
      </c>
      <c r="E1644" s="8" t="s">
        <v>33</v>
      </c>
      <c r="F1644" s="8" t="s">
        <v>34</v>
      </c>
      <c r="G1644" s="9">
        <v>44452</v>
      </c>
      <c r="H1644" s="8" t="s">
        <v>198</v>
      </c>
      <c r="I1644" s="8" t="s">
        <v>23</v>
      </c>
      <c r="J1644" s="10" t="s">
        <v>24</v>
      </c>
      <c r="K1644" t="str">
        <f>_xlfn.XLOOKUP(A1644,attrition_cleaned!$A:$A,attrition_cleaned!$B:$B,"Missing")</f>
        <v>No</v>
      </c>
      <c r="L1644" s="9"/>
      <c r="M1644">
        <f>_xlfn.XLOOKUP(A1644,compensation_cleaned!$A:$A,compensation_cleaned!$B:$B,"Missing")</f>
        <v>653709</v>
      </c>
      <c r="N1644">
        <f>_xlfn.XLOOKUP(A1644,compensation_cleaned!$A:$A,compensation_cleaned!$C:$C,"Missing")</f>
        <v>37082</v>
      </c>
      <c r="O1644" t="str">
        <f>_xlfn.XLOOKUP(A1644,compensation_cleaned!$A:$A,compensation_cleaned!$D:$D,"Missing")</f>
        <v>L2</v>
      </c>
      <c r="P1644">
        <f>_xlfn.XLOOKUP(A1644,engagement_pivot!$A:$A,engagement_pivot!$B:$B,"Missing")</f>
        <v>4</v>
      </c>
      <c r="Q1644" t="str">
        <f>IF(
  _xlfn.XLOOKUP(A1644, engagement_pivot!A:A, engagement_pivot!C:C, 0) &gt; 0,
  "Yes",
  "No"
)</f>
        <v>Yes</v>
      </c>
      <c r="R1644">
        <f t="shared" si="125"/>
        <v>27</v>
      </c>
      <c r="S1644" t="str">
        <f t="shared" si="126"/>
        <v>13–36 months</v>
      </c>
      <c r="T1644">
        <f>_xlfn.XLOOKUP(A1644,performance_pivot!$A:$A,performance_pivot!$B:$B,"Missing")</f>
        <v>3</v>
      </c>
      <c r="U1644">
        <f>_xlfn.XLOOKUP(A1644,compensation_cleaned!$A:$A,compensation_cleaned!$F:$F,"Missing")</f>
        <v>746435.40070921986</v>
      </c>
      <c r="V1644" t="str">
        <f t="shared" si="127"/>
        <v>Below Avg Pay</v>
      </c>
      <c r="W1644" t="str">
        <f t="shared" si="128"/>
        <v>Low/Avg Performer</v>
      </c>
      <c r="Y1644" t="str">
        <f t="shared" si="129"/>
        <v>Low Pay &amp; Low Performance</v>
      </c>
    </row>
    <row r="1645" spans="1:25">
      <c r="A1645" s="11" t="s">
        <v>1831</v>
      </c>
      <c r="B1645" s="12" t="s">
        <v>19</v>
      </c>
      <c r="C1645" s="12">
        <v>31</v>
      </c>
      <c r="D1645" s="12" t="s">
        <v>20</v>
      </c>
      <c r="E1645" s="12" t="s">
        <v>33</v>
      </c>
      <c r="F1645" s="12" t="s">
        <v>112</v>
      </c>
      <c r="G1645" s="13">
        <v>43738</v>
      </c>
      <c r="H1645" s="12" t="s">
        <v>102</v>
      </c>
      <c r="I1645" s="12" t="s">
        <v>70</v>
      </c>
      <c r="J1645" s="14" t="s">
        <v>24</v>
      </c>
      <c r="K1645" t="str">
        <f>_xlfn.XLOOKUP(A1645,attrition_cleaned!$A:$A,attrition_cleaned!$B:$B,"Missing")</f>
        <v>No</v>
      </c>
      <c r="L1645" s="13"/>
      <c r="M1645">
        <f>_xlfn.XLOOKUP(A1645,compensation_cleaned!$A:$A,compensation_cleaned!$B:$B,"Missing")</f>
        <v>1153098</v>
      </c>
      <c r="N1645">
        <f>_xlfn.XLOOKUP(A1645,compensation_cleaned!$A:$A,compensation_cleaned!$C:$C,"Missing")</f>
        <v>141502</v>
      </c>
      <c r="O1645" t="str">
        <f>_xlfn.XLOOKUP(A1645,compensation_cleaned!$A:$A,compensation_cleaned!$D:$D,"Missing")</f>
        <v>L3</v>
      </c>
      <c r="P1645">
        <f>_xlfn.XLOOKUP(A1645,engagement_pivot!$A:$A,engagement_pivot!$B:$B,"Missing")</f>
        <v>1</v>
      </c>
      <c r="Q1645" t="str">
        <f>IF(
  _xlfn.XLOOKUP(A1645, engagement_pivot!A:A, engagement_pivot!C:C, 0) &gt; 0,
  "Yes",
  "No"
)</f>
        <v>Yes</v>
      </c>
      <c r="R1645">
        <f t="shared" si="125"/>
        <v>51</v>
      </c>
      <c r="S1645" t="str">
        <f t="shared" si="126"/>
        <v>37+ months</v>
      </c>
      <c r="T1645">
        <f>_xlfn.XLOOKUP(A1645,performance_pivot!$A:$A,performance_pivot!$B:$B,"Missing")</f>
        <v>3.75</v>
      </c>
      <c r="U1645">
        <f>_xlfn.XLOOKUP(A1645,compensation_cleaned!$A:$A,compensation_cleaned!$F:$F,"Missing")</f>
        <v>1044648.4727722772</v>
      </c>
      <c r="V1645" t="str">
        <f t="shared" si="127"/>
        <v>Above Avg Pay</v>
      </c>
      <c r="W1645" t="str">
        <f t="shared" si="128"/>
        <v>Low/Avg Performer</v>
      </c>
      <c r="Y1645" t="str">
        <f t="shared" si="129"/>
        <v>Overpaid Low Performer</v>
      </c>
    </row>
    <row r="1646" spans="1:25">
      <c r="A1646" s="7" t="s">
        <v>1832</v>
      </c>
      <c r="B1646" s="8" t="s">
        <v>11</v>
      </c>
      <c r="C1646" s="8">
        <v>42</v>
      </c>
      <c r="D1646" s="8" t="s">
        <v>12</v>
      </c>
      <c r="E1646" s="8" t="s">
        <v>37</v>
      </c>
      <c r="F1646" s="8" t="s">
        <v>43</v>
      </c>
      <c r="G1646" s="9">
        <v>44353</v>
      </c>
      <c r="H1646" s="8" t="s">
        <v>120</v>
      </c>
      <c r="I1646" s="8" t="s">
        <v>70</v>
      </c>
      <c r="J1646" s="10" t="s">
        <v>24</v>
      </c>
      <c r="K1646" t="str">
        <f>_xlfn.XLOOKUP(A1646,attrition_cleaned!$A:$A,attrition_cleaned!$B:$B,"Missing")</f>
        <v>Yes</v>
      </c>
      <c r="L1646" s="9">
        <v>45517</v>
      </c>
      <c r="M1646">
        <f>_xlfn.XLOOKUP(A1646,compensation_cleaned!$A:$A,compensation_cleaned!$B:$B,"Missing")</f>
        <v>707459</v>
      </c>
      <c r="N1646">
        <f>_xlfn.XLOOKUP(A1646,compensation_cleaned!$A:$A,compensation_cleaned!$C:$C,"Missing")</f>
        <v>48431</v>
      </c>
      <c r="O1646" t="str">
        <f>_xlfn.XLOOKUP(A1646,compensation_cleaned!$A:$A,compensation_cleaned!$D:$D,"Missing")</f>
        <v>L2</v>
      </c>
      <c r="P1646">
        <f>_xlfn.XLOOKUP(A1646,engagement_pivot!$A:$A,engagement_pivot!$B:$B,"Missing")</f>
        <v>2</v>
      </c>
      <c r="Q1646" t="str">
        <f>IF(
  _xlfn.XLOOKUP(A1646, engagement_pivot!A:A, engagement_pivot!C:C, 0) &gt; 0,
  "Yes",
  "No"
)</f>
        <v>Yes</v>
      </c>
      <c r="R1646">
        <f t="shared" si="125"/>
        <v>38</v>
      </c>
      <c r="S1646" t="str">
        <f t="shared" si="126"/>
        <v>37+ months</v>
      </c>
      <c r="T1646">
        <f>_xlfn.XLOOKUP(A1646,performance_pivot!$A:$A,performance_pivot!$B:$B,"Missing")</f>
        <v>3</v>
      </c>
      <c r="U1646">
        <f>_xlfn.XLOOKUP(A1646,compensation_cleaned!$A:$A,compensation_cleaned!$F:$F,"Missing")</f>
        <v>746435.40070921986</v>
      </c>
      <c r="V1646" t="str">
        <f t="shared" si="127"/>
        <v>Below Avg Pay</v>
      </c>
      <c r="W1646" t="str">
        <f t="shared" si="128"/>
        <v>Low/Avg Performer</v>
      </c>
      <c r="Y1646" t="str">
        <f t="shared" si="129"/>
        <v>Low Pay &amp; Low Performance</v>
      </c>
    </row>
    <row r="1647" spans="1:25">
      <c r="A1647" s="11" t="s">
        <v>1833</v>
      </c>
      <c r="B1647" s="12" t="s">
        <v>19</v>
      </c>
      <c r="C1647" s="12">
        <v>38</v>
      </c>
      <c r="D1647" s="12" t="s">
        <v>12</v>
      </c>
      <c r="E1647" s="12" t="s">
        <v>49</v>
      </c>
      <c r="F1647" s="12" t="s">
        <v>50</v>
      </c>
      <c r="G1647" s="13">
        <v>44600</v>
      </c>
      <c r="H1647" s="12" t="s">
        <v>107</v>
      </c>
      <c r="I1647" s="12" t="s">
        <v>56</v>
      </c>
      <c r="J1647" s="14" t="s">
        <v>24</v>
      </c>
      <c r="K1647" t="str">
        <f>_xlfn.XLOOKUP(A1647,attrition_cleaned!$A:$A,attrition_cleaned!$B:$B,"Missing")</f>
        <v>Yes</v>
      </c>
      <c r="L1647" s="13">
        <v>45936</v>
      </c>
      <c r="M1647">
        <f>_xlfn.XLOOKUP(A1647,compensation_cleaned!$A:$A,compensation_cleaned!$B:$B,"Missing")</f>
        <v>466685</v>
      </c>
      <c r="N1647">
        <f>_xlfn.XLOOKUP(A1647,compensation_cleaned!$A:$A,compensation_cleaned!$C:$C,"Missing")</f>
        <v>36683</v>
      </c>
      <c r="O1647" t="str">
        <f>_xlfn.XLOOKUP(A1647,compensation_cleaned!$A:$A,compensation_cleaned!$D:$D,"Missing")</f>
        <v>L1</v>
      </c>
      <c r="P1647">
        <f>_xlfn.XLOOKUP(A1647,engagement_pivot!$A:$A,engagement_pivot!$B:$B,"Missing")</f>
        <v>3.3333333333333335</v>
      </c>
      <c r="Q1647" t="str">
        <f>IF(
  _xlfn.XLOOKUP(A1647, engagement_pivot!A:A, engagement_pivot!C:C, 0) &gt; 0,
  "Yes",
  "No"
)</f>
        <v>Yes</v>
      </c>
      <c r="R1647">
        <f t="shared" si="125"/>
        <v>43</v>
      </c>
      <c r="S1647" t="str">
        <f t="shared" si="126"/>
        <v>37+ months</v>
      </c>
      <c r="T1647">
        <f>_xlfn.XLOOKUP(A1647,performance_pivot!$A:$A,performance_pivot!$B:$B,"Missing")</f>
        <v>3.5</v>
      </c>
      <c r="U1647">
        <f>_xlfn.XLOOKUP(A1647,compensation_cleaned!$A:$A,compensation_cleaned!$F:$F,"Missing")</f>
        <v>499723.03723404254</v>
      </c>
      <c r="V1647" t="str">
        <f t="shared" si="127"/>
        <v>Below Avg Pay</v>
      </c>
      <c r="W1647" t="str">
        <f t="shared" si="128"/>
        <v>Low/Avg Performer</v>
      </c>
      <c r="Y1647" t="str">
        <f t="shared" si="129"/>
        <v>Low Pay &amp; Low Performance</v>
      </c>
    </row>
    <row r="1648" spans="1:25">
      <c r="A1648" s="7" t="s">
        <v>1834</v>
      </c>
      <c r="B1648" s="8" t="s">
        <v>19</v>
      </c>
      <c r="C1648" s="8">
        <v>39</v>
      </c>
      <c r="D1648" s="8" t="s">
        <v>20</v>
      </c>
      <c r="E1648" s="8" t="s">
        <v>49</v>
      </c>
      <c r="F1648" s="8" t="s">
        <v>65</v>
      </c>
      <c r="G1648" s="9">
        <v>44977</v>
      </c>
      <c r="H1648" s="8" t="s">
        <v>198</v>
      </c>
      <c r="I1648" s="8" t="s">
        <v>56</v>
      </c>
      <c r="J1648" s="10" t="s">
        <v>24</v>
      </c>
      <c r="K1648" t="str">
        <f>_xlfn.XLOOKUP(A1648,attrition_cleaned!$A:$A,attrition_cleaned!$B:$B,"Missing")</f>
        <v>No</v>
      </c>
      <c r="L1648" s="9"/>
      <c r="M1648">
        <f>_xlfn.XLOOKUP(A1648,compensation_cleaned!$A:$A,compensation_cleaned!$B:$B,"Missing")</f>
        <v>702587</v>
      </c>
      <c r="N1648">
        <f>_xlfn.XLOOKUP(A1648,compensation_cleaned!$A:$A,compensation_cleaned!$C:$C,"Missing")</f>
        <v>90498</v>
      </c>
      <c r="O1648" t="str">
        <f>_xlfn.XLOOKUP(A1648,compensation_cleaned!$A:$A,compensation_cleaned!$D:$D,"Missing")</f>
        <v>L2</v>
      </c>
      <c r="P1648">
        <f>_xlfn.XLOOKUP(A1648,engagement_pivot!$A:$A,engagement_pivot!$B:$B,"Missing")</f>
        <v>1</v>
      </c>
      <c r="Q1648" t="str">
        <f>IF(
  _xlfn.XLOOKUP(A1648, engagement_pivot!A:A, engagement_pivot!C:C, 0) &gt; 0,
  "Yes",
  "No"
)</f>
        <v>Yes</v>
      </c>
      <c r="R1648">
        <f t="shared" si="125"/>
        <v>10</v>
      </c>
      <c r="S1648" t="str">
        <f t="shared" si="126"/>
        <v>0–12 months</v>
      </c>
      <c r="T1648">
        <f>_xlfn.XLOOKUP(A1648,performance_pivot!$A:$A,performance_pivot!$B:$B,"Missing")</f>
        <v>4</v>
      </c>
      <c r="U1648">
        <f>_xlfn.XLOOKUP(A1648,compensation_cleaned!$A:$A,compensation_cleaned!$F:$F,"Missing")</f>
        <v>746435.40070921986</v>
      </c>
      <c r="V1648" t="str">
        <f t="shared" si="127"/>
        <v>Below Avg Pay</v>
      </c>
      <c r="W1648" t="str">
        <f t="shared" si="128"/>
        <v>High Performer</v>
      </c>
      <c r="Y1648" t="str">
        <f t="shared" si="129"/>
        <v>Underpaid High Performer</v>
      </c>
    </row>
    <row r="1649" spans="1:25">
      <c r="A1649" s="11" t="s">
        <v>1835</v>
      </c>
      <c r="B1649" s="12" t="s">
        <v>11</v>
      </c>
      <c r="C1649" s="12">
        <v>25</v>
      </c>
      <c r="D1649" s="12" t="s">
        <v>12</v>
      </c>
      <c r="E1649" s="12" t="s">
        <v>33</v>
      </c>
      <c r="F1649" s="12" t="s">
        <v>112</v>
      </c>
      <c r="G1649" s="13">
        <v>44699</v>
      </c>
      <c r="H1649" s="12" t="s">
        <v>181</v>
      </c>
      <c r="I1649" s="12" t="s">
        <v>31</v>
      </c>
      <c r="J1649" s="14" t="s">
        <v>24</v>
      </c>
      <c r="K1649" t="str">
        <f>_xlfn.XLOOKUP(A1649,attrition_cleaned!$A:$A,attrition_cleaned!$B:$B,"Missing")</f>
        <v>No</v>
      </c>
      <c r="L1649" s="13"/>
      <c r="M1649">
        <f>_xlfn.XLOOKUP(A1649,compensation_cleaned!$A:$A,compensation_cleaned!$B:$B,"Missing")</f>
        <v>1132358</v>
      </c>
      <c r="N1649">
        <f>_xlfn.XLOOKUP(A1649,compensation_cleaned!$A:$A,compensation_cleaned!$C:$C,"Missing")</f>
        <v>132617</v>
      </c>
      <c r="O1649" t="str">
        <f>_xlfn.XLOOKUP(A1649,compensation_cleaned!$A:$A,compensation_cleaned!$D:$D,"Missing")</f>
        <v>L3</v>
      </c>
      <c r="P1649">
        <f>_xlfn.XLOOKUP(A1649,engagement_pivot!$A:$A,engagement_pivot!$B:$B,"Missing")</f>
        <v>1</v>
      </c>
      <c r="Q1649" t="str">
        <f>IF(
  _xlfn.XLOOKUP(A1649, engagement_pivot!A:A, engagement_pivot!C:C, 0) &gt; 0,
  "Yes",
  "No"
)</f>
        <v>Yes</v>
      </c>
      <c r="R1649">
        <f t="shared" si="125"/>
        <v>19</v>
      </c>
      <c r="S1649" t="str">
        <f t="shared" si="126"/>
        <v>13–36 months</v>
      </c>
      <c r="T1649">
        <f>_xlfn.XLOOKUP(A1649,performance_pivot!$A:$A,performance_pivot!$B:$B,"Missing")</f>
        <v>3.5</v>
      </c>
      <c r="U1649">
        <f>_xlfn.XLOOKUP(A1649,compensation_cleaned!$A:$A,compensation_cleaned!$F:$F,"Missing")</f>
        <v>1044648.4727722772</v>
      </c>
      <c r="V1649" t="str">
        <f t="shared" si="127"/>
        <v>Above Avg Pay</v>
      </c>
      <c r="W1649" t="str">
        <f t="shared" si="128"/>
        <v>Low/Avg Performer</v>
      </c>
      <c r="Y1649" t="str">
        <f t="shared" si="129"/>
        <v>Overpaid Low Performer</v>
      </c>
    </row>
    <row r="1650" spans="1:25">
      <c r="A1650" s="7" t="s">
        <v>1836</v>
      </c>
      <c r="B1650" s="8" t="s">
        <v>11</v>
      </c>
      <c r="C1650" s="8">
        <v>37</v>
      </c>
      <c r="D1650" s="8" t="s">
        <v>20</v>
      </c>
      <c r="E1650" s="8" t="s">
        <v>37</v>
      </c>
      <c r="F1650" s="8" t="s">
        <v>43</v>
      </c>
      <c r="G1650" s="9">
        <v>44630</v>
      </c>
      <c r="H1650" s="8" t="s">
        <v>28</v>
      </c>
      <c r="I1650" s="8" t="s">
        <v>45</v>
      </c>
      <c r="J1650" s="10" t="s">
        <v>24</v>
      </c>
      <c r="K1650" t="str">
        <f>_xlfn.XLOOKUP(A1650,attrition_cleaned!$A:$A,attrition_cleaned!$B:$B,"Missing")</f>
        <v>Yes</v>
      </c>
      <c r="L1650" s="9">
        <v>45688</v>
      </c>
      <c r="M1650">
        <f>_xlfn.XLOOKUP(A1650,compensation_cleaned!$A:$A,compensation_cleaned!$B:$B,"Missing")</f>
        <v>967133</v>
      </c>
      <c r="N1650">
        <f>_xlfn.XLOOKUP(A1650,compensation_cleaned!$A:$A,compensation_cleaned!$C:$C,"Missing")</f>
        <v>128827</v>
      </c>
      <c r="O1650" t="str">
        <f>_xlfn.XLOOKUP(A1650,compensation_cleaned!$A:$A,compensation_cleaned!$D:$D,"Missing")</f>
        <v>L3</v>
      </c>
      <c r="P1650">
        <f>_xlfn.XLOOKUP(A1650,engagement_pivot!$A:$A,engagement_pivot!$B:$B,"Missing")</f>
        <v>3.5</v>
      </c>
      <c r="Q1650" t="str">
        <f>IF(
  _xlfn.XLOOKUP(A1650, engagement_pivot!A:A, engagement_pivot!C:C, 0) &gt; 0,
  "Yes",
  "No"
)</f>
        <v>Yes</v>
      </c>
      <c r="R1650">
        <f t="shared" si="125"/>
        <v>34</v>
      </c>
      <c r="S1650" t="str">
        <f t="shared" si="126"/>
        <v>13–36 months</v>
      </c>
      <c r="T1650">
        <f>_xlfn.XLOOKUP(A1650,performance_pivot!$A:$A,performance_pivot!$B:$B,"Missing")</f>
        <v>3</v>
      </c>
      <c r="U1650">
        <f>_xlfn.XLOOKUP(A1650,compensation_cleaned!$A:$A,compensation_cleaned!$F:$F,"Missing")</f>
        <v>1044648.4727722772</v>
      </c>
      <c r="V1650" t="str">
        <f t="shared" si="127"/>
        <v>Below Avg Pay</v>
      </c>
      <c r="W1650" t="str">
        <f t="shared" si="128"/>
        <v>Low/Avg Performer</v>
      </c>
      <c r="Y1650" t="str">
        <f t="shared" si="129"/>
        <v>Low Pay &amp; Low Performance</v>
      </c>
    </row>
    <row r="1651" spans="1:25">
      <c r="A1651" s="11" t="s">
        <v>1837</v>
      </c>
      <c r="B1651" s="12" t="s">
        <v>19</v>
      </c>
      <c r="C1651" s="12">
        <v>42</v>
      </c>
      <c r="D1651" s="12" t="s">
        <v>20</v>
      </c>
      <c r="E1651" s="12" t="s">
        <v>37</v>
      </c>
      <c r="F1651" s="12" t="s">
        <v>38</v>
      </c>
      <c r="G1651" s="13">
        <v>43639</v>
      </c>
      <c r="H1651" s="12" t="s">
        <v>215</v>
      </c>
      <c r="I1651" s="12" t="s">
        <v>45</v>
      </c>
      <c r="J1651" s="14" t="s">
        <v>24</v>
      </c>
      <c r="K1651" t="str">
        <f>_xlfn.XLOOKUP(A1651,attrition_cleaned!$A:$A,attrition_cleaned!$B:$B,"Missing")</f>
        <v>No</v>
      </c>
      <c r="L1651" s="13"/>
      <c r="M1651">
        <f>_xlfn.XLOOKUP(A1651,compensation_cleaned!$A:$A,compensation_cleaned!$B:$B,"Missing")</f>
        <v>561720</v>
      </c>
      <c r="N1651">
        <f>_xlfn.XLOOKUP(A1651,compensation_cleaned!$A:$A,compensation_cleaned!$C:$C,"Missing")</f>
        <v>34386</v>
      </c>
      <c r="O1651" t="str">
        <f>_xlfn.XLOOKUP(A1651,compensation_cleaned!$A:$A,compensation_cleaned!$D:$D,"Missing")</f>
        <v>L1</v>
      </c>
      <c r="P1651">
        <f>_xlfn.XLOOKUP(A1651,engagement_pivot!$A:$A,engagement_pivot!$B:$B,"Missing")</f>
        <v>3</v>
      </c>
      <c r="Q1651" t="str">
        <f>IF(
  _xlfn.XLOOKUP(A1651, engagement_pivot!A:A, engagement_pivot!C:C, 0) &gt; 0,
  "Yes",
  "No"
)</f>
        <v>Yes</v>
      </c>
      <c r="R1651">
        <f t="shared" si="125"/>
        <v>54</v>
      </c>
      <c r="S1651" t="str">
        <f t="shared" si="126"/>
        <v>37+ months</v>
      </c>
      <c r="T1651">
        <f>_xlfn.XLOOKUP(A1651,performance_pivot!$A:$A,performance_pivot!$B:$B,"Missing")</f>
        <v>2</v>
      </c>
      <c r="U1651">
        <f>_xlfn.XLOOKUP(A1651,compensation_cleaned!$A:$A,compensation_cleaned!$F:$F,"Missing")</f>
        <v>499723.03723404254</v>
      </c>
      <c r="V1651" t="str">
        <f t="shared" si="127"/>
        <v>Above Avg Pay</v>
      </c>
      <c r="W1651" t="str">
        <f t="shared" si="128"/>
        <v>Low/Avg Performer</v>
      </c>
      <c r="Y1651" t="str">
        <f t="shared" si="129"/>
        <v>Overpaid Low Performer</v>
      </c>
    </row>
    <row r="1652" spans="1:25">
      <c r="A1652" s="7" t="s">
        <v>1838</v>
      </c>
      <c r="B1652" s="8" t="s">
        <v>11</v>
      </c>
      <c r="C1652" s="8">
        <v>22</v>
      </c>
      <c r="D1652" s="8" t="s">
        <v>20</v>
      </c>
      <c r="E1652" s="8" t="s">
        <v>49</v>
      </c>
      <c r="F1652" s="8" t="s">
        <v>65</v>
      </c>
      <c r="G1652" s="9">
        <v>42864</v>
      </c>
      <c r="H1652" s="8" t="s">
        <v>181</v>
      </c>
      <c r="I1652" s="8" t="s">
        <v>70</v>
      </c>
      <c r="J1652" s="10" t="s">
        <v>24</v>
      </c>
      <c r="K1652" t="str">
        <f>_xlfn.XLOOKUP(A1652,attrition_cleaned!$A:$A,attrition_cleaned!$B:$B,"Missing")</f>
        <v>No</v>
      </c>
      <c r="L1652" s="9"/>
      <c r="M1652">
        <f>_xlfn.XLOOKUP(A1652,compensation_cleaned!$A:$A,compensation_cleaned!$B:$B,"Missing")</f>
        <v>1493621</v>
      </c>
      <c r="N1652">
        <f>_xlfn.XLOOKUP(A1652,compensation_cleaned!$A:$A,compensation_cleaned!$C:$C,"Missing")</f>
        <v>85626</v>
      </c>
      <c r="O1652" t="str">
        <f>_xlfn.XLOOKUP(A1652,compensation_cleaned!$A:$A,compensation_cleaned!$D:$D,"Missing")</f>
        <v>L4</v>
      </c>
      <c r="P1652">
        <f>_xlfn.XLOOKUP(A1652,engagement_pivot!$A:$A,engagement_pivot!$B:$B,"Missing")</f>
        <v>2.6666666666666665</v>
      </c>
      <c r="Q1652" t="str">
        <f>IF(
  _xlfn.XLOOKUP(A1652, engagement_pivot!A:A, engagement_pivot!C:C, 0) &gt; 0,
  "Yes",
  "No"
)</f>
        <v>Yes</v>
      </c>
      <c r="R1652">
        <f t="shared" si="125"/>
        <v>79</v>
      </c>
      <c r="S1652" t="str">
        <f t="shared" si="126"/>
        <v>37+ months</v>
      </c>
      <c r="T1652">
        <f>_xlfn.XLOOKUP(A1652,performance_pivot!$A:$A,performance_pivot!$B:$B,"Missing")</f>
        <v>3.5</v>
      </c>
      <c r="U1652">
        <f>_xlfn.XLOOKUP(A1652,compensation_cleaned!$A:$A,compensation_cleaned!$F:$F,"Missing")</f>
        <v>1044648.4727722772</v>
      </c>
      <c r="V1652" t="str">
        <f t="shared" si="127"/>
        <v>Above Avg Pay</v>
      </c>
      <c r="W1652" t="str">
        <f t="shared" si="128"/>
        <v>Low/Avg Performer</v>
      </c>
      <c r="Y1652" t="str">
        <f t="shared" si="129"/>
        <v>Overpaid Low Performer</v>
      </c>
    </row>
    <row r="1653" spans="1:25">
      <c r="A1653" s="11" t="s">
        <v>1839</v>
      </c>
      <c r="B1653" s="12" t="s">
        <v>19</v>
      </c>
      <c r="C1653" s="12">
        <v>29</v>
      </c>
      <c r="D1653" s="12" t="s">
        <v>20</v>
      </c>
      <c r="E1653" s="12" t="s">
        <v>49</v>
      </c>
      <c r="F1653" s="12" t="s">
        <v>68</v>
      </c>
      <c r="G1653" s="13">
        <v>44348</v>
      </c>
      <c r="H1653" s="12" t="s">
        <v>128</v>
      </c>
      <c r="I1653" s="12" t="s">
        <v>45</v>
      </c>
      <c r="J1653" s="14" t="s">
        <v>24</v>
      </c>
      <c r="K1653" t="str">
        <f>_xlfn.XLOOKUP(A1653,attrition_cleaned!$A:$A,attrition_cleaned!$B:$B,"Missing")</f>
        <v>No</v>
      </c>
      <c r="L1653" s="13"/>
      <c r="M1653">
        <f>_xlfn.XLOOKUP(A1653,compensation_cleaned!$A:$A,compensation_cleaned!$B:$B,"Missing")</f>
        <v>493910</v>
      </c>
      <c r="N1653">
        <f>_xlfn.XLOOKUP(A1653,compensation_cleaned!$A:$A,compensation_cleaned!$C:$C,"Missing")</f>
        <v>64446</v>
      </c>
      <c r="O1653" t="str">
        <f>_xlfn.XLOOKUP(A1653,compensation_cleaned!$A:$A,compensation_cleaned!$D:$D,"Missing")</f>
        <v>L1</v>
      </c>
      <c r="P1653">
        <f>_xlfn.XLOOKUP(A1653,engagement_pivot!$A:$A,engagement_pivot!$B:$B,"Missing")</f>
        <v>1.5</v>
      </c>
      <c r="Q1653" t="str">
        <f>IF(
  _xlfn.XLOOKUP(A1653, engagement_pivot!A:A, engagement_pivot!C:C, 0) &gt; 0,
  "Yes",
  "No"
)</f>
        <v>Yes</v>
      </c>
      <c r="R1653">
        <f t="shared" si="125"/>
        <v>30</v>
      </c>
      <c r="S1653" t="str">
        <f t="shared" si="126"/>
        <v>13–36 months</v>
      </c>
      <c r="T1653">
        <f>_xlfn.XLOOKUP(A1653,performance_pivot!$A:$A,performance_pivot!$B:$B,"Missing")</f>
        <v>4</v>
      </c>
      <c r="U1653">
        <f>_xlfn.XLOOKUP(A1653,compensation_cleaned!$A:$A,compensation_cleaned!$F:$F,"Missing")</f>
        <v>499723.03723404254</v>
      </c>
      <c r="V1653" t="str">
        <f t="shared" si="127"/>
        <v>Below Avg Pay</v>
      </c>
      <c r="W1653" t="str">
        <f t="shared" si="128"/>
        <v>High Performer</v>
      </c>
      <c r="Y1653" t="str">
        <f t="shared" si="129"/>
        <v>Underpaid High Performer</v>
      </c>
    </row>
    <row r="1654" spans="1:25">
      <c r="A1654" s="7" t="s">
        <v>1840</v>
      </c>
      <c r="B1654" s="8" t="s">
        <v>11</v>
      </c>
      <c r="C1654" s="8">
        <v>42</v>
      </c>
      <c r="D1654" s="8" t="s">
        <v>12</v>
      </c>
      <c r="E1654" s="8" t="s">
        <v>49</v>
      </c>
      <c r="F1654" s="8" t="s">
        <v>50</v>
      </c>
      <c r="G1654" s="9">
        <v>44364</v>
      </c>
      <c r="H1654" s="8" t="s">
        <v>398</v>
      </c>
      <c r="I1654" s="8" t="s">
        <v>45</v>
      </c>
      <c r="J1654" s="10" t="s">
        <v>17</v>
      </c>
      <c r="K1654" t="str">
        <f>_xlfn.XLOOKUP(A1654,attrition_cleaned!$A:$A,attrition_cleaned!$B:$B,"Missing")</f>
        <v>No</v>
      </c>
      <c r="L1654" s="9"/>
      <c r="M1654">
        <f>_xlfn.XLOOKUP(A1654,compensation_cleaned!$A:$A,compensation_cleaned!$B:$B,"Missing")</f>
        <v>751491</v>
      </c>
      <c r="N1654">
        <f>_xlfn.XLOOKUP(A1654,compensation_cleaned!$A:$A,compensation_cleaned!$C:$C,"Missing")</f>
        <v>87484</v>
      </c>
      <c r="O1654" t="str">
        <f>_xlfn.XLOOKUP(A1654,compensation_cleaned!$A:$A,compensation_cleaned!$D:$D,"Missing")</f>
        <v>L2</v>
      </c>
      <c r="P1654">
        <f>_xlfn.XLOOKUP(A1654,engagement_pivot!$A:$A,engagement_pivot!$B:$B,"Missing")</f>
        <v>3</v>
      </c>
      <c r="Q1654" t="str">
        <f>IF(
  _xlfn.XLOOKUP(A1654, engagement_pivot!A:A, engagement_pivot!C:C, 0) &gt; 0,
  "Yes",
  "No"
)</f>
        <v>Yes</v>
      </c>
      <c r="R1654">
        <f t="shared" si="125"/>
        <v>30</v>
      </c>
      <c r="S1654" t="str">
        <f t="shared" si="126"/>
        <v>13–36 months</v>
      </c>
      <c r="T1654">
        <f>_xlfn.XLOOKUP(A1654,performance_pivot!$A:$A,performance_pivot!$B:$B,"Missing")</f>
        <v>4</v>
      </c>
      <c r="U1654">
        <f>_xlfn.XLOOKUP(A1654,compensation_cleaned!$A:$A,compensation_cleaned!$F:$F,"Missing")</f>
        <v>746435.40070921986</v>
      </c>
      <c r="V1654" t="str">
        <f t="shared" si="127"/>
        <v>Above Avg Pay</v>
      </c>
      <c r="W1654" t="str">
        <f t="shared" si="128"/>
        <v>High Performer</v>
      </c>
      <c r="Y1654" t="str">
        <f t="shared" si="129"/>
        <v>Well Aligned</v>
      </c>
    </row>
    <row r="1655" spans="1:25">
      <c r="A1655" s="11" t="s">
        <v>1841</v>
      </c>
      <c r="B1655" s="12" t="s">
        <v>19</v>
      </c>
      <c r="C1655" s="12">
        <v>24</v>
      </c>
      <c r="D1655" s="12" t="s">
        <v>12</v>
      </c>
      <c r="E1655" s="12" t="s">
        <v>33</v>
      </c>
      <c r="F1655" s="12" t="s">
        <v>112</v>
      </c>
      <c r="G1655" s="13">
        <v>44790</v>
      </c>
      <c r="H1655" s="12" t="s">
        <v>185</v>
      </c>
      <c r="I1655" s="12" t="s">
        <v>70</v>
      </c>
      <c r="J1655" s="14" t="s">
        <v>24</v>
      </c>
      <c r="K1655" t="str">
        <f>_xlfn.XLOOKUP(A1655,attrition_cleaned!$A:$A,attrition_cleaned!$B:$B,"Missing")</f>
        <v>No</v>
      </c>
      <c r="L1655" s="13"/>
      <c r="M1655">
        <f>_xlfn.XLOOKUP(A1655,compensation_cleaned!$A:$A,compensation_cleaned!$B:$B,"Missing")</f>
        <v>1054421</v>
      </c>
      <c r="N1655">
        <f>_xlfn.XLOOKUP(A1655,compensation_cleaned!$A:$A,compensation_cleaned!$C:$C,"Missing")</f>
        <v>126503</v>
      </c>
      <c r="O1655" t="str">
        <f>_xlfn.XLOOKUP(A1655,compensation_cleaned!$A:$A,compensation_cleaned!$D:$D,"Missing")</f>
        <v>L3</v>
      </c>
      <c r="P1655">
        <f>_xlfn.XLOOKUP(A1655,engagement_pivot!$A:$A,engagement_pivot!$B:$B,"Missing")</f>
        <v>2.5</v>
      </c>
      <c r="Q1655" t="str">
        <f>IF(
  _xlfn.XLOOKUP(A1655, engagement_pivot!A:A, engagement_pivot!C:C, 0) &gt; 0,
  "Yes",
  "No"
)</f>
        <v>Yes</v>
      </c>
      <c r="R1655">
        <f t="shared" si="125"/>
        <v>16</v>
      </c>
      <c r="S1655" t="str">
        <f t="shared" si="126"/>
        <v>13–36 months</v>
      </c>
      <c r="T1655">
        <f>_xlfn.XLOOKUP(A1655,performance_pivot!$A:$A,performance_pivot!$B:$B,"Missing")</f>
        <v>2.6666666666666665</v>
      </c>
      <c r="U1655">
        <f>_xlfn.XLOOKUP(A1655,compensation_cleaned!$A:$A,compensation_cleaned!$F:$F,"Missing")</f>
        <v>1044648.4727722772</v>
      </c>
      <c r="V1655" t="str">
        <f t="shared" si="127"/>
        <v>Above Avg Pay</v>
      </c>
      <c r="W1655" t="str">
        <f t="shared" si="128"/>
        <v>Low/Avg Performer</v>
      </c>
      <c r="Y1655" t="str">
        <f t="shared" si="129"/>
        <v>Overpaid Low Performer</v>
      </c>
    </row>
    <row r="1656" spans="1:25">
      <c r="A1656" s="7" t="s">
        <v>1842</v>
      </c>
      <c r="B1656" s="8" t="s">
        <v>11</v>
      </c>
      <c r="C1656" s="8">
        <v>27</v>
      </c>
      <c r="D1656" s="8" t="s">
        <v>12</v>
      </c>
      <c r="E1656" s="8" t="s">
        <v>37</v>
      </c>
      <c r="F1656" s="8" t="s">
        <v>43</v>
      </c>
      <c r="G1656" s="9">
        <v>43422</v>
      </c>
      <c r="H1656" s="8" t="s">
        <v>35</v>
      </c>
      <c r="I1656" s="8" t="s">
        <v>56</v>
      </c>
      <c r="J1656" s="10" t="s">
        <v>24</v>
      </c>
      <c r="K1656" t="str">
        <f>_xlfn.XLOOKUP(A1656,attrition_cleaned!$A:$A,attrition_cleaned!$B:$B,"Missing")</f>
        <v>No</v>
      </c>
      <c r="L1656" s="9"/>
      <c r="M1656">
        <f>_xlfn.XLOOKUP(A1656,compensation_cleaned!$A:$A,compensation_cleaned!$B:$B,"Missing")</f>
        <v>866791</v>
      </c>
      <c r="N1656">
        <f>_xlfn.XLOOKUP(A1656,compensation_cleaned!$A:$A,compensation_cleaned!$C:$C,"Missing")</f>
        <v>91758</v>
      </c>
      <c r="O1656" t="str">
        <f>_xlfn.XLOOKUP(A1656,compensation_cleaned!$A:$A,compensation_cleaned!$D:$D,"Missing")</f>
        <v>L2</v>
      </c>
      <c r="P1656">
        <f>_xlfn.XLOOKUP(A1656,engagement_pivot!$A:$A,engagement_pivot!$B:$B,"Missing")</f>
        <v>2.3333333333333335</v>
      </c>
      <c r="Q1656" t="str">
        <f>IF(
  _xlfn.XLOOKUP(A1656, engagement_pivot!A:A, engagement_pivot!C:C, 0) &gt; 0,
  "Yes",
  "No"
)</f>
        <v>Yes</v>
      </c>
      <c r="R1656">
        <f t="shared" si="125"/>
        <v>61</v>
      </c>
      <c r="S1656" t="str">
        <f t="shared" si="126"/>
        <v>37+ months</v>
      </c>
      <c r="T1656">
        <f>_xlfn.XLOOKUP(A1656,performance_pivot!$A:$A,performance_pivot!$B:$B,"Missing")</f>
        <v>2.6666666666666665</v>
      </c>
      <c r="U1656">
        <f>_xlfn.XLOOKUP(A1656,compensation_cleaned!$A:$A,compensation_cleaned!$F:$F,"Missing")</f>
        <v>746435.40070921986</v>
      </c>
      <c r="V1656" t="str">
        <f t="shared" si="127"/>
        <v>Above Avg Pay</v>
      </c>
      <c r="W1656" t="str">
        <f t="shared" si="128"/>
        <v>Low/Avg Performer</v>
      </c>
      <c r="Y1656" t="str">
        <f t="shared" si="129"/>
        <v>Overpaid Low Performer</v>
      </c>
    </row>
    <row r="1657" spans="1:25">
      <c r="A1657" s="11" t="s">
        <v>1843</v>
      </c>
      <c r="B1657" s="12" t="s">
        <v>19</v>
      </c>
      <c r="C1657" s="12">
        <v>38</v>
      </c>
      <c r="D1657" s="12" t="s">
        <v>12</v>
      </c>
      <c r="E1657" s="12" t="s">
        <v>33</v>
      </c>
      <c r="F1657" s="12" t="s">
        <v>34</v>
      </c>
      <c r="G1657" s="13">
        <v>44142</v>
      </c>
      <c r="H1657" s="12" t="s">
        <v>35</v>
      </c>
      <c r="I1657" s="12" t="s">
        <v>56</v>
      </c>
      <c r="J1657" s="14" t="s">
        <v>24</v>
      </c>
      <c r="K1657" t="str">
        <f>_xlfn.XLOOKUP(A1657,attrition_cleaned!$A:$A,attrition_cleaned!$B:$B,"Missing")</f>
        <v>No</v>
      </c>
      <c r="L1657" s="13"/>
      <c r="M1657">
        <f>_xlfn.XLOOKUP(A1657,compensation_cleaned!$A:$A,compensation_cleaned!$B:$B,"Missing")</f>
        <v>447878</v>
      </c>
      <c r="N1657">
        <f>_xlfn.XLOOKUP(A1657,compensation_cleaned!$A:$A,compensation_cleaned!$C:$C,"Missing")</f>
        <v>43185</v>
      </c>
      <c r="O1657" t="str">
        <f>_xlfn.XLOOKUP(A1657,compensation_cleaned!$A:$A,compensation_cleaned!$D:$D,"Missing")</f>
        <v>L1</v>
      </c>
      <c r="P1657">
        <f>_xlfn.XLOOKUP(A1657,engagement_pivot!$A:$A,engagement_pivot!$B:$B,"Missing")</f>
        <v>3</v>
      </c>
      <c r="Q1657" t="str">
        <f>IF(
  _xlfn.XLOOKUP(A1657, engagement_pivot!A:A, engagement_pivot!C:C, 0) &gt; 0,
  "Yes",
  "No"
)</f>
        <v>Yes</v>
      </c>
      <c r="R1657">
        <f t="shared" si="125"/>
        <v>37</v>
      </c>
      <c r="S1657" t="str">
        <f t="shared" si="126"/>
        <v>37+ months</v>
      </c>
      <c r="T1657">
        <f>_xlfn.XLOOKUP(A1657,performance_pivot!$A:$A,performance_pivot!$B:$B,"Missing")</f>
        <v>5</v>
      </c>
      <c r="U1657">
        <f>_xlfn.XLOOKUP(A1657,compensation_cleaned!$A:$A,compensation_cleaned!$F:$F,"Missing")</f>
        <v>499723.03723404254</v>
      </c>
      <c r="V1657" t="str">
        <f t="shared" si="127"/>
        <v>Below Avg Pay</v>
      </c>
      <c r="W1657" t="str">
        <f t="shared" si="128"/>
        <v>High Performer</v>
      </c>
      <c r="Y1657" t="str">
        <f t="shared" si="129"/>
        <v>Underpaid High Performer</v>
      </c>
    </row>
    <row r="1658" spans="1:25">
      <c r="A1658" s="7" t="s">
        <v>1844</v>
      </c>
      <c r="B1658" s="8" t="s">
        <v>19</v>
      </c>
      <c r="C1658" s="8">
        <v>43</v>
      </c>
      <c r="D1658" s="8" t="s">
        <v>12</v>
      </c>
      <c r="E1658" s="8" t="s">
        <v>26</v>
      </c>
      <c r="F1658" s="8" t="s">
        <v>27</v>
      </c>
      <c r="G1658" s="9">
        <v>42850</v>
      </c>
      <c r="H1658" s="8" t="s">
        <v>310</v>
      </c>
      <c r="I1658" s="8" t="s">
        <v>31</v>
      </c>
      <c r="J1658" s="10" t="s">
        <v>24</v>
      </c>
      <c r="K1658" t="str">
        <f>_xlfn.XLOOKUP(A1658,attrition_cleaned!$A:$A,attrition_cleaned!$B:$B,"Missing")</f>
        <v>No</v>
      </c>
      <c r="L1658" s="9"/>
      <c r="M1658">
        <f>_xlfn.XLOOKUP(A1658,compensation_cleaned!$A:$A,compensation_cleaned!$B:$B,"Missing")</f>
        <v>683534</v>
      </c>
      <c r="N1658">
        <f>_xlfn.XLOOKUP(A1658,compensation_cleaned!$A:$A,compensation_cleaned!$C:$C,"Missing")</f>
        <v>86769</v>
      </c>
      <c r="O1658" t="str">
        <f>_xlfn.XLOOKUP(A1658,compensation_cleaned!$A:$A,compensation_cleaned!$D:$D,"Missing")</f>
        <v>L2</v>
      </c>
      <c r="P1658">
        <f>_xlfn.XLOOKUP(A1658,engagement_pivot!$A:$A,engagement_pivot!$B:$B,"Missing")</f>
        <v>4</v>
      </c>
      <c r="Q1658" t="str">
        <f>IF(
  _xlfn.XLOOKUP(A1658, engagement_pivot!A:A, engagement_pivot!C:C, 0) &gt; 0,
  "Yes",
  "No"
)</f>
        <v>Yes</v>
      </c>
      <c r="R1658">
        <f t="shared" si="125"/>
        <v>80</v>
      </c>
      <c r="S1658" t="str">
        <f t="shared" si="126"/>
        <v>37+ months</v>
      </c>
      <c r="T1658">
        <f>_xlfn.XLOOKUP(A1658,performance_pivot!$A:$A,performance_pivot!$B:$B,"Missing")</f>
        <v>3.5</v>
      </c>
      <c r="U1658">
        <f>_xlfn.XLOOKUP(A1658,compensation_cleaned!$A:$A,compensation_cleaned!$F:$F,"Missing")</f>
        <v>746435.40070921986</v>
      </c>
      <c r="V1658" t="str">
        <f t="shared" si="127"/>
        <v>Below Avg Pay</v>
      </c>
      <c r="W1658" t="str">
        <f t="shared" si="128"/>
        <v>Low/Avg Performer</v>
      </c>
      <c r="Y1658" t="str">
        <f t="shared" si="129"/>
        <v>Low Pay &amp; Low Performance</v>
      </c>
    </row>
    <row r="1659" spans="1:25">
      <c r="A1659" s="11" t="s">
        <v>1845</v>
      </c>
      <c r="B1659" s="12" t="s">
        <v>19</v>
      </c>
      <c r="C1659" s="12">
        <v>25</v>
      </c>
      <c r="D1659" s="12" t="s">
        <v>12</v>
      </c>
      <c r="E1659" s="12" t="s">
        <v>26</v>
      </c>
      <c r="F1659" s="12" t="s">
        <v>27</v>
      </c>
      <c r="G1659" s="13">
        <v>44051</v>
      </c>
      <c r="H1659" s="12" t="s">
        <v>382</v>
      </c>
      <c r="I1659" s="12" t="s">
        <v>70</v>
      </c>
      <c r="J1659" s="14" t="s">
        <v>24</v>
      </c>
      <c r="K1659" t="str">
        <f>_xlfn.XLOOKUP(A1659,attrition_cleaned!$A:$A,attrition_cleaned!$B:$B,"Missing")</f>
        <v>No</v>
      </c>
      <c r="L1659" s="13"/>
      <c r="M1659">
        <f>_xlfn.XLOOKUP(A1659,compensation_cleaned!$A:$A,compensation_cleaned!$B:$B,"Missing")</f>
        <v>1399865</v>
      </c>
      <c r="N1659">
        <f>_xlfn.XLOOKUP(A1659,compensation_cleaned!$A:$A,compensation_cleaned!$C:$C,"Missing")</f>
        <v>178144</v>
      </c>
      <c r="O1659" t="str">
        <f>_xlfn.XLOOKUP(A1659,compensation_cleaned!$A:$A,compensation_cleaned!$D:$D,"Missing")</f>
        <v>L4</v>
      </c>
      <c r="P1659">
        <f>_xlfn.XLOOKUP(A1659,engagement_pivot!$A:$A,engagement_pivot!$B:$B,"Missing")</f>
        <v>4</v>
      </c>
      <c r="Q1659" t="str">
        <f>IF(
  _xlfn.XLOOKUP(A1659, engagement_pivot!A:A, engagement_pivot!C:C, 0) &gt; 0,
  "Yes",
  "No"
)</f>
        <v>Yes</v>
      </c>
      <c r="R1659">
        <f t="shared" si="125"/>
        <v>40</v>
      </c>
      <c r="S1659" t="str">
        <f t="shared" si="126"/>
        <v>37+ months</v>
      </c>
      <c r="T1659">
        <f>_xlfn.XLOOKUP(A1659,performance_pivot!$A:$A,performance_pivot!$B:$B,"Missing")</f>
        <v>3</v>
      </c>
      <c r="U1659">
        <f>_xlfn.XLOOKUP(A1659,compensation_cleaned!$A:$A,compensation_cleaned!$F:$F,"Missing")</f>
        <v>1044648.4727722772</v>
      </c>
      <c r="V1659" t="str">
        <f t="shared" si="127"/>
        <v>Above Avg Pay</v>
      </c>
      <c r="W1659" t="str">
        <f t="shared" si="128"/>
        <v>Low/Avg Performer</v>
      </c>
      <c r="Y1659" t="str">
        <f t="shared" si="129"/>
        <v>Overpaid Low Performer</v>
      </c>
    </row>
    <row r="1660" spans="1:25">
      <c r="A1660" s="7" t="s">
        <v>1846</v>
      </c>
      <c r="B1660" s="8" t="s">
        <v>19</v>
      </c>
      <c r="C1660" s="8">
        <v>22</v>
      </c>
      <c r="D1660" s="8" t="s">
        <v>12</v>
      </c>
      <c r="E1660" s="8" t="s">
        <v>26</v>
      </c>
      <c r="F1660" s="8" t="s">
        <v>27</v>
      </c>
      <c r="G1660" s="9">
        <v>42864</v>
      </c>
      <c r="H1660" s="8" t="s">
        <v>249</v>
      </c>
      <c r="I1660" s="8" t="s">
        <v>16</v>
      </c>
      <c r="J1660" s="10" t="s">
        <v>24</v>
      </c>
      <c r="K1660" t="str">
        <f>_xlfn.XLOOKUP(A1660,attrition_cleaned!$A:$A,attrition_cleaned!$B:$B,"Missing")</f>
        <v>No</v>
      </c>
      <c r="L1660" s="9"/>
      <c r="M1660">
        <f>_xlfn.XLOOKUP(A1660,compensation_cleaned!$A:$A,compensation_cleaned!$B:$B,"Missing")</f>
        <v>518162</v>
      </c>
      <c r="N1660">
        <f>_xlfn.XLOOKUP(A1660,compensation_cleaned!$A:$A,compensation_cleaned!$C:$C,"Missing")</f>
        <v>69008</v>
      </c>
      <c r="O1660" t="str">
        <f>_xlfn.XLOOKUP(A1660,compensation_cleaned!$A:$A,compensation_cleaned!$D:$D,"Missing")</f>
        <v>L1</v>
      </c>
      <c r="P1660">
        <f>_xlfn.XLOOKUP(A1660,engagement_pivot!$A:$A,engagement_pivot!$B:$B,"Missing")</f>
        <v>4</v>
      </c>
      <c r="Q1660" t="str">
        <f>IF(
  _xlfn.XLOOKUP(A1660, engagement_pivot!A:A, engagement_pivot!C:C, 0) &gt; 0,
  "Yes",
  "No"
)</f>
        <v>Yes</v>
      </c>
      <c r="R1660">
        <f t="shared" si="125"/>
        <v>79</v>
      </c>
      <c r="S1660" t="str">
        <f t="shared" si="126"/>
        <v>37+ months</v>
      </c>
      <c r="T1660">
        <f>_xlfn.XLOOKUP(A1660,performance_pivot!$A:$A,performance_pivot!$B:$B,"Missing")</f>
        <v>4.5</v>
      </c>
      <c r="U1660">
        <f>_xlfn.XLOOKUP(A1660,compensation_cleaned!$A:$A,compensation_cleaned!$F:$F,"Missing")</f>
        <v>499723.03723404254</v>
      </c>
      <c r="V1660" t="str">
        <f t="shared" si="127"/>
        <v>Above Avg Pay</v>
      </c>
      <c r="W1660" t="str">
        <f t="shared" si="128"/>
        <v>High Performer</v>
      </c>
      <c r="Y1660" t="str">
        <f t="shared" si="129"/>
        <v>Well Aligned</v>
      </c>
    </row>
    <row r="1661" spans="1:25">
      <c r="A1661" s="11" t="s">
        <v>1847</v>
      </c>
      <c r="B1661" s="12" t="s">
        <v>19</v>
      </c>
      <c r="C1661" s="12">
        <v>43</v>
      </c>
      <c r="D1661" s="12" t="s">
        <v>12</v>
      </c>
      <c r="E1661" s="12" t="s">
        <v>26</v>
      </c>
      <c r="F1661" s="12" t="s">
        <v>27</v>
      </c>
      <c r="G1661" s="13">
        <v>43536</v>
      </c>
      <c r="H1661" s="12" t="s">
        <v>275</v>
      </c>
      <c r="I1661" s="12" t="s">
        <v>70</v>
      </c>
      <c r="J1661" s="14" t="s">
        <v>24</v>
      </c>
      <c r="K1661" t="str">
        <f>_xlfn.XLOOKUP(A1661,attrition_cleaned!$A:$A,attrition_cleaned!$B:$B,"Missing")</f>
        <v>No</v>
      </c>
      <c r="L1661" s="13"/>
      <c r="M1661">
        <f>_xlfn.XLOOKUP(A1661,compensation_cleaned!$A:$A,compensation_cleaned!$B:$B,"Missing")</f>
        <v>529837</v>
      </c>
      <c r="N1661">
        <f>_xlfn.XLOOKUP(A1661,compensation_cleaned!$A:$A,compensation_cleaned!$C:$C,"Missing")</f>
        <v>46130</v>
      </c>
      <c r="O1661" t="str">
        <f>_xlfn.XLOOKUP(A1661,compensation_cleaned!$A:$A,compensation_cleaned!$D:$D,"Missing")</f>
        <v>L1</v>
      </c>
      <c r="P1661">
        <f>_xlfn.XLOOKUP(A1661,engagement_pivot!$A:$A,engagement_pivot!$B:$B,"Missing")</f>
        <v>2.3333333333333335</v>
      </c>
      <c r="Q1661" t="str">
        <f>IF(
  _xlfn.XLOOKUP(A1661, engagement_pivot!A:A, engagement_pivot!C:C, 0) &gt; 0,
  "Yes",
  "No"
)</f>
        <v>Yes</v>
      </c>
      <c r="R1661">
        <f t="shared" si="125"/>
        <v>57</v>
      </c>
      <c r="S1661" t="str">
        <f t="shared" si="126"/>
        <v>37+ months</v>
      </c>
      <c r="T1661">
        <f>_xlfn.XLOOKUP(A1661,performance_pivot!$A:$A,performance_pivot!$B:$B,"Missing")</f>
        <v>4</v>
      </c>
      <c r="U1661">
        <f>_xlfn.XLOOKUP(A1661,compensation_cleaned!$A:$A,compensation_cleaned!$F:$F,"Missing")</f>
        <v>499723.03723404254</v>
      </c>
      <c r="V1661" t="str">
        <f t="shared" si="127"/>
        <v>Above Avg Pay</v>
      </c>
      <c r="W1661" t="str">
        <f t="shared" si="128"/>
        <v>High Performer</v>
      </c>
      <c r="Y1661" t="str">
        <f t="shared" si="129"/>
        <v>Well Aligned</v>
      </c>
    </row>
    <row r="1662" spans="1:25">
      <c r="A1662" s="7" t="s">
        <v>1848</v>
      </c>
      <c r="B1662" s="8" t="s">
        <v>11</v>
      </c>
      <c r="C1662" s="8">
        <v>33</v>
      </c>
      <c r="D1662" s="8" t="s">
        <v>12</v>
      </c>
      <c r="E1662" s="8" t="s">
        <v>37</v>
      </c>
      <c r="F1662" s="8" t="s">
        <v>38</v>
      </c>
      <c r="G1662" s="9">
        <v>43110</v>
      </c>
      <c r="H1662" s="8" t="s">
        <v>198</v>
      </c>
      <c r="I1662" s="8" t="s">
        <v>23</v>
      </c>
      <c r="J1662" s="10" t="s">
        <v>24</v>
      </c>
      <c r="K1662" t="str">
        <f>_xlfn.XLOOKUP(A1662,attrition_cleaned!$A:$A,attrition_cleaned!$B:$B,"Missing")</f>
        <v>No</v>
      </c>
      <c r="L1662" s="9"/>
      <c r="M1662">
        <f>_xlfn.XLOOKUP(A1662,compensation_cleaned!$A:$A,compensation_cleaned!$B:$B,"Missing")</f>
        <v>805416</v>
      </c>
      <c r="N1662">
        <f>_xlfn.XLOOKUP(A1662,compensation_cleaned!$A:$A,compensation_cleaned!$C:$C,"Missing")</f>
        <v>43472</v>
      </c>
      <c r="O1662" t="str">
        <f>_xlfn.XLOOKUP(A1662,compensation_cleaned!$A:$A,compensation_cleaned!$D:$D,"Missing")</f>
        <v>L2</v>
      </c>
      <c r="P1662">
        <f>_xlfn.XLOOKUP(A1662,engagement_pivot!$A:$A,engagement_pivot!$B:$B,"Missing")</f>
        <v>3</v>
      </c>
      <c r="Q1662" t="str">
        <f>IF(
  _xlfn.XLOOKUP(A1662, engagement_pivot!A:A, engagement_pivot!C:C, 0) &gt; 0,
  "Yes",
  "No"
)</f>
        <v>Yes</v>
      </c>
      <c r="R1662">
        <f t="shared" si="125"/>
        <v>71</v>
      </c>
      <c r="S1662" t="str">
        <f t="shared" si="126"/>
        <v>37+ months</v>
      </c>
      <c r="T1662">
        <f>_xlfn.XLOOKUP(A1662,performance_pivot!$A:$A,performance_pivot!$B:$B,"Missing")</f>
        <v>3</v>
      </c>
      <c r="U1662">
        <f>_xlfn.XLOOKUP(A1662,compensation_cleaned!$A:$A,compensation_cleaned!$F:$F,"Missing")</f>
        <v>746435.40070921986</v>
      </c>
      <c r="V1662" t="str">
        <f t="shared" si="127"/>
        <v>Above Avg Pay</v>
      </c>
      <c r="W1662" t="str">
        <f t="shared" si="128"/>
        <v>Low/Avg Performer</v>
      </c>
      <c r="Y1662" t="str">
        <f t="shared" si="129"/>
        <v>Overpaid Low Performer</v>
      </c>
    </row>
    <row r="1663" spans="1:25">
      <c r="A1663" s="11" t="s">
        <v>1849</v>
      </c>
      <c r="B1663" s="12" t="s">
        <v>19</v>
      </c>
      <c r="C1663" s="12">
        <v>30</v>
      </c>
      <c r="D1663" s="12" t="s">
        <v>20</v>
      </c>
      <c r="E1663" s="12" t="s">
        <v>49</v>
      </c>
      <c r="F1663" s="12" t="s">
        <v>68</v>
      </c>
      <c r="G1663" s="13">
        <v>44357</v>
      </c>
      <c r="H1663" s="12" t="s">
        <v>432</v>
      </c>
      <c r="I1663" s="12" t="s">
        <v>56</v>
      </c>
      <c r="J1663" s="14" t="s">
        <v>24</v>
      </c>
      <c r="K1663" t="str">
        <f>_xlfn.XLOOKUP(A1663,attrition_cleaned!$A:$A,attrition_cleaned!$B:$B,"Missing")</f>
        <v>Yes</v>
      </c>
      <c r="L1663" s="13">
        <v>44897</v>
      </c>
      <c r="M1663">
        <f>_xlfn.XLOOKUP(A1663,compensation_cleaned!$A:$A,compensation_cleaned!$B:$B,"Missing")</f>
        <v>709525</v>
      </c>
      <c r="N1663">
        <f>_xlfn.XLOOKUP(A1663,compensation_cleaned!$A:$A,compensation_cleaned!$C:$C,"Missing")</f>
        <v>43738</v>
      </c>
      <c r="O1663" t="str">
        <f>_xlfn.XLOOKUP(A1663,compensation_cleaned!$A:$A,compensation_cleaned!$D:$D,"Missing")</f>
        <v>L2</v>
      </c>
      <c r="P1663">
        <f>_xlfn.XLOOKUP(A1663,engagement_pivot!$A:$A,engagement_pivot!$B:$B,"Missing")</f>
        <v>1.6666666666666667</v>
      </c>
      <c r="Q1663" t="str">
        <f>IF(
  _xlfn.XLOOKUP(A1663, engagement_pivot!A:A, engagement_pivot!C:C, 0) &gt; 0,
  "Yes",
  "No"
)</f>
        <v>Yes</v>
      </c>
      <c r="R1663">
        <f t="shared" si="125"/>
        <v>17</v>
      </c>
      <c r="S1663" t="str">
        <f t="shared" si="126"/>
        <v>13–36 months</v>
      </c>
      <c r="T1663">
        <f>_xlfn.XLOOKUP(A1663,performance_pivot!$A:$A,performance_pivot!$B:$B,"Missing")</f>
        <v>3.25</v>
      </c>
      <c r="U1663">
        <f>_xlfn.XLOOKUP(A1663,compensation_cleaned!$A:$A,compensation_cleaned!$F:$F,"Missing")</f>
        <v>746435.40070921986</v>
      </c>
      <c r="V1663" t="str">
        <f t="shared" si="127"/>
        <v>Below Avg Pay</v>
      </c>
      <c r="W1663" t="str">
        <f t="shared" si="128"/>
        <v>Low/Avg Performer</v>
      </c>
      <c r="Y1663" t="str">
        <f t="shared" si="129"/>
        <v>Low Pay &amp; Low Performance</v>
      </c>
    </row>
    <row r="1664" spans="1:25">
      <c r="A1664" s="7" t="s">
        <v>1850</v>
      </c>
      <c r="B1664" s="8" t="s">
        <v>19</v>
      </c>
      <c r="C1664" s="8">
        <v>44</v>
      </c>
      <c r="D1664" s="8" t="s">
        <v>12</v>
      </c>
      <c r="E1664" s="8" t="s">
        <v>49</v>
      </c>
      <c r="F1664" s="8" t="s">
        <v>65</v>
      </c>
      <c r="G1664" s="9">
        <v>43399</v>
      </c>
      <c r="H1664" s="8" t="s">
        <v>338</v>
      </c>
      <c r="I1664" s="8" t="s">
        <v>16</v>
      </c>
      <c r="J1664" s="10" t="s">
        <v>24</v>
      </c>
      <c r="K1664" t="str">
        <f>_xlfn.XLOOKUP(A1664,attrition_cleaned!$A:$A,attrition_cleaned!$B:$B,"Missing")</f>
        <v>Yes</v>
      </c>
      <c r="L1664" s="9">
        <v>44279</v>
      </c>
      <c r="M1664">
        <f>_xlfn.XLOOKUP(A1664,compensation_cleaned!$A:$A,compensation_cleaned!$B:$B,"Missing")</f>
        <v>564030</v>
      </c>
      <c r="N1664">
        <f>_xlfn.XLOOKUP(A1664,compensation_cleaned!$A:$A,compensation_cleaned!$C:$C,"Missing")</f>
        <v>64957</v>
      </c>
      <c r="O1664" t="str">
        <f>_xlfn.XLOOKUP(A1664,compensation_cleaned!$A:$A,compensation_cleaned!$D:$D,"Missing")</f>
        <v>L1</v>
      </c>
      <c r="P1664">
        <f>_xlfn.XLOOKUP(A1664,engagement_pivot!$A:$A,engagement_pivot!$B:$B,"Missing")</f>
        <v>1</v>
      </c>
      <c r="Q1664" t="str">
        <f>IF(
  _xlfn.XLOOKUP(A1664, engagement_pivot!A:A, engagement_pivot!C:C, 0) &gt; 0,
  "Yes",
  "No"
)</f>
        <v>Yes</v>
      </c>
      <c r="R1664">
        <f t="shared" si="125"/>
        <v>28</v>
      </c>
      <c r="S1664" t="str">
        <f t="shared" si="126"/>
        <v>13–36 months</v>
      </c>
      <c r="T1664">
        <f>_xlfn.XLOOKUP(A1664,performance_pivot!$A:$A,performance_pivot!$B:$B,"Missing")</f>
        <v>3.25</v>
      </c>
      <c r="U1664">
        <f>_xlfn.XLOOKUP(A1664,compensation_cleaned!$A:$A,compensation_cleaned!$F:$F,"Missing")</f>
        <v>499723.03723404254</v>
      </c>
      <c r="V1664" t="str">
        <f t="shared" si="127"/>
        <v>Above Avg Pay</v>
      </c>
      <c r="W1664" t="str">
        <f t="shared" si="128"/>
        <v>Low/Avg Performer</v>
      </c>
      <c r="Y1664" t="str">
        <f t="shared" si="129"/>
        <v>Overpaid Low Performer</v>
      </c>
    </row>
    <row r="1665" spans="1:25">
      <c r="A1665" s="11" t="s">
        <v>1851</v>
      </c>
      <c r="B1665" s="12" t="s">
        <v>19</v>
      </c>
      <c r="C1665" s="12">
        <v>27</v>
      </c>
      <c r="D1665" s="12" t="s">
        <v>12</v>
      </c>
      <c r="E1665" s="12" t="s">
        <v>13</v>
      </c>
      <c r="F1665" s="12" t="s">
        <v>14</v>
      </c>
      <c r="G1665" s="13">
        <v>45043</v>
      </c>
      <c r="H1665" s="12" t="s">
        <v>518</v>
      </c>
      <c r="I1665" s="12" t="s">
        <v>16</v>
      </c>
      <c r="J1665" s="14" t="s">
        <v>17</v>
      </c>
      <c r="K1665" t="str">
        <f>_xlfn.XLOOKUP(A1665,attrition_cleaned!$A:$A,attrition_cleaned!$B:$B,"Missing")</f>
        <v>No</v>
      </c>
      <c r="L1665" s="13"/>
      <c r="M1665">
        <f>_xlfn.XLOOKUP(A1665,compensation_cleaned!$A:$A,compensation_cleaned!$B:$B,"Missing")</f>
        <v>526240</v>
      </c>
      <c r="N1665">
        <f>_xlfn.XLOOKUP(A1665,compensation_cleaned!$A:$A,compensation_cleaned!$C:$C,"Missing")</f>
        <v>56356</v>
      </c>
      <c r="O1665" t="str">
        <f>_xlfn.XLOOKUP(A1665,compensation_cleaned!$A:$A,compensation_cleaned!$D:$D,"Missing")</f>
        <v>L1</v>
      </c>
      <c r="P1665">
        <f>_xlfn.XLOOKUP(A1665,engagement_pivot!$A:$A,engagement_pivot!$B:$B,"Missing")</f>
        <v>3</v>
      </c>
      <c r="Q1665" t="str">
        <f>IF(
  _xlfn.XLOOKUP(A1665, engagement_pivot!A:A, engagement_pivot!C:C, 0) &gt; 0,
  "Yes",
  "No"
)</f>
        <v>Yes</v>
      </c>
      <c r="R1665">
        <f t="shared" si="125"/>
        <v>8</v>
      </c>
      <c r="S1665" t="str">
        <f t="shared" si="126"/>
        <v>0–12 months</v>
      </c>
      <c r="T1665">
        <f>_xlfn.XLOOKUP(A1665,performance_pivot!$A:$A,performance_pivot!$B:$B,"Missing")</f>
        <v>2</v>
      </c>
      <c r="U1665">
        <f>_xlfn.XLOOKUP(A1665,compensation_cleaned!$A:$A,compensation_cleaned!$F:$F,"Missing")</f>
        <v>499723.03723404254</v>
      </c>
      <c r="V1665" t="str">
        <f t="shared" si="127"/>
        <v>Above Avg Pay</v>
      </c>
      <c r="W1665" t="str">
        <f t="shared" si="128"/>
        <v>Low/Avg Performer</v>
      </c>
      <c r="Y1665" t="str">
        <f t="shared" si="129"/>
        <v>Overpaid Low Performer</v>
      </c>
    </row>
    <row r="1666" spans="1:25">
      <c r="A1666" s="7" t="s">
        <v>1852</v>
      </c>
      <c r="B1666" s="8" t="s">
        <v>19</v>
      </c>
      <c r="C1666" s="8">
        <v>36</v>
      </c>
      <c r="D1666" s="8" t="s">
        <v>12</v>
      </c>
      <c r="E1666" s="8" t="s">
        <v>37</v>
      </c>
      <c r="F1666" s="8" t="s">
        <v>43</v>
      </c>
      <c r="G1666" s="9">
        <v>43481</v>
      </c>
      <c r="H1666" s="8" t="s">
        <v>329</v>
      </c>
      <c r="I1666" s="8" t="s">
        <v>16</v>
      </c>
      <c r="J1666" s="10" t="s">
        <v>24</v>
      </c>
      <c r="K1666" t="str">
        <f>_xlfn.XLOOKUP(A1666,attrition_cleaned!$A:$A,attrition_cleaned!$B:$B,"Missing")</f>
        <v>No</v>
      </c>
      <c r="L1666" s="9"/>
      <c r="M1666">
        <f>_xlfn.XLOOKUP(A1666,compensation_cleaned!$A:$A,compensation_cleaned!$B:$B,"Missing")</f>
        <v>497489</v>
      </c>
      <c r="N1666">
        <f>_xlfn.XLOOKUP(A1666,compensation_cleaned!$A:$A,compensation_cleaned!$C:$C,"Missing")</f>
        <v>25074</v>
      </c>
      <c r="O1666" t="str">
        <f>_xlfn.XLOOKUP(A1666,compensation_cleaned!$A:$A,compensation_cleaned!$D:$D,"Missing")</f>
        <v>L1</v>
      </c>
      <c r="P1666">
        <f>_xlfn.XLOOKUP(A1666,engagement_pivot!$A:$A,engagement_pivot!$B:$B,"Missing")</f>
        <v>3</v>
      </c>
      <c r="Q1666" t="str">
        <f>IF(
  _xlfn.XLOOKUP(A1666, engagement_pivot!A:A, engagement_pivot!C:C, 0) &gt; 0,
  "Yes",
  "No"
)</f>
        <v>Yes</v>
      </c>
      <c r="R1666">
        <f t="shared" si="125"/>
        <v>59</v>
      </c>
      <c r="S1666" t="str">
        <f t="shared" si="126"/>
        <v>37+ months</v>
      </c>
      <c r="T1666">
        <f>_xlfn.XLOOKUP(A1666,performance_pivot!$A:$A,performance_pivot!$B:$B,"Missing")</f>
        <v>4</v>
      </c>
      <c r="U1666">
        <f>_xlfn.XLOOKUP(A1666,compensation_cleaned!$A:$A,compensation_cleaned!$F:$F,"Missing")</f>
        <v>499723.03723404254</v>
      </c>
      <c r="V1666" t="str">
        <f t="shared" si="127"/>
        <v>Below Avg Pay</v>
      </c>
      <c r="W1666" t="str">
        <f t="shared" si="128"/>
        <v>High Performer</v>
      </c>
      <c r="Y1666" t="str">
        <f t="shared" si="129"/>
        <v>Underpaid High Performer</v>
      </c>
    </row>
    <row r="1667" spans="1:25">
      <c r="A1667" s="11" t="s">
        <v>1853</v>
      </c>
      <c r="B1667" s="12" t="s">
        <v>19</v>
      </c>
      <c r="C1667" s="12">
        <v>36</v>
      </c>
      <c r="D1667" s="12" t="s">
        <v>12</v>
      </c>
      <c r="E1667" s="12" t="s">
        <v>26</v>
      </c>
      <c r="F1667" s="12" t="s">
        <v>58</v>
      </c>
      <c r="G1667" s="13">
        <v>45130</v>
      </c>
      <c r="H1667" s="12" t="s">
        <v>571</v>
      </c>
      <c r="I1667" s="12" t="s">
        <v>31</v>
      </c>
      <c r="J1667" s="14" t="s">
        <v>24</v>
      </c>
      <c r="K1667" t="str">
        <f>_xlfn.XLOOKUP(A1667,attrition_cleaned!$A:$A,attrition_cleaned!$B:$B,"Missing")</f>
        <v>No</v>
      </c>
      <c r="L1667" s="13"/>
      <c r="M1667">
        <f>_xlfn.XLOOKUP(A1667,compensation_cleaned!$A:$A,compensation_cleaned!$B:$B,"Missing")</f>
        <v>1177182</v>
      </c>
      <c r="N1667">
        <f>_xlfn.XLOOKUP(A1667,compensation_cleaned!$A:$A,compensation_cleaned!$C:$C,"Missing")</f>
        <v>90767</v>
      </c>
      <c r="O1667" t="str">
        <f>_xlfn.XLOOKUP(A1667,compensation_cleaned!$A:$A,compensation_cleaned!$D:$D,"Missing")</f>
        <v>L3</v>
      </c>
      <c r="P1667">
        <f>_xlfn.XLOOKUP(A1667,engagement_pivot!$A:$A,engagement_pivot!$B:$B,"Missing")</f>
        <v>3.6666666666666665</v>
      </c>
      <c r="Q1667" t="str">
        <f>IF(
  _xlfn.XLOOKUP(A1667, engagement_pivot!A:A, engagement_pivot!C:C, 0) &gt; 0,
  "Yes",
  "No"
)</f>
        <v>Yes</v>
      </c>
      <c r="R1667">
        <f t="shared" ref="R1667:R1730" si="130">IF(K1667="Yes",DATEDIF(G1667,L1667,"M"),DATEDIF(G1667,DATE(2023,12,31),"M"))</f>
        <v>5</v>
      </c>
      <c r="S1667" t="str">
        <f t="shared" ref="S1667:S1730" si="131">IF(R1667&lt;=12,"0–12 months",
 IF(R1667&lt;=36,"13–36 months","37+ months"))</f>
        <v>0–12 months</v>
      </c>
      <c r="T1667">
        <f>_xlfn.XLOOKUP(A1667,performance_pivot!$A:$A,performance_pivot!$B:$B,"Missing")</f>
        <v>4</v>
      </c>
      <c r="U1667">
        <f>_xlfn.XLOOKUP(A1667,compensation_cleaned!$A:$A,compensation_cleaned!$F:$F,"Missing")</f>
        <v>1044648.4727722772</v>
      </c>
      <c r="V1667" t="str">
        <f t="shared" ref="V1667:V1730" si="132">IF(M1667&gt;U1667,"Above Avg Pay","Below Avg Pay")</f>
        <v>Above Avg Pay</v>
      </c>
      <c r="W1667" t="str">
        <f t="shared" ref="W1667:W1730" si="133">IF(T1667&gt;=4,"High Performer","Low/Avg Performer")</f>
        <v>High Performer</v>
      </c>
      <c r="Y1667" t="str">
        <f t="shared" si="129"/>
        <v>Well Aligned</v>
      </c>
    </row>
    <row r="1668" spans="1:25">
      <c r="A1668" s="7" t="s">
        <v>1854</v>
      </c>
      <c r="B1668" s="8" t="s">
        <v>19</v>
      </c>
      <c r="C1668" s="8">
        <v>26</v>
      </c>
      <c r="D1668" s="8" t="s">
        <v>20</v>
      </c>
      <c r="E1668" s="8" t="s">
        <v>13</v>
      </c>
      <c r="F1668" s="8" t="s">
        <v>21</v>
      </c>
      <c r="G1668" s="9">
        <v>42776</v>
      </c>
      <c r="H1668" s="8" t="s">
        <v>51</v>
      </c>
      <c r="I1668" s="8" t="s">
        <v>56</v>
      </c>
      <c r="J1668" s="10" t="s">
        <v>24</v>
      </c>
      <c r="K1668" t="str">
        <f>_xlfn.XLOOKUP(A1668,attrition_cleaned!$A:$A,attrition_cleaned!$B:$B,"Missing")</f>
        <v>No</v>
      </c>
      <c r="L1668" s="9"/>
      <c r="M1668">
        <f>_xlfn.XLOOKUP(A1668,compensation_cleaned!$A:$A,compensation_cleaned!$B:$B,"Missing")</f>
        <v>741599</v>
      </c>
      <c r="N1668">
        <f>_xlfn.XLOOKUP(A1668,compensation_cleaned!$A:$A,compensation_cleaned!$C:$C,"Missing")</f>
        <v>86278</v>
      </c>
      <c r="O1668" t="str">
        <f>_xlfn.XLOOKUP(A1668,compensation_cleaned!$A:$A,compensation_cleaned!$D:$D,"Missing")</f>
        <v>L2</v>
      </c>
      <c r="P1668">
        <f>_xlfn.XLOOKUP(A1668,engagement_pivot!$A:$A,engagement_pivot!$B:$B,"Missing")</f>
        <v>3</v>
      </c>
      <c r="Q1668" t="str">
        <f>IF(
  _xlfn.XLOOKUP(A1668, engagement_pivot!A:A, engagement_pivot!C:C, 0) &gt; 0,
  "Yes",
  "No"
)</f>
        <v>Yes</v>
      </c>
      <c r="R1668">
        <f t="shared" si="130"/>
        <v>82</v>
      </c>
      <c r="S1668" t="str">
        <f t="shared" si="131"/>
        <v>37+ months</v>
      </c>
      <c r="T1668">
        <f>_xlfn.XLOOKUP(A1668,performance_pivot!$A:$A,performance_pivot!$B:$B,"Missing")</f>
        <v>3.5</v>
      </c>
      <c r="U1668">
        <f>_xlfn.XLOOKUP(A1668,compensation_cleaned!$A:$A,compensation_cleaned!$F:$F,"Missing")</f>
        <v>746435.40070921986</v>
      </c>
      <c r="V1668" t="str">
        <f t="shared" si="132"/>
        <v>Below Avg Pay</v>
      </c>
      <c r="W1668" t="str">
        <f t="shared" si="133"/>
        <v>Low/Avg Performer</v>
      </c>
      <c r="Y1668" t="str">
        <f t="shared" ref="Y1668:Y1731" si="134">IF(
 AND(V1668="Above Avg Pay",W1668="High Performer"),"Well Aligned",
 IF(
  AND(V1668="Below Avg Pay",W1668="High Performer"),"Underpaid High Performer",
  IF(
   AND(V1668="Above Avg Pay",W1668="Low/Avg Performer"),"Overpaid Low Performer",
   "Low Pay &amp; Low Performance"
  )
 )
)</f>
        <v>Low Pay &amp; Low Performance</v>
      </c>
    </row>
    <row r="1669" spans="1:25">
      <c r="A1669" s="11" t="s">
        <v>1855</v>
      </c>
      <c r="B1669" s="12" t="s">
        <v>19</v>
      </c>
      <c r="C1669" s="12">
        <v>44</v>
      </c>
      <c r="D1669" s="12" t="s">
        <v>12</v>
      </c>
      <c r="E1669" s="12" t="s">
        <v>26</v>
      </c>
      <c r="F1669" s="12" t="s">
        <v>58</v>
      </c>
      <c r="G1669" s="13">
        <v>44862</v>
      </c>
      <c r="H1669" s="12" t="s">
        <v>159</v>
      </c>
      <c r="I1669" s="12" t="s">
        <v>23</v>
      </c>
      <c r="J1669" s="14" t="s">
        <v>24</v>
      </c>
      <c r="K1669" t="str">
        <f>_xlfn.XLOOKUP(A1669,attrition_cleaned!$A:$A,attrition_cleaned!$B:$B,"Missing")</f>
        <v>No</v>
      </c>
      <c r="L1669" s="13"/>
      <c r="M1669">
        <f>_xlfn.XLOOKUP(A1669,compensation_cleaned!$A:$A,compensation_cleaned!$B:$B,"Missing")</f>
        <v>1033070</v>
      </c>
      <c r="N1669">
        <f>_xlfn.XLOOKUP(A1669,compensation_cleaned!$A:$A,compensation_cleaned!$C:$C,"Missing")</f>
        <v>129008</v>
      </c>
      <c r="O1669" t="str">
        <f>_xlfn.XLOOKUP(A1669,compensation_cleaned!$A:$A,compensation_cleaned!$D:$D,"Missing")</f>
        <v>L3</v>
      </c>
      <c r="P1669">
        <f>_xlfn.XLOOKUP(A1669,engagement_pivot!$A:$A,engagement_pivot!$B:$B,"Missing")</f>
        <v>2.3333333333333335</v>
      </c>
      <c r="Q1669" t="str">
        <f>IF(
  _xlfn.XLOOKUP(A1669, engagement_pivot!A:A, engagement_pivot!C:C, 0) &gt; 0,
  "Yes",
  "No"
)</f>
        <v>Yes</v>
      </c>
      <c r="R1669">
        <f t="shared" si="130"/>
        <v>14</v>
      </c>
      <c r="S1669" t="str">
        <f t="shared" si="131"/>
        <v>13–36 months</v>
      </c>
      <c r="T1669">
        <f>_xlfn.XLOOKUP(A1669,performance_pivot!$A:$A,performance_pivot!$B:$B,"Missing")</f>
        <v>3</v>
      </c>
      <c r="U1669">
        <f>_xlfn.XLOOKUP(A1669,compensation_cleaned!$A:$A,compensation_cleaned!$F:$F,"Missing")</f>
        <v>1044648.4727722772</v>
      </c>
      <c r="V1669" t="str">
        <f t="shared" si="132"/>
        <v>Below Avg Pay</v>
      </c>
      <c r="W1669" t="str">
        <f t="shared" si="133"/>
        <v>Low/Avg Performer</v>
      </c>
      <c r="Y1669" t="str">
        <f t="shared" si="134"/>
        <v>Low Pay &amp; Low Performance</v>
      </c>
    </row>
    <row r="1670" spans="1:25">
      <c r="A1670" s="7" t="s">
        <v>1856</v>
      </c>
      <c r="B1670" s="8" t="s">
        <v>19</v>
      </c>
      <c r="C1670" s="8">
        <v>29</v>
      </c>
      <c r="D1670" s="8" t="s">
        <v>20</v>
      </c>
      <c r="E1670" s="8" t="s">
        <v>26</v>
      </c>
      <c r="F1670" s="8" t="s">
        <v>58</v>
      </c>
      <c r="G1670" s="9">
        <v>43013</v>
      </c>
      <c r="H1670" s="8" t="s">
        <v>675</v>
      </c>
      <c r="I1670" s="8" t="s">
        <v>16</v>
      </c>
      <c r="J1670" s="10" t="s">
        <v>24</v>
      </c>
      <c r="K1670" t="str">
        <f>_xlfn.XLOOKUP(A1670,attrition_cleaned!$A:$A,attrition_cleaned!$B:$B,"Missing")</f>
        <v>No</v>
      </c>
      <c r="L1670" s="9"/>
      <c r="M1670">
        <f>_xlfn.XLOOKUP(A1670,compensation_cleaned!$A:$A,compensation_cleaned!$B:$B,"Missing")</f>
        <v>1001798</v>
      </c>
      <c r="N1670">
        <f>_xlfn.XLOOKUP(A1670,compensation_cleaned!$A:$A,compensation_cleaned!$C:$C,"Missing")</f>
        <v>68959</v>
      </c>
      <c r="O1670" t="str">
        <f>_xlfn.XLOOKUP(A1670,compensation_cleaned!$A:$A,compensation_cleaned!$D:$D,"Missing")</f>
        <v>L3</v>
      </c>
      <c r="P1670">
        <f>_xlfn.XLOOKUP(A1670,engagement_pivot!$A:$A,engagement_pivot!$B:$B,"Missing")</f>
        <v>4</v>
      </c>
      <c r="Q1670" t="str">
        <f>IF(
  _xlfn.XLOOKUP(A1670, engagement_pivot!A:A, engagement_pivot!C:C, 0) &gt; 0,
  "Yes",
  "No"
)</f>
        <v>Yes</v>
      </c>
      <c r="R1670">
        <f t="shared" si="130"/>
        <v>74</v>
      </c>
      <c r="S1670" t="str">
        <f t="shared" si="131"/>
        <v>37+ months</v>
      </c>
      <c r="T1670">
        <f>_xlfn.XLOOKUP(A1670,performance_pivot!$A:$A,performance_pivot!$B:$B,"Missing")</f>
        <v>3</v>
      </c>
      <c r="U1670">
        <f>_xlfn.XLOOKUP(A1670,compensation_cleaned!$A:$A,compensation_cleaned!$F:$F,"Missing")</f>
        <v>1044648.4727722772</v>
      </c>
      <c r="V1670" t="str">
        <f t="shared" si="132"/>
        <v>Below Avg Pay</v>
      </c>
      <c r="W1670" t="str">
        <f t="shared" si="133"/>
        <v>Low/Avg Performer</v>
      </c>
      <c r="Y1670" t="str">
        <f t="shared" si="134"/>
        <v>Low Pay &amp; Low Performance</v>
      </c>
    </row>
    <row r="1671" spans="1:25">
      <c r="A1671" s="11" t="s">
        <v>1857</v>
      </c>
      <c r="B1671" s="12" t="s">
        <v>19</v>
      </c>
      <c r="C1671" s="12">
        <v>41</v>
      </c>
      <c r="D1671" s="12" t="s">
        <v>12</v>
      </c>
      <c r="E1671" s="12" t="s">
        <v>37</v>
      </c>
      <c r="F1671" s="12" t="s">
        <v>43</v>
      </c>
      <c r="G1671" s="13">
        <v>44492</v>
      </c>
      <c r="H1671" s="12" t="s">
        <v>96</v>
      </c>
      <c r="I1671" s="12" t="s">
        <v>16</v>
      </c>
      <c r="J1671" s="14" t="s">
        <v>24</v>
      </c>
      <c r="K1671" t="str">
        <f>_xlfn.XLOOKUP(A1671,attrition_cleaned!$A:$A,attrition_cleaned!$B:$B,"Missing")</f>
        <v>No</v>
      </c>
      <c r="L1671" s="13"/>
      <c r="M1671">
        <f>_xlfn.XLOOKUP(A1671,compensation_cleaned!$A:$A,compensation_cleaned!$B:$B,"Missing")</f>
        <v>956488</v>
      </c>
      <c r="N1671">
        <f>_xlfn.XLOOKUP(A1671,compensation_cleaned!$A:$A,compensation_cleaned!$C:$C,"Missing")</f>
        <v>128650</v>
      </c>
      <c r="O1671" t="str">
        <f>_xlfn.XLOOKUP(A1671,compensation_cleaned!$A:$A,compensation_cleaned!$D:$D,"Missing")</f>
        <v>L3</v>
      </c>
      <c r="P1671">
        <f>_xlfn.XLOOKUP(A1671,engagement_pivot!$A:$A,engagement_pivot!$B:$B,"Missing")</f>
        <v>5</v>
      </c>
      <c r="Q1671" t="str">
        <f>IF(
  _xlfn.XLOOKUP(A1671, engagement_pivot!A:A, engagement_pivot!C:C, 0) &gt; 0,
  "Yes",
  "No"
)</f>
        <v>Yes</v>
      </c>
      <c r="R1671">
        <f t="shared" si="130"/>
        <v>26</v>
      </c>
      <c r="S1671" t="str">
        <f t="shared" si="131"/>
        <v>13–36 months</v>
      </c>
      <c r="T1671">
        <f>_xlfn.XLOOKUP(A1671,performance_pivot!$A:$A,performance_pivot!$B:$B,"Missing")</f>
        <v>4</v>
      </c>
      <c r="U1671">
        <f>_xlfn.XLOOKUP(A1671,compensation_cleaned!$A:$A,compensation_cleaned!$F:$F,"Missing")</f>
        <v>1044648.4727722772</v>
      </c>
      <c r="V1671" t="str">
        <f t="shared" si="132"/>
        <v>Below Avg Pay</v>
      </c>
      <c r="W1671" t="str">
        <f t="shared" si="133"/>
        <v>High Performer</v>
      </c>
      <c r="Y1671" t="str">
        <f t="shared" si="134"/>
        <v>Underpaid High Performer</v>
      </c>
    </row>
    <row r="1672" spans="1:25">
      <c r="A1672" s="7" t="s">
        <v>1858</v>
      </c>
      <c r="B1672" s="8" t="s">
        <v>19</v>
      </c>
      <c r="C1672" s="8">
        <v>26</v>
      </c>
      <c r="D1672" s="8" t="s">
        <v>20</v>
      </c>
      <c r="E1672" s="8" t="s">
        <v>37</v>
      </c>
      <c r="F1672" s="8" t="s">
        <v>38</v>
      </c>
      <c r="G1672" s="9">
        <v>43778</v>
      </c>
      <c r="H1672" s="8" t="s">
        <v>28</v>
      </c>
      <c r="I1672" s="8" t="s">
        <v>23</v>
      </c>
      <c r="J1672" s="10" t="s">
        <v>24</v>
      </c>
      <c r="K1672" t="str">
        <f>_xlfn.XLOOKUP(A1672,attrition_cleaned!$A:$A,attrition_cleaned!$B:$B,"Missing")</f>
        <v>No</v>
      </c>
      <c r="L1672" s="9"/>
      <c r="M1672">
        <f>_xlfn.XLOOKUP(A1672,compensation_cleaned!$A:$A,compensation_cleaned!$B:$B,"Missing")</f>
        <v>814359</v>
      </c>
      <c r="N1672">
        <f>_xlfn.XLOOKUP(A1672,compensation_cleaned!$A:$A,compensation_cleaned!$C:$C,"Missing")</f>
        <v>68735</v>
      </c>
      <c r="O1672" t="str">
        <f>_xlfn.XLOOKUP(A1672,compensation_cleaned!$A:$A,compensation_cleaned!$D:$D,"Missing")</f>
        <v>L2</v>
      </c>
      <c r="P1672">
        <f>_xlfn.XLOOKUP(A1672,engagement_pivot!$A:$A,engagement_pivot!$B:$B,"Missing")</f>
        <v>4</v>
      </c>
      <c r="Q1672" t="str">
        <f>IF(
  _xlfn.XLOOKUP(A1672, engagement_pivot!A:A, engagement_pivot!C:C, 0) &gt; 0,
  "Yes",
  "No"
)</f>
        <v>Yes</v>
      </c>
      <c r="R1672">
        <f t="shared" si="130"/>
        <v>49</v>
      </c>
      <c r="S1672" t="str">
        <f t="shared" si="131"/>
        <v>37+ months</v>
      </c>
      <c r="T1672">
        <f>_xlfn.XLOOKUP(A1672,performance_pivot!$A:$A,performance_pivot!$B:$B,"Missing")</f>
        <v>3.5</v>
      </c>
      <c r="U1672">
        <f>_xlfn.XLOOKUP(A1672,compensation_cleaned!$A:$A,compensation_cleaned!$F:$F,"Missing")</f>
        <v>746435.40070921986</v>
      </c>
      <c r="V1672" t="str">
        <f t="shared" si="132"/>
        <v>Above Avg Pay</v>
      </c>
      <c r="W1672" t="str">
        <f t="shared" si="133"/>
        <v>Low/Avg Performer</v>
      </c>
      <c r="Y1672" t="str">
        <f t="shared" si="134"/>
        <v>Overpaid Low Performer</v>
      </c>
    </row>
    <row r="1673" spans="1:25">
      <c r="A1673" s="11" t="s">
        <v>1859</v>
      </c>
      <c r="B1673" s="12" t="s">
        <v>19</v>
      </c>
      <c r="C1673" s="12">
        <v>30</v>
      </c>
      <c r="D1673" s="12" t="s">
        <v>20</v>
      </c>
      <c r="E1673" s="12" t="s">
        <v>33</v>
      </c>
      <c r="F1673" s="12" t="s">
        <v>112</v>
      </c>
      <c r="G1673" s="13">
        <v>43092</v>
      </c>
      <c r="H1673" s="12" t="s">
        <v>310</v>
      </c>
      <c r="I1673" s="12" t="s">
        <v>70</v>
      </c>
      <c r="J1673" s="14" t="s">
        <v>24</v>
      </c>
      <c r="K1673" t="str">
        <f>_xlfn.XLOOKUP(A1673,attrition_cleaned!$A:$A,attrition_cleaned!$B:$B,"Missing")</f>
        <v>Yes</v>
      </c>
      <c r="L1673" s="13">
        <v>44147</v>
      </c>
      <c r="M1673">
        <f>_xlfn.XLOOKUP(A1673,compensation_cleaned!$A:$A,compensation_cleaned!$B:$B,"Missing")</f>
        <v>826980</v>
      </c>
      <c r="N1673">
        <f>_xlfn.XLOOKUP(A1673,compensation_cleaned!$A:$A,compensation_cleaned!$C:$C,"Missing")</f>
        <v>58837</v>
      </c>
      <c r="O1673" t="str">
        <f>_xlfn.XLOOKUP(A1673,compensation_cleaned!$A:$A,compensation_cleaned!$D:$D,"Missing")</f>
        <v>L2</v>
      </c>
      <c r="P1673">
        <f>_xlfn.XLOOKUP(A1673,engagement_pivot!$A:$A,engagement_pivot!$B:$B,"Missing")</f>
        <v>3.6666666666666665</v>
      </c>
      <c r="Q1673" t="str">
        <f>IF(
  _xlfn.XLOOKUP(A1673, engagement_pivot!A:A, engagement_pivot!C:C, 0) &gt; 0,
  "Yes",
  "No"
)</f>
        <v>Yes</v>
      </c>
      <c r="R1673">
        <f t="shared" si="130"/>
        <v>34</v>
      </c>
      <c r="S1673" t="str">
        <f t="shared" si="131"/>
        <v>13–36 months</v>
      </c>
      <c r="T1673">
        <f>_xlfn.XLOOKUP(A1673,performance_pivot!$A:$A,performance_pivot!$B:$B,"Missing")</f>
        <v>2</v>
      </c>
      <c r="U1673">
        <f>_xlfn.XLOOKUP(A1673,compensation_cleaned!$A:$A,compensation_cleaned!$F:$F,"Missing")</f>
        <v>746435.40070921986</v>
      </c>
      <c r="V1673" t="str">
        <f t="shared" si="132"/>
        <v>Above Avg Pay</v>
      </c>
      <c r="W1673" t="str">
        <f t="shared" si="133"/>
        <v>Low/Avg Performer</v>
      </c>
      <c r="Y1673" t="str">
        <f t="shared" si="134"/>
        <v>Overpaid Low Performer</v>
      </c>
    </row>
    <row r="1674" spans="1:25">
      <c r="A1674" s="7" t="s">
        <v>1860</v>
      </c>
      <c r="B1674" s="8" t="s">
        <v>19</v>
      </c>
      <c r="C1674" s="8">
        <v>40</v>
      </c>
      <c r="D1674" s="8" t="s">
        <v>12</v>
      </c>
      <c r="E1674" s="8" t="s">
        <v>49</v>
      </c>
      <c r="F1674" s="8" t="s">
        <v>68</v>
      </c>
      <c r="G1674" s="9">
        <v>43278</v>
      </c>
      <c r="H1674" s="8" t="s">
        <v>126</v>
      </c>
      <c r="I1674" s="8" t="s">
        <v>70</v>
      </c>
      <c r="J1674" s="10" t="s">
        <v>24</v>
      </c>
      <c r="K1674" t="str">
        <f>_xlfn.XLOOKUP(A1674,attrition_cleaned!$A:$A,attrition_cleaned!$B:$B,"Missing")</f>
        <v>No</v>
      </c>
      <c r="L1674" s="9"/>
      <c r="M1674">
        <f>_xlfn.XLOOKUP(A1674,compensation_cleaned!$A:$A,compensation_cleaned!$B:$B,"Missing")</f>
        <v>786836</v>
      </c>
      <c r="N1674">
        <f>_xlfn.XLOOKUP(A1674,compensation_cleaned!$A:$A,compensation_cleaned!$C:$C,"Missing")</f>
        <v>57978</v>
      </c>
      <c r="O1674" t="str">
        <f>_xlfn.XLOOKUP(A1674,compensation_cleaned!$A:$A,compensation_cleaned!$D:$D,"Missing")</f>
        <v>L2</v>
      </c>
      <c r="P1674">
        <f>_xlfn.XLOOKUP(A1674,engagement_pivot!$A:$A,engagement_pivot!$B:$B,"Missing")</f>
        <v>2</v>
      </c>
      <c r="Q1674" t="str">
        <f>IF(
  _xlfn.XLOOKUP(A1674, engagement_pivot!A:A, engagement_pivot!C:C, 0) &gt; 0,
  "Yes",
  "No"
)</f>
        <v>Yes</v>
      </c>
      <c r="R1674">
        <f t="shared" si="130"/>
        <v>66</v>
      </c>
      <c r="S1674" t="str">
        <f t="shared" si="131"/>
        <v>37+ months</v>
      </c>
      <c r="T1674">
        <f>_xlfn.XLOOKUP(A1674,performance_pivot!$A:$A,performance_pivot!$B:$B,"Missing")</f>
        <v>3</v>
      </c>
      <c r="U1674">
        <f>_xlfn.XLOOKUP(A1674,compensation_cleaned!$A:$A,compensation_cleaned!$F:$F,"Missing")</f>
        <v>746435.40070921986</v>
      </c>
      <c r="V1674" t="str">
        <f t="shared" si="132"/>
        <v>Above Avg Pay</v>
      </c>
      <c r="W1674" t="str">
        <f t="shared" si="133"/>
        <v>Low/Avg Performer</v>
      </c>
      <c r="Y1674" t="str">
        <f t="shared" si="134"/>
        <v>Overpaid Low Performer</v>
      </c>
    </row>
    <row r="1675" spans="1:25">
      <c r="A1675" s="11" t="s">
        <v>1861</v>
      </c>
      <c r="B1675" s="12" t="s">
        <v>19</v>
      </c>
      <c r="C1675" s="12">
        <v>41</v>
      </c>
      <c r="D1675" s="12" t="s">
        <v>12</v>
      </c>
      <c r="E1675" s="12" t="s">
        <v>37</v>
      </c>
      <c r="F1675" s="12" t="s">
        <v>43</v>
      </c>
      <c r="G1675" s="13">
        <v>45114</v>
      </c>
      <c r="H1675" s="12" t="s">
        <v>47</v>
      </c>
      <c r="I1675" s="12" t="s">
        <v>23</v>
      </c>
      <c r="J1675" s="14" t="s">
        <v>24</v>
      </c>
      <c r="K1675" t="str">
        <f>_xlfn.XLOOKUP(A1675,attrition_cleaned!$A:$A,attrition_cleaned!$B:$B,"Missing")</f>
        <v>Yes</v>
      </c>
      <c r="L1675" s="13">
        <v>46794</v>
      </c>
      <c r="M1675">
        <f>_xlfn.XLOOKUP(A1675,compensation_cleaned!$A:$A,compensation_cleaned!$B:$B,"Missing")</f>
        <v>1128203</v>
      </c>
      <c r="N1675">
        <f>_xlfn.XLOOKUP(A1675,compensation_cleaned!$A:$A,compensation_cleaned!$C:$C,"Missing")</f>
        <v>135912</v>
      </c>
      <c r="O1675" t="str">
        <f>_xlfn.XLOOKUP(A1675,compensation_cleaned!$A:$A,compensation_cleaned!$D:$D,"Missing")</f>
        <v>L3</v>
      </c>
      <c r="P1675">
        <f>_xlfn.XLOOKUP(A1675,engagement_pivot!$A:$A,engagement_pivot!$B:$B,"Missing")</f>
        <v>4</v>
      </c>
      <c r="Q1675" t="str">
        <f>IF(
  _xlfn.XLOOKUP(A1675, engagement_pivot!A:A, engagement_pivot!C:C, 0) &gt; 0,
  "Yes",
  "No"
)</f>
        <v>Yes</v>
      </c>
      <c r="R1675">
        <f t="shared" si="130"/>
        <v>55</v>
      </c>
      <c r="S1675" t="str">
        <f t="shared" si="131"/>
        <v>37+ months</v>
      </c>
      <c r="T1675">
        <f>_xlfn.XLOOKUP(A1675,performance_pivot!$A:$A,performance_pivot!$B:$B,"Missing")</f>
        <v>4</v>
      </c>
      <c r="U1675">
        <f>_xlfn.XLOOKUP(A1675,compensation_cleaned!$A:$A,compensation_cleaned!$F:$F,"Missing")</f>
        <v>1044648.4727722772</v>
      </c>
      <c r="V1675" t="str">
        <f t="shared" si="132"/>
        <v>Above Avg Pay</v>
      </c>
      <c r="W1675" t="str">
        <f t="shared" si="133"/>
        <v>High Performer</v>
      </c>
      <c r="Y1675" t="str">
        <f t="shared" si="134"/>
        <v>Well Aligned</v>
      </c>
    </row>
    <row r="1676" spans="1:25">
      <c r="A1676" s="7" t="s">
        <v>1862</v>
      </c>
      <c r="B1676" s="8" t="s">
        <v>11</v>
      </c>
      <c r="C1676" s="8">
        <v>42</v>
      </c>
      <c r="D1676" s="8" t="s">
        <v>20</v>
      </c>
      <c r="E1676" s="8" t="s">
        <v>49</v>
      </c>
      <c r="F1676" s="8" t="s">
        <v>50</v>
      </c>
      <c r="G1676" s="9">
        <v>45276</v>
      </c>
      <c r="H1676" s="8" t="s">
        <v>124</v>
      </c>
      <c r="I1676" s="8" t="s">
        <v>31</v>
      </c>
      <c r="J1676" s="10" t="s">
        <v>24</v>
      </c>
      <c r="K1676" t="str">
        <f>_xlfn.XLOOKUP(A1676,attrition_cleaned!$A:$A,attrition_cleaned!$B:$B,"Missing")</f>
        <v>No</v>
      </c>
      <c r="L1676" s="9"/>
      <c r="M1676">
        <f>_xlfn.XLOOKUP(A1676,compensation_cleaned!$A:$A,compensation_cleaned!$B:$B,"Missing")</f>
        <v>533210</v>
      </c>
      <c r="N1676">
        <f>_xlfn.XLOOKUP(A1676,compensation_cleaned!$A:$A,compensation_cleaned!$C:$C,"Missing")</f>
        <v>68630</v>
      </c>
      <c r="O1676" t="str">
        <f>_xlfn.XLOOKUP(A1676,compensation_cleaned!$A:$A,compensation_cleaned!$D:$D,"Missing")</f>
        <v>L1</v>
      </c>
      <c r="P1676">
        <f>_xlfn.XLOOKUP(A1676,engagement_pivot!$A:$A,engagement_pivot!$B:$B,"Missing")</f>
        <v>2</v>
      </c>
      <c r="Q1676" t="str">
        <f>IF(
  _xlfn.XLOOKUP(A1676, engagement_pivot!A:A, engagement_pivot!C:C, 0) &gt; 0,
  "Yes",
  "No"
)</f>
        <v>Yes</v>
      </c>
      <c r="R1676">
        <f t="shared" si="130"/>
        <v>0</v>
      </c>
      <c r="S1676" t="str">
        <f t="shared" si="131"/>
        <v>0–12 months</v>
      </c>
      <c r="T1676">
        <f>_xlfn.XLOOKUP(A1676,performance_pivot!$A:$A,performance_pivot!$B:$B,"Missing")</f>
        <v>3.6666666666666665</v>
      </c>
      <c r="U1676">
        <f>_xlfn.XLOOKUP(A1676,compensation_cleaned!$A:$A,compensation_cleaned!$F:$F,"Missing")</f>
        <v>499723.03723404254</v>
      </c>
      <c r="V1676" t="str">
        <f t="shared" si="132"/>
        <v>Above Avg Pay</v>
      </c>
      <c r="W1676" t="str">
        <f t="shared" si="133"/>
        <v>Low/Avg Performer</v>
      </c>
      <c r="Y1676" t="str">
        <f t="shared" si="134"/>
        <v>Overpaid Low Performer</v>
      </c>
    </row>
    <row r="1677" spans="1:25">
      <c r="A1677" s="11" t="s">
        <v>1863</v>
      </c>
      <c r="B1677" s="12" t="s">
        <v>11</v>
      </c>
      <c r="C1677" s="12">
        <v>27</v>
      </c>
      <c r="D1677" s="12" t="s">
        <v>12</v>
      </c>
      <c r="E1677" s="12" t="s">
        <v>49</v>
      </c>
      <c r="F1677" s="12" t="s">
        <v>65</v>
      </c>
      <c r="G1677" s="13">
        <v>43949</v>
      </c>
      <c r="H1677" s="12" t="s">
        <v>382</v>
      </c>
      <c r="I1677" s="12" t="s">
        <v>23</v>
      </c>
      <c r="J1677" s="14" t="s">
        <v>24</v>
      </c>
      <c r="K1677" t="str">
        <f>_xlfn.XLOOKUP(A1677,attrition_cleaned!$A:$A,attrition_cleaned!$B:$B,"Missing")</f>
        <v>No</v>
      </c>
      <c r="L1677" s="13"/>
      <c r="M1677">
        <f>_xlfn.XLOOKUP(A1677,compensation_cleaned!$A:$A,compensation_cleaned!$B:$B,"Missing")</f>
        <v>670222</v>
      </c>
      <c r="N1677">
        <f>_xlfn.XLOOKUP(A1677,compensation_cleaned!$A:$A,compensation_cleaned!$C:$C,"Missing")</f>
        <v>80002</v>
      </c>
      <c r="O1677" t="str">
        <f>_xlfn.XLOOKUP(A1677,compensation_cleaned!$A:$A,compensation_cleaned!$D:$D,"Missing")</f>
        <v>L2</v>
      </c>
      <c r="P1677">
        <f>_xlfn.XLOOKUP(A1677,engagement_pivot!$A:$A,engagement_pivot!$B:$B,"Missing")</f>
        <v>3</v>
      </c>
      <c r="Q1677" t="str">
        <f>IF(
  _xlfn.XLOOKUP(A1677, engagement_pivot!A:A, engagement_pivot!C:C, 0) &gt; 0,
  "Yes",
  "No"
)</f>
        <v>Yes</v>
      </c>
      <c r="R1677">
        <f t="shared" si="130"/>
        <v>44</v>
      </c>
      <c r="S1677" t="str">
        <f t="shared" si="131"/>
        <v>37+ months</v>
      </c>
      <c r="T1677">
        <f>_xlfn.XLOOKUP(A1677,performance_pivot!$A:$A,performance_pivot!$B:$B,"Missing")</f>
        <v>4.5</v>
      </c>
      <c r="U1677">
        <f>_xlfn.XLOOKUP(A1677,compensation_cleaned!$A:$A,compensation_cleaned!$F:$F,"Missing")</f>
        <v>746435.40070921986</v>
      </c>
      <c r="V1677" t="str">
        <f t="shared" si="132"/>
        <v>Below Avg Pay</v>
      </c>
      <c r="W1677" t="str">
        <f t="shared" si="133"/>
        <v>High Performer</v>
      </c>
      <c r="Y1677" t="str">
        <f t="shared" si="134"/>
        <v>Underpaid High Performer</v>
      </c>
    </row>
    <row r="1678" spans="1:25">
      <c r="A1678" s="7" t="s">
        <v>1864</v>
      </c>
      <c r="B1678" s="8" t="s">
        <v>19</v>
      </c>
      <c r="C1678" s="8">
        <v>38</v>
      </c>
      <c r="D1678" s="8" t="s">
        <v>12</v>
      </c>
      <c r="E1678" s="8" t="s">
        <v>13</v>
      </c>
      <c r="F1678" s="8" t="s">
        <v>14</v>
      </c>
      <c r="G1678" s="9">
        <v>44721</v>
      </c>
      <c r="H1678" s="8" t="s">
        <v>530</v>
      </c>
      <c r="I1678" s="8" t="s">
        <v>31</v>
      </c>
      <c r="J1678" s="10" t="s">
        <v>17</v>
      </c>
      <c r="K1678" t="str">
        <f>_xlfn.XLOOKUP(A1678,attrition_cleaned!$A:$A,attrition_cleaned!$B:$B,"Missing")</f>
        <v>No</v>
      </c>
      <c r="L1678" s="9"/>
      <c r="M1678">
        <f>_xlfn.XLOOKUP(A1678,compensation_cleaned!$A:$A,compensation_cleaned!$B:$B,"Missing")</f>
        <v>415281</v>
      </c>
      <c r="N1678">
        <f>_xlfn.XLOOKUP(A1678,compensation_cleaned!$A:$A,compensation_cleaned!$C:$C,"Missing")</f>
        <v>26430</v>
      </c>
      <c r="O1678" t="str">
        <f>_xlfn.XLOOKUP(A1678,compensation_cleaned!$A:$A,compensation_cleaned!$D:$D,"Missing")</f>
        <v>L1</v>
      </c>
      <c r="P1678">
        <f>_xlfn.XLOOKUP(A1678,engagement_pivot!$A:$A,engagement_pivot!$B:$B,"Missing")</f>
        <v>4.5</v>
      </c>
      <c r="Q1678" t="str">
        <f>IF(
  _xlfn.XLOOKUP(A1678, engagement_pivot!A:A, engagement_pivot!C:C, 0) &gt; 0,
  "Yes",
  "No"
)</f>
        <v>Yes</v>
      </c>
      <c r="R1678">
        <f t="shared" si="130"/>
        <v>18</v>
      </c>
      <c r="S1678" t="str">
        <f t="shared" si="131"/>
        <v>13–36 months</v>
      </c>
      <c r="T1678">
        <f>_xlfn.XLOOKUP(A1678,performance_pivot!$A:$A,performance_pivot!$B:$B,"Missing")</f>
        <v>2.5</v>
      </c>
      <c r="U1678">
        <f>_xlfn.XLOOKUP(A1678,compensation_cleaned!$A:$A,compensation_cleaned!$F:$F,"Missing")</f>
        <v>499723.03723404254</v>
      </c>
      <c r="V1678" t="str">
        <f t="shared" si="132"/>
        <v>Below Avg Pay</v>
      </c>
      <c r="W1678" t="str">
        <f t="shared" si="133"/>
        <v>Low/Avg Performer</v>
      </c>
      <c r="Y1678" t="str">
        <f t="shared" si="134"/>
        <v>Low Pay &amp; Low Performance</v>
      </c>
    </row>
    <row r="1679" spans="1:25">
      <c r="A1679" s="11" t="s">
        <v>1865</v>
      </c>
      <c r="B1679" s="12" t="s">
        <v>19</v>
      </c>
      <c r="C1679" s="12">
        <v>31</v>
      </c>
      <c r="D1679" s="12" t="s">
        <v>20</v>
      </c>
      <c r="E1679" s="12" t="s">
        <v>49</v>
      </c>
      <c r="F1679" s="12" t="s">
        <v>68</v>
      </c>
      <c r="G1679" s="13">
        <v>44186</v>
      </c>
      <c r="H1679" s="12" t="s">
        <v>53</v>
      </c>
      <c r="I1679" s="12" t="s">
        <v>70</v>
      </c>
      <c r="J1679" s="14" t="s">
        <v>24</v>
      </c>
      <c r="K1679" t="str">
        <f>_xlfn.XLOOKUP(A1679,attrition_cleaned!$A:$A,attrition_cleaned!$B:$B,"Missing")</f>
        <v>No</v>
      </c>
      <c r="L1679" s="13"/>
      <c r="M1679">
        <f>_xlfn.XLOOKUP(A1679,compensation_cleaned!$A:$A,compensation_cleaned!$B:$B,"Missing")</f>
        <v>438816</v>
      </c>
      <c r="N1679">
        <f>_xlfn.XLOOKUP(A1679,compensation_cleaned!$A:$A,compensation_cleaned!$C:$C,"Missing")</f>
        <v>24917</v>
      </c>
      <c r="O1679" t="str">
        <f>_xlfn.XLOOKUP(A1679,compensation_cleaned!$A:$A,compensation_cleaned!$D:$D,"Missing")</f>
        <v>L1</v>
      </c>
      <c r="P1679">
        <f>_xlfn.XLOOKUP(A1679,engagement_pivot!$A:$A,engagement_pivot!$B:$B,"Missing")</f>
        <v>3</v>
      </c>
      <c r="Q1679" t="str">
        <f>IF(
  _xlfn.XLOOKUP(A1679, engagement_pivot!A:A, engagement_pivot!C:C, 0) &gt; 0,
  "Yes",
  "No"
)</f>
        <v>Yes</v>
      </c>
      <c r="R1679">
        <f t="shared" si="130"/>
        <v>36</v>
      </c>
      <c r="S1679" t="str">
        <f t="shared" si="131"/>
        <v>13–36 months</v>
      </c>
      <c r="T1679">
        <f>_xlfn.XLOOKUP(A1679,performance_pivot!$A:$A,performance_pivot!$B:$B,"Missing")</f>
        <v>3.75</v>
      </c>
      <c r="U1679">
        <f>_xlfn.XLOOKUP(A1679,compensation_cleaned!$A:$A,compensation_cleaned!$F:$F,"Missing")</f>
        <v>499723.03723404254</v>
      </c>
      <c r="V1679" t="str">
        <f t="shared" si="132"/>
        <v>Below Avg Pay</v>
      </c>
      <c r="W1679" t="str">
        <f t="shared" si="133"/>
        <v>Low/Avg Performer</v>
      </c>
      <c r="Y1679" t="str">
        <f t="shared" si="134"/>
        <v>Low Pay &amp; Low Performance</v>
      </c>
    </row>
    <row r="1680" spans="1:25">
      <c r="A1680" s="7" t="s">
        <v>1866</v>
      </c>
      <c r="B1680" s="8" t="s">
        <v>19</v>
      </c>
      <c r="C1680" s="8">
        <v>44</v>
      </c>
      <c r="D1680" s="8" t="s">
        <v>12</v>
      </c>
      <c r="E1680" s="8" t="s">
        <v>37</v>
      </c>
      <c r="F1680" s="8" t="s">
        <v>43</v>
      </c>
      <c r="G1680" s="9">
        <v>45100</v>
      </c>
      <c r="H1680" s="8" t="s">
        <v>372</v>
      </c>
      <c r="I1680" s="8" t="s">
        <v>31</v>
      </c>
      <c r="J1680" s="10" t="s">
        <v>24</v>
      </c>
      <c r="K1680" t="str">
        <f>_xlfn.XLOOKUP(A1680,attrition_cleaned!$A:$A,attrition_cleaned!$B:$B,"Missing")</f>
        <v>No</v>
      </c>
      <c r="L1680" s="9"/>
      <c r="M1680">
        <f>_xlfn.XLOOKUP(A1680,compensation_cleaned!$A:$A,compensation_cleaned!$B:$B,"Missing")</f>
        <v>808658</v>
      </c>
      <c r="N1680">
        <f>_xlfn.XLOOKUP(A1680,compensation_cleaned!$A:$A,compensation_cleaned!$C:$C,"Missing")</f>
        <v>89658</v>
      </c>
      <c r="O1680" t="str">
        <f>_xlfn.XLOOKUP(A1680,compensation_cleaned!$A:$A,compensation_cleaned!$D:$D,"Missing")</f>
        <v>L2</v>
      </c>
      <c r="P1680">
        <f>_xlfn.XLOOKUP(A1680,engagement_pivot!$A:$A,engagement_pivot!$B:$B,"Missing")</f>
        <v>3</v>
      </c>
      <c r="Q1680" t="str">
        <f>IF(
  _xlfn.XLOOKUP(A1680, engagement_pivot!A:A, engagement_pivot!C:C, 0) &gt; 0,
  "Yes",
  "No"
)</f>
        <v>Yes</v>
      </c>
      <c r="R1680">
        <f t="shared" si="130"/>
        <v>6</v>
      </c>
      <c r="S1680" t="str">
        <f t="shared" si="131"/>
        <v>0–12 months</v>
      </c>
      <c r="T1680">
        <f>_xlfn.XLOOKUP(A1680,performance_pivot!$A:$A,performance_pivot!$B:$B,"Missing")</f>
        <v>4.5</v>
      </c>
      <c r="U1680">
        <f>_xlfn.XLOOKUP(A1680,compensation_cleaned!$A:$A,compensation_cleaned!$F:$F,"Missing")</f>
        <v>746435.40070921986</v>
      </c>
      <c r="V1680" t="str">
        <f t="shared" si="132"/>
        <v>Above Avg Pay</v>
      </c>
      <c r="W1680" t="str">
        <f t="shared" si="133"/>
        <v>High Performer</v>
      </c>
      <c r="Y1680" t="str">
        <f t="shared" si="134"/>
        <v>Well Aligned</v>
      </c>
    </row>
    <row r="1681" spans="1:25">
      <c r="A1681" s="11" t="s">
        <v>1867</v>
      </c>
      <c r="B1681" s="12" t="s">
        <v>11</v>
      </c>
      <c r="C1681" s="12">
        <v>26</v>
      </c>
      <c r="D1681" s="12" t="s">
        <v>12</v>
      </c>
      <c r="E1681" s="12" t="s">
        <v>37</v>
      </c>
      <c r="F1681" s="12" t="s">
        <v>38</v>
      </c>
      <c r="G1681" s="13">
        <v>43138</v>
      </c>
      <c r="H1681" s="12" t="s">
        <v>144</v>
      </c>
      <c r="I1681" s="12" t="s">
        <v>31</v>
      </c>
      <c r="J1681" s="14" t="s">
        <v>24</v>
      </c>
      <c r="K1681" t="str">
        <f>_xlfn.XLOOKUP(A1681,attrition_cleaned!$A:$A,attrition_cleaned!$B:$B,"Missing")</f>
        <v>No</v>
      </c>
      <c r="L1681" s="13"/>
      <c r="M1681">
        <f>_xlfn.XLOOKUP(A1681,compensation_cleaned!$A:$A,compensation_cleaned!$B:$B,"Missing")</f>
        <v>629594</v>
      </c>
      <c r="N1681">
        <f>_xlfn.XLOOKUP(A1681,compensation_cleaned!$A:$A,compensation_cleaned!$C:$C,"Missing")</f>
        <v>84764</v>
      </c>
      <c r="O1681" t="str">
        <f>_xlfn.XLOOKUP(A1681,compensation_cleaned!$A:$A,compensation_cleaned!$D:$D,"Missing")</f>
        <v>L2</v>
      </c>
      <c r="P1681">
        <f>_xlfn.XLOOKUP(A1681,engagement_pivot!$A:$A,engagement_pivot!$B:$B,"Missing")</f>
        <v>3</v>
      </c>
      <c r="Q1681" t="str">
        <f>IF(
  _xlfn.XLOOKUP(A1681, engagement_pivot!A:A, engagement_pivot!C:C, 0) &gt; 0,
  "Yes",
  "No"
)</f>
        <v>Yes</v>
      </c>
      <c r="R1681">
        <f t="shared" si="130"/>
        <v>70</v>
      </c>
      <c r="S1681" t="str">
        <f t="shared" si="131"/>
        <v>37+ months</v>
      </c>
      <c r="T1681">
        <f>_xlfn.XLOOKUP(A1681,performance_pivot!$A:$A,performance_pivot!$B:$B,"Missing")</f>
        <v>4</v>
      </c>
      <c r="U1681">
        <f>_xlfn.XLOOKUP(A1681,compensation_cleaned!$A:$A,compensation_cleaned!$F:$F,"Missing")</f>
        <v>746435.40070921986</v>
      </c>
      <c r="V1681" t="str">
        <f t="shared" si="132"/>
        <v>Below Avg Pay</v>
      </c>
      <c r="W1681" t="str">
        <f t="shared" si="133"/>
        <v>High Performer</v>
      </c>
      <c r="Y1681" t="str">
        <f t="shared" si="134"/>
        <v>Underpaid High Performer</v>
      </c>
    </row>
    <row r="1682" spans="1:25">
      <c r="A1682" s="7" t="s">
        <v>1868</v>
      </c>
      <c r="B1682" s="8" t="s">
        <v>19</v>
      </c>
      <c r="C1682" s="8">
        <v>32</v>
      </c>
      <c r="D1682" s="8" t="s">
        <v>20</v>
      </c>
      <c r="E1682" s="8" t="s">
        <v>13</v>
      </c>
      <c r="F1682" s="8" t="s">
        <v>21</v>
      </c>
      <c r="G1682" s="9">
        <v>43744</v>
      </c>
      <c r="H1682" s="8" t="s">
        <v>96</v>
      </c>
      <c r="I1682" s="8" t="s">
        <v>70</v>
      </c>
      <c r="J1682" s="10" t="s">
        <v>24</v>
      </c>
      <c r="K1682" t="str">
        <f>_xlfn.XLOOKUP(A1682,attrition_cleaned!$A:$A,attrition_cleaned!$B:$B,"Missing")</f>
        <v>Yes</v>
      </c>
      <c r="L1682" s="9">
        <v>44206</v>
      </c>
      <c r="M1682">
        <f>_xlfn.XLOOKUP(A1682,compensation_cleaned!$A:$A,compensation_cleaned!$B:$B,"Missing")</f>
        <v>830409</v>
      </c>
      <c r="N1682">
        <f>_xlfn.XLOOKUP(A1682,compensation_cleaned!$A:$A,compensation_cleaned!$C:$C,"Missing")</f>
        <v>123084</v>
      </c>
      <c r="O1682" t="str">
        <f>_xlfn.XLOOKUP(A1682,compensation_cleaned!$A:$A,compensation_cleaned!$D:$D,"Missing")</f>
        <v>L2</v>
      </c>
      <c r="P1682">
        <f>_xlfn.XLOOKUP(A1682,engagement_pivot!$A:$A,engagement_pivot!$B:$B,"Missing")</f>
        <v>4</v>
      </c>
      <c r="Q1682" t="str">
        <f>IF(
  _xlfn.XLOOKUP(A1682, engagement_pivot!A:A, engagement_pivot!C:C, 0) &gt; 0,
  "Yes",
  "No"
)</f>
        <v>Yes</v>
      </c>
      <c r="R1682">
        <f t="shared" si="130"/>
        <v>15</v>
      </c>
      <c r="S1682" t="str">
        <f t="shared" si="131"/>
        <v>13–36 months</v>
      </c>
      <c r="T1682">
        <f>_xlfn.XLOOKUP(A1682,performance_pivot!$A:$A,performance_pivot!$B:$B,"Missing")</f>
        <v>5</v>
      </c>
      <c r="U1682">
        <f>_xlfn.XLOOKUP(A1682,compensation_cleaned!$A:$A,compensation_cleaned!$F:$F,"Missing")</f>
        <v>746435.40070921986</v>
      </c>
      <c r="V1682" t="str">
        <f t="shared" si="132"/>
        <v>Above Avg Pay</v>
      </c>
      <c r="W1682" t="str">
        <f t="shared" si="133"/>
        <v>High Performer</v>
      </c>
      <c r="Y1682" t="str">
        <f t="shared" si="134"/>
        <v>Well Aligned</v>
      </c>
    </row>
    <row r="1683" spans="1:25">
      <c r="A1683" s="11" t="s">
        <v>1869</v>
      </c>
      <c r="B1683" s="12" t="s">
        <v>11</v>
      </c>
      <c r="C1683" s="12">
        <v>27</v>
      </c>
      <c r="D1683" s="12" t="s">
        <v>20</v>
      </c>
      <c r="E1683" s="12" t="s">
        <v>26</v>
      </c>
      <c r="F1683" s="12" t="s">
        <v>27</v>
      </c>
      <c r="G1683" s="13">
        <v>44892</v>
      </c>
      <c r="H1683" s="12" t="s">
        <v>176</v>
      </c>
      <c r="I1683" s="12" t="s">
        <v>16</v>
      </c>
      <c r="J1683" s="14" t="s">
        <v>24</v>
      </c>
      <c r="K1683" t="str">
        <f>_xlfn.XLOOKUP(A1683,attrition_cleaned!$A:$A,attrition_cleaned!$B:$B,"Missing")</f>
        <v>No</v>
      </c>
      <c r="L1683" s="13"/>
      <c r="M1683">
        <f>_xlfn.XLOOKUP(A1683,compensation_cleaned!$A:$A,compensation_cleaned!$B:$B,"Missing")</f>
        <v>938801</v>
      </c>
      <c r="N1683">
        <f>_xlfn.XLOOKUP(A1683,compensation_cleaned!$A:$A,compensation_cleaned!$C:$C,"Missing")</f>
        <v>63111</v>
      </c>
      <c r="O1683" t="str">
        <f>_xlfn.XLOOKUP(A1683,compensation_cleaned!$A:$A,compensation_cleaned!$D:$D,"Missing")</f>
        <v>L3</v>
      </c>
      <c r="P1683">
        <f>_xlfn.XLOOKUP(A1683,engagement_pivot!$A:$A,engagement_pivot!$B:$B,"Missing")</f>
        <v>5</v>
      </c>
      <c r="Q1683" t="str">
        <f>IF(
  _xlfn.XLOOKUP(A1683, engagement_pivot!A:A, engagement_pivot!C:C, 0) &gt; 0,
  "Yes",
  "No"
)</f>
        <v>Yes</v>
      </c>
      <c r="R1683">
        <f t="shared" si="130"/>
        <v>13</v>
      </c>
      <c r="S1683" t="str">
        <f t="shared" si="131"/>
        <v>13–36 months</v>
      </c>
      <c r="T1683">
        <f>_xlfn.XLOOKUP(A1683,performance_pivot!$A:$A,performance_pivot!$B:$B,"Missing")</f>
        <v>3</v>
      </c>
      <c r="U1683">
        <f>_xlfn.XLOOKUP(A1683,compensation_cleaned!$A:$A,compensation_cleaned!$F:$F,"Missing")</f>
        <v>1044648.4727722772</v>
      </c>
      <c r="V1683" t="str">
        <f t="shared" si="132"/>
        <v>Below Avg Pay</v>
      </c>
      <c r="W1683" t="str">
        <f t="shared" si="133"/>
        <v>Low/Avg Performer</v>
      </c>
      <c r="Y1683" t="str">
        <f t="shared" si="134"/>
        <v>Low Pay &amp; Low Performance</v>
      </c>
    </row>
    <row r="1684" spans="1:25">
      <c r="A1684" s="7" t="s">
        <v>1870</v>
      </c>
      <c r="B1684" s="8" t="s">
        <v>19</v>
      </c>
      <c r="C1684" s="8">
        <v>36</v>
      </c>
      <c r="D1684" s="8" t="s">
        <v>12</v>
      </c>
      <c r="E1684" s="8" t="s">
        <v>37</v>
      </c>
      <c r="F1684" s="8" t="s">
        <v>38</v>
      </c>
      <c r="G1684" s="9">
        <v>45214</v>
      </c>
      <c r="H1684" s="8" t="s">
        <v>210</v>
      </c>
      <c r="I1684" s="8" t="s">
        <v>45</v>
      </c>
      <c r="J1684" s="10" t="s">
        <v>24</v>
      </c>
      <c r="K1684" t="str">
        <f>_xlfn.XLOOKUP(A1684,attrition_cleaned!$A:$A,attrition_cleaned!$B:$B,"Missing")</f>
        <v>Yes</v>
      </c>
      <c r="L1684" s="9">
        <v>46107</v>
      </c>
      <c r="M1684">
        <f>_xlfn.XLOOKUP(A1684,compensation_cleaned!$A:$A,compensation_cleaned!$B:$B,"Missing")</f>
        <v>839888</v>
      </c>
      <c r="N1684">
        <f>_xlfn.XLOOKUP(A1684,compensation_cleaned!$A:$A,compensation_cleaned!$C:$C,"Missing")</f>
        <v>106443</v>
      </c>
      <c r="O1684" t="str">
        <f>_xlfn.XLOOKUP(A1684,compensation_cleaned!$A:$A,compensation_cleaned!$D:$D,"Missing")</f>
        <v>L2</v>
      </c>
      <c r="P1684">
        <f>_xlfn.XLOOKUP(A1684,engagement_pivot!$A:$A,engagement_pivot!$B:$B,"Missing")</f>
        <v>1.5</v>
      </c>
      <c r="Q1684" t="str">
        <f>IF(
  _xlfn.XLOOKUP(A1684, engagement_pivot!A:A, engagement_pivot!C:C, 0) &gt; 0,
  "Yes",
  "No"
)</f>
        <v>Yes</v>
      </c>
      <c r="R1684">
        <f t="shared" si="130"/>
        <v>29</v>
      </c>
      <c r="S1684" t="str">
        <f t="shared" si="131"/>
        <v>13–36 months</v>
      </c>
      <c r="T1684">
        <f>_xlfn.XLOOKUP(A1684,performance_pivot!$A:$A,performance_pivot!$B:$B,"Missing")</f>
        <v>4</v>
      </c>
      <c r="U1684">
        <f>_xlfn.XLOOKUP(A1684,compensation_cleaned!$A:$A,compensation_cleaned!$F:$F,"Missing")</f>
        <v>746435.40070921986</v>
      </c>
      <c r="V1684" t="str">
        <f t="shared" si="132"/>
        <v>Above Avg Pay</v>
      </c>
      <c r="W1684" t="str">
        <f t="shared" si="133"/>
        <v>High Performer</v>
      </c>
      <c r="Y1684" t="str">
        <f t="shared" si="134"/>
        <v>Well Aligned</v>
      </c>
    </row>
    <row r="1685" spans="1:25">
      <c r="A1685" s="11" t="s">
        <v>1871</v>
      </c>
      <c r="B1685" s="12" t="s">
        <v>19</v>
      </c>
      <c r="C1685" s="12">
        <v>37</v>
      </c>
      <c r="D1685" s="12" t="s">
        <v>12</v>
      </c>
      <c r="E1685" s="12" t="s">
        <v>37</v>
      </c>
      <c r="F1685" s="12" t="s">
        <v>43</v>
      </c>
      <c r="G1685" s="13">
        <v>44550</v>
      </c>
      <c r="H1685" s="12" t="s">
        <v>767</v>
      </c>
      <c r="I1685" s="12" t="s">
        <v>31</v>
      </c>
      <c r="J1685" s="14" t="s">
        <v>24</v>
      </c>
      <c r="K1685" t="str">
        <f>_xlfn.XLOOKUP(A1685,attrition_cleaned!$A:$A,attrition_cleaned!$B:$B,"Missing")</f>
        <v>No</v>
      </c>
      <c r="L1685" s="13"/>
      <c r="M1685">
        <f>_xlfn.XLOOKUP(A1685,compensation_cleaned!$A:$A,compensation_cleaned!$B:$B,"Missing")</f>
        <v>457370</v>
      </c>
      <c r="N1685">
        <f>_xlfn.XLOOKUP(A1685,compensation_cleaned!$A:$A,compensation_cleaned!$C:$C,"Missing")</f>
        <v>63917</v>
      </c>
      <c r="O1685" t="str">
        <f>_xlfn.XLOOKUP(A1685,compensation_cleaned!$A:$A,compensation_cleaned!$D:$D,"Missing")</f>
        <v>L1</v>
      </c>
      <c r="P1685">
        <f>_xlfn.XLOOKUP(A1685,engagement_pivot!$A:$A,engagement_pivot!$B:$B,"Missing")</f>
        <v>5</v>
      </c>
      <c r="Q1685" t="str">
        <f>IF(
  _xlfn.XLOOKUP(A1685, engagement_pivot!A:A, engagement_pivot!C:C, 0) &gt; 0,
  "Yes",
  "No"
)</f>
        <v>Yes</v>
      </c>
      <c r="R1685">
        <f t="shared" si="130"/>
        <v>24</v>
      </c>
      <c r="S1685" t="str">
        <f t="shared" si="131"/>
        <v>13–36 months</v>
      </c>
      <c r="T1685">
        <f>_xlfn.XLOOKUP(A1685,performance_pivot!$A:$A,performance_pivot!$B:$B,"Missing")</f>
        <v>4</v>
      </c>
      <c r="U1685">
        <f>_xlfn.XLOOKUP(A1685,compensation_cleaned!$A:$A,compensation_cleaned!$F:$F,"Missing")</f>
        <v>499723.03723404254</v>
      </c>
      <c r="V1685" t="str">
        <f t="shared" si="132"/>
        <v>Below Avg Pay</v>
      </c>
      <c r="W1685" t="str">
        <f t="shared" si="133"/>
        <v>High Performer</v>
      </c>
      <c r="Y1685" t="str">
        <f t="shared" si="134"/>
        <v>Underpaid High Performer</v>
      </c>
    </row>
    <row r="1686" spans="1:25">
      <c r="A1686" s="7" t="s">
        <v>1872</v>
      </c>
      <c r="B1686" s="8" t="s">
        <v>11</v>
      </c>
      <c r="C1686" s="8">
        <v>43</v>
      </c>
      <c r="D1686" s="8" t="s">
        <v>12</v>
      </c>
      <c r="E1686" s="8" t="s">
        <v>37</v>
      </c>
      <c r="F1686" s="8" t="s">
        <v>43</v>
      </c>
      <c r="G1686" s="9">
        <v>43795</v>
      </c>
      <c r="H1686" s="8" t="s">
        <v>69</v>
      </c>
      <c r="I1686" s="8" t="s">
        <v>16</v>
      </c>
      <c r="J1686" s="10" t="s">
        <v>24</v>
      </c>
      <c r="K1686" t="str">
        <f>_xlfn.XLOOKUP(A1686,attrition_cleaned!$A:$A,attrition_cleaned!$B:$B,"Missing")</f>
        <v>Yes</v>
      </c>
      <c r="L1686" s="9">
        <v>45241</v>
      </c>
      <c r="M1686">
        <f>_xlfn.XLOOKUP(A1686,compensation_cleaned!$A:$A,compensation_cleaned!$B:$B,"Missing")</f>
        <v>570078</v>
      </c>
      <c r="N1686">
        <f>_xlfn.XLOOKUP(A1686,compensation_cleaned!$A:$A,compensation_cleaned!$C:$C,"Missing")</f>
        <v>37067</v>
      </c>
      <c r="O1686" t="str">
        <f>_xlfn.XLOOKUP(A1686,compensation_cleaned!$A:$A,compensation_cleaned!$D:$D,"Missing")</f>
        <v>L1</v>
      </c>
      <c r="P1686">
        <f>_xlfn.XLOOKUP(A1686,engagement_pivot!$A:$A,engagement_pivot!$B:$B,"Missing")</f>
        <v>3</v>
      </c>
      <c r="Q1686" t="str">
        <f>IF(
  _xlfn.XLOOKUP(A1686, engagement_pivot!A:A, engagement_pivot!C:C, 0) &gt; 0,
  "Yes",
  "No"
)</f>
        <v>Yes</v>
      </c>
      <c r="R1686">
        <f t="shared" si="130"/>
        <v>47</v>
      </c>
      <c r="S1686" t="str">
        <f t="shared" si="131"/>
        <v>37+ months</v>
      </c>
      <c r="T1686">
        <f>_xlfn.XLOOKUP(A1686,performance_pivot!$A:$A,performance_pivot!$B:$B,"Missing")</f>
        <v>2</v>
      </c>
      <c r="U1686">
        <f>_xlfn.XLOOKUP(A1686,compensation_cleaned!$A:$A,compensation_cleaned!$F:$F,"Missing")</f>
        <v>499723.03723404254</v>
      </c>
      <c r="V1686" t="str">
        <f t="shared" si="132"/>
        <v>Above Avg Pay</v>
      </c>
      <c r="W1686" t="str">
        <f t="shared" si="133"/>
        <v>Low/Avg Performer</v>
      </c>
      <c r="Y1686" t="str">
        <f t="shared" si="134"/>
        <v>Overpaid Low Performer</v>
      </c>
    </row>
    <row r="1687" spans="1:25">
      <c r="A1687" s="11" t="s">
        <v>1873</v>
      </c>
      <c r="B1687" s="12" t="s">
        <v>19</v>
      </c>
      <c r="C1687" s="12">
        <v>24</v>
      </c>
      <c r="D1687" s="12" t="s">
        <v>20</v>
      </c>
      <c r="E1687" s="12" t="s">
        <v>49</v>
      </c>
      <c r="F1687" s="12" t="s">
        <v>65</v>
      </c>
      <c r="G1687" s="13">
        <v>42797</v>
      </c>
      <c r="H1687" s="12" t="s">
        <v>462</v>
      </c>
      <c r="I1687" s="12" t="s">
        <v>45</v>
      </c>
      <c r="J1687" s="14" t="s">
        <v>24</v>
      </c>
      <c r="K1687" t="str">
        <f>_xlfn.XLOOKUP(A1687,attrition_cleaned!$A:$A,attrition_cleaned!$B:$B,"Missing")</f>
        <v>No</v>
      </c>
      <c r="L1687" s="13"/>
      <c r="M1687">
        <f>_xlfn.XLOOKUP(A1687,compensation_cleaned!$A:$A,compensation_cleaned!$B:$B,"Missing")</f>
        <v>439925</v>
      </c>
      <c r="N1687">
        <f>_xlfn.XLOOKUP(A1687,compensation_cleaned!$A:$A,compensation_cleaned!$C:$C,"Missing")</f>
        <v>29745</v>
      </c>
      <c r="O1687" t="str">
        <f>_xlfn.XLOOKUP(A1687,compensation_cleaned!$A:$A,compensation_cleaned!$D:$D,"Missing")</f>
        <v>L1</v>
      </c>
      <c r="P1687">
        <f>_xlfn.XLOOKUP(A1687,engagement_pivot!$A:$A,engagement_pivot!$B:$B,"Missing")</f>
        <v>3</v>
      </c>
      <c r="Q1687" t="str">
        <f>IF(
  _xlfn.XLOOKUP(A1687, engagement_pivot!A:A, engagement_pivot!C:C, 0) &gt; 0,
  "Yes",
  "No"
)</f>
        <v>Yes</v>
      </c>
      <c r="R1687">
        <f t="shared" si="130"/>
        <v>81</v>
      </c>
      <c r="S1687" t="str">
        <f t="shared" si="131"/>
        <v>37+ months</v>
      </c>
      <c r="T1687">
        <f>_xlfn.XLOOKUP(A1687,performance_pivot!$A:$A,performance_pivot!$B:$B,"Missing")</f>
        <v>3</v>
      </c>
      <c r="U1687">
        <f>_xlfn.XLOOKUP(A1687,compensation_cleaned!$A:$A,compensation_cleaned!$F:$F,"Missing")</f>
        <v>499723.03723404254</v>
      </c>
      <c r="V1687" t="str">
        <f t="shared" si="132"/>
        <v>Below Avg Pay</v>
      </c>
      <c r="W1687" t="str">
        <f t="shared" si="133"/>
        <v>Low/Avg Performer</v>
      </c>
      <c r="Y1687" t="str">
        <f t="shared" si="134"/>
        <v>Low Pay &amp; Low Performance</v>
      </c>
    </row>
    <row r="1688" spans="1:25">
      <c r="A1688" s="7" t="s">
        <v>1874</v>
      </c>
      <c r="B1688" s="8" t="s">
        <v>19</v>
      </c>
      <c r="C1688" s="8">
        <v>43</v>
      </c>
      <c r="D1688" s="8" t="s">
        <v>12</v>
      </c>
      <c r="E1688" s="8" t="s">
        <v>33</v>
      </c>
      <c r="F1688" s="8" t="s">
        <v>112</v>
      </c>
      <c r="G1688" s="9">
        <v>45238</v>
      </c>
      <c r="H1688" s="8" t="s">
        <v>239</v>
      </c>
      <c r="I1688" s="8" t="s">
        <v>31</v>
      </c>
      <c r="J1688" s="10" t="s">
        <v>24</v>
      </c>
      <c r="K1688" t="str">
        <f>_xlfn.XLOOKUP(A1688,attrition_cleaned!$A:$A,attrition_cleaned!$B:$B,"Missing")</f>
        <v>No</v>
      </c>
      <c r="L1688" s="9"/>
      <c r="M1688">
        <f>_xlfn.XLOOKUP(A1688,compensation_cleaned!$A:$A,compensation_cleaned!$B:$B,"Missing")</f>
        <v>862847</v>
      </c>
      <c r="N1688">
        <f>_xlfn.XLOOKUP(A1688,compensation_cleaned!$A:$A,compensation_cleaned!$C:$C,"Missing")</f>
        <v>107233</v>
      </c>
      <c r="O1688" t="str">
        <f>_xlfn.XLOOKUP(A1688,compensation_cleaned!$A:$A,compensation_cleaned!$D:$D,"Missing")</f>
        <v>L2</v>
      </c>
      <c r="P1688">
        <f>_xlfn.XLOOKUP(A1688,engagement_pivot!$A:$A,engagement_pivot!$B:$B,"Missing")</f>
        <v>1</v>
      </c>
      <c r="Q1688" t="str">
        <f>IF(
  _xlfn.XLOOKUP(A1688, engagement_pivot!A:A, engagement_pivot!C:C, 0) &gt; 0,
  "Yes",
  "No"
)</f>
        <v>Yes</v>
      </c>
      <c r="R1688">
        <f t="shared" si="130"/>
        <v>1</v>
      </c>
      <c r="S1688" t="str">
        <f t="shared" si="131"/>
        <v>0–12 months</v>
      </c>
      <c r="T1688">
        <f>_xlfn.XLOOKUP(A1688,performance_pivot!$A:$A,performance_pivot!$B:$B,"Missing")</f>
        <v>4</v>
      </c>
      <c r="U1688">
        <f>_xlfn.XLOOKUP(A1688,compensation_cleaned!$A:$A,compensation_cleaned!$F:$F,"Missing")</f>
        <v>746435.40070921986</v>
      </c>
      <c r="V1688" t="str">
        <f t="shared" si="132"/>
        <v>Above Avg Pay</v>
      </c>
      <c r="W1688" t="str">
        <f t="shared" si="133"/>
        <v>High Performer</v>
      </c>
      <c r="Y1688" t="str">
        <f t="shared" si="134"/>
        <v>Well Aligned</v>
      </c>
    </row>
    <row r="1689" spans="1:25">
      <c r="A1689" s="11" t="s">
        <v>1875</v>
      </c>
      <c r="B1689" s="12" t="s">
        <v>19</v>
      </c>
      <c r="C1689" s="12">
        <v>39</v>
      </c>
      <c r="D1689" s="12" t="s">
        <v>20</v>
      </c>
      <c r="E1689" s="12" t="s">
        <v>49</v>
      </c>
      <c r="F1689" s="12" t="s">
        <v>68</v>
      </c>
      <c r="G1689" s="13">
        <v>44458</v>
      </c>
      <c r="H1689" s="12" t="s">
        <v>60</v>
      </c>
      <c r="I1689" s="12" t="s">
        <v>70</v>
      </c>
      <c r="J1689" s="14" t="s">
        <v>24</v>
      </c>
      <c r="K1689" t="str">
        <f>_xlfn.XLOOKUP(A1689,attrition_cleaned!$A:$A,attrition_cleaned!$B:$B,"Missing")</f>
        <v>No</v>
      </c>
      <c r="L1689" s="13"/>
      <c r="M1689">
        <f>_xlfn.XLOOKUP(A1689,compensation_cleaned!$A:$A,compensation_cleaned!$B:$B,"Missing")</f>
        <v>781722</v>
      </c>
      <c r="N1689">
        <f>_xlfn.XLOOKUP(A1689,compensation_cleaned!$A:$A,compensation_cleaned!$C:$C,"Missing")</f>
        <v>88706</v>
      </c>
      <c r="O1689" t="str">
        <f>_xlfn.XLOOKUP(A1689,compensation_cleaned!$A:$A,compensation_cleaned!$D:$D,"Missing")</f>
        <v>L2</v>
      </c>
      <c r="P1689">
        <f>_xlfn.XLOOKUP(A1689,engagement_pivot!$A:$A,engagement_pivot!$B:$B,"Missing")</f>
        <v>4.5</v>
      </c>
      <c r="Q1689" t="str">
        <f>IF(
  _xlfn.XLOOKUP(A1689, engagement_pivot!A:A, engagement_pivot!C:C, 0) &gt; 0,
  "Yes",
  "No"
)</f>
        <v>Yes</v>
      </c>
      <c r="R1689">
        <f t="shared" si="130"/>
        <v>27</v>
      </c>
      <c r="S1689" t="str">
        <f t="shared" si="131"/>
        <v>13–36 months</v>
      </c>
      <c r="T1689">
        <f>_xlfn.XLOOKUP(A1689,performance_pivot!$A:$A,performance_pivot!$B:$B,"Missing")</f>
        <v>4.25</v>
      </c>
      <c r="U1689">
        <f>_xlfn.XLOOKUP(A1689,compensation_cleaned!$A:$A,compensation_cleaned!$F:$F,"Missing")</f>
        <v>746435.40070921986</v>
      </c>
      <c r="V1689" t="str">
        <f t="shared" si="132"/>
        <v>Above Avg Pay</v>
      </c>
      <c r="W1689" t="str">
        <f t="shared" si="133"/>
        <v>High Performer</v>
      </c>
      <c r="Y1689" t="str">
        <f t="shared" si="134"/>
        <v>Well Aligned</v>
      </c>
    </row>
    <row r="1690" spans="1:25">
      <c r="A1690" s="7" t="s">
        <v>1876</v>
      </c>
      <c r="B1690" s="8" t="s">
        <v>19</v>
      </c>
      <c r="C1690" s="8">
        <v>23</v>
      </c>
      <c r="D1690" s="8" t="s">
        <v>12</v>
      </c>
      <c r="E1690" s="8" t="s">
        <v>37</v>
      </c>
      <c r="F1690" s="8" t="s">
        <v>38</v>
      </c>
      <c r="G1690" s="9">
        <v>43269</v>
      </c>
      <c r="H1690" s="8" t="s">
        <v>84</v>
      </c>
      <c r="I1690" s="8" t="s">
        <v>16</v>
      </c>
      <c r="J1690" s="10" t="s">
        <v>24</v>
      </c>
      <c r="K1690" t="str">
        <f>_xlfn.XLOOKUP(A1690,attrition_cleaned!$A:$A,attrition_cleaned!$B:$B,"Missing")</f>
        <v>Yes</v>
      </c>
      <c r="L1690" s="9">
        <v>44799</v>
      </c>
      <c r="M1690">
        <f>_xlfn.XLOOKUP(A1690,compensation_cleaned!$A:$A,compensation_cleaned!$B:$B,"Missing")</f>
        <v>658931</v>
      </c>
      <c r="N1690">
        <f>_xlfn.XLOOKUP(A1690,compensation_cleaned!$A:$A,compensation_cleaned!$C:$C,"Missing")</f>
        <v>92954</v>
      </c>
      <c r="O1690" t="str">
        <f>_xlfn.XLOOKUP(A1690,compensation_cleaned!$A:$A,compensation_cleaned!$D:$D,"Missing")</f>
        <v>L2</v>
      </c>
      <c r="P1690">
        <f>_xlfn.XLOOKUP(A1690,engagement_pivot!$A:$A,engagement_pivot!$B:$B,"Missing")</f>
        <v>5</v>
      </c>
      <c r="Q1690" t="str">
        <f>IF(
  _xlfn.XLOOKUP(A1690, engagement_pivot!A:A, engagement_pivot!C:C, 0) &gt; 0,
  "Yes",
  "No"
)</f>
        <v>Yes</v>
      </c>
      <c r="R1690">
        <f t="shared" si="130"/>
        <v>50</v>
      </c>
      <c r="S1690" t="str">
        <f t="shared" si="131"/>
        <v>37+ months</v>
      </c>
      <c r="T1690">
        <f>_xlfn.XLOOKUP(A1690,performance_pivot!$A:$A,performance_pivot!$B:$B,"Missing")</f>
        <v>5</v>
      </c>
      <c r="U1690">
        <f>_xlfn.XLOOKUP(A1690,compensation_cleaned!$A:$A,compensation_cleaned!$F:$F,"Missing")</f>
        <v>746435.40070921986</v>
      </c>
      <c r="V1690" t="str">
        <f t="shared" si="132"/>
        <v>Below Avg Pay</v>
      </c>
      <c r="W1690" t="str">
        <f t="shared" si="133"/>
        <v>High Performer</v>
      </c>
      <c r="Y1690" t="str">
        <f t="shared" si="134"/>
        <v>Underpaid High Performer</v>
      </c>
    </row>
    <row r="1691" spans="1:25">
      <c r="A1691" s="11" t="s">
        <v>1877</v>
      </c>
      <c r="B1691" s="12" t="s">
        <v>11</v>
      </c>
      <c r="C1691" s="12">
        <v>40</v>
      </c>
      <c r="D1691" s="12" t="s">
        <v>12</v>
      </c>
      <c r="E1691" s="12" t="s">
        <v>37</v>
      </c>
      <c r="F1691" s="12" t="s">
        <v>38</v>
      </c>
      <c r="G1691" s="13">
        <v>43500</v>
      </c>
      <c r="H1691" s="12" t="s">
        <v>247</v>
      </c>
      <c r="I1691" s="12" t="s">
        <v>23</v>
      </c>
      <c r="J1691" s="14" t="s">
        <v>24</v>
      </c>
      <c r="K1691" t="str">
        <f>_xlfn.XLOOKUP(A1691,attrition_cleaned!$A:$A,attrition_cleaned!$B:$B,"Missing")</f>
        <v>No</v>
      </c>
      <c r="L1691" s="13"/>
      <c r="M1691">
        <f>_xlfn.XLOOKUP(A1691,compensation_cleaned!$A:$A,compensation_cleaned!$B:$B,"Missing")</f>
        <v>446459</v>
      </c>
      <c r="N1691">
        <f>_xlfn.XLOOKUP(A1691,compensation_cleaned!$A:$A,compensation_cleaned!$C:$C,"Missing")</f>
        <v>32920</v>
      </c>
      <c r="O1691" t="str">
        <f>_xlfn.XLOOKUP(A1691,compensation_cleaned!$A:$A,compensation_cleaned!$D:$D,"Missing")</f>
        <v>L1</v>
      </c>
      <c r="P1691">
        <f>_xlfn.XLOOKUP(A1691,engagement_pivot!$A:$A,engagement_pivot!$B:$B,"Missing")</f>
        <v>4.333333333333333</v>
      </c>
      <c r="Q1691" t="str">
        <f>IF(
  _xlfn.XLOOKUP(A1691, engagement_pivot!A:A, engagement_pivot!C:C, 0) &gt; 0,
  "Yes",
  "No"
)</f>
        <v>Yes</v>
      </c>
      <c r="R1691">
        <f t="shared" si="130"/>
        <v>58</v>
      </c>
      <c r="S1691" t="str">
        <f t="shared" si="131"/>
        <v>37+ months</v>
      </c>
      <c r="T1691">
        <f>_xlfn.XLOOKUP(A1691,performance_pivot!$A:$A,performance_pivot!$B:$B,"Missing")</f>
        <v>4</v>
      </c>
      <c r="U1691">
        <f>_xlfn.XLOOKUP(A1691,compensation_cleaned!$A:$A,compensation_cleaned!$F:$F,"Missing")</f>
        <v>499723.03723404254</v>
      </c>
      <c r="V1691" t="str">
        <f t="shared" si="132"/>
        <v>Below Avg Pay</v>
      </c>
      <c r="W1691" t="str">
        <f t="shared" si="133"/>
        <v>High Performer</v>
      </c>
      <c r="Y1691" t="str">
        <f t="shared" si="134"/>
        <v>Underpaid High Performer</v>
      </c>
    </row>
    <row r="1692" spans="1:25">
      <c r="A1692" s="7" t="s">
        <v>1878</v>
      </c>
      <c r="B1692" s="8" t="s">
        <v>11</v>
      </c>
      <c r="C1692" s="8">
        <v>35</v>
      </c>
      <c r="D1692" s="8" t="s">
        <v>20</v>
      </c>
      <c r="E1692" s="8" t="s">
        <v>13</v>
      </c>
      <c r="F1692" s="8" t="s">
        <v>21</v>
      </c>
      <c r="G1692" s="9">
        <v>43075</v>
      </c>
      <c r="H1692" s="8" t="s">
        <v>90</v>
      </c>
      <c r="I1692" s="8" t="s">
        <v>45</v>
      </c>
      <c r="J1692" s="10" t="s">
        <v>24</v>
      </c>
      <c r="K1692" t="str">
        <f>_xlfn.XLOOKUP(A1692,attrition_cleaned!$A:$A,attrition_cleaned!$B:$B,"Missing")</f>
        <v>No</v>
      </c>
      <c r="L1692" s="9"/>
      <c r="M1692">
        <f>_xlfn.XLOOKUP(A1692,compensation_cleaned!$A:$A,compensation_cleaned!$B:$B,"Missing")</f>
        <v>711577</v>
      </c>
      <c r="N1692">
        <f>_xlfn.XLOOKUP(A1692,compensation_cleaned!$A:$A,compensation_cleaned!$C:$C,"Missing")</f>
        <v>103014</v>
      </c>
      <c r="O1692" t="str">
        <f>_xlfn.XLOOKUP(A1692,compensation_cleaned!$A:$A,compensation_cleaned!$D:$D,"Missing")</f>
        <v>L2</v>
      </c>
      <c r="P1692">
        <f>_xlfn.XLOOKUP(A1692,engagement_pivot!$A:$A,engagement_pivot!$B:$B,"Missing")</f>
        <v>3</v>
      </c>
      <c r="Q1692" t="str">
        <f>IF(
  _xlfn.XLOOKUP(A1692, engagement_pivot!A:A, engagement_pivot!C:C, 0) &gt; 0,
  "Yes",
  "No"
)</f>
        <v>Yes</v>
      </c>
      <c r="R1692">
        <f t="shared" si="130"/>
        <v>72</v>
      </c>
      <c r="S1692" t="str">
        <f t="shared" si="131"/>
        <v>37+ months</v>
      </c>
      <c r="T1692">
        <f>_xlfn.XLOOKUP(A1692,performance_pivot!$A:$A,performance_pivot!$B:$B,"Missing")</f>
        <v>3</v>
      </c>
      <c r="U1692">
        <f>_xlfn.XLOOKUP(A1692,compensation_cleaned!$A:$A,compensation_cleaned!$F:$F,"Missing")</f>
        <v>746435.40070921986</v>
      </c>
      <c r="V1692" t="str">
        <f t="shared" si="132"/>
        <v>Below Avg Pay</v>
      </c>
      <c r="W1692" t="str">
        <f t="shared" si="133"/>
        <v>Low/Avg Performer</v>
      </c>
      <c r="Y1692" t="str">
        <f t="shared" si="134"/>
        <v>Low Pay &amp; Low Performance</v>
      </c>
    </row>
    <row r="1693" spans="1:25">
      <c r="A1693" s="11" t="s">
        <v>1879</v>
      </c>
      <c r="B1693" s="12" t="s">
        <v>19</v>
      </c>
      <c r="C1693" s="12">
        <v>40</v>
      </c>
      <c r="D1693" s="12" t="s">
        <v>12</v>
      </c>
      <c r="E1693" s="12" t="s">
        <v>33</v>
      </c>
      <c r="F1693" s="12" t="s">
        <v>34</v>
      </c>
      <c r="G1693" s="13">
        <v>44437</v>
      </c>
      <c r="H1693" s="12" t="s">
        <v>215</v>
      </c>
      <c r="I1693" s="12" t="s">
        <v>56</v>
      </c>
      <c r="J1693" s="14" t="s">
        <v>24</v>
      </c>
      <c r="K1693" t="str">
        <f>_xlfn.XLOOKUP(A1693,attrition_cleaned!$A:$A,attrition_cleaned!$B:$B,"Missing")</f>
        <v>No</v>
      </c>
      <c r="L1693" s="13"/>
      <c r="M1693">
        <f>_xlfn.XLOOKUP(A1693,compensation_cleaned!$A:$A,compensation_cleaned!$B:$B,"Missing")</f>
        <v>1044670</v>
      </c>
      <c r="N1693">
        <f>_xlfn.XLOOKUP(A1693,compensation_cleaned!$A:$A,compensation_cleaned!$C:$C,"Missing")</f>
        <v>112353</v>
      </c>
      <c r="O1693" t="str">
        <f>_xlfn.XLOOKUP(A1693,compensation_cleaned!$A:$A,compensation_cleaned!$D:$D,"Missing")</f>
        <v>L3</v>
      </c>
      <c r="P1693">
        <f>_xlfn.XLOOKUP(A1693,engagement_pivot!$A:$A,engagement_pivot!$B:$B,"Missing")</f>
        <v>3.3333333333333335</v>
      </c>
      <c r="Q1693" t="str">
        <f>IF(
  _xlfn.XLOOKUP(A1693, engagement_pivot!A:A, engagement_pivot!C:C, 0) &gt; 0,
  "Yes",
  "No"
)</f>
        <v>Yes</v>
      </c>
      <c r="R1693">
        <f t="shared" si="130"/>
        <v>28</v>
      </c>
      <c r="S1693" t="str">
        <f t="shared" si="131"/>
        <v>13–36 months</v>
      </c>
      <c r="T1693">
        <f>_xlfn.XLOOKUP(A1693,performance_pivot!$A:$A,performance_pivot!$B:$B,"Missing")</f>
        <v>3.5</v>
      </c>
      <c r="U1693">
        <f>_xlfn.XLOOKUP(A1693,compensation_cleaned!$A:$A,compensation_cleaned!$F:$F,"Missing")</f>
        <v>1044648.4727722772</v>
      </c>
      <c r="V1693" t="str">
        <f t="shared" si="132"/>
        <v>Above Avg Pay</v>
      </c>
      <c r="W1693" t="str">
        <f t="shared" si="133"/>
        <v>Low/Avg Performer</v>
      </c>
      <c r="Y1693" t="str">
        <f t="shared" si="134"/>
        <v>Overpaid Low Performer</v>
      </c>
    </row>
    <row r="1694" spans="1:25">
      <c r="A1694" s="7" t="s">
        <v>1880</v>
      </c>
      <c r="B1694" s="8" t="s">
        <v>11</v>
      </c>
      <c r="C1694" s="8">
        <v>35</v>
      </c>
      <c r="D1694" s="8" t="s">
        <v>20</v>
      </c>
      <c r="E1694" s="8" t="s">
        <v>33</v>
      </c>
      <c r="F1694" s="8" t="s">
        <v>34</v>
      </c>
      <c r="G1694" s="9">
        <v>43438</v>
      </c>
      <c r="H1694" s="8" t="s">
        <v>382</v>
      </c>
      <c r="I1694" s="8" t="s">
        <v>23</v>
      </c>
      <c r="J1694" s="10" t="s">
        <v>17</v>
      </c>
      <c r="K1694" t="str">
        <f>_xlfn.XLOOKUP(A1694,attrition_cleaned!$A:$A,attrition_cleaned!$B:$B,"Missing")</f>
        <v>No</v>
      </c>
      <c r="L1694" s="9"/>
      <c r="M1694">
        <f>_xlfn.XLOOKUP(A1694,compensation_cleaned!$A:$A,compensation_cleaned!$B:$B,"Missing")</f>
        <v>736322</v>
      </c>
      <c r="N1694">
        <f>_xlfn.XLOOKUP(A1694,compensation_cleaned!$A:$A,compensation_cleaned!$C:$C,"Missing")</f>
        <v>65859</v>
      </c>
      <c r="O1694" t="str">
        <f>_xlfn.XLOOKUP(A1694,compensation_cleaned!$A:$A,compensation_cleaned!$D:$D,"Missing")</f>
        <v>L2</v>
      </c>
      <c r="P1694">
        <f>_xlfn.XLOOKUP(A1694,engagement_pivot!$A:$A,engagement_pivot!$B:$B,"Missing")</f>
        <v>3</v>
      </c>
      <c r="Q1694" t="str">
        <f>IF(
  _xlfn.XLOOKUP(A1694, engagement_pivot!A:A, engagement_pivot!C:C, 0) &gt; 0,
  "Yes",
  "No"
)</f>
        <v>Yes</v>
      </c>
      <c r="R1694">
        <f t="shared" si="130"/>
        <v>60</v>
      </c>
      <c r="S1694" t="str">
        <f t="shared" si="131"/>
        <v>37+ months</v>
      </c>
      <c r="T1694">
        <f>_xlfn.XLOOKUP(A1694,performance_pivot!$A:$A,performance_pivot!$B:$B,"Missing")</f>
        <v>5</v>
      </c>
      <c r="U1694">
        <f>_xlfn.XLOOKUP(A1694,compensation_cleaned!$A:$A,compensation_cleaned!$F:$F,"Missing")</f>
        <v>746435.40070921986</v>
      </c>
      <c r="V1694" t="str">
        <f t="shared" si="132"/>
        <v>Below Avg Pay</v>
      </c>
      <c r="W1694" t="str">
        <f t="shared" si="133"/>
        <v>High Performer</v>
      </c>
      <c r="Y1694" t="str">
        <f t="shared" si="134"/>
        <v>Underpaid High Performer</v>
      </c>
    </row>
    <row r="1695" spans="1:25">
      <c r="A1695" s="11" t="s">
        <v>1881</v>
      </c>
      <c r="B1695" s="12" t="s">
        <v>11</v>
      </c>
      <c r="C1695" s="12">
        <v>40</v>
      </c>
      <c r="D1695" s="12" t="s">
        <v>20</v>
      </c>
      <c r="E1695" s="12" t="s">
        <v>13</v>
      </c>
      <c r="F1695" s="12" t="s">
        <v>14</v>
      </c>
      <c r="G1695" s="13">
        <v>45100</v>
      </c>
      <c r="H1695" s="12" t="s">
        <v>287</v>
      </c>
      <c r="I1695" s="12" t="s">
        <v>45</v>
      </c>
      <c r="J1695" s="14" t="s">
        <v>24</v>
      </c>
      <c r="K1695" t="str">
        <f>_xlfn.XLOOKUP(A1695,attrition_cleaned!$A:$A,attrition_cleaned!$B:$B,"Missing")</f>
        <v>Yes</v>
      </c>
      <c r="L1695" s="13">
        <v>46155</v>
      </c>
      <c r="M1695">
        <f>_xlfn.XLOOKUP(A1695,compensation_cleaned!$A:$A,compensation_cleaned!$B:$B,"Missing")</f>
        <v>791035</v>
      </c>
      <c r="N1695">
        <f>_xlfn.XLOOKUP(A1695,compensation_cleaned!$A:$A,compensation_cleaned!$C:$C,"Missing")</f>
        <v>57116</v>
      </c>
      <c r="O1695" t="str">
        <f>_xlfn.XLOOKUP(A1695,compensation_cleaned!$A:$A,compensation_cleaned!$D:$D,"Missing")</f>
        <v>L2</v>
      </c>
      <c r="P1695">
        <f>_xlfn.XLOOKUP(A1695,engagement_pivot!$A:$A,engagement_pivot!$B:$B,"Missing")</f>
        <v>2.6666666666666665</v>
      </c>
      <c r="Q1695" t="str">
        <f>IF(
  _xlfn.XLOOKUP(A1695, engagement_pivot!A:A, engagement_pivot!C:C, 0) &gt; 0,
  "Yes",
  "No"
)</f>
        <v>Yes</v>
      </c>
      <c r="R1695">
        <f t="shared" si="130"/>
        <v>34</v>
      </c>
      <c r="S1695" t="str">
        <f t="shared" si="131"/>
        <v>13–36 months</v>
      </c>
      <c r="T1695">
        <f>_xlfn.XLOOKUP(A1695,performance_pivot!$A:$A,performance_pivot!$B:$B,"Missing")</f>
        <v>3</v>
      </c>
      <c r="U1695">
        <f>_xlfn.XLOOKUP(A1695,compensation_cleaned!$A:$A,compensation_cleaned!$F:$F,"Missing")</f>
        <v>746435.40070921986</v>
      </c>
      <c r="V1695" t="str">
        <f t="shared" si="132"/>
        <v>Above Avg Pay</v>
      </c>
      <c r="W1695" t="str">
        <f t="shared" si="133"/>
        <v>Low/Avg Performer</v>
      </c>
      <c r="Y1695" t="str">
        <f t="shared" si="134"/>
        <v>Overpaid Low Performer</v>
      </c>
    </row>
    <row r="1696" spans="1:25">
      <c r="A1696" s="7" t="s">
        <v>1882</v>
      </c>
      <c r="B1696" s="8" t="s">
        <v>19</v>
      </c>
      <c r="C1696" s="8">
        <v>25</v>
      </c>
      <c r="D1696" s="8" t="s">
        <v>20</v>
      </c>
      <c r="E1696" s="8" t="s">
        <v>26</v>
      </c>
      <c r="F1696" s="8" t="s">
        <v>27</v>
      </c>
      <c r="G1696" s="9">
        <v>43277</v>
      </c>
      <c r="H1696" s="8" t="s">
        <v>921</v>
      </c>
      <c r="I1696" s="8" t="s">
        <v>16</v>
      </c>
      <c r="J1696" s="10" t="s">
        <v>24</v>
      </c>
      <c r="K1696" t="str">
        <f>_xlfn.XLOOKUP(A1696,attrition_cleaned!$A:$A,attrition_cleaned!$B:$B,"Missing")</f>
        <v>No</v>
      </c>
      <c r="L1696" s="9"/>
      <c r="M1696">
        <f>_xlfn.XLOOKUP(A1696,compensation_cleaned!$A:$A,compensation_cleaned!$B:$B,"Missing")</f>
        <v>1030900</v>
      </c>
      <c r="N1696">
        <f>_xlfn.XLOOKUP(A1696,compensation_cleaned!$A:$A,compensation_cleaned!$C:$C,"Missing")</f>
        <v>120556</v>
      </c>
      <c r="O1696" t="str">
        <f>_xlfn.XLOOKUP(A1696,compensation_cleaned!$A:$A,compensation_cleaned!$D:$D,"Missing")</f>
        <v>L3</v>
      </c>
      <c r="P1696">
        <f>_xlfn.XLOOKUP(A1696,engagement_pivot!$A:$A,engagement_pivot!$B:$B,"Missing")</f>
        <v>4</v>
      </c>
      <c r="Q1696" t="str">
        <f>IF(
  _xlfn.XLOOKUP(A1696, engagement_pivot!A:A, engagement_pivot!C:C, 0) &gt; 0,
  "Yes",
  "No"
)</f>
        <v>Yes</v>
      </c>
      <c r="R1696">
        <f t="shared" si="130"/>
        <v>66</v>
      </c>
      <c r="S1696" t="str">
        <f t="shared" si="131"/>
        <v>37+ months</v>
      </c>
      <c r="T1696">
        <f>_xlfn.XLOOKUP(A1696,performance_pivot!$A:$A,performance_pivot!$B:$B,"Missing")</f>
        <v>3.3333333333333335</v>
      </c>
      <c r="U1696">
        <f>_xlfn.XLOOKUP(A1696,compensation_cleaned!$A:$A,compensation_cleaned!$F:$F,"Missing")</f>
        <v>1044648.4727722772</v>
      </c>
      <c r="V1696" t="str">
        <f t="shared" si="132"/>
        <v>Below Avg Pay</v>
      </c>
      <c r="W1696" t="str">
        <f t="shared" si="133"/>
        <v>Low/Avg Performer</v>
      </c>
      <c r="Y1696" t="str">
        <f t="shared" si="134"/>
        <v>Low Pay &amp; Low Performance</v>
      </c>
    </row>
    <row r="1697" spans="1:25">
      <c r="A1697" s="11" t="s">
        <v>1883</v>
      </c>
      <c r="B1697" s="12" t="s">
        <v>19</v>
      </c>
      <c r="C1697" s="12">
        <v>29</v>
      </c>
      <c r="D1697" s="12" t="s">
        <v>20</v>
      </c>
      <c r="E1697" s="12" t="s">
        <v>26</v>
      </c>
      <c r="F1697" s="12" t="s">
        <v>58</v>
      </c>
      <c r="G1697" s="13">
        <v>42820</v>
      </c>
      <c r="H1697" s="12" t="s">
        <v>173</v>
      </c>
      <c r="I1697" s="12" t="s">
        <v>31</v>
      </c>
      <c r="J1697" s="14" t="s">
        <v>24</v>
      </c>
      <c r="K1697" t="str">
        <f>_xlfn.XLOOKUP(A1697,attrition_cleaned!$A:$A,attrition_cleaned!$B:$B,"Missing")</f>
        <v>No</v>
      </c>
      <c r="L1697" s="13"/>
      <c r="M1697">
        <f>_xlfn.XLOOKUP(A1697,compensation_cleaned!$A:$A,compensation_cleaned!$B:$B,"Missing")</f>
        <v>513955</v>
      </c>
      <c r="N1697">
        <f>_xlfn.XLOOKUP(A1697,compensation_cleaned!$A:$A,compensation_cleaned!$C:$C,"Missing")</f>
        <v>75268</v>
      </c>
      <c r="O1697" t="str">
        <f>_xlfn.XLOOKUP(A1697,compensation_cleaned!$A:$A,compensation_cleaned!$D:$D,"Missing")</f>
        <v>L1</v>
      </c>
      <c r="P1697">
        <f>_xlfn.XLOOKUP(A1697,engagement_pivot!$A:$A,engagement_pivot!$B:$B,"Missing")</f>
        <v>3</v>
      </c>
      <c r="Q1697" t="str">
        <f>IF(
  _xlfn.XLOOKUP(A1697, engagement_pivot!A:A, engagement_pivot!C:C, 0) &gt; 0,
  "Yes",
  "No"
)</f>
        <v>Yes</v>
      </c>
      <c r="R1697">
        <f t="shared" si="130"/>
        <v>81</v>
      </c>
      <c r="S1697" t="str">
        <f t="shared" si="131"/>
        <v>37+ months</v>
      </c>
      <c r="T1697">
        <f>_xlfn.XLOOKUP(A1697,performance_pivot!$A:$A,performance_pivot!$B:$B,"Missing")</f>
        <v>3.75</v>
      </c>
      <c r="U1697">
        <f>_xlfn.XLOOKUP(A1697,compensation_cleaned!$A:$A,compensation_cleaned!$F:$F,"Missing")</f>
        <v>499723.03723404254</v>
      </c>
      <c r="V1697" t="str">
        <f t="shared" si="132"/>
        <v>Above Avg Pay</v>
      </c>
      <c r="W1697" t="str">
        <f t="shared" si="133"/>
        <v>Low/Avg Performer</v>
      </c>
      <c r="Y1697" t="str">
        <f t="shared" si="134"/>
        <v>Overpaid Low Performer</v>
      </c>
    </row>
    <row r="1698" spans="1:25">
      <c r="A1698" s="7" t="s">
        <v>1884</v>
      </c>
      <c r="B1698" s="8" t="s">
        <v>19</v>
      </c>
      <c r="C1698" s="8">
        <v>26</v>
      </c>
      <c r="D1698" s="8" t="s">
        <v>20</v>
      </c>
      <c r="E1698" s="8" t="s">
        <v>33</v>
      </c>
      <c r="F1698" s="8" t="s">
        <v>34</v>
      </c>
      <c r="G1698" s="9">
        <v>44559</v>
      </c>
      <c r="H1698" s="8" t="s">
        <v>261</v>
      </c>
      <c r="I1698" s="8" t="s">
        <v>45</v>
      </c>
      <c r="J1698" s="10" t="s">
        <v>24</v>
      </c>
      <c r="K1698" t="str">
        <f>_xlfn.XLOOKUP(A1698,attrition_cleaned!$A:$A,attrition_cleaned!$B:$B,"Missing")</f>
        <v>No</v>
      </c>
      <c r="L1698" s="9"/>
      <c r="M1698">
        <f>_xlfn.XLOOKUP(A1698,compensation_cleaned!$A:$A,compensation_cleaned!$B:$B,"Missing")</f>
        <v>1003944</v>
      </c>
      <c r="N1698">
        <f>_xlfn.XLOOKUP(A1698,compensation_cleaned!$A:$A,compensation_cleaned!$C:$C,"Missing")</f>
        <v>91595</v>
      </c>
      <c r="O1698" t="str">
        <f>_xlfn.XLOOKUP(A1698,compensation_cleaned!$A:$A,compensation_cleaned!$D:$D,"Missing")</f>
        <v>L3</v>
      </c>
      <c r="P1698">
        <f>_xlfn.XLOOKUP(A1698,engagement_pivot!$A:$A,engagement_pivot!$B:$B,"Missing")</f>
        <v>2</v>
      </c>
      <c r="Q1698" t="str">
        <f>IF(
  _xlfn.XLOOKUP(A1698, engagement_pivot!A:A, engagement_pivot!C:C, 0) &gt; 0,
  "Yes",
  "No"
)</f>
        <v>Yes</v>
      </c>
      <c r="R1698">
        <f t="shared" si="130"/>
        <v>24</v>
      </c>
      <c r="S1698" t="str">
        <f t="shared" si="131"/>
        <v>13–36 months</v>
      </c>
      <c r="T1698">
        <f>_xlfn.XLOOKUP(A1698,performance_pivot!$A:$A,performance_pivot!$B:$B,"Missing")</f>
        <v>4</v>
      </c>
      <c r="U1698">
        <f>_xlfn.XLOOKUP(A1698,compensation_cleaned!$A:$A,compensation_cleaned!$F:$F,"Missing")</f>
        <v>1044648.4727722772</v>
      </c>
      <c r="V1698" t="str">
        <f t="shared" si="132"/>
        <v>Below Avg Pay</v>
      </c>
      <c r="W1698" t="str">
        <f t="shared" si="133"/>
        <v>High Performer</v>
      </c>
      <c r="Y1698" t="str">
        <f t="shared" si="134"/>
        <v>Underpaid High Performer</v>
      </c>
    </row>
    <row r="1699" spans="1:25">
      <c r="A1699" s="11" t="s">
        <v>1885</v>
      </c>
      <c r="B1699" s="12" t="s">
        <v>19</v>
      </c>
      <c r="C1699" s="12">
        <v>42</v>
      </c>
      <c r="D1699" s="12" t="s">
        <v>12</v>
      </c>
      <c r="E1699" s="12" t="s">
        <v>13</v>
      </c>
      <c r="F1699" s="12" t="s">
        <v>14</v>
      </c>
      <c r="G1699" s="13">
        <v>44599</v>
      </c>
      <c r="H1699" s="12" t="s">
        <v>297</v>
      </c>
      <c r="I1699" s="12" t="s">
        <v>56</v>
      </c>
      <c r="J1699" s="14" t="s">
        <v>24</v>
      </c>
      <c r="K1699" t="str">
        <f>_xlfn.XLOOKUP(A1699,attrition_cleaned!$A:$A,attrition_cleaned!$B:$B,"Missing")</f>
        <v>No</v>
      </c>
      <c r="L1699" s="13"/>
      <c r="M1699">
        <f>_xlfn.XLOOKUP(A1699,compensation_cleaned!$A:$A,compensation_cleaned!$B:$B,"Missing")</f>
        <v>783692</v>
      </c>
      <c r="N1699">
        <f>_xlfn.XLOOKUP(A1699,compensation_cleaned!$A:$A,compensation_cleaned!$C:$C,"Missing")</f>
        <v>110324</v>
      </c>
      <c r="O1699" t="str">
        <f>_xlfn.XLOOKUP(A1699,compensation_cleaned!$A:$A,compensation_cleaned!$D:$D,"Missing")</f>
        <v>L2</v>
      </c>
      <c r="P1699">
        <f>_xlfn.XLOOKUP(A1699,engagement_pivot!$A:$A,engagement_pivot!$B:$B,"Missing")</f>
        <v>2.6666666666666665</v>
      </c>
      <c r="Q1699" t="str">
        <f>IF(
  _xlfn.XLOOKUP(A1699, engagement_pivot!A:A, engagement_pivot!C:C, 0) &gt; 0,
  "Yes",
  "No"
)</f>
        <v>Yes</v>
      </c>
      <c r="R1699">
        <f t="shared" si="130"/>
        <v>22</v>
      </c>
      <c r="S1699" t="str">
        <f t="shared" si="131"/>
        <v>13–36 months</v>
      </c>
      <c r="T1699">
        <f>_xlfn.XLOOKUP(A1699,performance_pivot!$A:$A,performance_pivot!$B:$B,"Missing")</f>
        <v>4</v>
      </c>
      <c r="U1699">
        <f>_xlfn.XLOOKUP(A1699,compensation_cleaned!$A:$A,compensation_cleaned!$F:$F,"Missing")</f>
        <v>746435.40070921986</v>
      </c>
      <c r="V1699" t="str">
        <f t="shared" si="132"/>
        <v>Above Avg Pay</v>
      </c>
      <c r="W1699" t="str">
        <f t="shared" si="133"/>
        <v>High Performer</v>
      </c>
      <c r="Y1699" t="str">
        <f t="shared" si="134"/>
        <v>Well Aligned</v>
      </c>
    </row>
    <row r="1700" spans="1:25">
      <c r="A1700" s="7" t="s">
        <v>1886</v>
      </c>
      <c r="B1700" s="8" t="s">
        <v>19</v>
      </c>
      <c r="C1700" s="8">
        <v>40</v>
      </c>
      <c r="D1700" s="8" t="s">
        <v>20</v>
      </c>
      <c r="E1700" s="8" t="s">
        <v>26</v>
      </c>
      <c r="F1700" s="8" t="s">
        <v>27</v>
      </c>
      <c r="G1700" s="9">
        <v>43258</v>
      </c>
      <c r="H1700" s="8" t="s">
        <v>398</v>
      </c>
      <c r="I1700" s="8" t="s">
        <v>45</v>
      </c>
      <c r="J1700" s="10" t="s">
        <v>24</v>
      </c>
      <c r="K1700" t="str">
        <f>_xlfn.XLOOKUP(A1700,attrition_cleaned!$A:$A,attrition_cleaned!$B:$B,"Missing")</f>
        <v>No</v>
      </c>
      <c r="L1700" s="9"/>
      <c r="M1700">
        <f>_xlfn.XLOOKUP(A1700,compensation_cleaned!$A:$A,compensation_cleaned!$B:$B,"Missing")</f>
        <v>762016</v>
      </c>
      <c r="N1700">
        <f>_xlfn.XLOOKUP(A1700,compensation_cleaned!$A:$A,compensation_cleaned!$C:$C,"Missing")</f>
        <v>106753</v>
      </c>
      <c r="O1700" t="str">
        <f>_xlfn.XLOOKUP(A1700,compensation_cleaned!$A:$A,compensation_cleaned!$D:$D,"Missing")</f>
        <v>L2</v>
      </c>
      <c r="P1700">
        <f>_xlfn.XLOOKUP(A1700,engagement_pivot!$A:$A,engagement_pivot!$B:$B,"Missing")</f>
        <v>2.5</v>
      </c>
      <c r="Q1700" t="str">
        <f>IF(
  _xlfn.XLOOKUP(A1700, engagement_pivot!A:A, engagement_pivot!C:C, 0) &gt; 0,
  "Yes",
  "No"
)</f>
        <v>Yes</v>
      </c>
      <c r="R1700">
        <f t="shared" si="130"/>
        <v>66</v>
      </c>
      <c r="S1700" t="str">
        <f t="shared" si="131"/>
        <v>37+ months</v>
      </c>
      <c r="T1700">
        <f>_xlfn.XLOOKUP(A1700,performance_pivot!$A:$A,performance_pivot!$B:$B,"Missing")</f>
        <v>3</v>
      </c>
      <c r="U1700">
        <f>_xlfn.XLOOKUP(A1700,compensation_cleaned!$A:$A,compensation_cleaned!$F:$F,"Missing")</f>
        <v>746435.40070921986</v>
      </c>
      <c r="V1700" t="str">
        <f t="shared" si="132"/>
        <v>Above Avg Pay</v>
      </c>
      <c r="W1700" t="str">
        <f t="shared" si="133"/>
        <v>Low/Avg Performer</v>
      </c>
      <c r="Y1700" t="str">
        <f t="shared" si="134"/>
        <v>Overpaid Low Performer</v>
      </c>
    </row>
    <row r="1701" spans="1:25">
      <c r="A1701" s="11" t="s">
        <v>1887</v>
      </c>
      <c r="B1701" s="12" t="s">
        <v>11</v>
      </c>
      <c r="C1701" s="12">
        <v>43</v>
      </c>
      <c r="D1701" s="12" t="s">
        <v>12</v>
      </c>
      <c r="E1701" s="12" t="s">
        <v>33</v>
      </c>
      <c r="F1701" s="12" t="s">
        <v>112</v>
      </c>
      <c r="G1701" s="13">
        <v>44157</v>
      </c>
      <c r="H1701" s="12" t="s">
        <v>364</v>
      </c>
      <c r="I1701" s="12" t="s">
        <v>56</v>
      </c>
      <c r="J1701" s="14" t="s">
        <v>24</v>
      </c>
      <c r="K1701" t="str">
        <f>_xlfn.XLOOKUP(A1701,attrition_cleaned!$A:$A,attrition_cleaned!$B:$B,"Missing")</f>
        <v>No</v>
      </c>
      <c r="L1701" s="13"/>
      <c r="M1701">
        <f>_xlfn.XLOOKUP(A1701,compensation_cleaned!$A:$A,compensation_cleaned!$B:$B,"Missing")</f>
        <v>702972</v>
      </c>
      <c r="N1701">
        <f>_xlfn.XLOOKUP(A1701,compensation_cleaned!$A:$A,compensation_cleaned!$C:$C,"Missing")</f>
        <v>48342</v>
      </c>
      <c r="O1701" t="str">
        <f>_xlfn.XLOOKUP(A1701,compensation_cleaned!$A:$A,compensation_cleaned!$D:$D,"Missing")</f>
        <v>L2</v>
      </c>
      <c r="P1701">
        <f>_xlfn.XLOOKUP(A1701,engagement_pivot!$A:$A,engagement_pivot!$B:$B,"Missing")</f>
        <v>3</v>
      </c>
      <c r="Q1701" t="str">
        <f>IF(
  _xlfn.XLOOKUP(A1701, engagement_pivot!A:A, engagement_pivot!C:C, 0) &gt; 0,
  "Yes",
  "No"
)</f>
        <v>Yes</v>
      </c>
      <c r="R1701">
        <f t="shared" si="130"/>
        <v>37</v>
      </c>
      <c r="S1701" t="str">
        <f t="shared" si="131"/>
        <v>37+ months</v>
      </c>
      <c r="T1701">
        <f>_xlfn.XLOOKUP(A1701,performance_pivot!$A:$A,performance_pivot!$B:$B,"Missing")</f>
        <v>4</v>
      </c>
      <c r="U1701">
        <f>_xlfn.XLOOKUP(A1701,compensation_cleaned!$A:$A,compensation_cleaned!$F:$F,"Missing")</f>
        <v>746435.40070921986</v>
      </c>
      <c r="V1701" t="str">
        <f t="shared" si="132"/>
        <v>Below Avg Pay</v>
      </c>
      <c r="W1701" t="str">
        <f t="shared" si="133"/>
        <v>High Performer</v>
      </c>
      <c r="Y1701" t="str">
        <f t="shared" si="134"/>
        <v>Underpaid High Performer</v>
      </c>
    </row>
    <row r="1702" spans="1:25">
      <c r="A1702" s="7" t="s">
        <v>1888</v>
      </c>
      <c r="B1702" s="8" t="s">
        <v>19</v>
      </c>
      <c r="C1702" s="8">
        <v>29</v>
      </c>
      <c r="D1702" s="8" t="s">
        <v>12</v>
      </c>
      <c r="E1702" s="8" t="s">
        <v>49</v>
      </c>
      <c r="F1702" s="8" t="s">
        <v>65</v>
      </c>
      <c r="G1702" s="9">
        <v>44512</v>
      </c>
      <c r="H1702" s="8" t="s">
        <v>774</v>
      </c>
      <c r="I1702" s="8" t="s">
        <v>45</v>
      </c>
      <c r="J1702" s="10" t="s">
        <v>24</v>
      </c>
      <c r="K1702" t="str">
        <f>_xlfn.XLOOKUP(A1702,attrition_cleaned!$A:$A,attrition_cleaned!$B:$B,"Missing")</f>
        <v>No</v>
      </c>
      <c r="L1702" s="9"/>
      <c r="M1702">
        <f>_xlfn.XLOOKUP(A1702,compensation_cleaned!$A:$A,compensation_cleaned!$B:$B,"Missing")</f>
        <v>1654159</v>
      </c>
      <c r="N1702">
        <f>_xlfn.XLOOKUP(A1702,compensation_cleaned!$A:$A,compensation_cleaned!$C:$C,"Missing")</f>
        <v>209547</v>
      </c>
      <c r="O1702" t="str">
        <f>_xlfn.XLOOKUP(A1702,compensation_cleaned!$A:$A,compensation_cleaned!$D:$D,"Missing")</f>
        <v>L5</v>
      </c>
      <c r="P1702">
        <f>_xlfn.XLOOKUP(A1702,engagement_pivot!$A:$A,engagement_pivot!$B:$B,"Missing")</f>
        <v>4.333333333333333</v>
      </c>
      <c r="Q1702" t="str">
        <f>IF(
  _xlfn.XLOOKUP(A1702, engagement_pivot!A:A, engagement_pivot!C:C, 0) &gt; 0,
  "Yes",
  "No"
)</f>
        <v>Yes</v>
      </c>
      <c r="R1702">
        <f t="shared" si="130"/>
        <v>25</v>
      </c>
      <c r="S1702" t="str">
        <f t="shared" si="131"/>
        <v>13–36 months</v>
      </c>
      <c r="T1702">
        <f>_xlfn.XLOOKUP(A1702,performance_pivot!$A:$A,performance_pivot!$B:$B,"Missing")</f>
        <v>4</v>
      </c>
      <c r="U1702">
        <f>_xlfn.XLOOKUP(A1702,compensation_cleaned!$A:$A,compensation_cleaned!$F:$F,"Missing")</f>
        <v>1044648.4727722772</v>
      </c>
      <c r="V1702" t="str">
        <f t="shared" si="132"/>
        <v>Above Avg Pay</v>
      </c>
      <c r="W1702" t="str">
        <f t="shared" si="133"/>
        <v>High Performer</v>
      </c>
      <c r="Y1702" t="str">
        <f t="shared" si="134"/>
        <v>Well Aligned</v>
      </c>
    </row>
    <row r="1703" spans="1:25">
      <c r="A1703" s="11" t="s">
        <v>1889</v>
      </c>
      <c r="B1703" s="12" t="s">
        <v>19</v>
      </c>
      <c r="C1703" s="12">
        <v>42</v>
      </c>
      <c r="D1703" s="12" t="s">
        <v>12</v>
      </c>
      <c r="E1703" s="12" t="s">
        <v>26</v>
      </c>
      <c r="F1703" s="12" t="s">
        <v>27</v>
      </c>
      <c r="G1703" s="13">
        <v>43914</v>
      </c>
      <c r="H1703" s="12" t="s">
        <v>265</v>
      </c>
      <c r="I1703" s="12" t="s">
        <v>31</v>
      </c>
      <c r="J1703" s="14" t="s">
        <v>24</v>
      </c>
      <c r="K1703" t="str">
        <f>_xlfn.XLOOKUP(A1703,attrition_cleaned!$A:$A,attrition_cleaned!$B:$B,"Missing")</f>
        <v>No</v>
      </c>
      <c r="L1703" s="13"/>
      <c r="M1703">
        <f>_xlfn.XLOOKUP(A1703,compensation_cleaned!$A:$A,compensation_cleaned!$B:$B,"Missing")</f>
        <v>939041</v>
      </c>
      <c r="N1703">
        <f>_xlfn.XLOOKUP(A1703,compensation_cleaned!$A:$A,compensation_cleaned!$C:$C,"Missing")</f>
        <v>70020</v>
      </c>
      <c r="O1703" t="str">
        <f>_xlfn.XLOOKUP(A1703,compensation_cleaned!$A:$A,compensation_cleaned!$D:$D,"Missing")</f>
        <v>L3</v>
      </c>
      <c r="P1703">
        <f>_xlfn.XLOOKUP(A1703,engagement_pivot!$A:$A,engagement_pivot!$B:$B,"Missing")</f>
        <v>3</v>
      </c>
      <c r="Q1703" t="str">
        <f>IF(
  _xlfn.XLOOKUP(A1703, engagement_pivot!A:A, engagement_pivot!C:C, 0) &gt; 0,
  "Yes",
  "No"
)</f>
        <v>Yes</v>
      </c>
      <c r="R1703">
        <f t="shared" si="130"/>
        <v>45</v>
      </c>
      <c r="S1703" t="str">
        <f t="shared" si="131"/>
        <v>37+ months</v>
      </c>
      <c r="T1703">
        <f>_xlfn.XLOOKUP(A1703,performance_pivot!$A:$A,performance_pivot!$B:$B,"Missing")</f>
        <v>4</v>
      </c>
      <c r="U1703">
        <f>_xlfn.XLOOKUP(A1703,compensation_cleaned!$A:$A,compensation_cleaned!$F:$F,"Missing")</f>
        <v>1044648.4727722772</v>
      </c>
      <c r="V1703" t="str">
        <f t="shared" si="132"/>
        <v>Below Avg Pay</v>
      </c>
      <c r="W1703" t="str">
        <f t="shared" si="133"/>
        <v>High Performer</v>
      </c>
      <c r="Y1703" t="str">
        <f t="shared" si="134"/>
        <v>Underpaid High Performer</v>
      </c>
    </row>
    <row r="1704" spans="1:25">
      <c r="A1704" s="7" t="s">
        <v>1890</v>
      </c>
      <c r="B1704" s="8" t="s">
        <v>11</v>
      </c>
      <c r="C1704" s="8">
        <v>35</v>
      </c>
      <c r="D1704" s="8" t="s">
        <v>20</v>
      </c>
      <c r="E1704" s="8" t="s">
        <v>33</v>
      </c>
      <c r="F1704" s="8" t="s">
        <v>34</v>
      </c>
      <c r="G1704" s="9">
        <v>43855</v>
      </c>
      <c r="H1704" s="8" t="s">
        <v>115</v>
      </c>
      <c r="I1704" s="8" t="s">
        <v>16</v>
      </c>
      <c r="J1704" s="10" t="s">
        <v>24</v>
      </c>
      <c r="K1704" t="str">
        <f>_xlfn.XLOOKUP(A1704,attrition_cleaned!$A:$A,attrition_cleaned!$B:$B,"Missing")</f>
        <v>No</v>
      </c>
      <c r="L1704" s="9"/>
      <c r="M1704">
        <f>_xlfn.XLOOKUP(A1704,compensation_cleaned!$A:$A,compensation_cleaned!$B:$B,"Missing")</f>
        <v>896603</v>
      </c>
      <c r="N1704">
        <f>_xlfn.XLOOKUP(A1704,compensation_cleaned!$A:$A,compensation_cleaned!$C:$C,"Missing")</f>
        <v>73012</v>
      </c>
      <c r="O1704" t="str">
        <f>_xlfn.XLOOKUP(A1704,compensation_cleaned!$A:$A,compensation_cleaned!$D:$D,"Missing")</f>
        <v>L2</v>
      </c>
      <c r="P1704">
        <f>_xlfn.XLOOKUP(A1704,engagement_pivot!$A:$A,engagement_pivot!$B:$B,"Missing")</f>
        <v>4</v>
      </c>
      <c r="Q1704" t="str">
        <f>IF(
  _xlfn.XLOOKUP(A1704, engagement_pivot!A:A, engagement_pivot!C:C, 0) &gt; 0,
  "Yes",
  "No"
)</f>
        <v>Yes</v>
      </c>
      <c r="R1704">
        <f t="shared" si="130"/>
        <v>47</v>
      </c>
      <c r="S1704" t="str">
        <f t="shared" si="131"/>
        <v>37+ months</v>
      </c>
      <c r="T1704">
        <f>_xlfn.XLOOKUP(A1704,performance_pivot!$A:$A,performance_pivot!$B:$B,"Missing")</f>
        <v>4</v>
      </c>
      <c r="U1704">
        <f>_xlfn.XLOOKUP(A1704,compensation_cleaned!$A:$A,compensation_cleaned!$F:$F,"Missing")</f>
        <v>746435.40070921986</v>
      </c>
      <c r="V1704" t="str">
        <f t="shared" si="132"/>
        <v>Above Avg Pay</v>
      </c>
      <c r="W1704" t="str">
        <f t="shared" si="133"/>
        <v>High Performer</v>
      </c>
      <c r="Y1704" t="str">
        <f t="shared" si="134"/>
        <v>Well Aligned</v>
      </c>
    </row>
    <row r="1705" spans="1:25">
      <c r="A1705" s="11" t="s">
        <v>1891</v>
      </c>
      <c r="B1705" s="12" t="s">
        <v>19</v>
      </c>
      <c r="C1705" s="12">
        <v>39</v>
      </c>
      <c r="D1705" s="12" t="s">
        <v>12</v>
      </c>
      <c r="E1705" s="12" t="s">
        <v>33</v>
      </c>
      <c r="F1705" s="12" t="s">
        <v>112</v>
      </c>
      <c r="G1705" s="13">
        <v>42894</v>
      </c>
      <c r="H1705" s="12" t="s">
        <v>249</v>
      </c>
      <c r="I1705" s="12" t="s">
        <v>56</v>
      </c>
      <c r="J1705" s="14" t="s">
        <v>24</v>
      </c>
      <c r="K1705" t="str">
        <f>_xlfn.XLOOKUP(A1705,attrition_cleaned!$A:$A,attrition_cleaned!$B:$B,"Missing")</f>
        <v>Yes</v>
      </c>
      <c r="L1705" s="13">
        <v>44286</v>
      </c>
      <c r="M1705">
        <f>_xlfn.XLOOKUP(A1705,compensation_cleaned!$A:$A,compensation_cleaned!$B:$B,"Missing")</f>
        <v>602305</v>
      </c>
      <c r="N1705">
        <f>_xlfn.XLOOKUP(A1705,compensation_cleaned!$A:$A,compensation_cleaned!$C:$C,"Missing")</f>
        <v>70932</v>
      </c>
      <c r="O1705" t="str">
        <f>_xlfn.XLOOKUP(A1705,compensation_cleaned!$A:$A,compensation_cleaned!$D:$D,"Missing")</f>
        <v>L2</v>
      </c>
      <c r="P1705">
        <f>_xlfn.XLOOKUP(A1705,engagement_pivot!$A:$A,engagement_pivot!$B:$B,"Missing")</f>
        <v>3.5</v>
      </c>
      <c r="Q1705" t="str">
        <f>IF(
  _xlfn.XLOOKUP(A1705, engagement_pivot!A:A, engagement_pivot!C:C, 0) &gt; 0,
  "Yes",
  "No"
)</f>
        <v>Yes</v>
      </c>
      <c r="R1705">
        <f t="shared" si="130"/>
        <v>45</v>
      </c>
      <c r="S1705" t="str">
        <f t="shared" si="131"/>
        <v>37+ months</v>
      </c>
      <c r="T1705">
        <f>_xlfn.XLOOKUP(A1705,performance_pivot!$A:$A,performance_pivot!$B:$B,"Missing")</f>
        <v>3.75</v>
      </c>
      <c r="U1705">
        <f>_xlfn.XLOOKUP(A1705,compensation_cleaned!$A:$A,compensation_cleaned!$F:$F,"Missing")</f>
        <v>746435.40070921986</v>
      </c>
      <c r="V1705" t="str">
        <f t="shared" si="132"/>
        <v>Below Avg Pay</v>
      </c>
      <c r="W1705" t="str">
        <f t="shared" si="133"/>
        <v>Low/Avg Performer</v>
      </c>
      <c r="Y1705" t="str">
        <f t="shared" si="134"/>
        <v>Low Pay &amp; Low Performance</v>
      </c>
    </row>
    <row r="1706" spans="1:25">
      <c r="A1706" s="7" t="s">
        <v>1892</v>
      </c>
      <c r="B1706" s="8" t="s">
        <v>19</v>
      </c>
      <c r="C1706" s="8">
        <v>24</v>
      </c>
      <c r="D1706" s="8" t="s">
        <v>12</v>
      </c>
      <c r="E1706" s="8" t="s">
        <v>13</v>
      </c>
      <c r="F1706" s="8" t="s">
        <v>14</v>
      </c>
      <c r="G1706" s="9">
        <v>45287</v>
      </c>
      <c r="H1706" s="8" t="s">
        <v>287</v>
      </c>
      <c r="I1706" s="8" t="s">
        <v>31</v>
      </c>
      <c r="J1706" s="10" t="s">
        <v>24</v>
      </c>
      <c r="K1706" t="str">
        <f>_xlfn.XLOOKUP(A1706,attrition_cleaned!$A:$A,attrition_cleaned!$B:$B,"Missing")</f>
        <v>No</v>
      </c>
      <c r="L1706" s="9"/>
      <c r="M1706">
        <f>_xlfn.XLOOKUP(A1706,compensation_cleaned!$A:$A,compensation_cleaned!$B:$B,"Missing")</f>
        <v>860351</v>
      </c>
      <c r="N1706">
        <f>_xlfn.XLOOKUP(A1706,compensation_cleaned!$A:$A,compensation_cleaned!$C:$C,"Missing")</f>
        <v>66565</v>
      </c>
      <c r="O1706" t="str">
        <f>_xlfn.XLOOKUP(A1706,compensation_cleaned!$A:$A,compensation_cleaned!$D:$D,"Missing")</f>
        <v>L2</v>
      </c>
      <c r="P1706">
        <f>_xlfn.XLOOKUP(A1706,engagement_pivot!$A:$A,engagement_pivot!$B:$B,"Missing")</f>
        <v>3.3333333333333335</v>
      </c>
      <c r="Q1706" t="str">
        <f>IF(
  _xlfn.XLOOKUP(A1706, engagement_pivot!A:A, engagement_pivot!C:C, 0) &gt; 0,
  "Yes",
  "No"
)</f>
        <v>Yes</v>
      </c>
      <c r="R1706">
        <f t="shared" si="130"/>
        <v>0</v>
      </c>
      <c r="S1706" t="str">
        <f t="shared" si="131"/>
        <v>0–12 months</v>
      </c>
      <c r="T1706">
        <f>_xlfn.XLOOKUP(A1706,performance_pivot!$A:$A,performance_pivot!$B:$B,"Missing")</f>
        <v>4</v>
      </c>
      <c r="U1706">
        <f>_xlfn.XLOOKUP(A1706,compensation_cleaned!$A:$A,compensation_cleaned!$F:$F,"Missing")</f>
        <v>746435.40070921986</v>
      </c>
      <c r="V1706" t="str">
        <f t="shared" si="132"/>
        <v>Above Avg Pay</v>
      </c>
      <c r="W1706" t="str">
        <f t="shared" si="133"/>
        <v>High Performer</v>
      </c>
      <c r="Y1706" t="str">
        <f t="shared" si="134"/>
        <v>Well Aligned</v>
      </c>
    </row>
    <row r="1707" spans="1:25">
      <c r="A1707" s="11" t="s">
        <v>1893</v>
      </c>
      <c r="B1707" s="12" t="s">
        <v>11</v>
      </c>
      <c r="C1707" s="12">
        <v>41</v>
      </c>
      <c r="D1707" s="12" t="s">
        <v>12</v>
      </c>
      <c r="E1707" s="12" t="s">
        <v>33</v>
      </c>
      <c r="F1707" s="12" t="s">
        <v>34</v>
      </c>
      <c r="G1707" s="13">
        <v>44547</v>
      </c>
      <c r="H1707" s="12" t="s">
        <v>449</v>
      </c>
      <c r="I1707" s="12" t="s">
        <v>56</v>
      </c>
      <c r="J1707" s="14" t="s">
        <v>24</v>
      </c>
      <c r="K1707" t="str">
        <f>_xlfn.XLOOKUP(A1707,attrition_cleaned!$A:$A,attrition_cleaned!$B:$B,"Missing")</f>
        <v>No</v>
      </c>
      <c r="L1707" s="13"/>
      <c r="M1707">
        <f>_xlfn.XLOOKUP(A1707,compensation_cleaned!$A:$A,compensation_cleaned!$B:$B,"Missing")</f>
        <v>599825</v>
      </c>
      <c r="N1707">
        <f>_xlfn.XLOOKUP(A1707,compensation_cleaned!$A:$A,compensation_cleaned!$C:$C,"Missing")</f>
        <v>73156</v>
      </c>
      <c r="O1707" t="str">
        <f>_xlfn.XLOOKUP(A1707,compensation_cleaned!$A:$A,compensation_cleaned!$D:$D,"Missing")</f>
        <v>L1</v>
      </c>
      <c r="P1707">
        <f>_xlfn.XLOOKUP(A1707,engagement_pivot!$A:$A,engagement_pivot!$B:$B,"Missing")</f>
        <v>3.5</v>
      </c>
      <c r="Q1707" t="str">
        <f>IF(
  _xlfn.XLOOKUP(A1707, engagement_pivot!A:A, engagement_pivot!C:C, 0) &gt; 0,
  "Yes",
  "No"
)</f>
        <v>Yes</v>
      </c>
      <c r="R1707">
        <f t="shared" si="130"/>
        <v>24</v>
      </c>
      <c r="S1707" t="str">
        <f t="shared" si="131"/>
        <v>13–36 months</v>
      </c>
      <c r="T1707">
        <f>_xlfn.XLOOKUP(A1707,performance_pivot!$A:$A,performance_pivot!$B:$B,"Missing")</f>
        <v>5</v>
      </c>
      <c r="U1707">
        <f>_xlfn.XLOOKUP(A1707,compensation_cleaned!$A:$A,compensation_cleaned!$F:$F,"Missing")</f>
        <v>499723.03723404254</v>
      </c>
      <c r="V1707" t="str">
        <f t="shared" si="132"/>
        <v>Above Avg Pay</v>
      </c>
      <c r="W1707" t="str">
        <f t="shared" si="133"/>
        <v>High Performer</v>
      </c>
      <c r="Y1707" t="str">
        <f t="shared" si="134"/>
        <v>Well Aligned</v>
      </c>
    </row>
    <row r="1708" spans="1:25">
      <c r="A1708" s="7" t="s">
        <v>1894</v>
      </c>
      <c r="B1708" s="8" t="s">
        <v>11</v>
      </c>
      <c r="C1708" s="8">
        <v>43</v>
      </c>
      <c r="D1708" s="8" t="s">
        <v>20</v>
      </c>
      <c r="E1708" s="8" t="s">
        <v>49</v>
      </c>
      <c r="F1708" s="8" t="s">
        <v>68</v>
      </c>
      <c r="G1708" s="9">
        <v>44640</v>
      </c>
      <c r="H1708" s="8" t="s">
        <v>353</v>
      </c>
      <c r="I1708" s="8" t="s">
        <v>70</v>
      </c>
      <c r="J1708" s="10" t="s">
        <v>24</v>
      </c>
      <c r="K1708" t="str">
        <f>_xlfn.XLOOKUP(A1708,attrition_cleaned!$A:$A,attrition_cleaned!$B:$B,"Missing")</f>
        <v>No</v>
      </c>
      <c r="L1708" s="9"/>
      <c r="M1708">
        <f>_xlfn.XLOOKUP(A1708,compensation_cleaned!$A:$A,compensation_cleaned!$B:$B,"Missing")</f>
        <v>1122114</v>
      </c>
      <c r="N1708">
        <f>_xlfn.XLOOKUP(A1708,compensation_cleaned!$A:$A,compensation_cleaned!$C:$C,"Missing")</f>
        <v>139439</v>
      </c>
      <c r="O1708" t="str">
        <f>_xlfn.XLOOKUP(A1708,compensation_cleaned!$A:$A,compensation_cleaned!$D:$D,"Missing")</f>
        <v>L3</v>
      </c>
      <c r="P1708">
        <f>_xlfn.XLOOKUP(A1708,engagement_pivot!$A:$A,engagement_pivot!$B:$B,"Missing")</f>
        <v>3</v>
      </c>
      <c r="Q1708" t="str">
        <f>IF(
  _xlfn.XLOOKUP(A1708, engagement_pivot!A:A, engagement_pivot!C:C, 0) &gt; 0,
  "Yes",
  "No"
)</f>
        <v>Yes</v>
      </c>
      <c r="R1708">
        <f t="shared" si="130"/>
        <v>21</v>
      </c>
      <c r="S1708" t="str">
        <f t="shared" si="131"/>
        <v>13–36 months</v>
      </c>
      <c r="T1708">
        <f>_xlfn.XLOOKUP(A1708,performance_pivot!$A:$A,performance_pivot!$B:$B,"Missing")</f>
        <v>3.3333333333333335</v>
      </c>
      <c r="U1708">
        <f>_xlfn.XLOOKUP(A1708,compensation_cleaned!$A:$A,compensation_cleaned!$F:$F,"Missing")</f>
        <v>1044648.4727722772</v>
      </c>
      <c r="V1708" t="str">
        <f t="shared" si="132"/>
        <v>Above Avg Pay</v>
      </c>
      <c r="W1708" t="str">
        <f t="shared" si="133"/>
        <v>Low/Avg Performer</v>
      </c>
      <c r="Y1708" t="str">
        <f t="shared" si="134"/>
        <v>Overpaid Low Performer</v>
      </c>
    </row>
    <row r="1709" spans="1:25">
      <c r="A1709" s="11" t="s">
        <v>1895</v>
      </c>
      <c r="B1709" s="12" t="s">
        <v>19</v>
      </c>
      <c r="C1709" s="12">
        <v>31</v>
      </c>
      <c r="D1709" s="12" t="s">
        <v>12</v>
      </c>
      <c r="E1709" s="12" t="s">
        <v>37</v>
      </c>
      <c r="F1709" s="12" t="s">
        <v>38</v>
      </c>
      <c r="G1709" s="13">
        <v>44967</v>
      </c>
      <c r="H1709" s="12" t="s">
        <v>368</v>
      </c>
      <c r="I1709" s="12" t="s">
        <v>56</v>
      </c>
      <c r="J1709" s="14" t="s">
        <v>17</v>
      </c>
      <c r="K1709" t="str">
        <f>_xlfn.XLOOKUP(A1709,attrition_cleaned!$A:$A,attrition_cleaned!$B:$B,"Missing")</f>
        <v>No</v>
      </c>
      <c r="L1709" s="13"/>
      <c r="M1709">
        <f>_xlfn.XLOOKUP(A1709,compensation_cleaned!$A:$A,compensation_cleaned!$B:$B,"Missing")</f>
        <v>525062</v>
      </c>
      <c r="N1709">
        <f>_xlfn.XLOOKUP(A1709,compensation_cleaned!$A:$A,compensation_cleaned!$C:$C,"Missing")</f>
        <v>54647</v>
      </c>
      <c r="O1709" t="str">
        <f>_xlfn.XLOOKUP(A1709,compensation_cleaned!$A:$A,compensation_cleaned!$D:$D,"Missing")</f>
        <v>L1</v>
      </c>
      <c r="P1709">
        <f>_xlfn.XLOOKUP(A1709,engagement_pivot!$A:$A,engagement_pivot!$B:$B,"Missing")</f>
        <v>3.5</v>
      </c>
      <c r="Q1709" t="str">
        <f>IF(
  _xlfn.XLOOKUP(A1709, engagement_pivot!A:A, engagement_pivot!C:C, 0) &gt; 0,
  "Yes",
  "No"
)</f>
        <v>Yes</v>
      </c>
      <c r="R1709">
        <f t="shared" si="130"/>
        <v>10</v>
      </c>
      <c r="S1709" t="str">
        <f t="shared" si="131"/>
        <v>0–12 months</v>
      </c>
      <c r="T1709">
        <f>_xlfn.XLOOKUP(A1709,performance_pivot!$A:$A,performance_pivot!$B:$B,"Missing")</f>
        <v>3</v>
      </c>
      <c r="U1709">
        <f>_xlfn.XLOOKUP(A1709,compensation_cleaned!$A:$A,compensation_cleaned!$F:$F,"Missing")</f>
        <v>499723.03723404254</v>
      </c>
      <c r="V1709" t="str">
        <f t="shared" si="132"/>
        <v>Above Avg Pay</v>
      </c>
      <c r="W1709" t="str">
        <f t="shared" si="133"/>
        <v>Low/Avg Performer</v>
      </c>
      <c r="Y1709" t="str">
        <f t="shared" si="134"/>
        <v>Overpaid Low Performer</v>
      </c>
    </row>
    <row r="1710" spans="1:25">
      <c r="A1710" s="7" t="s">
        <v>1896</v>
      </c>
      <c r="B1710" s="8" t="s">
        <v>19</v>
      </c>
      <c r="C1710" s="8">
        <v>31</v>
      </c>
      <c r="D1710" s="8" t="s">
        <v>12</v>
      </c>
      <c r="E1710" s="8" t="s">
        <v>49</v>
      </c>
      <c r="F1710" s="8" t="s">
        <v>50</v>
      </c>
      <c r="G1710" s="9">
        <v>43989</v>
      </c>
      <c r="H1710" s="8" t="s">
        <v>231</v>
      </c>
      <c r="I1710" s="8" t="s">
        <v>31</v>
      </c>
      <c r="J1710" s="10" t="s">
        <v>24</v>
      </c>
      <c r="K1710" t="str">
        <f>_xlfn.XLOOKUP(A1710,attrition_cleaned!$A:$A,attrition_cleaned!$B:$B,"Missing")</f>
        <v>No</v>
      </c>
      <c r="L1710" s="9"/>
      <c r="M1710">
        <f>_xlfn.XLOOKUP(A1710,compensation_cleaned!$A:$A,compensation_cleaned!$B:$B,"Missing")</f>
        <v>1000720</v>
      </c>
      <c r="N1710">
        <f>_xlfn.XLOOKUP(A1710,compensation_cleaned!$A:$A,compensation_cleaned!$C:$C,"Missing")</f>
        <v>133608</v>
      </c>
      <c r="O1710" t="str">
        <f>_xlfn.XLOOKUP(A1710,compensation_cleaned!$A:$A,compensation_cleaned!$D:$D,"Missing")</f>
        <v>L3</v>
      </c>
      <c r="P1710">
        <f>_xlfn.XLOOKUP(A1710,engagement_pivot!$A:$A,engagement_pivot!$B:$B,"Missing")</f>
        <v>4</v>
      </c>
      <c r="Q1710" t="str">
        <f>IF(
  _xlfn.XLOOKUP(A1710, engagement_pivot!A:A, engagement_pivot!C:C, 0) &gt; 0,
  "Yes",
  "No"
)</f>
        <v>Yes</v>
      </c>
      <c r="R1710">
        <f t="shared" si="130"/>
        <v>42</v>
      </c>
      <c r="S1710" t="str">
        <f t="shared" si="131"/>
        <v>37+ months</v>
      </c>
      <c r="T1710">
        <f>_xlfn.XLOOKUP(A1710,performance_pivot!$A:$A,performance_pivot!$B:$B,"Missing")</f>
        <v>4.5</v>
      </c>
      <c r="U1710">
        <f>_xlfn.XLOOKUP(A1710,compensation_cleaned!$A:$A,compensation_cleaned!$F:$F,"Missing")</f>
        <v>1044648.4727722772</v>
      </c>
      <c r="V1710" t="str">
        <f t="shared" si="132"/>
        <v>Below Avg Pay</v>
      </c>
      <c r="W1710" t="str">
        <f t="shared" si="133"/>
        <v>High Performer</v>
      </c>
      <c r="Y1710" t="str">
        <f t="shared" si="134"/>
        <v>Underpaid High Performer</v>
      </c>
    </row>
    <row r="1711" spans="1:25">
      <c r="A1711" s="11" t="s">
        <v>1897</v>
      </c>
      <c r="B1711" s="12" t="s">
        <v>19</v>
      </c>
      <c r="C1711" s="12">
        <v>28</v>
      </c>
      <c r="D1711" s="12" t="s">
        <v>20</v>
      </c>
      <c r="E1711" s="12" t="s">
        <v>13</v>
      </c>
      <c r="F1711" s="12" t="s">
        <v>14</v>
      </c>
      <c r="G1711" s="13">
        <v>44493</v>
      </c>
      <c r="H1711" s="12" t="s">
        <v>368</v>
      </c>
      <c r="I1711" s="12" t="s">
        <v>23</v>
      </c>
      <c r="J1711" s="14" t="s">
        <v>17</v>
      </c>
      <c r="K1711" t="str">
        <f>_xlfn.XLOOKUP(A1711,attrition_cleaned!$A:$A,attrition_cleaned!$B:$B,"Missing")</f>
        <v>No</v>
      </c>
      <c r="L1711" s="13"/>
      <c r="M1711">
        <f>_xlfn.XLOOKUP(A1711,compensation_cleaned!$A:$A,compensation_cleaned!$B:$B,"Missing")</f>
        <v>679183</v>
      </c>
      <c r="N1711">
        <f>_xlfn.XLOOKUP(A1711,compensation_cleaned!$A:$A,compensation_cleaned!$C:$C,"Missing")</f>
        <v>75649</v>
      </c>
      <c r="O1711" t="str">
        <f>_xlfn.XLOOKUP(A1711,compensation_cleaned!$A:$A,compensation_cleaned!$D:$D,"Missing")</f>
        <v>L2</v>
      </c>
      <c r="P1711">
        <f>_xlfn.XLOOKUP(A1711,engagement_pivot!$A:$A,engagement_pivot!$B:$B,"Missing")</f>
        <v>2.6666666666666665</v>
      </c>
      <c r="Q1711" t="str">
        <f>IF(
  _xlfn.XLOOKUP(A1711, engagement_pivot!A:A, engagement_pivot!C:C, 0) &gt; 0,
  "Yes",
  "No"
)</f>
        <v>Yes</v>
      </c>
      <c r="R1711">
        <f t="shared" si="130"/>
        <v>26</v>
      </c>
      <c r="S1711" t="str">
        <f t="shared" si="131"/>
        <v>13–36 months</v>
      </c>
      <c r="T1711">
        <f>_xlfn.XLOOKUP(A1711,performance_pivot!$A:$A,performance_pivot!$B:$B,"Missing")</f>
        <v>3</v>
      </c>
      <c r="U1711">
        <f>_xlfn.XLOOKUP(A1711,compensation_cleaned!$A:$A,compensation_cleaned!$F:$F,"Missing")</f>
        <v>746435.40070921986</v>
      </c>
      <c r="V1711" t="str">
        <f t="shared" si="132"/>
        <v>Below Avg Pay</v>
      </c>
      <c r="W1711" t="str">
        <f t="shared" si="133"/>
        <v>Low/Avg Performer</v>
      </c>
      <c r="Y1711" t="str">
        <f t="shared" si="134"/>
        <v>Low Pay &amp; Low Performance</v>
      </c>
    </row>
    <row r="1712" spans="1:25">
      <c r="A1712" s="7" t="s">
        <v>1898</v>
      </c>
      <c r="B1712" s="8" t="s">
        <v>11</v>
      </c>
      <c r="C1712" s="8">
        <v>38</v>
      </c>
      <c r="D1712" s="8" t="s">
        <v>12</v>
      </c>
      <c r="E1712" s="8" t="s">
        <v>13</v>
      </c>
      <c r="F1712" s="8" t="s">
        <v>21</v>
      </c>
      <c r="G1712" s="9">
        <v>43343</v>
      </c>
      <c r="H1712" s="8" t="s">
        <v>353</v>
      </c>
      <c r="I1712" s="8" t="s">
        <v>23</v>
      </c>
      <c r="J1712" s="10" t="s">
        <v>24</v>
      </c>
      <c r="K1712" t="str">
        <f>_xlfn.XLOOKUP(A1712,attrition_cleaned!$A:$A,attrition_cleaned!$B:$B,"Missing")</f>
        <v>No</v>
      </c>
      <c r="L1712" s="9"/>
      <c r="M1712">
        <f>_xlfn.XLOOKUP(A1712,compensation_cleaned!$A:$A,compensation_cleaned!$B:$B,"Missing")</f>
        <v>666022</v>
      </c>
      <c r="N1712">
        <f>_xlfn.XLOOKUP(A1712,compensation_cleaned!$A:$A,compensation_cleaned!$C:$C,"Missing")</f>
        <v>33995</v>
      </c>
      <c r="O1712" t="str">
        <f>_xlfn.XLOOKUP(A1712,compensation_cleaned!$A:$A,compensation_cleaned!$D:$D,"Missing")</f>
        <v>L2</v>
      </c>
      <c r="P1712">
        <f>_xlfn.XLOOKUP(A1712,engagement_pivot!$A:$A,engagement_pivot!$B:$B,"Missing")</f>
        <v>2</v>
      </c>
      <c r="Q1712" t="str">
        <f>IF(
  _xlfn.XLOOKUP(A1712, engagement_pivot!A:A, engagement_pivot!C:C, 0) &gt; 0,
  "Yes",
  "No"
)</f>
        <v>Yes</v>
      </c>
      <c r="R1712">
        <f t="shared" si="130"/>
        <v>64</v>
      </c>
      <c r="S1712" t="str">
        <f t="shared" si="131"/>
        <v>37+ months</v>
      </c>
      <c r="T1712">
        <f>_xlfn.XLOOKUP(A1712,performance_pivot!$A:$A,performance_pivot!$B:$B,"Missing")</f>
        <v>3</v>
      </c>
      <c r="U1712">
        <f>_xlfn.XLOOKUP(A1712,compensation_cleaned!$A:$A,compensation_cleaned!$F:$F,"Missing")</f>
        <v>746435.40070921986</v>
      </c>
      <c r="V1712" t="str">
        <f t="shared" si="132"/>
        <v>Below Avg Pay</v>
      </c>
      <c r="W1712" t="str">
        <f t="shared" si="133"/>
        <v>Low/Avg Performer</v>
      </c>
      <c r="Y1712" t="str">
        <f t="shared" si="134"/>
        <v>Low Pay &amp; Low Performance</v>
      </c>
    </row>
    <row r="1713" spans="1:25">
      <c r="A1713" s="11" t="s">
        <v>1899</v>
      </c>
      <c r="B1713" s="12" t="s">
        <v>19</v>
      </c>
      <c r="C1713" s="12">
        <v>42</v>
      </c>
      <c r="D1713" s="12" t="s">
        <v>12</v>
      </c>
      <c r="E1713" s="12" t="s">
        <v>37</v>
      </c>
      <c r="F1713" s="12" t="s">
        <v>43</v>
      </c>
      <c r="G1713" s="13">
        <v>45275</v>
      </c>
      <c r="H1713" s="12" t="s">
        <v>774</v>
      </c>
      <c r="I1713" s="12" t="s">
        <v>23</v>
      </c>
      <c r="J1713" s="14" t="s">
        <v>24</v>
      </c>
      <c r="K1713" t="str">
        <f>_xlfn.XLOOKUP(A1713,attrition_cleaned!$A:$A,attrition_cleaned!$B:$B,"Missing")</f>
        <v>No</v>
      </c>
      <c r="L1713" s="13"/>
      <c r="M1713">
        <f>_xlfn.XLOOKUP(A1713,compensation_cleaned!$A:$A,compensation_cleaned!$B:$B,"Missing")</f>
        <v>861801</v>
      </c>
      <c r="N1713">
        <f>_xlfn.XLOOKUP(A1713,compensation_cleaned!$A:$A,compensation_cleaned!$C:$C,"Missing")</f>
        <v>81815</v>
      </c>
      <c r="O1713" t="str">
        <f>_xlfn.XLOOKUP(A1713,compensation_cleaned!$A:$A,compensation_cleaned!$D:$D,"Missing")</f>
        <v>L2</v>
      </c>
      <c r="P1713">
        <f>_xlfn.XLOOKUP(A1713,engagement_pivot!$A:$A,engagement_pivot!$B:$B,"Missing")</f>
        <v>2</v>
      </c>
      <c r="Q1713" t="str">
        <f>IF(
  _xlfn.XLOOKUP(A1713, engagement_pivot!A:A, engagement_pivot!C:C, 0) &gt; 0,
  "Yes",
  "No"
)</f>
        <v>Yes</v>
      </c>
      <c r="R1713">
        <f t="shared" si="130"/>
        <v>0</v>
      </c>
      <c r="S1713" t="str">
        <f t="shared" si="131"/>
        <v>0–12 months</v>
      </c>
      <c r="T1713">
        <f>_xlfn.XLOOKUP(A1713,performance_pivot!$A:$A,performance_pivot!$B:$B,"Missing")</f>
        <v>4</v>
      </c>
      <c r="U1713">
        <f>_xlfn.XLOOKUP(A1713,compensation_cleaned!$A:$A,compensation_cleaned!$F:$F,"Missing")</f>
        <v>746435.40070921986</v>
      </c>
      <c r="V1713" t="str">
        <f t="shared" si="132"/>
        <v>Above Avg Pay</v>
      </c>
      <c r="W1713" t="str">
        <f t="shared" si="133"/>
        <v>High Performer</v>
      </c>
      <c r="Y1713" t="str">
        <f t="shared" si="134"/>
        <v>Well Aligned</v>
      </c>
    </row>
    <row r="1714" spans="1:25">
      <c r="A1714" s="7" t="s">
        <v>1900</v>
      </c>
      <c r="B1714" s="8" t="s">
        <v>19</v>
      </c>
      <c r="C1714" s="8">
        <v>23</v>
      </c>
      <c r="D1714" s="8" t="s">
        <v>12</v>
      </c>
      <c r="E1714" s="8" t="s">
        <v>33</v>
      </c>
      <c r="F1714" s="8" t="s">
        <v>34</v>
      </c>
      <c r="G1714" s="9">
        <v>43513</v>
      </c>
      <c r="H1714" s="8" t="s">
        <v>51</v>
      </c>
      <c r="I1714" s="8" t="s">
        <v>45</v>
      </c>
      <c r="J1714" s="10" t="s">
        <v>24</v>
      </c>
      <c r="K1714" t="str">
        <f>_xlfn.XLOOKUP(A1714,attrition_cleaned!$A:$A,attrition_cleaned!$B:$B,"Missing")</f>
        <v>Yes</v>
      </c>
      <c r="L1714" s="9">
        <v>45211</v>
      </c>
      <c r="M1714">
        <f>_xlfn.XLOOKUP(A1714,compensation_cleaned!$A:$A,compensation_cleaned!$B:$B,"Missing")</f>
        <v>514577</v>
      </c>
      <c r="N1714">
        <f>_xlfn.XLOOKUP(A1714,compensation_cleaned!$A:$A,compensation_cleaned!$C:$C,"Missing")</f>
        <v>66126</v>
      </c>
      <c r="O1714" t="str">
        <f>_xlfn.XLOOKUP(A1714,compensation_cleaned!$A:$A,compensation_cleaned!$D:$D,"Missing")</f>
        <v>L1</v>
      </c>
      <c r="P1714">
        <f>_xlfn.XLOOKUP(A1714,engagement_pivot!$A:$A,engagement_pivot!$B:$B,"Missing")</f>
        <v>3</v>
      </c>
      <c r="Q1714" t="str">
        <f>IF(
  _xlfn.XLOOKUP(A1714, engagement_pivot!A:A, engagement_pivot!C:C, 0) &gt; 0,
  "Yes",
  "No"
)</f>
        <v>Yes</v>
      </c>
      <c r="R1714">
        <f t="shared" si="130"/>
        <v>55</v>
      </c>
      <c r="S1714" t="str">
        <f t="shared" si="131"/>
        <v>37+ months</v>
      </c>
      <c r="T1714">
        <f>_xlfn.XLOOKUP(A1714,performance_pivot!$A:$A,performance_pivot!$B:$B,"Missing")</f>
        <v>3.3333333333333335</v>
      </c>
      <c r="U1714">
        <f>_xlfn.XLOOKUP(A1714,compensation_cleaned!$A:$A,compensation_cleaned!$F:$F,"Missing")</f>
        <v>499723.03723404254</v>
      </c>
      <c r="V1714" t="str">
        <f t="shared" si="132"/>
        <v>Above Avg Pay</v>
      </c>
      <c r="W1714" t="str">
        <f t="shared" si="133"/>
        <v>Low/Avg Performer</v>
      </c>
      <c r="Y1714" t="str">
        <f t="shared" si="134"/>
        <v>Overpaid Low Performer</v>
      </c>
    </row>
    <row r="1715" spans="1:25">
      <c r="A1715" s="11" t="s">
        <v>1901</v>
      </c>
      <c r="B1715" s="12" t="s">
        <v>19</v>
      </c>
      <c r="C1715" s="12">
        <v>32</v>
      </c>
      <c r="D1715" s="12" t="s">
        <v>20</v>
      </c>
      <c r="E1715" s="12" t="s">
        <v>26</v>
      </c>
      <c r="F1715" s="12" t="s">
        <v>58</v>
      </c>
      <c r="G1715" s="13">
        <v>44227</v>
      </c>
      <c r="H1715" s="12" t="s">
        <v>220</v>
      </c>
      <c r="I1715" s="12" t="s">
        <v>70</v>
      </c>
      <c r="J1715" s="14" t="s">
        <v>24</v>
      </c>
      <c r="K1715" t="str">
        <f>_xlfn.XLOOKUP(A1715,attrition_cleaned!$A:$A,attrition_cleaned!$B:$B,"Missing")</f>
        <v>No</v>
      </c>
      <c r="L1715" s="13"/>
      <c r="M1715">
        <f>_xlfn.XLOOKUP(A1715,compensation_cleaned!$A:$A,compensation_cleaned!$B:$B,"Missing")</f>
        <v>1155822</v>
      </c>
      <c r="N1715">
        <f>_xlfn.XLOOKUP(A1715,compensation_cleaned!$A:$A,compensation_cleaned!$C:$C,"Missing")</f>
        <v>134187</v>
      </c>
      <c r="O1715" t="str">
        <f>_xlfn.XLOOKUP(A1715,compensation_cleaned!$A:$A,compensation_cleaned!$D:$D,"Missing")</f>
        <v>L3</v>
      </c>
      <c r="P1715">
        <f>_xlfn.XLOOKUP(A1715,engagement_pivot!$A:$A,engagement_pivot!$B:$B,"Missing")</f>
        <v>1.3333333333333333</v>
      </c>
      <c r="Q1715" t="str">
        <f>IF(
  _xlfn.XLOOKUP(A1715, engagement_pivot!A:A, engagement_pivot!C:C, 0) &gt; 0,
  "Yes",
  "No"
)</f>
        <v>Yes</v>
      </c>
      <c r="R1715">
        <f t="shared" si="130"/>
        <v>35</v>
      </c>
      <c r="S1715" t="str">
        <f t="shared" si="131"/>
        <v>13–36 months</v>
      </c>
      <c r="T1715">
        <f>_xlfn.XLOOKUP(A1715,performance_pivot!$A:$A,performance_pivot!$B:$B,"Missing")</f>
        <v>3.25</v>
      </c>
      <c r="U1715">
        <f>_xlfn.XLOOKUP(A1715,compensation_cleaned!$A:$A,compensation_cleaned!$F:$F,"Missing")</f>
        <v>1044648.4727722772</v>
      </c>
      <c r="V1715" t="str">
        <f t="shared" si="132"/>
        <v>Above Avg Pay</v>
      </c>
      <c r="W1715" t="str">
        <f t="shared" si="133"/>
        <v>Low/Avg Performer</v>
      </c>
      <c r="Y1715" t="str">
        <f t="shared" si="134"/>
        <v>Overpaid Low Performer</v>
      </c>
    </row>
    <row r="1716" spans="1:25">
      <c r="A1716" s="7" t="s">
        <v>1902</v>
      </c>
      <c r="B1716" s="8" t="s">
        <v>19</v>
      </c>
      <c r="C1716" s="8">
        <v>23</v>
      </c>
      <c r="D1716" s="8" t="s">
        <v>20</v>
      </c>
      <c r="E1716" s="8" t="s">
        <v>37</v>
      </c>
      <c r="F1716" s="8" t="s">
        <v>43</v>
      </c>
      <c r="G1716" s="9">
        <v>45224</v>
      </c>
      <c r="H1716" s="8" t="s">
        <v>518</v>
      </c>
      <c r="I1716" s="8" t="s">
        <v>45</v>
      </c>
      <c r="J1716" s="10" t="s">
        <v>24</v>
      </c>
      <c r="K1716" t="str">
        <f>_xlfn.XLOOKUP(A1716,attrition_cleaned!$A:$A,attrition_cleaned!$B:$B,"Missing")</f>
        <v>Yes</v>
      </c>
      <c r="L1716" s="9">
        <v>45562</v>
      </c>
      <c r="M1716">
        <f>_xlfn.XLOOKUP(A1716,compensation_cleaned!$A:$A,compensation_cleaned!$B:$B,"Missing")</f>
        <v>410200</v>
      </c>
      <c r="N1716">
        <f>_xlfn.XLOOKUP(A1716,compensation_cleaned!$A:$A,compensation_cleaned!$C:$C,"Missing")</f>
        <v>44112</v>
      </c>
      <c r="O1716" t="str">
        <f>_xlfn.XLOOKUP(A1716,compensation_cleaned!$A:$A,compensation_cleaned!$D:$D,"Missing")</f>
        <v>L1</v>
      </c>
      <c r="P1716">
        <f>_xlfn.XLOOKUP(A1716,engagement_pivot!$A:$A,engagement_pivot!$B:$B,"Missing")</f>
        <v>4</v>
      </c>
      <c r="Q1716" t="str">
        <f>IF(
  _xlfn.XLOOKUP(A1716, engagement_pivot!A:A, engagement_pivot!C:C, 0) &gt; 0,
  "Yes",
  "No"
)</f>
        <v>Yes</v>
      </c>
      <c r="R1716">
        <f t="shared" si="130"/>
        <v>11</v>
      </c>
      <c r="S1716" t="str">
        <f t="shared" si="131"/>
        <v>0–12 months</v>
      </c>
      <c r="T1716">
        <f>_xlfn.XLOOKUP(A1716,performance_pivot!$A:$A,performance_pivot!$B:$B,"Missing")</f>
        <v>3.5</v>
      </c>
      <c r="U1716">
        <f>_xlfn.XLOOKUP(A1716,compensation_cleaned!$A:$A,compensation_cleaned!$F:$F,"Missing")</f>
        <v>499723.03723404254</v>
      </c>
      <c r="V1716" t="str">
        <f t="shared" si="132"/>
        <v>Below Avg Pay</v>
      </c>
      <c r="W1716" t="str">
        <f t="shared" si="133"/>
        <v>Low/Avg Performer</v>
      </c>
      <c r="Y1716" t="str">
        <f t="shared" si="134"/>
        <v>Low Pay &amp; Low Performance</v>
      </c>
    </row>
    <row r="1717" spans="1:25">
      <c r="A1717" s="11" t="s">
        <v>1903</v>
      </c>
      <c r="B1717" s="12" t="s">
        <v>19</v>
      </c>
      <c r="C1717" s="12">
        <v>34</v>
      </c>
      <c r="D1717" s="12" t="s">
        <v>12</v>
      </c>
      <c r="E1717" s="12" t="s">
        <v>26</v>
      </c>
      <c r="F1717" s="12" t="s">
        <v>27</v>
      </c>
      <c r="G1717" s="13">
        <v>43134</v>
      </c>
      <c r="H1717" s="12" t="s">
        <v>92</v>
      </c>
      <c r="I1717" s="12" t="s">
        <v>56</v>
      </c>
      <c r="J1717" s="14" t="s">
        <v>24</v>
      </c>
      <c r="K1717" t="str">
        <f>_xlfn.XLOOKUP(A1717,attrition_cleaned!$A:$A,attrition_cleaned!$B:$B,"Missing")</f>
        <v>Yes</v>
      </c>
      <c r="L1717" s="13">
        <v>44639</v>
      </c>
      <c r="M1717">
        <f>_xlfn.XLOOKUP(A1717,compensation_cleaned!$A:$A,compensation_cleaned!$B:$B,"Missing")</f>
        <v>469399</v>
      </c>
      <c r="N1717">
        <f>_xlfn.XLOOKUP(A1717,compensation_cleaned!$A:$A,compensation_cleaned!$C:$C,"Missing")</f>
        <v>24516</v>
      </c>
      <c r="O1717" t="str">
        <f>_xlfn.XLOOKUP(A1717,compensation_cleaned!$A:$A,compensation_cleaned!$D:$D,"Missing")</f>
        <v>L1</v>
      </c>
      <c r="P1717">
        <f>_xlfn.XLOOKUP(A1717,engagement_pivot!$A:$A,engagement_pivot!$B:$B,"Missing")</f>
        <v>4</v>
      </c>
      <c r="Q1717" t="str">
        <f>IF(
  _xlfn.XLOOKUP(A1717, engagement_pivot!A:A, engagement_pivot!C:C, 0) &gt; 0,
  "Yes",
  "No"
)</f>
        <v>Yes</v>
      </c>
      <c r="R1717">
        <f t="shared" si="130"/>
        <v>49</v>
      </c>
      <c r="S1717" t="str">
        <f t="shared" si="131"/>
        <v>37+ months</v>
      </c>
      <c r="T1717">
        <f>_xlfn.XLOOKUP(A1717,performance_pivot!$A:$A,performance_pivot!$B:$B,"Missing")</f>
        <v>3</v>
      </c>
      <c r="U1717">
        <f>_xlfn.XLOOKUP(A1717,compensation_cleaned!$A:$A,compensation_cleaned!$F:$F,"Missing")</f>
        <v>499723.03723404254</v>
      </c>
      <c r="V1717" t="str">
        <f t="shared" si="132"/>
        <v>Below Avg Pay</v>
      </c>
      <c r="W1717" t="str">
        <f t="shared" si="133"/>
        <v>Low/Avg Performer</v>
      </c>
      <c r="Y1717" t="str">
        <f t="shared" si="134"/>
        <v>Low Pay &amp; Low Performance</v>
      </c>
    </row>
    <row r="1718" spans="1:25">
      <c r="A1718" s="7" t="s">
        <v>1904</v>
      </c>
      <c r="B1718" s="8" t="s">
        <v>19</v>
      </c>
      <c r="C1718" s="8">
        <v>40</v>
      </c>
      <c r="D1718" s="8" t="s">
        <v>12</v>
      </c>
      <c r="E1718" s="8" t="s">
        <v>33</v>
      </c>
      <c r="F1718" s="8" t="s">
        <v>112</v>
      </c>
      <c r="G1718" s="9">
        <v>44030</v>
      </c>
      <c r="H1718" s="8" t="s">
        <v>308</v>
      </c>
      <c r="I1718" s="8" t="s">
        <v>23</v>
      </c>
      <c r="J1718" s="10" t="s">
        <v>24</v>
      </c>
      <c r="K1718" t="str">
        <f>_xlfn.XLOOKUP(A1718,attrition_cleaned!$A:$A,attrition_cleaned!$B:$B,"Missing")</f>
        <v>No</v>
      </c>
      <c r="L1718" s="9"/>
      <c r="M1718">
        <f>_xlfn.XLOOKUP(A1718,compensation_cleaned!$A:$A,compensation_cleaned!$B:$B,"Missing")</f>
        <v>558797</v>
      </c>
      <c r="N1718">
        <f>_xlfn.XLOOKUP(A1718,compensation_cleaned!$A:$A,compensation_cleaned!$C:$C,"Missing")</f>
        <v>81396</v>
      </c>
      <c r="O1718" t="str">
        <f>_xlfn.XLOOKUP(A1718,compensation_cleaned!$A:$A,compensation_cleaned!$D:$D,"Missing")</f>
        <v>L1</v>
      </c>
      <c r="P1718">
        <f>_xlfn.XLOOKUP(A1718,engagement_pivot!$A:$A,engagement_pivot!$B:$B,"Missing")</f>
        <v>3</v>
      </c>
      <c r="Q1718" t="str">
        <f>IF(
  _xlfn.XLOOKUP(A1718, engagement_pivot!A:A, engagement_pivot!C:C, 0) &gt; 0,
  "Yes",
  "No"
)</f>
        <v>Yes</v>
      </c>
      <c r="R1718">
        <f t="shared" si="130"/>
        <v>41</v>
      </c>
      <c r="S1718" t="str">
        <f t="shared" si="131"/>
        <v>37+ months</v>
      </c>
      <c r="T1718">
        <f>_xlfn.XLOOKUP(A1718,performance_pivot!$A:$A,performance_pivot!$B:$B,"Missing")</f>
        <v>3</v>
      </c>
      <c r="U1718">
        <f>_xlfn.XLOOKUP(A1718,compensation_cleaned!$A:$A,compensation_cleaned!$F:$F,"Missing")</f>
        <v>499723.03723404254</v>
      </c>
      <c r="V1718" t="str">
        <f t="shared" si="132"/>
        <v>Above Avg Pay</v>
      </c>
      <c r="W1718" t="str">
        <f t="shared" si="133"/>
        <v>Low/Avg Performer</v>
      </c>
      <c r="Y1718" t="str">
        <f t="shared" si="134"/>
        <v>Overpaid Low Performer</v>
      </c>
    </row>
    <row r="1719" spans="1:25">
      <c r="A1719" s="11" t="s">
        <v>1905</v>
      </c>
      <c r="B1719" s="12" t="s">
        <v>19</v>
      </c>
      <c r="C1719" s="12">
        <v>40</v>
      </c>
      <c r="D1719" s="12" t="s">
        <v>12</v>
      </c>
      <c r="E1719" s="12" t="s">
        <v>26</v>
      </c>
      <c r="F1719" s="12" t="s">
        <v>58</v>
      </c>
      <c r="G1719" s="13">
        <v>43305</v>
      </c>
      <c r="H1719" s="12" t="s">
        <v>15</v>
      </c>
      <c r="I1719" s="12" t="s">
        <v>23</v>
      </c>
      <c r="J1719" s="14" t="s">
        <v>24</v>
      </c>
      <c r="K1719" t="str">
        <f>_xlfn.XLOOKUP(A1719,attrition_cleaned!$A:$A,attrition_cleaned!$B:$B,"Missing")</f>
        <v>No</v>
      </c>
      <c r="L1719" s="13"/>
      <c r="M1719">
        <f>_xlfn.XLOOKUP(A1719,compensation_cleaned!$A:$A,compensation_cleaned!$B:$B,"Missing")</f>
        <v>481280</v>
      </c>
      <c r="N1719">
        <f>_xlfn.XLOOKUP(A1719,compensation_cleaned!$A:$A,compensation_cleaned!$C:$C,"Missing")</f>
        <v>46549</v>
      </c>
      <c r="O1719" t="str">
        <f>_xlfn.XLOOKUP(A1719,compensation_cleaned!$A:$A,compensation_cleaned!$D:$D,"Missing")</f>
        <v>L1</v>
      </c>
      <c r="P1719">
        <f>_xlfn.XLOOKUP(A1719,engagement_pivot!$A:$A,engagement_pivot!$B:$B,"Missing")</f>
        <v>4.333333333333333</v>
      </c>
      <c r="Q1719" t="str">
        <f>IF(
  _xlfn.XLOOKUP(A1719, engagement_pivot!A:A, engagement_pivot!C:C, 0) &gt; 0,
  "Yes",
  "No"
)</f>
        <v>Yes</v>
      </c>
      <c r="R1719">
        <f t="shared" si="130"/>
        <v>65</v>
      </c>
      <c r="S1719" t="str">
        <f t="shared" si="131"/>
        <v>37+ months</v>
      </c>
      <c r="T1719">
        <f>_xlfn.XLOOKUP(A1719,performance_pivot!$A:$A,performance_pivot!$B:$B,"Missing")</f>
        <v>3</v>
      </c>
      <c r="U1719">
        <f>_xlfn.XLOOKUP(A1719,compensation_cleaned!$A:$A,compensation_cleaned!$F:$F,"Missing")</f>
        <v>499723.03723404254</v>
      </c>
      <c r="V1719" t="str">
        <f t="shared" si="132"/>
        <v>Below Avg Pay</v>
      </c>
      <c r="W1719" t="str">
        <f t="shared" si="133"/>
        <v>Low/Avg Performer</v>
      </c>
      <c r="Y1719" t="str">
        <f t="shared" si="134"/>
        <v>Low Pay &amp; Low Performance</v>
      </c>
    </row>
    <row r="1720" spans="1:25">
      <c r="A1720" s="7" t="s">
        <v>1906</v>
      </c>
      <c r="B1720" s="8" t="s">
        <v>11</v>
      </c>
      <c r="C1720" s="8">
        <v>39</v>
      </c>
      <c r="D1720" s="8" t="s">
        <v>12</v>
      </c>
      <c r="E1720" s="8" t="s">
        <v>37</v>
      </c>
      <c r="F1720" s="8" t="s">
        <v>43</v>
      </c>
      <c r="G1720" s="9">
        <v>44690</v>
      </c>
      <c r="H1720" s="8" t="s">
        <v>28</v>
      </c>
      <c r="I1720" s="8" t="s">
        <v>31</v>
      </c>
      <c r="J1720" s="10" t="s">
        <v>24</v>
      </c>
      <c r="K1720" t="str">
        <f>_xlfn.XLOOKUP(A1720,attrition_cleaned!$A:$A,attrition_cleaned!$B:$B,"Missing")</f>
        <v>No</v>
      </c>
      <c r="L1720" s="9"/>
      <c r="M1720">
        <f>_xlfn.XLOOKUP(A1720,compensation_cleaned!$A:$A,compensation_cleaned!$B:$B,"Missing")</f>
        <v>784751</v>
      </c>
      <c r="N1720">
        <f>_xlfn.XLOOKUP(A1720,compensation_cleaned!$A:$A,compensation_cleaned!$C:$C,"Missing")</f>
        <v>97187</v>
      </c>
      <c r="O1720" t="str">
        <f>_xlfn.XLOOKUP(A1720,compensation_cleaned!$A:$A,compensation_cleaned!$D:$D,"Missing")</f>
        <v>L2</v>
      </c>
      <c r="P1720">
        <f>_xlfn.XLOOKUP(A1720,engagement_pivot!$A:$A,engagement_pivot!$B:$B,"Missing")</f>
        <v>3.3333333333333335</v>
      </c>
      <c r="Q1720" t="str">
        <f>IF(
  _xlfn.XLOOKUP(A1720, engagement_pivot!A:A, engagement_pivot!C:C, 0) &gt; 0,
  "Yes",
  "No"
)</f>
        <v>Yes</v>
      </c>
      <c r="R1720">
        <f t="shared" si="130"/>
        <v>19</v>
      </c>
      <c r="S1720" t="str">
        <f t="shared" si="131"/>
        <v>13–36 months</v>
      </c>
      <c r="T1720">
        <f>_xlfn.XLOOKUP(A1720,performance_pivot!$A:$A,performance_pivot!$B:$B,"Missing")</f>
        <v>4.5</v>
      </c>
      <c r="U1720">
        <f>_xlfn.XLOOKUP(A1720,compensation_cleaned!$A:$A,compensation_cleaned!$F:$F,"Missing")</f>
        <v>746435.40070921986</v>
      </c>
      <c r="V1720" t="str">
        <f t="shared" si="132"/>
        <v>Above Avg Pay</v>
      </c>
      <c r="W1720" t="str">
        <f t="shared" si="133"/>
        <v>High Performer</v>
      </c>
      <c r="Y1720" t="str">
        <f t="shared" si="134"/>
        <v>Well Aligned</v>
      </c>
    </row>
    <row r="1721" spans="1:25">
      <c r="A1721" s="11" t="s">
        <v>1907</v>
      </c>
      <c r="B1721" s="12" t="s">
        <v>19</v>
      </c>
      <c r="C1721" s="12">
        <v>43</v>
      </c>
      <c r="D1721" s="12" t="s">
        <v>12</v>
      </c>
      <c r="E1721" s="12" t="s">
        <v>37</v>
      </c>
      <c r="F1721" s="12" t="s">
        <v>38</v>
      </c>
      <c r="G1721" s="13">
        <v>43150</v>
      </c>
      <c r="H1721" s="12" t="s">
        <v>179</v>
      </c>
      <c r="I1721" s="12" t="s">
        <v>45</v>
      </c>
      <c r="J1721" s="14" t="s">
        <v>24</v>
      </c>
      <c r="K1721" t="str">
        <f>_xlfn.XLOOKUP(A1721,attrition_cleaned!$A:$A,attrition_cleaned!$B:$B,"Missing")</f>
        <v>Yes</v>
      </c>
      <c r="L1721" s="13">
        <v>44918</v>
      </c>
      <c r="M1721">
        <f>_xlfn.XLOOKUP(A1721,compensation_cleaned!$A:$A,compensation_cleaned!$B:$B,"Missing")</f>
        <v>703284</v>
      </c>
      <c r="N1721">
        <f>_xlfn.XLOOKUP(A1721,compensation_cleaned!$A:$A,compensation_cleaned!$C:$C,"Missing")</f>
        <v>53880</v>
      </c>
      <c r="O1721" t="str">
        <f>_xlfn.XLOOKUP(A1721,compensation_cleaned!$A:$A,compensation_cleaned!$D:$D,"Missing")</f>
        <v>L2</v>
      </c>
      <c r="P1721">
        <f>_xlfn.XLOOKUP(A1721,engagement_pivot!$A:$A,engagement_pivot!$B:$B,"Missing")</f>
        <v>4</v>
      </c>
      <c r="Q1721" t="str">
        <f>IF(
  _xlfn.XLOOKUP(A1721, engagement_pivot!A:A, engagement_pivot!C:C, 0) &gt; 0,
  "Yes",
  "No"
)</f>
        <v>Yes</v>
      </c>
      <c r="R1721">
        <f t="shared" si="130"/>
        <v>58</v>
      </c>
      <c r="S1721" t="str">
        <f t="shared" si="131"/>
        <v>37+ months</v>
      </c>
      <c r="T1721">
        <f>_xlfn.XLOOKUP(A1721,performance_pivot!$A:$A,performance_pivot!$B:$B,"Missing")</f>
        <v>3</v>
      </c>
      <c r="U1721">
        <f>_xlfn.XLOOKUP(A1721,compensation_cleaned!$A:$A,compensation_cleaned!$F:$F,"Missing")</f>
        <v>746435.40070921986</v>
      </c>
      <c r="V1721" t="str">
        <f t="shared" si="132"/>
        <v>Below Avg Pay</v>
      </c>
      <c r="W1721" t="str">
        <f t="shared" si="133"/>
        <v>Low/Avg Performer</v>
      </c>
      <c r="Y1721" t="str">
        <f t="shared" si="134"/>
        <v>Low Pay &amp; Low Performance</v>
      </c>
    </row>
    <row r="1722" spans="1:25">
      <c r="A1722" s="7" t="s">
        <v>1908</v>
      </c>
      <c r="B1722" s="8" t="s">
        <v>19</v>
      </c>
      <c r="C1722" s="8">
        <v>33</v>
      </c>
      <c r="D1722" s="8" t="s">
        <v>20</v>
      </c>
      <c r="E1722" s="8" t="s">
        <v>37</v>
      </c>
      <c r="F1722" s="8" t="s">
        <v>43</v>
      </c>
      <c r="G1722" s="9">
        <v>44312</v>
      </c>
      <c r="H1722" s="8" t="s">
        <v>429</v>
      </c>
      <c r="I1722" s="8" t="s">
        <v>16</v>
      </c>
      <c r="J1722" s="10" t="s">
        <v>24</v>
      </c>
      <c r="K1722" t="str">
        <f>_xlfn.XLOOKUP(A1722,attrition_cleaned!$A:$A,attrition_cleaned!$B:$B,"Missing")</f>
        <v>No</v>
      </c>
      <c r="L1722" s="9"/>
      <c r="M1722">
        <f>_xlfn.XLOOKUP(A1722,compensation_cleaned!$A:$A,compensation_cleaned!$B:$B,"Missing")</f>
        <v>781874</v>
      </c>
      <c r="N1722">
        <f>_xlfn.XLOOKUP(A1722,compensation_cleaned!$A:$A,compensation_cleaned!$C:$C,"Missing")</f>
        <v>106429</v>
      </c>
      <c r="O1722" t="str">
        <f>_xlfn.XLOOKUP(A1722,compensation_cleaned!$A:$A,compensation_cleaned!$D:$D,"Missing")</f>
        <v>L2</v>
      </c>
      <c r="P1722">
        <f>_xlfn.XLOOKUP(A1722,engagement_pivot!$A:$A,engagement_pivot!$B:$B,"Missing")</f>
        <v>3.6666666666666665</v>
      </c>
      <c r="Q1722" t="str">
        <f>IF(
  _xlfn.XLOOKUP(A1722, engagement_pivot!A:A, engagement_pivot!C:C, 0) &gt; 0,
  "Yes",
  "No"
)</f>
        <v>Yes</v>
      </c>
      <c r="R1722">
        <f t="shared" si="130"/>
        <v>32</v>
      </c>
      <c r="S1722" t="str">
        <f t="shared" si="131"/>
        <v>13–36 months</v>
      </c>
      <c r="T1722">
        <f>_xlfn.XLOOKUP(A1722,performance_pivot!$A:$A,performance_pivot!$B:$B,"Missing")</f>
        <v>3.5</v>
      </c>
      <c r="U1722">
        <f>_xlfn.XLOOKUP(A1722,compensation_cleaned!$A:$A,compensation_cleaned!$F:$F,"Missing")</f>
        <v>746435.40070921986</v>
      </c>
      <c r="V1722" t="str">
        <f t="shared" si="132"/>
        <v>Above Avg Pay</v>
      </c>
      <c r="W1722" t="str">
        <f t="shared" si="133"/>
        <v>Low/Avg Performer</v>
      </c>
      <c r="Y1722" t="str">
        <f t="shared" si="134"/>
        <v>Overpaid Low Performer</v>
      </c>
    </row>
    <row r="1723" spans="1:25">
      <c r="A1723" s="11" t="s">
        <v>1909</v>
      </c>
      <c r="B1723" s="12" t="s">
        <v>19</v>
      </c>
      <c r="C1723" s="12">
        <v>23</v>
      </c>
      <c r="D1723" s="12" t="s">
        <v>12</v>
      </c>
      <c r="E1723" s="12" t="s">
        <v>37</v>
      </c>
      <c r="F1723" s="12" t="s">
        <v>43</v>
      </c>
      <c r="G1723" s="13">
        <v>43392</v>
      </c>
      <c r="H1723" s="12" t="s">
        <v>416</v>
      </c>
      <c r="I1723" s="12" t="s">
        <v>16</v>
      </c>
      <c r="J1723" s="14" t="s">
        <v>24</v>
      </c>
      <c r="K1723" t="str">
        <f>_xlfn.XLOOKUP(A1723,attrition_cleaned!$A:$A,attrition_cleaned!$B:$B,"Missing")</f>
        <v>No</v>
      </c>
      <c r="L1723" s="13"/>
      <c r="M1723">
        <f>_xlfn.XLOOKUP(A1723,compensation_cleaned!$A:$A,compensation_cleaned!$B:$B,"Missing")</f>
        <v>976029</v>
      </c>
      <c r="N1723">
        <f>_xlfn.XLOOKUP(A1723,compensation_cleaned!$A:$A,compensation_cleaned!$C:$C,"Missing")</f>
        <v>55498</v>
      </c>
      <c r="O1723" t="str">
        <f>_xlfn.XLOOKUP(A1723,compensation_cleaned!$A:$A,compensation_cleaned!$D:$D,"Missing")</f>
        <v>L3</v>
      </c>
      <c r="P1723">
        <f>_xlfn.XLOOKUP(A1723,engagement_pivot!$A:$A,engagement_pivot!$B:$B,"Missing")</f>
        <v>3.3333333333333335</v>
      </c>
      <c r="Q1723" t="str">
        <f>IF(
  _xlfn.XLOOKUP(A1723, engagement_pivot!A:A, engagement_pivot!C:C, 0) &gt; 0,
  "Yes",
  "No"
)</f>
        <v>Yes</v>
      </c>
      <c r="R1723">
        <f t="shared" si="130"/>
        <v>62</v>
      </c>
      <c r="S1723" t="str">
        <f t="shared" si="131"/>
        <v>37+ months</v>
      </c>
      <c r="T1723">
        <f>_xlfn.XLOOKUP(A1723,performance_pivot!$A:$A,performance_pivot!$B:$B,"Missing")</f>
        <v>3.75</v>
      </c>
      <c r="U1723">
        <f>_xlfn.XLOOKUP(A1723,compensation_cleaned!$A:$A,compensation_cleaned!$F:$F,"Missing")</f>
        <v>1044648.4727722772</v>
      </c>
      <c r="V1723" t="str">
        <f t="shared" si="132"/>
        <v>Below Avg Pay</v>
      </c>
      <c r="W1723" t="str">
        <f t="shared" si="133"/>
        <v>Low/Avg Performer</v>
      </c>
      <c r="Y1723" t="str">
        <f t="shared" si="134"/>
        <v>Low Pay &amp; Low Performance</v>
      </c>
    </row>
    <row r="1724" spans="1:25">
      <c r="A1724" s="7" t="s">
        <v>1910</v>
      </c>
      <c r="B1724" s="8" t="s">
        <v>19</v>
      </c>
      <c r="C1724" s="8">
        <v>23</v>
      </c>
      <c r="D1724" s="8" t="s">
        <v>20</v>
      </c>
      <c r="E1724" s="8" t="s">
        <v>37</v>
      </c>
      <c r="F1724" s="8" t="s">
        <v>38</v>
      </c>
      <c r="G1724" s="9">
        <v>44081</v>
      </c>
      <c r="H1724" s="8" t="s">
        <v>124</v>
      </c>
      <c r="I1724" s="8" t="s">
        <v>16</v>
      </c>
      <c r="J1724" s="10" t="s">
        <v>24</v>
      </c>
      <c r="K1724" t="str">
        <f>_xlfn.XLOOKUP(A1724,attrition_cleaned!$A:$A,attrition_cleaned!$B:$B,"Missing")</f>
        <v>Yes</v>
      </c>
      <c r="L1724" s="9">
        <v>44787</v>
      </c>
      <c r="M1724">
        <f>_xlfn.XLOOKUP(A1724,compensation_cleaned!$A:$A,compensation_cleaned!$B:$B,"Missing")</f>
        <v>1389577</v>
      </c>
      <c r="N1724">
        <f>_xlfn.XLOOKUP(A1724,compensation_cleaned!$A:$A,compensation_cleaned!$C:$C,"Missing")</f>
        <v>177547</v>
      </c>
      <c r="O1724" t="str">
        <f>_xlfn.XLOOKUP(A1724,compensation_cleaned!$A:$A,compensation_cleaned!$D:$D,"Missing")</f>
        <v>L4</v>
      </c>
      <c r="P1724">
        <f>_xlfn.XLOOKUP(A1724,engagement_pivot!$A:$A,engagement_pivot!$B:$B,"Missing")</f>
        <v>5</v>
      </c>
      <c r="Q1724" t="str">
        <f>IF(
  _xlfn.XLOOKUP(A1724, engagement_pivot!A:A, engagement_pivot!C:C, 0) &gt; 0,
  "Yes",
  "No"
)</f>
        <v>Yes</v>
      </c>
      <c r="R1724">
        <f t="shared" si="130"/>
        <v>23</v>
      </c>
      <c r="S1724" t="str">
        <f t="shared" si="131"/>
        <v>13–36 months</v>
      </c>
      <c r="T1724">
        <f>_xlfn.XLOOKUP(A1724,performance_pivot!$A:$A,performance_pivot!$B:$B,"Missing")</f>
        <v>2</v>
      </c>
      <c r="U1724">
        <f>_xlfn.XLOOKUP(A1724,compensation_cleaned!$A:$A,compensation_cleaned!$F:$F,"Missing")</f>
        <v>1044648.4727722772</v>
      </c>
      <c r="V1724" t="str">
        <f t="shared" si="132"/>
        <v>Above Avg Pay</v>
      </c>
      <c r="W1724" t="str">
        <f t="shared" si="133"/>
        <v>Low/Avg Performer</v>
      </c>
      <c r="Y1724" t="str">
        <f t="shared" si="134"/>
        <v>Overpaid Low Performer</v>
      </c>
    </row>
    <row r="1725" spans="1:25">
      <c r="A1725" s="11" t="s">
        <v>1911</v>
      </c>
      <c r="B1725" s="12" t="s">
        <v>19</v>
      </c>
      <c r="C1725" s="12">
        <v>22</v>
      </c>
      <c r="D1725" s="12" t="s">
        <v>12</v>
      </c>
      <c r="E1725" s="12" t="s">
        <v>33</v>
      </c>
      <c r="F1725" s="12" t="s">
        <v>112</v>
      </c>
      <c r="G1725" s="13">
        <v>44022</v>
      </c>
      <c r="H1725" s="12" t="s">
        <v>142</v>
      </c>
      <c r="I1725" s="12" t="s">
        <v>56</v>
      </c>
      <c r="J1725" s="14" t="s">
        <v>24</v>
      </c>
      <c r="K1725" t="str">
        <f>_xlfn.XLOOKUP(A1725,attrition_cleaned!$A:$A,attrition_cleaned!$B:$B,"Missing")</f>
        <v>No</v>
      </c>
      <c r="L1725" s="13"/>
      <c r="M1725">
        <f>_xlfn.XLOOKUP(A1725,compensation_cleaned!$A:$A,compensation_cleaned!$B:$B,"Missing")</f>
        <v>859289</v>
      </c>
      <c r="N1725">
        <f>_xlfn.XLOOKUP(A1725,compensation_cleaned!$A:$A,compensation_cleaned!$C:$C,"Missing")</f>
        <v>107290</v>
      </c>
      <c r="O1725" t="str">
        <f>_xlfn.XLOOKUP(A1725,compensation_cleaned!$A:$A,compensation_cleaned!$D:$D,"Missing")</f>
        <v>L2</v>
      </c>
      <c r="P1725">
        <f>_xlfn.XLOOKUP(A1725,engagement_pivot!$A:$A,engagement_pivot!$B:$B,"Missing")</f>
        <v>3</v>
      </c>
      <c r="Q1725" t="str">
        <f>IF(
  _xlfn.XLOOKUP(A1725, engagement_pivot!A:A, engagement_pivot!C:C, 0) &gt; 0,
  "Yes",
  "No"
)</f>
        <v>Yes</v>
      </c>
      <c r="R1725">
        <f t="shared" si="130"/>
        <v>41</v>
      </c>
      <c r="S1725" t="str">
        <f t="shared" si="131"/>
        <v>37+ months</v>
      </c>
      <c r="T1725">
        <f>_xlfn.XLOOKUP(A1725,performance_pivot!$A:$A,performance_pivot!$B:$B,"Missing")</f>
        <v>3.5</v>
      </c>
      <c r="U1725">
        <f>_xlfn.XLOOKUP(A1725,compensation_cleaned!$A:$A,compensation_cleaned!$F:$F,"Missing")</f>
        <v>746435.40070921986</v>
      </c>
      <c r="V1725" t="str">
        <f t="shared" si="132"/>
        <v>Above Avg Pay</v>
      </c>
      <c r="W1725" t="str">
        <f t="shared" si="133"/>
        <v>Low/Avg Performer</v>
      </c>
      <c r="Y1725" t="str">
        <f t="shared" si="134"/>
        <v>Overpaid Low Performer</v>
      </c>
    </row>
    <row r="1726" spans="1:25">
      <c r="A1726" s="7" t="s">
        <v>1912</v>
      </c>
      <c r="B1726" s="8" t="s">
        <v>19</v>
      </c>
      <c r="C1726" s="8">
        <v>36</v>
      </c>
      <c r="D1726" s="8" t="s">
        <v>20</v>
      </c>
      <c r="E1726" s="8" t="s">
        <v>13</v>
      </c>
      <c r="F1726" s="8" t="s">
        <v>14</v>
      </c>
      <c r="G1726" s="9">
        <v>44094</v>
      </c>
      <c r="H1726" s="8" t="s">
        <v>299</v>
      </c>
      <c r="I1726" s="8" t="s">
        <v>45</v>
      </c>
      <c r="J1726" s="10" t="s">
        <v>24</v>
      </c>
      <c r="K1726" t="str">
        <f>_xlfn.XLOOKUP(A1726,attrition_cleaned!$A:$A,attrition_cleaned!$B:$B,"Missing")</f>
        <v>No</v>
      </c>
      <c r="L1726" s="9"/>
      <c r="M1726">
        <f>_xlfn.XLOOKUP(A1726,compensation_cleaned!$A:$A,compensation_cleaned!$B:$B,"Missing")</f>
        <v>1914044</v>
      </c>
      <c r="N1726">
        <f>_xlfn.XLOOKUP(A1726,compensation_cleaned!$A:$A,compensation_cleaned!$C:$C,"Missing")</f>
        <v>262673</v>
      </c>
      <c r="O1726" t="str">
        <f>_xlfn.XLOOKUP(A1726,compensation_cleaned!$A:$A,compensation_cleaned!$D:$D,"Missing")</f>
        <v>L5</v>
      </c>
      <c r="P1726">
        <f>_xlfn.XLOOKUP(A1726,engagement_pivot!$A:$A,engagement_pivot!$B:$B,"Missing")</f>
        <v>4</v>
      </c>
      <c r="Q1726" t="str">
        <f>IF(
  _xlfn.XLOOKUP(A1726, engagement_pivot!A:A, engagement_pivot!C:C, 0) &gt; 0,
  "Yes",
  "No"
)</f>
        <v>Yes</v>
      </c>
      <c r="R1726">
        <f t="shared" si="130"/>
        <v>39</v>
      </c>
      <c r="S1726" t="str">
        <f t="shared" si="131"/>
        <v>37+ months</v>
      </c>
      <c r="T1726">
        <f>_xlfn.XLOOKUP(A1726,performance_pivot!$A:$A,performance_pivot!$B:$B,"Missing")</f>
        <v>3.5</v>
      </c>
      <c r="U1726">
        <f>_xlfn.XLOOKUP(A1726,compensation_cleaned!$A:$A,compensation_cleaned!$F:$F,"Missing")</f>
        <v>1044648.4727722772</v>
      </c>
      <c r="V1726" t="str">
        <f t="shared" si="132"/>
        <v>Above Avg Pay</v>
      </c>
      <c r="W1726" t="str">
        <f t="shared" si="133"/>
        <v>Low/Avg Performer</v>
      </c>
      <c r="Y1726" t="str">
        <f t="shared" si="134"/>
        <v>Overpaid Low Performer</v>
      </c>
    </row>
    <row r="1727" spans="1:25">
      <c r="A1727" s="11" t="s">
        <v>1913</v>
      </c>
      <c r="B1727" s="12" t="s">
        <v>11</v>
      </c>
      <c r="C1727" s="12">
        <v>29</v>
      </c>
      <c r="D1727" s="12" t="s">
        <v>12</v>
      </c>
      <c r="E1727" s="12" t="s">
        <v>49</v>
      </c>
      <c r="F1727" s="12" t="s">
        <v>50</v>
      </c>
      <c r="G1727" s="13">
        <v>45091</v>
      </c>
      <c r="H1727" s="12" t="s">
        <v>767</v>
      </c>
      <c r="I1727" s="12" t="s">
        <v>45</v>
      </c>
      <c r="J1727" s="14" t="s">
        <v>24</v>
      </c>
      <c r="K1727" t="str">
        <f>_xlfn.XLOOKUP(A1727,attrition_cleaned!$A:$A,attrition_cleaned!$B:$B,"Missing")</f>
        <v>No</v>
      </c>
      <c r="L1727" s="13"/>
      <c r="M1727">
        <f>_xlfn.XLOOKUP(A1727,compensation_cleaned!$A:$A,compensation_cleaned!$B:$B,"Missing")</f>
        <v>400851</v>
      </c>
      <c r="N1727">
        <f>_xlfn.XLOOKUP(A1727,compensation_cleaned!$A:$A,compensation_cleaned!$C:$C,"Missing")</f>
        <v>38163</v>
      </c>
      <c r="O1727" t="str">
        <f>_xlfn.XLOOKUP(A1727,compensation_cleaned!$A:$A,compensation_cleaned!$D:$D,"Missing")</f>
        <v>L1</v>
      </c>
      <c r="P1727">
        <f>_xlfn.XLOOKUP(A1727,engagement_pivot!$A:$A,engagement_pivot!$B:$B,"Missing")</f>
        <v>1</v>
      </c>
      <c r="Q1727" t="str">
        <f>IF(
  _xlfn.XLOOKUP(A1727, engagement_pivot!A:A, engagement_pivot!C:C, 0) &gt; 0,
  "Yes",
  "No"
)</f>
        <v>Yes</v>
      </c>
      <c r="R1727">
        <f t="shared" si="130"/>
        <v>6</v>
      </c>
      <c r="S1727" t="str">
        <f t="shared" si="131"/>
        <v>0–12 months</v>
      </c>
      <c r="T1727">
        <f>_xlfn.XLOOKUP(A1727,performance_pivot!$A:$A,performance_pivot!$B:$B,"Missing")</f>
        <v>3.5</v>
      </c>
      <c r="U1727">
        <f>_xlfn.XLOOKUP(A1727,compensation_cleaned!$A:$A,compensation_cleaned!$F:$F,"Missing")</f>
        <v>499723.03723404254</v>
      </c>
      <c r="V1727" t="str">
        <f t="shared" si="132"/>
        <v>Below Avg Pay</v>
      </c>
      <c r="W1727" t="str">
        <f t="shared" si="133"/>
        <v>Low/Avg Performer</v>
      </c>
      <c r="Y1727" t="str">
        <f t="shared" si="134"/>
        <v>Low Pay &amp; Low Performance</v>
      </c>
    </row>
    <row r="1728" spans="1:25">
      <c r="A1728" s="7" t="s">
        <v>1914</v>
      </c>
      <c r="B1728" s="8" t="s">
        <v>19</v>
      </c>
      <c r="C1728" s="8">
        <v>41</v>
      </c>
      <c r="D1728" s="8" t="s">
        <v>12</v>
      </c>
      <c r="E1728" s="8" t="s">
        <v>26</v>
      </c>
      <c r="F1728" s="8" t="s">
        <v>27</v>
      </c>
      <c r="G1728" s="9">
        <v>43316</v>
      </c>
      <c r="H1728" s="8" t="s">
        <v>53</v>
      </c>
      <c r="I1728" s="8" t="s">
        <v>31</v>
      </c>
      <c r="J1728" s="10" t="s">
        <v>17</v>
      </c>
      <c r="K1728" t="str">
        <f>_xlfn.XLOOKUP(A1728,attrition_cleaned!$A:$A,attrition_cleaned!$B:$B,"Missing")</f>
        <v>No</v>
      </c>
      <c r="L1728" s="9"/>
      <c r="M1728">
        <f>_xlfn.XLOOKUP(A1728,compensation_cleaned!$A:$A,compensation_cleaned!$B:$B,"Missing")</f>
        <v>877827</v>
      </c>
      <c r="N1728">
        <f>_xlfn.XLOOKUP(A1728,compensation_cleaned!$A:$A,compensation_cleaned!$C:$C,"Missing")</f>
        <v>91588</v>
      </c>
      <c r="O1728" t="str">
        <f>_xlfn.XLOOKUP(A1728,compensation_cleaned!$A:$A,compensation_cleaned!$D:$D,"Missing")</f>
        <v>L2</v>
      </c>
      <c r="P1728">
        <f>_xlfn.XLOOKUP(A1728,engagement_pivot!$A:$A,engagement_pivot!$B:$B,"Missing")</f>
        <v>3.6666666666666665</v>
      </c>
      <c r="Q1728" t="str">
        <f>IF(
  _xlfn.XLOOKUP(A1728, engagement_pivot!A:A, engagement_pivot!C:C, 0) &gt; 0,
  "Yes",
  "No"
)</f>
        <v>Yes</v>
      </c>
      <c r="R1728">
        <f t="shared" si="130"/>
        <v>64</v>
      </c>
      <c r="S1728" t="str">
        <f t="shared" si="131"/>
        <v>37+ months</v>
      </c>
      <c r="T1728">
        <f>_xlfn.XLOOKUP(A1728,performance_pivot!$A:$A,performance_pivot!$B:$B,"Missing")</f>
        <v>4.5</v>
      </c>
      <c r="U1728">
        <f>_xlfn.XLOOKUP(A1728,compensation_cleaned!$A:$A,compensation_cleaned!$F:$F,"Missing")</f>
        <v>746435.40070921986</v>
      </c>
      <c r="V1728" t="str">
        <f t="shared" si="132"/>
        <v>Above Avg Pay</v>
      </c>
      <c r="W1728" t="str">
        <f t="shared" si="133"/>
        <v>High Performer</v>
      </c>
      <c r="Y1728" t="str">
        <f t="shared" si="134"/>
        <v>Well Aligned</v>
      </c>
    </row>
    <row r="1729" spans="1:25">
      <c r="A1729" s="11" t="s">
        <v>1915</v>
      </c>
      <c r="B1729" s="12" t="s">
        <v>19</v>
      </c>
      <c r="C1729" s="12">
        <v>24</v>
      </c>
      <c r="D1729" s="12" t="s">
        <v>12</v>
      </c>
      <c r="E1729" s="12" t="s">
        <v>49</v>
      </c>
      <c r="F1729" s="12" t="s">
        <v>65</v>
      </c>
      <c r="G1729" s="13">
        <v>44854</v>
      </c>
      <c r="H1729" s="12" t="s">
        <v>88</v>
      </c>
      <c r="I1729" s="12" t="s">
        <v>16</v>
      </c>
      <c r="J1729" s="14" t="s">
        <v>24</v>
      </c>
      <c r="K1729" t="str">
        <f>_xlfn.XLOOKUP(A1729,attrition_cleaned!$A:$A,attrition_cleaned!$B:$B,"Missing")</f>
        <v>Yes</v>
      </c>
      <c r="L1729" s="13">
        <v>46162</v>
      </c>
      <c r="M1729">
        <f>_xlfn.XLOOKUP(A1729,compensation_cleaned!$A:$A,compensation_cleaned!$B:$B,"Missing")</f>
        <v>988629</v>
      </c>
      <c r="N1729">
        <f>_xlfn.XLOOKUP(A1729,compensation_cleaned!$A:$A,compensation_cleaned!$C:$C,"Missing")</f>
        <v>120597</v>
      </c>
      <c r="O1729" t="str">
        <f>_xlfn.XLOOKUP(A1729,compensation_cleaned!$A:$A,compensation_cleaned!$D:$D,"Missing")</f>
        <v>L3</v>
      </c>
      <c r="P1729">
        <f>_xlfn.XLOOKUP(A1729,engagement_pivot!$A:$A,engagement_pivot!$B:$B,"Missing")</f>
        <v>2.5</v>
      </c>
      <c r="Q1729" t="str">
        <f>IF(
  _xlfn.XLOOKUP(A1729, engagement_pivot!A:A, engagement_pivot!C:C, 0) &gt; 0,
  "Yes",
  "No"
)</f>
        <v>Yes</v>
      </c>
      <c r="R1729">
        <f t="shared" si="130"/>
        <v>43</v>
      </c>
      <c r="S1729" t="str">
        <f t="shared" si="131"/>
        <v>37+ months</v>
      </c>
      <c r="T1729">
        <f>_xlfn.XLOOKUP(A1729,performance_pivot!$A:$A,performance_pivot!$B:$B,"Missing")</f>
        <v>3.5</v>
      </c>
      <c r="U1729">
        <f>_xlfn.XLOOKUP(A1729,compensation_cleaned!$A:$A,compensation_cleaned!$F:$F,"Missing")</f>
        <v>1044648.4727722772</v>
      </c>
      <c r="V1729" t="str">
        <f t="shared" si="132"/>
        <v>Below Avg Pay</v>
      </c>
      <c r="W1729" t="str">
        <f t="shared" si="133"/>
        <v>Low/Avg Performer</v>
      </c>
      <c r="Y1729" t="str">
        <f t="shared" si="134"/>
        <v>Low Pay &amp; Low Performance</v>
      </c>
    </row>
    <row r="1730" spans="1:25">
      <c r="A1730" s="7" t="s">
        <v>1916</v>
      </c>
      <c r="B1730" s="8" t="s">
        <v>11</v>
      </c>
      <c r="C1730" s="8">
        <v>44</v>
      </c>
      <c r="D1730" s="8" t="s">
        <v>12</v>
      </c>
      <c r="E1730" s="8" t="s">
        <v>37</v>
      </c>
      <c r="F1730" s="8" t="s">
        <v>43</v>
      </c>
      <c r="G1730" s="9">
        <v>45017</v>
      </c>
      <c r="H1730" s="8" t="s">
        <v>435</v>
      </c>
      <c r="I1730" s="8" t="s">
        <v>23</v>
      </c>
      <c r="J1730" s="10" t="s">
        <v>24</v>
      </c>
      <c r="K1730" t="str">
        <f>_xlfn.XLOOKUP(A1730,attrition_cleaned!$A:$A,attrition_cleaned!$B:$B,"Missing")</f>
        <v>No</v>
      </c>
      <c r="L1730" s="9"/>
      <c r="M1730">
        <f>_xlfn.XLOOKUP(A1730,compensation_cleaned!$A:$A,compensation_cleaned!$B:$B,"Missing")</f>
        <v>1361194</v>
      </c>
      <c r="N1730">
        <f>_xlfn.XLOOKUP(A1730,compensation_cleaned!$A:$A,compensation_cleaned!$C:$C,"Missing")</f>
        <v>91113</v>
      </c>
      <c r="O1730" t="str">
        <f>_xlfn.XLOOKUP(A1730,compensation_cleaned!$A:$A,compensation_cleaned!$D:$D,"Missing")</f>
        <v>L4</v>
      </c>
      <c r="P1730">
        <f>_xlfn.XLOOKUP(A1730,engagement_pivot!$A:$A,engagement_pivot!$B:$B,"Missing")</f>
        <v>1</v>
      </c>
      <c r="Q1730" t="str">
        <f>IF(
  _xlfn.XLOOKUP(A1730, engagement_pivot!A:A, engagement_pivot!C:C, 0) &gt; 0,
  "Yes",
  "No"
)</f>
        <v>Yes</v>
      </c>
      <c r="R1730">
        <f t="shared" si="130"/>
        <v>8</v>
      </c>
      <c r="S1730" t="str">
        <f t="shared" si="131"/>
        <v>0–12 months</v>
      </c>
      <c r="T1730">
        <f>_xlfn.XLOOKUP(A1730,performance_pivot!$A:$A,performance_pivot!$B:$B,"Missing")</f>
        <v>4</v>
      </c>
      <c r="U1730">
        <f>_xlfn.XLOOKUP(A1730,compensation_cleaned!$A:$A,compensation_cleaned!$F:$F,"Missing")</f>
        <v>1044648.4727722772</v>
      </c>
      <c r="V1730" t="str">
        <f t="shared" si="132"/>
        <v>Above Avg Pay</v>
      </c>
      <c r="W1730" t="str">
        <f t="shared" si="133"/>
        <v>High Performer</v>
      </c>
      <c r="Y1730" t="str">
        <f t="shared" si="134"/>
        <v>Well Aligned</v>
      </c>
    </row>
    <row r="1731" spans="1:25">
      <c r="A1731" s="11" t="s">
        <v>1917</v>
      </c>
      <c r="B1731" s="12" t="s">
        <v>19</v>
      </c>
      <c r="C1731" s="12">
        <v>42</v>
      </c>
      <c r="D1731" s="12" t="s">
        <v>12</v>
      </c>
      <c r="E1731" s="12" t="s">
        <v>26</v>
      </c>
      <c r="F1731" s="12" t="s">
        <v>58</v>
      </c>
      <c r="G1731" s="13">
        <v>44422</v>
      </c>
      <c r="H1731" s="12" t="s">
        <v>98</v>
      </c>
      <c r="I1731" s="12" t="s">
        <v>16</v>
      </c>
      <c r="J1731" s="14" t="s">
        <v>24</v>
      </c>
      <c r="K1731" t="str">
        <f>_xlfn.XLOOKUP(A1731,attrition_cleaned!$A:$A,attrition_cleaned!$B:$B,"Missing")</f>
        <v>Yes</v>
      </c>
      <c r="L1731" s="13">
        <v>45832</v>
      </c>
      <c r="M1731">
        <f>_xlfn.XLOOKUP(A1731,compensation_cleaned!$A:$A,compensation_cleaned!$B:$B,"Missing")</f>
        <v>552875</v>
      </c>
      <c r="N1731">
        <f>_xlfn.XLOOKUP(A1731,compensation_cleaned!$A:$A,compensation_cleaned!$C:$C,"Missing")</f>
        <v>66705</v>
      </c>
      <c r="O1731" t="str">
        <f>_xlfn.XLOOKUP(A1731,compensation_cleaned!$A:$A,compensation_cleaned!$D:$D,"Missing")</f>
        <v>L1</v>
      </c>
      <c r="P1731">
        <f>_xlfn.XLOOKUP(A1731,engagement_pivot!$A:$A,engagement_pivot!$B:$B,"Missing")</f>
        <v>4</v>
      </c>
      <c r="Q1731" t="str">
        <f>IF(
  _xlfn.XLOOKUP(A1731, engagement_pivot!A:A, engagement_pivot!C:C, 0) &gt; 0,
  "Yes",
  "No"
)</f>
        <v>Yes</v>
      </c>
      <c r="R1731">
        <f t="shared" ref="R1731:R1794" si="135">IF(K1731="Yes",DATEDIF(G1731,L1731,"M"),DATEDIF(G1731,DATE(2023,12,31),"M"))</f>
        <v>46</v>
      </c>
      <c r="S1731" t="str">
        <f t="shared" ref="S1731:S1794" si="136">IF(R1731&lt;=12,"0–12 months",
 IF(R1731&lt;=36,"13–36 months","37+ months"))</f>
        <v>37+ months</v>
      </c>
      <c r="T1731">
        <f>_xlfn.XLOOKUP(A1731,performance_pivot!$A:$A,performance_pivot!$B:$B,"Missing")</f>
        <v>3.3333333333333335</v>
      </c>
      <c r="U1731">
        <f>_xlfn.XLOOKUP(A1731,compensation_cleaned!$A:$A,compensation_cleaned!$F:$F,"Missing")</f>
        <v>499723.03723404254</v>
      </c>
      <c r="V1731" t="str">
        <f t="shared" ref="V1731:V1794" si="137">IF(M1731&gt;U1731,"Above Avg Pay","Below Avg Pay")</f>
        <v>Above Avg Pay</v>
      </c>
      <c r="W1731" t="str">
        <f t="shared" ref="W1731:W1794" si="138">IF(T1731&gt;=4,"High Performer","Low/Avg Performer")</f>
        <v>Low/Avg Performer</v>
      </c>
      <c r="Y1731" t="str">
        <f t="shared" si="134"/>
        <v>Overpaid Low Performer</v>
      </c>
    </row>
    <row r="1732" spans="1:25">
      <c r="A1732" s="7" t="s">
        <v>1918</v>
      </c>
      <c r="B1732" s="8" t="s">
        <v>19</v>
      </c>
      <c r="C1732" s="8">
        <v>27</v>
      </c>
      <c r="D1732" s="8" t="s">
        <v>20</v>
      </c>
      <c r="E1732" s="8" t="s">
        <v>33</v>
      </c>
      <c r="F1732" s="8" t="s">
        <v>34</v>
      </c>
      <c r="G1732" s="9">
        <v>43553</v>
      </c>
      <c r="H1732" s="8" t="s">
        <v>192</v>
      </c>
      <c r="I1732" s="8" t="s">
        <v>45</v>
      </c>
      <c r="J1732" s="10" t="s">
        <v>24</v>
      </c>
      <c r="K1732" t="str">
        <f>_xlfn.XLOOKUP(A1732,attrition_cleaned!$A:$A,attrition_cleaned!$B:$B,"Missing")</f>
        <v>No</v>
      </c>
      <c r="L1732" s="9"/>
      <c r="M1732">
        <f>_xlfn.XLOOKUP(A1732,compensation_cleaned!$A:$A,compensation_cleaned!$B:$B,"Missing")</f>
        <v>818552</v>
      </c>
      <c r="N1732">
        <f>_xlfn.XLOOKUP(A1732,compensation_cleaned!$A:$A,compensation_cleaned!$C:$C,"Missing")</f>
        <v>87911</v>
      </c>
      <c r="O1732" t="str">
        <f>_xlfn.XLOOKUP(A1732,compensation_cleaned!$A:$A,compensation_cleaned!$D:$D,"Missing")</f>
        <v>L2</v>
      </c>
      <c r="P1732">
        <f>_xlfn.XLOOKUP(A1732,engagement_pivot!$A:$A,engagement_pivot!$B:$B,"Missing")</f>
        <v>3</v>
      </c>
      <c r="Q1732" t="str">
        <f>IF(
  _xlfn.XLOOKUP(A1732, engagement_pivot!A:A, engagement_pivot!C:C, 0) &gt; 0,
  "Yes",
  "No"
)</f>
        <v>Yes</v>
      </c>
      <c r="R1732">
        <f t="shared" si="135"/>
        <v>57</v>
      </c>
      <c r="S1732" t="str">
        <f t="shared" si="136"/>
        <v>37+ months</v>
      </c>
      <c r="T1732">
        <f>_xlfn.XLOOKUP(A1732,performance_pivot!$A:$A,performance_pivot!$B:$B,"Missing")</f>
        <v>4</v>
      </c>
      <c r="U1732">
        <f>_xlfn.XLOOKUP(A1732,compensation_cleaned!$A:$A,compensation_cleaned!$F:$F,"Missing")</f>
        <v>746435.40070921986</v>
      </c>
      <c r="V1732" t="str">
        <f t="shared" si="137"/>
        <v>Above Avg Pay</v>
      </c>
      <c r="W1732" t="str">
        <f t="shared" si="138"/>
        <v>High Performer</v>
      </c>
      <c r="Y1732" t="str">
        <f t="shared" ref="Y1732:Y1795" si="139">IF(
 AND(V1732="Above Avg Pay",W1732="High Performer"),"Well Aligned",
 IF(
  AND(V1732="Below Avg Pay",W1732="High Performer"),"Underpaid High Performer",
  IF(
   AND(V1732="Above Avg Pay",W1732="Low/Avg Performer"),"Overpaid Low Performer",
   "Low Pay &amp; Low Performance"
  )
 )
)</f>
        <v>Well Aligned</v>
      </c>
    </row>
    <row r="1733" spans="1:25">
      <c r="A1733" s="11" t="s">
        <v>1919</v>
      </c>
      <c r="B1733" s="12" t="s">
        <v>11</v>
      </c>
      <c r="C1733" s="12">
        <v>34</v>
      </c>
      <c r="D1733" s="12" t="s">
        <v>12</v>
      </c>
      <c r="E1733" s="12" t="s">
        <v>49</v>
      </c>
      <c r="F1733" s="12" t="s">
        <v>50</v>
      </c>
      <c r="G1733" s="13">
        <v>44706</v>
      </c>
      <c r="H1733" s="12" t="s">
        <v>422</v>
      </c>
      <c r="I1733" s="12" t="s">
        <v>16</v>
      </c>
      <c r="J1733" s="14" t="s">
        <v>24</v>
      </c>
      <c r="K1733" t="str">
        <f>_xlfn.XLOOKUP(A1733,attrition_cleaned!$A:$A,attrition_cleaned!$B:$B,"Missing")</f>
        <v>No</v>
      </c>
      <c r="L1733" s="13"/>
      <c r="M1733">
        <f>_xlfn.XLOOKUP(A1733,compensation_cleaned!$A:$A,compensation_cleaned!$B:$B,"Missing")</f>
        <v>1495517</v>
      </c>
      <c r="N1733">
        <f>_xlfn.XLOOKUP(A1733,compensation_cleaned!$A:$A,compensation_cleaned!$C:$C,"Missing")</f>
        <v>88092</v>
      </c>
      <c r="O1733" t="str">
        <f>_xlfn.XLOOKUP(A1733,compensation_cleaned!$A:$A,compensation_cleaned!$D:$D,"Missing")</f>
        <v>L4</v>
      </c>
      <c r="P1733">
        <f>_xlfn.XLOOKUP(A1733,engagement_pivot!$A:$A,engagement_pivot!$B:$B,"Missing")</f>
        <v>2.6666666666666665</v>
      </c>
      <c r="Q1733" t="str">
        <f>IF(
  _xlfn.XLOOKUP(A1733, engagement_pivot!A:A, engagement_pivot!C:C, 0) &gt; 0,
  "Yes",
  "No"
)</f>
        <v>Yes</v>
      </c>
      <c r="R1733">
        <f t="shared" si="135"/>
        <v>19</v>
      </c>
      <c r="S1733" t="str">
        <f t="shared" si="136"/>
        <v>13–36 months</v>
      </c>
      <c r="T1733">
        <f>_xlfn.XLOOKUP(A1733,performance_pivot!$A:$A,performance_pivot!$B:$B,"Missing")</f>
        <v>3</v>
      </c>
      <c r="U1733">
        <f>_xlfn.XLOOKUP(A1733,compensation_cleaned!$A:$A,compensation_cleaned!$F:$F,"Missing")</f>
        <v>1044648.4727722772</v>
      </c>
      <c r="V1733" t="str">
        <f t="shared" si="137"/>
        <v>Above Avg Pay</v>
      </c>
      <c r="W1733" t="str">
        <f t="shared" si="138"/>
        <v>Low/Avg Performer</v>
      </c>
      <c r="Y1733" t="str">
        <f t="shared" si="139"/>
        <v>Overpaid Low Performer</v>
      </c>
    </row>
    <row r="1734" spans="1:25">
      <c r="A1734" s="7" t="s">
        <v>1920</v>
      </c>
      <c r="B1734" s="8" t="s">
        <v>11</v>
      </c>
      <c r="C1734" s="8">
        <v>43</v>
      </c>
      <c r="D1734" s="8" t="s">
        <v>20</v>
      </c>
      <c r="E1734" s="8" t="s">
        <v>49</v>
      </c>
      <c r="F1734" s="8" t="s">
        <v>50</v>
      </c>
      <c r="G1734" s="9">
        <v>43420</v>
      </c>
      <c r="H1734" s="8" t="s">
        <v>122</v>
      </c>
      <c r="I1734" s="8" t="s">
        <v>56</v>
      </c>
      <c r="J1734" s="10" t="s">
        <v>24</v>
      </c>
      <c r="K1734" t="str">
        <f>_xlfn.XLOOKUP(A1734,attrition_cleaned!$A:$A,attrition_cleaned!$B:$B,"Missing")</f>
        <v>No</v>
      </c>
      <c r="L1734" s="9"/>
      <c r="M1734">
        <f>_xlfn.XLOOKUP(A1734,compensation_cleaned!$A:$A,compensation_cleaned!$B:$B,"Missing")</f>
        <v>1292221</v>
      </c>
      <c r="N1734">
        <f>_xlfn.XLOOKUP(A1734,compensation_cleaned!$A:$A,compensation_cleaned!$C:$C,"Missing")</f>
        <v>145770</v>
      </c>
      <c r="O1734" t="str">
        <f>_xlfn.XLOOKUP(A1734,compensation_cleaned!$A:$A,compensation_cleaned!$D:$D,"Missing")</f>
        <v>L4</v>
      </c>
      <c r="P1734">
        <f>_xlfn.XLOOKUP(A1734,engagement_pivot!$A:$A,engagement_pivot!$B:$B,"Missing")</f>
        <v>5</v>
      </c>
      <c r="Q1734" t="str">
        <f>IF(
  _xlfn.XLOOKUP(A1734, engagement_pivot!A:A, engagement_pivot!C:C, 0) &gt; 0,
  "Yes",
  "No"
)</f>
        <v>Yes</v>
      </c>
      <c r="R1734">
        <f t="shared" si="135"/>
        <v>61</v>
      </c>
      <c r="S1734" t="str">
        <f t="shared" si="136"/>
        <v>37+ months</v>
      </c>
      <c r="T1734">
        <f>_xlfn.XLOOKUP(A1734,performance_pivot!$A:$A,performance_pivot!$B:$B,"Missing")</f>
        <v>3.5</v>
      </c>
      <c r="U1734">
        <f>_xlfn.XLOOKUP(A1734,compensation_cleaned!$A:$A,compensation_cleaned!$F:$F,"Missing")</f>
        <v>1044648.4727722772</v>
      </c>
      <c r="V1734" t="str">
        <f t="shared" si="137"/>
        <v>Above Avg Pay</v>
      </c>
      <c r="W1734" t="str">
        <f t="shared" si="138"/>
        <v>Low/Avg Performer</v>
      </c>
      <c r="Y1734" t="str">
        <f t="shared" si="139"/>
        <v>Overpaid Low Performer</v>
      </c>
    </row>
    <row r="1735" spans="1:25">
      <c r="A1735" s="11" t="s">
        <v>1921</v>
      </c>
      <c r="B1735" s="12" t="s">
        <v>19</v>
      </c>
      <c r="C1735" s="12">
        <v>39</v>
      </c>
      <c r="D1735" s="12" t="s">
        <v>12</v>
      </c>
      <c r="E1735" s="12" t="s">
        <v>33</v>
      </c>
      <c r="F1735" s="12" t="s">
        <v>112</v>
      </c>
      <c r="G1735" s="13">
        <v>43876</v>
      </c>
      <c r="H1735" s="12" t="s">
        <v>86</v>
      </c>
      <c r="I1735" s="12" t="s">
        <v>16</v>
      </c>
      <c r="J1735" s="14" t="s">
        <v>24</v>
      </c>
      <c r="K1735" t="str">
        <f>_xlfn.XLOOKUP(A1735,attrition_cleaned!$A:$A,attrition_cleaned!$B:$B,"Missing")</f>
        <v>No</v>
      </c>
      <c r="L1735" s="13"/>
      <c r="M1735">
        <f>_xlfn.XLOOKUP(A1735,compensation_cleaned!$A:$A,compensation_cleaned!$B:$B,"Missing")</f>
        <v>423085</v>
      </c>
      <c r="N1735">
        <f>_xlfn.XLOOKUP(A1735,compensation_cleaned!$A:$A,compensation_cleaned!$C:$C,"Missing")</f>
        <v>21824</v>
      </c>
      <c r="O1735" t="str">
        <f>_xlfn.XLOOKUP(A1735,compensation_cleaned!$A:$A,compensation_cleaned!$D:$D,"Missing")</f>
        <v>L1</v>
      </c>
      <c r="P1735">
        <f>_xlfn.XLOOKUP(A1735,engagement_pivot!$A:$A,engagement_pivot!$B:$B,"Missing")</f>
        <v>3.5</v>
      </c>
      <c r="Q1735" t="str">
        <f>IF(
  _xlfn.XLOOKUP(A1735, engagement_pivot!A:A, engagement_pivot!C:C, 0) &gt; 0,
  "Yes",
  "No"
)</f>
        <v>Yes</v>
      </c>
      <c r="R1735">
        <f t="shared" si="135"/>
        <v>46</v>
      </c>
      <c r="S1735" t="str">
        <f t="shared" si="136"/>
        <v>37+ months</v>
      </c>
      <c r="T1735">
        <f>_xlfn.XLOOKUP(A1735,performance_pivot!$A:$A,performance_pivot!$B:$B,"Missing")</f>
        <v>4</v>
      </c>
      <c r="U1735">
        <f>_xlfn.XLOOKUP(A1735,compensation_cleaned!$A:$A,compensation_cleaned!$F:$F,"Missing")</f>
        <v>499723.03723404254</v>
      </c>
      <c r="V1735" t="str">
        <f t="shared" si="137"/>
        <v>Below Avg Pay</v>
      </c>
      <c r="W1735" t="str">
        <f t="shared" si="138"/>
        <v>High Performer</v>
      </c>
      <c r="Y1735" t="str">
        <f t="shared" si="139"/>
        <v>Underpaid High Performer</v>
      </c>
    </row>
    <row r="1736" spans="1:25">
      <c r="A1736" s="7" t="s">
        <v>1922</v>
      </c>
      <c r="B1736" s="8" t="s">
        <v>19</v>
      </c>
      <c r="C1736" s="8">
        <v>31</v>
      </c>
      <c r="D1736" s="8" t="s">
        <v>12</v>
      </c>
      <c r="E1736" s="8" t="s">
        <v>26</v>
      </c>
      <c r="F1736" s="8" t="s">
        <v>58</v>
      </c>
      <c r="G1736" s="9">
        <v>44832</v>
      </c>
      <c r="H1736" s="8" t="s">
        <v>511</v>
      </c>
      <c r="I1736" s="8" t="s">
        <v>70</v>
      </c>
      <c r="J1736" s="10" t="s">
        <v>24</v>
      </c>
      <c r="K1736" t="str">
        <f>_xlfn.XLOOKUP(A1736,attrition_cleaned!$A:$A,attrition_cleaned!$B:$B,"Missing")</f>
        <v>Yes</v>
      </c>
      <c r="L1736" s="9">
        <v>45722</v>
      </c>
      <c r="M1736">
        <f>_xlfn.XLOOKUP(A1736,compensation_cleaned!$A:$A,compensation_cleaned!$B:$B,"Missing")</f>
        <v>439274</v>
      </c>
      <c r="N1736">
        <f>_xlfn.XLOOKUP(A1736,compensation_cleaned!$A:$A,compensation_cleaned!$C:$C,"Missing")</f>
        <v>60590</v>
      </c>
      <c r="O1736" t="str">
        <f>_xlfn.XLOOKUP(A1736,compensation_cleaned!$A:$A,compensation_cleaned!$D:$D,"Missing")</f>
        <v>L1</v>
      </c>
      <c r="P1736">
        <f>_xlfn.XLOOKUP(A1736,engagement_pivot!$A:$A,engagement_pivot!$B:$B,"Missing")</f>
        <v>3.6666666666666665</v>
      </c>
      <c r="Q1736" t="str">
        <f>IF(
  _xlfn.XLOOKUP(A1736, engagement_pivot!A:A, engagement_pivot!C:C, 0) &gt; 0,
  "Yes",
  "No"
)</f>
        <v>Yes</v>
      </c>
      <c r="R1736">
        <f t="shared" si="135"/>
        <v>29</v>
      </c>
      <c r="S1736" t="str">
        <f t="shared" si="136"/>
        <v>13–36 months</v>
      </c>
      <c r="T1736">
        <f>_xlfn.XLOOKUP(A1736,performance_pivot!$A:$A,performance_pivot!$B:$B,"Missing")</f>
        <v>4</v>
      </c>
      <c r="U1736">
        <f>_xlfn.XLOOKUP(A1736,compensation_cleaned!$A:$A,compensation_cleaned!$F:$F,"Missing")</f>
        <v>499723.03723404254</v>
      </c>
      <c r="V1736" t="str">
        <f t="shared" si="137"/>
        <v>Below Avg Pay</v>
      </c>
      <c r="W1736" t="str">
        <f t="shared" si="138"/>
        <v>High Performer</v>
      </c>
      <c r="Y1736" t="str">
        <f t="shared" si="139"/>
        <v>Underpaid High Performer</v>
      </c>
    </row>
    <row r="1737" spans="1:25">
      <c r="A1737" s="11" t="s">
        <v>1923</v>
      </c>
      <c r="B1737" s="12" t="s">
        <v>19</v>
      </c>
      <c r="C1737" s="12">
        <v>43</v>
      </c>
      <c r="D1737" s="12" t="s">
        <v>12</v>
      </c>
      <c r="E1737" s="12" t="s">
        <v>13</v>
      </c>
      <c r="F1737" s="12" t="s">
        <v>14</v>
      </c>
      <c r="G1737" s="13">
        <v>44158</v>
      </c>
      <c r="H1737" s="12" t="s">
        <v>146</v>
      </c>
      <c r="I1737" s="12" t="s">
        <v>31</v>
      </c>
      <c r="J1737" s="14" t="s">
        <v>24</v>
      </c>
      <c r="K1737" t="str">
        <f>_xlfn.XLOOKUP(A1737,attrition_cleaned!$A:$A,attrition_cleaned!$B:$B,"Missing")</f>
        <v>No</v>
      </c>
      <c r="L1737" s="13"/>
      <c r="M1737">
        <f>_xlfn.XLOOKUP(A1737,compensation_cleaned!$A:$A,compensation_cleaned!$B:$B,"Missing")</f>
        <v>766174</v>
      </c>
      <c r="N1737">
        <f>_xlfn.XLOOKUP(A1737,compensation_cleaned!$A:$A,compensation_cleaned!$C:$C,"Missing")</f>
        <v>98490</v>
      </c>
      <c r="O1737" t="str">
        <f>_xlfn.XLOOKUP(A1737,compensation_cleaned!$A:$A,compensation_cleaned!$D:$D,"Missing")</f>
        <v>L2</v>
      </c>
      <c r="P1737">
        <f>_xlfn.XLOOKUP(A1737,engagement_pivot!$A:$A,engagement_pivot!$B:$B,"Missing")</f>
        <v>1.5</v>
      </c>
      <c r="Q1737" t="str">
        <f>IF(
  _xlfn.XLOOKUP(A1737, engagement_pivot!A:A, engagement_pivot!C:C, 0) &gt; 0,
  "Yes",
  "No"
)</f>
        <v>Yes</v>
      </c>
      <c r="R1737">
        <f t="shared" si="135"/>
        <v>37</v>
      </c>
      <c r="S1737" t="str">
        <f t="shared" si="136"/>
        <v>37+ months</v>
      </c>
      <c r="T1737">
        <f>_xlfn.XLOOKUP(A1737,performance_pivot!$A:$A,performance_pivot!$B:$B,"Missing")</f>
        <v>2</v>
      </c>
      <c r="U1737">
        <f>_xlfn.XLOOKUP(A1737,compensation_cleaned!$A:$A,compensation_cleaned!$F:$F,"Missing")</f>
        <v>746435.40070921986</v>
      </c>
      <c r="V1737" t="str">
        <f t="shared" si="137"/>
        <v>Above Avg Pay</v>
      </c>
      <c r="W1737" t="str">
        <f t="shared" si="138"/>
        <v>Low/Avg Performer</v>
      </c>
      <c r="Y1737" t="str">
        <f t="shared" si="139"/>
        <v>Overpaid Low Performer</v>
      </c>
    </row>
    <row r="1738" spans="1:25">
      <c r="A1738" s="7" t="s">
        <v>1924</v>
      </c>
      <c r="B1738" s="8" t="s">
        <v>19</v>
      </c>
      <c r="C1738" s="8">
        <v>41</v>
      </c>
      <c r="D1738" s="8" t="s">
        <v>20</v>
      </c>
      <c r="E1738" s="8" t="s">
        <v>13</v>
      </c>
      <c r="F1738" s="8" t="s">
        <v>14</v>
      </c>
      <c r="G1738" s="9">
        <v>44366</v>
      </c>
      <c r="H1738" s="8" t="s">
        <v>102</v>
      </c>
      <c r="I1738" s="8" t="s">
        <v>56</v>
      </c>
      <c r="J1738" s="10" t="s">
        <v>24</v>
      </c>
      <c r="K1738" t="str">
        <f>_xlfn.XLOOKUP(A1738,attrition_cleaned!$A:$A,attrition_cleaned!$B:$B,"Missing")</f>
        <v>No</v>
      </c>
      <c r="L1738" s="9"/>
      <c r="M1738">
        <f>_xlfn.XLOOKUP(A1738,compensation_cleaned!$A:$A,compensation_cleaned!$B:$B,"Missing")</f>
        <v>482806</v>
      </c>
      <c r="N1738">
        <f>_xlfn.XLOOKUP(A1738,compensation_cleaned!$A:$A,compensation_cleaned!$C:$C,"Missing")</f>
        <v>48615</v>
      </c>
      <c r="O1738" t="str">
        <f>_xlfn.XLOOKUP(A1738,compensation_cleaned!$A:$A,compensation_cleaned!$D:$D,"Missing")</f>
        <v>L1</v>
      </c>
      <c r="P1738">
        <f>_xlfn.XLOOKUP(A1738,engagement_pivot!$A:$A,engagement_pivot!$B:$B,"Missing")</f>
        <v>2.6666666666666665</v>
      </c>
      <c r="Q1738" t="str">
        <f>IF(
  _xlfn.XLOOKUP(A1738, engagement_pivot!A:A, engagement_pivot!C:C, 0) &gt; 0,
  "Yes",
  "No"
)</f>
        <v>Yes</v>
      </c>
      <c r="R1738">
        <f t="shared" si="135"/>
        <v>30</v>
      </c>
      <c r="S1738" t="str">
        <f t="shared" si="136"/>
        <v>13–36 months</v>
      </c>
      <c r="T1738">
        <f>_xlfn.XLOOKUP(A1738,performance_pivot!$A:$A,performance_pivot!$B:$B,"Missing")</f>
        <v>3.5</v>
      </c>
      <c r="U1738">
        <f>_xlfn.XLOOKUP(A1738,compensation_cleaned!$A:$A,compensation_cleaned!$F:$F,"Missing")</f>
        <v>499723.03723404254</v>
      </c>
      <c r="V1738" t="str">
        <f t="shared" si="137"/>
        <v>Below Avg Pay</v>
      </c>
      <c r="W1738" t="str">
        <f t="shared" si="138"/>
        <v>Low/Avg Performer</v>
      </c>
      <c r="Y1738" t="str">
        <f t="shared" si="139"/>
        <v>Low Pay &amp; Low Performance</v>
      </c>
    </row>
    <row r="1739" spans="1:25">
      <c r="A1739" s="11" t="s">
        <v>1925</v>
      </c>
      <c r="B1739" s="12" t="s">
        <v>19</v>
      </c>
      <c r="C1739" s="12">
        <v>38</v>
      </c>
      <c r="D1739" s="12" t="s">
        <v>12</v>
      </c>
      <c r="E1739" s="12" t="s">
        <v>33</v>
      </c>
      <c r="F1739" s="12" t="s">
        <v>34</v>
      </c>
      <c r="G1739" s="13">
        <v>44331</v>
      </c>
      <c r="H1739" s="12" t="s">
        <v>368</v>
      </c>
      <c r="I1739" s="12" t="s">
        <v>31</v>
      </c>
      <c r="J1739" s="14" t="s">
        <v>24</v>
      </c>
      <c r="K1739" t="str">
        <f>_xlfn.XLOOKUP(A1739,attrition_cleaned!$A:$A,attrition_cleaned!$B:$B,"Missing")</f>
        <v>Yes</v>
      </c>
      <c r="L1739" s="13">
        <v>45603</v>
      </c>
      <c r="M1739">
        <f>_xlfn.XLOOKUP(A1739,compensation_cleaned!$A:$A,compensation_cleaned!$B:$B,"Missing")</f>
        <v>1016200</v>
      </c>
      <c r="N1739">
        <f>_xlfn.XLOOKUP(A1739,compensation_cleaned!$A:$A,compensation_cleaned!$C:$C,"Missing")</f>
        <v>147297</v>
      </c>
      <c r="O1739" t="str">
        <f>_xlfn.XLOOKUP(A1739,compensation_cleaned!$A:$A,compensation_cleaned!$D:$D,"Missing")</f>
        <v>L3</v>
      </c>
      <c r="P1739">
        <f>_xlfn.XLOOKUP(A1739,engagement_pivot!$A:$A,engagement_pivot!$B:$B,"Missing")</f>
        <v>5</v>
      </c>
      <c r="Q1739" t="str">
        <f>IF(
  _xlfn.XLOOKUP(A1739, engagement_pivot!A:A, engagement_pivot!C:C, 0) &gt; 0,
  "Yes",
  "No"
)</f>
        <v>Yes</v>
      </c>
      <c r="R1739">
        <f t="shared" si="135"/>
        <v>41</v>
      </c>
      <c r="S1739" t="str">
        <f t="shared" si="136"/>
        <v>37+ months</v>
      </c>
      <c r="T1739">
        <f>_xlfn.XLOOKUP(A1739,performance_pivot!$A:$A,performance_pivot!$B:$B,"Missing")</f>
        <v>3.5</v>
      </c>
      <c r="U1739">
        <f>_xlfn.XLOOKUP(A1739,compensation_cleaned!$A:$A,compensation_cleaned!$F:$F,"Missing")</f>
        <v>1044648.4727722772</v>
      </c>
      <c r="V1739" t="str">
        <f t="shared" si="137"/>
        <v>Below Avg Pay</v>
      </c>
      <c r="W1739" t="str">
        <f t="shared" si="138"/>
        <v>Low/Avg Performer</v>
      </c>
      <c r="Y1739" t="str">
        <f t="shared" si="139"/>
        <v>Low Pay &amp; Low Performance</v>
      </c>
    </row>
    <row r="1740" spans="1:25">
      <c r="A1740" s="7" t="s">
        <v>1926</v>
      </c>
      <c r="B1740" s="8" t="s">
        <v>19</v>
      </c>
      <c r="C1740" s="8">
        <v>39</v>
      </c>
      <c r="D1740" s="8" t="s">
        <v>12</v>
      </c>
      <c r="E1740" s="8" t="s">
        <v>49</v>
      </c>
      <c r="F1740" s="8" t="s">
        <v>50</v>
      </c>
      <c r="G1740" s="9">
        <v>43632</v>
      </c>
      <c r="H1740" s="8" t="s">
        <v>233</v>
      </c>
      <c r="I1740" s="8" t="s">
        <v>70</v>
      </c>
      <c r="J1740" s="10" t="s">
        <v>24</v>
      </c>
      <c r="K1740" t="str">
        <f>_xlfn.XLOOKUP(A1740,attrition_cleaned!$A:$A,attrition_cleaned!$B:$B,"Missing")</f>
        <v>Yes</v>
      </c>
      <c r="L1740" s="9">
        <v>45255</v>
      </c>
      <c r="M1740">
        <f>_xlfn.XLOOKUP(A1740,compensation_cleaned!$A:$A,compensation_cleaned!$B:$B,"Missing")</f>
        <v>1075767</v>
      </c>
      <c r="N1740">
        <f>_xlfn.XLOOKUP(A1740,compensation_cleaned!$A:$A,compensation_cleaned!$C:$C,"Missing")</f>
        <v>89253</v>
      </c>
      <c r="O1740" t="str">
        <f>_xlfn.XLOOKUP(A1740,compensation_cleaned!$A:$A,compensation_cleaned!$D:$D,"Missing")</f>
        <v>L3</v>
      </c>
      <c r="P1740">
        <f>_xlfn.XLOOKUP(A1740,engagement_pivot!$A:$A,engagement_pivot!$B:$B,"Missing")</f>
        <v>3</v>
      </c>
      <c r="Q1740" t="str">
        <f>IF(
  _xlfn.XLOOKUP(A1740, engagement_pivot!A:A, engagement_pivot!C:C, 0) &gt; 0,
  "Yes",
  "No"
)</f>
        <v>Yes</v>
      </c>
      <c r="R1740">
        <f t="shared" si="135"/>
        <v>53</v>
      </c>
      <c r="S1740" t="str">
        <f t="shared" si="136"/>
        <v>37+ months</v>
      </c>
      <c r="T1740">
        <f>_xlfn.XLOOKUP(A1740,performance_pivot!$A:$A,performance_pivot!$B:$B,"Missing")</f>
        <v>3.3333333333333335</v>
      </c>
      <c r="U1740">
        <f>_xlfn.XLOOKUP(A1740,compensation_cleaned!$A:$A,compensation_cleaned!$F:$F,"Missing")</f>
        <v>1044648.4727722772</v>
      </c>
      <c r="V1740" t="str">
        <f t="shared" si="137"/>
        <v>Above Avg Pay</v>
      </c>
      <c r="W1740" t="str">
        <f t="shared" si="138"/>
        <v>Low/Avg Performer</v>
      </c>
      <c r="Y1740" t="str">
        <f t="shared" si="139"/>
        <v>Overpaid Low Performer</v>
      </c>
    </row>
    <row r="1741" spans="1:25">
      <c r="A1741" s="11" t="s">
        <v>1927</v>
      </c>
      <c r="B1741" s="12" t="s">
        <v>19</v>
      </c>
      <c r="C1741" s="12">
        <v>27</v>
      </c>
      <c r="D1741" s="12" t="s">
        <v>12</v>
      </c>
      <c r="E1741" s="12" t="s">
        <v>13</v>
      </c>
      <c r="F1741" s="12" t="s">
        <v>14</v>
      </c>
      <c r="G1741" s="13">
        <v>42994</v>
      </c>
      <c r="H1741" s="12" t="s">
        <v>47</v>
      </c>
      <c r="I1741" s="12" t="s">
        <v>16</v>
      </c>
      <c r="J1741" s="14" t="s">
        <v>24</v>
      </c>
      <c r="K1741" t="str">
        <f>_xlfn.XLOOKUP(A1741,attrition_cleaned!$A:$A,attrition_cleaned!$B:$B,"Missing")</f>
        <v>Yes</v>
      </c>
      <c r="L1741" s="13">
        <v>44674</v>
      </c>
      <c r="M1741">
        <f>_xlfn.XLOOKUP(A1741,compensation_cleaned!$A:$A,compensation_cleaned!$B:$B,"Missing")</f>
        <v>839755</v>
      </c>
      <c r="N1741">
        <f>_xlfn.XLOOKUP(A1741,compensation_cleaned!$A:$A,compensation_cleaned!$C:$C,"Missing")</f>
        <v>121167</v>
      </c>
      <c r="O1741" t="str">
        <f>_xlfn.XLOOKUP(A1741,compensation_cleaned!$A:$A,compensation_cleaned!$D:$D,"Missing")</f>
        <v>L2</v>
      </c>
      <c r="P1741">
        <f>_xlfn.XLOOKUP(A1741,engagement_pivot!$A:$A,engagement_pivot!$B:$B,"Missing")</f>
        <v>1.5</v>
      </c>
      <c r="Q1741" t="str">
        <f>IF(
  _xlfn.XLOOKUP(A1741, engagement_pivot!A:A, engagement_pivot!C:C, 0) &gt; 0,
  "Yes",
  "No"
)</f>
        <v>Yes</v>
      </c>
      <c r="R1741">
        <f t="shared" si="135"/>
        <v>55</v>
      </c>
      <c r="S1741" t="str">
        <f t="shared" si="136"/>
        <v>37+ months</v>
      </c>
      <c r="T1741">
        <f>_xlfn.XLOOKUP(A1741,performance_pivot!$A:$A,performance_pivot!$B:$B,"Missing")</f>
        <v>3</v>
      </c>
      <c r="U1741">
        <f>_xlfn.XLOOKUP(A1741,compensation_cleaned!$A:$A,compensation_cleaned!$F:$F,"Missing")</f>
        <v>746435.40070921986</v>
      </c>
      <c r="V1741" t="str">
        <f t="shared" si="137"/>
        <v>Above Avg Pay</v>
      </c>
      <c r="W1741" t="str">
        <f t="shared" si="138"/>
        <v>Low/Avg Performer</v>
      </c>
      <c r="Y1741" t="str">
        <f t="shared" si="139"/>
        <v>Overpaid Low Performer</v>
      </c>
    </row>
    <row r="1742" spans="1:25">
      <c r="A1742" s="7" t="s">
        <v>1928</v>
      </c>
      <c r="B1742" s="8" t="s">
        <v>19</v>
      </c>
      <c r="C1742" s="8">
        <v>40</v>
      </c>
      <c r="D1742" s="8" t="s">
        <v>12</v>
      </c>
      <c r="E1742" s="8" t="s">
        <v>49</v>
      </c>
      <c r="F1742" s="8" t="s">
        <v>65</v>
      </c>
      <c r="G1742" s="9">
        <v>44332</v>
      </c>
      <c r="H1742" s="8" t="s">
        <v>227</v>
      </c>
      <c r="I1742" s="8" t="s">
        <v>31</v>
      </c>
      <c r="J1742" s="10" t="s">
        <v>24</v>
      </c>
      <c r="K1742" t="str">
        <f>_xlfn.XLOOKUP(A1742,attrition_cleaned!$A:$A,attrition_cleaned!$B:$B,"Missing")</f>
        <v>No</v>
      </c>
      <c r="L1742" s="9"/>
      <c r="M1742">
        <f>_xlfn.XLOOKUP(A1742,compensation_cleaned!$A:$A,compensation_cleaned!$B:$B,"Missing")</f>
        <v>530386</v>
      </c>
      <c r="N1742">
        <f>_xlfn.XLOOKUP(A1742,compensation_cleaned!$A:$A,compensation_cleaned!$C:$C,"Missing")</f>
        <v>49631</v>
      </c>
      <c r="O1742" t="str">
        <f>_xlfn.XLOOKUP(A1742,compensation_cleaned!$A:$A,compensation_cleaned!$D:$D,"Missing")</f>
        <v>L1</v>
      </c>
      <c r="P1742">
        <f>_xlfn.XLOOKUP(A1742,engagement_pivot!$A:$A,engagement_pivot!$B:$B,"Missing")</f>
        <v>2.3333333333333335</v>
      </c>
      <c r="Q1742" t="str">
        <f>IF(
  _xlfn.XLOOKUP(A1742, engagement_pivot!A:A, engagement_pivot!C:C, 0) &gt; 0,
  "Yes",
  "No"
)</f>
        <v>Yes</v>
      </c>
      <c r="R1742">
        <f t="shared" si="135"/>
        <v>31</v>
      </c>
      <c r="S1742" t="str">
        <f t="shared" si="136"/>
        <v>13–36 months</v>
      </c>
      <c r="T1742">
        <f>_xlfn.XLOOKUP(A1742,performance_pivot!$A:$A,performance_pivot!$B:$B,"Missing")</f>
        <v>3.25</v>
      </c>
      <c r="U1742">
        <f>_xlfn.XLOOKUP(A1742,compensation_cleaned!$A:$A,compensation_cleaned!$F:$F,"Missing")</f>
        <v>499723.03723404254</v>
      </c>
      <c r="V1742" t="str">
        <f t="shared" si="137"/>
        <v>Above Avg Pay</v>
      </c>
      <c r="W1742" t="str">
        <f t="shared" si="138"/>
        <v>Low/Avg Performer</v>
      </c>
      <c r="Y1742" t="str">
        <f t="shared" si="139"/>
        <v>Overpaid Low Performer</v>
      </c>
    </row>
    <row r="1743" spans="1:25">
      <c r="A1743" s="11" t="s">
        <v>1929</v>
      </c>
      <c r="B1743" s="12" t="s">
        <v>11</v>
      </c>
      <c r="C1743" s="12">
        <v>35</v>
      </c>
      <c r="D1743" s="12" t="s">
        <v>12</v>
      </c>
      <c r="E1743" s="12" t="s">
        <v>26</v>
      </c>
      <c r="F1743" s="12" t="s">
        <v>27</v>
      </c>
      <c r="G1743" s="13">
        <v>44814</v>
      </c>
      <c r="H1743" s="12" t="s">
        <v>96</v>
      </c>
      <c r="I1743" s="12" t="s">
        <v>70</v>
      </c>
      <c r="J1743" s="14" t="s">
        <v>24</v>
      </c>
      <c r="K1743" t="str">
        <f>_xlfn.XLOOKUP(A1743,attrition_cleaned!$A:$A,attrition_cleaned!$B:$B,"Missing")</f>
        <v>No</v>
      </c>
      <c r="L1743" s="13"/>
      <c r="M1743">
        <f>_xlfn.XLOOKUP(A1743,compensation_cleaned!$A:$A,compensation_cleaned!$B:$B,"Missing")</f>
        <v>1034774</v>
      </c>
      <c r="N1743">
        <f>_xlfn.XLOOKUP(A1743,compensation_cleaned!$A:$A,compensation_cleaned!$C:$C,"Missing")</f>
        <v>102524</v>
      </c>
      <c r="O1743" t="str">
        <f>_xlfn.XLOOKUP(A1743,compensation_cleaned!$A:$A,compensation_cleaned!$D:$D,"Missing")</f>
        <v>L3</v>
      </c>
      <c r="P1743">
        <f>_xlfn.XLOOKUP(A1743,engagement_pivot!$A:$A,engagement_pivot!$B:$B,"Missing")</f>
        <v>2.3333333333333335</v>
      </c>
      <c r="Q1743" t="str">
        <f>IF(
  _xlfn.XLOOKUP(A1743, engagement_pivot!A:A, engagement_pivot!C:C, 0) &gt; 0,
  "Yes",
  "No"
)</f>
        <v>Yes</v>
      </c>
      <c r="R1743">
        <f t="shared" si="135"/>
        <v>15</v>
      </c>
      <c r="S1743" t="str">
        <f t="shared" si="136"/>
        <v>13–36 months</v>
      </c>
      <c r="T1743">
        <f>_xlfn.XLOOKUP(A1743,performance_pivot!$A:$A,performance_pivot!$B:$B,"Missing")</f>
        <v>4</v>
      </c>
      <c r="U1743">
        <f>_xlfn.XLOOKUP(A1743,compensation_cleaned!$A:$A,compensation_cleaned!$F:$F,"Missing")</f>
        <v>1044648.4727722772</v>
      </c>
      <c r="V1743" t="str">
        <f t="shared" si="137"/>
        <v>Below Avg Pay</v>
      </c>
      <c r="W1743" t="str">
        <f t="shared" si="138"/>
        <v>High Performer</v>
      </c>
      <c r="Y1743" t="str">
        <f t="shared" si="139"/>
        <v>Underpaid High Performer</v>
      </c>
    </row>
    <row r="1744" spans="1:25">
      <c r="A1744" s="7" t="s">
        <v>1930</v>
      </c>
      <c r="B1744" s="8" t="s">
        <v>19</v>
      </c>
      <c r="C1744" s="8">
        <v>41</v>
      </c>
      <c r="D1744" s="8" t="s">
        <v>20</v>
      </c>
      <c r="E1744" s="8" t="s">
        <v>13</v>
      </c>
      <c r="F1744" s="8" t="s">
        <v>14</v>
      </c>
      <c r="G1744" s="9">
        <v>43022</v>
      </c>
      <c r="H1744" s="8" t="s">
        <v>364</v>
      </c>
      <c r="I1744" s="8" t="s">
        <v>23</v>
      </c>
      <c r="J1744" s="10" t="s">
        <v>24</v>
      </c>
      <c r="K1744" t="str">
        <f>_xlfn.XLOOKUP(A1744,attrition_cleaned!$A:$A,attrition_cleaned!$B:$B,"Missing")</f>
        <v>No</v>
      </c>
      <c r="L1744" s="9"/>
      <c r="M1744">
        <f>_xlfn.XLOOKUP(A1744,compensation_cleaned!$A:$A,compensation_cleaned!$B:$B,"Missing")</f>
        <v>722453</v>
      </c>
      <c r="N1744">
        <f>_xlfn.XLOOKUP(A1744,compensation_cleaned!$A:$A,compensation_cleaned!$C:$C,"Missing")</f>
        <v>87997</v>
      </c>
      <c r="O1744" t="str">
        <f>_xlfn.XLOOKUP(A1744,compensation_cleaned!$A:$A,compensation_cleaned!$D:$D,"Missing")</f>
        <v>L2</v>
      </c>
      <c r="P1744">
        <f>_xlfn.XLOOKUP(A1744,engagement_pivot!$A:$A,engagement_pivot!$B:$B,"Missing")</f>
        <v>4</v>
      </c>
      <c r="Q1744" t="str">
        <f>IF(
  _xlfn.XLOOKUP(A1744, engagement_pivot!A:A, engagement_pivot!C:C, 0) &gt; 0,
  "Yes",
  "No"
)</f>
        <v>Yes</v>
      </c>
      <c r="R1744">
        <f t="shared" si="135"/>
        <v>74</v>
      </c>
      <c r="S1744" t="str">
        <f t="shared" si="136"/>
        <v>37+ months</v>
      </c>
      <c r="T1744">
        <f>_xlfn.XLOOKUP(A1744,performance_pivot!$A:$A,performance_pivot!$B:$B,"Missing")</f>
        <v>4</v>
      </c>
      <c r="U1744">
        <f>_xlfn.XLOOKUP(A1744,compensation_cleaned!$A:$A,compensation_cleaned!$F:$F,"Missing")</f>
        <v>746435.40070921986</v>
      </c>
      <c r="V1744" t="str">
        <f t="shared" si="137"/>
        <v>Below Avg Pay</v>
      </c>
      <c r="W1744" t="str">
        <f t="shared" si="138"/>
        <v>High Performer</v>
      </c>
      <c r="Y1744" t="str">
        <f t="shared" si="139"/>
        <v>Underpaid High Performer</v>
      </c>
    </row>
    <row r="1745" spans="1:25">
      <c r="A1745" s="11" t="s">
        <v>1931</v>
      </c>
      <c r="B1745" s="12" t="s">
        <v>11</v>
      </c>
      <c r="C1745" s="12">
        <v>36</v>
      </c>
      <c r="D1745" s="12" t="s">
        <v>12</v>
      </c>
      <c r="E1745" s="12" t="s">
        <v>13</v>
      </c>
      <c r="F1745" s="12" t="s">
        <v>21</v>
      </c>
      <c r="G1745" s="13">
        <v>42833</v>
      </c>
      <c r="H1745" s="12" t="s">
        <v>338</v>
      </c>
      <c r="I1745" s="12" t="s">
        <v>70</v>
      </c>
      <c r="J1745" s="14" t="s">
        <v>24</v>
      </c>
      <c r="K1745" t="str">
        <f>_xlfn.XLOOKUP(A1745,attrition_cleaned!$A:$A,attrition_cleaned!$B:$B,"Missing")</f>
        <v>No</v>
      </c>
      <c r="L1745" s="13"/>
      <c r="M1745">
        <f>_xlfn.XLOOKUP(A1745,compensation_cleaned!$A:$A,compensation_cleaned!$B:$B,"Missing")</f>
        <v>637243</v>
      </c>
      <c r="N1745">
        <f>_xlfn.XLOOKUP(A1745,compensation_cleaned!$A:$A,compensation_cleaned!$C:$C,"Missing")</f>
        <v>90019</v>
      </c>
      <c r="O1745" t="str">
        <f>_xlfn.XLOOKUP(A1745,compensation_cleaned!$A:$A,compensation_cleaned!$D:$D,"Missing")</f>
        <v>L2</v>
      </c>
      <c r="P1745">
        <f>_xlfn.XLOOKUP(A1745,engagement_pivot!$A:$A,engagement_pivot!$B:$B,"Missing")</f>
        <v>2.3333333333333335</v>
      </c>
      <c r="Q1745" t="str">
        <f>IF(
  _xlfn.XLOOKUP(A1745, engagement_pivot!A:A, engagement_pivot!C:C, 0) &gt; 0,
  "Yes",
  "No"
)</f>
        <v>Yes</v>
      </c>
      <c r="R1745">
        <f t="shared" si="135"/>
        <v>80</v>
      </c>
      <c r="S1745" t="str">
        <f t="shared" si="136"/>
        <v>37+ months</v>
      </c>
      <c r="T1745">
        <f>_xlfn.XLOOKUP(A1745,performance_pivot!$A:$A,performance_pivot!$B:$B,"Missing")</f>
        <v>3</v>
      </c>
      <c r="U1745">
        <f>_xlfn.XLOOKUP(A1745,compensation_cleaned!$A:$A,compensation_cleaned!$F:$F,"Missing")</f>
        <v>746435.40070921986</v>
      </c>
      <c r="V1745" t="str">
        <f t="shared" si="137"/>
        <v>Below Avg Pay</v>
      </c>
      <c r="W1745" t="str">
        <f t="shared" si="138"/>
        <v>Low/Avg Performer</v>
      </c>
      <c r="Y1745" t="str">
        <f t="shared" si="139"/>
        <v>Low Pay &amp; Low Performance</v>
      </c>
    </row>
    <row r="1746" spans="1:25">
      <c r="A1746" s="7" t="s">
        <v>1932</v>
      </c>
      <c r="B1746" s="8" t="s">
        <v>11</v>
      </c>
      <c r="C1746" s="8">
        <v>40</v>
      </c>
      <c r="D1746" s="8" t="s">
        <v>12</v>
      </c>
      <c r="E1746" s="8" t="s">
        <v>37</v>
      </c>
      <c r="F1746" s="8" t="s">
        <v>38</v>
      </c>
      <c r="G1746" s="9">
        <v>45233</v>
      </c>
      <c r="H1746" s="8" t="s">
        <v>162</v>
      </c>
      <c r="I1746" s="8" t="s">
        <v>31</v>
      </c>
      <c r="J1746" s="10" t="s">
        <v>17</v>
      </c>
      <c r="K1746" t="str">
        <f>_xlfn.XLOOKUP(A1746,attrition_cleaned!$A:$A,attrition_cleaned!$B:$B,"Missing")</f>
        <v>No</v>
      </c>
      <c r="L1746" s="9"/>
      <c r="M1746">
        <f>_xlfn.XLOOKUP(A1746,compensation_cleaned!$A:$A,compensation_cleaned!$B:$B,"Missing")</f>
        <v>550353</v>
      </c>
      <c r="N1746">
        <f>_xlfn.XLOOKUP(A1746,compensation_cleaned!$A:$A,compensation_cleaned!$C:$C,"Missing")</f>
        <v>79881</v>
      </c>
      <c r="O1746" t="str">
        <f>_xlfn.XLOOKUP(A1746,compensation_cleaned!$A:$A,compensation_cleaned!$D:$D,"Missing")</f>
        <v>L1</v>
      </c>
      <c r="P1746">
        <f>_xlfn.XLOOKUP(A1746,engagement_pivot!$A:$A,engagement_pivot!$B:$B,"Missing")</f>
        <v>1</v>
      </c>
      <c r="Q1746" t="str">
        <f>IF(
  _xlfn.XLOOKUP(A1746, engagement_pivot!A:A, engagement_pivot!C:C, 0) &gt; 0,
  "Yes",
  "No"
)</f>
        <v>Yes</v>
      </c>
      <c r="R1746">
        <f t="shared" si="135"/>
        <v>1</v>
      </c>
      <c r="S1746" t="str">
        <f t="shared" si="136"/>
        <v>0–12 months</v>
      </c>
      <c r="T1746">
        <f>_xlfn.XLOOKUP(A1746,performance_pivot!$A:$A,performance_pivot!$B:$B,"Missing")</f>
        <v>3.3333333333333335</v>
      </c>
      <c r="U1746">
        <f>_xlfn.XLOOKUP(A1746,compensation_cleaned!$A:$A,compensation_cleaned!$F:$F,"Missing")</f>
        <v>499723.03723404254</v>
      </c>
      <c r="V1746" t="str">
        <f t="shared" si="137"/>
        <v>Above Avg Pay</v>
      </c>
      <c r="W1746" t="str">
        <f t="shared" si="138"/>
        <v>Low/Avg Performer</v>
      </c>
      <c r="Y1746" t="str">
        <f t="shared" si="139"/>
        <v>Overpaid Low Performer</v>
      </c>
    </row>
    <row r="1747" spans="1:25">
      <c r="A1747" s="11" t="s">
        <v>1933</v>
      </c>
      <c r="B1747" s="12" t="s">
        <v>19</v>
      </c>
      <c r="C1747" s="12">
        <v>22</v>
      </c>
      <c r="D1747" s="12" t="s">
        <v>20</v>
      </c>
      <c r="E1747" s="12" t="s">
        <v>13</v>
      </c>
      <c r="F1747" s="12" t="s">
        <v>14</v>
      </c>
      <c r="G1747" s="13">
        <v>45281</v>
      </c>
      <c r="H1747" s="12" t="s">
        <v>126</v>
      </c>
      <c r="I1747" s="12" t="s">
        <v>45</v>
      </c>
      <c r="J1747" s="14" t="s">
        <v>17</v>
      </c>
      <c r="K1747" t="str">
        <f>_xlfn.XLOOKUP(A1747,attrition_cleaned!$A:$A,attrition_cleaned!$B:$B,"Missing")</f>
        <v>Yes</v>
      </c>
      <c r="L1747" s="13">
        <v>45834</v>
      </c>
      <c r="M1747">
        <f>_xlfn.XLOOKUP(A1747,compensation_cleaned!$A:$A,compensation_cleaned!$B:$B,"Missing")</f>
        <v>418501</v>
      </c>
      <c r="N1747">
        <f>_xlfn.XLOOKUP(A1747,compensation_cleaned!$A:$A,compensation_cleaned!$C:$C,"Missing")</f>
        <v>28735</v>
      </c>
      <c r="O1747" t="str">
        <f>_xlfn.XLOOKUP(A1747,compensation_cleaned!$A:$A,compensation_cleaned!$D:$D,"Missing")</f>
        <v>L1</v>
      </c>
      <c r="P1747">
        <f>_xlfn.XLOOKUP(A1747,engagement_pivot!$A:$A,engagement_pivot!$B:$B,"Missing")</f>
        <v>3.3333333333333335</v>
      </c>
      <c r="Q1747" t="str">
        <f>IF(
  _xlfn.XLOOKUP(A1747, engagement_pivot!A:A, engagement_pivot!C:C, 0) &gt; 0,
  "Yes",
  "No"
)</f>
        <v>Yes</v>
      </c>
      <c r="R1747">
        <f t="shared" si="135"/>
        <v>18</v>
      </c>
      <c r="S1747" t="str">
        <f t="shared" si="136"/>
        <v>13–36 months</v>
      </c>
      <c r="T1747">
        <f>_xlfn.XLOOKUP(A1747,performance_pivot!$A:$A,performance_pivot!$B:$B,"Missing")</f>
        <v>3.6666666666666665</v>
      </c>
      <c r="U1747">
        <f>_xlfn.XLOOKUP(A1747,compensation_cleaned!$A:$A,compensation_cleaned!$F:$F,"Missing")</f>
        <v>499723.03723404254</v>
      </c>
      <c r="V1747" t="str">
        <f t="shared" si="137"/>
        <v>Below Avg Pay</v>
      </c>
      <c r="W1747" t="str">
        <f t="shared" si="138"/>
        <v>Low/Avg Performer</v>
      </c>
      <c r="Y1747" t="str">
        <f t="shared" si="139"/>
        <v>Low Pay &amp; Low Performance</v>
      </c>
    </row>
    <row r="1748" spans="1:25">
      <c r="A1748" s="7" t="s">
        <v>1934</v>
      </c>
      <c r="B1748" s="8" t="s">
        <v>11</v>
      </c>
      <c r="C1748" s="8">
        <v>26</v>
      </c>
      <c r="D1748" s="8" t="s">
        <v>20</v>
      </c>
      <c r="E1748" s="8" t="s">
        <v>37</v>
      </c>
      <c r="F1748" s="8" t="s">
        <v>43</v>
      </c>
      <c r="G1748" s="9">
        <v>44408</v>
      </c>
      <c r="H1748" s="8" t="s">
        <v>272</v>
      </c>
      <c r="I1748" s="8" t="s">
        <v>23</v>
      </c>
      <c r="J1748" s="10" t="s">
        <v>24</v>
      </c>
      <c r="K1748" t="str">
        <f>_xlfn.XLOOKUP(A1748,attrition_cleaned!$A:$A,attrition_cleaned!$B:$B,"Missing")</f>
        <v>Yes</v>
      </c>
      <c r="L1748" s="9">
        <v>44923</v>
      </c>
      <c r="M1748">
        <f>_xlfn.XLOOKUP(A1748,compensation_cleaned!$A:$A,compensation_cleaned!$B:$B,"Missing")</f>
        <v>464751</v>
      </c>
      <c r="N1748">
        <f>_xlfn.XLOOKUP(A1748,compensation_cleaned!$A:$A,compensation_cleaned!$C:$C,"Missing")</f>
        <v>32636</v>
      </c>
      <c r="O1748" t="str">
        <f>_xlfn.XLOOKUP(A1748,compensation_cleaned!$A:$A,compensation_cleaned!$D:$D,"Missing")</f>
        <v>L1</v>
      </c>
      <c r="P1748">
        <f>_xlfn.XLOOKUP(A1748,engagement_pivot!$A:$A,engagement_pivot!$B:$B,"Missing")</f>
        <v>4</v>
      </c>
      <c r="Q1748" t="str">
        <f>IF(
  _xlfn.XLOOKUP(A1748, engagement_pivot!A:A, engagement_pivot!C:C, 0) &gt; 0,
  "Yes",
  "No"
)</f>
        <v>Yes</v>
      </c>
      <c r="R1748">
        <f t="shared" si="135"/>
        <v>16</v>
      </c>
      <c r="S1748" t="str">
        <f t="shared" si="136"/>
        <v>13–36 months</v>
      </c>
      <c r="T1748">
        <f>_xlfn.XLOOKUP(A1748,performance_pivot!$A:$A,performance_pivot!$B:$B,"Missing")</f>
        <v>4</v>
      </c>
      <c r="U1748">
        <f>_xlfn.XLOOKUP(A1748,compensation_cleaned!$A:$A,compensation_cleaned!$F:$F,"Missing")</f>
        <v>499723.03723404254</v>
      </c>
      <c r="V1748" t="str">
        <f t="shared" si="137"/>
        <v>Below Avg Pay</v>
      </c>
      <c r="W1748" t="str">
        <f t="shared" si="138"/>
        <v>High Performer</v>
      </c>
      <c r="Y1748" t="str">
        <f t="shared" si="139"/>
        <v>Underpaid High Performer</v>
      </c>
    </row>
    <row r="1749" spans="1:25">
      <c r="A1749" s="11" t="s">
        <v>1935</v>
      </c>
      <c r="B1749" s="12" t="s">
        <v>11</v>
      </c>
      <c r="C1749" s="12">
        <v>31</v>
      </c>
      <c r="D1749" s="12" t="s">
        <v>12</v>
      </c>
      <c r="E1749" s="12" t="s">
        <v>13</v>
      </c>
      <c r="F1749" s="12" t="s">
        <v>14</v>
      </c>
      <c r="G1749" s="13">
        <v>44127</v>
      </c>
      <c r="H1749" s="12" t="s">
        <v>194</v>
      </c>
      <c r="I1749" s="12" t="s">
        <v>23</v>
      </c>
      <c r="J1749" s="14" t="s">
        <v>24</v>
      </c>
      <c r="K1749" t="str">
        <f>_xlfn.XLOOKUP(A1749,attrition_cleaned!$A:$A,attrition_cleaned!$B:$B,"Missing")</f>
        <v>No</v>
      </c>
      <c r="L1749" s="13"/>
      <c r="M1749">
        <f>_xlfn.XLOOKUP(A1749,compensation_cleaned!$A:$A,compensation_cleaned!$B:$B,"Missing")</f>
        <v>1380421</v>
      </c>
      <c r="N1749">
        <f>_xlfn.XLOOKUP(A1749,compensation_cleaned!$A:$A,compensation_cleaned!$C:$C,"Missing")</f>
        <v>200340</v>
      </c>
      <c r="O1749" t="str">
        <f>_xlfn.XLOOKUP(A1749,compensation_cleaned!$A:$A,compensation_cleaned!$D:$D,"Missing")</f>
        <v>L4</v>
      </c>
      <c r="P1749">
        <f>_xlfn.XLOOKUP(A1749,engagement_pivot!$A:$A,engagement_pivot!$B:$B,"Missing")</f>
        <v>3</v>
      </c>
      <c r="Q1749" t="str">
        <f>IF(
  _xlfn.XLOOKUP(A1749, engagement_pivot!A:A, engagement_pivot!C:C, 0) &gt; 0,
  "Yes",
  "No"
)</f>
        <v>Yes</v>
      </c>
      <c r="R1749">
        <f t="shared" si="135"/>
        <v>38</v>
      </c>
      <c r="S1749" t="str">
        <f t="shared" si="136"/>
        <v>37+ months</v>
      </c>
      <c r="T1749">
        <f>_xlfn.XLOOKUP(A1749,performance_pivot!$A:$A,performance_pivot!$B:$B,"Missing")</f>
        <v>4.5</v>
      </c>
      <c r="U1749">
        <f>_xlfn.XLOOKUP(A1749,compensation_cleaned!$A:$A,compensation_cleaned!$F:$F,"Missing")</f>
        <v>1044648.4727722772</v>
      </c>
      <c r="V1749" t="str">
        <f t="shared" si="137"/>
        <v>Above Avg Pay</v>
      </c>
      <c r="W1749" t="str">
        <f t="shared" si="138"/>
        <v>High Performer</v>
      </c>
      <c r="Y1749" t="str">
        <f t="shared" si="139"/>
        <v>Well Aligned</v>
      </c>
    </row>
    <row r="1750" spans="1:25">
      <c r="A1750" s="7" t="s">
        <v>1936</v>
      </c>
      <c r="B1750" s="8" t="s">
        <v>11</v>
      </c>
      <c r="C1750" s="8">
        <v>36</v>
      </c>
      <c r="D1750" s="8" t="s">
        <v>12</v>
      </c>
      <c r="E1750" s="8" t="s">
        <v>13</v>
      </c>
      <c r="F1750" s="8" t="s">
        <v>14</v>
      </c>
      <c r="G1750" s="9">
        <v>43285</v>
      </c>
      <c r="H1750" s="8" t="s">
        <v>181</v>
      </c>
      <c r="I1750" s="8" t="s">
        <v>56</v>
      </c>
      <c r="J1750" s="10" t="s">
        <v>17</v>
      </c>
      <c r="K1750" t="str">
        <f>_xlfn.XLOOKUP(A1750,attrition_cleaned!$A:$A,attrition_cleaned!$B:$B,"Missing")</f>
        <v>Yes</v>
      </c>
      <c r="L1750" s="9">
        <v>44924</v>
      </c>
      <c r="M1750">
        <f>_xlfn.XLOOKUP(A1750,compensation_cleaned!$A:$A,compensation_cleaned!$B:$B,"Missing")</f>
        <v>674821</v>
      </c>
      <c r="N1750">
        <f>_xlfn.XLOOKUP(A1750,compensation_cleaned!$A:$A,compensation_cleaned!$C:$C,"Missing")</f>
        <v>88481</v>
      </c>
      <c r="O1750" t="str">
        <f>_xlfn.XLOOKUP(A1750,compensation_cleaned!$A:$A,compensation_cleaned!$D:$D,"Missing")</f>
        <v>L2</v>
      </c>
      <c r="P1750">
        <f>_xlfn.XLOOKUP(A1750,engagement_pivot!$A:$A,engagement_pivot!$B:$B,"Missing")</f>
        <v>3</v>
      </c>
      <c r="Q1750" t="str">
        <f>IF(
  _xlfn.XLOOKUP(A1750, engagement_pivot!A:A, engagement_pivot!C:C, 0) &gt; 0,
  "Yes",
  "No"
)</f>
        <v>Yes</v>
      </c>
      <c r="R1750">
        <f t="shared" si="135"/>
        <v>53</v>
      </c>
      <c r="S1750" t="str">
        <f t="shared" si="136"/>
        <v>37+ months</v>
      </c>
      <c r="T1750">
        <f>_xlfn.XLOOKUP(A1750,performance_pivot!$A:$A,performance_pivot!$B:$B,"Missing")</f>
        <v>3.5</v>
      </c>
      <c r="U1750">
        <f>_xlfn.XLOOKUP(A1750,compensation_cleaned!$A:$A,compensation_cleaned!$F:$F,"Missing")</f>
        <v>746435.40070921986</v>
      </c>
      <c r="V1750" t="str">
        <f t="shared" si="137"/>
        <v>Below Avg Pay</v>
      </c>
      <c r="W1750" t="str">
        <f t="shared" si="138"/>
        <v>Low/Avg Performer</v>
      </c>
      <c r="Y1750" t="str">
        <f t="shared" si="139"/>
        <v>Low Pay &amp; Low Performance</v>
      </c>
    </row>
    <row r="1751" spans="1:25">
      <c r="A1751" s="11" t="s">
        <v>1937</v>
      </c>
      <c r="B1751" s="12" t="s">
        <v>19</v>
      </c>
      <c r="C1751" s="12">
        <v>41</v>
      </c>
      <c r="D1751" s="12" t="s">
        <v>12</v>
      </c>
      <c r="E1751" s="12" t="s">
        <v>13</v>
      </c>
      <c r="F1751" s="12" t="s">
        <v>21</v>
      </c>
      <c r="G1751" s="13">
        <v>44317</v>
      </c>
      <c r="H1751" s="12" t="s">
        <v>389</v>
      </c>
      <c r="I1751" s="12" t="s">
        <v>70</v>
      </c>
      <c r="J1751" s="14" t="s">
        <v>24</v>
      </c>
      <c r="K1751" t="str">
        <f>_xlfn.XLOOKUP(A1751,attrition_cleaned!$A:$A,attrition_cleaned!$B:$B,"Missing")</f>
        <v>Yes</v>
      </c>
      <c r="L1751" s="13">
        <v>45177</v>
      </c>
      <c r="M1751">
        <f>_xlfn.XLOOKUP(A1751,compensation_cleaned!$A:$A,compensation_cleaned!$B:$B,"Missing")</f>
        <v>1582391</v>
      </c>
      <c r="N1751">
        <f>_xlfn.XLOOKUP(A1751,compensation_cleaned!$A:$A,compensation_cleaned!$C:$C,"Missing")</f>
        <v>191928</v>
      </c>
      <c r="O1751" t="str">
        <f>_xlfn.XLOOKUP(A1751,compensation_cleaned!$A:$A,compensation_cleaned!$D:$D,"Missing")</f>
        <v>L4</v>
      </c>
      <c r="P1751">
        <f>_xlfn.XLOOKUP(A1751,engagement_pivot!$A:$A,engagement_pivot!$B:$B,"Missing")</f>
        <v>1.5</v>
      </c>
      <c r="Q1751" t="str">
        <f>IF(
  _xlfn.XLOOKUP(A1751, engagement_pivot!A:A, engagement_pivot!C:C, 0) &gt; 0,
  "Yes",
  "No"
)</f>
        <v>Yes</v>
      </c>
      <c r="R1751">
        <f t="shared" si="135"/>
        <v>28</v>
      </c>
      <c r="S1751" t="str">
        <f t="shared" si="136"/>
        <v>13–36 months</v>
      </c>
      <c r="T1751">
        <f>_xlfn.XLOOKUP(A1751,performance_pivot!$A:$A,performance_pivot!$B:$B,"Missing")</f>
        <v>4.5</v>
      </c>
      <c r="U1751">
        <f>_xlfn.XLOOKUP(A1751,compensation_cleaned!$A:$A,compensation_cleaned!$F:$F,"Missing")</f>
        <v>1044648.4727722772</v>
      </c>
      <c r="V1751" t="str">
        <f t="shared" si="137"/>
        <v>Above Avg Pay</v>
      </c>
      <c r="W1751" t="str">
        <f t="shared" si="138"/>
        <v>High Performer</v>
      </c>
      <c r="Y1751" t="str">
        <f t="shared" si="139"/>
        <v>Well Aligned</v>
      </c>
    </row>
    <row r="1752" spans="1:25">
      <c r="A1752" s="7" t="s">
        <v>1938</v>
      </c>
      <c r="B1752" s="8" t="s">
        <v>19</v>
      </c>
      <c r="C1752" s="8">
        <v>26</v>
      </c>
      <c r="D1752" s="8" t="s">
        <v>12</v>
      </c>
      <c r="E1752" s="8" t="s">
        <v>13</v>
      </c>
      <c r="F1752" s="8" t="s">
        <v>21</v>
      </c>
      <c r="G1752" s="9">
        <v>44591</v>
      </c>
      <c r="H1752" s="8" t="s">
        <v>295</v>
      </c>
      <c r="I1752" s="8" t="s">
        <v>56</v>
      </c>
      <c r="J1752" s="10" t="s">
        <v>24</v>
      </c>
      <c r="K1752" t="str">
        <f>_xlfn.XLOOKUP(A1752,attrition_cleaned!$A:$A,attrition_cleaned!$B:$B,"Missing")</f>
        <v>No</v>
      </c>
      <c r="L1752" s="9"/>
      <c r="M1752">
        <f>_xlfn.XLOOKUP(A1752,compensation_cleaned!$A:$A,compensation_cleaned!$B:$B,"Missing")</f>
        <v>1140967</v>
      </c>
      <c r="N1752">
        <f>_xlfn.XLOOKUP(A1752,compensation_cleaned!$A:$A,compensation_cleaned!$C:$C,"Missing")</f>
        <v>169490</v>
      </c>
      <c r="O1752" t="str">
        <f>_xlfn.XLOOKUP(A1752,compensation_cleaned!$A:$A,compensation_cleaned!$D:$D,"Missing")</f>
        <v>L3</v>
      </c>
      <c r="P1752">
        <f>_xlfn.XLOOKUP(A1752,engagement_pivot!$A:$A,engagement_pivot!$B:$B,"Missing")</f>
        <v>4</v>
      </c>
      <c r="Q1752" t="str">
        <f>IF(
  _xlfn.XLOOKUP(A1752, engagement_pivot!A:A, engagement_pivot!C:C, 0) &gt; 0,
  "Yes",
  "No"
)</f>
        <v>Yes</v>
      </c>
      <c r="R1752">
        <f t="shared" si="135"/>
        <v>23</v>
      </c>
      <c r="S1752" t="str">
        <f t="shared" si="136"/>
        <v>13–36 months</v>
      </c>
      <c r="T1752">
        <f>_xlfn.XLOOKUP(A1752,performance_pivot!$A:$A,performance_pivot!$B:$B,"Missing")</f>
        <v>3.6666666666666665</v>
      </c>
      <c r="U1752">
        <f>_xlfn.XLOOKUP(A1752,compensation_cleaned!$A:$A,compensation_cleaned!$F:$F,"Missing")</f>
        <v>1044648.4727722772</v>
      </c>
      <c r="V1752" t="str">
        <f t="shared" si="137"/>
        <v>Above Avg Pay</v>
      </c>
      <c r="W1752" t="str">
        <f t="shared" si="138"/>
        <v>Low/Avg Performer</v>
      </c>
      <c r="Y1752" t="str">
        <f t="shared" si="139"/>
        <v>Overpaid Low Performer</v>
      </c>
    </row>
    <row r="1753" spans="1:25">
      <c r="A1753" s="11" t="s">
        <v>1939</v>
      </c>
      <c r="B1753" s="12" t="s">
        <v>19</v>
      </c>
      <c r="C1753" s="12">
        <v>30</v>
      </c>
      <c r="D1753" s="12" t="s">
        <v>20</v>
      </c>
      <c r="E1753" s="12" t="s">
        <v>13</v>
      </c>
      <c r="F1753" s="12" t="s">
        <v>14</v>
      </c>
      <c r="G1753" s="13">
        <v>44315</v>
      </c>
      <c r="H1753" s="12" t="s">
        <v>247</v>
      </c>
      <c r="I1753" s="12" t="s">
        <v>31</v>
      </c>
      <c r="J1753" s="14" t="s">
        <v>24</v>
      </c>
      <c r="K1753" t="str">
        <f>_xlfn.XLOOKUP(A1753,attrition_cleaned!$A:$A,attrition_cleaned!$B:$B,"Missing")</f>
        <v>No</v>
      </c>
      <c r="L1753" s="13"/>
      <c r="M1753">
        <f>_xlfn.XLOOKUP(A1753,compensation_cleaned!$A:$A,compensation_cleaned!$B:$B,"Missing")</f>
        <v>1534793</v>
      </c>
      <c r="N1753">
        <f>_xlfn.XLOOKUP(A1753,compensation_cleaned!$A:$A,compensation_cleaned!$C:$C,"Missing")</f>
        <v>161665</v>
      </c>
      <c r="O1753" t="str">
        <f>_xlfn.XLOOKUP(A1753,compensation_cleaned!$A:$A,compensation_cleaned!$D:$D,"Missing")</f>
        <v>L4</v>
      </c>
      <c r="P1753">
        <f>_xlfn.XLOOKUP(A1753,engagement_pivot!$A:$A,engagement_pivot!$B:$B,"Missing")</f>
        <v>2</v>
      </c>
      <c r="Q1753" t="str">
        <f>IF(
  _xlfn.XLOOKUP(A1753, engagement_pivot!A:A, engagement_pivot!C:C, 0) &gt; 0,
  "Yes",
  "No"
)</f>
        <v>Yes</v>
      </c>
      <c r="R1753">
        <f t="shared" si="135"/>
        <v>32</v>
      </c>
      <c r="S1753" t="str">
        <f t="shared" si="136"/>
        <v>13–36 months</v>
      </c>
      <c r="T1753">
        <f>_xlfn.XLOOKUP(A1753,performance_pivot!$A:$A,performance_pivot!$B:$B,"Missing")</f>
        <v>3.6666666666666665</v>
      </c>
      <c r="U1753">
        <f>_xlfn.XLOOKUP(A1753,compensation_cleaned!$A:$A,compensation_cleaned!$F:$F,"Missing")</f>
        <v>1044648.4727722772</v>
      </c>
      <c r="V1753" t="str">
        <f t="shared" si="137"/>
        <v>Above Avg Pay</v>
      </c>
      <c r="W1753" t="str">
        <f t="shared" si="138"/>
        <v>Low/Avg Performer</v>
      </c>
      <c r="Y1753" t="str">
        <f t="shared" si="139"/>
        <v>Overpaid Low Performer</v>
      </c>
    </row>
    <row r="1754" spans="1:25">
      <c r="A1754" s="7" t="s">
        <v>1940</v>
      </c>
      <c r="B1754" s="8" t="s">
        <v>11</v>
      </c>
      <c r="C1754" s="8">
        <v>42</v>
      </c>
      <c r="D1754" s="8" t="s">
        <v>12</v>
      </c>
      <c r="E1754" s="8" t="s">
        <v>33</v>
      </c>
      <c r="F1754" s="8" t="s">
        <v>34</v>
      </c>
      <c r="G1754" s="9">
        <v>43829</v>
      </c>
      <c r="H1754" s="8" t="s">
        <v>107</v>
      </c>
      <c r="I1754" s="8" t="s">
        <v>23</v>
      </c>
      <c r="J1754" s="10" t="s">
        <v>24</v>
      </c>
      <c r="K1754" t="str">
        <f>_xlfn.XLOOKUP(A1754,attrition_cleaned!$A:$A,attrition_cleaned!$B:$B,"Missing")</f>
        <v>No</v>
      </c>
      <c r="L1754" s="9"/>
      <c r="M1754">
        <f>_xlfn.XLOOKUP(A1754,compensation_cleaned!$A:$A,compensation_cleaned!$B:$B,"Missing")</f>
        <v>1160123</v>
      </c>
      <c r="N1754">
        <f>_xlfn.XLOOKUP(A1754,compensation_cleaned!$A:$A,compensation_cleaned!$C:$C,"Missing")</f>
        <v>84688</v>
      </c>
      <c r="O1754" t="str">
        <f>_xlfn.XLOOKUP(A1754,compensation_cleaned!$A:$A,compensation_cleaned!$D:$D,"Missing")</f>
        <v>L3</v>
      </c>
      <c r="P1754">
        <f>_xlfn.XLOOKUP(A1754,engagement_pivot!$A:$A,engagement_pivot!$B:$B,"Missing")</f>
        <v>4</v>
      </c>
      <c r="Q1754" t="str">
        <f>IF(
  _xlfn.XLOOKUP(A1754, engagement_pivot!A:A, engagement_pivot!C:C, 0) &gt; 0,
  "Yes",
  "No"
)</f>
        <v>Yes</v>
      </c>
      <c r="R1754">
        <f t="shared" si="135"/>
        <v>48</v>
      </c>
      <c r="S1754" t="str">
        <f t="shared" si="136"/>
        <v>37+ months</v>
      </c>
      <c r="T1754">
        <f>_xlfn.XLOOKUP(A1754,performance_pivot!$A:$A,performance_pivot!$B:$B,"Missing")</f>
        <v>3</v>
      </c>
      <c r="U1754">
        <f>_xlfn.XLOOKUP(A1754,compensation_cleaned!$A:$A,compensation_cleaned!$F:$F,"Missing")</f>
        <v>1044648.4727722772</v>
      </c>
      <c r="V1754" t="str">
        <f t="shared" si="137"/>
        <v>Above Avg Pay</v>
      </c>
      <c r="W1754" t="str">
        <f t="shared" si="138"/>
        <v>Low/Avg Performer</v>
      </c>
      <c r="Y1754" t="str">
        <f t="shared" si="139"/>
        <v>Overpaid Low Performer</v>
      </c>
    </row>
    <row r="1755" spans="1:25">
      <c r="A1755" s="11" t="s">
        <v>1941</v>
      </c>
      <c r="B1755" s="12" t="s">
        <v>19</v>
      </c>
      <c r="C1755" s="12">
        <v>30</v>
      </c>
      <c r="D1755" s="12" t="s">
        <v>12</v>
      </c>
      <c r="E1755" s="12" t="s">
        <v>49</v>
      </c>
      <c r="F1755" s="12" t="s">
        <v>68</v>
      </c>
      <c r="G1755" s="13">
        <v>43142</v>
      </c>
      <c r="H1755" s="12" t="s">
        <v>552</v>
      </c>
      <c r="I1755" s="12" t="s">
        <v>45</v>
      </c>
      <c r="J1755" s="14" t="s">
        <v>24</v>
      </c>
      <c r="K1755" t="str">
        <f>_xlfn.XLOOKUP(A1755,attrition_cleaned!$A:$A,attrition_cleaned!$B:$B,"Missing")</f>
        <v>No</v>
      </c>
      <c r="L1755" s="13"/>
      <c r="M1755">
        <f>_xlfn.XLOOKUP(A1755,compensation_cleaned!$A:$A,compensation_cleaned!$B:$B,"Missing")</f>
        <v>526200</v>
      </c>
      <c r="N1755">
        <f>_xlfn.XLOOKUP(A1755,compensation_cleaned!$A:$A,compensation_cleaned!$C:$C,"Missing")</f>
        <v>39030</v>
      </c>
      <c r="O1755" t="str">
        <f>_xlfn.XLOOKUP(A1755,compensation_cleaned!$A:$A,compensation_cleaned!$D:$D,"Missing")</f>
        <v>L1</v>
      </c>
      <c r="P1755">
        <f>_xlfn.XLOOKUP(A1755,engagement_pivot!$A:$A,engagement_pivot!$B:$B,"Missing")</f>
        <v>4</v>
      </c>
      <c r="Q1755" t="str">
        <f>IF(
  _xlfn.XLOOKUP(A1755, engagement_pivot!A:A, engagement_pivot!C:C, 0) &gt; 0,
  "Yes",
  "No"
)</f>
        <v>Yes</v>
      </c>
      <c r="R1755">
        <f t="shared" si="135"/>
        <v>70</v>
      </c>
      <c r="S1755" t="str">
        <f t="shared" si="136"/>
        <v>37+ months</v>
      </c>
      <c r="T1755">
        <f>_xlfn.XLOOKUP(A1755,performance_pivot!$A:$A,performance_pivot!$B:$B,"Missing")</f>
        <v>4.25</v>
      </c>
      <c r="U1755">
        <f>_xlfn.XLOOKUP(A1755,compensation_cleaned!$A:$A,compensation_cleaned!$F:$F,"Missing")</f>
        <v>499723.03723404254</v>
      </c>
      <c r="V1755" t="str">
        <f t="shared" si="137"/>
        <v>Above Avg Pay</v>
      </c>
      <c r="W1755" t="str">
        <f t="shared" si="138"/>
        <v>High Performer</v>
      </c>
      <c r="Y1755" t="str">
        <f t="shared" si="139"/>
        <v>Well Aligned</v>
      </c>
    </row>
    <row r="1756" spans="1:25">
      <c r="A1756" s="7" t="s">
        <v>1942</v>
      </c>
      <c r="B1756" s="8" t="s">
        <v>19</v>
      </c>
      <c r="C1756" s="8">
        <v>35</v>
      </c>
      <c r="D1756" s="8" t="s">
        <v>12</v>
      </c>
      <c r="E1756" s="8" t="s">
        <v>37</v>
      </c>
      <c r="F1756" s="8" t="s">
        <v>38</v>
      </c>
      <c r="G1756" s="9">
        <v>44365</v>
      </c>
      <c r="H1756" s="8" t="s">
        <v>218</v>
      </c>
      <c r="I1756" s="8" t="s">
        <v>70</v>
      </c>
      <c r="J1756" s="10" t="s">
        <v>24</v>
      </c>
      <c r="K1756" t="str">
        <f>_xlfn.XLOOKUP(A1756,attrition_cleaned!$A:$A,attrition_cleaned!$B:$B,"Missing")</f>
        <v>Yes</v>
      </c>
      <c r="L1756" s="9">
        <v>45767</v>
      </c>
      <c r="M1756">
        <f>_xlfn.XLOOKUP(A1756,compensation_cleaned!$A:$A,compensation_cleaned!$B:$B,"Missing")</f>
        <v>824290</v>
      </c>
      <c r="N1756">
        <f>_xlfn.XLOOKUP(A1756,compensation_cleaned!$A:$A,compensation_cleaned!$C:$C,"Missing")</f>
        <v>95306</v>
      </c>
      <c r="O1756" t="str">
        <f>_xlfn.XLOOKUP(A1756,compensation_cleaned!$A:$A,compensation_cleaned!$D:$D,"Missing")</f>
        <v>L2</v>
      </c>
      <c r="P1756">
        <f>_xlfn.XLOOKUP(A1756,engagement_pivot!$A:$A,engagement_pivot!$B:$B,"Missing")</f>
        <v>4</v>
      </c>
      <c r="Q1756" t="str">
        <f>IF(
  _xlfn.XLOOKUP(A1756, engagement_pivot!A:A, engagement_pivot!C:C, 0) &gt; 0,
  "Yes",
  "No"
)</f>
        <v>Yes</v>
      </c>
      <c r="R1756">
        <f t="shared" si="135"/>
        <v>46</v>
      </c>
      <c r="S1756" t="str">
        <f t="shared" si="136"/>
        <v>37+ months</v>
      </c>
      <c r="T1756">
        <f>_xlfn.XLOOKUP(A1756,performance_pivot!$A:$A,performance_pivot!$B:$B,"Missing")</f>
        <v>3.75</v>
      </c>
      <c r="U1756">
        <f>_xlfn.XLOOKUP(A1756,compensation_cleaned!$A:$A,compensation_cleaned!$F:$F,"Missing")</f>
        <v>746435.40070921986</v>
      </c>
      <c r="V1756" t="str">
        <f t="shared" si="137"/>
        <v>Above Avg Pay</v>
      </c>
      <c r="W1756" t="str">
        <f t="shared" si="138"/>
        <v>Low/Avg Performer</v>
      </c>
      <c r="Y1756" t="str">
        <f t="shared" si="139"/>
        <v>Overpaid Low Performer</v>
      </c>
    </row>
    <row r="1757" spans="1:25">
      <c r="A1757" s="11" t="s">
        <v>1943</v>
      </c>
      <c r="B1757" s="12" t="s">
        <v>19</v>
      </c>
      <c r="C1757" s="12">
        <v>34</v>
      </c>
      <c r="D1757" s="12" t="s">
        <v>20</v>
      </c>
      <c r="E1757" s="12" t="s">
        <v>26</v>
      </c>
      <c r="F1757" s="12" t="s">
        <v>58</v>
      </c>
      <c r="G1757" s="13">
        <v>44255</v>
      </c>
      <c r="H1757" s="12" t="s">
        <v>530</v>
      </c>
      <c r="I1757" s="12" t="s">
        <v>45</v>
      </c>
      <c r="J1757" s="14" t="s">
        <v>24</v>
      </c>
      <c r="K1757" t="str">
        <f>_xlfn.XLOOKUP(A1757,attrition_cleaned!$A:$A,attrition_cleaned!$B:$B,"Missing")</f>
        <v>No</v>
      </c>
      <c r="L1757" s="13"/>
      <c r="M1757">
        <f>_xlfn.XLOOKUP(A1757,compensation_cleaned!$A:$A,compensation_cleaned!$B:$B,"Missing")</f>
        <v>525224</v>
      </c>
      <c r="N1757">
        <f>_xlfn.XLOOKUP(A1757,compensation_cleaned!$A:$A,compensation_cleaned!$C:$C,"Missing")</f>
        <v>29585</v>
      </c>
      <c r="O1757" t="str">
        <f>_xlfn.XLOOKUP(A1757,compensation_cleaned!$A:$A,compensation_cleaned!$D:$D,"Missing")</f>
        <v>L1</v>
      </c>
      <c r="P1757">
        <f>_xlfn.XLOOKUP(A1757,engagement_pivot!$A:$A,engagement_pivot!$B:$B,"Missing")</f>
        <v>4</v>
      </c>
      <c r="Q1757" t="str">
        <f>IF(
  _xlfn.XLOOKUP(A1757, engagement_pivot!A:A, engagement_pivot!C:C, 0) &gt; 0,
  "Yes",
  "No"
)</f>
        <v>Yes</v>
      </c>
      <c r="R1757">
        <f t="shared" si="135"/>
        <v>34</v>
      </c>
      <c r="S1757" t="str">
        <f t="shared" si="136"/>
        <v>13–36 months</v>
      </c>
      <c r="T1757">
        <f>_xlfn.XLOOKUP(A1757,performance_pivot!$A:$A,performance_pivot!$B:$B,"Missing")</f>
        <v>2.75</v>
      </c>
      <c r="U1757">
        <f>_xlfn.XLOOKUP(A1757,compensation_cleaned!$A:$A,compensation_cleaned!$F:$F,"Missing")</f>
        <v>499723.03723404254</v>
      </c>
      <c r="V1757" t="str">
        <f t="shared" si="137"/>
        <v>Above Avg Pay</v>
      </c>
      <c r="W1757" t="str">
        <f t="shared" si="138"/>
        <v>Low/Avg Performer</v>
      </c>
      <c r="Y1757" t="str">
        <f t="shared" si="139"/>
        <v>Overpaid Low Performer</v>
      </c>
    </row>
    <row r="1758" spans="1:25">
      <c r="A1758" s="7" t="s">
        <v>1944</v>
      </c>
      <c r="B1758" s="8" t="s">
        <v>11</v>
      </c>
      <c r="C1758" s="8">
        <v>40</v>
      </c>
      <c r="D1758" s="8" t="s">
        <v>12</v>
      </c>
      <c r="E1758" s="8" t="s">
        <v>33</v>
      </c>
      <c r="F1758" s="8" t="s">
        <v>34</v>
      </c>
      <c r="G1758" s="9">
        <v>43533</v>
      </c>
      <c r="H1758" s="8" t="s">
        <v>88</v>
      </c>
      <c r="I1758" s="8" t="s">
        <v>16</v>
      </c>
      <c r="J1758" s="10" t="s">
        <v>17</v>
      </c>
      <c r="K1758" t="str">
        <f>_xlfn.XLOOKUP(A1758,attrition_cleaned!$A:$A,attrition_cleaned!$B:$B,"Missing")</f>
        <v>No</v>
      </c>
      <c r="L1758" s="9"/>
      <c r="M1758">
        <f>_xlfn.XLOOKUP(A1758,compensation_cleaned!$A:$A,compensation_cleaned!$B:$B,"Missing")</f>
        <v>1837859</v>
      </c>
      <c r="N1758">
        <f>_xlfn.XLOOKUP(A1758,compensation_cleaned!$A:$A,compensation_cleaned!$C:$C,"Missing")</f>
        <v>202097</v>
      </c>
      <c r="O1758" t="str">
        <f>_xlfn.XLOOKUP(A1758,compensation_cleaned!$A:$A,compensation_cleaned!$D:$D,"Missing")</f>
        <v>L5</v>
      </c>
      <c r="P1758">
        <f>_xlfn.XLOOKUP(A1758,engagement_pivot!$A:$A,engagement_pivot!$B:$B,"Missing")</f>
        <v>3</v>
      </c>
      <c r="Q1758" t="str">
        <f>IF(
  _xlfn.XLOOKUP(A1758, engagement_pivot!A:A, engagement_pivot!C:C, 0) &gt; 0,
  "Yes",
  "No"
)</f>
        <v>Yes</v>
      </c>
      <c r="R1758">
        <f t="shared" si="135"/>
        <v>57</v>
      </c>
      <c r="S1758" t="str">
        <f t="shared" si="136"/>
        <v>37+ months</v>
      </c>
      <c r="T1758">
        <f>_xlfn.XLOOKUP(A1758,performance_pivot!$A:$A,performance_pivot!$B:$B,"Missing")</f>
        <v>3</v>
      </c>
      <c r="U1758">
        <f>_xlfn.XLOOKUP(A1758,compensation_cleaned!$A:$A,compensation_cleaned!$F:$F,"Missing")</f>
        <v>1044648.4727722772</v>
      </c>
      <c r="V1758" t="str">
        <f t="shared" si="137"/>
        <v>Above Avg Pay</v>
      </c>
      <c r="W1758" t="str">
        <f t="shared" si="138"/>
        <v>Low/Avg Performer</v>
      </c>
      <c r="Y1758" t="str">
        <f t="shared" si="139"/>
        <v>Overpaid Low Performer</v>
      </c>
    </row>
    <row r="1759" spans="1:25">
      <c r="A1759" s="11" t="s">
        <v>1945</v>
      </c>
      <c r="B1759" s="12" t="s">
        <v>19</v>
      </c>
      <c r="C1759" s="12">
        <v>23</v>
      </c>
      <c r="D1759" s="12" t="s">
        <v>12</v>
      </c>
      <c r="E1759" s="12" t="s">
        <v>49</v>
      </c>
      <c r="F1759" s="12" t="s">
        <v>65</v>
      </c>
      <c r="G1759" s="13">
        <v>44693</v>
      </c>
      <c r="H1759" s="12" t="s">
        <v>173</v>
      </c>
      <c r="I1759" s="12" t="s">
        <v>31</v>
      </c>
      <c r="J1759" s="14" t="s">
        <v>24</v>
      </c>
      <c r="K1759" t="str">
        <f>_xlfn.XLOOKUP(A1759,attrition_cleaned!$A:$A,attrition_cleaned!$B:$B,"Missing")</f>
        <v>No</v>
      </c>
      <c r="L1759" s="13"/>
      <c r="M1759">
        <f>_xlfn.XLOOKUP(A1759,compensation_cleaned!$A:$A,compensation_cleaned!$B:$B,"Missing")</f>
        <v>577284</v>
      </c>
      <c r="N1759">
        <f>_xlfn.XLOOKUP(A1759,compensation_cleaned!$A:$A,compensation_cleaned!$C:$C,"Missing")</f>
        <v>29497</v>
      </c>
      <c r="O1759" t="str">
        <f>_xlfn.XLOOKUP(A1759,compensation_cleaned!$A:$A,compensation_cleaned!$D:$D,"Missing")</f>
        <v>L1</v>
      </c>
      <c r="P1759">
        <f>_xlfn.XLOOKUP(A1759,engagement_pivot!$A:$A,engagement_pivot!$B:$B,"Missing")</f>
        <v>4</v>
      </c>
      <c r="Q1759" t="str">
        <f>IF(
  _xlfn.XLOOKUP(A1759, engagement_pivot!A:A, engagement_pivot!C:C, 0) &gt; 0,
  "Yes",
  "No"
)</f>
        <v>Yes</v>
      </c>
      <c r="R1759">
        <f t="shared" si="135"/>
        <v>19</v>
      </c>
      <c r="S1759" t="str">
        <f t="shared" si="136"/>
        <v>13–36 months</v>
      </c>
      <c r="T1759">
        <f>_xlfn.XLOOKUP(A1759,performance_pivot!$A:$A,performance_pivot!$B:$B,"Missing")</f>
        <v>3.5</v>
      </c>
      <c r="U1759">
        <f>_xlfn.XLOOKUP(A1759,compensation_cleaned!$A:$A,compensation_cleaned!$F:$F,"Missing")</f>
        <v>499723.03723404254</v>
      </c>
      <c r="V1759" t="str">
        <f t="shared" si="137"/>
        <v>Above Avg Pay</v>
      </c>
      <c r="W1759" t="str">
        <f t="shared" si="138"/>
        <v>Low/Avg Performer</v>
      </c>
      <c r="Y1759" t="str">
        <f t="shared" si="139"/>
        <v>Overpaid Low Performer</v>
      </c>
    </row>
    <row r="1760" spans="1:25">
      <c r="A1760" s="7" t="s">
        <v>1946</v>
      </c>
      <c r="B1760" s="8" t="s">
        <v>19</v>
      </c>
      <c r="C1760" s="8">
        <v>24</v>
      </c>
      <c r="D1760" s="8" t="s">
        <v>20</v>
      </c>
      <c r="E1760" s="8" t="s">
        <v>37</v>
      </c>
      <c r="F1760" s="8" t="s">
        <v>43</v>
      </c>
      <c r="G1760" s="9">
        <v>45029</v>
      </c>
      <c r="H1760" s="8" t="s">
        <v>767</v>
      </c>
      <c r="I1760" s="8" t="s">
        <v>23</v>
      </c>
      <c r="J1760" s="10" t="s">
        <v>24</v>
      </c>
      <c r="K1760" t="str">
        <f>_xlfn.XLOOKUP(A1760,attrition_cleaned!$A:$A,attrition_cleaned!$B:$B,"Missing")</f>
        <v>No</v>
      </c>
      <c r="L1760" s="9"/>
      <c r="M1760">
        <f>_xlfn.XLOOKUP(A1760,compensation_cleaned!$A:$A,compensation_cleaned!$B:$B,"Missing")</f>
        <v>1579303</v>
      </c>
      <c r="N1760">
        <f>_xlfn.XLOOKUP(A1760,compensation_cleaned!$A:$A,compensation_cleaned!$C:$C,"Missing")</f>
        <v>205755</v>
      </c>
      <c r="O1760" t="str">
        <f>_xlfn.XLOOKUP(A1760,compensation_cleaned!$A:$A,compensation_cleaned!$D:$D,"Missing")</f>
        <v>L4</v>
      </c>
      <c r="P1760">
        <f>_xlfn.XLOOKUP(A1760,engagement_pivot!$A:$A,engagement_pivot!$B:$B,"Missing")</f>
        <v>3.6666666666666665</v>
      </c>
      <c r="Q1760" t="str">
        <f>IF(
  _xlfn.XLOOKUP(A1760, engagement_pivot!A:A, engagement_pivot!C:C, 0) &gt; 0,
  "Yes",
  "No"
)</f>
        <v>Yes</v>
      </c>
      <c r="R1760">
        <f t="shared" si="135"/>
        <v>8</v>
      </c>
      <c r="S1760" t="str">
        <f t="shared" si="136"/>
        <v>0–12 months</v>
      </c>
      <c r="T1760">
        <f>_xlfn.XLOOKUP(A1760,performance_pivot!$A:$A,performance_pivot!$B:$B,"Missing")</f>
        <v>4.5</v>
      </c>
      <c r="U1760">
        <f>_xlfn.XLOOKUP(A1760,compensation_cleaned!$A:$A,compensation_cleaned!$F:$F,"Missing")</f>
        <v>1044648.4727722772</v>
      </c>
      <c r="V1760" t="str">
        <f t="shared" si="137"/>
        <v>Above Avg Pay</v>
      </c>
      <c r="W1760" t="str">
        <f t="shared" si="138"/>
        <v>High Performer</v>
      </c>
      <c r="Y1760" t="str">
        <f t="shared" si="139"/>
        <v>Well Aligned</v>
      </c>
    </row>
    <row r="1761" spans="1:25">
      <c r="A1761" s="11" t="s">
        <v>1947</v>
      </c>
      <c r="B1761" s="12" t="s">
        <v>19</v>
      </c>
      <c r="C1761" s="12">
        <v>28</v>
      </c>
      <c r="D1761" s="12" t="s">
        <v>12</v>
      </c>
      <c r="E1761" s="12" t="s">
        <v>37</v>
      </c>
      <c r="F1761" s="12" t="s">
        <v>43</v>
      </c>
      <c r="G1761" s="13">
        <v>44585</v>
      </c>
      <c r="H1761" s="12" t="s">
        <v>102</v>
      </c>
      <c r="I1761" s="12" t="s">
        <v>31</v>
      </c>
      <c r="J1761" s="14" t="s">
        <v>24</v>
      </c>
      <c r="K1761" t="str">
        <f>_xlfn.XLOOKUP(A1761,attrition_cleaned!$A:$A,attrition_cleaned!$B:$B,"Missing")</f>
        <v>Yes</v>
      </c>
      <c r="L1761" s="13">
        <v>45275</v>
      </c>
      <c r="M1761">
        <f>_xlfn.XLOOKUP(A1761,compensation_cleaned!$A:$A,compensation_cleaned!$B:$B,"Missing")</f>
        <v>623490</v>
      </c>
      <c r="N1761">
        <f>_xlfn.XLOOKUP(A1761,compensation_cleaned!$A:$A,compensation_cleaned!$C:$C,"Missing")</f>
        <v>90377</v>
      </c>
      <c r="O1761" t="str">
        <f>_xlfn.XLOOKUP(A1761,compensation_cleaned!$A:$A,compensation_cleaned!$D:$D,"Missing")</f>
        <v>L2</v>
      </c>
      <c r="P1761">
        <f>_xlfn.XLOOKUP(A1761,engagement_pivot!$A:$A,engagement_pivot!$B:$B,"Missing")</f>
        <v>4</v>
      </c>
      <c r="Q1761" t="str">
        <f>IF(
  _xlfn.XLOOKUP(A1761, engagement_pivot!A:A, engagement_pivot!C:C, 0) &gt; 0,
  "Yes",
  "No"
)</f>
        <v>Yes</v>
      </c>
      <c r="R1761">
        <f t="shared" si="135"/>
        <v>22</v>
      </c>
      <c r="S1761" t="str">
        <f t="shared" si="136"/>
        <v>13–36 months</v>
      </c>
      <c r="T1761">
        <f>_xlfn.XLOOKUP(A1761,performance_pivot!$A:$A,performance_pivot!$B:$B,"Missing")</f>
        <v>2.5</v>
      </c>
      <c r="U1761">
        <f>_xlfn.XLOOKUP(A1761,compensation_cleaned!$A:$A,compensation_cleaned!$F:$F,"Missing")</f>
        <v>746435.40070921986</v>
      </c>
      <c r="V1761" t="str">
        <f t="shared" si="137"/>
        <v>Below Avg Pay</v>
      </c>
      <c r="W1761" t="str">
        <f t="shared" si="138"/>
        <v>Low/Avg Performer</v>
      </c>
      <c r="Y1761" t="str">
        <f t="shared" si="139"/>
        <v>Low Pay &amp; Low Performance</v>
      </c>
    </row>
    <row r="1762" spans="1:25">
      <c r="A1762" s="7" t="s">
        <v>1948</v>
      </c>
      <c r="B1762" s="8" t="s">
        <v>11</v>
      </c>
      <c r="C1762" s="8">
        <v>32</v>
      </c>
      <c r="D1762" s="8" t="s">
        <v>12</v>
      </c>
      <c r="E1762" s="8" t="s">
        <v>37</v>
      </c>
      <c r="F1762" s="8" t="s">
        <v>43</v>
      </c>
      <c r="G1762" s="9">
        <v>43013</v>
      </c>
      <c r="H1762" s="8" t="s">
        <v>51</v>
      </c>
      <c r="I1762" s="8" t="s">
        <v>70</v>
      </c>
      <c r="J1762" s="10" t="s">
        <v>24</v>
      </c>
      <c r="K1762" t="str">
        <f>_xlfn.XLOOKUP(A1762,attrition_cleaned!$A:$A,attrition_cleaned!$B:$B,"Missing")</f>
        <v>Yes</v>
      </c>
      <c r="L1762" s="9">
        <v>43537</v>
      </c>
      <c r="M1762">
        <f>_xlfn.XLOOKUP(A1762,compensation_cleaned!$A:$A,compensation_cleaned!$B:$B,"Missing")</f>
        <v>1569452</v>
      </c>
      <c r="N1762">
        <f>_xlfn.XLOOKUP(A1762,compensation_cleaned!$A:$A,compensation_cleaned!$C:$C,"Missing")</f>
        <v>88517</v>
      </c>
      <c r="O1762" t="str">
        <f>_xlfn.XLOOKUP(A1762,compensation_cleaned!$A:$A,compensation_cleaned!$D:$D,"Missing")</f>
        <v>L4</v>
      </c>
      <c r="P1762">
        <f>_xlfn.XLOOKUP(A1762,engagement_pivot!$A:$A,engagement_pivot!$B:$B,"Missing")</f>
        <v>3</v>
      </c>
      <c r="Q1762" t="str">
        <f>IF(
  _xlfn.XLOOKUP(A1762, engagement_pivot!A:A, engagement_pivot!C:C, 0) &gt; 0,
  "Yes",
  "No"
)</f>
        <v>Yes</v>
      </c>
      <c r="R1762">
        <f t="shared" si="135"/>
        <v>17</v>
      </c>
      <c r="S1762" t="str">
        <f t="shared" si="136"/>
        <v>13–36 months</v>
      </c>
      <c r="T1762">
        <f>_xlfn.XLOOKUP(A1762,performance_pivot!$A:$A,performance_pivot!$B:$B,"Missing")</f>
        <v>3.5</v>
      </c>
      <c r="U1762">
        <f>_xlfn.XLOOKUP(A1762,compensation_cleaned!$A:$A,compensation_cleaned!$F:$F,"Missing")</f>
        <v>1044648.4727722772</v>
      </c>
      <c r="V1762" t="str">
        <f t="shared" si="137"/>
        <v>Above Avg Pay</v>
      </c>
      <c r="W1762" t="str">
        <f t="shared" si="138"/>
        <v>Low/Avg Performer</v>
      </c>
      <c r="Y1762" t="str">
        <f t="shared" si="139"/>
        <v>Overpaid Low Performer</v>
      </c>
    </row>
    <row r="1763" spans="1:25">
      <c r="A1763" s="11" t="s">
        <v>1949</v>
      </c>
      <c r="B1763" s="12" t="s">
        <v>19</v>
      </c>
      <c r="C1763" s="12">
        <v>30</v>
      </c>
      <c r="D1763" s="12" t="s">
        <v>12</v>
      </c>
      <c r="E1763" s="12" t="s">
        <v>26</v>
      </c>
      <c r="F1763" s="12" t="s">
        <v>27</v>
      </c>
      <c r="G1763" s="13">
        <v>43004</v>
      </c>
      <c r="H1763" s="12" t="s">
        <v>582</v>
      </c>
      <c r="I1763" s="12" t="s">
        <v>56</v>
      </c>
      <c r="J1763" s="14" t="s">
        <v>24</v>
      </c>
      <c r="K1763" t="str">
        <f>_xlfn.XLOOKUP(A1763,attrition_cleaned!$A:$A,attrition_cleaned!$B:$B,"Missing")</f>
        <v>No</v>
      </c>
      <c r="L1763" s="13"/>
      <c r="M1763">
        <f>_xlfn.XLOOKUP(A1763,compensation_cleaned!$A:$A,compensation_cleaned!$B:$B,"Missing")</f>
        <v>815624</v>
      </c>
      <c r="N1763">
        <f>_xlfn.XLOOKUP(A1763,compensation_cleaned!$A:$A,compensation_cleaned!$C:$C,"Missing")</f>
        <v>122189</v>
      </c>
      <c r="O1763" t="str">
        <f>_xlfn.XLOOKUP(A1763,compensation_cleaned!$A:$A,compensation_cleaned!$D:$D,"Missing")</f>
        <v>L2</v>
      </c>
      <c r="P1763">
        <f>_xlfn.XLOOKUP(A1763,engagement_pivot!$A:$A,engagement_pivot!$B:$B,"Missing")</f>
        <v>3</v>
      </c>
      <c r="Q1763" t="str">
        <f>IF(
  _xlfn.XLOOKUP(A1763, engagement_pivot!A:A, engagement_pivot!C:C, 0) &gt; 0,
  "Yes",
  "No"
)</f>
        <v>Yes</v>
      </c>
      <c r="R1763">
        <f t="shared" si="135"/>
        <v>75</v>
      </c>
      <c r="S1763" t="str">
        <f t="shared" si="136"/>
        <v>37+ months</v>
      </c>
      <c r="T1763">
        <f>_xlfn.XLOOKUP(A1763,performance_pivot!$A:$A,performance_pivot!$B:$B,"Missing")</f>
        <v>3</v>
      </c>
      <c r="U1763">
        <f>_xlfn.XLOOKUP(A1763,compensation_cleaned!$A:$A,compensation_cleaned!$F:$F,"Missing")</f>
        <v>746435.40070921986</v>
      </c>
      <c r="V1763" t="str">
        <f t="shared" si="137"/>
        <v>Above Avg Pay</v>
      </c>
      <c r="W1763" t="str">
        <f t="shared" si="138"/>
        <v>Low/Avg Performer</v>
      </c>
      <c r="Y1763" t="str">
        <f t="shared" si="139"/>
        <v>Overpaid Low Performer</v>
      </c>
    </row>
    <row r="1764" spans="1:25">
      <c r="A1764" s="7" t="s">
        <v>1950</v>
      </c>
      <c r="B1764" s="8" t="s">
        <v>11</v>
      </c>
      <c r="C1764" s="8">
        <v>32</v>
      </c>
      <c r="D1764" s="8" t="s">
        <v>12</v>
      </c>
      <c r="E1764" s="8" t="s">
        <v>26</v>
      </c>
      <c r="F1764" s="8" t="s">
        <v>58</v>
      </c>
      <c r="G1764" s="9">
        <v>43790</v>
      </c>
      <c r="H1764" s="8" t="s">
        <v>335</v>
      </c>
      <c r="I1764" s="8" t="s">
        <v>23</v>
      </c>
      <c r="J1764" s="10" t="s">
        <v>24</v>
      </c>
      <c r="K1764" t="str">
        <f>_xlfn.XLOOKUP(A1764,attrition_cleaned!$A:$A,attrition_cleaned!$B:$B,"Missing")</f>
        <v>No</v>
      </c>
      <c r="L1764" s="9"/>
      <c r="M1764">
        <f>_xlfn.XLOOKUP(A1764,compensation_cleaned!$A:$A,compensation_cleaned!$B:$B,"Missing")</f>
        <v>1541021</v>
      </c>
      <c r="N1764">
        <f>_xlfn.XLOOKUP(A1764,compensation_cleaned!$A:$A,compensation_cleaned!$C:$C,"Missing")</f>
        <v>87186</v>
      </c>
      <c r="O1764" t="str">
        <f>_xlfn.XLOOKUP(A1764,compensation_cleaned!$A:$A,compensation_cleaned!$D:$D,"Missing")</f>
        <v>L4</v>
      </c>
      <c r="P1764">
        <f>_xlfn.XLOOKUP(A1764,engagement_pivot!$A:$A,engagement_pivot!$B:$B,"Missing")</f>
        <v>4</v>
      </c>
      <c r="Q1764" t="str">
        <f>IF(
  _xlfn.XLOOKUP(A1764, engagement_pivot!A:A, engagement_pivot!C:C, 0) &gt; 0,
  "Yes",
  "No"
)</f>
        <v>Yes</v>
      </c>
      <c r="R1764">
        <f t="shared" si="135"/>
        <v>49</v>
      </c>
      <c r="S1764" t="str">
        <f t="shared" si="136"/>
        <v>37+ months</v>
      </c>
      <c r="T1764">
        <f>_xlfn.XLOOKUP(A1764,performance_pivot!$A:$A,performance_pivot!$B:$B,"Missing")</f>
        <v>3</v>
      </c>
      <c r="U1764">
        <f>_xlfn.XLOOKUP(A1764,compensation_cleaned!$A:$A,compensation_cleaned!$F:$F,"Missing")</f>
        <v>1044648.4727722772</v>
      </c>
      <c r="V1764" t="str">
        <f t="shared" si="137"/>
        <v>Above Avg Pay</v>
      </c>
      <c r="W1764" t="str">
        <f t="shared" si="138"/>
        <v>Low/Avg Performer</v>
      </c>
      <c r="Y1764" t="str">
        <f t="shared" si="139"/>
        <v>Overpaid Low Performer</v>
      </c>
    </row>
    <row r="1765" spans="1:25">
      <c r="A1765" s="11" t="s">
        <v>1951</v>
      </c>
      <c r="B1765" s="12" t="s">
        <v>19</v>
      </c>
      <c r="C1765" s="12">
        <v>23</v>
      </c>
      <c r="D1765" s="12" t="s">
        <v>12</v>
      </c>
      <c r="E1765" s="12" t="s">
        <v>33</v>
      </c>
      <c r="F1765" s="12" t="s">
        <v>112</v>
      </c>
      <c r="G1765" s="13">
        <v>43841</v>
      </c>
      <c r="H1765" s="12" t="s">
        <v>162</v>
      </c>
      <c r="I1765" s="12" t="s">
        <v>23</v>
      </c>
      <c r="J1765" s="14" t="s">
        <v>24</v>
      </c>
      <c r="K1765" t="str">
        <f>_xlfn.XLOOKUP(A1765,attrition_cleaned!$A:$A,attrition_cleaned!$B:$B,"Missing")</f>
        <v>No</v>
      </c>
      <c r="L1765" s="13"/>
      <c r="M1765">
        <f>_xlfn.XLOOKUP(A1765,compensation_cleaned!$A:$A,compensation_cleaned!$B:$B,"Missing")</f>
        <v>533837</v>
      </c>
      <c r="N1765">
        <f>_xlfn.XLOOKUP(A1765,compensation_cleaned!$A:$A,compensation_cleaned!$C:$C,"Missing")</f>
        <v>29646</v>
      </c>
      <c r="O1765" t="str">
        <f>_xlfn.XLOOKUP(A1765,compensation_cleaned!$A:$A,compensation_cleaned!$D:$D,"Missing")</f>
        <v>L1</v>
      </c>
      <c r="P1765">
        <f>_xlfn.XLOOKUP(A1765,engagement_pivot!$A:$A,engagement_pivot!$B:$B,"Missing")</f>
        <v>2.5</v>
      </c>
      <c r="Q1765" t="str">
        <f>IF(
  _xlfn.XLOOKUP(A1765, engagement_pivot!A:A, engagement_pivot!C:C, 0) &gt; 0,
  "Yes",
  "No"
)</f>
        <v>Yes</v>
      </c>
      <c r="R1765">
        <f t="shared" si="135"/>
        <v>47</v>
      </c>
      <c r="S1765" t="str">
        <f t="shared" si="136"/>
        <v>37+ months</v>
      </c>
      <c r="T1765">
        <f>_xlfn.XLOOKUP(A1765,performance_pivot!$A:$A,performance_pivot!$B:$B,"Missing")</f>
        <v>2</v>
      </c>
      <c r="U1765">
        <f>_xlfn.XLOOKUP(A1765,compensation_cleaned!$A:$A,compensation_cleaned!$F:$F,"Missing")</f>
        <v>499723.03723404254</v>
      </c>
      <c r="V1765" t="str">
        <f t="shared" si="137"/>
        <v>Above Avg Pay</v>
      </c>
      <c r="W1765" t="str">
        <f t="shared" si="138"/>
        <v>Low/Avg Performer</v>
      </c>
      <c r="Y1765" t="str">
        <f t="shared" si="139"/>
        <v>Overpaid Low Performer</v>
      </c>
    </row>
    <row r="1766" spans="1:25">
      <c r="A1766" s="7" t="s">
        <v>1952</v>
      </c>
      <c r="B1766" s="8" t="s">
        <v>19</v>
      </c>
      <c r="C1766" s="8">
        <v>41</v>
      </c>
      <c r="D1766" s="8" t="s">
        <v>20</v>
      </c>
      <c r="E1766" s="8" t="s">
        <v>49</v>
      </c>
      <c r="F1766" s="8" t="s">
        <v>50</v>
      </c>
      <c r="G1766" s="9">
        <v>45138</v>
      </c>
      <c r="H1766" s="8" t="s">
        <v>94</v>
      </c>
      <c r="I1766" s="8" t="s">
        <v>31</v>
      </c>
      <c r="J1766" s="10" t="s">
        <v>24</v>
      </c>
      <c r="K1766" t="str">
        <f>_xlfn.XLOOKUP(A1766,attrition_cleaned!$A:$A,attrition_cleaned!$B:$B,"Missing")</f>
        <v>No</v>
      </c>
      <c r="L1766" s="9"/>
      <c r="M1766">
        <f>_xlfn.XLOOKUP(A1766,compensation_cleaned!$A:$A,compensation_cleaned!$B:$B,"Missing")</f>
        <v>1142096</v>
      </c>
      <c r="N1766">
        <f>_xlfn.XLOOKUP(A1766,compensation_cleaned!$A:$A,compensation_cleaned!$C:$C,"Missing")</f>
        <v>108838</v>
      </c>
      <c r="O1766" t="str">
        <f>_xlfn.XLOOKUP(A1766,compensation_cleaned!$A:$A,compensation_cleaned!$D:$D,"Missing")</f>
        <v>L3</v>
      </c>
      <c r="P1766">
        <f>_xlfn.XLOOKUP(A1766,engagement_pivot!$A:$A,engagement_pivot!$B:$B,"Missing")</f>
        <v>2.3333333333333335</v>
      </c>
      <c r="Q1766" t="str">
        <f>IF(
  _xlfn.XLOOKUP(A1766, engagement_pivot!A:A, engagement_pivot!C:C, 0) &gt; 0,
  "Yes",
  "No"
)</f>
        <v>Yes</v>
      </c>
      <c r="R1766">
        <f t="shared" si="135"/>
        <v>5</v>
      </c>
      <c r="S1766" t="str">
        <f t="shared" si="136"/>
        <v>0–12 months</v>
      </c>
      <c r="T1766">
        <f>_xlfn.XLOOKUP(A1766,performance_pivot!$A:$A,performance_pivot!$B:$B,"Missing")</f>
        <v>4.75</v>
      </c>
      <c r="U1766">
        <f>_xlfn.XLOOKUP(A1766,compensation_cleaned!$A:$A,compensation_cleaned!$F:$F,"Missing")</f>
        <v>1044648.4727722772</v>
      </c>
      <c r="V1766" t="str">
        <f t="shared" si="137"/>
        <v>Above Avg Pay</v>
      </c>
      <c r="W1766" t="str">
        <f t="shared" si="138"/>
        <v>High Performer</v>
      </c>
      <c r="Y1766" t="str">
        <f t="shared" si="139"/>
        <v>Well Aligned</v>
      </c>
    </row>
    <row r="1767" spans="1:25">
      <c r="A1767" s="11" t="s">
        <v>1953</v>
      </c>
      <c r="B1767" s="12" t="s">
        <v>19</v>
      </c>
      <c r="C1767" s="12">
        <v>33</v>
      </c>
      <c r="D1767" s="12" t="s">
        <v>12</v>
      </c>
      <c r="E1767" s="12" t="s">
        <v>13</v>
      </c>
      <c r="F1767" s="12" t="s">
        <v>14</v>
      </c>
      <c r="G1767" s="13">
        <v>43127</v>
      </c>
      <c r="H1767" s="12" t="s">
        <v>47</v>
      </c>
      <c r="I1767" s="12" t="s">
        <v>70</v>
      </c>
      <c r="J1767" s="14" t="s">
        <v>24</v>
      </c>
      <c r="K1767" t="str">
        <f>_xlfn.XLOOKUP(A1767,attrition_cleaned!$A:$A,attrition_cleaned!$B:$B,"Missing")</f>
        <v>No</v>
      </c>
      <c r="L1767" s="13"/>
      <c r="M1767">
        <f>_xlfn.XLOOKUP(A1767,compensation_cleaned!$A:$A,compensation_cleaned!$B:$B,"Missing")</f>
        <v>711407</v>
      </c>
      <c r="N1767">
        <f>_xlfn.XLOOKUP(A1767,compensation_cleaned!$A:$A,compensation_cleaned!$C:$C,"Missing")</f>
        <v>87957</v>
      </c>
      <c r="O1767" t="str">
        <f>_xlfn.XLOOKUP(A1767,compensation_cleaned!$A:$A,compensation_cleaned!$D:$D,"Missing")</f>
        <v>L2</v>
      </c>
      <c r="P1767">
        <f>_xlfn.XLOOKUP(A1767,engagement_pivot!$A:$A,engagement_pivot!$B:$B,"Missing")</f>
        <v>3</v>
      </c>
      <c r="Q1767" t="str">
        <f>IF(
  _xlfn.XLOOKUP(A1767, engagement_pivot!A:A, engagement_pivot!C:C, 0) &gt; 0,
  "Yes",
  "No"
)</f>
        <v>Yes</v>
      </c>
      <c r="R1767">
        <f t="shared" si="135"/>
        <v>71</v>
      </c>
      <c r="S1767" t="str">
        <f t="shared" si="136"/>
        <v>37+ months</v>
      </c>
      <c r="T1767">
        <f>_xlfn.XLOOKUP(A1767,performance_pivot!$A:$A,performance_pivot!$B:$B,"Missing")</f>
        <v>3</v>
      </c>
      <c r="U1767">
        <f>_xlfn.XLOOKUP(A1767,compensation_cleaned!$A:$A,compensation_cleaned!$F:$F,"Missing")</f>
        <v>746435.40070921986</v>
      </c>
      <c r="V1767" t="str">
        <f t="shared" si="137"/>
        <v>Below Avg Pay</v>
      </c>
      <c r="W1767" t="str">
        <f t="shared" si="138"/>
        <v>Low/Avg Performer</v>
      </c>
      <c r="Y1767" t="str">
        <f t="shared" si="139"/>
        <v>Low Pay &amp; Low Performance</v>
      </c>
    </row>
    <row r="1768" spans="1:25">
      <c r="A1768" s="7" t="s">
        <v>1954</v>
      </c>
      <c r="B1768" s="8" t="s">
        <v>11</v>
      </c>
      <c r="C1768" s="8">
        <v>29</v>
      </c>
      <c r="D1768" s="8" t="s">
        <v>20</v>
      </c>
      <c r="E1768" s="8" t="s">
        <v>37</v>
      </c>
      <c r="F1768" s="8" t="s">
        <v>43</v>
      </c>
      <c r="G1768" s="9">
        <v>44708</v>
      </c>
      <c r="H1768" s="8" t="s">
        <v>895</v>
      </c>
      <c r="I1768" s="8" t="s">
        <v>23</v>
      </c>
      <c r="J1768" s="10" t="s">
        <v>24</v>
      </c>
      <c r="K1768" t="str">
        <f>_xlfn.XLOOKUP(A1768,attrition_cleaned!$A:$A,attrition_cleaned!$B:$B,"Missing")</f>
        <v>No</v>
      </c>
      <c r="L1768" s="9"/>
      <c r="M1768">
        <f>_xlfn.XLOOKUP(A1768,compensation_cleaned!$A:$A,compensation_cleaned!$B:$B,"Missing")</f>
        <v>749824</v>
      </c>
      <c r="N1768">
        <f>_xlfn.XLOOKUP(A1768,compensation_cleaned!$A:$A,compensation_cleaned!$C:$C,"Missing")</f>
        <v>49901</v>
      </c>
      <c r="O1768" t="str">
        <f>_xlfn.XLOOKUP(A1768,compensation_cleaned!$A:$A,compensation_cleaned!$D:$D,"Missing")</f>
        <v>L2</v>
      </c>
      <c r="P1768">
        <f>_xlfn.XLOOKUP(A1768,engagement_pivot!$A:$A,engagement_pivot!$B:$B,"Missing")</f>
        <v>3</v>
      </c>
      <c r="Q1768" t="str">
        <f>IF(
  _xlfn.XLOOKUP(A1768, engagement_pivot!A:A, engagement_pivot!C:C, 0) &gt; 0,
  "Yes",
  "No"
)</f>
        <v>Yes</v>
      </c>
      <c r="R1768">
        <f t="shared" si="135"/>
        <v>19</v>
      </c>
      <c r="S1768" t="str">
        <f t="shared" si="136"/>
        <v>13–36 months</v>
      </c>
      <c r="T1768">
        <f>_xlfn.XLOOKUP(A1768,performance_pivot!$A:$A,performance_pivot!$B:$B,"Missing")</f>
        <v>5</v>
      </c>
      <c r="U1768">
        <f>_xlfn.XLOOKUP(A1768,compensation_cleaned!$A:$A,compensation_cleaned!$F:$F,"Missing")</f>
        <v>746435.40070921986</v>
      </c>
      <c r="V1768" t="str">
        <f t="shared" si="137"/>
        <v>Above Avg Pay</v>
      </c>
      <c r="W1768" t="str">
        <f t="shared" si="138"/>
        <v>High Performer</v>
      </c>
      <c r="Y1768" t="str">
        <f t="shared" si="139"/>
        <v>Well Aligned</v>
      </c>
    </row>
    <row r="1769" spans="1:25">
      <c r="A1769" s="11" t="s">
        <v>1955</v>
      </c>
      <c r="B1769" s="12" t="s">
        <v>19</v>
      </c>
      <c r="C1769" s="12">
        <v>25</v>
      </c>
      <c r="D1769" s="12" t="s">
        <v>12</v>
      </c>
      <c r="E1769" s="12" t="s">
        <v>13</v>
      </c>
      <c r="F1769" s="12" t="s">
        <v>14</v>
      </c>
      <c r="G1769" s="13">
        <v>43819</v>
      </c>
      <c r="H1769" s="12" t="s">
        <v>153</v>
      </c>
      <c r="I1769" s="12" t="s">
        <v>23</v>
      </c>
      <c r="J1769" s="14" t="s">
        <v>24</v>
      </c>
      <c r="K1769" t="str">
        <f>_xlfn.XLOOKUP(A1769,attrition_cleaned!$A:$A,attrition_cleaned!$B:$B,"Missing")</f>
        <v>No</v>
      </c>
      <c r="L1769" s="13"/>
      <c r="M1769">
        <f>_xlfn.XLOOKUP(A1769,compensation_cleaned!$A:$A,compensation_cleaned!$B:$B,"Missing")</f>
        <v>694241</v>
      </c>
      <c r="N1769">
        <f>_xlfn.XLOOKUP(A1769,compensation_cleaned!$A:$A,compensation_cleaned!$C:$C,"Missing")</f>
        <v>39239</v>
      </c>
      <c r="O1769" t="str">
        <f>_xlfn.XLOOKUP(A1769,compensation_cleaned!$A:$A,compensation_cleaned!$D:$D,"Missing")</f>
        <v>L2</v>
      </c>
      <c r="P1769">
        <f>_xlfn.XLOOKUP(A1769,engagement_pivot!$A:$A,engagement_pivot!$B:$B,"Missing")</f>
        <v>5</v>
      </c>
      <c r="Q1769" t="str">
        <f>IF(
  _xlfn.XLOOKUP(A1769, engagement_pivot!A:A, engagement_pivot!C:C, 0) &gt; 0,
  "Yes",
  "No"
)</f>
        <v>Yes</v>
      </c>
      <c r="R1769">
        <f t="shared" si="135"/>
        <v>48</v>
      </c>
      <c r="S1769" t="str">
        <f t="shared" si="136"/>
        <v>37+ months</v>
      </c>
      <c r="T1769">
        <f>_xlfn.XLOOKUP(A1769,performance_pivot!$A:$A,performance_pivot!$B:$B,"Missing")</f>
        <v>2</v>
      </c>
      <c r="U1769">
        <f>_xlfn.XLOOKUP(A1769,compensation_cleaned!$A:$A,compensation_cleaned!$F:$F,"Missing")</f>
        <v>746435.40070921986</v>
      </c>
      <c r="V1769" t="str">
        <f t="shared" si="137"/>
        <v>Below Avg Pay</v>
      </c>
      <c r="W1769" t="str">
        <f t="shared" si="138"/>
        <v>Low/Avg Performer</v>
      </c>
      <c r="Y1769" t="str">
        <f t="shared" si="139"/>
        <v>Low Pay &amp; Low Performance</v>
      </c>
    </row>
    <row r="1770" spans="1:25">
      <c r="A1770" s="7" t="s">
        <v>1956</v>
      </c>
      <c r="B1770" s="8" t="s">
        <v>11</v>
      </c>
      <c r="C1770" s="8">
        <v>42</v>
      </c>
      <c r="D1770" s="8" t="s">
        <v>12</v>
      </c>
      <c r="E1770" s="8" t="s">
        <v>13</v>
      </c>
      <c r="F1770" s="8" t="s">
        <v>21</v>
      </c>
      <c r="G1770" s="9">
        <v>44655</v>
      </c>
      <c r="H1770" s="8" t="s">
        <v>173</v>
      </c>
      <c r="I1770" s="8" t="s">
        <v>56</v>
      </c>
      <c r="J1770" s="10" t="s">
        <v>24</v>
      </c>
      <c r="K1770" t="str">
        <f>_xlfn.XLOOKUP(A1770,attrition_cleaned!$A:$A,attrition_cleaned!$B:$B,"Missing")</f>
        <v>No</v>
      </c>
      <c r="L1770" s="9"/>
      <c r="M1770">
        <f>_xlfn.XLOOKUP(A1770,compensation_cleaned!$A:$A,compensation_cleaned!$B:$B,"Missing")</f>
        <v>755157</v>
      </c>
      <c r="N1770">
        <f>_xlfn.XLOOKUP(A1770,compensation_cleaned!$A:$A,compensation_cleaned!$C:$C,"Missing")</f>
        <v>73786</v>
      </c>
      <c r="O1770" t="str">
        <f>_xlfn.XLOOKUP(A1770,compensation_cleaned!$A:$A,compensation_cleaned!$D:$D,"Missing")</f>
        <v>L2</v>
      </c>
      <c r="P1770">
        <f>_xlfn.XLOOKUP(A1770,engagement_pivot!$A:$A,engagement_pivot!$B:$B,"Missing")</f>
        <v>2</v>
      </c>
      <c r="Q1770" t="str">
        <f>IF(
  _xlfn.XLOOKUP(A1770, engagement_pivot!A:A, engagement_pivot!C:C, 0) &gt; 0,
  "Yes",
  "No"
)</f>
        <v>Yes</v>
      </c>
      <c r="R1770">
        <f t="shared" si="135"/>
        <v>20</v>
      </c>
      <c r="S1770" t="str">
        <f t="shared" si="136"/>
        <v>13–36 months</v>
      </c>
      <c r="T1770">
        <f>_xlfn.XLOOKUP(A1770,performance_pivot!$A:$A,performance_pivot!$B:$B,"Missing")</f>
        <v>2.6666666666666665</v>
      </c>
      <c r="U1770">
        <f>_xlfn.XLOOKUP(A1770,compensation_cleaned!$A:$A,compensation_cleaned!$F:$F,"Missing")</f>
        <v>746435.40070921986</v>
      </c>
      <c r="V1770" t="str">
        <f t="shared" si="137"/>
        <v>Above Avg Pay</v>
      </c>
      <c r="W1770" t="str">
        <f t="shared" si="138"/>
        <v>Low/Avg Performer</v>
      </c>
      <c r="Y1770" t="str">
        <f t="shared" si="139"/>
        <v>Overpaid Low Performer</v>
      </c>
    </row>
    <row r="1771" spans="1:25">
      <c r="A1771" s="11" t="s">
        <v>1957</v>
      </c>
      <c r="B1771" s="12" t="s">
        <v>19</v>
      </c>
      <c r="C1771" s="12">
        <v>38</v>
      </c>
      <c r="D1771" s="12" t="s">
        <v>12</v>
      </c>
      <c r="E1771" s="12" t="s">
        <v>13</v>
      </c>
      <c r="F1771" s="12" t="s">
        <v>21</v>
      </c>
      <c r="G1771" s="13">
        <v>45188</v>
      </c>
      <c r="H1771" s="12" t="s">
        <v>429</v>
      </c>
      <c r="I1771" s="12" t="s">
        <v>23</v>
      </c>
      <c r="J1771" s="14" t="s">
        <v>24</v>
      </c>
      <c r="K1771" t="str">
        <f>_xlfn.XLOOKUP(A1771,attrition_cleaned!$A:$A,attrition_cleaned!$B:$B,"Missing")</f>
        <v>No</v>
      </c>
      <c r="L1771" s="13"/>
      <c r="M1771">
        <f>_xlfn.XLOOKUP(A1771,compensation_cleaned!$A:$A,compensation_cleaned!$B:$B,"Missing")</f>
        <v>1865695</v>
      </c>
      <c r="N1771">
        <f>_xlfn.XLOOKUP(A1771,compensation_cleaned!$A:$A,compensation_cleaned!$C:$C,"Missing")</f>
        <v>180746</v>
      </c>
      <c r="O1771" t="str">
        <f>_xlfn.XLOOKUP(A1771,compensation_cleaned!$A:$A,compensation_cleaned!$D:$D,"Missing")</f>
        <v>L5</v>
      </c>
      <c r="P1771">
        <f>_xlfn.XLOOKUP(A1771,engagement_pivot!$A:$A,engagement_pivot!$B:$B,"Missing")</f>
        <v>3.5</v>
      </c>
      <c r="Q1771" t="str">
        <f>IF(
  _xlfn.XLOOKUP(A1771, engagement_pivot!A:A, engagement_pivot!C:C, 0) &gt; 0,
  "Yes",
  "No"
)</f>
        <v>Yes</v>
      </c>
      <c r="R1771">
        <f t="shared" si="135"/>
        <v>3</v>
      </c>
      <c r="S1771" t="str">
        <f t="shared" si="136"/>
        <v>0–12 months</v>
      </c>
      <c r="T1771">
        <f>_xlfn.XLOOKUP(A1771,performance_pivot!$A:$A,performance_pivot!$B:$B,"Missing")</f>
        <v>2.5</v>
      </c>
      <c r="U1771">
        <f>_xlfn.XLOOKUP(A1771,compensation_cleaned!$A:$A,compensation_cleaned!$F:$F,"Missing")</f>
        <v>1044648.4727722772</v>
      </c>
      <c r="V1771" t="str">
        <f t="shared" si="137"/>
        <v>Above Avg Pay</v>
      </c>
      <c r="W1771" t="str">
        <f t="shared" si="138"/>
        <v>Low/Avg Performer</v>
      </c>
      <c r="Y1771" t="str">
        <f t="shared" si="139"/>
        <v>Overpaid Low Performer</v>
      </c>
    </row>
    <row r="1772" spans="1:25">
      <c r="A1772" s="7" t="s">
        <v>1958</v>
      </c>
      <c r="B1772" s="8" t="s">
        <v>11</v>
      </c>
      <c r="C1772" s="8">
        <v>33</v>
      </c>
      <c r="D1772" s="8" t="s">
        <v>12</v>
      </c>
      <c r="E1772" s="8" t="s">
        <v>33</v>
      </c>
      <c r="F1772" s="8" t="s">
        <v>112</v>
      </c>
      <c r="G1772" s="9">
        <v>44599</v>
      </c>
      <c r="H1772" s="8" t="s">
        <v>413</v>
      </c>
      <c r="I1772" s="8" t="s">
        <v>31</v>
      </c>
      <c r="J1772" s="10" t="s">
        <v>17</v>
      </c>
      <c r="K1772" t="str">
        <f>_xlfn.XLOOKUP(A1772,attrition_cleaned!$A:$A,attrition_cleaned!$B:$B,"Missing")</f>
        <v>Yes</v>
      </c>
      <c r="L1772" s="9">
        <v>46217</v>
      </c>
      <c r="M1772">
        <f>_xlfn.XLOOKUP(A1772,compensation_cleaned!$A:$A,compensation_cleaned!$B:$B,"Missing")</f>
        <v>507343</v>
      </c>
      <c r="N1772">
        <f>_xlfn.XLOOKUP(A1772,compensation_cleaned!$A:$A,compensation_cleaned!$C:$C,"Missing")</f>
        <v>64675</v>
      </c>
      <c r="O1772" t="str">
        <f>_xlfn.XLOOKUP(A1772,compensation_cleaned!$A:$A,compensation_cleaned!$D:$D,"Missing")</f>
        <v>L1</v>
      </c>
      <c r="P1772">
        <f>_xlfn.XLOOKUP(A1772,engagement_pivot!$A:$A,engagement_pivot!$B:$B,"Missing")</f>
        <v>2.3333333333333335</v>
      </c>
      <c r="Q1772" t="str">
        <f>IF(
  _xlfn.XLOOKUP(A1772, engagement_pivot!A:A, engagement_pivot!C:C, 0) &gt; 0,
  "Yes",
  "No"
)</f>
        <v>Yes</v>
      </c>
      <c r="R1772">
        <f t="shared" si="135"/>
        <v>53</v>
      </c>
      <c r="S1772" t="str">
        <f t="shared" si="136"/>
        <v>37+ months</v>
      </c>
      <c r="T1772">
        <f>_xlfn.XLOOKUP(A1772,performance_pivot!$A:$A,performance_pivot!$B:$B,"Missing")</f>
        <v>2.75</v>
      </c>
      <c r="U1772">
        <f>_xlfn.XLOOKUP(A1772,compensation_cleaned!$A:$A,compensation_cleaned!$F:$F,"Missing")</f>
        <v>499723.03723404254</v>
      </c>
      <c r="V1772" t="str">
        <f t="shared" si="137"/>
        <v>Above Avg Pay</v>
      </c>
      <c r="W1772" t="str">
        <f t="shared" si="138"/>
        <v>Low/Avg Performer</v>
      </c>
      <c r="Y1772" t="str">
        <f t="shared" si="139"/>
        <v>Overpaid Low Performer</v>
      </c>
    </row>
    <row r="1773" spans="1:25">
      <c r="A1773" s="11" t="s">
        <v>1959</v>
      </c>
      <c r="B1773" s="12" t="s">
        <v>19</v>
      </c>
      <c r="C1773" s="12">
        <v>43</v>
      </c>
      <c r="D1773" s="12" t="s">
        <v>12</v>
      </c>
      <c r="E1773" s="12" t="s">
        <v>26</v>
      </c>
      <c r="F1773" s="12" t="s">
        <v>27</v>
      </c>
      <c r="G1773" s="13">
        <v>45181</v>
      </c>
      <c r="H1773" s="12" t="s">
        <v>464</v>
      </c>
      <c r="I1773" s="12" t="s">
        <v>56</v>
      </c>
      <c r="J1773" s="14" t="s">
        <v>17</v>
      </c>
      <c r="K1773" t="str">
        <f>_xlfn.XLOOKUP(A1773,attrition_cleaned!$A:$A,attrition_cleaned!$B:$B,"Missing")</f>
        <v>No</v>
      </c>
      <c r="L1773" s="13"/>
      <c r="M1773">
        <f>_xlfn.XLOOKUP(A1773,compensation_cleaned!$A:$A,compensation_cleaned!$B:$B,"Missing")</f>
        <v>1386009</v>
      </c>
      <c r="N1773">
        <f>_xlfn.XLOOKUP(A1773,compensation_cleaned!$A:$A,compensation_cleaned!$C:$C,"Missing")</f>
        <v>106876</v>
      </c>
      <c r="O1773" t="str">
        <f>_xlfn.XLOOKUP(A1773,compensation_cleaned!$A:$A,compensation_cleaned!$D:$D,"Missing")</f>
        <v>L4</v>
      </c>
      <c r="P1773">
        <f>_xlfn.XLOOKUP(A1773,engagement_pivot!$A:$A,engagement_pivot!$B:$B,"Missing")</f>
        <v>2.6666666666666665</v>
      </c>
      <c r="Q1773" t="str">
        <f>IF(
  _xlfn.XLOOKUP(A1773, engagement_pivot!A:A, engagement_pivot!C:C, 0) &gt; 0,
  "Yes",
  "No"
)</f>
        <v>Yes</v>
      </c>
      <c r="R1773">
        <f t="shared" si="135"/>
        <v>3</v>
      </c>
      <c r="S1773" t="str">
        <f t="shared" si="136"/>
        <v>0–12 months</v>
      </c>
      <c r="T1773">
        <f>_xlfn.XLOOKUP(A1773,performance_pivot!$A:$A,performance_pivot!$B:$B,"Missing")</f>
        <v>4</v>
      </c>
      <c r="U1773">
        <f>_xlfn.XLOOKUP(A1773,compensation_cleaned!$A:$A,compensation_cleaned!$F:$F,"Missing")</f>
        <v>1044648.4727722772</v>
      </c>
      <c r="V1773" t="str">
        <f t="shared" si="137"/>
        <v>Above Avg Pay</v>
      </c>
      <c r="W1773" t="str">
        <f t="shared" si="138"/>
        <v>High Performer</v>
      </c>
      <c r="Y1773" t="str">
        <f t="shared" si="139"/>
        <v>Well Aligned</v>
      </c>
    </row>
    <row r="1774" spans="1:25">
      <c r="A1774" s="7" t="s">
        <v>1960</v>
      </c>
      <c r="B1774" s="8" t="s">
        <v>11</v>
      </c>
      <c r="C1774" s="8">
        <v>23</v>
      </c>
      <c r="D1774" s="8" t="s">
        <v>12</v>
      </c>
      <c r="E1774" s="8" t="s">
        <v>33</v>
      </c>
      <c r="F1774" s="8" t="s">
        <v>112</v>
      </c>
      <c r="G1774" s="9">
        <v>43090</v>
      </c>
      <c r="H1774" s="8" t="s">
        <v>90</v>
      </c>
      <c r="I1774" s="8" t="s">
        <v>45</v>
      </c>
      <c r="J1774" s="10" t="s">
        <v>24</v>
      </c>
      <c r="K1774" t="str">
        <f>_xlfn.XLOOKUP(A1774,attrition_cleaned!$A:$A,attrition_cleaned!$B:$B,"Missing")</f>
        <v>No</v>
      </c>
      <c r="L1774" s="9"/>
      <c r="M1774">
        <f>_xlfn.XLOOKUP(A1774,compensation_cleaned!$A:$A,compensation_cleaned!$B:$B,"Missing")</f>
        <v>691045</v>
      </c>
      <c r="N1774">
        <f>_xlfn.XLOOKUP(A1774,compensation_cleaned!$A:$A,compensation_cleaned!$C:$C,"Missing")</f>
        <v>82143</v>
      </c>
      <c r="O1774" t="str">
        <f>_xlfn.XLOOKUP(A1774,compensation_cleaned!$A:$A,compensation_cleaned!$D:$D,"Missing")</f>
        <v>L2</v>
      </c>
      <c r="P1774">
        <f>_xlfn.XLOOKUP(A1774,engagement_pivot!$A:$A,engagement_pivot!$B:$B,"Missing")</f>
        <v>3</v>
      </c>
      <c r="Q1774" t="str">
        <f>IF(
  _xlfn.XLOOKUP(A1774, engagement_pivot!A:A, engagement_pivot!C:C, 0) &gt; 0,
  "Yes",
  "No"
)</f>
        <v>Yes</v>
      </c>
      <c r="R1774">
        <f t="shared" si="135"/>
        <v>72</v>
      </c>
      <c r="S1774" t="str">
        <f t="shared" si="136"/>
        <v>37+ months</v>
      </c>
      <c r="T1774">
        <f>_xlfn.XLOOKUP(A1774,performance_pivot!$A:$A,performance_pivot!$B:$B,"Missing")</f>
        <v>3</v>
      </c>
      <c r="U1774">
        <f>_xlfn.XLOOKUP(A1774,compensation_cleaned!$A:$A,compensation_cleaned!$F:$F,"Missing")</f>
        <v>746435.40070921986</v>
      </c>
      <c r="V1774" t="str">
        <f t="shared" si="137"/>
        <v>Below Avg Pay</v>
      </c>
      <c r="W1774" t="str">
        <f t="shared" si="138"/>
        <v>Low/Avg Performer</v>
      </c>
      <c r="Y1774" t="str">
        <f t="shared" si="139"/>
        <v>Low Pay &amp; Low Performance</v>
      </c>
    </row>
    <row r="1775" spans="1:25">
      <c r="A1775" s="11" t="s">
        <v>1961</v>
      </c>
      <c r="B1775" s="12" t="s">
        <v>19</v>
      </c>
      <c r="C1775" s="12">
        <v>36</v>
      </c>
      <c r="D1775" s="12" t="s">
        <v>12</v>
      </c>
      <c r="E1775" s="12" t="s">
        <v>13</v>
      </c>
      <c r="F1775" s="12" t="s">
        <v>21</v>
      </c>
      <c r="G1775" s="13">
        <v>44355</v>
      </c>
      <c r="H1775" s="12" t="s">
        <v>149</v>
      </c>
      <c r="I1775" s="12" t="s">
        <v>23</v>
      </c>
      <c r="J1775" s="14" t="s">
        <v>24</v>
      </c>
      <c r="K1775" t="str">
        <f>_xlfn.XLOOKUP(A1775,attrition_cleaned!$A:$A,attrition_cleaned!$B:$B,"Missing")</f>
        <v>Yes</v>
      </c>
      <c r="L1775" s="13">
        <v>45272</v>
      </c>
      <c r="M1775">
        <f>_xlfn.XLOOKUP(A1775,compensation_cleaned!$A:$A,compensation_cleaned!$B:$B,"Missing")</f>
        <v>942331</v>
      </c>
      <c r="N1775">
        <f>_xlfn.XLOOKUP(A1775,compensation_cleaned!$A:$A,compensation_cleaned!$C:$C,"Missing")</f>
        <v>103677</v>
      </c>
      <c r="O1775" t="str">
        <f>_xlfn.XLOOKUP(A1775,compensation_cleaned!$A:$A,compensation_cleaned!$D:$D,"Missing")</f>
        <v>L3</v>
      </c>
      <c r="P1775">
        <f>_xlfn.XLOOKUP(A1775,engagement_pivot!$A:$A,engagement_pivot!$B:$B,"Missing")</f>
        <v>3.6666666666666665</v>
      </c>
      <c r="Q1775" t="str">
        <f>IF(
  _xlfn.XLOOKUP(A1775, engagement_pivot!A:A, engagement_pivot!C:C, 0) &gt; 0,
  "Yes",
  "No"
)</f>
        <v>Yes</v>
      </c>
      <c r="R1775">
        <f t="shared" si="135"/>
        <v>30</v>
      </c>
      <c r="S1775" t="str">
        <f t="shared" si="136"/>
        <v>13–36 months</v>
      </c>
      <c r="T1775">
        <f>_xlfn.XLOOKUP(A1775,performance_pivot!$A:$A,performance_pivot!$B:$B,"Missing")</f>
        <v>4.333333333333333</v>
      </c>
      <c r="U1775">
        <f>_xlfn.XLOOKUP(A1775,compensation_cleaned!$A:$A,compensation_cleaned!$F:$F,"Missing")</f>
        <v>1044648.4727722772</v>
      </c>
      <c r="V1775" t="str">
        <f t="shared" si="137"/>
        <v>Below Avg Pay</v>
      </c>
      <c r="W1775" t="str">
        <f t="shared" si="138"/>
        <v>High Performer</v>
      </c>
      <c r="Y1775" t="str">
        <f t="shared" si="139"/>
        <v>Underpaid High Performer</v>
      </c>
    </row>
    <row r="1776" spans="1:25">
      <c r="A1776" s="7" t="s">
        <v>1962</v>
      </c>
      <c r="B1776" s="8" t="s">
        <v>11</v>
      </c>
      <c r="C1776" s="8">
        <v>38</v>
      </c>
      <c r="D1776" s="8" t="s">
        <v>12</v>
      </c>
      <c r="E1776" s="8" t="s">
        <v>33</v>
      </c>
      <c r="F1776" s="8" t="s">
        <v>34</v>
      </c>
      <c r="G1776" s="9">
        <v>44982</v>
      </c>
      <c r="H1776" s="8" t="s">
        <v>545</v>
      </c>
      <c r="I1776" s="8" t="s">
        <v>23</v>
      </c>
      <c r="J1776" s="10" t="s">
        <v>24</v>
      </c>
      <c r="K1776" t="str">
        <f>_xlfn.XLOOKUP(A1776,attrition_cleaned!$A:$A,attrition_cleaned!$B:$B,"Missing")</f>
        <v>No</v>
      </c>
      <c r="L1776" s="9"/>
      <c r="M1776">
        <f>_xlfn.XLOOKUP(A1776,compensation_cleaned!$A:$A,compensation_cleaned!$B:$B,"Missing")</f>
        <v>796676</v>
      </c>
      <c r="N1776">
        <f>_xlfn.XLOOKUP(A1776,compensation_cleaned!$A:$A,compensation_cleaned!$C:$C,"Missing")</f>
        <v>111387</v>
      </c>
      <c r="O1776" t="str">
        <f>_xlfn.XLOOKUP(A1776,compensation_cleaned!$A:$A,compensation_cleaned!$D:$D,"Missing")</f>
        <v>L2</v>
      </c>
      <c r="P1776">
        <f>_xlfn.XLOOKUP(A1776,engagement_pivot!$A:$A,engagement_pivot!$B:$B,"Missing")</f>
        <v>5</v>
      </c>
      <c r="Q1776" t="str">
        <f>IF(
  _xlfn.XLOOKUP(A1776, engagement_pivot!A:A, engagement_pivot!C:C, 0) &gt; 0,
  "Yes",
  "No"
)</f>
        <v>Yes</v>
      </c>
      <c r="R1776">
        <f t="shared" si="135"/>
        <v>10</v>
      </c>
      <c r="S1776" t="str">
        <f t="shared" si="136"/>
        <v>0–12 months</v>
      </c>
      <c r="T1776">
        <f>_xlfn.XLOOKUP(A1776,performance_pivot!$A:$A,performance_pivot!$B:$B,"Missing")</f>
        <v>5</v>
      </c>
      <c r="U1776">
        <f>_xlfn.XLOOKUP(A1776,compensation_cleaned!$A:$A,compensation_cleaned!$F:$F,"Missing")</f>
        <v>746435.40070921986</v>
      </c>
      <c r="V1776" t="str">
        <f t="shared" si="137"/>
        <v>Above Avg Pay</v>
      </c>
      <c r="W1776" t="str">
        <f t="shared" si="138"/>
        <v>High Performer</v>
      </c>
      <c r="Y1776" t="str">
        <f t="shared" si="139"/>
        <v>Well Aligned</v>
      </c>
    </row>
    <row r="1777" spans="1:25">
      <c r="A1777" s="11" t="s">
        <v>1963</v>
      </c>
      <c r="B1777" s="12" t="s">
        <v>11</v>
      </c>
      <c r="C1777" s="12">
        <v>24</v>
      </c>
      <c r="D1777" s="12" t="s">
        <v>20</v>
      </c>
      <c r="E1777" s="12" t="s">
        <v>49</v>
      </c>
      <c r="F1777" s="12" t="s">
        <v>68</v>
      </c>
      <c r="G1777" s="13">
        <v>44409</v>
      </c>
      <c r="H1777" s="12" t="s">
        <v>656</v>
      </c>
      <c r="I1777" s="12" t="s">
        <v>23</v>
      </c>
      <c r="J1777" s="14" t="s">
        <v>24</v>
      </c>
      <c r="K1777" t="str">
        <f>_xlfn.XLOOKUP(A1777,attrition_cleaned!$A:$A,attrition_cleaned!$B:$B,"Missing")</f>
        <v>Yes</v>
      </c>
      <c r="L1777" s="13">
        <v>45599</v>
      </c>
      <c r="M1777">
        <f>_xlfn.XLOOKUP(A1777,compensation_cleaned!$A:$A,compensation_cleaned!$B:$B,"Missing")</f>
        <v>768111</v>
      </c>
      <c r="N1777">
        <f>_xlfn.XLOOKUP(A1777,compensation_cleaned!$A:$A,compensation_cleaned!$C:$C,"Missing")</f>
        <v>103900</v>
      </c>
      <c r="O1777" t="str">
        <f>_xlfn.XLOOKUP(A1777,compensation_cleaned!$A:$A,compensation_cleaned!$D:$D,"Missing")</f>
        <v>L2</v>
      </c>
      <c r="P1777">
        <f>_xlfn.XLOOKUP(A1777,engagement_pivot!$A:$A,engagement_pivot!$B:$B,"Missing")</f>
        <v>4</v>
      </c>
      <c r="Q1777" t="str">
        <f>IF(
  _xlfn.XLOOKUP(A1777, engagement_pivot!A:A, engagement_pivot!C:C, 0) &gt; 0,
  "Yes",
  "No"
)</f>
        <v>Yes</v>
      </c>
      <c r="R1777">
        <f t="shared" si="135"/>
        <v>39</v>
      </c>
      <c r="S1777" t="str">
        <f t="shared" si="136"/>
        <v>37+ months</v>
      </c>
      <c r="T1777">
        <f>_xlfn.XLOOKUP(A1777,performance_pivot!$A:$A,performance_pivot!$B:$B,"Missing")</f>
        <v>3</v>
      </c>
      <c r="U1777">
        <f>_xlfn.XLOOKUP(A1777,compensation_cleaned!$A:$A,compensation_cleaned!$F:$F,"Missing")</f>
        <v>746435.40070921986</v>
      </c>
      <c r="V1777" t="str">
        <f t="shared" si="137"/>
        <v>Above Avg Pay</v>
      </c>
      <c r="W1777" t="str">
        <f t="shared" si="138"/>
        <v>Low/Avg Performer</v>
      </c>
      <c r="Y1777" t="str">
        <f t="shared" si="139"/>
        <v>Overpaid Low Performer</v>
      </c>
    </row>
    <row r="1778" spans="1:25">
      <c r="A1778" s="7" t="s">
        <v>1964</v>
      </c>
      <c r="B1778" s="8" t="s">
        <v>19</v>
      </c>
      <c r="C1778" s="8">
        <v>39</v>
      </c>
      <c r="D1778" s="8" t="s">
        <v>20</v>
      </c>
      <c r="E1778" s="8" t="s">
        <v>49</v>
      </c>
      <c r="F1778" s="8" t="s">
        <v>65</v>
      </c>
      <c r="G1778" s="9">
        <v>44653</v>
      </c>
      <c r="H1778" s="8" t="s">
        <v>511</v>
      </c>
      <c r="I1778" s="8" t="s">
        <v>31</v>
      </c>
      <c r="J1778" s="10" t="s">
        <v>24</v>
      </c>
      <c r="K1778" t="str">
        <f>_xlfn.XLOOKUP(A1778,attrition_cleaned!$A:$A,attrition_cleaned!$B:$B,"Missing")</f>
        <v>No</v>
      </c>
      <c r="L1778" s="9"/>
      <c r="M1778">
        <f>_xlfn.XLOOKUP(A1778,compensation_cleaned!$A:$A,compensation_cleaned!$B:$B,"Missing")</f>
        <v>840766</v>
      </c>
      <c r="N1778">
        <f>_xlfn.XLOOKUP(A1778,compensation_cleaned!$A:$A,compensation_cleaned!$C:$C,"Missing")</f>
        <v>98181</v>
      </c>
      <c r="O1778" t="str">
        <f>_xlfn.XLOOKUP(A1778,compensation_cleaned!$A:$A,compensation_cleaned!$D:$D,"Missing")</f>
        <v>L2</v>
      </c>
      <c r="P1778">
        <f>_xlfn.XLOOKUP(A1778,engagement_pivot!$A:$A,engagement_pivot!$B:$B,"Missing")</f>
        <v>1</v>
      </c>
      <c r="Q1778" t="str">
        <f>IF(
  _xlfn.XLOOKUP(A1778, engagement_pivot!A:A, engagement_pivot!C:C, 0) &gt; 0,
  "Yes",
  "No"
)</f>
        <v>Yes</v>
      </c>
      <c r="R1778">
        <f t="shared" si="135"/>
        <v>20</v>
      </c>
      <c r="S1778" t="str">
        <f t="shared" si="136"/>
        <v>13–36 months</v>
      </c>
      <c r="T1778">
        <f>_xlfn.XLOOKUP(A1778,performance_pivot!$A:$A,performance_pivot!$B:$B,"Missing")</f>
        <v>3.5</v>
      </c>
      <c r="U1778">
        <f>_xlfn.XLOOKUP(A1778,compensation_cleaned!$A:$A,compensation_cleaned!$F:$F,"Missing")</f>
        <v>746435.40070921986</v>
      </c>
      <c r="V1778" t="str">
        <f t="shared" si="137"/>
        <v>Above Avg Pay</v>
      </c>
      <c r="W1778" t="str">
        <f t="shared" si="138"/>
        <v>Low/Avg Performer</v>
      </c>
      <c r="Y1778" t="str">
        <f t="shared" si="139"/>
        <v>Overpaid Low Performer</v>
      </c>
    </row>
    <row r="1779" spans="1:25">
      <c r="A1779" s="11" t="s">
        <v>1965</v>
      </c>
      <c r="B1779" s="12" t="s">
        <v>19</v>
      </c>
      <c r="C1779" s="12">
        <v>22</v>
      </c>
      <c r="D1779" s="12" t="s">
        <v>20</v>
      </c>
      <c r="E1779" s="12" t="s">
        <v>37</v>
      </c>
      <c r="F1779" s="12" t="s">
        <v>43</v>
      </c>
      <c r="G1779" s="13">
        <v>42897</v>
      </c>
      <c r="H1779" s="12" t="s">
        <v>80</v>
      </c>
      <c r="I1779" s="12" t="s">
        <v>16</v>
      </c>
      <c r="J1779" s="14" t="s">
        <v>24</v>
      </c>
      <c r="K1779" t="str">
        <f>_xlfn.XLOOKUP(A1779,attrition_cleaned!$A:$A,attrition_cleaned!$B:$B,"Missing")</f>
        <v>No</v>
      </c>
      <c r="L1779" s="13"/>
      <c r="M1779">
        <f>_xlfn.XLOOKUP(A1779,compensation_cleaned!$A:$A,compensation_cleaned!$B:$B,"Missing")</f>
        <v>999488</v>
      </c>
      <c r="N1779">
        <f>_xlfn.XLOOKUP(A1779,compensation_cleaned!$A:$A,compensation_cleaned!$C:$C,"Missing")</f>
        <v>57975</v>
      </c>
      <c r="O1779" t="str">
        <f>_xlfn.XLOOKUP(A1779,compensation_cleaned!$A:$A,compensation_cleaned!$D:$D,"Missing")</f>
        <v>L3</v>
      </c>
      <c r="P1779">
        <f>_xlfn.XLOOKUP(A1779,engagement_pivot!$A:$A,engagement_pivot!$B:$B,"Missing")</f>
        <v>3.6666666666666665</v>
      </c>
      <c r="Q1779" t="str">
        <f>IF(
  _xlfn.XLOOKUP(A1779, engagement_pivot!A:A, engagement_pivot!C:C, 0) &gt; 0,
  "Yes",
  "No"
)</f>
        <v>Yes</v>
      </c>
      <c r="R1779">
        <f t="shared" si="135"/>
        <v>78</v>
      </c>
      <c r="S1779" t="str">
        <f t="shared" si="136"/>
        <v>37+ months</v>
      </c>
      <c r="T1779">
        <f>_xlfn.XLOOKUP(A1779,performance_pivot!$A:$A,performance_pivot!$B:$B,"Missing")</f>
        <v>4</v>
      </c>
      <c r="U1779">
        <f>_xlfn.XLOOKUP(A1779,compensation_cleaned!$A:$A,compensation_cleaned!$F:$F,"Missing")</f>
        <v>1044648.4727722772</v>
      </c>
      <c r="V1779" t="str">
        <f t="shared" si="137"/>
        <v>Below Avg Pay</v>
      </c>
      <c r="W1779" t="str">
        <f t="shared" si="138"/>
        <v>High Performer</v>
      </c>
      <c r="Y1779" t="str">
        <f t="shared" si="139"/>
        <v>Underpaid High Performer</v>
      </c>
    </row>
    <row r="1780" spans="1:25">
      <c r="A1780" s="7" t="s">
        <v>1966</v>
      </c>
      <c r="B1780" s="8" t="s">
        <v>19</v>
      </c>
      <c r="C1780" s="8">
        <v>36</v>
      </c>
      <c r="D1780" s="8" t="s">
        <v>12</v>
      </c>
      <c r="E1780" s="8" t="s">
        <v>26</v>
      </c>
      <c r="F1780" s="8" t="s">
        <v>27</v>
      </c>
      <c r="G1780" s="9">
        <v>43893</v>
      </c>
      <c r="H1780" s="8" t="s">
        <v>272</v>
      </c>
      <c r="I1780" s="8" t="s">
        <v>70</v>
      </c>
      <c r="J1780" s="10" t="s">
        <v>17</v>
      </c>
      <c r="K1780" t="str">
        <f>_xlfn.XLOOKUP(A1780,attrition_cleaned!$A:$A,attrition_cleaned!$B:$B,"Missing")</f>
        <v>No</v>
      </c>
      <c r="L1780" s="9"/>
      <c r="M1780">
        <f>_xlfn.XLOOKUP(A1780,compensation_cleaned!$A:$A,compensation_cleaned!$B:$B,"Missing")</f>
        <v>1356852</v>
      </c>
      <c r="N1780">
        <f>_xlfn.XLOOKUP(A1780,compensation_cleaned!$A:$A,compensation_cleaned!$C:$C,"Missing")</f>
        <v>94897</v>
      </c>
      <c r="O1780" t="str">
        <f>_xlfn.XLOOKUP(A1780,compensation_cleaned!$A:$A,compensation_cleaned!$D:$D,"Missing")</f>
        <v>L4</v>
      </c>
      <c r="P1780">
        <f>_xlfn.XLOOKUP(A1780,engagement_pivot!$A:$A,engagement_pivot!$B:$B,"Missing")</f>
        <v>4</v>
      </c>
      <c r="Q1780" t="str">
        <f>IF(
  _xlfn.XLOOKUP(A1780, engagement_pivot!A:A, engagement_pivot!C:C, 0) &gt; 0,
  "Yes",
  "No"
)</f>
        <v>Yes</v>
      </c>
      <c r="R1780">
        <f t="shared" si="135"/>
        <v>45</v>
      </c>
      <c r="S1780" t="str">
        <f t="shared" si="136"/>
        <v>37+ months</v>
      </c>
      <c r="T1780">
        <f>_xlfn.XLOOKUP(A1780,performance_pivot!$A:$A,performance_pivot!$B:$B,"Missing")</f>
        <v>3.5</v>
      </c>
      <c r="U1780">
        <f>_xlfn.XLOOKUP(A1780,compensation_cleaned!$A:$A,compensation_cleaned!$F:$F,"Missing")</f>
        <v>1044648.4727722772</v>
      </c>
      <c r="V1780" t="str">
        <f t="shared" si="137"/>
        <v>Above Avg Pay</v>
      </c>
      <c r="W1780" t="str">
        <f t="shared" si="138"/>
        <v>Low/Avg Performer</v>
      </c>
      <c r="Y1780" t="str">
        <f t="shared" si="139"/>
        <v>Overpaid Low Performer</v>
      </c>
    </row>
    <row r="1781" spans="1:25">
      <c r="A1781" s="11" t="s">
        <v>1967</v>
      </c>
      <c r="B1781" s="12" t="s">
        <v>19</v>
      </c>
      <c r="C1781" s="12">
        <v>27</v>
      </c>
      <c r="D1781" s="12" t="s">
        <v>12</v>
      </c>
      <c r="E1781" s="12" t="s">
        <v>33</v>
      </c>
      <c r="F1781" s="12" t="s">
        <v>112</v>
      </c>
      <c r="G1781" s="13">
        <v>44955</v>
      </c>
      <c r="H1781" s="12" t="s">
        <v>210</v>
      </c>
      <c r="I1781" s="12" t="s">
        <v>56</v>
      </c>
      <c r="J1781" s="14" t="s">
        <v>17</v>
      </c>
      <c r="K1781" t="str">
        <f>_xlfn.XLOOKUP(A1781,attrition_cleaned!$A:$A,attrition_cleaned!$B:$B,"Missing")</f>
        <v>Yes</v>
      </c>
      <c r="L1781" s="13">
        <v>45679</v>
      </c>
      <c r="M1781">
        <f>_xlfn.XLOOKUP(A1781,compensation_cleaned!$A:$A,compensation_cleaned!$B:$B,"Missing")</f>
        <v>756125</v>
      </c>
      <c r="N1781">
        <f>_xlfn.XLOOKUP(A1781,compensation_cleaned!$A:$A,compensation_cleaned!$C:$C,"Missing")</f>
        <v>51056</v>
      </c>
      <c r="O1781" t="str">
        <f>_xlfn.XLOOKUP(A1781,compensation_cleaned!$A:$A,compensation_cleaned!$D:$D,"Missing")</f>
        <v>L2</v>
      </c>
      <c r="P1781">
        <f>_xlfn.XLOOKUP(A1781,engagement_pivot!$A:$A,engagement_pivot!$B:$B,"Missing")</f>
        <v>1</v>
      </c>
      <c r="Q1781" t="str">
        <f>IF(
  _xlfn.XLOOKUP(A1781, engagement_pivot!A:A, engagement_pivot!C:C, 0) &gt; 0,
  "Yes",
  "No"
)</f>
        <v>Yes</v>
      </c>
      <c r="R1781">
        <f t="shared" si="135"/>
        <v>23</v>
      </c>
      <c r="S1781" t="str">
        <f t="shared" si="136"/>
        <v>13–36 months</v>
      </c>
      <c r="T1781">
        <f>_xlfn.XLOOKUP(A1781,performance_pivot!$A:$A,performance_pivot!$B:$B,"Missing")</f>
        <v>2</v>
      </c>
      <c r="U1781">
        <f>_xlfn.XLOOKUP(A1781,compensation_cleaned!$A:$A,compensation_cleaned!$F:$F,"Missing")</f>
        <v>746435.40070921986</v>
      </c>
      <c r="V1781" t="str">
        <f t="shared" si="137"/>
        <v>Above Avg Pay</v>
      </c>
      <c r="W1781" t="str">
        <f t="shared" si="138"/>
        <v>Low/Avg Performer</v>
      </c>
      <c r="Y1781" t="str">
        <f t="shared" si="139"/>
        <v>Overpaid Low Performer</v>
      </c>
    </row>
    <row r="1782" spans="1:25">
      <c r="A1782" s="7" t="s">
        <v>1968</v>
      </c>
      <c r="B1782" s="8" t="s">
        <v>19</v>
      </c>
      <c r="C1782" s="8">
        <v>29</v>
      </c>
      <c r="D1782" s="8" t="s">
        <v>12</v>
      </c>
      <c r="E1782" s="8" t="s">
        <v>13</v>
      </c>
      <c r="F1782" s="8" t="s">
        <v>14</v>
      </c>
      <c r="G1782" s="9">
        <v>43871</v>
      </c>
      <c r="H1782" s="8" t="s">
        <v>133</v>
      </c>
      <c r="I1782" s="8" t="s">
        <v>70</v>
      </c>
      <c r="J1782" s="10" t="s">
        <v>24</v>
      </c>
      <c r="K1782" t="str">
        <f>_xlfn.XLOOKUP(A1782,attrition_cleaned!$A:$A,attrition_cleaned!$B:$B,"Missing")</f>
        <v>Yes</v>
      </c>
      <c r="L1782" s="9">
        <v>45139</v>
      </c>
      <c r="M1782">
        <f>_xlfn.XLOOKUP(A1782,compensation_cleaned!$A:$A,compensation_cleaned!$B:$B,"Missing")</f>
        <v>652683</v>
      </c>
      <c r="N1782">
        <f>_xlfn.XLOOKUP(A1782,compensation_cleaned!$A:$A,compensation_cleaned!$C:$C,"Missing")</f>
        <v>60977</v>
      </c>
      <c r="O1782" t="str">
        <f>_xlfn.XLOOKUP(A1782,compensation_cleaned!$A:$A,compensation_cleaned!$D:$D,"Missing")</f>
        <v>L2</v>
      </c>
      <c r="P1782">
        <f>_xlfn.XLOOKUP(A1782,engagement_pivot!$A:$A,engagement_pivot!$B:$B,"Missing")</f>
        <v>2</v>
      </c>
      <c r="Q1782" t="str">
        <f>IF(
  _xlfn.XLOOKUP(A1782, engagement_pivot!A:A, engagement_pivot!C:C, 0) &gt; 0,
  "Yes",
  "No"
)</f>
        <v>Yes</v>
      </c>
      <c r="R1782">
        <f t="shared" si="135"/>
        <v>41</v>
      </c>
      <c r="S1782" t="str">
        <f t="shared" si="136"/>
        <v>37+ months</v>
      </c>
      <c r="T1782">
        <f>_xlfn.XLOOKUP(A1782,performance_pivot!$A:$A,performance_pivot!$B:$B,"Missing")</f>
        <v>3</v>
      </c>
      <c r="U1782">
        <f>_xlfn.XLOOKUP(A1782,compensation_cleaned!$A:$A,compensation_cleaned!$F:$F,"Missing")</f>
        <v>746435.40070921986</v>
      </c>
      <c r="V1782" t="str">
        <f t="shared" si="137"/>
        <v>Below Avg Pay</v>
      </c>
      <c r="W1782" t="str">
        <f t="shared" si="138"/>
        <v>Low/Avg Performer</v>
      </c>
      <c r="Y1782" t="str">
        <f t="shared" si="139"/>
        <v>Low Pay &amp; Low Performance</v>
      </c>
    </row>
    <row r="1783" spans="1:25">
      <c r="A1783" s="11" t="s">
        <v>1969</v>
      </c>
      <c r="B1783" s="12" t="s">
        <v>19</v>
      </c>
      <c r="C1783" s="12">
        <v>31</v>
      </c>
      <c r="D1783" s="12" t="s">
        <v>20</v>
      </c>
      <c r="E1783" s="12" t="s">
        <v>26</v>
      </c>
      <c r="F1783" s="12" t="s">
        <v>27</v>
      </c>
      <c r="G1783" s="13">
        <v>44046</v>
      </c>
      <c r="H1783" s="12" t="s">
        <v>299</v>
      </c>
      <c r="I1783" s="12" t="s">
        <v>16</v>
      </c>
      <c r="J1783" s="14" t="s">
        <v>24</v>
      </c>
      <c r="K1783" t="str">
        <f>_xlfn.XLOOKUP(A1783,attrition_cleaned!$A:$A,attrition_cleaned!$B:$B,"Missing")</f>
        <v>No</v>
      </c>
      <c r="L1783" s="13"/>
      <c r="M1783">
        <f>_xlfn.XLOOKUP(A1783,compensation_cleaned!$A:$A,compensation_cleaned!$B:$B,"Missing")</f>
        <v>1122623</v>
      </c>
      <c r="N1783">
        <f>_xlfn.XLOOKUP(A1783,compensation_cleaned!$A:$A,compensation_cleaned!$C:$C,"Missing")</f>
        <v>133666</v>
      </c>
      <c r="O1783" t="str">
        <f>_xlfn.XLOOKUP(A1783,compensation_cleaned!$A:$A,compensation_cleaned!$D:$D,"Missing")</f>
        <v>L3</v>
      </c>
      <c r="P1783">
        <f>_xlfn.XLOOKUP(A1783,engagement_pivot!$A:$A,engagement_pivot!$B:$B,"Missing")</f>
        <v>3</v>
      </c>
      <c r="Q1783" t="str">
        <f>IF(
  _xlfn.XLOOKUP(A1783, engagement_pivot!A:A, engagement_pivot!C:C, 0) &gt; 0,
  "Yes",
  "No"
)</f>
        <v>Yes</v>
      </c>
      <c r="R1783">
        <f t="shared" si="135"/>
        <v>40</v>
      </c>
      <c r="S1783" t="str">
        <f t="shared" si="136"/>
        <v>37+ months</v>
      </c>
      <c r="T1783">
        <f>_xlfn.XLOOKUP(A1783,performance_pivot!$A:$A,performance_pivot!$B:$B,"Missing")</f>
        <v>3.5</v>
      </c>
      <c r="U1783">
        <f>_xlfn.XLOOKUP(A1783,compensation_cleaned!$A:$A,compensation_cleaned!$F:$F,"Missing")</f>
        <v>1044648.4727722772</v>
      </c>
      <c r="V1783" t="str">
        <f t="shared" si="137"/>
        <v>Above Avg Pay</v>
      </c>
      <c r="W1783" t="str">
        <f t="shared" si="138"/>
        <v>Low/Avg Performer</v>
      </c>
      <c r="Y1783" t="str">
        <f t="shared" si="139"/>
        <v>Overpaid Low Performer</v>
      </c>
    </row>
    <row r="1784" spans="1:25">
      <c r="A1784" s="7" t="s">
        <v>1970</v>
      </c>
      <c r="B1784" s="8" t="s">
        <v>19</v>
      </c>
      <c r="C1784" s="8">
        <v>43</v>
      </c>
      <c r="D1784" s="8" t="s">
        <v>20</v>
      </c>
      <c r="E1784" s="8" t="s">
        <v>26</v>
      </c>
      <c r="F1784" s="8" t="s">
        <v>58</v>
      </c>
      <c r="G1784" s="9">
        <v>44840</v>
      </c>
      <c r="H1784" s="8" t="s">
        <v>582</v>
      </c>
      <c r="I1784" s="8" t="s">
        <v>45</v>
      </c>
      <c r="J1784" s="10" t="s">
        <v>17</v>
      </c>
      <c r="K1784" t="str">
        <f>_xlfn.XLOOKUP(A1784,attrition_cleaned!$A:$A,attrition_cleaned!$B:$B,"Missing")</f>
        <v>No</v>
      </c>
      <c r="L1784" s="9"/>
      <c r="M1784">
        <f>_xlfn.XLOOKUP(A1784,compensation_cleaned!$A:$A,compensation_cleaned!$B:$B,"Missing")</f>
        <v>1132287</v>
      </c>
      <c r="N1784">
        <f>_xlfn.XLOOKUP(A1784,compensation_cleaned!$A:$A,compensation_cleaned!$C:$C,"Missing")</f>
        <v>131847</v>
      </c>
      <c r="O1784" t="str">
        <f>_xlfn.XLOOKUP(A1784,compensation_cleaned!$A:$A,compensation_cleaned!$D:$D,"Missing")</f>
        <v>L3</v>
      </c>
      <c r="P1784">
        <f>_xlfn.XLOOKUP(A1784,engagement_pivot!$A:$A,engagement_pivot!$B:$B,"Missing")</f>
        <v>1</v>
      </c>
      <c r="Q1784" t="str">
        <f>IF(
  _xlfn.XLOOKUP(A1784, engagement_pivot!A:A, engagement_pivot!C:C, 0) &gt; 0,
  "Yes",
  "No"
)</f>
        <v>Yes</v>
      </c>
      <c r="R1784">
        <f t="shared" si="135"/>
        <v>14</v>
      </c>
      <c r="S1784" t="str">
        <f t="shared" si="136"/>
        <v>13–36 months</v>
      </c>
      <c r="T1784">
        <f>_xlfn.XLOOKUP(A1784,performance_pivot!$A:$A,performance_pivot!$B:$B,"Missing")</f>
        <v>3.75</v>
      </c>
      <c r="U1784">
        <f>_xlfn.XLOOKUP(A1784,compensation_cleaned!$A:$A,compensation_cleaned!$F:$F,"Missing")</f>
        <v>1044648.4727722772</v>
      </c>
      <c r="V1784" t="str">
        <f t="shared" si="137"/>
        <v>Above Avg Pay</v>
      </c>
      <c r="W1784" t="str">
        <f t="shared" si="138"/>
        <v>Low/Avg Performer</v>
      </c>
      <c r="Y1784" t="str">
        <f t="shared" si="139"/>
        <v>Overpaid Low Performer</v>
      </c>
    </row>
    <row r="1785" spans="1:25">
      <c r="A1785" s="11" t="s">
        <v>1971</v>
      </c>
      <c r="B1785" s="12" t="s">
        <v>19</v>
      </c>
      <c r="C1785" s="12">
        <v>43</v>
      </c>
      <c r="D1785" s="12" t="s">
        <v>12</v>
      </c>
      <c r="E1785" s="12" t="s">
        <v>49</v>
      </c>
      <c r="F1785" s="12" t="s">
        <v>50</v>
      </c>
      <c r="G1785" s="13">
        <v>45020</v>
      </c>
      <c r="H1785" s="12" t="s">
        <v>66</v>
      </c>
      <c r="I1785" s="12" t="s">
        <v>31</v>
      </c>
      <c r="J1785" s="14" t="s">
        <v>17</v>
      </c>
      <c r="K1785" t="str">
        <f>_xlfn.XLOOKUP(A1785,attrition_cleaned!$A:$A,attrition_cleaned!$B:$B,"Missing")</f>
        <v>No</v>
      </c>
      <c r="L1785" s="13"/>
      <c r="M1785">
        <f>_xlfn.XLOOKUP(A1785,compensation_cleaned!$A:$A,compensation_cleaned!$B:$B,"Missing")</f>
        <v>761959</v>
      </c>
      <c r="N1785">
        <f>_xlfn.XLOOKUP(A1785,compensation_cleaned!$A:$A,compensation_cleaned!$C:$C,"Missing")</f>
        <v>67668</v>
      </c>
      <c r="O1785" t="str">
        <f>_xlfn.XLOOKUP(A1785,compensation_cleaned!$A:$A,compensation_cleaned!$D:$D,"Missing")</f>
        <v>L2</v>
      </c>
      <c r="P1785">
        <f>_xlfn.XLOOKUP(A1785,engagement_pivot!$A:$A,engagement_pivot!$B:$B,"Missing")</f>
        <v>5</v>
      </c>
      <c r="Q1785" t="str">
        <f>IF(
  _xlfn.XLOOKUP(A1785, engagement_pivot!A:A, engagement_pivot!C:C, 0) &gt; 0,
  "Yes",
  "No"
)</f>
        <v>Yes</v>
      </c>
      <c r="R1785">
        <f t="shared" si="135"/>
        <v>8</v>
      </c>
      <c r="S1785" t="str">
        <f t="shared" si="136"/>
        <v>0–12 months</v>
      </c>
      <c r="T1785">
        <f>_xlfn.XLOOKUP(A1785,performance_pivot!$A:$A,performance_pivot!$B:$B,"Missing")</f>
        <v>3</v>
      </c>
      <c r="U1785">
        <f>_xlfn.XLOOKUP(A1785,compensation_cleaned!$A:$A,compensation_cleaned!$F:$F,"Missing")</f>
        <v>746435.40070921986</v>
      </c>
      <c r="V1785" t="str">
        <f t="shared" si="137"/>
        <v>Above Avg Pay</v>
      </c>
      <c r="W1785" t="str">
        <f t="shared" si="138"/>
        <v>Low/Avg Performer</v>
      </c>
      <c r="Y1785" t="str">
        <f t="shared" si="139"/>
        <v>Overpaid Low Performer</v>
      </c>
    </row>
    <row r="1786" spans="1:25">
      <c r="A1786" s="7" t="s">
        <v>1972</v>
      </c>
      <c r="B1786" s="8" t="s">
        <v>19</v>
      </c>
      <c r="C1786" s="8">
        <v>36</v>
      </c>
      <c r="D1786" s="8" t="s">
        <v>12</v>
      </c>
      <c r="E1786" s="8" t="s">
        <v>33</v>
      </c>
      <c r="F1786" s="8" t="s">
        <v>34</v>
      </c>
      <c r="G1786" s="9">
        <v>43576</v>
      </c>
      <c r="H1786" s="8" t="s">
        <v>146</v>
      </c>
      <c r="I1786" s="8" t="s">
        <v>70</v>
      </c>
      <c r="J1786" s="10" t="s">
        <v>24</v>
      </c>
      <c r="K1786" t="str">
        <f>_xlfn.XLOOKUP(A1786,attrition_cleaned!$A:$A,attrition_cleaned!$B:$B,"Missing")</f>
        <v>Yes</v>
      </c>
      <c r="L1786" s="9">
        <v>44485</v>
      </c>
      <c r="M1786">
        <f>_xlfn.XLOOKUP(A1786,compensation_cleaned!$A:$A,compensation_cleaned!$B:$B,"Missing")</f>
        <v>1695398</v>
      </c>
      <c r="N1786">
        <f>_xlfn.XLOOKUP(A1786,compensation_cleaned!$A:$A,compensation_cleaned!$C:$C,"Missing")</f>
        <v>93277</v>
      </c>
      <c r="O1786" t="str">
        <f>_xlfn.XLOOKUP(A1786,compensation_cleaned!$A:$A,compensation_cleaned!$D:$D,"Missing")</f>
        <v>L5</v>
      </c>
      <c r="P1786">
        <f>_xlfn.XLOOKUP(A1786,engagement_pivot!$A:$A,engagement_pivot!$B:$B,"Missing")</f>
        <v>4.5</v>
      </c>
      <c r="Q1786" t="str">
        <f>IF(
  _xlfn.XLOOKUP(A1786, engagement_pivot!A:A, engagement_pivot!C:C, 0) &gt; 0,
  "Yes",
  "No"
)</f>
        <v>Yes</v>
      </c>
      <c r="R1786">
        <f t="shared" si="135"/>
        <v>29</v>
      </c>
      <c r="S1786" t="str">
        <f t="shared" si="136"/>
        <v>13–36 months</v>
      </c>
      <c r="T1786">
        <f>_xlfn.XLOOKUP(A1786,performance_pivot!$A:$A,performance_pivot!$B:$B,"Missing")</f>
        <v>3.5</v>
      </c>
      <c r="U1786">
        <f>_xlfn.XLOOKUP(A1786,compensation_cleaned!$A:$A,compensation_cleaned!$F:$F,"Missing")</f>
        <v>1044648.4727722772</v>
      </c>
      <c r="V1786" t="str">
        <f t="shared" si="137"/>
        <v>Above Avg Pay</v>
      </c>
      <c r="W1786" t="str">
        <f t="shared" si="138"/>
        <v>Low/Avg Performer</v>
      </c>
      <c r="Y1786" t="str">
        <f t="shared" si="139"/>
        <v>Overpaid Low Performer</v>
      </c>
    </row>
    <row r="1787" spans="1:25">
      <c r="A1787" s="11" t="s">
        <v>1973</v>
      </c>
      <c r="B1787" s="12" t="s">
        <v>19</v>
      </c>
      <c r="C1787" s="12">
        <v>24</v>
      </c>
      <c r="D1787" s="12" t="s">
        <v>12</v>
      </c>
      <c r="E1787" s="12" t="s">
        <v>13</v>
      </c>
      <c r="F1787" s="12" t="s">
        <v>14</v>
      </c>
      <c r="G1787" s="13">
        <v>45009</v>
      </c>
      <c r="H1787" s="12" t="s">
        <v>295</v>
      </c>
      <c r="I1787" s="12" t="s">
        <v>70</v>
      </c>
      <c r="J1787" s="14" t="s">
        <v>24</v>
      </c>
      <c r="K1787" t="str">
        <f>_xlfn.XLOOKUP(A1787,attrition_cleaned!$A:$A,attrition_cleaned!$B:$B,"Missing")</f>
        <v>No</v>
      </c>
      <c r="L1787" s="13"/>
      <c r="M1787">
        <f>_xlfn.XLOOKUP(A1787,compensation_cleaned!$A:$A,compensation_cleaned!$B:$B,"Missing")</f>
        <v>1356873</v>
      </c>
      <c r="N1787">
        <f>_xlfn.XLOOKUP(A1787,compensation_cleaned!$A:$A,compensation_cleaned!$C:$C,"Missing")</f>
        <v>144352</v>
      </c>
      <c r="O1787" t="str">
        <f>_xlfn.XLOOKUP(A1787,compensation_cleaned!$A:$A,compensation_cleaned!$D:$D,"Missing")</f>
        <v>L4</v>
      </c>
      <c r="P1787">
        <f>_xlfn.XLOOKUP(A1787,engagement_pivot!$A:$A,engagement_pivot!$B:$B,"Missing")</f>
        <v>3.6666666666666665</v>
      </c>
      <c r="Q1787" t="str">
        <f>IF(
  _xlfn.XLOOKUP(A1787, engagement_pivot!A:A, engagement_pivot!C:C, 0) &gt; 0,
  "Yes",
  "No"
)</f>
        <v>Yes</v>
      </c>
      <c r="R1787">
        <f t="shared" si="135"/>
        <v>9</v>
      </c>
      <c r="S1787" t="str">
        <f t="shared" si="136"/>
        <v>0–12 months</v>
      </c>
      <c r="T1787">
        <f>_xlfn.XLOOKUP(A1787,performance_pivot!$A:$A,performance_pivot!$B:$B,"Missing")</f>
        <v>3</v>
      </c>
      <c r="U1787">
        <f>_xlfn.XLOOKUP(A1787,compensation_cleaned!$A:$A,compensation_cleaned!$F:$F,"Missing")</f>
        <v>1044648.4727722772</v>
      </c>
      <c r="V1787" t="str">
        <f t="shared" si="137"/>
        <v>Above Avg Pay</v>
      </c>
      <c r="W1787" t="str">
        <f t="shared" si="138"/>
        <v>Low/Avg Performer</v>
      </c>
      <c r="Y1787" t="str">
        <f t="shared" si="139"/>
        <v>Overpaid Low Performer</v>
      </c>
    </row>
    <row r="1788" spans="1:25">
      <c r="A1788" s="7" t="s">
        <v>1974</v>
      </c>
      <c r="B1788" s="8" t="s">
        <v>19</v>
      </c>
      <c r="C1788" s="8">
        <v>40</v>
      </c>
      <c r="D1788" s="8" t="s">
        <v>12</v>
      </c>
      <c r="E1788" s="8" t="s">
        <v>49</v>
      </c>
      <c r="F1788" s="8" t="s">
        <v>65</v>
      </c>
      <c r="G1788" s="9">
        <v>43977</v>
      </c>
      <c r="H1788" s="8" t="s">
        <v>432</v>
      </c>
      <c r="I1788" s="8" t="s">
        <v>56</v>
      </c>
      <c r="J1788" s="10" t="s">
        <v>17</v>
      </c>
      <c r="K1788" t="str">
        <f>_xlfn.XLOOKUP(A1788,attrition_cleaned!$A:$A,attrition_cleaned!$B:$B,"Missing")</f>
        <v>No</v>
      </c>
      <c r="L1788" s="9"/>
      <c r="M1788">
        <f>_xlfn.XLOOKUP(A1788,compensation_cleaned!$A:$A,compensation_cleaned!$B:$B,"Missing")</f>
        <v>1543669</v>
      </c>
      <c r="N1788">
        <f>_xlfn.XLOOKUP(A1788,compensation_cleaned!$A:$A,compensation_cleaned!$C:$C,"Missing")</f>
        <v>161630</v>
      </c>
      <c r="O1788" t="str">
        <f>_xlfn.XLOOKUP(A1788,compensation_cleaned!$A:$A,compensation_cleaned!$D:$D,"Missing")</f>
        <v>L4</v>
      </c>
      <c r="P1788">
        <f>_xlfn.XLOOKUP(A1788,engagement_pivot!$A:$A,engagement_pivot!$B:$B,"Missing")</f>
        <v>1</v>
      </c>
      <c r="Q1788" t="str">
        <f>IF(
  _xlfn.XLOOKUP(A1788, engagement_pivot!A:A, engagement_pivot!C:C, 0) &gt; 0,
  "Yes",
  "No"
)</f>
        <v>Yes</v>
      </c>
      <c r="R1788">
        <f t="shared" si="135"/>
        <v>43</v>
      </c>
      <c r="S1788" t="str">
        <f t="shared" si="136"/>
        <v>37+ months</v>
      </c>
      <c r="T1788">
        <f>_xlfn.XLOOKUP(A1788,performance_pivot!$A:$A,performance_pivot!$B:$B,"Missing")</f>
        <v>3</v>
      </c>
      <c r="U1788">
        <f>_xlfn.XLOOKUP(A1788,compensation_cleaned!$A:$A,compensation_cleaned!$F:$F,"Missing")</f>
        <v>1044648.4727722772</v>
      </c>
      <c r="V1788" t="str">
        <f t="shared" si="137"/>
        <v>Above Avg Pay</v>
      </c>
      <c r="W1788" t="str">
        <f t="shared" si="138"/>
        <v>Low/Avg Performer</v>
      </c>
      <c r="Y1788" t="str">
        <f t="shared" si="139"/>
        <v>Overpaid Low Performer</v>
      </c>
    </row>
    <row r="1789" spans="1:25">
      <c r="A1789" s="11" t="s">
        <v>1975</v>
      </c>
      <c r="B1789" s="12" t="s">
        <v>11</v>
      </c>
      <c r="C1789" s="12">
        <v>37</v>
      </c>
      <c r="D1789" s="12" t="s">
        <v>20</v>
      </c>
      <c r="E1789" s="12" t="s">
        <v>37</v>
      </c>
      <c r="F1789" s="12" t="s">
        <v>38</v>
      </c>
      <c r="G1789" s="13">
        <v>43848</v>
      </c>
      <c r="H1789" s="12" t="s">
        <v>192</v>
      </c>
      <c r="I1789" s="12" t="s">
        <v>23</v>
      </c>
      <c r="J1789" s="14" t="s">
        <v>24</v>
      </c>
      <c r="K1789" t="str">
        <f>_xlfn.XLOOKUP(A1789,attrition_cleaned!$A:$A,attrition_cleaned!$B:$B,"Missing")</f>
        <v>No</v>
      </c>
      <c r="L1789" s="13"/>
      <c r="M1789">
        <f>_xlfn.XLOOKUP(A1789,compensation_cleaned!$A:$A,compensation_cleaned!$B:$B,"Missing")</f>
        <v>1565431</v>
      </c>
      <c r="N1789">
        <f>_xlfn.XLOOKUP(A1789,compensation_cleaned!$A:$A,compensation_cleaned!$C:$C,"Missing")</f>
        <v>219751</v>
      </c>
      <c r="O1789" t="str">
        <f>_xlfn.XLOOKUP(A1789,compensation_cleaned!$A:$A,compensation_cleaned!$D:$D,"Missing")</f>
        <v>L4</v>
      </c>
      <c r="P1789">
        <f>_xlfn.XLOOKUP(A1789,engagement_pivot!$A:$A,engagement_pivot!$B:$B,"Missing")</f>
        <v>3.5</v>
      </c>
      <c r="Q1789" t="str">
        <f>IF(
  _xlfn.XLOOKUP(A1789, engagement_pivot!A:A, engagement_pivot!C:C, 0) &gt; 0,
  "Yes",
  "No"
)</f>
        <v>Yes</v>
      </c>
      <c r="R1789">
        <f t="shared" si="135"/>
        <v>47</v>
      </c>
      <c r="S1789" t="str">
        <f t="shared" si="136"/>
        <v>37+ months</v>
      </c>
      <c r="T1789">
        <f>_xlfn.XLOOKUP(A1789,performance_pivot!$A:$A,performance_pivot!$B:$B,"Missing")</f>
        <v>5</v>
      </c>
      <c r="U1789">
        <f>_xlfn.XLOOKUP(A1789,compensation_cleaned!$A:$A,compensation_cleaned!$F:$F,"Missing")</f>
        <v>1044648.4727722772</v>
      </c>
      <c r="V1789" t="str">
        <f t="shared" si="137"/>
        <v>Above Avg Pay</v>
      </c>
      <c r="W1789" t="str">
        <f t="shared" si="138"/>
        <v>High Performer</v>
      </c>
      <c r="Y1789" t="str">
        <f t="shared" si="139"/>
        <v>Well Aligned</v>
      </c>
    </row>
    <row r="1790" spans="1:25">
      <c r="A1790" s="7" t="s">
        <v>1976</v>
      </c>
      <c r="B1790" s="8" t="s">
        <v>11</v>
      </c>
      <c r="C1790" s="8">
        <v>36</v>
      </c>
      <c r="D1790" s="8" t="s">
        <v>12</v>
      </c>
      <c r="E1790" s="8" t="s">
        <v>13</v>
      </c>
      <c r="F1790" s="8" t="s">
        <v>14</v>
      </c>
      <c r="G1790" s="9">
        <v>43714</v>
      </c>
      <c r="H1790" s="8" t="s">
        <v>124</v>
      </c>
      <c r="I1790" s="8" t="s">
        <v>23</v>
      </c>
      <c r="J1790" s="10" t="s">
        <v>24</v>
      </c>
      <c r="K1790" t="str">
        <f>_xlfn.XLOOKUP(A1790,attrition_cleaned!$A:$A,attrition_cleaned!$B:$B,"Missing")</f>
        <v>No</v>
      </c>
      <c r="L1790" s="9"/>
      <c r="M1790">
        <f>_xlfn.XLOOKUP(A1790,compensation_cleaned!$A:$A,compensation_cleaned!$B:$B,"Missing")</f>
        <v>780430</v>
      </c>
      <c r="N1790">
        <f>_xlfn.XLOOKUP(A1790,compensation_cleaned!$A:$A,compensation_cleaned!$C:$C,"Missing")</f>
        <v>88650</v>
      </c>
      <c r="O1790" t="str">
        <f>_xlfn.XLOOKUP(A1790,compensation_cleaned!$A:$A,compensation_cleaned!$D:$D,"Missing")</f>
        <v>L2</v>
      </c>
      <c r="P1790">
        <f>_xlfn.XLOOKUP(A1790,engagement_pivot!$A:$A,engagement_pivot!$B:$B,"Missing")</f>
        <v>3</v>
      </c>
      <c r="Q1790" t="str">
        <f>IF(
  _xlfn.XLOOKUP(A1790, engagement_pivot!A:A, engagement_pivot!C:C, 0) &gt; 0,
  "Yes",
  "No"
)</f>
        <v>Yes</v>
      </c>
      <c r="R1790">
        <f t="shared" si="135"/>
        <v>51</v>
      </c>
      <c r="S1790" t="str">
        <f t="shared" si="136"/>
        <v>37+ months</v>
      </c>
      <c r="T1790">
        <f>_xlfn.XLOOKUP(A1790,performance_pivot!$A:$A,performance_pivot!$B:$B,"Missing")</f>
        <v>3</v>
      </c>
      <c r="U1790">
        <f>_xlfn.XLOOKUP(A1790,compensation_cleaned!$A:$A,compensation_cleaned!$F:$F,"Missing")</f>
        <v>746435.40070921986</v>
      </c>
      <c r="V1790" t="str">
        <f t="shared" si="137"/>
        <v>Above Avg Pay</v>
      </c>
      <c r="W1790" t="str">
        <f t="shared" si="138"/>
        <v>Low/Avg Performer</v>
      </c>
      <c r="Y1790" t="str">
        <f t="shared" si="139"/>
        <v>Overpaid Low Performer</v>
      </c>
    </row>
    <row r="1791" spans="1:25">
      <c r="A1791" s="11" t="s">
        <v>1977</v>
      </c>
      <c r="B1791" s="12" t="s">
        <v>19</v>
      </c>
      <c r="C1791" s="12">
        <v>22</v>
      </c>
      <c r="D1791" s="12" t="s">
        <v>12</v>
      </c>
      <c r="E1791" s="12" t="s">
        <v>37</v>
      </c>
      <c r="F1791" s="12" t="s">
        <v>38</v>
      </c>
      <c r="G1791" s="13">
        <v>44939</v>
      </c>
      <c r="H1791" s="12" t="s">
        <v>207</v>
      </c>
      <c r="I1791" s="12" t="s">
        <v>31</v>
      </c>
      <c r="J1791" s="14" t="s">
        <v>24</v>
      </c>
      <c r="K1791" t="str">
        <f>_xlfn.XLOOKUP(A1791,attrition_cleaned!$A:$A,attrition_cleaned!$B:$B,"Missing")</f>
        <v>No</v>
      </c>
      <c r="L1791" s="13"/>
      <c r="M1791">
        <f>_xlfn.XLOOKUP(A1791,compensation_cleaned!$A:$A,compensation_cleaned!$B:$B,"Missing")</f>
        <v>1081246</v>
      </c>
      <c r="N1791">
        <f>_xlfn.XLOOKUP(A1791,compensation_cleaned!$A:$A,compensation_cleaned!$C:$C,"Missing")</f>
        <v>147620</v>
      </c>
      <c r="O1791" t="str">
        <f>_xlfn.XLOOKUP(A1791,compensation_cleaned!$A:$A,compensation_cleaned!$D:$D,"Missing")</f>
        <v>L3</v>
      </c>
      <c r="P1791">
        <f>_xlfn.XLOOKUP(A1791,engagement_pivot!$A:$A,engagement_pivot!$B:$B,"Missing")</f>
        <v>3</v>
      </c>
      <c r="Q1791" t="str">
        <f>IF(
  _xlfn.XLOOKUP(A1791, engagement_pivot!A:A, engagement_pivot!C:C, 0) &gt; 0,
  "Yes",
  "No"
)</f>
        <v>Yes</v>
      </c>
      <c r="R1791">
        <f t="shared" si="135"/>
        <v>11</v>
      </c>
      <c r="S1791" t="str">
        <f t="shared" si="136"/>
        <v>0–12 months</v>
      </c>
      <c r="T1791">
        <f>_xlfn.XLOOKUP(A1791,performance_pivot!$A:$A,performance_pivot!$B:$B,"Missing")</f>
        <v>3</v>
      </c>
      <c r="U1791">
        <f>_xlfn.XLOOKUP(A1791,compensation_cleaned!$A:$A,compensation_cleaned!$F:$F,"Missing")</f>
        <v>1044648.4727722772</v>
      </c>
      <c r="V1791" t="str">
        <f t="shared" si="137"/>
        <v>Above Avg Pay</v>
      </c>
      <c r="W1791" t="str">
        <f t="shared" si="138"/>
        <v>Low/Avg Performer</v>
      </c>
      <c r="Y1791" t="str">
        <f t="shared" si="139"/>
        <v>Overpaid Low Performer</v>
      </c>
    </row>
    <row r="1792" spans="1:25">
      <c r="A1792" s="7" t="s">
        <v>1978</v>
      </c>
      <c r="B1792" s="8" t="s">
        <v>19</v>
      </c>
      <c r="C1792" s="8">
        <v>23</v>
      </c>
      <c r="D1792" s="8" t="s">
        <v>20</v>
      </c>
      <c r="E1792" s="8" t="s">
        <v>13</v>
      </c>
      <c r="F1792" s="8" t="s">
        <v>21</v>
      </c>
      <c r="G1792" s="9">
        <v>44068</v>
      </c>
      <c r="H1792" s="8" t="s">
        <v>247</v>
      </c>
      <c r="I1792" s="8" t="s">
        <v>70</v>
      </c>
      <c r="J1792" s="10" t="s">
        <v>24</v>
      </c>
      <c r="K1792" t="str">
        <f>_xlfn.XLOOKUP(A1792,attrition_cleaned!$A:$A,attrition_cleaned!$B:$B,"Missing")</f>
        <v>No</v>
      </c>
      <c r="L1792" s="9"/>
      <c r="M1792">
        <f>_xlfn.XLOOKUP(A1792,compensation_cleaned!$A:$A,compensation_cleaned!$B:$B,"Missing")</f>
        <v>1647098</v>
      </c>
      <c r="N1792">
        <f>_xlfn.XLOOKUP(A1792,compensation_cleaned!$A:$A,compensation_cleaned!$C:$C,"Missing")</f>
        <v>158208</v>
      </c>
      <c r="O1792" t="str">
        <f>_xlfn.XLOOKUP(A1792,compensation_cleaned!$A:$A,compensation_cleaned!$D:$D,"Missing")</f>
        <v>L5</v>
      </c>
      <c r="P1792">
        <f>_xlfn.XLOOKUP(A1792,engagement_pivot!$A:$A,engagement_pivot!$B:$B,"Missing")</f>
        <v>3</v>
      </c>
      <c r="Q1792" t="str">
        <f>IF(
  _xlfn.XLOOKUP(A1792, engagement_pivot!A:A, engagement_pivot!C:C, 0) &gt; 0,
  "Yes",
  "No"
)</f>
        <v>Yes</v>
      </c>
      <c r="R1792">
        <f t="shared" si="135"/>
        <v>40</v>
      </c>
      <c r="S1792" t="str">
        <f t="shared" si="136"/>
        <v>37+ months</v>
      </c>
      <c r="T1792">
        <f>_xlfn.XLOOKUP(A1792,performance_pivot!$A:$A,performance_pivot!$B:$B,"Missing")</f>
        <v>3</v>
      </c>
      <c r="U1792">
        <f>_xlfn.XLOOKUP(A1792,compensation_cleaned!$A:$A,compensation_cleaned!$F:$F,"Missing")</f>
        <v>1044648.4727722772</v>
      </c>
      <c r="V1792" t="str">
        <f t="shared" si="137"/>
        <v>Above Avg Pay</v>
      </c>
      <c r="W1792" t="str">
        <f t="shared" si="138"/>
        <v>Low/Avg Performer</v>
      </c>
      <c r="Y1792" t="str">
        <f t="shared" si="139"/>
        <v>Overpaid Low Performer</v>
      </c>
    </row>
    <row r="1793" spans="1:25">
      <c r="A1793" s="11" t="s">
        <v>1979</v>
      </c>
      <c r="B1793" s="12" t="s">
        <v>19</v>
      </c>
      <c r="C1793" s="12">
        <v>35</v>
      </c>
      <c r="D1793" s="12" t="s">
        <v>12</v>
      </c>
      <c r="E1793" s="12" t="s">
        <v>13</v>
      </c>
      <c r="F1793" s="12" t="s">
        <v>21</v>
      </c>
      <c r="G1793" s="13">
        <v>43192</v>
      </c>
      <c r="H1793" s="12" t="s">
        <v>98</v>
      </c>
      <c r="I1793" s="12" t="s">
        <v>23</v>
      </c>
      <c r="J1793" s="14" t="s">
        <v>24</v>
      </c>
      <c r="K1793" t="str">
        <f>_xlfn.XLOOKUP(A1793,attrition_cleaned!$A:$A,attrition_cleaned!$B:$B,"Missing")</f>
        <v>No</v>
      </c>
      <c r="L1793" s="13"/>
      <c r="M1793">
        <f>_xlfn.XLOOKUP(A1793,compensation_cleaned!$A:$A,compensation_cleaned!$B:$B,"Missing")</f>
        <v>1286447</v>
      </c>
      <c r="N1793">
        <f>_xlfn.XLOOKUP(A1793,compensation_cleaned!$A:$A,compensation_cleaned!$C:$C,"Missing")</f>
        <v>158033</v>
      </c>
      <c r="O1793" t="str">
        <f>_xlfn.XLOOKUP(A1793,compensation_cleaned!$A:$A,compensation_cleaned!$D:$D,"Missing")</f>
        <v>L4</v>
      </c>
      <c r="P1793">
        <f>_xlfn.XLOOKUP(A1793,engagement_pivot!$A:$A,engagement_pivot!$B:$B,"Missing")</f>
        <v>3.3333333333333335</v>
      </c>
      <c r="Q1793" t="str">
        <f>IF(
  _xlfn.XLOOKUP(A1793, engagement_pivot!A:A, engagement_pivot!C:C, 0) &gt; 0,
  "Yes",
  "No"
)</f>
        <v>Yes</v>
      </c>
      <c r="R1793">
        <f t="shared" si="135"/>
        <v>68</v>
      </c>
      <c r="S1793" t="str">
        <f t="shared" si="136"/>
        <v>37+ months</v>
      </c>
      <c r="T1793">
        <f>_xlfn.XLOOKUP(A1793,performance_pivot!$A:$A,performance_pivot!$B:$B,"Missing")</f>
        <v>3</v>
      </c>
      <c r="U1793">
        <f>_xlfn.XLOOKUP(A1793,compensation_cleaned!$A:$A,compensation_cleaned!$F:$F,"Missing")</f>
        <v>1044648.4727722772</v>
      </c>
      <c r="V1793" t="str">
        <f t="shared" si="137"/>
        <v>Above Avg Pay</v>
      </c>
      <c r="W1793" t="str">
        <f t="shared" si="138"/>
        <v>Low/Avg Performer</v>
      </c>
      <c r="Y1793" t="str">
        <f t="shared" si="139"/>
        <v>Overpaid Low Performer</v>
      </c>
    </row>
    <row r="1794" spans="1:25">
      <c r="A1794" s="7" t="s">
        <v>1980</v>
      </c>
      <c r="B1794" s="8" t="s">
        <v>19</v>
      </c>
      <c r="C1794" s="8">
        <v>43</v>
      </c>
      <c r="D1794" s="8" t="s">
        <v>12</v>
      </c>
      <c r="E1794" s="8" t="s">
        <v>33</v>
      </c>
      <c r="F1794" s="8" t="s">
        <v>34</v>
      </c>
      <c r="G1794" s="9">
        <v>42847</v>
      </c>
      <c r="H1794" s="8" t="s">
        <v>51</v>
      </c>
      <c r="I1794" s="8" t="s">
        <v>16</v>
      </c>
      <c r="J1794" s="10" t="s">
        <v>24</v>
      </c>
      <c r="K1794" t="str">
        <f>_xlfn.XLOOKUP(A1794,attrition_cleaned!$A:$A,attrition_cleaned!$B:$B,"Missing")</f>
        <v>Yes</v>
      </c>
      <c r="L1794" s="9">
        <v>43866</v>
      </c>
      <c r="M1794">
        <f>_xlfn.XLOOKUP(A1794,compensation_cleaned!$A:$A,compensation_cleaned!$B:$B,"Missing")</f>
        <v>727676</v>
      </c>
      <c r="N1794">
        <f>_xlfn.XLOOKUP(A1794,compensation_cleaned!$A:$A,compensation_cleaned!$C:$C,"Missing")</f>
        <v>41854</v>
      </c>
      <c r="O1794" t="str">
        <f>_xlfn.XLOOKUP(A1794,compensation_cleaned!$A:$A,compensation_cleaned!$D:$D,"Missing")</f>
        <v>L2</v>
      </c>
      <c r="P1794">
        <f>_xlfn.XLOOKUP(A1794,engagement_pivot!$A:$A,engagement_pivot!$B:$B,"Missing")</f>
        <v>5</v>
      </c>
      <c r="Q1794" t="str">
        <f>IF(
  _xlfn.XLOOKUP(A1794, engagement_pivot!A:A, engagement_pivot!C:C, 0) &gt; 0,
  "Yes",
  "No"
)</f>
        <v>Yes</v>
      </c>
      <c r="R1794">
        <f t="shared" si="135"/>
        <v>33</v>
      </c>
      <c r="S1794" t="str">
        <f t="shared" si="136"/>
        <v>13–36 months</v>
      </c>
      <c r="T1794">
        <f>_xlfn.XLOOKUP(A1794,performance_pivot!$A:$A,performance_pivot!$B:$B,"Missing")</f>
        <v>2.5</v>
      </c>
      <c r="U1794">
        <f>_xlfn.XLOOKUP(A1794,compensation_cleaned!$A:$A,compensation_cleaned!$F:$F,"Missing")</f>
        <v>746435.40070921986</v>
      </c>
      <c r="V1794" t="str">
        <f t="shared" si="137"/>
        <v>Below Avg Pay</v>
      </c>
      <c r="W1794" t="str">
        <f t="shared" si="138"/>
        <v>Low/Avg Performer</v>
      </c>
      <c r="Y1794" t="str">
        <f t="shared" si="139"/>
        <v>Low Pay &amp; Low Performance</v>
      </c>
    </row>
    <row r="1795" spans="1:25">
      <c r="A1795" s="11" t="s">
        <v>1981</v>
      </c>
      <c r="B1795" s="12" t="s">
        <v>19</v>
      </c>
      <c r="C1795" s="12">
        <v>41</v>
      </c>
      <c r="D1795" s="12" t="s">
        <v>12</v>
      </c>
      <c r="E1795" s="12" t="s">
        <v>13</v>
      </c>
      <c r="F1795" s="12" t="s">
        <v>14</v>
      </c>
      <c r="G1795" s="13">
        <v>44262</v>
      </c>
      <c r="H1795" s="12" t="s">
        <v>518</v>
      </c>
      <c r="I1795" s="12" t="s">
        <v>16</v>
      </c>
      <c r="J1795" s="14" t="s">
        <v>24</v>
      </c>
      <c r="K1795" t="str">
        <f>_xlfn.XLOOKUP(A1795,attrition_cleaned!$A:$A,attrition_cleaned!$B:$B,"Missing")</f>
        <v>Yes</v>
      </c>
      <c r="L1795" s="13">
        <v>45757</v>
      </c>
      <c r="M1795">
        <f>_xlfn.XLOOKUP(A1795,compensation_cleaned!$A:$A,compensation_cleaned!$B:$B,"Missing")</f>
        <v>659022</v>
      </c>
      <c r="N1795">
        <f>_xlfn.XLOOKUP(A1795,compensation_cleaned!$A:$A,compensation_cleaned!$C:$C,"Missing")</f>
        <v>87275</v>
      </c>
      <c r="O1795" t="str">
        <f>_xlfn.XLOOKUP(A1795,compensation_cleaned!$A:$A,compensation_cleaned!$D:$D,"Missing")</f>
        <v>L2</v>
      </c>
      <c r="P1795">
        <f>_xlfn.XLOOKUP(A1795,engagement_pivot!$A:$A,engagement_pivot!$B:$B,"Missing")</f>
        <v>3.5</v>
      </c>
      <c r="Q1795" t="str">
        <f>IF(
  _xlfn.XLOOKUP(A1795, engagement_pivot!A:A, engagement_pivot!C:C, 0) &gt; 0,
  "Yes",
  "No"
)</f>
        <v>Yes</v>
      </c>
      <c r="R1795">
        <f t="shared" ref="R1795:R1858" si="140">IF(K1795="Yes",DATEDIF(G1795,L1795,"M"),DATEDIF(G1795,DATE(2023,12,31),"M"))</f>
        <v>49</v>
      </c>
      <c r="S1795" t="str">
        <f t="shared" ref="S1795:S1858" si="141">IF(R1795&lt;=12,"0–12 months",
 IF(R1795&lt;=36,"13–36 months","37+ months"))</f>
        <v>37+ months</v>
      </c>
      <c r="T1795">
        <f>_xlfn.XLOOKUP(A1795,performance_pivot!$A:$A,performance_pivot!$B:$B,"Missing")</f>
        <v>3.75</v>
      </c>
      <c r="U1795">
        <f>_xlfn.XLOOKUP(A1795,compensation_cleaned!$A:$A,compensation_cleaned!$F:$F,"Missing")</f>
        <v>746435.40070921986</v>
      </c>
      <c r="V1795" t="str">
        <f t="shared" ref="V1795:V1858" si="142">IF(M1795&gt;U1795,"Above Avg Pay","Below Avg Pay")</f>
        <v>Below Avg Pay</v>
      </c>
      <c r="W1795" t="str">
        <f t="shared" ref="W1795:W1858" si="143">IF(T1795&gt;=4,"High Performer","Low/Avg Performer")</f>
        <v>Low/Avg Performer</v>
      </c>
      <c r="Y1795" t="str">
        <f t="shared" si="139"/>
        <v>Low Pay &amp; Low Performance</v>
      </c>
    </row>
    <row r="1796" spans="1:25">
      <c r="A1796" s="7" t="s">
        <v>1982</v>
      </c>
      <c r="B1796" s="8" t="s">
        <v>19</v>
      </c>
      <c r="C1796" s="8">
        <v>24</v>
      </c>
      <c r="D1796" s="8" t="s">
        <v>12</v>
      </c>
      <c r="E1796" s="8" t="s">
        <v>37</v>
      </c>
      <c r="F1796" s="8" t="s">
        <v>38</v>
      </c>
      <c r="G1796" s="9">
        <v>42766</v>
      </c>
      <c r="H1796" s="8" t="s">
        <v>122</v>
      </c>
      <c r="I1796" s="8" t="s">
        <v>23</v>
      </c>
      <c r="J1796" s="10" t="s">
        <v>17</v>
      </c>
      <c r="K1796" t="str">
        <f>_xlfn.XLOOKUP(A1796,attrition_cleaned!$A:$A,attrition_cleaned!$B:$B,"Missing")</f>
        <v>No</v>
      </c>
      <c r="L1796" s="9"/>
      <c r="M1796">
        <f>_xlfn.XLOOKUP(A1796,compensation_cleaned!$A:$A,compensation_cleaned!$B:$B,"Missing")</f>
        <v>735548</v>
      </c>
      <c r="N1796">
        <f>_xlfn.XLOOKUP(A1796,compensation_cleaned!$A:$A,compensation_cleaned!$C:$C,"Missing")</f>
        <v>96791</v>
      </c>
      <c r="O1796" t="str">
        <f>_xlfn.XLOOKUP(A1796,compensation_cleaned!$A:$A,compensation_cleaned!$D:$D,"Missing")</f>
        <v>L2</v>
      </c>
      <c r="P1796">
        <f>_xlfn.XLOOKUP(A1796,engagement_pivot!$A:$A,engagement_pivot!$B:$B,"Missing")</f>
        <v>2</v>
      </c>
      <c r="Q1796" t="str">
        <f>IF(
  _xlfn.XLOOKUP(A1796, engagement_pivot!A:A, engagement_pivot!C:C, 0) &gt; 0,
  "Yes",
  "No"
)</f>
        <v>Yes</v>
      </c>
      <c r="R1796">
        <f t="shared" si="140"/>
        <v>83</v>
      </c>
      <c r="S1796" t="str">
        <f t="shared" si="141"/>
        <v>37+ months</v>
      </c>
      <c r="T1796">
        <f>_xlfn.XLOOKUP(A1796,performance_pivot!$A:$A,performance_pivot!$B:$B,"Missing")</f>
        <v>4.25</v>
      </c>
      <c r="U1796">
        <f>_xlfn.XLOOKUP(A1796,compensation_cleaned!$A:$A,compensation_cleaned!$F:$F,"Missing")</f>
        <v>746435.40070921986</v>
      </c>
      <c r="V1796" t="str">
        <f t="shared" si="142"/>
        <v>Below Avg Pay</v>
      </c>
      <c r="W1796" t="str">
        <f t="shared" si="143"/>
        <v>High Performer</v>
      </c>
      <c r="Y1796" t="str">
        <f t="shared" ref="Y1796:Y1859" si="144">IF(
 AND(V1796="Above Avg Pay",W1796="High Performer"),"Well Aligned",
 IF(
  AND(V1796="Below Avg Pay",W1796="High Performer"),"Underpaid High Performer",
  IF(
   AND(V1796="Above Avg Pay",W1796="Low/Avg Performer"),"Overpaid Low Performer",
   "Low Pay &amp; Low Performance"
  )
 )
)</f>
        <v>Underpaid High Performer</v>
      </c>
    </row>
    <row r="1797" spans="1:25">
      <c r="A1797" s="11" t="s">
        <v>1983</v>
      </c>
      <c r="B1797" s="12" t="s">
        <v>19</v>
      </c>
      <c r="C1797" s="12">
        <v>24</v>
      </c>
      <c r="D1797" s="12" t="s">
        <v>12</v>
      </c>
      <c r="E1797" s="12" t="s">
        <v>13</v>
      </c>
      <c r="F1797" s="12" t="s">
        <v>21</v>
      </c>
      <c r="G1797" s="13">
        <v>44871</v>
      </c>
      <c r="H1797" s="12" t="s">
        <v>921</v>
      </c>
      <c r="I1797" s="12" t="s">
        <v>23</v>
      </c>
      <c r="J1797" s="14" t="s">
        <v>24</v>
      </c>
      <c r="K1797" t="str">
        <f>_xlfn.XLOOKUP(A1797,attrition_cleaned!$A:$A,attrition_cleaned!$B:$B,"Missing")</f>
        <v>No</v>
      </c>
      <c r="L1797" s="13"/>
      <c r="M1797">
        <f>_xlfn.XLOOKUP(A1797,compensation_cleaned!$A:$A,compensation_cleaned!$B:$B,"Missing")</f>
        <v>578695</v>
      </c>
      <c r="N1797">
        <f>_xlfn.XLOOKUP(A1797,compensation_cleaned!$A:$A,compensation_cleaned!$C:$C,"Missing")</f>
        <v>55401</v>
      </c>
      <c r="O1797" t="str">
        <f>_xlfn.XLOOKUP(A1797,compensation_cleaned!$A:$A,compensation_cleaned!$D:$D,"Missing")</f>
        <v>L1</v>
      </c>
      <c r="P1797">
        <f>_xlfn.XLOOKUP(A1797,engagement_pivot!$A:$A,engagement_pivot!$B:$B,"Missing")</f>
        <v>2</v>
      </c>
      <c r="Q1797" t="str">
        <f>IF(
  _xlfn.XLOOKUP(A1797, engagement_pivot!A:A, engagement_pivot!C:C, 0) &gt; 0,
  "Yes",
  "No"
)</f>
        <v>Yes</v>
      </c>
      <c r="R1797">
        <f t="shared" si="140"/>
        <v>13</v>
      </c>
      <c r="S1797" t="str">
        <f t="shared" si="141"/>
        <v>13–36 months</v>
      </c>
      <c r="T1797">
        <f>_xlfn.XLOOKUP(A1797,performance_pivot!$A:$A,performance_pivot!$B:$B,"Missing")</f>
        <v>3.5</v>
      </c>
      <c r="U1797">
        <f>_xlfn.XLOOKUP(A1797,compensation_cleaned!$A:$A,compensation_cleaned!$F:$F,"Missing")</f>
        <v>499723.03723404254</v>
      </c>
      <c r="V1797" t="str">
        <f t="shared" si="142"/>
        <v>Above Avg Pay</v>
      </c>
      <c r="W1797" t="str">
        <f t="shared" si="143"/>
        <v>Low/Avg Performer</v>
      </c>
      <c r="Y1797" t="str">
        <f t="shared" si="144"/>
        <v>Overpaid Low Performer</v>
      </c>
    </row>
    <row r="1798" spans="1:25">
      <c r="A1798" s="7" t="s">
        <v>1984</v>
      </c>
      <c r="B1798" s="8" t="s">
        <v>19</v>
      </c>
      <c r="C1798" s="8">
        <v>42</v>
      </c>
      <c r="D1798" s="8" t="s">
        <v>12</v>
      </c>
      <c r="E1798" s="8" t="s">
        <v>26</v>
      </c>
      <c r="F1798" s="8" t="s">
        <v>58</v>
      </c>
      <c r="G1798" s="9">
        <v>43532</v>
      </c>
      <c r="H1798" s="8" t="s">
        <v>413</v>
      </c>
      <c r="I1798" s="8" t="s">
        <v>31</v>
      </c>
      <c r="J1798" s="10" t="s">
        <v>24</v>
      </c>
      <c r="K1798" t="str">
        <f>_xlfn.XLOOKUP(A1798,attrition_cleaned!$A:$A,attrition_cleaned!$B:$B,"Missing")</f>
        <v>No</v>
      </c>
      <c r="L1798" s="9"/>
      <c r="M1798">
        <f>_xlfn.XLOOKUP(A1798,compensation_cleaned!$A:$A,compensation_cleaned!$B:$B,"Missing")</f>
        <v>2028639</v>
      </c>
      <c r="N1798">
        <f>_xlfn.XLOOKUP(A1798,compensation_cleaned!$A:$A,compensation_cleaned!$C:$C,"Missing")</f>
        <v>214325</v>
      </c>
      <c r="O1798" t="str">
        <f>_xlfn.XLOOKUP(A1798,compensation_cleaned!$A:$A,compensation_cleaned!$D:$D,"Missing")</f>
        <v>L5</v>
      </c>
      <c r="P1798">
        <f>_xlfn.XLOOKUP(A1798,engagement_pivot!$A:$A,engagement_pivot!$B:$B,"Missing")</f>
        <v>3</v>
      </c>
      <c r="Q1798" t="str">
        <f>IF(
  _xlfn.XLOOKUP(A1798, engagement_pivot!A:A, engagement_pivot!C:C, 0) &gt; 0,
  "Yes",
  "No"
)</f>
        <v>Yes</v>
      </c>
      <c r="R1798">
        <f t="shared" si="140"/>
        <v>57</v>
      </c>
      <c r="S1798" t="str">
        <f t="shared" si="141"/>
        <v>37+ months</v>
      </c>
      <c r="T1798">
        <f>_xlfn.XLOOKUP(A1798,performance_pivot!$A:$A,performance_pivot!$B:$B,"Missing")</f>
        <v>3.5</v>
      </c>
      <c r="U1798">
        <f>_xlfn.XLOOKUP(A1798,compensation_cleaned!$A:$A,compensation_cleaned!$F:$F,"Missing")</f>
        <v>1044648.4727722772</v>
      </c>
      <c r="V1798" t="str">
        <f t="shared" si="142"/>
        <v>Above Avg Pay</v>
      </c>
      <c r="W1798" t="str">
        <f t="shared" si="143"/>
        <v>Low/Avg Performer</v>
      </c>
      <c r="Y1798" t="str">
        <f t="shared" si="144"/>
        <v>Overpaid Low Performer</v>
      </c>
    </row>
    <row r="1799" spans="1:25">
      <c r="A1799" s="11" t="s">
        <v>1985</v>
      </c>
      <c r="B1799" s="12" t="s">
        <v>11</v>
      </c>
      <c r="C1799" s="12">
        <v>36</v>
      </c>
      <c r="D1799" s="12" t="s">
        <v>12</v>
      </c>
      <c r="E1799" s="12" t="s">
        <v>26</v>
      </c>
      <c r="F1799" s="12" t="s">
        <v>58</v>
      </c>
      <c r="G1799" s="13">
        <v>42871</v>
      </c>
      <c r="H1799" s="12" t="s">
        <v>179</v>
      </c>
      <c r="I1799" s="12" t="s">
        <v>16</v>
      </c>
      <c r="J1799" s="14" t="s">
        <v>24</v>
      </c>
      <c r="K1799" t="str">
        <f>_xlfn.XLOOKUP(A1799,attrition_cleaned!$A:$A,attrition_cleaned!$B:$B,"Missing")</f>
        <v>No</v>
      </c>
      <c r="L1799" s="13"/>
      <c r="M1799">
        <f>_xlfn.XLOOKUP(A1799,compensation_cleaned!$A:$A,compensation_cleaned!$B:$B,"Missing")</f>
        <v>566817</v>
      </c>
      <c r="N1799">
        <f>_xlfn.XLOOKUP(A1799,compensation_cleaned!$A:$A,compensation_cleaned!$C:$C,"Missing")</f>
        <v>58924</v>
      </c>
      <c r="O1799" t="str">
        <f>_xlfn.XLOOKUP(A1799,compensation_cleaned!$A:$A,compensation_cleaned!$D:$D,"Missing")</f>
        <v>L1</v>
      </c>
      <c r="P1799">
        <f>_xlfn.XLOOKUP(A1799,engagement_pivot!$A:$A,engagement_pivot!$B:$B,"Missing")</f>
        <v>4</v>
      </c>
      <c r="Q1799" t="str">
        <f>IF(
  _xlfn.XLOOKUP(A1799, engagement_pivot!A:A, engagement_pivot!C:C, 0) &gt; 0,
  "Yes",
  "No"
)</f>
        <v>Yes</v>
      </c>
      <c r="R1799">
        <f t="shared" si="140"/>
        <v>79</v>
      </c>
      <c r="S1799" t="str">
        <f t="shared" si="141"/>
        <v>37+ months</v>
      </c>
      <c r="T1799">
        <f>_xlfn.XLOOKUP(A1799,performance_pivot!$A:$A,performance_pivot!$B:$B,"Missing")</f>
        <v>5</v>
      </c>
      <c r="U1799">
        <f>_xlfn.XLOOKUP(A1799,compensation_cleaned!$A:$A,compensation_cleaned!$F:$F,"Missing")</f>
        <v>499723.03723404254</v>
      </c>
      <c r="V1799" t="str">
        <f t="shared" si="142"/>
        <v>Above Avg Pay</v>
      </c>
      <c r="W1799" t="str">
        <f t="shared" si="143"/>
        <v>High Performer</v>
      </c>
      <c r="Y1799" t="str">
        <f t="shared" si="144"/>
        <v>Well Aligned</v>
      </c>
    </row>
    <row r="1800" spans="1:25">
      <c r="A1800" s="7" t="s">
        <v>1986</v>
      </c>
      <c r="B1800" s="8" t="s">
        <v>19</v>
      </c>
      <c r="C1800" s="8">
        <v>38</v>
      </c>
      <c r="D1800" s="8" t="s">
        <v>12</v>
      </c>
      <c r="E1800" s="8" t="s">
        <v>37</v>
      </c>
      <c r="F1800" s="8" t="s">
        <v>43</v>
      </c>
      <c r="G1800" s="9">
        <v>45272</v>
      </c>
      <c r="H1800" s="8" t="s">
        <v>435</v>
      </c>
      <c r="I1800" s="8" t="s">
        <v>23</v>
      </c>
      <c r="J1800" s="10" t="s">
        <v>24</v>
      </c>
      <c r="K1800" t="str">
        <f>_xlfn.XLOOKUP(A1800,attrition_cleaned!$A:$A,attrition_cleaned!$B:$B,"Missing")</f>
        <v>No</v>
      </c>
      <c r="L1800" s="9"/>
      <c r="M1800">
        <f>_xlfn.XLOOKUP(A1800,compensation_cleaned!$A:$A,compensation_cleaned!$B:$B,"Missing")</f>
        <v>973020</v>
      </c>
      <c r="N1800">
        <f>_xlfn.XLOOKUP(A1800,compensation_cleaned!$A:$A,compensation_cleaned!$C:$C,"Missing")</f>
        <v>145929</v>
      </c>
      <c r="O1800" t="str">
        <f>_xlfn.XLOOKUP(A1800,compensation_cleaned!$A:$A,compensation_cleaned!$D:$D,"Missing")</f>
        <v>L3</v>
      </c>
      <c r="P1800">
        <f>_xlfn.XLOOKUP(A1800,engagement_pivot!$A:$A,engagement_pivot!$B:$B,"Missing")</f>
        <v>1</v>
      </c>
      <c r="Q1800" t="str">
        <f>IF(
  _xlfn.XLOOKUP(A1800, engagement_pivot!A:A, engagement_pivot!C:C, 0) &gt; 0,
  "Yes",
  "No"
)</f>
        <v>Yes</v>
      </c>
      <c r="R1800">
        <f t="shared" si="140"/>
        <v>0</v>
      </c>
      <c r="S1800" t="str">
        <f t="shared" si="141"/>
        <v>0–12 months</v>
      </c>
      <c r="T1800">
        <f>_xlfn.XLOOKUP(A1800,performance_pivot!$A:$A,performance_pivot!$B:$B,"Missing")</f>
        <v>4</v>
      </c>
      <c r="U1800">
        <f>_xlfn.XLOOKUP(A1800,compensation_cleaned!$A:$A,compensation_cleaned!$F:$F,"Missing")</f>
        <v>1044648.4727722772</v>
      </c>
      <c r="V1800" t="str">
        <f t="shared" si="142"/>
        <v>Below Avg Pay</v>
      </c>
      <c r="W1800" t="str">
        <f t="shared" si="143"/>
        <v>High Performer</v>
      </c>
      <c r="Y1800" t="str">
        <f t="shared" si="144"/>
        <v>Underpaid High Performer</v>
      </c>
    </row>
    <row r="1801" spans="1:25">
      <c r="A1801" s="11" t="s">
        <v>1987</v>
      </c>
      <c r="B1801" s="12" t="s">
        <v>11</v>
      </c>
      <c r="C1801" s="12">
        <v>38</v>
      </c>
      <c r="D1801" s="12" t="s">
        <v>20</v>
      </c>
      <c r="E1801" s="12" t="s">
        <v>49</v>
      </c>
      <c r="F1801" s="12" t="s">
        <v>50</v>
      </c>
      <c r="G1801" s="13">
        <v>44071</v>
      </c>
      <c r="H1801" s="12" t="s">
        <v>88</v>
      </c>
      <c r="I1801" s="12" t="s">
        <v>56</v>
      </c>
      <c r="J1801" s="14" t="s">
        <v>24</v>
      </c>
      <c r="K1801" t="str">
        <f>_xlfn.XLOOKUP(A1801,attrition_cleaned!$A:$A,attrition_cleaned!$B:$B,"Missing")</f>
        <v>No</v>
      </c>
      <c r="L1801" s="13"/>
      <c r="M1801">
        <f>_xlfn.XLOOKUP(A1801,compensation_cleaned!$A:$A,compensation_cleaned!$B:$B,"Missing")</f>
        <v>560618</v>
      </c>
      <c r="N1801">
        <f>_xlfn.XLOOKUP(A1801,compensation_cleaned!$A:$A,compensation_cleaned!$C:$C,"Missing")</f>
        <v>38384</v>
      </c>
      <c r="O1801" t="str">
        <f>_xlfn.XLOOKUP(A1801,compensation_cleaned!$A:$A,compensation_cleaned!$D:$D,"Missing")</f>
        <v>L1</v>
      </c>
      <c r="P1801">
        <f>_xlfn.XLOOKUP(A1801,engagement_pivot!$A:$A,engagement_pivot!$B:$B,"Missing")</f>
        <v>4</v>
      </c>
      <c r="Q1801" t="str">
        <f>IF(
  _xlfn.XLOOKUP(A1801, engagement_pivot!A:A, engagement_pivot!C:C, 0) &gt; 0,
  "Yes",
  "No"
)</f>
        <v>Yes</v>
      </c>
      <c r="R1801">
        <f t="shared" si="140"/>
        <v>40</v>
      </c>
      <c r="S1801" t="str">
        <f t="shared" si="141"/>
        <v>37+ months</v>
      </c>
      <c r="T1801">
        <f>_xlfn.XLOOKUP(A1801,performance_pivot!$A:$A,performance_pivot!$B:$B,"Missing")</f>
        <v>3</v>
      </c>
      <c r="U1801">
        <f>_xlfn.XLOOKUP(A1801,compensation_cleaned!$A:$A,compensation_cleaned!$F:$F,"Missing")</f>
        <v>499723.03723404254</v>
      </c>
      <c r="V1801" t="str">
        <f t="shared" si="142"/>
        <v>Above Avg Pay</v>
      </c>
      <c r="W1801" t="str">
        <f t="shared" si="143"/>
        <v>Low/Avg Performer</v>
      </c>
      <c r="Y1801" t="str">
        <f t="shared" si="144"/>
        <v>Overpaid Low Performer</v>
      </c>
    </row>
    <row r="1802" spans="1:25">
      <c r="A1802" s="7" t="s">
        <v>1988</v>
      </c>
      <c r="B1802" s="8" t="s">
        <v>19</v>
      </c>
      <c r="C1802" s="8">
        <v>42</v>
      </c>
      <c r="D1802" s="8" t="s">
        <v>12</v>
      </c>
      <c r="E1802" s="8" t="s">
        <v>37</v>
      </c>
      <c r="F1802" s="8" t="s">
        <v>38</v>
      </c>
      <c r="G1802" s="9">
        <v>45101</v>
      </c>
      <c r="H1802" s="8" t="s">
        <v>166</v>
      </c>
      <c r="I1802" s="8" t="s">
        <v>70</v>
      </c>
      <c r="J1802" s="10" t="s">
        <v>24</v>
      </c>
      <c r="K1802" t="str">
        <f>_xlfn.XLOOKUP(A1802,attrition_cleaned!$A:$A,attrition_cleaned!$B:$B,"Missing")</f>
        <v>Yes</v>
      </c>
      <c r="L1802" s="9">
        <v>46399</v>
      </c>
      <c r="M1802">
        <f>_xlfn.XLOOKUP(A1802,compensation_cleaned!$A:$A,compensation_cleaned!$B:$B,"Missing")</f>
        <v>418566</v>
      </c>
      <c r="N1802">
        <f>_xlfn.XLOOKUP(A1802,compensation_cleaned!$A:$A,compensation_cleaned!$C:$C,"Missing")</f>
        <v>42707</v>
      </c>
      <c r="O1802" t="str">
        <f>_xlfn.XLOOKUP(A1802,compensation_cleaned!$A:$A,compensation_cleaned!$D:$D,"Missing")</f>
        <v>L1</v>
      </c>
      <c r="P1802">
        <f>_xlfn.XLOOKUP(A1802,engagement_pivot!$A:$A,engagement_pivot!$B:$B,"Missing")</f>
        <v>5</v>
      </c>
      <c r="Q1802" t="str">
        <f>IF(
  _xlfn.XLOOKUP(A1802, engagement_pivot!A:A, engagement_pivot!C:C, 0) &gt; 0,
  "Yes",
  "No"
)</f>
        <v>Yes</v>
      </c>
      <c r="R1802">
        <f t="shared" si="140"/>
        <v>42</v>
      </c>
      <c r="S1802" t="str">
        <f t="shared" si="141"/>
        <v>37+ months</v>
      </c>
      <c r="T1802">
        <f>_xlfn.XLOOKUP(A1802,performance_pivot!$A:$A,performance_pivot!$B:$B,"Missing")</f>
        <v>3.5</v>
      </c>
      <c r="U1802">
        <f>_xlfn.XLOOKUP(A1802,compensation_cleaned!$A:$A,compensation_cleaned!$F:$F,"Missing")</f>
        <v>499723.03723404254</v>
      </c>
      <c r="V1802" t="str">
        <f t="shared" si="142"/>
        <v>Below Avg Pay</v>
      </c>
      <c r="W1802" t="str">
        <f t="shared" si="143"/>
        <v>Low/Avg Performer</v>
      </c>
      <c r="Y1802" t="str">
        <f t="shared" si="144"/>
        <v>Low Pay &amp; Low Performance</v>
      </c>
    </row>
    <row r="1803" spans="1:25">
      <c r="A1803" s="11" t="s">
        <v>1989</v>
      </c>
      <c r="B1803" s="12" t="s">
        <v>19</v>
      </c>
      <c r="C1803" s="12">
        <v>34</v>
      </c>
      <c r="D1803" s="12" t="s">
        <v>20</v>
      </c>
      <c r="E1803" s="12" t="s">
        <v>33</v>
      </c>
      <c r="F1803" s="12" t="s">
        <v>112</v>
      </c>
      <c r="G1803" s="13">
        <v>43896</v>
      </c>
      <c r="H1803" s="12" t="s">
        <v>207</v>
      </c>
      <c r="I1803" s="12" t="s">
        <v>70</v>
      </c>
      <c r="J1803" s="14" t="s">
        <v>24</v>
      </c>
      <c r="K1803" t="str">
        <f>_xlfn.XLOOKUP(A1803,attrition_cleaned!$A:$A,attrition_cleaned!$B:$B,"Missing")</f>
        <v>No</v>
      </c>
      <c r="L1803" s="13"/>
      <c r="M1803">
        <f>_xlfn.XLOOKUP(A1803,compensation_cleaned!$A:$A,compensation_cleaned!$B:$B,"Missing")</f>
        <v>820932</v>
      </c>
      <c r="N1803">
        <f>_xlfn.XLOOKUP(A1803,compensation_cleaned!$A:$A,compensation_cleaned!$C:$C,"Missing")</f>
        <v>50154</v>
      </c>
      <c r="O1803" t="str">
        <f>_xlfn.XLOOKUP(A1803,compensation_cleaned!$A:$A,compensation_cleaned!$D:$D,"Missing")</f>
        <v>L2</v>
      </c>
      <c r="P1803">
        <f>_xlfn.XLOOKUP(A1803,engagement_pivot!$A:$A,engagement_pivot!$B:$B,"Missing")</f>
        <v>4</v>
      </c>
      <c r="Q1803" t="str">
        <f>IF(
  _xlfn.XLOOKUP(A1803, engagement_pivot!A:A, engagement_pivot!C:C, 0) &gt; 0,
  "Yes",
  "No"
)</f>
        <v>Yes</v>
      </c>
      <c r="R1803">
        <f t="shared" si="140"/>
        <v>45</v>
      </c>
      <c r="S1803" t="str">
        <f t="shared" si="141"/>
        <v>37+ months</v>
      </c>
      <c r="T1803">
        <f>_xlfn.XLOOKUP(A1803,performance_pivot!$A:$A,performance_pivot!$B:$B,"Missing")</f>
        <v>2</v>
      </c>
      <c r="U1803">
        <f>_xlfn.XLOOKUP(A1803,compensation_cleaned!$A:$A,compensation_cleaned!$F:$F,"Missing")</f>
        <v>746435.40070921986</v>
      </c>
      <c r="V1803" t="str">
        <f t="shared" si="142"/>
        <v>Above Avg Pay</v>
      </c>
      <c r="W1803" t="str">
        <f t="shared" si="143"/>
        <v>Low/Avg Performer</v>
      </c>
      <c r="Y1803" t="str">
        <f t="shared" si="144"/>
        <v>Overpaid Low Performer</v>
      </c>
    </row>
    <row r="1804" spans="1:25">
      <c r="A1804" s="7" t="s">
        <v>1990</v>
      </c>
      <c r="B1804" s="8" t="s">
        <v>19</v>
      </c>
      <c r="C1804" s="8">
        <v>24</v>
      </c>
      <c r="D1804" s="8" t="s">
        <v>12</v>
      </c>
      <c r="E1804" s="8" t="s">
        <v>37</v>
      </c>
      <c r="F1804" s="8" t="s">
        <v>38</v>
      </c>
      <c r="G1804" s="9">
        <v>44569</v>
      </c>
      <c r="H1804" s="8" t="s">
        <v>135</v>
      </c>
      <c r="I1804" s="8" t="s">
        <v>23</v>
      </c>
      <c r="J1804" s="10" t="s">
        <v>24</v>
      </c>
      <c r="K1804" t="str">
        <f>_xlfn.XLOOKUP(A1804,attrition_cleaned!$A:$A,attrition_cleaned!$B:$B,"Missing")</f>
        <v>No</v>
      </c>
      <c r="L1804" s="9"/>
      <c r="M1804">
        <f>_xlfn.XLOOKUP(A1804,compensation_cleaned!$A:$A,compensation_cleaned!$B:$B,"Missing")</f>
        <v>1406265</v>
      </c>
      <c r="N1804">
        <f>_xlfn.XLOOKUP(A1804,compensation_cleaned!$A:$A,compensation_cleaned!$C:$C,"Missing")</f>
        <v>135559</v>
      </c>
      <c r="O1804" t="str">
        <f>_xlfn.XLOOKUP(A1804,compensation_cleaned!$A:$A,compensation_cleaned!$D:$D,"Missing")</f>
        <v>L4</v>
      </c>
      <c r="P1804">
        <f>_xlfn.XLOOKUP(A1804,engagement_pivot!$A:$A,engagement_pivot!$B:$B,"Missing")</f>
        <v>3.3333333333333335</v>
      </c>
      <c r="Q1804" t="str">
        <f>IF(
  _xlfn.XLOOKUP(A1804, engagement_pivot!A:A, engagement_pivot!C:C, 0) &gt; 0,
  "Yes",
  "No"
)</f>
        <v>Yes</v>
      </c>
      <c r="R1804">
        <f t="shared" si="140"/>
        <v>23</v>
      </c>
      <c r="S1804" t="str">
        <f t="shared" si="141"/>
        <v>13–36 months</v>
      </c>
      <c r="T1804">
        <f>_xlfn.XLOOKUP(A1804,performance_pivot!$A:$A,performance_pivot!$B:$B,"Missing")</f>
        <v>3</v>
      </c>
      <c r="U1804">
        <f>_xlfn.XLOOKUP(A1804,compensation_cleaned!$A:$A,compensation_cleaned!$F:$F,"Missing")</f>
        <v>1044648.4727722772</v>
      </c>
      <c r="V1804" t="str">
        <f t="shared" si="142"/>
        <v>Above Avg Pay</v>
      </c>
      <c r="W1804" t="str">
        <f t="shared" si="143"/>
        <v>Low/Avg Performer</v>
      </c>
      <c r="Y1804" t="str">
        <f t="shared" si="144"/>
        <v>Overpaid Low Performer</v>
      </c>
    </row>
    <row r="1805" spans="1:25">
      <c r="A1805" s="11" t="s">
        <v>1991</v>
      </c>
      <c r="B1805" s="12" t="s">
        <v>19</v>
      </c>
      <c r="C1805" s="12">
        <v>38</v>
      </c>
      <c r="D1805" s="12" t="s">
        <v>12</v>
      </c>
      <c r="E1805" s="12" t="s">
        <v>26</v>
      </c>
      <c r="F1805" s="12" t="s">
        <v>27</v>
      </c>
      <c r="G1805" s="13">
        <v>44418</v>
      </c>
      <c r="H1805" s="12" t="s">
        <v>534</v>
      </c>
      <c r="I1805" s="12" t="s">
        <v>45</v>
      </c>
      <c r="J1805" s="14" t="s">
        <v>17</v>
      </c>
      <c r="K1805" t="str">
        <f>_xlfn.XLOOKUP(A1805,attrition_cleaned!$A:$A,attrition_cleaned!$B:$B,"Missing")</f>
        <v>No</v>
      </c>
      <c r="L1805" s="13"/>
      <c r="M1805">
        <f>_xlfn.XLOOKUP(A1805,compensation_cleaned!$A:$A,compensation_cleaned!$B:$B,"Missing")</f>
        <v>781417</v>
      </c>
      <c r="N1805">
        <f>_xlfn.XLOOKUP(A1805,compensation_cleaned!$A:$A,compensation_cleaned!$C:$C,"Missing")</f>
        <v>80534</v>
      </c>
      <c r="O1805" t="str">
        <f>_xlfn.XLOOKUP(A1805,compensation_cleaned!$A:$A,compensation_cleaned!$D:$D,"Missing")</f>
        <v>L2</v>
      </c>
      <c r="P1805">
        <f>_xlfn.XLOOKUP(A1805,engagement_pivot!$A:$A,engagement_pivot!$B:$B,"Missing")</f>
        <v>4</v>
      </c>
      <c r="Q1805" t="str">
        <f>IF(
  _xlfn.XLOOKUP(A1805, engagement_pivot!A:A, engagement_pivot!C:C, 0) &gt; 0,
  "Yes",
  "No"
)</f>
        <v>Yes</v>
      </c>
      <c r="R1805">
        <f t="shared" si="140"/>
        <v>28</v>
      </c>
      <c r="S1805" t="str">
        <f t="shared" si="141"/>
        <v>13–36 months</v>
      </c>
      <c r="T1805">
        <f>_xlfn.XLOOKUP(A1805,performance_pivot!$A:$A,performance_pivot!$B:$B,"Missing")</f>
        <v>2</v>
      </c>
      <c r="U1805">
        <f>_xlfn.XLOOKUP(A1805,compensation_cleaned!$A:$A,compensation_cleaned!$F:$F,"Missing")</f>
        <v>746435.40070921986</v>
      </c>
      <c r="V1805" t="str">
        <f t="shared" si="142"/>
        <v>Above Avg Pay</v>
      </c>
      <c r="W1805" t="str">
        <f t="shared" si="143"/>
        <v>Low/Avg Performer</v>
      </c>
      <c r="Y1805" t="str">
        <f t="shared" si="144"/>
        <v>Overpaid Low Performer</v>
      </c>
    </row>
    <row r="1806" spans="1:25">
      <c r="A1806" s="7" t="s">
        <v>1992</v>
      </c>
      <c r="B1806" s="8" t="s">
        <v>19</v>
      </c>
      <c r="C1806" s="8">
        <v>23</v>
      </c>
      <c r="D1806" s="8" t="s">
        <v>20</v>
      </c>
      <c r="E1806" s="8" t="s">
        <v>26</v>
      </c>
      <c r="F1806" s="8" t="s">
        <v>27</v>
      </c>
      <c r="G1806" s="9">
        <v>44441</v>
      </c>
      <c r="H1806" s="8" t="s">
        <v>848</v>
      </c>
      <c r="I1806" s="8" t="s">
        <v>70</v>
      </c>
      <c r="J1806" s="10" t="s">
        <v>24</v>
      </c>
      <c r="K1806" t="str">
        <f>_xlfn.XLOOKUP(A1806,attrition_cleaned!$A:$A,attrition_cleaned!$B:$B,"Missing")</f>
        <v>Yes</v>
      </c>
      <c r="L1806" s="9">
        <v>45667</v>
      </c>
      <c r="M1806">
        <f>_xlfn.XLOOKUP(A1806,compensation_cleaned!$A:$A,compensation_cleaned!$B:$B,"Missing")</f>
        <v>1321437</v>
      </c>
      <c r="N1806">
        <f>_xlfn.XLOOKUP(A1806,compensation_cleaned!$A:$A,compensation_cleaned!$C:$C,"Missing")</f>
        <v>120684</v>
      </c>
      <c r="O1806" t="str">
        <f>_xlfn.XLOOKUP(A1806,compensation_cleaned!$A:$A,compensation_cleaned!$D:$D,"Missing")</f>
        <v>L4</v>
      </c>
      <c r="P1806">
        <f>_xlfn.XLOOKUP(A1806,engagement_pivot!$A:$A,engagement_pivot!$B:$B,"Missing")</f>
        <v>1</v>
      </c>
      <c r="Q1806" t="str">
        <f>IF(
  _xlfn.XLOOKUP(A1806, engagement_pivot!A:A, engagement_pivot!C:C, 0) &gt; 0,
  "Yes",
  "No"
)</f>
        <v>Yes</v>
      </c>
      <c r="R1806">
        <f t="shared" si="140"/>
        <v>40</v>
      </c>
      <c r="S1806" t="str">
        <f t="shared" si="141"/>
        <v>37+ months</v>
      </c>
      <c r="T1806">
        <f>_xlfn.XLOOKUP(A1806,performance_pivot!$A:$A,performance_pivot!$B:$B,"Missing")</f>
        <v>3</v>
      </c>
      <c r="U1806">
        <f>_xlfn.XLOOKUP(A1806,compensation_cleaned!$A:$A,compensation_cleaned!$F:$F,"Missing")</f>
        <v>1044648.4727722772</v>
      </c>
      <c r="V1806" t="str">
        <f t="shared" si="142"/>
        <v>Above Avg Pay</v>
      </c>
      <c r="W1806" t="str">
        <f t="shared" si="143"/>
        <v>Low/Avg Performer</v>
      </c>
      <c r="Y1806" t="str">
        <f t="shared" si="144"/>
        <v>Overpaid Low Performer</v>
      </c>
    </row>
    <row r="1807" spans="1:25">
      <c r="A1807" s="11" t="s">
        <v>1993</v>
      </c>
      <c r="B1807" s="12" t="s">
        <v>19</v>
      </c>
      <c r="C1807" s="12">
        <v>23</v>
      </c>
      <c r="D1807" s="12" t="s">
        <v>12</v>
      </c>
      <c r="E1807" s="12" t="s">
        <v>37</v>
      </c>
      <c r="F1807" s="12" t="s">
        <v>43</v>
      </c>
      <c r="G1807" s="13">
        <v>44978</v>
      </c>
      <c r="H1807" s="12" t="s">
        <v>287</v>
      </c>
      <c r="I1807" s="12" t="s">
        <v>23</v>
      </c>
      <c r="J1807" s="14" t="s">
        <v>24</v>
      </c>
      <c r="K1807" t="str">
        <f>_xlfn.XLOOKUP(A1807,attrition_cleaned!$A:$A,attrition_cleaned!$B:$B,"Missing")</f>
        <v>No</v>
      </c>
      <c r="L1807" s="13"/>
      <c r="M1807">
        <f>_xlfn.XLOOKUP(A1807,compensation_cleaned!$A:$A,compensation_cleaned!$B:$B,"Missing")</f>
        <v>575048</v>
      </c>
      <c r="N1807">
        <f>_xlfn.XLOOKUP(A1807,compensation_cleaned!$A:$A,compensation_cleaned!$C:$C,"Missing")</f>
        <v>71248</v>
      </c>
      <c r="O1807" t="str">
        <f>_xlfn.XLOOKUP(A1807,compensation_cleaned!$A:$A,compensation_cleaned!$D:$D,"Missing")</f>
        <v>L1</v>
      </c>
      <c r="P1807">
        <f>_xlfn.XLOOKUP(A1807,engagement_pivot!$A:$A,engagement_pivot!$B:$B,"Missing")</f>
        <v>5</v>
      </c>
      <c r="Q1807" t="str">
        <f>IF(
  _xlfn.XLOOKUP(A1807, engagement_pivot!A:A, engagement_pivot!C:C, 0) &gt; 0,
  "Yes",
  "No"
)</f>
        <v>Yes</v>
      </c>
      <c r="R1807">
        <f t="shared" si="140"/>
        <v>10</v>
      </c>
      <c r="S1807" t="str">
        <f t="shared" si="141"/>
        <v>0–12 months</v>
      </c>
      <c r="T1807">
        <f>_xlfn.XLOOKUP(A1807,performance_pivot!$A:$A,performance_pivot!$B:$B,"Missing")</f>
        <v>3.5</v>
      </c>
      <c r="U1807">
        <f>_xlfn.XLOOKUP(A1807,compensation_cleaned!$A:$A,compensation_cleaned!$F:$F,"Missing")</f>
        <v>499723.03723404254</v>
      </c>
      <c r="V1807" t="str">
        <f t="shared" si="142"/>
        <v>Above Avg Pay</v>
      </c>
      <c r="W1807" t="str">
        <f t="shared" si="143"/>
        <v>Low/Avg Performer</v>
      </c>
      <c r="Y1807" t="str">
        <f t="shared" si="144"/>
        <v>Overpaid Low Performer</v>
      </c>
    </row>
    <row r="1808" spans="1:25">
      <c r="A1808" s="7" t="s">
        <v>1994</v>
      </c>
      <c r="B1808" s="8" t="s">
        <v>11</v>
      </c>
      <c r="C1808" s="8">
        <v>38</v>
      </c>
      <c r="D1808" s="8" t="s">
        <v>12</v>
      </c>
      <c r="E1808" s="8" t="s">
        <v>37</v>
      </c>
      <c r="F1808" s="8" t="s">
        <v>38</v>
      </c>
      <c r="G1808" s="9">
        <v>43306</v>
      </c>
      <c r="H1808" s="8" t="s">
        <v>272</v>
      </c>
      <c r="I1808" s="8" t="s">
        <v>56</v>
      </c>
      <c r="J1808" s="10" t="s">
        <v>24</v>
      </c>
      <c r="K1808" t="str">
        <f>_xlfn.XLOOKUP(A1808,attrition_cleaned!$A:$A,attrition_cleaned!$B:$B,"Missing")</f>
        <v>Yes</v>
      </c>
      <c r="L1808" s="9">
        <v>44305</v>
      </c>
      <c r="M1808">
        <f>_xlfn.XLOOKUP(A1808,compensation_cleaned!$A:$A,compensation_cleaned!$B:$B,"Missing")</f>
        <v>1210432</v>
      </c>
      <c r="N1808">
        <f>_xlfn.XLOOKUP(A1808,compensation_cleaned!$A:$A,compensation_cleaned!$C:$C,"Missing")</f>
        <v>154419</v>
      </c>
      <c r="O1808" t="str">
        <f>_xlfn.XLOOKUP(A1808,compensation_cleaned!$A:$A,compensation_cleaned!$D:$D,"Missing")</f>
        <v>L4</v>
      </c>
      <c r="P1808">
        <f>_xlfn.XLOOKUP(A1808,engagement_pivot!$A:$A,engagement_pivot!$B:$B,"Missing")</f>
        <v>3</v>
      </c>
      <c r="Q1808" t="str">
        <f>IF(
  _xlfn.XLOOKUP(A1808, engagement_pivot!A:A, engagement_pivot!C:C, 0) &gt; 0,
  "Yes",
  "No"
)</f>
        <v>Yes</v>
      </c>
      <c r="R1808">
        <f t="shared" si="140"/>
        <v>32</v>
      </c>
      <c r="S1808" t="str">
        <f t="shared" si="141"/>
        <v>13–36 months</v>
      </c>
      <c r="T1808">
        <f>_xlfn.XLOOKUP(A1808,performance_pivot!$A:$A,performance_pivot!$B:$B,"Missing")</f>
        <v>3.6666666666666665</v>
      </c>
      <c r="U1808">
        <f>_xlfn.XLOOKUP(A1808,compensation_cleaned!$A:$A,compensation_cleaned!$F:$F,"Missing")</f>
        <v>1044648.4727722772</v>
      </c>
      <c r="V1808" t="str">
        <f t="shared" si="142"/>
        <v>Above Avg Pay</v>
      </c>
      <c r="W1808" t="str">
        <f t="shared" si="143"/>
        <v>Low/Avg Performer</v>
      </c>
      <c r="Y1808" t="str">
        <f t="shared" si="144"/>
        <v>Overpaid Low Performer</v>
      </c>
    </row>
    <row r="1809" spans="1:25">
      <c r="A1809" s="11" t="s">
        <v>1995</v>
      </c>
      <c r="B1809" s="12" t="s">
        <v>19</v>
      </c>
      <c r="C1809" s="12">
        <v>26</v>
      </c>
      <c r="D1809" s="12" t="s">
        <v>12</v>
      </c>
      <c r="E1809" s="12" t="s">
        <v>37</v>
      </c>
      <c r="F1809" s="12" t="s">
        <v>43</v>
      </c>
      <c r="G1809" s="13">
        <v>44879</v>
      </c>
      <c r="H1809" s="12" t="s">
        <v>341</v>
      </c>
      <c r="I1809" s="12" t="s">
        <v>23</v>
      </c>
      <c r="J1809" s="14" t="s">
        <v>24</v>
      </c>
      <c r="K1809" t="str">
        <f>_xlfn.XLOOKUP(A1809,attrition_cleaned!$A:$A,attrition_cleaned!$B:$B,"Missing")</f>
        <v>No</v>
      </c>
      <c r="L1809" s="13"/>
      <c r="M1809">
        <f>_xlfn.XLOOKUP(A1809,compensation_cleaned!$A:$A,compensation_cleaned!$B:$B,"Missing")</f>
        <v>652175</v>
      </c>
      <c r="N1809">
        <f>_xlfn.XLOOKUP(A1809,compensation_cleaned!$A:$A,compensation_cleaned!$C:$C,"Missing")</f>
        <v>59210</v>
      </c>
      <c r="O1809" t="str">
        <f>_xlfn.XLOOKUP(A1809,compensation_cleaned!$A:$A,compensation_cleaned!$D:$D,"Missing")</f>
        <v>L2</v>
      </c>
      <c r="P1809">
        <f>_xlfn.XLOOKUP(A1809,engagement_pivot!$A:$A,engagement_pivot!$B:$B,"Missing")</f>
        <v>2.5</v>
      </c>
      <c r="Q1809" t="str">
        <f>IF(
  _xlfn.XLOOKUP(A1809, engagement_pivot!A:A, engagement_pivot!C:C, 0) &gt; 0,
  "Yes",
  "No"
)</f>
        <v>Yes</v>
      </c>
      <c r="R1809">
        <f t="shared" si="140"/>
        <v>13</v>
      </c>
      <c r="S1809" t="str">
        <f t="shared" si="141"/>
        <v>13–36 months</v>
      </c>
      <c r="T1809">
        <f>_xlfn.XLOOKUP(A1809,performance_pivot!$A:$A,performance_pivot!$B:$B,"Missing")</f>
        <v>3.75</v>
      </c>
      <c r="U1809">
        <f>_xlfn.XLOOKUP(A1809,compensation_cleaned!$A:$A,compensation_cleaned!$F:$F,"Missing")</f>
        <v>746435.40070921986</v>
      </c>
      <c r="V1809" t="str">
        <f t="shared" si="142"/>
        <v>Below Avg Pay</v>
      </c>
      <c r="W1809" t="str">
        <f t="shared" si="143"/>
        <v>Low/Avg Performer</v>
      </c>
      <c r="Y1809" t="str">
        <f t="shared" si="144"/>
        <v>Low Pay &amp; Low Performance</v>
      </c>
    </row>
    <row r="1810" spans="1:25">
      <c r="A1810" s="7" t="s">
        <v>1996</v>
      </c>
      <c r="B1810" s="8" t="s">
        <v>11</v>
      </c>
      <c r="C1810" s="8">
        <v>34</v>
      </c>
      <c r="D1810" s="8" t="s">
        <v>12</v>
      </c>
      <c r="E1810" s="8" t="s">
        <v>26</v>
      </c>
      <c r="F1810" s="8" t="s">
        <v>58</v>
      </c>
      <c r="G1810" s="9">
        <v>43241</v>
      </c>
      <c r="H1810" s="8" t="s">
        <v>372</v>
      </c>
      <c r="I1810" s="8" t="s">
        <v>23</v>
      </c>
      <c r="J1810" s="10" t="s">
        <v>24</v>
      </c>
      <c r="K1810" t="str">
        <f>_xlfn.XLOOKUP(A1810,attrition_cleaned!$A:$A,attrition_cleaned!$B:$B,"Missing")</f>
        <v>Yes</v>
      </c>
      <c r="L1810" s="9">
        <v>44090</v>
      </c>
      <c r="M1810">
        <f>_xlfn.XLOOKUP(A1810,compensation_cleaned!$A:$A,compensation_cleaned!$B:$B,"Missing")</f>
        <v>796024</v>
      </c>
      <c r="N1810">
        <f>_xlfn.XLOOKUP(A1810,compensation_cleaned!$A:$A,compensation_cleaned!$C:$C,"Missing")</f>
        <v>109666</v>
      </c>
      <c r="O1810" t="str">
        <f>_xlfn.XLOOKUP(A1810,compensation_cleaned!$A:$A,compensation_cleaned!$D:$D,"Missing")</f>
        <v>L2</v>
      </c>
      <c r="P1810">
        <f>_xlfn.XLOOKUP(A1810,engagement_pivot!$A:$A,engagement_pivot!$B:$B,"Missing")</f>
        <v>1.5</v>
      </c>
      <c r="Q1810" t="str">
        <f>IF(
  _xlfn.XLOOKUP(A1810, engagement_pivot!A:A, engagement_pivot!C:C, 0) &gt; 0,
  "Yes",
  "No"
)</f>
        <v>Yes</v>
      </c>
      <c r="R1810">
        <f t="shared" si="140"/>
        <v>27</v>
      </c>
      <c r="S1810" t="str">
        <f t="shared" si="141"/>
        <v>13–36 months</v>
      </c>
      <c r="T1810">
        <f>_xlfn.XLOOKUP(A1810,performance_pivot!$A:$A,performance_pivot!$B:$B,"Missing")</f>
        <v>3.6666666666666665</v>
      </c>
      <c r="U1810">
        <f>_xlfn.XLOOKUP(A1810,compensation_cleaned!$A:$A,compensation_cleaned!$F:$F,"Missing")</f>
        <v>746435.40070921986</v>
      </c>
      <c r="V1810" t="str">
        <f t="shared" si="142"/>
        <v>Above Avg Pay</v>
      </c>
      <c r="W1810" t="str">
        <f t="shared" si="143"/>
        <v>Low/Avg Performer</v>
      </c>
      <c r="Y1810" t="str">
        <f t="shared" si="144"/>
        <v>Overpaid Low Performer</v>
      </c>
    </row>
    <row r="1811" spans="1:25">
      <c r="A1811" s="11" t="s">
        <v>1997</v>
      </c>
      <c r="B1811" s="12" t="s">
        <v>11</v>
      </c>
      <c r="C1811" s="12">
        <v>44</v>
      </c>
      <c r="D1811" s="12" t="s">
        <v>20</v>
      </c>
      <c r="E1811" s="12" t="s">
        <v>37</v>
      </c>
      <c r="F1811" s="12" t="s">
        <v>38</v>
      </c>
      <c r="G1811" s="13">
        <v>43262</v>
      </c>
      <c r="H1811" s="12" t="s">
        <v>545</v>
      </c>
      <c r="I1811" s="12" t="s">
        <v>16</v>
      </c>
      <c r="J1811" s="14" t="s">
        <v>24</v>
      </c>
      <c r="K1811" t="str">
        <f>_xlfn.XLOOKUP(A1811,attrition_cleaned!$A:$A,attrition_cleaned!$B:$B,"Missing")</f>
        <v>No</v>
      </c>
      <c r="L1811" s="13"/>
      <c r="M1811">
        <f>_xlfn.XLOOKUP(A1811,compensation_cleaned!$A:$A,compensation_cleaned!$B:$B,"Missing")</f>
        <v>422203</v>
      </c>
      <c r="N1811">
        <f>_xlfn.XLOOKUP(A1811,compensation_cleaned!$A:$A,compensation_cleaned!$C:$C,"Missing")</f>
        <v>49289</v>
      </c>
      <c r="O1811" t="str">
        <f>_xlfn.XLOOKUP(A1811,compensation_cleaned!$A:$A,compensation_cleaned!$D:$D,"Missing")</f>
        <v>L1</v>
      </c>
      <c r="P1811">
        <f>_xlfn.XLOOKUP(A1811,engagement_pivot!$A:$A,engagement_pivot!$B:$B,"Missing")</f>
        <v>5</v>
      </c>
      <c r="Q1811" t="str">
        <f>IF(
  _xlfn.XLOOKUP(A1811, engagement_pivot!A:A, engagement_pivot!C:C, 0) &gt; 0,
  "Yes",
  "No"
)</f>
        <v>Yes</v>
      </c>
      <c r="R1811">
        <f t="shared" si="140"/>
        <v>66</v>
      </c>
      <c r="S1811" t="str">
        <f t="shared" si="141"/>
        <v>37+ months</v>
      </c>
      <c r="T1811">
        <f>_xlfn.XLOOKUP(A1811,performance_pivot!$A:$A,performance_pivot!$B:$B,"Missing")</f>
        <v>4</v>
      </c>
      <c r="U1811">
        <f>_xlfn.XLOOKUP(A1811,compensation_cleaned!$A:$A,compensation_cleaned!$F:$F,"Missing")</f>
        <v>499723.03723404254</v>
      </c>
      <c r="V1811" t="str">
        <f t="shared" si="142"/>
        <v>Below Avg Pay</v>
      </c>
      <c r="W1811" t="str">
        <f t="shared" si="143"/>
        <v>High Performer</v>
      </c>
      <c r="Y1811" t="str">
        <f t="shared" si="144"/>
        <v>Underpaid High Performer</v>
      </c>
    </row>
    <row r="1812" spans="1:25">
      <c r="A1812" s="7" t="s">
        <v>1998</v>
      </c>
      <c r="B1812" s="8" t="s">
        <v>11</v>
      </c>
      <c r="C1812" s="8">
        <v>27</v>
      </c>
      <c r="D1812" s="8" t="s">
        <v>12</v>
      </c>
      <c r="E1812" s="8" t="s">
        <v>37</v>
      </c>
      <c r="F1812" s="8" t="s">
        <v>43</v>
      </c>
      <c r="G1812" s="9">
        <v>42799</v>
      </c>
      <c r="H1812" s="8" t="s">
        <v>98</v>
      </c>
      <c r="I1812" s="8" t="s">
        <v>16</v>
      </c>
      <c r="J1812" s="10" t="s">
        <v>17</v>
      </c>
      <c r="K1812" t="str">
        <f>_xlfn.XLOOKUP(A1812,attrition_cleaned!$A:$A,attrition_cleaned!$B:$B,"Missing")</f>
        <v>Yes</v>
      </c>
      <c r="L1812" s="9">
        <v>43001</v>
      </c>
      <c r="M1812">
        <f>_xlfn.XLOOKUP(A1812,compensation_cleaned!$A:$A,compensation_cleaned!$B:$B,"Missing")</f>
        <v>1223279</v>
      </c>
      <c r="N1812">
        <f>_xlfn.XLOOKUP(A1812,compensation_cleaned!$A:$A,compensation_cleaned!$C:$C,"Missing")</f>
        <v>68074</v>
      </c>
      <c r="O1812" t="str">
        <f>_xlfn.XLOOKUP(A1812,compensation_cleaned!$A:$A,compensation_cleaned!$D:$D,"Missing")</f>
        <v>L4</v>
      </c>
      <c r="P1812">
        <f>_xlfn.XLOOKUP(A1812,engagement_pivot!$A:$A,engagement_pivot!$B:$B,"Missing")</f>
        <v>5</v>
      </c>
      <c r="Q1812" t="str">
        <f>IF(
  _xlfn.XLOOKUP(A1812, engagement_pivot!A:A, engagement_pivot!C:C, 0) &gt; 0,
  "Yes",
  "No"
)</f>
        <v>Yes</v>
      </c>
      <c r="R1812">
        <f t="shared" si="140"/>
        <v>6</v>
      </c>
      <c r="S1812" t="str">
        <f t="shared" si="141"/>
        <v>0–12 months</v>
      </c>
      <c r="T1812">
        <f>_xlfn.XLOOKUP(A1812,performance_pivot!$A:$A,performance_pivot!$B:$B,"Missing")</f>
        <v>4.25</v>
      </c>
      <c r="U1812">
        <f>_xlfn.XLOOKUP(A1812,compensation_cleaned!$A:$A,compensation_cleaned!$F:$F,"Missing")</f>
        <v>1044648.4727722772</v>
      </c>
      <c r="V1812" t="str">
        <f t="shared" si="142"/>
        <v>Above Avg Pay</v>
      </c>
      <c r="W1812" t="str">
        <f t="shared" si="143"/>
        <v>High Performer</v>
      </c>
      <c r="Y1812" t="str">
        <f t="shared" si="144"/>
        <v>Well Aligned</v>
      </c>
    </row>
    <row r="1813" spans="1:25">
      <c r="A1813" s="11" t="s">
        <v>1999</v>
      </c>
      <c r="B1813" s="12" t="s">
        <v>11</v>
      </c>
      <c r="C1813" s="12">
        <v>42</v>
      </c>
      <c r="D1813" s="12" t="s">
        <v>20</v>
      </c>
      <c r="E1813" s="12" t="s">
        <v>13</v>
      </c>
      <c r="F1813" s="12" t="s">
        <v>21</v>
      </c>
      <c r="G1813" s="13">
        <v>45209</v>
      </c>
      <c r="H1813" s="12" t="s">
        <v>774</v>
      </c>
      <c r="I1813" s="12" t="s">
        <v>56</v>
      </c>
      <c r="J1813" s="14" t="s">
        <v>24</v>
      </c>
      <c r="K1813" t="str">
        <f>_xlfn.XLOOKUP(A1813,attrition_cleaned!$A:$A,attrition_cleaned!$B:$B,"Missing")</f>
        <v>No</v>
      </c>
      <c r="L1813" s="13"/>
      <c r="M1813">
        <f>_xlfn.XLOOKUP(A1813,compensation_cleaned!$A:$A,compensation_cleaned!$B:$B,"Missing")</f>
        <v>874370</v>
      </c>
      <c r="N1813">
        <f>_xlfn.XLOOKUP(A1813,compensation_cleaned!$A:$A,compensation_cleaned!$C:$C,"Missing")</f>
        <v>43861</v>
      </c>
      <c r="O1813" t="str">
        <f>_xlfn.XLOOKUP(A1813,compensation_cleaned!$A:$A,compensation_cleaned!$D:$D,"Missing")</f>
        <v>L2</v>
      </c>
      <c r="P1813">
        <f>_xlfn.XLOOKUP(A1813,engagement_pivot!$A:$A,engagement_pivot!$B:$B,"Missing")</f>
        <v>3</v>
      </c>
      <c r="Q1813" t="str">
        <f>IF(
  _xlfn.XLOOKUP(A1813, engagement_pivot!A:A, engagement_pivot!C:C, 0) &gt; 0,
  "Yes",
  "No"
)</f>
        <v>Yes</v>
      </c>
      <c r="R1813">
        <f t="shared" si="140"/>
        <v>2</v>
      </c>
      <c r="S1813" t="str">
        <f t="shared" si="141"/>
        <v>0–12 months</v>
      </c>
      <c r="T1813">
        <f>_xlfn.XLOOKUP(A1813,performance_pivot!$A:$A,performance_pivot!$B:$B,"Missing")</f>
        <v>3</v>
      </c>
      <c r="U1813">
        <f>_xlfn.XLOOKUP(A1813,compensation_cleaned!$A:$A,compensation_cleaned!$F:$F,"Missing")</f>
        <v>746435.40070921986</v>
      </c>
      <c r="V1813" t="str">
        <f t="shared" si="142"/>
        <v>Above Avg Pay</v>
      </c>
      <c r="W1813" t="str">
        <f t="shared" si="143"/>
        <v>Low/Avg Performer</v>
      </c>
      <c r="Y1813" t="str">
        <f t="shared" si="144"/>
        <v>Overpaid Low Performer</v>
      </c>
    </row>
    <row r="1814" spans="1:25">
      <c r="A1814" s="7" t="s">
        <v>2000</v>
      </c>
      <c r="B1814" s="8" t="s">
        <v>19</v>
      </c>
      <c r="C1814" s="8">
        <v>39</v>
      </c>
      <c r="D1814" s="8" t="s">
        <v>12</v>
      </c>
      <c r="E1814" s="8" t="s">
        <v>13</v>
      </c>
      <c r="F1814" s="8" t="s">
        <v>14</v>
      </c>
      <c r="G1814" s="9">
        <v>43128</v>
      </c>
      <c r="H1814" s="8" t="s">
        <v>126</v>
      </c>
      <c r="I1814" s="8" t="s">
        <v>31</v>
      </c>
      <c r="J1814" s="10" t="s">
        <v>17</v>
      </c>
      <c r="K1814" t="str">
        <f>_xlfn.XLOOKUP(A1814,attrition_cleaned!$A:$A,attrition_cleaned!$B:$B,"Missing")</f>
        <v>No</v>
      </c>
      <c r="L1814" s="9"/>
      <c r="M1814">
        <f>_xlfn.XLOOKUP(A1814,compensation_cleaned!$A:$A,compensation_cleaned!$B:$B,"Missing")</f>
        <v>476331</v>
      </c>
      <c r="N1814">
        <f>_xlfn.XLOOKUP(A1814,compensation_cleaned!$A:$A,compensation_cleaned!$C:$C,"Missing")</f>
        <v>59510</v>
      </c>
      <c r="O1814" t="str">
        <f>_xlfn.XLOOKUP(A1814,compensation_cleaned!$A:$A,compensation_cleaned!$D:$D,"Missing")</f>
        <v>L1</v>
      </c>
      <c r="P1814">
        <f>_xlfn.XLOOKUP(A1814,engagement_pivot!$A:$A,engagement_pivot!$B:$B,"Missing")</f>
        <v>1</v>
      </c>
      <c r="Q1814" t="str">
        <f>IF(
  _xlfn.XLOOKUP(A1814, engagement_pivot!A:A, engagement_pivot!C:C, 0) &gt; 0,
  "Yes",
  "No"
)</f>
        <v>Yes</v>
      </c>
      <c r="R1814">
        <f t="shared" si="140"/>
        <v>71</v>
      </c>
      <c r="S1814" t="str">
        <f t="shared" si="141"/>
        <v>37+ months</v>
      </c>
      <c r="T1814">
        <f>_xlfn.XLOOKUP(A1814,performance_pivot!$A:$A,performance_pivot!$B:$B,"Missing")</f>
        <v>4</v>
      </c>
      <c r="U1814">
        <f>_xlfn.XLOOKUP(A1814,compensation_cleaned!$A:$A,compensation_cleaned!$F:$F,"Missing")</f>
        <v>499723.03723404254</v>
      </c>
      <c r="V1814" t="str">
        <f t="shared" si="142"/>
        <v>Below Avg Pay</v>
      </c>
      <c r="W1814" t="str">
        <f t="shared" si="143"/>
        <v>High Performer</v>
      </c>
      <c r="Y1814" t="str">
        <f t="shared" si="144"/>
        <v>Underpaid High Performer</v>
      </c>
    </row>
    <row r="1815" spans="1:25">
      <c r="A1815" s="11" t="s">
        <v>2001</v>
      </c>
      <c r="B1815" s="12" t="s">
        <v>19</v>
      </c>
      <c r="C1815" s="12">
        <v>33</v>
      </c>
      <c r="D1815" s="12" t="s">
        <v>12</v>
      </c>
      <c r="E1815" s="12" t="s">
        <v>13</v>
      </c>
      <c r="F1815" s="12" t="s">
        <v>21</v>
      </c>
      <c r="G1815" s="13">
        <v>44051</v>
      </c>
      <c r="H1815" s="12" t="s">
        <v>169</v>
      </c>
      <c r="I1815" s="12" t="s">
        <v>70</v>
      </c>
      <c r="J1815" s="14" t="s">
        <v>17</v>
      </c>
      <c r="K1815" t="str">
        <f>_xlfn.XLOOKUP(A1815,attrition_cleaned!$A:$A,attrition_cleaned!$B:$B,"Missing")</f>
        <v>No</v>
      </c>
      <c r="L1815" s="13"/>
      <c r="M1815">
        <f>_xlfn.XLOOKUP(A1815,compensation_cleaned!$A:$A,compensation_cleaned!$B:$B,"Missing")</f>
        <v>1130861</v>
      </c>
      <c r="N1815">
        <f>_xlfn.XLOOKUP(A1815,compensation_cleaned!$A:$A,compensation_cleaned!$C:$C,"Missing")</f>
        <v>138191</v>
      </c>
      <c r="O1815" t="str">
        <f>_xlfn.XLOOKUP(A1815,compensation_cleaned!$A:$A,compensation_cleaned!$D:$D,"Missing")</f>
        <v>L3</v>
      </c>
      <c r="P1815">
        <f>_xlfn.XLOOKUP(A1815,engagement_pivot!$A:$A,engagement_pivot!$B:$B,"Missing")</f>
        <v>5</v>
      </c>
      <c r="Q1815" t="str">
        <f>IF(
  _xlfn.XLOOKUP(A1815, engagement_pivot!A:A, engagement_pivot!C:C, 0) &gt; 0,
  "Yes",
  "No"
)</f>
        <v>Yes</v>
      </c>
      <c r="R1815">
        <f t="shared" si="140"/>
        <v>40</v>
      </c>
      <c r="S1815" t="str">
        <f t="shared" si="141"/>
        <v>37+ months</v>
      </c>
      <c r="T1815">
        <f>_xlfn.XLOOKUP(A1815,performance_pivot!$A:$A,performance_pivot!$B:$B,"Missing")</f>
        <v>3.75</v>
      </c>
      <c r="U1815">
        <f>_xlfn.XLOOKUP(A1815,compensation_cleaned!$A:$A,compensation_cleaned!$F:$F,"Missing")</f>
        <v>1044648.4727722772</v>
      </c>
      <c r="V1815" t="str">
        <f t="shared" si="142"/>
        <v>Above Avg Pay</v>
      </c>
      <c r="W1815" t="str">
        <f t="shared" si="143"/>
        <v>Low/Avg Performer</v>
      </c>
      <c r="Y1815" t="str">
        <f t="shared" si="144"/>
        <v>Overpaid Low Performer</v>
      </c>
    </row>
    <row r="1816" spans="1:25">
      <c r="A1816" s="7" t="s">
        <v>2002</v>
      </c>
      <c r="B1816" s="8" t="s">
        <v>19</v>
      </c>
      <c r="C1816" s="8">
        <v>35</v>
      </c>
      <c r="D1816" s="8" t="s">
        <v>20</v>
      </c>
      <c r="E1816" s="8" t="s">
        <v>13</v>
      </c>
      <c r="F1816" s="8" t="s">
        <v>14</v>
      </c>
      <c r="G1816" s="9">
        <v>43627</v>
      </c>
      <c r="H1816" s="8" t="s">
        <v>96</v>
      </c>
      <c r="I1816" s="8" t="s">
        <v>70</v>
      </c>
      <c r="J1816" s="10" t="s">
        <v>24</v>
      </c>
      <c r="K1816" t="str">
        <f>_xlfn.XLOOKUP(A1816,attrition_cleaned!$A:$A,attrition_cleaned!$B:$B,"Missing")</f>
        <v>No</v>
      </c>
      <c r="L1816" s="9"/>
      <c r="M1816">
        <f>_xlfn.XLOOKUP(A1816,compensation_cleaned!$A:$A,compensation_cleaned!$B:$B,"Missing")</f>
        <v>1314474</v>
      </c>
      <c r="N1816">
        <f>_xlfn.XLOOKUP(A1816,compensation_cleaned!$A:$A,compensation_cleaned!$C:$C,"Missing")</f>
        <v>118512</v>
      </c>
      <c r="O1816" t="str">
        <f>_xlfn.XLOOKUP(A1816,compensation_cleaned!$A:$A,compensation_cleaned!$D:$D,"Missing")</f>
        <v>L4</v>
      </c>
      <c r="P1816">
        <f>_xlfn.XLOOKUP(A1816,engagement_pivot!$A:$A,engagement_pivot!$B:$B,"Missing")</f>
        <v>3</v>
      </c>
      <c r="Q1816" t="str">
        <f>IF(
  _xlfn.XLOOKUP(A1816, engagement_pivot!A:A, engagement_pivot!C:C, 0) &gt; 0,
  "Yes",
  "No"
)</f>
        <v>Yes</v>
      </c>
      <c r="R1816">
        <f t="shared" si="140"/>
        <v>54</v>
      </c>
      <c r="S1816" t="str">
        <f t="shared" si="141"/>
        <v>37+ months</v>
      </c>
      <c r="T1816">
        <f>_xlfn.XLOOKUP(A1816,performance_pivot!$A:$A,performance_pivot!$B:$B,"Missing")</f>
        <v>4</v>
      </c>
      <c r="U1816">
        <f>_xlfn.XLOOKUP(A1816,compensation_cleaned!$A:$A,compensation_cleaned!$F:$F,"Missing")</f>
        <v>1044648.4727722772</v>
      </c>
      <c r="V1816" t="str">
        <f t="shared" si="142"/>
        <v>Above Avg Pay</v>
      </c>
      <c r="W1816" t="str">
        <f t="shared" si="143"/>
        <v>High Performer</v>
      </c>
      <c r="Y1816" t="str">
        <f t="shared" si="144"/>
        <v>Well Aligned</v>
      </c>
    </row>
    <row r="1817" spans="1:25">
      <c r="A1817" s="11" t="s">
        <v>2003</v>
      </c>
      <c r="B1817" s="12" t="s">
        <v>19</v>
      </c>
      <c r="C1817" s="12">
        <v>26</v>
      </c>
      <c r="D1817" s="12" t="s">
        <v>20</v>
      </c>
      <c r="E1817" s="12" t="s">
        <v>26</v>
      </c>
      <c r="F1817" s="12" t="s">
        <v>58</v>
      </c>
      <c r="G1817" s="13">
        <v>45032</v>
      </c>
      <c r="H1817" s="12" t="s">
        <v>115</v>
      </c>
      <c r="I1817" s="12" t="s">
        <v>31</v>
      </c>
      <c r="J1817" s="14" t="s">
        <v>24</v>
      </c>
      <c r="K1817" t="str">
        <f>_xlfn.XLOOKUP(A1817,attrition_cleaned!$A:$A,attrition_cleaned!$B:$B,"Missing")</f>
        <v>No</v>
      </c>
      <c r="L1817" s="13"/>
      <c r="M1817">
        <f>_xlfn.XLOOKUP(A1817,compensation_cleaned!$A:$A,compensation_cleaned!$B:$B,"Missing")</f>
        <v>1074455</v>
      </c>
      <c r="N1817">
        <f>_xlfn.XLOOKUP(A1817,compensation_cleaned!$A:$A,compensation_cleaned!$C:$C,"Missing")</f>
        <v>78153</v>
      </c>
      <c r="O1817" t="str">
        <f>_xlfn.XLOOKUP(A1817,compensation_cleaned!$A:$A,compensation_cleaned!$D:$D,"Missing")</f>
        <v>L3</v>
      </c>
      <c r="P1817">
        <f>_xlfn.XLOOKUP(A1817,engagement_pivot!$A:$A,engagement_pivot!$B:$B,"Missing")</f>
        <v>3</v>
      </c>
      <c r="Q1817" t="str">
        <f>IF(
  _xlfn.XLOOKUP(A1817, engagement_pivot!A:A, engagement_pivot!C:C, 0) &gt; 0,
  "Yes",
  "No"
)</f>
        <v>Yes</v>
      </c>
      <c r="R1817">
        <f t="shared" si="140"/>
        <v>8</v>
      </c>
      <c r="S1817" t="str">
        <f t="shared" si="141"/>
        <v>0–12 months</v>
      </c>
      <c r="T1817">
        <f>_xlfn.XLOOKUP(A1817,performance_pivot!$A:$A,performance_pivot!$B:$B,"Missing")</f>
        <v>2.3333333333333335</v>
      </c>
      <c r="U1817">
        <f>_xlfn.XLOOKUP(A1817,compensation_cleaned!$A:$A,compensation_cleaned!$F:$F,"Missing")</f>
        <v>1044648.4727722772</v>
      </c>
      <c r="V1817" t="str">
        <f t="shared" si="142"/>
        <v>Above Avg Pay</v>
      </c>
      <c r="W1817" t="str">
        <f t="shared" si="143"/>
        <v>Low/Avg Performer</v>
      </c>
      <c r="Y1817" t="str">
        <f t="shared" si="144"/>
        <v>Overpaid Low Performer</v>
      </c>
    </row>
    <row r="1818" spans="1:25">
      <c r="A1818" s="7" t="s">
        <v>2004</v>
      </c>
      <c r="B1818" s="8" t="s">
        <v>11</v>
      </c>
      <c r="C1818" s="8">
        <v>42</v>
      </c>
      <c r="D1818" s="8" t="s">
        <v>20</v>
      </c>
      <c r="E1818" s="8" t="s">
        <v>33</v>
      </c>
      <c r="F1818" s="8" t="s">
        <v>112</v>
      </c>
      <c r="G1818" s="9">
        <v>42794</v>
      </c>
      <c r="H1818" s="8" t="s">
        <v>338</v>
      </c>
      <c r="I1818" s="8" t="s">
        <v>23</v>
      </c>
      <c r="J1818" s="10" t="s">
        <v>24</v>
      </c>
      <c r="K1818" t="str">
        <f>_xlfn.XLOOKUP(A1818,attrition_cleaned!$A:$A,attrition_cleaned!$B:$B,"Missing")</f>
        <v>Yes</v>
      </c>
      <c r="L1818" s="9">
        <v>43841</v>
      </c>
      <c r="M1818">
        <f>_xlfn.XLOOKUP(A1818,compensation_cleaned!$A:$A,compensation_cleaned!$B:$B,"Missing")</f>
        <v>762128</v>
      </c>
      <c r="N1818">
        <f>_xlfn.XLOOKUP(A1818,compensation_cleaned!$A:$A,compensation_cleaned!$C:$C,"Missing")</f>
        <v>112111</v>
      </c>
      <c r="O1818" t="str">
        <f>_xlfn.XLOOKUP(A1818,compensation_cleaned!$A:$A,compensation_cleaned!$D:$D,"Missing")</f>
        <v>L2</v>
      </c>
      <c r="P1818">
        <f>_xlfn.XLOOKUP(A1818,engagement_pivot!$A:$A,engagement_pivot!$B:$B,"Missing")</f>
        <v>1</v>
      </c>
      <c r="Q1818" t="str">
        <f>IF(
  _xlfn.XLOOKUP(A1818, engagement_pivot!A:A, engagement_pivot!C:C, 0) &gt; 0,
  "Yes",
  "No"
)</f>
        <v>Yes</v>
      </c>
      <c r="R1818">
        <f t="shared" si="140"/>
        <v>34</v>
      </c>
      <c r="S1818" t="str">
        <f t="shared" si="141"/>
        <v>13–36 months</v>
      </c>
      <c r="T1818">
        <f>_xlfn.XLOOKUP(A1818,performance_pivot!$A:$A,performance_pivot!$B:$B,"Missing")</f>
        <v>3.5</v>
      </c>
      <c r="U1818">
        <f>_xlfn.XLOOKUP(A1818,compensation_cleaned!$A:$A,compensation_cleaned!$F:$F,"Missing")</f>
        <v>746435.40070921986</v>
      </c>
      <c r="V1818" t="str">
        <f t="shared" si="142"/>
        <v>Above Avg Pay</v>
      </c>
      <c r="W1818" t="str">
        <f t="shared" si="143"/>
        <v>Low/Avg Performer</v>
      </c>
      <c r="Y1818" t="str">
        <f t="shared" si="144"/>
        <v>Overpaid Low Performer</v>
      </c>
    </row>
    <row r="1819" spans="1:25">
      <c r="A1819" s="11" t="s">
        <v>2005</v>
      </c>
      <c r="B1819" s="12" t="s">
        <v>19</v>
      </c>
      <c r="C1819" s="12">
        <v>36</v>
      </c>
      <c r="D1819" s="12" t="s">
        <v>12</v>
      </c>
      <c r="E1819" s="12" t="s">
        <v>49</v>
      </c>
      <c r="F1819" s="12" t="s">
        <v>68</v>
      </c>
      <c r="G1819" s="13">
        <v>44165</v>
      </c>
      <c r="H1819" s="12" t="s">
        <v>634</v>
      </c>
      <c r="I1819" s="12" t="s">
        <v>45</v>
      </c>
      <c r="J1819" s="14" t="s">
        <v>24</v>
      </c>
      <c r="K1819" t="str">
        <f>_xlfn.XLOOKUP(A1819,attrition_cleaned!$A:$A,attrition_cleaned!$B:$B,"Missing")</f>
        <v>No</v>
      </c>
      <c r="L1819" s="13"/>
      <c r="M1819">
        <f>_xlfn.XLOOKUP(A1819,compensation_cleaned!$A:$A,compensation_cleaned!$B:$B,"Missing")</f>
        <v>598107</v>
      </c>
      <c r="N1819">
        <f>_xlfn.XLOOKUP(A1819,compensation_cleaned!$A:$A,compensation_cleaned!$C:$C,"Missing")</f>
        <v>49745</v>
      </c>
      <c r="O1819" t="str">
        <f>_xlfn.XLOOKUP(A1819,compensation_cleaned!$A:$A,compensation_cleaned!$D:$D,"Missing")</f>
        <v>L1</v>
      </c>
      <c r="P1819">
        <f>_xlfn.XLOOKUP(A1819,engagement_pivot!$A:$A,engagement_pivot!$B:$B,"Missing")</f>
        <v>4</v>
      </c>
      <c r="Q1819" t="str">
        <f>IF(
  _xlfn.XLOOKUP(A1819, engagement_pivot!A:A, engagement_pivot!C:C, 0) &gt; 0,
  "Yes",
  "No"
)</f>
        <v>Yes</v>
      </c>
      <c r="R1819">
        <f t="shared" si="140"/>
        <v>37</v>
      </c>
      <c r="S1819" t="str">
        <f t="shared" si="141"/>
        <v>37+ months</v>
      </c>
      <c r="T1819">
        <f>_xlfn.XLOOKUP(A1819,performance_pivot!$A:$A,performance_pivot!$B:$B,"Missing")</f>
        <v>3</v>
      </c>
      <c r="U1819">
        <f>_xlfn.XLOOKUP(A1819,compensation_cleaned!$A:$A,compensation_cleaned!$F:$F,"Missing")</f>
        <v>499723.03723404254</v>
      </c>
      <c r="V1819" t="str">
        <f t="shared" si="142"/>
        <v>Above Avg Pay</v>
      </c>
      <c r="W1819" t="str">
        <f t="shared" si="143"/>
        <v>Low/Avg Performer</v>
      </c>
      <c r="Y1819" t="str">
        <f t="shared" si="144"/>
        <v>Overpaid Low Performer</v>
      </c>
    </row>
    <row r="1820" spans="1:25">
      <c r="A1820" s="7" t="s">
        <v>2006</v>
      </c>
      <c r="B1820" s="8" t="s">
        <v>19</v>
      </c>
      <c r="C1820" s="8">
        <v>43</v>
      </c>
      <c r="D1820" s="8" t="s">
        <v>20</v>
      </c>
      <c r="E1820" s="8" t="s">
        <v>49</v>
      </c>
      <c r="F1820" s="8" t="s">
        <v>50</v>
      </c>
      <c r="G1820" s="9">
        <v>44874</v>
      </c>
      <c r="H1820" s="8" t="s">
        <v>368</v>
      </c>
      <c r="I1820" s="8" t="s">
        <v>45</v>
      </c>
      <c r="J1820" s="10" t="s">
        <v>24</v>
      </c>
      <c r="K1820" t="str">
        <f>_xlfn.XLOOKUP(A1820,attrition_cleaned!$A:$A,attrition_cleaned!$B:$B,"Missing")</f>
        <v>No</v>
      </c>
      <c r="L1820" s="9"/>
      <c r="M1820">
        <f>_xlfn.XLOOKUP(A1820,compensation_cleaned!$A:$A,compensation_cleaned!$B:$B,"Missing")</f>
        <v>547817</v>
      </c>
      <c r="N1820">
        <f>_xlfn.XLOOKUP(A1820,compensation_cleaned!$A:$A,compensation_cleaned!$C:$C,"Missing")</f>
        <v>34875</v>
      </c>
      <c r="O1820" t="str">
        <f>_xlfn.XLOOKUP(A1820,compensation_cleaned!$A:$A,compensation_cleaned!$D:$D,"Missing")</f>
        <v>L1</v>
      </c>
      <c r="P1820">
        <f>_xlfn.XLOOKUP(A1820,engagement_pivot!$A:$A,engagement_pivot!$B:$B,"Missing")</f>
        <v>1</v>
      </c>
      <c r="Q1820" t="str">
        <f>IF(
  _xlfn.XLOOKUP(A1820, engagement_pivot!A:A, engagement_pivot!C:C, 0) &gt; 0,
  "Yes",
  "No"
)</f>
        <v>Yes</v>
      </c>
      <c r="R1820">
        <f t="shared" si="140"/>
        <v>13</v>
      </c>
      <c r="S1820" t="str">
        <f t="shared" si="141"/>
        <v>13–36 months</v>
      </c>
      <c r="T1820">
        <f>_xlfn.XLOOKUP(A1820,performance_pivot!$A:$A,performance_pivot!$B:$B,"Missing")</f>
        <v>4.333333333333333</v>
      </c>
      <c r="U1820">
        <f>_xlfn.XLOOKUP(A1820,compensation_cleaned!$A:$A,compensation_cleaned!$F:$F,"Missing")</f>
        <v>499723.03723404254</v>
      </c>
      <c r="V1820" t="str">
        <f t="shared" si="142"/>
        <v>Above Avg Pay</v>
      </c>
      <c r="W1820" t="str">
        <f t="shared" si="143"/>
        <v>High Performer</v>
      </c>
      <c r="Y1820" t="str">
        <f t="shared" si="144"/>
        <v>Well Aligned</v>
      </c>
    </row>
    <row r="1821" spans="1:25">
      <c r="A1821" s="11" t="s">
        <v>2007</v>
      </c>
      <c r="B1821" s="12" t="s">
        <v>11</v>
      </c>
      <c r="C1821" s="12">
        <v>29</v>
      </c>
      <c r="D1821" s="12" t="s">
        <v>20</v>
      </c>
      <c r="E1821" s="12" t="s">
        <v>37</v>
      </c>
      <c r="F1821" s="12" t="s">
        <v>38</v>
      </c>
      <c r="G1821" s="13">
        <v>44264</v>
      </c>
      <c r="H1821" s="12" t="s">
        <v>124</v>
      </c>
      <c r="I1821" s="12" t="s">
        <v>23</v>
      </c>
      <c r="J1821" s="14" t="s">
        <v>24</v>
      </c>
      <c r="K1821" t="str">
        <f>_xlfn.XLOOKUP(A1821,attrition_cleaned!$A:$A,attrition_cleaned!$B:$B,"Missing")</f>
        <v>No</v>
      </c>
      <c r="L1821" s="13"/>
      <c r="M1821">
        <f>_xlfn.XLOOKUP(A1821,compensation_cleaned!$A:$A,compensation_cleaned!$B:$B,"Missing")</f>
        <v>1023886</v>
      </c>
      <c r="N1821">
        <f>_xlfn.XLOOKUP(A1821,compensation_cleaned!$A:$A,compensation_cleaned!$C:$C,"Missing")</f>
        <v>57060</v>
      </c>
      <c r="O1821" t="str">
        <f>_xlfn.XLOOKUP(A1821,compensation_cleaned!$A:$A,compensation_cleaned!$D:$D,"Missing")</f>
        <v>L3</v>
      </c>
      <c r="P1821">
        <f>_xlfn.XLOOKUP(A1821,engagement_pivot!$A:$A,engagement_pivot!$B:$B,"Missing")</f>
        <v>5</v>
      </c>
      <c r="Q1821" t="str">
        <f>IF(
  _xlfn.XLOOKUP(A1821, engagement_pivot!A:A, engagement_pivot!C:C, 0) &gt; 0,
  "Yes",
  "No"
)</f>
        <v>Yes</v>
      </c>
      <c r="R1821">
        <f t="shared" si="140"/>
        <v>33</v>
      </c>
      <c r="S1821" t="str">
        <f t="shared" si="141"/>
        <v>13–36 months</v>
      </c>
      <c r="T1821">
        <f>_xlfn.XLOOKUP(A1821,performance_pivot!$A:$A,performance_pivot!$B:$B,"Missing")</f>
        <v>4</v>
      </c>
      <c r="U1821">
        <f>_xlfn.XLOOKUP(A1821,compensation_cleaned!$A:$A,compensation_cleaned!$F:$F,"Missing")</f>
        <v>1044648.4727722772</v>
      </c>
      <c r="V1821" t="str">
        <f t="shared" si="142"/>
        <v>Below Avg Pay</v>
      </c>
      <c r="W1821" t="str">
        <f t="shared" si="143"/>
        <v>High Performer</v>
      </c>
      <c r="Y1821" t="str">
        <f t="shared" si="144"/>
        <v>Underpaid High Performer</v>
      </c>
    </row>
    <row r="1822" spans="1:25">
      <c r="A1822" s="7" t="s">
        <v>2008</v>
      </c>
      <c r="B1822" s="8" t="s">
        <v>11</v>
      </c>
      <c r="C1822" s="8">
        <v>28</v>
      </c>
      <c r="D1822" s="8" t="s">
        <v>12</v>
      </c>
      <c r="E1822" s="8" t="s">
        <v>37</v>
      </c>
      <c r="F1822" s="8" t="s">
        <v>43</v>
      </c>
      <c r="G1822" s="9">
        <v>43684</v>
      </c>
      <c r="H1822" s="8" t="s">
        <v>358</v>
      </c>
      <c r="I1822" s="8" t="s">
        <v>23</v>
      </c>
      <c r="J1822" s="10" t="s">
        <v>24</v>
      </c>
      <c r="K1822" t="str">
        <f>_xlfn.XLOOKUP(A1822,attrition_cleaned!$A:$A,attrition_cleaned!$B:$B,"Missing")</f>
        <v>No</v>
      </c>
      <c r="L1822" s="9"/>
      <c r="M1822">
        <f>_xlfn.XLOOKUP(A1822,compensation_cleaned!$A:$A,compensation_cleaned!$B:$B,"Missing")</f>
        <v>405068</v>
      </c>
      <c r="N1822">
        <f>_xlfn.XLOOKUP(A1822,compensation_cleaned!$A:$A,compensation_cleaned!$C:$C,"Missing")</f>
        <v>51155</v>
      </c>
      <c r="O1822" t="str">
        <f>_xlfn.XLOOKUP(A1822,compensation_cleaned!$A:$A,compensation_cleaned!$D:$D,"Missing")</f>
        <v>L1</v>
      </c>
      <c r="P1822">
        <f>_xlfn.XLOOKUP(A1822,engagement_pivot!$A:$A,engagement_pivot!$B:$B,"Missing")</f>
        <v>1.5</v>
      </c>
      <c r="Q1822" t="str">
        <f>IF(
  _xlfn.XLOOKUP(A1822, engagement_pivot!A:A, engagement_pivot!C:C, 0) &gt; 0,
  "Yes",
  "No"
)</f>
        <v>Yes</v>
      </c>
      <c r="R1822">
        <f t="shared" si="140"/>
        <v>52</v>
      </c>
      <c r="S1822" t="str">
        <f t="shared" si="141"/>
        <v>37+ months</v>
      </c>
      <c r="T1822">
        <f>_xlfn.XLOOKUP(A1822,performance_pivot!$A:$A,performance_pivot!$B:$B,"Missing")</f>
        <v>2.3333333333333335</v>
      </c>
      <c r="U1822">
        <f>_xlfn.XLOOKUP(A1822,compensation_cleaned!$A:$A,compensation_cleaned!$F:$F,"Missing")</f>
        <v>499723.03723404254</v>
      </c>
      <c r="V1822" t="str">
        <f t="shared" si="142"/>
        <v>Below Avg Pay</v>
      </c>
      <c r="W1822" t="str">
        <f t="shared" si="143"/>
        <v>Low/Avg Performer</v>
      </c>
      <c r="Y1822" t="str">
        <f t="shared" si="144"/>
        <v>Low Pay &amp; Low Performance</v>
      </c>
    </row>
    <row r="1823" spans="1:25">
      <c r="A1823" s="11" t="s">
        <v>2009</v>
      </c>
      <c r="B1823" s="12" t="s">
        <v>11</v>
      </c>
      <c r="C1823" s="12">
        <v>29</v>
      </c>
      <c r="D1823" s="12" t="s">
        <v>12</v>
      </c>
      <c r="E1823" s="12" t="s">
        <v>33</v>
      </c>
      <c r="F1823" s="12" t="s">
        <v>112</v>
      </c>
      <c r="G1823" s="13">
        <v>45015</v>
      </c>
      <c r="H1823" s="12" t="s">
        <v>131</v>
      </c>
      <c r="I1823" s="12" t="s">
        <v>45</v>
      </c>
      <c r="J1823" s="14" t="s">
        <v>24</v>
      </c>
      <c r="K1823" t="str">
        <f>_xlfn.XLOOKUP(A1823,attrition_cleaned!$A:$A,attrition_cleaned!$B:$B,"Missing")</f>
        <v>Yes</v>
      </c>
      <c r="L1823" s="13">
        <v>45603</v>
      </c>
      <c r="M1823">
        <f>_xlfn.XLOOKUP(A1823,compensation_cleaned!$A:$A,compensation_cleaned!$B:$B,"Missing")</f>
        <v>584933</v>
      </c>
      <c r="N1823">
        <f>_xlfn.XLOOKUP(A1823,compensation_cleaned!$A:$A,compensation_cleaned!$C:$C,"Missing")</f>
        <v>41735</v>
      </c>
      <c r="O1823" t="str">
        <f>_xlfn.XLOOKUP(A1823,compensation_cleaned!$A:$A,compensation_cleaned!$D:$D,"Missing")</f>
        <v>L1</v>
      </c>
      <c r="P1823">
        <f>_xlfn.XLOOKUP(A1823,engagement_pivot!$A:$A,engagement_pivot!$B:$B,"Missing")</f>
        <v>5</v>
      </c>
      <c r="Q1823" t="str">
        <f>IF(
  _xlfn.XLOOKUP(A1823, engagement_pivot!A:A, engagement_pivot!C:C, 0) &gt; 0,
  "Yes",
  "No"
)</f>
        <v>Yes</v>
      </c>
      <c r="R1823">
        <f t="shared" si="140"/>
        <v>19</v>
      </c>
      <c r="S1823" t="str">
        <f t="shared" si="141"/>
        <v>13–36 months</v>
      </c>
      <c r="T1823">
        <f>_xlfn.XLOOKUP(A1823,performance_pivot!$A:$A,performance_pivot!$B:$B,"Missing")</f>
        <v>4</v>
      </c>
      <c r="U1823">
        <f>_xlfn.XLOOKUP(A1823,compensation_cleaned!$A:$A,compensation_cleaned!$F:$F,"Missing")</f>
        <v>499723.03723404254</v>
      </c>
      <c r="V1823" t="str">
        <f t="shared" si="142"/>
        <v>Above Avg Pay</v>
      </c>
      <c r="W1823" t="str">
        <f t="shared" si="143"/>
        <v>High Performer</v>
      </c>
      <c r="Y1823" t="str">
        <f t="shared" si="144"/>
        <v>Well Aligned</v>
      </c>
    </row>
    <row r="1824" spans="1:25">
      <c r="A1824" s="7" t="s">
        <v>2010</v>
      </c>
      <c r="B1824" s="8" t="s">
        <v>19</v>
      </c>
      <c r="C1824" s="8">
        <v>23</v>
      </c>
      <c r="D1824" s="8" t="s">
        <v>12</v>
      </c>
      <c r="E1824" s="8" t="s">
        <v>26</v>
      </c>
      <c r="F1824" s="8" t="s">
        <v>27</v>
      </c>
      <c r="G1824" s="9">
        <v>44167</v>
      </c>
      <c r="H1824" s="8" t="s">
        <v>166</v>
      </c>
      <c r="I1824" s="8" t="s">
        <v>70</v>
      </c>
      <c r="J1824" s="10" t="s">
        <v>24</v>
      </c>
      <c r="K1824" t="str">
        <f>_xlfn.XLOOKUP(A1824,attrition_cleaned!$A:$A,attrition_cleaned!$B:$B,"Missing")</f>
        <v>No</v>
      </c>
      <c r="L1824" s="9"/>
      <c r="M1824">
        <f>_xlfn.XLOOKUP(A1824,compensation_cleaned!$A:$A,compensation_cleaned!$B:$B,"Missing")</f>
        <v>1143688</v>
      </c>
      <c r="N1824">
        <f>_xlfn.XLOOKUP(A1824,compensation_cleaned!$A:$A,compensation_cleaned!$C:$C,"Missing")</f>
        <v>81088</v>
      </c>
      <c r="O1824" t="str">
        <f>_xlfn.XLOOKUP(A1824,compensation_cleaned!$A:$A,compensation_cleaned!$D:$D,"Missing")</f>
        <v>L3</v>
      </c>
      <c r="P1824">
        <f>_xlfn.XLOOKUP(A1824,engagement_pivot!$A:$A,engagement_pivot!$B:$B,"Missing")</f>
        <v>3.5</v>
      </c>
      <c r="Q1824" t="str">
        <f>IF(
  _xlfn.XLOOKUP(A1824, engagement_pivot!A:A, engagement_pivot!C:C, 0) &gt; 0,
  "Yes",
  "No"
)</f>
        <v>Yes</v>
      </c>
      <c r="R1824">
        <f t="shared" si="140"/>
        <v>36</v>
      </c>
      <c r="S1824" t="str">
        <f t="shared" si="141"/>
        <v>13–36 months</v>
      </c>
      <c r="T1824">
        <f>_xlfn.XLOOKUP(A1824,performance_pivot!$A:$A,performance_pivot!$B:$B,"Missing")</f>
        <v>3.5</v>
      </c>
      <c r="U1824">
        <f>_xlfn.XLOOKUP(A1824,compensation_cleaned!$A:$A,compensation_cleaned!$F:$F,"Missing")</f>
        <v>1044648.4727722772</v>
      </c>
      <c r="V1824" t="str">
        <f t="shared" si="142"/>
        <v>Above Avg Pay</v>
      </c>
      <c r="W1824" t="str">
        <f t="shared" si="143"/>
        <v>Low/Avg Performer</v>
      </c>
      <c r="Y1824" t="str">
        <f t="shared" si="144"/>
        <v>Overpaid Low Performer</v>
      </c>
    </row>
    <row r="1825" spans="1:25">
      <c r="A1825" s="11" t="s">
        <v>2011</v>
      </c>
      <c r="B1825" s="12" t="s">
        <v>19</v>
      </c>
      <c r="C1825" s="12">
        <v>28</v>
      </c>
      <c r="D1825" s="12" t="s">
        <v>12</v>
      </c>
      <c r="E1825" s="12" t="s">
        <v>33</v>
      </c>
      <c r="F1825" s="12" t="s">
        <v>34</v>
      </c>
      <c r="G1825" s="13">
        <v>45198</v>
      </c>
      <c r="H1825" s="12" t="s">
        <v>530</v>
      </c>
      <c r="I1825" s="12" t="s">
        <v>45</v>
      </c>
      <c r="J1825" s="14" t="s">
        <v>24</v>
      </c>
      <c r="K1825" t="str">
        <f>_xlfn.XLOOKUP(A1825,attrition_cleaned!$A:$A,attrition_cleaned!$B:$B,"Missing")</f>
        <v>No</v>
      </c>
      <c r="L1825" s="13"/>
      <c r="M1825">
        <f>_xlfn.XLOOKUP(A1825,compensation_cleaned!$A:$A,compensation_cleaned!$B:$B,"Missing")</f>
        <v>538450</v>
      </c>
      <c r="N1825">
        <f>_xlfn.XLOOKUP(A1825,compensation_cleaned!$A:$A,compensation_cleaned!$C:$C,"Missing")</f>
        <v>74437</v>
      </c>
      <c r="O1825" t="str">
        <f>_xlfn.XLOOKUP(A1825,compensation_cleaned!$A:$A,compensation_cleaned!$D:$D,"Missing")</f>
        <v>L1</v>
      </c>
      <c r="P1825">
        <f>_xlfn.XLOOKUP(A1825,engagement_pivot!$A:$A,engagement_pivot!$B:$B,"Missing")</f>
        <v>4.5</v>
      </c>
      <c r="Q1825" t="str">
        <f>IF(
  _xlfn.XLOOKUP(A1825, engagement_pivot!A:A, engagement_pivot!C:C, 0) &gt; 0,
  "Yes",
  "No"
)</f>
        <v>Yes</v>
      </c>
      <c r="R1825">
        <f t="shared" si="140"/>
        <v>3</v>
      </c>
      <c r="S1825" t="str">
        <f t="shared" si="141"/>
        <v>0–12 months</v>
      </c>
      <c r="T1825">
        <f>_xlfn.XLOOKUP(A1825,performance_pivot!$A:$A,performance_pivot!$B:$B,"Missing")</f>
        <v>3</v>
      </c>
      <c r="U1825">
        <f>_xlfn.XLOOKUP(A1825,compensation_cleaned!$A:$A,compensation_cleaned!$F:$F,"Missing")</f>
        <v>499723.03723404254</v>
      </c>
      <c r="V1825" t="str">
        <f t="shared" si="142"/>
        <v>Above Avg Pay</v>
      </c>
      <c r="W1825" t="str">
        <f t="shared" si="143"/>
        <v>Low/Avg Performer</v>
      </c>
      <c r="Y1825" t="str">
        <f t="shared" si="144"/>
        <v>Overpaid Low Performer</v>
      </c>
    </row>
    <row r="1826" spans="1:25">
      <c r="A1826" s="7" t="s">
        <v>2012</v>
      </c>
      <c r="B1826" s="8" t="s">
        <v>19</v>
      </c>
      <c r="C1826" s="8">
        <v>24</v>
      </c>
      <c r="D1826" s="8" t="s">
        <v>20</v>
      </c>
      <c r="E1826" s="8" t="s">
        <v>13</v>
      </c>
      <c r="F1826" s="8" t="s">
        <v>21</v>
      </c>
      <c r="G1826" s="9">
        <v>43841</v>
      </c>
      <c r="H1826" s="8" t="s">
        <v>774</v>
      </c>
      <c r="I1826" s="8" t="s">
        <v>16</v>
      </c>
      <c r="J1826" s="10" t="s">
        <v>24</v>
      </c>
      <c r="K1826" t="str">
        <f>_xlfn.XLOOKUP(A1826,attrition_cleaned!$A:$A,attrition_cleaned!$B:$B,"Missing")</f>
        <v>No</v>
      </c>
      <c r="L1826" s="9"/>
      <c r="M1826">
        <f>_xlfn.XLOOKUP(A1826,compensation_cleaned!$A:$A,compensation_cleaned!$B:$B,"Missing")</f>
        <v>842117</v>
      </c>
      <c r="N1826">
        <f>_xlfn.XLOOKUP(A1826,compensation_cleaned!$A:$A,compensation_cleaned!$C:$C,"Missing")</f>
        <v>50860</v>
      </c>
      <c r="O1826" t="str">
        <f>_xlfn.XLOOKUP(A1826,compensation_cleaned!$A:$A,compensation_cleaned!$D:$D,"Missing")</f>
        <v>L2</v>
      </c>
      <c r="P1826">
        <f>_xlfn.XLOOKUP(A1826,engagement_pivot!$A:$A,engagement_pivot!$B:$B,"Missing")</f>
        <v>4</v>
      </c>
      <c r="Q1826" t="str">
        <f>IF(
  _xlfn.XLOOKUP(A1826, engagement_pivot!A:A, engagement_pivot!C:C, 0) &gt; 0,
  "Yes",
  "No"
)</f>
        <v>Yes</v>
      </c>
      <c r="R1826">
        <f t="shared" si="140"/>
        <v>47</v>
      </c>
      <c r="S1826" t="str">
        <f t="shared" si="141"/>
        <v>37+ months</v>
      </c>
      <c r="T1826">
        <f>_xlfn.XLOOKUP(A1826,performance_pivot!$A:$A,performance_pivot!$B:$B,"Missing")</f>
        <v>3.3333333333333335</v>
      </c>
      <c r="U1826">
        <f>_xlfn.XLOOKUP(A1826,compensation_cleaned!$A:$A,compensation_cleaned!$F:$F,"Missing")</f>
        <v>746435.40070921986</v>
      </c>
      <c r="V1826" t="str">
        <f t="shared" si="142"/>
        <v>Above Avg Pay</v>
      </c>
      <c r="W1826" t="str">
        <f t="shared" si="143"/>
        <v>Low/Avg Performer</v>
      </c>
      <c r="Y1826" t="str">
        <f t="shared" si="144"/>
        <v>Overpaid Low Performer</v>
      </c>
    </row>
    <row r="1827" spans="1:25">
      <c r="A1827" s="11" t="s">
        <v>2013</v>
      </c>
      <c r="B1827" s="12" t="s">
        <v>19</v>
      </c>
      <c r="C1827" s="12">
        <v>35</v>
      </c>
      <c r="D1827" s="12" t="s">
        <v>12</v>
      </c>
      <c r="E1827" s="12" t="s">
        <v>33</v>
      </c>
      <c r="F1827" s="12" t="s">
        <v>112</v>
      </c>
      <c r="G1827" s="13">
        <v>43419</v>
      </c>
      <c r="H1827" s="12" t="s">
        <v>368</v>
      </c>
      <c r="I1827" s="12" t="s">
        <v>56</v>
      </c>
      <c r="J1827" s="14" t="s">
        <v>24</v>
      </c>
      <c r="K1827" t="str">
        <f>_xlfn.XLOOKUP(A1827,attrition_cleaned!$A:$A,attrition_cleaned!$B:$B,"Missing")</f>
        <v>Yes</v>
      </c>
      <c r="L1827" s="13">
        <v>44762</v>
      </c>
      <c r="M1827">
        <f>_xlfn.XLOOKUP(A1827,compensation_cleaned!$A:$A,compensation_cleaned!$B:$B,"Missing")</f>
        <v>719458</v>
      </c>
      <c r="N1827">
        <f>_xlfn.XLOOKUP(A1827,compensation_cleaned!$A:$A,compensation_cleaned!$C:$C,"Missing")</f>
        <v>98436</v>
      </c>
      <c r="O1827" t="str">
        <f>_xlfn.XLOOKUP(A1827,compensation_cleaned!$A:$A,compensation_cleaned!$D:$D,"Missing")</f>
        <v>L2</v>
      </c>
      <c r="P1827">
        <f>_xlfn.XLOOKUP(A1827,engagement_pivot!$A:$A,engagement_pivot!$B:$B,"Missing")</f>
        <v>4</v>
      </c>
      <c r="Q1827" t="str">
        <f>IF(
  _xlfn.XLOOKUP(A1827, engagement_pivot!A:A, engagement_pivot!C:C, 0) &gt; 0,
  "Yes",
  "No"
)</f>
        <v>Yes</v>
      </c>
      <c r="R1827">
        <f t="shared" si="140"/>
        <v>44</v>
      </c>
      <c r="S1827" t="str">
        <f t="shared" si="141"/>
        <v>37+ months</v>
      </c>
      <c r="T1827">
        <f>_xlfn.XLOOKUP(A1827,performance_pivot!$A:$A,performance_pivot!$B:$B,"Missing")</f>
        <v>4.333333333333333</v>
      </c>
      <c r="U1827">
        <f>_xlfn.XLOOKUP(A1827,compensation_cleaned!$A:$A,compensation_cleaned!$F:$F,"Missing")</f>
        <v>746435.40070921986</v>
      </c>
      <c r="V1827" t="str">
        <f t="shared" si="142"/>
        <v>Below Avg Pay</v>
      </c>
      <c r="W1827" t="str">
        <f t="shared" si="143"/>
        <v>High Performer</v>
      </c>
      <c r="Y1827" t="str">
        <f t="shared" si="144"/>
        <v>Underpaid High Performer</v>
      </c>
    </row>
    <row r="1828" spans="1:25">
      <c r="A1828" s="7" t="s">
        <v>2014</v>
      </c>
      <c r="B1828" s="8" t="s">
        <v>19</v>
      </c>
      <c r="C1828" s="8">
        <v>38</v>
      </c>
      <c r="D1828" s="8" t="s">
        <v>20</v>
      </c>
      <c r="E1828" s="8" t="s">
        <v>49</v>
      </c>
      <c r="F1828" s="8" t="s">
        <v>50</v>
      </c>
      <c r="G1828" s="9">
        <v>43128</v>
      </c>
      <c r="H1828" s="8" t="s">
        <v>157</v>
      </c>
      <c r="I1828" s="8" t="s">
        <v>45</v>
      </c>
      <c r="J1828" s="10" t="s">
        <v>17</v>
      </c>
      <c r="K1828" t="str">
        <f>_xlfn.XLOOKUP(A1828,attrition_cleaned!$A:$A,attrition_cleaned!$B:$B,"Missing")</f>
        <v>No</v>
      </c>
      <c r="L1828" s="9"/>
      <c r="M1828">
        <f>_xlfn.XLOOKUP(A1828,compensation_cleaned!$A:$A,compensation_cleaned!$B:$B,"Missing")</f>
        <v>1896671</v>
      </c>
      <c r="N1828">
        <f>_xlfn.XLOOKUP(A1828,compensation_cleaned!$A:$A,compensation_cleaned!$C:$C,"Missing")</f>
        <v>244331</v>
      </c>
      <c r="O1828" t="str">
        <f>_xlfn.XLOOKUP(A1828,compensation_cleaned!$A:$A,compensation_cleaned!$D:$D,"Missing")</f>
        <v>L5</v>
      </c>
      <c r="P1828">
        <f>_xlfn.XLOOKUP(A1828,engagement_pivot!$A:$A,engagement_pivot!$B:$B,"Missing")</f>
        <v>5</v>
      </c>
      <c r="Q1828" t="str">
        <f>IF(
  _xlfn.XLOOKUP(A1828, engagement_pivot!A:A, engagement_pivot!C:C, 0) &gt; 0,
  "Yes",
  "No"
)</f>
        <v>Yes</v>
      </c>
      <c r="R1828">
        <f t="shared" si="140"/>
        <v>71</v>
      </c>
      <c r="S1828" t="str">
        <f t="shared" si="141"/>
        <v>37+ months</v>
      </c>
      <c r="T1828">
        <f>_xlfn.XLOOKUP(A1828,performance_pivot!$A:$A,performance_pivot!$B:$B,"Missing")</f>
        <v>3.5</v>
      </c>
      <c r="U1828">
        <f>_xlfn.XLOOKUP(A1828,compensation_cleaned!$A:$A,compensation_cleaned!$F:$F,"Missing")</f>
        <v>1044648.4727722772</v>
      </c>
      <c r="V1828" t="str">
        <f t="shared" si="142"/>
        <v>Above Avg Pay</v>
      </c>
      <c r="W1828" t="str">
        <f t="shared" si="143"/>
        <v>Low/Avg Performer</v>
      </c>
      <c r="Y1828" t="str">
        <f t="shared" si="144"/>
        <v>Overpaid Low Performer</v>
      </c>
    </row>
    <row r="1829" spans="1:25">
      <c r="A1829" s="11" t="s">
        <v>2015</v>
      </c>
      <c r="B1829" s="12" t="s">
        <v>11</v>
      </c>
      <c r="C1829" s="12">
        <v>29</v>
      </c>
      <c r="D1829" s="12" t="s">
        <v>12</v>
      </c>
      <c r="E1829" s="12" t="s">
        <v>33</v>
      </c>
      <c r="F1829" s="12" t="s">
        <v>112</v>
      </c>
      <c r="G1829" s="13">
        <v>44967</v>
      </c>
      <c r="H1829" s="12" t="s">
        <v>518</v>
      </c>
      <c r="I1829" s="12" t="s">
        <v>45</v>
      </c>
      <c r="J1829" s="14" t="s">
        <v>24</v>
      </c>
      <c r="K1829" t="str">
        <f>_xlfn.XLOOKUP(A1829,attrition_cleaned!$A:$A,attrition_cleaned!$B:$B,"Missing")</f>
        <v>No</v>
      </c>
      <c r="L1829" s="13"/>
      <c r="M1829">
        <f>_xlfn.XLOOKUP(A1829,compensation_cleaned!$A:$A,compensation_cleaned!$B:$B,"Missing")</f>
        <v>1866528</v>
      </c>
      <c r="N1829">
        <f>_xlfn.XLOOKUP(A1829,compensation_cleaned!$A:$A,compensation_cleaned!$C:$C,"Missing")</f>
        <v>237226</v>
      </c>
      <c r="O1829" t="str">
        <f>_xlfn.XLOOKUP(A1829,compensation_cleaned!$A:$A,compensation_cleaned!$D:$D,"Missing")</f>
        <v>L5</v>
      </c>
      <c r="P1829">
        <f>_xlfn.XLOOKUP(A1829,engagement_pivot!$A:$A,engagement_pivot!$B:$B,"Missing")</f>
        <v>1</v>
      </c>
      <c r="Q1829" t="str">
        <f>IF(
  _xlfn.XLOOKUP(A1829, engagement_pivot!A:A, engagement_pivot!C:C, 0) &gt; 0,
  "Yes",
  "No"
)</f>
        <v>Yes</v>
      </c>
      <c r="R1829">
        <f t="shared" si="140"/>
        <v>10</v>
      </c>
      <c r="S1829" t="str">
        <f t="shared" si="141"/>
        <v>0–12 months</v>
      </c>
      <c r="T1829">
        <f>_xlfn.XLOOKUP(A1829,performance_pivot!$A:$A,performance_pivot!$B:$B,"Missing")</f>
        <v>3.75</v>
      </c>
      <c r="U1829">
        <f>_xlfn.XLOOKUP(A1829,compensation_cleaned!$A:$A,compensation_cleaned!$F:$F,"Missing")</f>
        <v>1044648.4727722772</v>
      </c>
      <c r="V1829" t="str">
        <f t="shared" si="142"/>
        <v>Above Avg Pay</v>
      </c>
      <c r="W1829" t="str">
        <f t="shared" si="143"/>
        <v>Low/Avg Performer</v>
      </c>
      <c r="Y1829" t="str">
        <f t="shared" si="144"/>
        <v>Overpaid Low Performer</v>
      </c>
    </row>
    <row r="1830" spans="1:25">
      <c r="A1830" s="7" t="s">
        <v>2016</v>
      </c>
      <c r="B1830" s="8" t="s">
        <v>19</v>
      </c>
      <c r="C1830" s="8">
        <v>27</v>
      </c>
      <c r="D1830" s="8" t="s">
        <v>12</v>
      </c>
      <c r="E1830" s="8" t="s">
        <v>33</v>
      </c>
      <c r="F1830" s="8" t="s">
        <v>112</v>
      </c>
      <c r="G1830" s="9">
        <v>44901</v>
      </c>
      <c r="H1830" s="8" t="s">
        <v>582</v>
      </c>
      <c r="I1830" s="8" t="s">
        <v>16</v>
      </c>
      <c r="J1830" s="10" t="s">
        <v>24</v>
      </c>
      <c r="K1830" t="str">
        <f>_xlfn.XLOOKUP(A1830,attrition_cleaned!$A:$A,attrition_cleaned!$B:$B,"Missing")</f>
        <v>No</v>
      </c>
      <c r="L1830" s="9"/>
      <c r="M1830">
        <f>_xlfn.XLOOKUP(A1830,compensation_cleaned!$A:$A,compensation_cleaned!$B:$B,"Missing")</f>
        <v>1028508</v>
      </c>
      <c r="N1830">
        <f>_xlfn.XLOOKUP(A1830,compensation_cleaned!$A:$A,compensation_cleaned!$C:$C,"Missing")</f>
        <v>126159</v>
      </c>
      <c r="O1830" t="str">
        <f>_xlfn.XLOOKUP(A1830,compensation_cleaned!$A:$A,compensation_cleaned!$D:$D,"Missing")</f>
        <v>L3</v>
      </c>
      <c r="P1830">
        <f>_xlfn.XLOOKUP(A1830,engagement_pivot!$A:$A,engagement_pivot!$B:$B,"Missing")</f>
        <v>2.6666666666666665</v>
      </c>
      <c r="Q1830" t="str">
        <f>IF(
  _xlfn.XLOOKUP(A1830, engagement_pivot!A:A, engagement_pivot!C:C, 0) &gt; 0,
  "Yes",
  "No"
)</f>
        <v>Yes</v>
      </c>
      <c r="R1830">
        <f t="shared" si="140"/>
        <v>12</v>
      </c>
      <c r="S1830" t="str">
        <f t="shared" si="141"/>
        <v>0–12 months</v>
      </c>
      <c r="T1830">
        <f>_xlfn.XLOOKUP(A1830,performance_pivot!$A:$A,performance_pivot!$B:$B,"Missing")</f>
        <v>3.75</v>
      </c>
      <c r="U1830">
        <f>_xlfn.XLOOKUP(A1830,compensation_cleaned!$A:$A,compensation_cleaned!$F:$F,"Missing")</f>
        <v>1044648.4727722772</v>
      </c>
      <c r="V1830" t="str">
        <f t="shared" si="142"/>
        <v>Below Avg Pay</v>
      </c>
      <c r="W1830" t="str">
        <f t="shared" si="143"/>
        <v>Low/Avg Performer</v>
      </c>
      <c r="Y1830" t="str">
        <f t="shared" si="144"/>
        <v>Low Pay &amp; Low Performance</v>
      </c>
    </row>
    <row r="1831" spans="1:25">
      <c r="A1831" s="11" t="s">
        <v>2017</v>
      </c>
      <c r="B1831" s="12" t="s">
        <v>19</v>
      </c>
      <c r="C1831" s="12">
        <v>23</v>
      </c>
      <c r="D1831" s="12" t="s">
        <v>20</v>
      </c>
      <c r="E1831" s="12" t="s">
        <v>26</v>
      </c>
      <c r="F1831" s="12" t="s">
        <v>27</v>
      </c>
      <c r="G1831" s="13">
        <v>43976</v>
      </c>
      <c r="H1831" s="12" t="s">
        <v>848</v>
      </c>
      <c r="I1831" s="12" t="s">
        <v>23</v>
      </c>
      <c r="J1831" s="14" t="s">
        <v>17</v>
      </c>
      <c r="K1831" t="str">
        <f>_xlfn.XLOOKUP(A1831,attrition_cleaned!$A:$A,attrition_cleaned!$B:$B,"Missing")</f>
        <v>No</v>
      </c>
      <c r="L1831" s="13"/>
      <c r="M1831">
        <f>_xlfn.XLOOKUP(A1831,compensation_cleaned!$A:$A,compensation_cleaned!$B:$B,"Missing")</f>
        <v>559444</v>
      </c>
      <c r="N1831">
        <f>_xlfn.XLOOKUP(A1831,compensation_cleaned!$A:$A,compensation_cleaned!$C:$C,"Missing")</f>
        <v>65721</v>
      </c>
      <c r="O1831" t="str">
        <f>_xlfn.XLOOKUP(A1831,compensation_cleaned!$A:$A,compensation_cleaned!$D:$D,"Missing")</f>
        <v>L1</v>
      </c>
      <c r="P1831">
        <f>_xlfn.XLOOKUP(A1831,engagement_pivot!$A:$A,engagement_pivot!$B:$B,"Missing")</f>
        <v>5</v>
      </c>
      <c r="Q1831" t="str">
        <f>IF(
  _xlfn.XLOOKUP(A1831, engagement_pivot!A:A, engagement_pivot!C:C, 0) &gt; 0,
  "Yes",
  "No"
)</f>
        <v>Yes</v>
      </c>
      <c r="R1831">
        <f t="shared" si="140"/>
        <v>43</v>
      </c>
      <c r="S1831" t="str">
        <f t="shared" si="141"/>
        <v>37+ months</v>
      </c>
      <c r="T1831">
        <f>_xlfn.XLOOKUP(A1831,performance_pivot!$A:$A,performance_pivot!$B:$B,"Missing")</f>
        <v>3.25</v>
      </c>
      <c r="U1831">
        <f>_xlfn.XLOOKUP(A1831,compensation_cleaned!$A:$A,compensation_cleaned!$F:$F,"Missing")</f>
        <v>499723.03723404254</v>
      </c>
      <c r="V1831" t="str">
        <f t="shared" si="142"/>
        <v>Above Avg Pay</v>
      </c>
      <c r="W1831" t="str">
        <f t="shared" si="143"/>
        <v>Low/Avg Performer</v>
      </c>
      <c r="Y1831" t="str">
        <f t="shared" si="144"/>
        <v>Overpaid Low Performer</v>
      </c>
    </row>
    <row r="1832" spans="1:25">
      <c r="A1832" s="7" t="s">
        <v>2018</v>
      </c>
      <c r="B1832" s="8" t="s">
        <v>19</v>
      </c>
      <c r="C1832" s="8">
        <v>27</v>
      </c>
      <c r="D1832" s="8" t="s">
        <v>20</v>
      </c>
      <c r="E1832" s="8" t="s">
        <v>13</v>
      </c>
      <c r="F1832" s="8" t="s">
        <v>14</v>
      </c>
      <c r="G1832" s="9">
        <v>42815</v>
      </c>
      <c r="H1832" s="8" t="s">
        <v>287</v>
      </c>
      <c r="I1832" s="8" t="s">
        <v>16</v>
      </c>
      <c r="J1832" s="10" t="s">
        <v>24</v>
      </c>
      <c r="K1832" t="str">
        <f>_xlfn.XLOOKUP(A1832,attrition_cleaned!$A:$A,attrition_cleaned!$B:$B,"Missing")</f>
        <v>No</v>
      </c>
      <c r="L1832" s="9"/>
      <c r="M1832">
        <f>_xlfn.XLOOKUP(A1832,compensation_cleaned!$A:$A,compensation_cleaned!$B:$B,"Missing")</f>
        <v>871985</v>
      </c>
      <c r="N1832">
        <f>_xlfn.XLOOKUP(A1832,compensation_cleaned!$A:$A,compensation_cleaned!$C:$C,"Missing")</f>
        <v>79752</v>
      </c>
      <c r="O1832" t="str">
        <f>_xlfn.XLOOKUP(A1832,compensation_cleaned!$A:$A,compensation_cleaned!$D:$D,"Missing")</f>
        <v>L2</v>
      </c>
      <c r="P1832">
        <f>_xlfn.XLOOKUP(A1832,engagement_pivot!$A:$A,engagement_pivot!$B:$B,"Missing")</f>
        <v>3</v>
      </c>
      <c r="Q1832" t="str">
        <f>IF(
  _xlfn.XLOOKUP(A1832, engagement_pivot!A:A, engagement_pivot!C:C, 0) &gt; 0,
  "Yes",
  "No"
)</f>
        <v>Yes</v>
      </c>
      <c r="R1832">
        <f t="shared" si="140"/>
        <v>81</v>
      </c>
      <c r="S1832" t="str">
        <f t="shared" si="141"/>
        <v>37+ months</v>
      </c>
      <c r="T1832">
        <f>_xlfn.XLOOKUP(A1832,performance_pivot!$A:$A,performance_pivot!$B:$B,"Missing")</f>
        <v>4</v>
      </c>
      <c r="U1832">
        <f>_xlfn.XLOOKUP(A1832,compensation_cleaned!$A:$A,compensation_cleaned!$F:$F,"Missing")</f>
        <v>746435.40070921986</v>
      </c>
      <c r="V1832" t="str">
        <f t="shared" si="142"/>
        <v>Above Avg Pay</v>
      </c>
      <c r="W1832" t="str">
        <f t="shared" si="143"/>
        <v>High Performer</v>
      </c>
      <c r="Y1832" t="str">
        <f t="shared" si="144"/>
        <v>Well Aligned</v>
      </c>
    </row>
    <row r="1833" spans="1:25">
      <c r="A1833" s="11" t="s">
        <v>2019</v>
      </c>
      <c r="B1833" s="12" t="s">
        <v>19</v>
      </c>
      <c r="C1833" s="12">
        <v>34</v>
      </c>
      <c r="D1833" s="12" t="s">
        <v>12</v>
      </c>
      <c r="E1833" s="12" t="s">
        <v>33</v>
      </c>
      <c r="F1833" s="12" t="s">
        <v>112</v>
      </c>
      <c r="G1833" s="13">
        <v>44139</v>
      </c>
      <c r="H1833" s="12" t="s">
        <v>35</v>
      </c>
      <c r="I1833" s="12" t="s">
        <v>31</v>
      </c>
      <c r="J1833" s="14" t="s">
        <v>17</v>
      </c>
      <c r="K1833" t="str">
        <f>_xlfn.XLOOKUP(A1833,attrition_cleaned!$A:$A,attrition_cleaned!$B:$B,"Missing")</f>
        <v>No</v>
      </c>
      <c r="L1833" s="13"/>
      <c r="M1833">
        <f>_xlfn.XLOOKUP(A1833,compensation_cleaned!$A:$A,compensation_cleaned!$B:$B,"Missing")</f>
        <v>1819161</v>
      </c>
      <c r="N1833">
        <f>_xlfn.XLOOKUP(A1833,compensation_cleaned!$A:$A,compensation_cleaned!$C:$C,"Missing")</f>
        <v>154379</v>
      </c>
      <c r="O1833" t="str">
        <f>_xlfn.XLOOKUP(A1833,compensation_cleaned!$A:$A,compensation_cleaned!$D:$D,"Missing")</f>
        <v>L5</v>
      </c>
      <c r="P1833">
        <f>_xlfn.XLOOKUP(A1833,engagement_pivot!$A:$A,engagement_pivot!$B:$B,"Missing")</f>
        <v>3.3333333333333335</v>
      </c>
      <c r="Q1833" t="str">
        <f>IF(
  _xlfn.XLOOKUP(A1833, engagement_pivot!A:A, engagement_pivot!C:C, 0) &gt; 0,
  "Yes",
  "No"
)</f>
        <v>Yes</v>
      </c>
      <c r="R1833">
        <f t="shared" si="140"/>
        <v>37</v>
      </c>
      <c r="S1833" t="str">
        <f t="shared" si="141"/>
        <v>37+ months</v>
      </c>
      <c r="T1833">
        <f>_xlfn.XLOOKUP(A1833,performance_pivot!$A:$A,performance_pivot!$B:$B,"Missing")</f>
        <v>2.6666666666666665</v>
      </c>
      <c r="U1833">
        <f>_xlfn.XLOOKUP(A1833,compensation_cleaned!$A:$A,compensation_cleaned!$F:$F,"Missing")</f>
        <v>1044648.4727722772</v>
      </c>
      <c r="V1833" t="str">
        <f t="shared" si="142"/>
        <v>Above Avg Pay</v>
      </c>
      <c r="W1833" t="str">
        <f t="shared" si="143"/>
        <v>Low/Avg Performer</v>
      </c>
      <c r="Y1833" t="str">
        <f t="shared" si="144"/>
        <v>Overpaid Low Performer</v>
      </c>
    </row>
    <row r="1834" spans="1:25">
      <c r="A1834" s="7" t="s">
        <v>2020</v>
      </c>
      <c r="B1834" s="8" t="s">
        <v>19</v>
      </c>
      <c r="C1834" s="8">
        <v>39</v>
      </c>
      <c r="D1834" s="8" t="s">
        <v>12</v>
      </c>
      <c r="E1834" s="8" t="s">
        <v>26</v>
      </c>
      <c r="F1834" s="8" t="s">
        <v>27</v>
      </c>
      <c r="G1834" s="9">
        <v>44685</v>
      </c>
      <c r="H1834" s="8" t="s">
        <v>353</v>
      </c>
      <c r="I1834" s="8" t="s">
        <v>56</v>
      </c>
      <c r="J1834" s="10" t="s">
        <v>24</v>
      </c>
      <c r="K1834" t="str">
        <f>_xlfn.XLOOKUP(A1834,attrition_cleaned!$A:$A,attrition_cleaned!$B:$B,"Missing")</f>
        <v>No</v>
      </c>
      <c r="L1834" s="9"/>
      <c r="M1834">
        <f>_xlfn.XLOOKUP(A1834,compensation_cleaned!$A:$A,compensation_cleaned!$B:$B,"Missing")</f>
        <v>983088</v>
      </c>
      <c r="N1834">
        <f>_xlfn.XLOOKUP(A1834,compensation_cleaned!$A:$A,compensation_cleaned!$C:$C,"Missing")</f>
        <v>104873</v>
      </c>
      <c r="O1834" t="str">
        <f>_xlfn.XLOOKUP(A1834,compensation_cleaned!$A:$A,compensation_cleaned!$D:$D,"Missing")</f>
        <v>L3</v>
      </c>
      <c r="P1834">
        <f>_xlfn.XLOOKUP(A1834,engagement_pivot!$A:$A,engagement_pivot!$B:$B,"Missing")</f>
        <v>2.5</v>
      </c>
      <c r="Q1834" t="str">
        <f>IF(
  _xlfn.XLOOKUP(A1834, engagement_pivot!A:A, engagement_pivot!C:C, 0) &gt; 0,
  "Yes",
  "No"
)</f>
        <v>Yes</v>
      </c>
      <c r="R1834">
        <f t="shared" si="140"/>
        <v>19</v>
      </c>
      <c r="S1834" t="str">
        <f t="shared" si="141"/>
        <v>13–36 months</v>
      </c>
      <c r="T1834">
        <f>_xlfn.XLOOKUP(A1834,performance_pivot!$A:$A,performance_pivot!$B:$B,"Missing")</f>
        <v>3.3333333333333335</v>
      </c>
      <c r="U1834">
        <f>_xlfn.XLOOKUP(A1834,compensation_cleaned!$A:$A,compensation_cleaned!$F:$F,"Missing")</f>
        <v>1044648.4727722772</v>
      </c>
      <c r="V1834" t="str">
        <f t="shared" si="142"/>
        <v>Below Avg Pay</v>
      </c>
      <c r="W1834" t="str">
        <f t="shared" si="143"/>
        <v>Low/Avg Performer</v>
      </c>
      <c r="Y1834" t="str">
        <f t="shared" si="144"/>
        <v>Low Pay &amp; Low Performance</v>
      </c>
    </row>
    <row r="1835" spans="1:25">
      <c r="A1835" s="11" t="s">
        <v>2021</v>
      </c>
      <c r="B1835" s="12" t="s">
        <v>19</v>
      </c>
      <c r="C1835" s="12">
        <v>40</v>
      </c>
      <c r="D1835" s="12" t="s">
        <v>20</v>
      </c>
      <c r="E1835" s="12" t="s">
        <v>37</v>
      </c>
      <c r="F1835" s="12" t="s">
        <v>38</v>
      </c>
      <c r="G1835" s="13">
        <v>44577</v>
      </c>
      <c r="H1835" s="12" t="s">
        <v>233</v>
      </c>
      <c r="I1835" s="12" t="s">
        <v>23</v>
      </c>
      <c r="J1835" s="14" t="s">
        <v>24</v>
      </c>
      <c r="K1835" t="str">
        <f>_xlfn.XLOOKUP(A1835,attrition_cleaned!$A:$A,attrition_cleaned!$B:$B,"Missing")</f>
        <v>No</v>
      </c>
      <c r="L1835" s="13"/>
      <c r="M1835">
        <f>_xlfn.XLOOKUP(A1835,compensation_cleaned!$A:$A,compensation_cleaned!$B:$B,"Missing")</f>
        <v>2000398</v>
      </c>
      <c r="N1835">
        <f>_xlfn.XLOOKUP(A1835,compensation_cleaned!$A:$A,compensation_cleaned!$C:$C,"Missing")</f>
        <v>149059</v>
      </c>
      <c r="O1835" t="str">
        <f>_xlfn.XLOOKUP(A1835,compensation_cleaned!$A:$A,compensation_cleaned!$D:$D,"Missing")</f>
        <v>L5</v>
      </c>
      <c r="P1835">
        <f>_xlfn.XLOOKUP(A1835,engagement_pivot!$A:$A,engagement_pivot!$B:$B,"Missing")</f>
        <v>2</v>
      </c>
      <c r="Q1835" t="str">
        <f>IF(
  _xlfn.XLOOKUP(A1835, engagement_pivot!A:A, engagement_pivot!C:C, 0) &gt; 0,
  "Yes",
  "No"
)</f>
        <v>Yes</v>
      </c>
      <c r="R1835">
        <f t="shared" si="140"/>
        <v>23</v>
      </c>
      <c r="S1835" t="str">
        <f t="shared" si="141"/>
        <v>13–36 months</v>
      </c>
      <c r="T1835">
        <f>_xlfn.XLOOKUP(A1835,performance_pivot!$A:$A,performance_pivot!$B:$B,"Missing")</f>
        <v>4.25</v>
      </c>
      <c r="U1835">
        <f>_xlfn.XLOOKUP(A1835,compensation_cleaned!$A:$A,compensation_cleaned!$F:$F,"Missing")</f>
        <v>1044648.4727722772</v>
      </c>
      <c r="V1835" t="str">
        <f t="shared" si="142"/>
        <v>Above Avg Pay</v>
      </c>
      <c r="W1835" t="str">
        <f t="shared" si="143"/>
        <v>High Performer</v>
      </c>
      <c r="Y1835" t="str">
        <f t="shared" si="144"/>
        <v>Well Aligned</v>
      </c>
    </row>
    <row r="1836" spans="1:25">
      <c r="A1836" s="7" t="s">
        <v>2022</v>
      </c>
      <c r="B1836" s="8" t="s">
        <v>11</v>
      </c>
      <c r="C1836" s="8">
        <v>35</v>
      </c>
      <c r="D1836" s="8" t="s">
        <v>12</v>
      </c>
      <c r="E1836" s="8" t="s">
        <v>26</v>
      </c>
      <c r="F1836" s="8" t="s">
        <v>58</v>
      </c>
      <c r="G1836" s="9">
        <v>44358</v>
      </c>
      <c r="H1836" s="8" t="s">
        <v>185</v>
      </c>
      <c r="I1836" s="8" t="s">
        <v>45</v>
      </c>
      <c r="J1836" s="10" t="s">
        <v>24</v>
      </c>
      <c r="K1836" t="str">
        <f>_xlfn.XLOOKUP(A1836,attrition_cleaned!$A:$A,attrition_cleaned!$B:$B,"Missing")</f>
        <v>Yes</v>
      </c>
      <c r="L1836" s="9">
        <v>45079</v>
      </c>
      <c r="M1836">
        <f>_xlfn.XLOOKUP(A1836,compensation_cleaned!$A:$A,compensation_cleaned!$B:$B,"Missing")</f>
        <v>873981</v>
      </c>
      <c r="N1836">
        <f>_xlfn.XLOOKUP(A1836,compensation_cleaned!$A:$A,compensation_cleaned!$C:$C,"Missing")</f>
        <v>91054</v>
      </c>
      <c r="O1836" t="str">
        <f>_xlfn.XLOOKUP(A1836,compensation_cleaned!$A:$A,compensation_cleaned!$D:$D,"Missing")</f>
        <v>L2</v>
      </c>
      <c r="P1836">
        <f>_xlfn.XLOOKUP(A1836,engagement_pivot!$A:$A,engagement_pivot!$B:$B,"Missing")</f>
        <v>4</v>
      </c>
      <c r="Q1836" t="str">
        <f>IF(
  _xlfn.XLOOKUP(A1836, engagement_pivot!A:A, engagement_pivot!C:C, 0) &gt; 0,
  "Yes",
  "No"
)</f>
        <v>Yes</v>
      </c>
      <c r="R1836">
        <f t="shared" si="140"/>
        <v>23</v>
      </c>
      <c r="S1836" t="str">
        <f t="shared" si="141"/>
        <v>13–36 months</v>
      </c>
      <c r="T1836">
        <f>_xlfn.XLOOKUP(A1836,performance_pivot!$A:$A,performance_pivot!$B:$B,"Missing")</f>
        <v>4</v>
      </c>
      <c r="U1836">
        <f>_xlfn.XLOOKUP(A1836,compensation_cleaned!$A:$A,compensation_cleaned!$F:$F,"Missing")</f>
        <v>746435.40070921986</v>
      </c>
      <c r="V1836" t="str">
        <f t="shared" si="142"/>
        <v>Above Avg Pay</v>
      </c>
      <c r="W1836" t="str">
        <f t="shared" si="143"/>
        <v>High Performer</v>
      </c>
      <c r="Y1836" t="str">
        <f t="shared" si="144"/>
        <v>Well Aligned</v>
      </c>
    </row>
    <row r="1837" spans="1:25">
      <c r="A1837" s="11" t="s">
        <v>2023</v>
      </c>
      <c r="B1837" s="12" t="s">
        <v>11</v>
      </c>
      <c r="C1837" s="12">
        <v>44</v>
      </c>
      <c r="D1837" s="12" t="s">
        <v>12</v>
      </c>
      <c r="E1837" s="12" t="s">
        <v>37</v>
      </c>
      <c r="F1837" s="12" t="s">
        <v>38</v>
      </c>
      <c r="G1837" s="13">
        <v>42814</v>
      </c>
      <c r="H1837" s="12" t="s">
        <v>205</v>
      </c>
      <c r="I1837" s="12" t="s">
        <v>45</v>
      </c>
      <c r="J1837" s="14" t="s">
        <v>24</v>
      </c>
      <c r="K1837" t="str">
        <f>_xlfn.XLOOKUP(A1837,attrition_cleaned!$A:$A,attrition_cleaned!$B:$B,"Missing")</f>
        <v>No</v>
      </c>
      <c r="L1837" s="13"/>
      <c r="M1837">
        <f>_xlfn.XLOOKUP(A1837,compensation_cleaned!$A:$A,compensation_cleaned!$B:$B,"Missing")</f>
        <v>1053814</v>
      </c>
      <c r="N1837">
        <f>_xlfn.XLOOKUP(A1837,compensation_cleaned!$A:$A,compensation_cleaned!$C:$C,"Missing")</f>
        <v>158057</v>
      </c>
      <c r="O1837" t="str">
        <f>_xlfn.XLOOKUP(A1837,compensation_cleaned!$A:$A,compensation_cleaned!$D:$D,"Missing")</f>
        <v>L3</v>
      </c>
      <c r="P1837">
        <f>_xlfn.XLOOKUP(A1837,engagement_pivot!$A:$A,engagement_pivot!$B:$B,"Missing")</f>
        <v>5</v>
      </c>
      <c r="Q1837" t="str">
        <f>IF(
  _xlfn.XLOOKUP(A1837, engagement_pivot!A:A, engagement_pivot!C:C, 0) &gt; 0,
  "Yes",
  "No"
)</f>
        <v>Yes</v>
      </c>
      <c r="R1837">
        <f t="shared" si="140"/>
        <v>81</v>
      </c>
      <c r="S1837" t="str">
        <f t="shared" si="141"/>
        <v>37+ months</v>
      </c>
      <c r="T1837">
        <f>_xlfn.XLOOKUP(A1837,performance_pivot!$A:$A,performance_pivot!$B:$B,"Missing")</f>
        <v>3.3333333333333335</v>
      </c>
      <c r="U1837">
        <f>_xlfn.XLOOKUP(A1837,compensation_cleaned!$A:$A,compensation_cleaned!$F:$F,"Missing")</f>
        <v>1044648.4727722772</v>
      </c>
      <c r="V1837" t="str">
        <f t="shared" si="142"/>
        <v>Above Avg Pay</v>
      </c>
      <c r="W1837" t="str">
        <f t="shared" si="143"/>
        <v>Low/Avg Performer</v>
      </c>
      <c r="Y1837" t="str">
        <f t="shared" si="144"/>
        <v>Overpaid Low Performer</v>
      </c>
    </row>
    <row r="1838" spans="1:25">
      <c r="A1838" s="7" t="s">
        <v>2024</v>
      </c>
      <c r="B1838" s="8" t="s">
        <v>19</v>
      </c>
      <c r="C1838" s="8">
        <v>42</v>
      </c>
      <c r="D1838" s="8" t="s">
        <v>20</v>
      </c>
      <c r="E1838" s="8" t="s">
        <v>13</v>
      </c>
      <c r="F1838" s="8" t="s">
        <v>21</v>
      </c>
      <c r="G1838" s="9">
        <v>44473</v>
      </c>
      <c r="H1838" s="8" t="s">
        <v>117</v>
      </c>
      <c r="I1838" s="8" t="s">
        <v>23</v>
      </c>
      <c r="J1838" s="10" t="s">
        <v>24</v>
      </c>
      <c r="K1838" t="str">
        <f>_xlfn.XLOOKUP(A1838,attrition_cleaned!$A:$A,attrition_cleaned!$B:$B,"Missing")</f>
        <v>No</v>
      </c>
      <c r="L1838" s="9"/>
      <c r="M1838">
        <f>_xlfn.XLOOKUP(A1838,compensation_cleaned!$A:$A,compensation_cleaned!$B:$B,"Missing")</f>
        <v>636217</v>
      </c>
      <c r="N1838">
        <f>_xlfn.XLOOKUP(A1838,compensation_cleaned!$A:$A,compensation_cleaned!$C:$C,"Missing")</f>
        <v>40208</v>
      </c>
      <c r="O1838" t="str">
        <f>_xlfn.XLOOKUP(A1838,compensation_cleaned!$A:$A,compensation_cleaned!$D:$D,"Missing")</f>
        <v>L2</v>
      </c>
      <c r="P1838">
        <f>_xlfn.XLOOKUP(A1838,engagement_pivot!$A:$A,engagement_pivot!$B:$B,"Missing")</f>
        <v>2.6666666666666665</v>
      </c>
      <c r="Q1838" t="str">
        <f>IF(
  _xlfn.XLOOKUP(A1838, engagement_pivot!A:A, engagement_pivot!C:C, 0) &gt; 0,
  "Yes",
  "No"
)</f>
        <v>Yes</v>
      </c>
      <c r="R1838">
        <f t="shared" si="140"/>
        <v>26</v>
      </c>
      <c r="S1838" t="str">
        <f t="shared" si="141"/>
        <v>13–36 months</v>
      </c>
      <c r="T1838">
        <f>_xlfn.XLOOKUP(A1838,performance_pivot!$A:$A,performance_pivot!$B:$B,"Missing")</f>
        <v>4.666666666666667</v>
      </c>
      <c r="U1838">
        <f>_xlfn.XLOOKUP(A1838,compensation_cleaned!$A:$A,compensation_cleaned!$F:$F,"Missing")</f>
        <v>746435.40070921986</v>
      </c>
      <c r="V1838" t="str">
        <f t="shared" si="142"/>
        <v>Below Avg Pay</v>
      </c>
      <c r="W1838" t="str">
        <f t="shared" si="143"/>
        <v>High Performer</v>
      </c>
      <c r="Y1838" t="str">
        <f t="shared" si="144"/>
        <v>Underpaid High Performer</v>
      </c>
    </row>
    <row r="1839" spans="1:25">
      <c r="A1839" s="11" t="s">
        <v>2025</v>
      </c>
      <c r="B1839" s="12" t="s">
        <v>19</v>
      </c>
      <c r="C1839" s="12">
        <v>41</v>
      </c>
      <c r="D1839" s="12" t="s">
        <v>20</v>
      </c>
      <c r="E1839" s="12" t="s">
        <v>49</v>
      </c>
      <c r="F1839" s="12" t="s">
        <v>68</v>
      </c>
      <c r="G1839" s="13">
        <v>44534</v>
      </c>
      <c r="H1839" s="12" t="s">
        <v>133</v>
      </c>
      <c r="I1839" s="12" t="s">
        <v>16</v>
      </c>
      <c r="J1839" s="14" t="s">
        <v>24</v>
      </c>
      <c r="K1839" t="str">
        <f>_xlfn.XLOOKUP(A1839,attrition_cleaned!$A:$A,attrition_cleaned!$B:$B,"Missing")</f>
        <v>No</v>
      </c>
      <c r="L1839" s="13"/>
      <c r="M1839">
        <f>_xlfn.XLOOKUP(A1839,compensation_cleaned!$A:$A,compensation_cleaned!$B:$B,"Missing")</f>
        <v>516197</v>
      </c>
      <c r="N1839">
        <f>_xlfn.XLOOKUP(A1839,compensation_cleaned!$A:$A,compensation_cleaned!$C:$C,"Missing")</f>
        <v>34934</v>
      </c>
      <c r="O1839" t="str">
        <f>_xlfn.XLOOKUP(A1839,compensation_cleaned!$A:$A,compensation_cleaned!$D:$D,"Missing")</f>
        <v>L1</v>
      </c>
      <c r="P1839">
        <f>_xlfn.XLOOKUP(A1839,engagement_pivot!$A:$A,engagement_pivot!$B:$B,"Missing")</f>
        <v>2.5</v>
      </c>
      <c r="Q1839" t="str">
        <f>IF(
  _xlfn.XLOOKUP(A1839, engagement_pivot!A:A, engagement_pivot!C:C, 0) &gt; 0,
  "Yes",
  "No"
)</f>
        <v>Yes</v>
      </c>
      <c r="R1839">
        <f t="shared" si="140"/>
        <v>24</v>
      </c>
      <c r="S1839" t="str">
        <f t="shared" si="141"/>
        <v>13–36 months</v>
      </c>
      <c r="T1839">
        <f>_xlfn.XLOOKUP(A1839,performance_pivot!$A:$A,performance_pivot!$B:$B,"Missing")</f>
        <v>3</v>
      </c>
      <c r="U1839">
        <f>_xlfn.XLOOKUP(A1839,compensation_cleaned!$A:$A,compensation_cleaned!$F:$F,"Missing")</f>
        <v>499723.03723404254</v>
      </c>
      <c r="V1839" t="str">
        <f t="shared" si="142"/>
        <v>Above Avg Pay</v>
      </c>
      <c r="W1839" t="str">
        <f t="shared" si="143"/>
        <v>Low/Avg Performer</v>
      </c>
      <c r="Y1839" t="str">
        <f t="shared" si="144"/>
        <v>Overpaid Low Performer</v>
      </c>
    </row>
    <row r="1840" spans="1:25">
      <c r="A1840" s="7" t="s">
        <v>2026</v>
      </c>
      <c r="B1840" s="8" t="s">
        <v>19</v>
      </c>
      <c r="C1840" s="8">
        <v>29</v>
      </c>
      <c r="D1840" s="8" t="s">
        <v>12</v>
      </c>
      <c r="E1840" s="8" t="s">
        <v>33</v>
      </c>
      <c r="F1840" s="8" t="s">
        <v>34</v>
      </c>
      <c r="G1840" s="9">
        <v>43370</v>
      </c>
      <c r="H1840" s="8" t="s">
        <v>258</v>
      </c>
      <c r="I1840" s="8" t="s">
        <v>31</v>
      </c>
      <c r="J1840" s="10" t="s">
        <v>24</v>
      </c>
      <c r="K1840" t="str">
        <f>_xlfn.XLOOKUP(A1840,attrition_cleaned!$A:$A,attrition_cleaned!$B:$B,"Missing")</f>
        <v>No</v>
      </c>
      <c r="L1840" s="9"/>
      <c r="M1840">
        <f>_xlfn.XLOOKUP(A1840,compensation_cleaned!$A:$A,compensation_cleaned!$B:$B,"Missing")</f>
        <v>819295</v>
      </c>
      <c r="N1840">
        <f>_xlfn.XLOOKUP(A1840,compensation_cleaned!$A:$A,compensation_cleaned!$C:$C,"Missing")</f>
        <v>66182</v>
      </c>
      <c r="O1840" t="str">
        <f>_xlfn.XLOOKUP(A1840,compensation_cleaned!$A:$A,compensation_cleaned!$D:$D,"Missing")</f>
        <v>L2</v>
      </c>
      <c r="P1840">
        <f>_xlfn.XLOOKUP(A1840,engagement_pivot!$A:$A,engagement_pivot!$B:$B,"Missing")</f>
        <v>4</v>
      </c>
      <c r="Q1840" t="str">
        <f>IF(
  _xlfn.XLOOKUP(A1840, engagement_pivot!A:A, engagement_pivot!C:C, 0) &gt; 0,
  "Yes",
  "No"
)</f>
        <v>Yes</v>
      </c>
      <c r="R1840">
        <f t="shared" si="140"/>
        <v>63</v>
      </c>
      <c r="S1840" t="str">
        <f t="shared" si="141"/>
        <v>37+ months</v>
      </c>
      <c r="T1840">
        <f>_xlfn.XLOOKUP(A1840,performance_pivot!$A:$A,performance_pivot!$B:$B,"Missing")</f>
        <v>3.6666666666666665</v>
      </c>
      <c r="U1840">
        <f>_xlfn.XLOOKUP(A1840,compensation_cleaned!$A:$A,compensation_cleaned!$F:$F,"Missing")</f>
        <v>746435.40070921986</v>
      </c>
      <c r="V1840" t="str">
        <f t="shared" si="142"/>
        <v>Above Avg Pay</v>
      </c>
      <c r="W1840" t="str">
        <f t="shared" si="143"/>
        <v>Low/Avg Performer</v>
      </c>
      <c r="Y1840" t="str">
        <f t="shared" si="144"/>
        <v>Overpaid Low Performer</v>
      </c>
    </row>
    <row r="1841" spans="1:25">
      <c r="A1841" s="11" t="s">
        <v>2027</v>
      </c>
      <c r="B1841" s="12" t="s">
        <v>11</v>
      </c>
      <c r="C1841" s="12">
        <v>23</v>
      </c>
      <c r="D1841" s="12" t="s">
        <v>12</v>
      </c>
      <c r="E1841" s="12" t="s">
        <v>37</v>
      </c>
      <c r="F1841" s="12" t="s">
        <v>43</v>
      </c>
      <c r="G1841" s="13">
        <v>44609</v>
      </c>
      <c r="H1841" s="12" t="s">
        <v>247</v>
      </c>
      <c r="I1841" s="12" t="s">
        <v>70</v>
      </c>
      <c r="J1841" s="14" t="s">
        <v>24</v>
      </c>
      <c r="K1841" t="str">
        <f>_xlfn.XLOOKUP(A1841,attrition_cleaned!$A:$A,attrition_cleaned!$B:$B,"Missing")</f>
        <v>No</v>
      </c>
      <c r="L1841" s="13"/>
      <c r="M1841">
        <f>_xlfn.XLOOKUP(A1841,compensation_cleaned!$A:$A,compensation_cleaned!$B:$B,"Missing")</f>
        <v>1341826</v>
      </c>
      <c r="N1841">
        <f>_xlfn.XLOOKUP(A1841,compensation_cleaned!$A:$A,compensation_cleaned!$C:$C,"Missing")</f>
        <v>105456</v>
      </c>
      <c r="O1841" t="str">
        <f>_xlfn.XLOOKUP(A1841,compensation_cleaned!$A:$A,compensation_cleaned!$D:$D,"Missing")</f>
        <v>L4</v>
      </c>
      <c r="P1841">
        <f>_xlfn.XLOOKUP(A1841,engagement_pivot!$A:$A,engagement_pivot!$B:$B,"Missing")</f>
        <v>4</v>
      </c>
      <c r="Q1841" t="str">
        <f>IF(
  _xlfn.XLOOKUP(A1841, engagement_pivot!A:A, engagement_pivot!C:C, 0) &gt; 0,
  "Yes",
  "No"
)</f>
        <v>Yes</v>
      </c>
      <c r="R1841">
        <f t="shared" si="140"/>
        <v>22</v>
      </c>
      <c r="S1841" t="str">
        <f t="shared" si="141"/>
        <v>13–36 months</v>
      </c>
      <c r="T1841">
        <f>_xlfn.XLOOKUP(A1841,performance_pivot!$A:$A,performance_pivot!$B:$B,"Missing")</f>
        <v>4.25</v>
      </c>
      <c r="U1841">
        <f>_xlfn.XLOOKUP(A1841,compensation_cleaned!$A:$A,compensation_cleaned!$F:$F,"Missing")</f>
        <v>1044648.4727722772</v>
      </c>
      <c r="V1841" t="str">
        <f t="shared" si="142"/>
        <v>Above Avg Pay</v>
      </c>
      <c r="W1841" t="str">
        <f t="shared" si="143"/>
        <v>High Performer</v>
      </c>
      <c r="Y1841" t="str">
        <f t="shared" si="144"/>
        <v>Well Aligned</v>
      </c>
    </row>
    <row r="1842" spans="1:25">
      <c r="A1842" s="7" t="s">
        <v>2028</v>
      </c>
      <c r="B1842" s="8" t="s">
        <v>11</v>
      </c>
      <c r="C1842" s="8">
        <v>24</v>
      </c>
      <c r="D1842" s="8" t="s">
        <v>12</v>
      </c>
      <c r="E1842" s="8" t="s">
        <v>33</v>
      </c>
      <c r="F1842" s="8" t="s">
        <v>34</v>
      </c>
      <c r="G1842" s="9">
        <v>44806</v>
      </c>
      <c r="H1842" s="8" t="s">
        <v>233</v>
      </c>
      <c r="I1842" s="8" t="s">
        <v>70</v>
      </c>
      <c r="J1842" s="10" t="s">
        <v>24</v>
      </c>
      <c r="K1842" t="str">
        <f>_xlfn.XLOOKUP(A1842,attrition_cleaned!$A:$A,attrition_cleaned!$B:$B,"Missing")</f>
        <v>No</v>
      </c>
      <c r="L1842" s="9"/>
      <c r="M1842">
        <f>_xlfn.XLOOKUP(A1842,compensation_cleaned!$A:$A,compensation_cleaned!$B:$B,"Missing")</f>
        <v>995984</v>
      </c>
      <c r="N1842">
        <f>_xlfn.XLOOKUP(A1842,compensation_cleaned!$A:$A,compensation_cleaned!$C:$C,"Missing")</f>
        <v>65877</v>
      </c>
      <c r="O1842" t="str">
        <f>_xlfn.XLOOKUP(A1842,compensation_cleaned!$A:$A,compensation_cleaned!$D:$D,"Missing")</f>
        <v>L3</v>
      </c>
      <c r="P1842">
        <f>_xlfn.XLOOKUP(A1842,engagement_pivot!$A:$A,engagement_pivot!$B:$B,"Missing")</f>
        <v>3</v>
      </c>
      <c r="Q1842" t="str">
        <f>IF(
  _xlfn.XLOOKUP(A1842, engagement_pivot!A:A, engagement_pivot!C:C, 0) &gt; 0,
  "Yes",
  "No"
)</f>
        <v>Yes</v>
      </c>
      <c r="R1842">
        <f t="shared" si="140"/>
        <v>15</v>
      </c>
      <c r="S1842" t="str">
        <f t="shared" si="141"/>
        <v>13–36 months</v>
      </c>
      <c r="T1842">
        <f>_xlfn.XLOOKUP(A1842,performance_pivot!$A:$A,performance_pivot!$B:$B,"Missing")</f>
        <v>3</v>
      </c>
      <c r="U1842">
        <f>_xlfn.XLOOKUP(A1842,compensation_cleaned!$A:$A,compensation_cleaned!$F:$F,"Missing")</f>
        <v>1044648.4727722772</v>
      </c>
      <c r="V1842" t="str">
        <f t="shared" si="142"/>
        <v>Below Avg Pay</v>
      </c>
      <c r="W1842" t="str">
        <f t="shared" si="143"/>
        <v>Low/Avg Performer</v>
      </c>
      <c r="Y1842" t="str">
        <f t="shared" si="144"/>
        <v>Low Pay &amp; Low Performance</v>
      </c>
    </row>
    <row r="1843" spans="1:25">
      <c r="A1843" s="11" t="s">
        <v>2029</v>
      </c>
      <c r="B1843" s="12" t="s">
        <v>19</v>
      </c>
      <c r="C1843" s="12">
        <v>31</v>
      </c>
      <c r="D1843" s="12" t="s">
        <v>20</v>
      </c>
      <c r="E1843" s="12" t="s">
        <v>33</v>
      </c>
      <c r="F1843" s="12" t="s">
        <v>34</v>
      </c>
      <c r="G1843" s="13">
        <v>42867</v>
      </c>
      <c r="H1843" s="12" t="s">
        <v>22</v>
      </c>
      <c r="I1843" s="12" t="s">
        <v>70</v>
      </c>
      <c r="J1843" s="14" t="s">
        <v>24</v>
      </c>
      <c r="K1843" t="str">
        <f>_xlfn.XLOOKUP(A1843,attrition_cleaned!$A:$A,attrition_cleaned!$B:$B,"Missing")</f>
        <v>No</v>
      </c>
      <c r="L1843" s="13"/>
      <c r="M1843">
        <f>_xlfn.XLOOKUP(A1843,compensation_cleaned!$A:$A,compensation_cleaned!$B:$B,"Missing")</f>
        <v>1154491</v>
      </c>
      <c r="N1843">
        <f>_xlfn.XLOOKUP(A1843,compensation_cleaned!$A:$A,compensation_cleaned!$C:$C,"Missing")</f>
        <v>66745</v>
      </c>
      <c r="O1843" t="str">
        <f>_xlfn.XLOOKUP(A1843,compensation_cleaned!$A:$A,compensation_cleaned!$D:$D,"Missing")</f>
        <v>L3</v>
      </c>
      <c r="P1843">
        <f>_xlfn.XLOOKUP(A1843,engagement_pivot!$A:$A,engagement_pivot!$B:$B,"Missing")</f>
        <v>2.6666666666666665</v>
      </c>
      <c r="Q1843" t="str">
        <f>IF(
  _xlfn.XLOOKUP(A1843, engagement_pivot!A:A, engagement_pivot!C:C, 0) &gt; 0,
  "Yes",
  "No"
)</f>
        <v>Yes</v>
      </c>
      <c r="R1843">
        <f t="shared" si="140"/>
        <v>79</v>
      </c>
      <c r="S1843" t="str">
        <f t="shared" si="141"/>
        <v>37+ months</v>
      </c>
      <c r="T1843">
        <f>_xlfn.XLOOKUP(A1843,performance_pivot!$A:$A,performance_pivot!$B:$B,"Missing")</f>
        <v>3.75</v>
      </c>
      <c r="U1843">
        <f>_xlfn.XLOOKUP(A1843,compensation_cleaned!$A:$A,compensation_cleaned!$F:$F,"Missing")</f>
        <v>1044648.4727722772</v>
      </c>
      <c r="V1843" t="str">
        <f t="shared" si="142"/>
        <v>Above Avg Pay</v>
      </c>
      <c r="W1843" t="str">
        <f t="shared" si="143"/>
        <v>Low/Avg Performer</v>
      </c>
      <c r="Y1843" t="str">
        <f t="shared" si="144"/>
        <v>Overpaid Low Performer</v>
      </c>
    </row>
    <row r="1844" spans="1:25">
      <c r="A1844" s="7" t="s">
        <v>2030</v>
      </c>
      <c r="B1844" s="8" t="s">
        <v>19</v>
      </c>
      <c r="C1844" s="8">
        <v>24</v>
      </c>
      <c r="D1844" s="8" t="s">
        <v>12</v>
      </c>
      <c r="E1844" s="8" t="s">
        <v>49</v>
      </c>
      <c r="F1844" s="8" t="s">
        <v>68</v>
      </c>
      <c r="G1844" s="9">
        <v>43996</v>
      </c>
      <c r="H1844" s="8" t="s">
        <v>131</v>
      </c>
      <c r="I1844" s="8" t="s">
        <v>70</v>
      </c>
      <c r="J1844" s="10" t="s">
        <v>17</v>
      </c>
      <c r="K1844" t="str">
        <f>_xlfn.XLOOKUP(A1844,attrition_cleaned!$A:$A,attrition_cleaned!$B:$B,"Missing")</f>
        <v>Yes</v>
      </c>
      <c r="L1844" s="9">
        <v>44684</v>
      </c>
      <c r="M1844">
        <f>_xlfn.XLOOKUP(A1844,compensation_cleaned!$A:$A,compensation_cleaned!$B:$B,"Missing")</f>
        <v>709072</v>
      </c>
      <c r="N1844">
        <f>_xlfn.XLOOKUP(A1844,compensation_cleaned!$A:$A,compensation_cleaned!$C:$C,"Missing")</f>
        <v>46083</v>
      </c>
      <c r="O1844" t="str">
        <f>_xlfn.XLOOKUP(A1844,compensation_cleaned!$A:$A,compensation_cleaned!$D:$D,"Missing")</f>
        <v>L2</v>
      </c>
      <c r="P1844">
        <f>_xlfn.XLOOKUP(A1844,engagement_pivot!$A:$A,engagement_pivot!$B:$B,"Missing")</f>
        <v>1</v>
      </c>
      <c r="Q1844" t="str">
        <f>IF(
  _xlfn.XLOOKUP(A1844, engagement_pivot!A:A, engagement_pivot!C:C, 0) &gt; 0,
  "Yes",
  "No"
)</f>
        <v>Yes</v>
      </c>
      <c r="R1844">
        <f t="shared" si="140"/>
        <v>22</v>
      </c>
      <c r="S1844" t="str">
        <f t="shared" si="141"/>
        <v>13–36 months</v>
      </c>
      <c r="T1844">
        <f>_xlfn.XLOOKUP(A1844,performance_pivot!$A:$A,performance_pivot!$B:$B,"Missing")</f>
        <v>2</v>
      </c>
      <c r="U1844">
        <f>_xlfn.XLOOKUP(A1844,compensation_cleaned!$A:$A,compensation_cleaned!$F:$F,"Missing")</f>
        <v>746435.40070921986</v>
      </c>
      <c r="V1844" t="str">
        <f t="shared" si="142"/>
        <v>Below Avg Pay</v>
      </c>
      <c r="W1844" t="str">
        <f t="shared" si="143"/>
        <v>Low/Avg Performer</v>
      </c>
      <c r="Y1844" t="str">
        <f t="shared" si="144"/>
        <v>Low Pay &amp; Low Performance</v>
      </c>
    </row>
    <row r="1845" spans="1:25">
      <c r="A1845" s="11" t="s">
        <v>2031</v>
      </c>
      <c r="B1845" s="12" t="s">
        <v>19</v>
      </c>
      <c r="C1845" s="12">
        <v>33</v>
      </c>
      <c r="D1845" s="12" t="s">
        <v>20</v>
      </c>
      <c r="E1845" s="12" t="s">
        <v>26</v>
      </c>
      <c r="F1845" s="12" t="s">
        <v>27</v>
      </c>
      <c r="G1845" s="13">
        <v>44705</v>
      </c>
      <c r="H1845" s="12" t="s">
        <v>353</v>
      </c>
      <c r="I1845" s="12" t="s">
        <v>31</v>
      </c>
      <c r="J1845" s="14" t="s">
        <v>24</v>
      </c>
      <c r="K1845" t="str">
        <f>_xlfn.XLOOKUP(A1845,attrition_cleaned!$A:$A,attrition_cleaned!$B:$B,"Missing")</f>
        <v>No</v>
      </c>
      <c r="L1845" s="13"/>
      <c r="M1845">
        <f>_xlfn.XLOOKUP(A1845,compensation_cleaned!$A:$A,compensation_cleaned!$B:$B,"Missing")</f>
        <v>752480</v>
      </c>
      <c r="N1845">
        <f>_xlfn.XLOOKUP(A1845,compensation_cleaned!$A:$A,compensation_cleaned!$C:$C,"Missing")</f>
        <v>85680</v>
      </c>
      <c r="O1845" t="str">
        <f>_xlfn.XLOOKUP(A1845,compensation_cleaned!$A:$A,compensation_cleaned!$D:$D,"Missing")</f>
        <v>L2</v>
      </c>
      <c r="P1845">
        <f>_xlfn.XLOOKUP(A1845,engagement_pivot!$A:$A,engagement_pivot!$B:$B,"Missing")</f>
        <v>1</v>
      </c>
      <c r="Q1845" t="str">
        <f>IF(
  _xlfn.XLOOKUP(A1845, engagement_pivot!A:A, engagement_pivot!C:C, 0) &gt; 0,
  "Yes",
  "No"
)</f>
        <v>Yes</v>
      </c>
      <c r="R1845">
        <f t="shared" si="140"/>
        <v>19</v>
      </c>
      <c r="S1845" t="str">
        <f t="shared" si="141"/>
        <v>13–36 months</v>
      </c>
      <c r="T1845">
        <f>_xlfn.XLOOKUP(A1845,performance_pivot!$A:$A,performance_pivot!$B:$B,"Missing")</f>
        <v>3.3333333333333335</v>
      </c>
      <c r="U1845">
        <f>_xlfn.XLOOKUP(A1845,compensation_cleaned!$A:$A,compensation_cleaned!$F:$F,"Missing")</f>
        <v>746435.40070921986</v>
      </c>
      <c r="V1845" t="str">
        <f t="shared" si="142"/>
        <v>Above Avg Pay</v>
      </c>
      <c r="W1845" t="str">
        <f t="shared" si="143"/>
        <v>Low/Avg Performer</v>
      </c>
      <c r="Y1845" t="str">
        <f t="shared" si="144"/>
        <v>Overpaid Low Performer</v>
      </c>
    </row>
    <row r="1846" spans="1:25">
      <c r="A1846" s="7" t="s">
        <v>2032</v>
      </c>
      <c r="B1846" s="8" t="s">
        <v>11</v>
      </c>
      <c r="C1846" s="8">
        <v>25</v>
      </c>
      <c r="D1846" s="8" t="s">
        <v>12</v>
      </c>
      <c r="E1846" s="8" t="s">
        <v>49</v>
      </c>
      <c r="F1846" s="8" t="s">
        <v>50</v>
      </c>
      <c r="G1846" s="9">
        <v>44906</v>
      </c>
      <c r="H1846" s="8" t="s">
        <v>656</v>
      </c>
      <c r="I1846" s="8" t="s">
        <v>56</v>
      </c>
      <c r="J1846" s="10" t="s">
        <v>24</v>
      </c>
      <c r="K1846" t="str">
        <f>_xlfn.XLOOKUP(A1846,attrition_cleaned!$A:$A,attrition_cleaned!$B:$B,"Missing")</f>
        <v>Yes</v>
      </c>
      <c r="L1846" s="9">
        <v>46117</v>
      </c>
      <c r="M1846">
        <f>_xlfn.XLOOKUP(A1846,compensation_cleaned!$A:$A,compensation_cleaned!$B:$B,"Missing")</f>
        <v>1995473</v>
      </c>
      <c r="N1846">
        <f>_xlfn.XLOOKUP(A1846,compensation_cleaned!$A:$A,compensation_cleaned!$C:$C,"Missing")</f>
        <v>261755</v>
      </c>
      <c r="O1846" t="str">
        <f>_xlfn.XLOOKUP(A1846,compensation_cleaned!$A:$A,compensation_cleaned!$D:$D,"Missing")</f>
        <v>L5</v>
      </c>
      <c r="P1846">
        <f>_xlfn.XLOOKUP(A1846,engagement_pivot!$A:$A,engagement_pivot!$B:$B,"Missing")</f>
        <v>5</v>
      </c>
      <c r="Q1846" t="str">
        <f>IF(
  _xlfn.XLOOKUP(A1846, engagement_pivot!A:A, engagement_pivot!C:C, 0) &gt; 0,
  "Yes",
  "No"
)</f>
        <v>Yes</v>
      </c>
      <c r="R1846">
        <f t="shared" si="140"/>
        <v>39</v>
      </c>
      <c r="S1846" t="str">
        <f t="shared" si="141"/>
        <v>37+ months</v>
      </c>
      <c r="T1846">
        <f>_xlfn.XLOOKUP(A1846,performance_pivot!$A:$A,performance_pivot!$B:$B,"Missing")</f>
        <v>4</v>
      </c>
      <c r="U1846">
        <f>_xlfn.XLOOKUP(A1846,compensation_cleaned!$A:$A,compensation_cleaned!$F:$F,"Missing")</f>
        <v>1044648.4727722772</v>
      </c>
      <c r="V1846" t="str">
        <f t="shared" si="142"/>
        <v>Above Avg Pay</v>
      </c>
      <c r="W1846" t="str">
        <f t="shared" si="143"/>
        <v>High Performer</v>
      </c>
      <c r="Y1846" t="str">
        <f t="shared" si="144"/>
        <v>Well Aligned</v>
      </c>
    </row>
    <row r="1847" spans="1:25">
      <c r="A1847" s="11" t="s">
        <v>2033</v>
      </c>
      <c r="B1847" s="12" t="s">
        <v>19</v>
      </c>
      <c r="C1847" s="12">
        <v>24</v>
      </c>
      <c r="D1847" s="12" t="s">
        <v>12</v>
      </c>
      <c r="E1847" s="12" t="s">
        <v>13</v>
      </c>
      <c r="F1847" s="12" t="s">
        <v>14</v>
      </c>
      <c r="G1847" s="13">
        <v>43383</v>
      </c>
      <c r="H1847" s="12" t="s">
        <v>774</v>
      </c>
      <c r="I1847" s="12" t="s">
        <v>31</v>
      </c>
      <c r="J1847" s="14" t="s">
        <v>24</v>
      </c>
      <c r="K1847" t="str">
        <f>_xlfn.XLOOKUP(A1847,attrition_cleaned!$A:$A,attrition_cleaned!$B:$B,"Missing")</f>
        <v>No</v>
      </c>
      <c r="L1847" s="13"/>
      <c r="M1847">
        <f>_xlfn.XLOOKUP(A1847,compensation_cleaned!$A:$A,compensation_cleaned!$B:$B,"Missing")</f>
        <v>583402</v>
      </c>
      <c r="N1847">
        <f>_xlfn.XLOOKUP(A1847,compensation_cleaned!$A:$A,compensation_cleaned!$C:$C,"Missing")</f>
        <v>37245</v>
      </c>
      <c r="O1847" t="str">
        <f>_xlfn.XLOOKUP(A1847,compensation_cleaned!$A:$A,compensation_cleaned!$D:$D,"Missing")</f>
        <v>L1</v>
      </c>
      <c r="P1847">
        <f>_xlfn.XLOOKUP(A1847,engagement_pivot!$A:$A,engagement_pivot!$B:$B,"Missing")</f>
        <v>3</v>
      </c>
      <c r="Q1847" t="str">
        <f>IF(
  _xlfn.XLOOKUP(A1847, engagement_pivot!A:A, engagement_pivot!C:C, 0) &gt; 0,
  "Yes",
  "No"
)</f>
        <v>Yes</v>
      </c>
      <c r="R1847">
        <f t="shared" si="140"/>
        <v>62</v>
      </c>
      <c r="S1847" t="str">
        <f t="shared" si="141"/>
        <v>37+ months</v>
      </c>
      <c r="T1847">
        <f>_xlfn.XLOOKUP(A1847,performance_pivot!$A:$A,performance_pivot!$B:$B,"Missing")</f>
        <v>4</v>
      </c>
      <c r="U1847">
        <f>_xlfn.XLOOKUP(A1847,compensation_cleaned!$A:$A,compensation_cleaned!$F:$F,"Missing")</f>
        <v>499723.03723404254</v>
      </c>
      <c r="V1847" t="str">
        <f t="shared" si="142"/>
        <v>Above Avg Pay</v>
      </c>
      <c r="W1847" t="str">
        <f t="shared" si="143"/>
        <v>High Performer</v>
      </c>
      <c r="Y1847" t="str">
        <f t="shared" si="144"/>
        <v>Well Aligned</v>
      </c>
    </row>
    <row r="1848" spans="1:25">
      <c r="A1848" s="7" t="s">
        <v>2034</v>
      </c>
      <c r="B1848" s="8" t="s">
        <v>19</v>
      </c>
      <c r="C1848" s="8">
        <v>32</v>
      </c>
      <c r="D1848" s="8" t="s">
        <v>12</v>
      </c>
      <c r="E1848" s="8" t="s">
        <v>37</v>
      </c>
      <c r="F1848" s="8" t="s">
        <v>38</v>
      </c>
      <c r="G1848" s="9">
        <v>44489</v>
      </c>
      <c r="H1848" s="8" t="s">
        <v>173</v>
      </c>
      <c r="I1848" s="8" t="s">
        <v>56</v>
      </c>
      <c r="J1848" s="10" t="s">
        <v>24</v>
      </c>
      <c r="K1848" t="str">
        <f>_xlfn.XLOOKUP(A1848,attrition_cleaned!$A:$A,attrition_cleaned!$B:$B,"Missing")</f>
        <v>No</v>
      </c>
      <c r="L1848" s="9"/>
      <c r="M1848">
        <f>_xlfn.XLOOKUP(A1848,compensation_cleaned!$A:$A,compensation_cleaned!$B:$B,"Missing")</f>
        <v>1038626</v>
      </c>
      <c r="N1848">
        <f>_xlfn.XLOOKUP(A1848,compensation_cleaned!$A:$A,compensation_cleaned!$C:$C,"Missing")</f>
        <v>72318</v>
      </c>
      <c r="O1848" t="str">
        <f>_xlfn.XLOOKUP(A1848,compensation_cleaned!$A:$A,compensation_cleaned!$D:$D,"Missing")</f>
        <v>L3</v>
      </c>
      <c r="P1848">
        <f>_xlfn.XLOOKUP(A1848,engagement_pivot!$A:$A,engagement_pivot!$B:$B,"Missing")</f>
        <v>1</v>
      </c>
      <c r="Q1848" t="str">
        <f>IF(
  _xlfn.XLOOKUP(A1848, engagement_pivot!A:A, engagement_pivot!C:C, 0) &gt; 0,
  "Yes",
  "No"
)</f>
        <v>Yes</v>
      </c>
      <c r="R1848">
        <f t="shared" si="140"/>
        <v>26</v>
      </c>
      <c r="S1848" t="str">
        <f t="shared" si="141"/>
        <v>13–36 months</v>
      </c>
      <c r="T1848">
        <f>_xlfn.XLOOKUP(A1848,performance_pivot!$A:$A,performance_pivot!$B:$B,"Missing")</f>
        <v>3.6666666666666665</v>
      </c>
      <c r="U1848">
        <f>_xlfn.XLOOKUP(A1848,compensation_cleaned!$A:$A,compensation_cleaned!$F:$F,"Missing")</f>
        <v>1044648.4727722772</v>
      </c>
      <c r="V1848" t="str">
        <f t="shared" si="142"/>
        <v>Below Avg Pay</v>
      </c>
      <c r="W1848" t="str">
        <f t="shared" si="143"/>
        <v>Low/Avg Performer</v>
      </c>
      <c r="Y1848" t="str">
        <f t="shared" si="144"/>
        <v>Low Pay &amp; Low Performance</v>
      </c>
    </row>
    <row r="1849" spans="1:25">
      <c r="A1849" s="11" t="s">
        <v>2035</v>
      </c>
      <c r="B1849" s="12" t="s">
        <v>19</v>
      </c>
      <c r="C1849" s="12">
        <v>23</v>
      </c>
      <c r="D1849" s="12" t="s">
        <v>12</v>
      </c>
      <c r="E1849" s="12" t="s">
        <v>33</v>
      </c>
      <c r="F1849" s="12" t="s">
        <v>112</v>
      </c>
      <c r="G1849" s="13">
        <v>44561</v>
      </c>
      <c r="H1849" s="12" t="s">
        <v>582</v>
      </c>
      <c r="I1849" s="12" t="s">
        <v>23</v>
      </c>
      <c r="J1849" s="14" t="s">
        <v>24</v>
      </c>
      <c r="K1849" t="str">
        <f>_xlfn.XLOOKUP(A1849,attrition_cleaned!$A:$A,attrition_cleaned!$B:$B,"Missing")</f>
        <v>No</v>
      </c>
      <c r="L1849" s="13"/>
      <c r="M1849">
        <f>_xlfn.XLOOKUP(A1849,compensation_cleaned!$A:$A,compensation_cleaned!$B:$B,"Missing")</f>
        <v>811330</v>
      </c>
      <c r="N1849">
        <f>_xlfn.XLOOKUP(A1849,compensation_cleaned!$A:$A,compensation_cleaned!$C:$C,"Missing")</f>
        <v>74282</v>
      </c>
      <c r="O1849" t="str">
        <f>_xlfn.XLOOKUP(A1849,compensation_cleaned!$A:$A,compensation_cleaned!$D:$D,"Missing")</f>
        <v>L2</v>
      </c>
      <c r="P1849">
        <f>_xlfn.XLOOKUP(A1849,engagement_pivot!$A:$A,engagement_pivot!$B:$B,"Missing")</f>
        <v>5</v>
      </c>
      <c r="Q1849" t="str">
        <f>IF(
  _xlfn.XLOOKUP(A1849, engagement_pivot!A:A, engagement_pivot!C:C, 0) &gt; 0,
  "Yes",
  "No"
)</f>
        <v>Yes</v>
      </c>
      <c r="R1849">
        <f t="shared" si="140"/>
        <v>24</v>
      </c>
      <c r="S1849" t="str">
        <f t="shared" si="141"/>
        <v>13–36 months</v>
      </c>
      <c r="T1849">
        <f>_xlfn.XLOOKUP(A1849,performance_pivot!$A:$A,performance_pivot!$B:$B,"Missing")</f>
        <v>3</v>
      </c>
      <c r="U1849">
        <f>_xlfn.XLOOKUP(A1849,compensation_cleaned!$A:$A,compensation_cleaned!$F:$F,"Missing")</f>
        <v>746435.40070921986</v>
      </c>
      <c r="V1849" t="str">
        <f t="shared" si="142"/>
        <v>Above Avg Pay</v>
      </c>
      <c r="W1849" t="str">
        <f t="shared" si="143"/>
        <v>Low/Avg Performer</v>
      </c>
      <c r="Y1849" t="str">
        <f t="shared" si="144"/>
        <v>Overpaid Low Performer</v>
      </c>
    </row>
    <row r="1850" spans="1:25">
      <c r="A1850" s="7" t="s">
        <v>2036</v>
      </c>
      <c r="B1850" s="8" t="s">
        <v>19</v>
      </c>
      <c r="C1850" s="8">
        <v>37</v>
      </c>
      <c r="D1850" s="8" t="s">
        <v>12</v>
      </c>
      <c r="E1850" s="8" t="s">
        <v>13</v>
      </c>
      <c r="F1850" s="8" t="s">
        <v>21</v>
      </c>
      <c r="G1850" s="9">
        <v>43193</v>
      </c>
      <c r="H1850" s="8" t="s">
        <v>287</v>
      </c>
      <c r="I1850" s="8" t="s">
        <v>45</v>
      </c>
      <c r="J1850" s="10" t="s">
        <v>24</v>
      </c>
      <c r="K1850" t="str">
        <f>_xlfn.XLOOKUP(A1850,attrition_cleaned!$A:$A,attrition_cleaned!$B:$B,"Missing")</f>
        <v>No</v>
      </c>
      <c r="L1850" s="9"/>
      <c r="M1850">
        <f>_xlfn.XLOOKUP(A1850,compensation_cleaned!$A:$A,compensation_cleaned!$B:$B,"Missing")</f>
        <v>1119442</v>
      </c>
      <c r="N1850">
        <f>_xlfn.XLOOKUP(A1850,compensation_cleaned!$A:$A,compensation_cleaned!$C:$C,"Missing")</f>
        <v>145827</v>
      </c>
      <c r="O1850" t="str">
        <f>_xlfn.XLOOKUP(A1850,compensation_cleaned!$A:$A,compensation_cleaned!$D:$D,"Missing")</f>
        <v>L3</v>
      </c>
      <c r="P1850">
        <f>_xlfn.XLOOKUP(A1850,engagement_pivot!$A:$A,engagement_pivot!$B:$B,"Missing")</f>
        <v>3.5</v>
      </c>
      <c r="Q1850" t="str">
        <f>IF(
  _xlfn.XLOOKUP(A1850, engagement_pivot!A:A, engagement_pivot!C:C, 0) &gt; 0,
  "Yes",
  "No"
)</f>
        <v>Yes</v>
      </c>
      <c r="R1850">
        <f t="shared" si="140"/>
        <v>68</v>
      </c>
      <c r="S1850" t="str">
        <f t="shared" si="141"/>
        <v>37+ months</v>
      </c>
      <c r="T1850">
        <f>_xlfn.XLOOKUP(A1850,performance_pivot!$A:$A,performance_pivot!$B:$B,"Missing")</f>
        <v>2.5</v>
      </c>
      <c r="U1850">
        <f>_xlfn.XLOOKUP(A1850,compensation_cleaned!$A:$A,compensation_cleaned!$F:$F,"Missing")</f>
        <v>1044648.4727722772</v>
      </c>
      <c r="V1850" t="str">
        <f t="shared" si="142"/>
        <v>Above Avg Pay</v>
      </c>
      <c r="W1850" t="str">
        <f t="shared" si="143"/>
        <v>Low/Avg Performer</v>
      </c>
      <c r="Y1850" t="str">
        <f t="shared" si="144"/>
        <v>Overpaid Low Performer</v>
      </c>
    </row>
    <row r="1851" spans="1:25">
      <c r="A1851" s="11" t="s">
        <v>2037</v>
      </c>
      <c r="B1851" s="12" t="s">
        <v>19</v>
      </c>
      <c r="C1851" s="12">
        <v>32</v>
      </c>
      <c r="D1851" s="12" t="s">
        <v>12</v>
      </c>
      <c r="E1851" s="12" t="s">
        <v>37</v>
      </c>
      <c r="F1851" s="12" t="s">
        <v>43</v>
      </c>
      <c r="G1851" s="13">
        <v>45062</v>
      </c>
      <c r="H1851" s="12" t="s">
        <v>255</v>
      </c>
      <c r="I1851" s="12" t="s">
        <v>31</v>
      </c>
      <c r="J1851" s="14" t="s">
        <v>24</v>
      </c>
      <c r="K1851" t="str">
        <f>_xlfn.XLOOKUP(A1851,attrition_cleaned!$A:$A,attrition_cleaned!$B:$B,"Missing")</f>
        <v>No</v>
      </c>
      <c r="L1851" s="13"/>
      <c r="M1851">
        <f>_xlfn.XLOOKUP(A1851,compensation_cleaned!$A:$A,compensation_cleaned!$B:$B,"Missing")</f>
        <v>415955</v>
      </c>
      <c r="N1851">
        <f>_xlfn.XLOOKUP(A1851,compensation_cleaned!$A:$A,compensation_cleaned!$C:$C,"Missing")</f>
        <v>28437</v>
      </c>
      <c r="O1851" t="str">
        <f>_xlfn.XLOOKUP(A1851,compensation_cleaned!$A:$A,compensation_cleaned!$D:$D,"Missing")</f>
        <v>L1</v>
      </c>
      <c r="P1851">
        <f>_xlfn.XLOOKUP(A1851,engagement_pivot!$A:$A,engagement_pivot!$B:$B,"Missing")</f>
        <v>3</v>
      </c>
      <c r="Q1851" t="str">
        <f>IF(
  _xlfn.XLOOKUP(A1851, engagement_pivot!A:A, engagement_pivot!C:C, 0) &gt; 0,
  "Yes",
  "No"
)</f>
        <v>Yes</v>
      </c>
      <c r="R1851">
        <f t="shared" si="140"/>
        <v>7</v>
      </c>
      <c r="S1851" t="str">
        <f t="shared" si="141"/>
        <v>0–12 months</v>
      </c>
      <c r="T1851">
        <f>_xlfn.XLOOKUP(A1851,performance_pivot!$A:$A,performance_pivot!$B:$B,"Missing")</f>
        <v>4.5</v>
      </c>
      <c r="U1851">
        <f>_xlfn.XLOOKUP(A1851,compensation_cleaned!$A:$A,compensation_cleaned!$F:$F,"Missing")</f>
        <v>499723.03723404254</v>
      </c>
      <c r="V1851" t="str">
        <f t="shared" si="142"/>
        <v>Below Avg Pay</v>
      </c>
      <c r="W1851" t="str">
        <f t="shared" si="143"/>
        <v>High Performer</v>
      </c>
      <c r="Y1851" t="str">
        <f t="shared" si="144"/>
        <v>Underpaid High Performer</v>
      </c>
    </row>
    <row r="1852" spans="1:25">
      <c r="A1852" s="7" t="s">
        <v>2038</v>
      </c>
      <c r="B1852" s="8" t="s">
        <v>19</v>
      </c>
      <c r="C1852" s="8">
        <v>44</v>
      </c>
      <c r="D1852" s="8" t="s">
        <v>12</v>
      </c>
      <c r="E1852" s="8" t="s">
        <v>37</v>
      </c>
      <c r="F1852" s="8" t="s">
        <v>43</v>
      </c>
      <c r="G1852" s="9">
        <v>44699</v>
      </c>
      <c r="H1852" s="8" t="s">
        <v>55</v>
      </c>
      <c r="I1852" s="8" t="s">
        <v>45</v>
      </c>
      <c r="J1852" s="10" t="s">
        <v>24</v>
      </c>
      <c r="K1852" t="str">
        <f>_xlfn.XLOOKUP(A1852,attrition_cleaned!$A:$A,attrition_cleaned!$B:$B,"Missing")</f>
        <v>No</v>
      </c>
      <c r="L1852" s="9"/>
      <c r="M1852">
        <f>_xlfn.XLOOKUP(A1852,compensation_cleaned!$A:$A,compensation_cleaned!$B:$B,"Missing")</f>
        <v>1124400</v>
      </c>
      <c r="N1852">
        <f>_xlfn.XLOOKUP(A1852,compensation_cleaned!$A:$A,compensation_cleaned!$C:$C,"Missing")</f>
        <v>101524</v>
      </c>
      <c r="O1852" t="str">
        <f>_xlfn.XLOOKUP(A1852,compensation_cleaned!$A:$A,compensation_cleaned!$D:$D,"Missing")</f>
        <v>L3</v>
      </c>
      <c r="P1852">
        <f>_xlfn.XLOOKUP(A1852,engagement_pivot!$A:$A,engagement_pivot!$B:$B,"Missing")</f>
        <v>3.6666666666666665</v>
      </c>
      <c r="Q1852" t="str">
        <f>IF(
  _xlfn.XLOOKUP(A1852, engagement_pivot!A:A, engagement_pivot!C:C, 0) &gt; 0,
  "Yes",
  "No"
)</f>
        <v>Yes</v>
      </c>
      <c r="R1852">
        <f t="shared" si="140"/>
        <v>19</v>
      </c>
      <c r="S1852" t="str">
        <f t="shared" si="141"/>
        <v>13–36 months</v>
      </c>
      <c r="T1852">
        <f>_xlfn.XLOOKUP(A1852,performance_pivot!$A:$A,performance_pivot!$B:$B,"Missing")</f>
        <v>4</v>
      </c>
      <c r="U1852">
        <f>_xlfn.XLOOKUP(A1852,compensation_cleaned!$A:$A,compensation_cleaned!$F:$F,"Missing")</f>
        <v>1044648.4727722772</v>
      </c>
      <c r="V1852" t="str">
        <f t="shared" si="142"/>
        <v>Above Avg Pay</v>
      </c>
      <c r="W1852" t="str">
        <f t="shared" si="143"/>
        <v>High Performer</v>
      </c>
      <c r="Y1852" t="str">
        <f t="shared" si="144"/>
        <v>Well Aligned</v>
      </c>
    </row>
    <row r="1853" spans="1:25">
      <c r="A1853" s="11" t="s">
        <v>2039</v>
      </c>
      <c r="B1853" s="12" t="s">
        <v>19</v>
      </c>
      <c r="C1853" s="12">
        <v>33</v>
      </c>
      <c r="D1853" s="12" t="s">
        <v>12</v>
      </c>
      <c r="E1853" s="12" t="s">
        <v>49</v>
      </c>
      <c r="F1853" s="12" t="s">
        <v>65</v>
      </c>
      <c r="G1853" s="13">
        <v>44605</v>
      </c>
      <c r="H1853" s="12" t="s">
        <v>413</v>
      </c>
      <c r="I1853" s="12" t="s">
        <v>23</v>
      </c>
      <c r="J1853" s="14" t="s">
        <v>24</v>
      </c>
      <c r="K1853" t="str">
        <f>_xlfn.XLOOKUP(A1853,attrition_cleaned!$A:$A,attrition_cleaned!$B:$B,"Missing")</f>
        <v>Yes</v>
      </c>
      <c r="L1853" s="13">
        <v>45965</v>
      </c>
      <c r="M1853">
        <f>_xlfn.XLOOKUP(A1853,compensation_cleaned!$A:$A,compensation_cleaned!$B:$B,"Missing")</f>
        <v>708933</v>
      </c>
      <c r="N1853">
        <f>_xlfn.XLOOKUP(A1853,compensation_cleaned!$A:$A,compensation_cleaned!$C:$C,"Missing")</f>
        <v>89963</v>
      </c>
      <c r="O1853" t="str">
        <f>_xlfn.XLOOKUP(A1853,compensation_cleaned!$A:$A,compensation_cleaned!$D:$D,"Missing")</f>
        <v>L2</v>
      </c>
      <c r="P1853">
        <f>_xlfn.XLOOKUP(A1853,engagement_pivot!$A:$A,engagement_pivot!$B:$B,"Missing")</f>
        <v>5</v>
      </c>
      <c r="Q1853" t="str">
        <f>IF(
  _xlfn.XLOOKUP(A1853, engagement_pivot!A:A, engagement_pivot!C:C, 0) &gt; 0,
  "Yes",
  "No"
)</f>
        <v>Yes</v>
      </c>
      <c r="R1853">
        <f t="shared" si="140"/>
        <v>44</v>
      </c>
      <c r="S1853" t="str">
        <f t="shared" si="141"/>
        <v>37+ months</v>
      </c>
      <c r="T1853">
        <f>_xlfn.XLOOKUP(A1853,performance_pivot!$A:$A,performance_pivot!$B:$B,"Missing")</f>
        <v>3.25</v>
      </c>
      <c r="U1853">
        <f>_xlfn.XLOOKUP(A1853,compensation_cleaned!$A:$A,compensation_cleaned!$F:$F,"Missing")</f>
        <v>746435.40070921986</v>
      </c>
      <c r="V1853" t="str">
        <f t="shared" si="142"/>
        <v>Below Avg Pay</v>
      </c>
      <c r="W1853" t="str">
        <f t="shared" si="143"/>
        <v>Low/Avg Performer</v>
      </c>
      <c r="Y1853" t="str">
        <f t="shared" si="144"/>
        <v>Low Pay &amp; Low Performance</v>
      </c>
    </row>
    <row r="1854" spans="1:25">
      <c r="A1854" s="7" t="s">
        <v>2040</v>
      </c>
      <c r="B1854" s="8" t="s">
        <v>11</v>
      </c>
      <c r="C1854" s="8">
        <v>23</v>
      </c>
      <c r="D1854" s="8" t="s">
        <v>20</v>
      </c>
      <c r="E1854" s="8" t="s">
        <v>49</v>
      </c>
      <c r="F1854" s="8" t="s">
        <v>65</v>
      </c>
      <c r="G1854" s="9">
        <v>43889</v>
      </c>
      <c r="H1854" s="8" t="s">
        <v>115</v>
      </c>
      <c r="I1854" s="8" t="s">
        <v>45</v>
      </c>
      <c r="J1854" s="10" t="s">
        <v>24</v>
      </c>
      <c r="K1854" t="str">
        <f>_xlfn.XLOOKUP(A1854,attrition_cleaned!$A:$A,attrition_cleaned!$B:$B,"Missing")</f>
        <v>No</v>
      </c>
      <c r="L1854" s="9"/>
      <c r="M1854">
        <f>_xlfn.XLOOKUP(A1854,compensation_cleaned!$A:$A,compensation_cleaned!$B:$B,"Missing")</f>
        <v>947149</v>
      </c>
      <c r="N1854">
        <f>_xlfn.XLOOKUP(A1854,compensation_cleaned!$A:$A,compensation_cleaned!$C:$C,"Missing")</f>
        <v>60279</v>
      </c>
      <c r="O1854" t="str">
        <f>_xlfn.XLOOKUP(A1854,compensation_cleaned!$A:$A,compensation_cleaned!$D:$D,"Missing")</f>
        <v>L3</v>
      </c>
      <c r="P1854">
        <f>_xlfn.XLOOKUP(A1854,engagement_pivot!$A:$A,engagement_pivot!$B:$B,"Missing")</f>
        <v>4</v>
      </c>
      <c r="Q1854" t="str">
        <f>IF(
  _xlfn.XLOOKUP(A1854, engagement_pivot!A:A, engagement_pivot!C:C, 0) &gt; 0,
  "Yes",
  "No"
)</f>
        <v>Yes</v>
      </c>
      <c r="R1854">
        <f t="shared" si="140"/>
        <v>46</v>
      </c>
      <c r="S1854" t="str">
        <f t="shared" si="141"/>
        <v>37+ months</v>
      </c>
      <c r="T1854">
        <f>_xlfn.XLOOKUP(A1854,performance_pivot!$A:$A,performance_pivot!$B:$B,"Missing")</f>
        <v>4.666666666666667</v>
      </c>
      <c r="U1854">
        <f>_xlfn.XLOOKUP(A1854,compensation_cleaned!$A:$A,compensation_cleaned!$F:$F,"Missing")</f>
        <v>1044648.4727722772</v>
      </c>
      <c r="V1854" t="str">
        <f t="shared" si="142"/>
        <v>Below Avg Pay</v>
      </c>
      <c r="W1854" t="str">
        <f t="shared" si="143"/>
        <v>High Performer</v>
      </c>
      <c r="Y1854" t="str">
        <f t="shared" si="144"/>
        <v>Underpaid High Performer</v>
      </c>
    </row>
    <row r="1855" spans="1:25">
      <c r="A1855" s="11" t="s">
        <v>2041</v>
      </c>
      <c r="B1855" s="12" t="s">
        <v>11</v>
      </c>
      <c r="C1855" s="12">
        <v>36</v>
      </c>
      <c r="D1855" s="12" t="s">
        <v>12</v>
      </c>
      <c r="E1855" s="12" t="s">
        <v>37</v>
      </c>
      <c r="F1855" s="12" t="s">
        <v>43</v>
      </c>
      <c r="G1855" s="13">
        <v>44871</v>
      </c>
      <c r="H1855" s="12" t="s">
        <v>249</v>
      </c>
      <c r="I1855" s="12" t="s">
        <v>70</v>
      </c>
      <c r="J1855" s="14" t="s">
        <v>24</v>
      </c>
      <c r="K1855" t="str">
        <f>_xlfn.XLOOKUP(A1855,attrition_cleaned!$A:$A,attrition_cleaned!$B:$B,"Missing")</f>
        <v>No</v>
      </c>
      <c r="L1855" s="13"/>
      <c r="M1855">
        <f>_xlfn.XLOOKUP(A1855,compensation_cleaned!$A:$A,compensation_cleaned!$B:$B,"Missing")</f>
        <v>617939</v>
      </c>
      <c r="N1855">
        <f>_xlfn.XLOOKUP(A1855,compensation_cleaned!$A:$A,compensation_cleaned!$C:$C,"Missing")</f>
        <v>86116</v>
      </c>
      <c r="O1855" t="str">
        <f>_xlfn.XLOOKUP(A1855,compensation_cleaned!$A:$A,compensation_cleaned!$D:$D,"Missing")</f>
        <v>L2</v>
      </c>
      <c r="P1855">
        <f>_xlfn.XLOOKUP(A1855,engagement_pivot!$A:$A,engagement_pivot!$B:$B,"Missing")</f>
        <v>2</v>
      </c>
      <c r="Q1855" t="str">
        <f>IF(
  _xlfn.XLOOKUP(A1855, engagement_pivot!A:A, engagement_pivot!C:C, 0) &gt; 0,
  "Yes",
  "No"
)</f>
        <v>Yes</v>
      </c>
      <c r="R1855">
        <f t="shared" si="140"/>
        <v>13</v>
      </c>
      <c r="S1855" t="str">
        <f t="shared" si="141"/>
        <v>13–36 months</v>
      </c>
      <c r="T1855">
        <f>_xlfn.XLOOKUP(A1855,performance_pivot!$A:$A,performance_pivot!$B:$B,"Missing")</f>
        <v>3.6666666666666665</v>
      </c>
      <c r="U1855">
        <f>_xlfn.XLOOKUP(A1855,compensation_cleaned!$A:$A,compensation_cleaned!$F:$F,"Missing")</f>
        <v>746435.40070921986</v>
      </c>
      <c r="V1855" t="str">
        <f t="shared" si="142"/>
        <v>Below Avg Pay</v>
      </c>
      <c r="W1855" t="str">
        <f t="shared" si="143"/>
        <v>Low/Avg Performer</v>
      </c>
      <c r="Y1855" t="str">
        <f t="shared" si="144"/>
        <v>Low Pay &amp; Low Performance</v>
      </c>
    </row>
    <row r="1856" spans="1:25">
      <c r="A1856" s="7" t="s">
        <v>2042</v>
      </c>
      <c r="B1856" s="8" t="s">
        <v>19</v>
      </c>
      <c r="C1856" s="8">
        <v>38</v>
      </c>
      <c r="D1856" s="8" t="s">
        <v>12</v>
      </c>
      <c r="E1856" s="8" t="s">
        <v>37</v>
      </c>
      <c r="F1856" s="8" t="s">
        <v>43</v>
      </c>
      <c r="G1856" s="9">
        <v>44458</v>
      </c>
      <c r="H1856" s="8" t="s">
        <v>86</v>
      </c>
      <c r="I1856" s="8" t="s">
        <v>31</v>
      </c>
      <c r="J1856" s="10" t="s">
        <v>24</v>
      </c>
      <c r="K1856" t="str">
        <f>_xlfn.XLOOKUP(A1856,attrition_cleaned!$A:$A,attrition_cleaned!$B:$B,"Missing")</f>
        <v>No</v>
      </c>
      <c r="L1856" s="9"/>
      <c r="M1856">
        <f>_xlfn.XLOOKUP(A1856,compensation_cleaned!$A:$A,compensation_cleaned!$B:$B,"Missing")</f>
        <v>542290</v>
      </c>
      <c r="N1856">
        <f>_xlfn.XLOOKUP(A1856,compensation_cleaned!$A:$A,compensation_cleaned!$C:$C,"Missing")</f>
        <v>45983</v>
      </c>
      <c r="O1856" t="str">
        <f>_xlfn.XLOOKUP(A1856,compensation_cleaned!$A:$A,compensation_cleaned!$D:$D,"Missing")</f>
        <v>L1</v>
      </c>
      <c r="P1856">
        <f>_xlfn.XLOOKUP(A1856,engagement_pivot!$A:$A,engagement_pivot!$B:$B,"Missing")</f>
        <v>5</v>
      </c>
      <c r="Q1856" t="str">
        <f>IF(
  _xlfn.XLOOKUP(A1856, engagement_pivot!A:A, engagement_pivot!C:C, 0) &gt; 0,
  "Yes",
  "No"
)</f>
        <v>Yes</v>
      </c>
      <c r="R1856">
        <f t="shared" si="140"/>
        <v>27</v>
      </c>
      <c r="S1856" t="str">
        <f t="shared" si="141"/>
        <v>13–36 months</v>
      </c>
      <c r="T1856">
        <f>_xlfn.XLOOKUP(A1856,performance_pivot!$A:$A,performance_pivot!$B:$B,"Missing")</f>
        <v>3.25</v>
      </c>
      <c r="U1856">
        <f>_xlfn.XLOOKUP(A1856,compensation_cleaned!$A:$A,compensation_cleaned!$F:$F,"Missing")</f>
        <v>499723.03723404254</v>
      </c>
      <c r="V1856" t="str">
        <f t="shared" si="142"/>
        <v>Above Avg Pay</v>
      </c>
      <c r="W1856" t="str">
        <f t="shared" si="143"/>
        <v>Low/Avg Performer</v>
      </c>
      <c r="Y1856" t="str">
        <f t="shared" si="144"/>
        <v>Overpaid Low Performer</v>
      </c>
    </row>
    <row r="1857" spans="1:25">
      <c r="A1857" s="11" t="s">
        <v>2043</v>
      </c>
      <c r="B1857" s="12" t="s">
        <v>19</v>
      </c>
      <c r="C1857" s="12">
        <v>44</v>
      </c>
      <c r="D1857" s="12" t="s">
        <v>20</v>
      </c>
      <c r="E1857" s="12" t="s">
        <v>13</v>
      </c>
      <c r="F1857" s="12" t="s">
        <v>14</v>
      </c>
      <c r="G1857" s="13">
        <v>43642</v>
      </c>
      <c r="H1857" s="12" t="s">
        <v>338</v>
      </c>
      <c r="I1857" s="12" t="s">
        <v>56</v>
      </c>
      <c r="J1857" s="14" t="s">
        <v>17</v>
      </c>
      <c r="K1857" t="str">
        <f>_xlfn.XLOOKUP(A1857,attrition_cleaned!$A:$A,attrition_cleaned!$B:$B,"Missing")</f>
        <v>No</v>
      </c>
      <c r="L1857" s="13"/>
      <c r="M1857">
        <f>_xlfn.XLOOKUP(A1857,compensation_cleaned!$A:$A,compensation_cleaned!$B:$B,"Missing")</f>
        <v>1104016</v>
      </c>
      <c r="N1857">
        <f>_xlfn.XLOOKUP(A1857,compensation_cleaned!$A:$A,compensation_cleaned!$C:$C,"Missing")</f>
        <v>118332</v>
      </c>
      <c r="O1857" t="str">
        <f>_xlfn.XLOOKUP(A1857,compensation_cleaned!$A:$A,compensation_cleaned!$D:$D,"Missing")</f>
        <v>L3</v>
      </c>
      <c r="P1857">
        <f>_xlfn.XLOOKUP(A1857,engagement_pivot!$A:$A,engagement_pivot!$B:$B,"Missing")</f>
        <v>4</v>
      </c>
      <c r="Q1857" t="str">
        <f>IF(
  _xlfn.XLOOKUP(A1857, engagement_pivot!A:A, engagement_pivot!C:C, 0) &gt; 0,
  "Yes",
  "No"
)</f>
        <v>Yes</v>
      </c>
      <c r="R1857">
        <f t="shared" si="140"/>
        <v>54</v>
      </c>
      <c r="S1857" t="str">
        <f t="shared" si="141"/>
        <v>37+ months</v>
      </c>
      <c r="T1857">
        <f>_xlfn.XLOOKUP(A1857,performance_pivot!$A:$A,performance_pivot!$B:$B,"Missing")</f>
        <v>3.25</v>
      </c>
      <c r="U1857">
        <f>_xlfn.XLOOKUP(A1857,compensation_cleaned!$A:$A,compensation_cleaned!$F:$F,"Missing")</f>
        <v>1044648.4727722772</v>
      </c>
      <c r="V1857" t="str">
        <f t="shared" si="142"/>
        <v>Above Avg Pay</v>
      </c>
      <c r="W1857" t="str">
        <f t="shared" si="143"/>
        <v>Low/Avg Performer</v>
      </c>
      <c r="Y1857" t="str">
        <f t="shared" si="144"/>
        <v>Overpaid Low Performer</v>
      </c>
    </row>
    <row r="1858" spans="1:25">
      <c r="A1858" s="7" t="s">
        <v>2044</v>
      </c>
      <c r="B1858" s="8" t="s">
        <v>11</v>
      </c>
      <c r="C1858" s="8">
        <v>34</v>
      </c>
      <c r="D1858" s="8" t="s">
        <v>12</v>
      </c>
      <c r="E1858" s="8" t="s">
        <v>33</v>
      </c>
      <c r="F1858" s="8" t="s">
        <v>112</v>
      </c>
      <c r="G1858" s="9">
        <v>44062</v>
      </c>
      <c r="H1858" s="8" t="s">
        <v>28</v>
      </c>
      <c r="I1858" s="8" t="s">
        <v>56</v>
      </c>
      <c r="J1858" s="10" t="s">
        <v>24</v>
      </c>
      <c r="K1858" t="str">
        <f>_xlfn.XLOOKUP(A1858,attrition_cleaned!$A:$A,attrition_cleaned!$B:$B,"Missing")</f>
        <v>No</v>
      </c>
      <c r="L1858" s="9"/>
      <c r="M1858">
        <f>_xlfn.XLOOKUP(A1858,compensation_cleaned!$A:$A,compensation_cleaned!$B:$B,"Missing")</f>
        <v>1525942</v>
      </c>
      <c r="N1858">
        <f>_xlfn.XLOOKUP(A1858,compensation_cleaned!$A:$A,compensation_cleaned!$C:$C,"Missing")</f>
        <v>177284</v>
      </c>
      <c r="O1858" t="str">
        <f>_xlfn.XLOOKUP(A1858,compensation_cleaned!$A:$A,compensation_cleaned!$D:$D,"Missing")</f>
        <v>L4</v>
      </c>
      <c r="P1858">
        <f>_xlfn.XLOOKUP(A1858,engagement_pivot!$A:$A,engagement_pivot!$B:$B,"Missing")</f>
        <v>2.6666666666666665</v>
      </c>
      <c r="Q1858" t="str">
        <f>IF(
  _xlfn.XLOOKUP(A1858, engagement_pivot!A:A, engagement_pivot!C:C, 0) &gt; 0,
  "Yes",
  "No"
)</f>
        <v>Yes</v>
      </c>
      <c r="R1858">
        <f t="shared" si="140"/>
        <v>40</v>
      </c>
      <c r="S1858" t="str">
        <f t="shared" si="141"/>
        <v>37+ months</v>
      </c>
      <c r="T1858">
        <f>_xlfn.XLOOKUP(A1858,performance_pivot!$A:$A,performance_pivot!$B:$B,"Missing")</f>
        <v>4.666666666666667</v>
      </c>
      <c r="U1858">
        <f>_xlfn.XLOOKUP(A1858,compensation_cleaned!$A:$A,compensation_cleaned!$F:$F,"Missing")</f>
        <v>1044648.4727722772</v>
      </c>
      <c r="V1858" t="str">
        <f t="shared" si="142"/>
        <v>Above Avg Pay</v>
      </c>
      <c r="W1858" t="str">
        <f t="shared" si="143"/>
        <v>High Performer</v>
      </c>
      <c r="Y1858" t="str">
        <f t="shared" si="144"/>
        <v>Well Aligned</v>
      </c>
    </row>
    <row r="1859" spans="1:25">
      <c r="A1859" s="11" t="s">
        <v>2045</v>
      </c>
      <c r="B1859" s="12" t="s">
        <v>19</v>
      </c>
      <c r="C1859" s="12">
        <v>39</v>
      </c>
      <c r="D1859" s="12" t="s">
        <v>12</v>
      </c>
      <c r="E1859" s="12" t="s">
        <v>33</v>
      </c>
      <c r="F1859" s="12" t="s">
        <v>34</v>
      </c>
      <c r="G1859" s="13">
        <v>45219</v>
      </c>
      <c r="H1859" s="12" t="s">
        <v>312</v>
      </c>
      <c r="I1859" s="12" t="s">
        <v>45</v>
      </c>
      <c r="J1859" s="14" t="s">
        <v>24</v>
      </c>
      <c r="K1859" t="str">
        <f>_xlfn.XLOOKUP(A1859,attrition_cleaned!$A:$A,attrition_cleaned!$B:$B,"Missing")</f>
        <v>Yes</v>
      </c>
      <c r="L1859" s="13">
        <v>45878</v>
      </c>
      <c r="M1859">
        <f>_xlfn.XLOOKUP(A1859,compensation_cleaned!$A:$A,compensation_cleaned!$B:$B,"Missing")</f>
        <v>1296600</v>
      </c>
      <c r="N1859">
        <f>_xlfn.XLOOKUP(A1859,compensation_cleaned!$A:$A,compensation_cleaned!$C:$C,"Missing")</f>
        <v>182873</v>
      </c>
      <c r="O1859" t="str">
        <f>_xlfn.XLOOKUP(A1859,compensation_cleaned!$A:$A,compensation_cleaned!$D:$D,"Missing")</f>
        <v>L4</v>
      </c>
      <c r="P1859">
        <f>_xlfn.XLOOKUP(A1859,engagement_pivot!$A:$A,engagement_pivot!$B:$B,"Missing")</f>
        <v>2</v>
      </c>
      <c r="Q1859" t="str">
        <f>IF(
  _xlfn.XLOOKUP(A1859, engagement_pivot!A:A, engagement_pivot!C:C, 0) &gt; 0,
  "Yes",
  "No"
)</f>
        <v>Yes</v>
      </c>
      <c r="R1859">
        <f t="shared" ref="R1859:R1922" si="145">IF(K1859="Yes",DATEDIF(G1859,L1859,"M"),DATEDIF(G1859,DATE(2023,12,31),"M"))</f>
        <v>21</v>
      </c>
      <c r="S1859" t="str">
        <f t="shared" ref="S1859:S1922" si="146">IF(R1859&lt;=12,"0–12 months",
 IF(R1859&lt;=36,"13–36 months","37+ months"))</f>
        <v>13–36 months</v>
      </c>
      <c r="T1859">
        <f>_xlfn.XLOOKUP(A1859,performance_pivot!$A:$A,performance_pivot!$B:$B,"Missing")</f>
        <v>4</v>
      </c>
      <c r="U1859">
        <f>_xlfn.XLOOKUP(A1859,compensation_cleaned!$A:$A,compensation_cleaned!$F:$F,"Missing")</f>
        <v>1044648.4727722772</v>
      </c>
      <c r="V1859" t="str">
        <f t="shared" ref="V1859:V1922" si="147">IF(M1859&gt;U1859,"Above Avg Pay","Below Avg Pay")</f>
        <v>Above Avg Pay</v>
      </c>
      <c r="W1859" t="str">
        <f t="shared" ref="W1859:W1922" si="148">IF(T1859&gt;=4,"High Performer","Low/Avg Performer")</f>
        <v>High Performer</v>
      </c>
      <c r="Y1859" t="str">
        <f t="shared" si="144"/>
        <v>Well Aligned</v>
      </c>
    </row>
    <row r="1860" spans="1:25">
      <c r="A1860" s="7" t="s">
        <v>2046</v>
      </c>
      <c r="B1860" s="8" t="s">
        <v>11</v>
      </c>
      <c r="C1860" s="8">
        <v>37</v>
      </c>
      <c r="D1860" s="8" t="s">
        <v>20</v>
      </c>
      <c r="E1860" s="8" t="s">
        <v>13</v>
      </c>
      <c r="F1860" s="8" t="s">
        <v>21</v>
      </c>
      <c r="G1860" s="9">
        <v>43215</v>
      </c>
      <c r="H1860" s="8" t="s">
        <v>100</v>
      </c>
      <c r="I1860" s="8" t="s">
        <v>56</v>
      </c>
      <c r="J1860" s="10" t="s">
        <v>24</v>
      </c>
      <c r="K1860" t="str">
        <f>_xlfn.XLOOKUP(A1860,attrition_cleaned!$A:$A,attrition_cleaned!$B:$B,"Missing")</f>
        <v>No</v>
      </c>
      <c r="L1860" s="9"/>
      <c r="M1860">
        <f>_xlfn.XLOOKUP(A1860,compensation_cleaned!$A:$A,compensation_cleaned!$B:$B,"Missing")</f>
        <v>740926</v>
      </c>
      <c r="N1860">
        <f>_xlfn.XLOOKUP(A1860,compensation_cleaned!$A:$A,compensation_cleaned!$C:$C,"Missing")</f>
        <v>91287</v>
      </c>
      <c r="O1860" t="str">
        <f>_xlfn.XLOOKUP(A1860,compensation_cleaned!$A:$A,compensation_cleaned!$D:$D,"Missing")</f>
        <v>L2</v>
      </c>
      <c r="P1860">
        <f>_xlfn.XLOOKUP(A1860,engagement_pivot!$A:$A,engagement_pivot!$B:$B,"Missing")</f>
        <v>3</v>
      </c>
      <c r="Q1860" t="str">
        <f>IF(
  _xlfn.XLOOKUP(A1860, engagement_pivot!A:A, engagement_pivot!C:C, 0) &gt; 0,
  "Yes",
  "No"
)</f>
        <v>Yes</v>
      </c>
      <c r="R1860">
        <f t="shared" si="145"/>
        <v>68</v>
      </c>
      <c r="S1860" t="str">
        <f t="shared" si="146"/>
        <v>37+ months</v>
      </c>
      <c r="T1860">
        <f>_xlfn.XLOOKUP(A1860,performance_pivot!$A:$A,performance_pivot!$B:$B,"Missing")</f>
        <v>4</v>
      </c>
      <c r="U1860">
        <f>_xlfn.XLOOKUP(A1860,compensation_cleaned!$A:$A,compensation_cleaned!$F:$F,"Missing")</f>
        <v>746435.40070921986</v>
      </c>
      <c r="V1860" t="str">
        <f t="shared" si="147"/>
        <v>Below Avg Pay</v>
      </c>
      <c r="W1860" t="str">
        <f t="shared" si="148"/>
        <v>High Performer</v>
      </c>
      <c r="Y1860" t="str">
        <f t="shared" ref="Y1860:Y1923" si="149">IF(
 AND(V1860="Above Avg Pay",W1860="High Performer"),"Well Aligned",
 IF(
  AND(V1860="Below Avg Pay",W1860="High Performer"),"Underpaid High Performer",
  IF(
   AND(V1860="Above Avg Pay",W1860="Low/Avg Performer"),"Overpaid Low Performer",
   "Low Pay &amp; Low Performance"
  )
 )
)</f>
        <v>Underpaid High Performer</v>
      </c>
    </row>
    <row r="1861" spans="1:25">
      <c r="A1861" s="11" t="s">
        <v>2047</v>
      </c>
      <c r="B1861" s="12" t="s">
        <v>11</v>
      </c>
      <c r="C1861" s="12">
        <v>24</v>
      </c>
      <c r="D1861" s="12" t="s">
        <v>12</v>
      </c>
      <c r="E1861" s="12" t="s">
        <v>49</v>
      </c>
      <c r="F1861" s="12" t="s">
        <v>50</v>
      </c>
      <c r="G1861" s="13">
        <v>43549</v>
      </c>
      <c r="H1861" s="12" t="s">
        <v>333</v>
      </c>
      <c r="I1861" s="12" t="s">
        <v>56</v>
      </c>
      <c r="J1861" s="14" t="s">
        <v>17</v>
      </c>
      <c r="K1861" t="str">
        <f>_xlfn.XLOOKUP(A1861,attrition_cleaned!$A:$A,attrition_cleaned!$B:$B,"Missing")</f>
        <v>No</v>
      </c>
      <c r="L1861" s="13"/>
      <c r="M1861">
        <f>_xlfn.XLOOKUP(A1861,compensation_cleaned!$A:$A,compensation_cleaned!$B:$B,"Missing")</f>
        <v>821852</v>
      </c>
      <c r="N1861">
        <f>_xlfn.XLOOKUP(A1861,compensation_cleaned!$A:$A,compensation_cleaned!$C:$C,"Missing")</f>
        <v>107857</v>
      </c>
      <c r="O1861" t="str">
        <f>_xlfn.XLOOKUP(A1861,compensation_cleaned!$A:$A,compensation_cleaned!$D:$D,"Missing")</f>
        <v>L2</v>
      </c>
      <c r="P1861">
        <f>_xlfn.XLOOKUP(A1861,engagement_pivot!$A:$A,engagement_pivot!$B:$B,"Missing")</f>
        <v>3.5</v>
      </c>
      <c r="Q1861" t="str">
        <f>IF(
  _xlfn.XLOOKUP(A1861, engagement_pivot!A:A, engagement_pivot!C:C, 0) &gt; 0,
  "Yes",
  "No"
)</f>
        <v>Yes</v>
      </c>
      <c r="R1861">
        <f t="shared" si="145"/>
        <v>57</v>
      </c>
      <c r="S1861" t="str">
        <f t="shared" si="146"/>
        <v>37+ months</v>
      </c>
      <c r="T1861">
        <f>_xlfn.XLOOKUP(A1861,performance_pivot!$A:$A,performance_pivot!$B:$B,"Missing")</f>
        <v>3</v>
      </c>
      <c r="U1861">
        <f>_xlfn.XLOOKUP(A1861,compensation_cleaned!$A:$A,compensation_cleaned!$F:$F,"Missing")</f>
        <v>746435.40070921986</v>
      </c>
      <c r="V1861" t="str">
        <f t="shared" si="147"/>
        <v>Above Avg Pay</v>
      </c>
      <c r="W1861" t="str">
        <f t="shared" si="148"/>
        <v>Low/Avg Performer</v>
      </c>
      <c r="Y1861" t="str">
        <f t="shared" si="149"/>
        <v>Overpaid Low Performer</v>
      </c>
    </row>
    <row r="1862" spans="1:25">
      <c r="A1862" s="7" t="s">
        <v>2048</v>
      </c>
      <c r="B1862" s="8" t="s">
        <v>11</v>
      </c>
      <c r="C1862" s="8">
        <v>26</v>
      </c>
      <c r="D1862" s="8" t="s">
        <v>20</v>
      </c>
      <c r="E1862" s="8" t="s">
        <v>37</v>
      </c>
      <c r="F1862" s="8" t="s">
        <v>38</v>
      </c>
      <c r="G1862" s="9">
        <v>43665</v>
      </c>
      <c r="H1862" s="8" t="s">
        <v>239</v>
      </c>
      <c r="I1862" s="8" t="s">
        <v>23</v>
      </c>
      <c r="J1862" s="10" t="s">
        <v>24</v>
      </c>
      <c r="K1862" t="str">
        <f>_xlfn.XLOOKUP(A1862,attrition_cleaned!$A:$A,attrition_cleaned!$B:$B,"Missing")</f>
        <v>Yes</v>
      </c>
      <c r="L1862" s="9">
        <v>44044</v>
      </c>
      <c r="M1862">
        <f>_xlfn.XLOOKUP(A1862,compensation_cleaned!$A:$A,compensation_cleaned!$B:$B,"Missing")</f>
        <v>638651</v>
      </c>
      <c r="N1862">
        <f>_xlfn.XLOOKUP(A1862,compensation_cleaned!$A:$A,compensation_cleaned!$C:$C,"Missing")</f>
        <v>43490</v>
      </c>
      <c r="O1862" t="str">
        <f>_xlfn.XLOOKUP(A1862,compensation_cleaned!$A:$A,compensation_cleaned!$D:$D,"Missing")</f>
        <v>L2</v>
      </c>
      <c r="P1862">
        <f>_xlfn.XLOOKUP(A1862,engagement_pivot!$A:$A,engagement_pivot!$B:$B,"Missing")</f>
        <v>1</v>
      </c>
      <c r="Q1862" t="str">
        <f>IF(
  _xlfn.XLOOKUP(A1862, engagement_pivot!A:A, engagement_pivot!C:C, 0) &gt; 0,
  "Yes",
  "No"
)</f>
        <v>Yes</v>
      </c>
      <c r="R1862">
        <f t="shared" si="145"/>
        <v>12</v>
      </c>
      <c r="S1862" t="str">
        <f t="shared" si="146"/>
        <v>0–12 months</v>
      </c>
      <c r="T1862">
        <f>_xlfn.XLOOKUP(A1862,performance_pivot!$A:$A,performance_pivot!$B:$B,"Missing")</f>
        <v>3.5</v>
      </c>
      <c r="U1862">
        <f>_xlfn.XLOOKUP(A1862,compensation_cleaned!$A:$A,compensation_cleaned!$F:$F,"Missing")</f>
        <v>746435.40070921986</v>
      </c>
      <c r="V1862" t="str">
        <f t="shared" si="147"/>
        <v>Below Avg Pay</v>
      </c>
      <c r="W1862" t="str">
        <f t="shared" si="148"/>
        <v>Low/Avg Performer</v>
      </c>
      <c r="Y1862" t="str">
        <f t="shared" si="149"/>
        <v>Low Pay &amp; Low Performance</v>
      </c>
    </row>
    <row r="1863" spans="1:25">
      <c r="A1863" s="11" t="s">
        <v>2049</v>
      </c>
      <c r="B1863" s="12" t="s">
        <v>11</v>
      </c>
      <c r="C1863" s="12">
        <v>32</v>
      </c>
      <c r="D1863" s="12" t="s">
        <v>12</v>
      </c>
      <c r="E1863" s="12" t="s">
        <v>13</v>
      </c>
      <c r="F1863" s="12" t="s">
        <v>21</v>
      </c>
      <c r="G1863" s="13">
        <v>43132</v>
      </c>
      <c r="H1863" s="12" t="s">
        <v>90</v>
      </c>
      <c r="I1863" s="12" t="s">
        <v>23</v>
      </c>
      <c r="J1863" s="14" t="s">
        <v>24</v>
      </c>
      <c r="K1863" t="str">
        <f>_xlfn.XLOOKUP(A1863,attrition_cleaned!$A:$A,attrition_cleaned!$B:$B,"Missing")</f>
        <v>No</v>
      </c>
      <c r="L1863" s="13"/>
      <c r="M1863">
        <f>_xlfn.XLOOKUP(A1863,compensation_cleaned!$A:$A,compensation_cleaned!$B:$B,"Missing")</f>
        <v>1160024</v>
      </c>
      <c r="N1863">
        <f>_xlfn.XLOOKUP(A1863,compensation_cleaned!$A:$A,compensation_cleaned!$C:$C,"Missing")</f>
        <v>140584</v>
      </c>
      <c r="O1863" t="str">
        <f>_xlfn.XLOOKUP(A1863,compensation_cleaned!$A:$A,compensation_cleaned!$D:$D,"Missing")</f>
        <v>L3</v>
      </c>
      <c r="P1863">
        <f>_xlfn.XLOOKUP(A1863,engagement_pivot!$A:$A,engagement_pivot!$B:$B,"Missing")</f>
        <v>3</v>
      </c>
      <c r="Q1863" t="str">
        <f>IF(
  _xlfn.XLOOKUP(A1863, engagement_pivot!A:A, engagement_pivot!C:C, 0) &gt; 0,
  "Yes",
  "No"
)</f>
        <v>Yes</v>
      </c>
      <c r="R1863">
        <f t="shared" si="145"/>
        <v>70</v>
      </c>
      <c r="S1863" t="str">
        <f t="shared" si="146"/>
        <v>37+ months</v>
      </c>
      <c r="T1863">
        <f>_xlfn.XLOOKUP(A1863,performance_pivot!$A:$A,performance_pivot!$B:$B,"Missing")</f>
        <v>3</v>
      </c>
      <c r="U1863">
        <f>_xlfn.XLOOKUP(A1863,compensation_cleaned!$A:$A,compensation_cleaned!$F:$F,"Missing")</f>
        <v>1044648.4727722772</v>
      </c>
      <c r="V1863" t="str">
        <f t="shared" si="147"/>
        <v>Above Avg Pay</v>
      </c>
      <c r="W1863" t="str">
        <f t="shared" si="148"/>
        <v>Low/Avg Performer</v>
      </c>
      <c r="Y1863" t="str">
        <f t="shared" si="149"/>
        <v>Overpaid Low Performer</v>
      </c>
    </row>
    <row r="1864" spans="1:25">
      <c r="A1864" s="7" t="s">
        <v>2050</v>
      </c>
      <c r="B1864" s="8" t="s">
        <v>19</v>
      </c>
      <c r="C1864" s="8">
        <v>39</v>
      </c>
      <c r="D1864" s="8" t="s">
        <v>12</v>
      </c>
      <c r="E1864" s="8" t="s">
        <v>49</v>
      </c>
      <c r="F1864" s="8" t="s">
        <v>65</v>
      </c>
      <c r="G1864" s="9">
        <v>45025</v>
      </c>
      <c r="H1864" s="8" t="s">
        <v>74</v>
      </c>
      <c r="I1864" s="8" t="s">
        <v>16</v>
      </c>
      <c r="J1864" s="10" t="s">
        <v>24</v>
      </c>
      <c r="K1864" t="str">
        <f>_xlfn.XLOOKUP(A1864,attrition_cleaned!$A:$A,attrition_cleaned!$B:$B,"Missing")</f>
        <v>Yes</v>
      </c>
      <c r="L1864" s="9">
        <v>46083</v>
      </c>
      <c r="M1864">
        <f>_xlfn.XLOOKUP(A1864,compensation_cleaned!$A:$A,compensation_cleaned!$B:$B,"Missing")</f>
        <v>804688</v>
      </c>
      <c r="N1864">
        <f>_xlfn.XLOOKUP(A1864,compensation_cleaned!$A:$A,compensation_cleaned!$C:$C,"Missing")</f>
        <v>70478</v>
      </c>
      <c r="O1864" t="str">
        <f>_xlfn.XLOOKUP(A1864,compensation_cleaned!$A:$A,compensation_cleaned!$D:$D,"Missing")</f>
        <v>L2</v>
      </c>
      <c r="P1864">
        <f>_xlfn.XLOOKUP(A1864,engagement_pivot!$A:$A,engagement_pivot!$B:$B,"Missing")</f>
        <v>4</v>
      </c>
      <c r="Q1864" t="str">
        <f>IF(
  _xlfn.XLOOKUP(A1864, engagement_pivot!A:A, engagement_pivot!C:C, 0) &gt; 0,
  "Yes",
  "No"
)</f>
        <v>Yes</v>
      </c>
      <c r="R1864">
        <f t="shared" si="145"/>
        <v>34</v>
      </c>
      <c r="S1864" t="str">
        <f t="shared" si="146"/>
        <v>13–36 months</v>
      </c>
      <c r="T1864">
        <f>_xlfn.XLOOKUP(A1864,performance_pivot!$A:$A,performance_pivot!$B:$B,"Missing")</f>
        <v>3</v>
      </c>
      <c r="U1864">
        <f>_xlfn.XLOOKUP(A1864,compensation_cleaned!$A:$A,compensation_cleaned!$F:$F,"Missing")</f>
        <v>746435.40070921986</v>
      </c>
      <c r="V1864" t="str">
        <f t="shared" si="147"/>
        <v>Above Avg Pay</v>
      </c>
      <c r="W1864" t="str">
        <f t="shared" si="148"/>
        <v>Low/Avg Performer</v>
      </c>
      <c r="Y1864" t="str">
        <f t="shared" si="149"/>
        <v>Overpaid Low Performer</v>
      </c>
    </row>
    <row r="1865" spans="1:25">
      <c r="A1865" s="11" t="s">
        <v>2051</v>
      </c>
      <c r="B1865" s="12" t="s">
        <v>11</v>
      </c>
      <c r="C1865" s="12">
        <v>23</v>
      </c>
      <c r="D1865" s="12" t="s">
        <v>20</v>
      </c>
      <c r="E1865" s="12" t="s">
        <v>26</v>
      </c>
      <c r="F1865" s="12" t="s">
        <v>27</v>
      </c>
      <c r="G1865" s="13">
        <v>44870</v>
      </c>
      <c r="H1865" s="12" t="s">
        <v>220</v>
      </c>
      <c r="I1865" s="12" t="s">
        <v>56</v>
      </c>
      <c r="J1865" s="14" t="s">
        <v>17</v>
      </c>
      <c r="K1865" t="str">
        <f>_xlfn.XLOOKUP(A1865,attrition_cleaned!$A:$A,attrition_cleaned!$B:$B,"Missing")</f>
        <v>No</v>
      </c>
      <c r="L1865" s="13"/>
      <c r="M1865">
        <f>_xlfn.XLOOKUP(A1865,compensation_cleaned!$A:$A,compensation_cleaned!$B:$B,"Missing")</f>
        <v>450301</v>
      </c>
      <c r="N1865">
        <f>_xlfn.XLOOKUP(A1865,compensation_cleaned!$A:$A,compensation_cleaned!$C:$C,"Missing")</f>
        <v>50144</v>
      </c>
      <c r="O1865" t="str">
        <f>_xlfn.XLOOKUP(A1865,compensation_cleaned!$A:$A,compensation_cleaned!$D:$D,"Missing")</f>
        <v>L1</v>
      </c>
      <c r="P1865">
        <f>_xlfn.XLOOKUP(A1865,engagement_pivot!$A:$A,engagement_pivot!$B:$B,"Missing")</f>
        <v>3.5</v>
      </c>
      <c r="Q1865" t="str">
        <f>IF(
  _xlfn.XLOOKUP(A1865, engagement_pivot!A:A, engagement_pivot!C:C, 0) &gt; 0,
  "Yes",
  "No"
)</f>
        <v>Yes</v>
      </c>
      <c r="R1865">
        <f t="shared" si="145"/>
        <v>13</v>
      </c>
      <c r="S1865" t="str">
        <f t="shared" si="146"/>
        <v>13–36 months</v>
      </c>
      <c r="T1865">
        <f>_xlfn.XLOOKUP(A1865,performance_pivot!$A:$A,performance_pivot!$B:$B,"Missing")</f>
        <v>2</v>
      </c>
      <c r="U1865">
        <f>_xlfn.XLOOKUP(A1865,compensation_cleaned!$A:$A,compensation_cleaned!$F:$F,"Missing")</f>
        <v>499723.03723404254</v>
      </c>
      <c r="V1865" t="str">
        <f t="shared" si="147"/>
        <v>Below Avg Pay</v>
      </c>
      <c r="W1865" t="str">
        <f t="shared" si="148"/>
        <v>Low/Avg Performer</v>
      </c>
      <c r="Y1865" t="str">
        <f t="shared" si="149"/>
        <v>Low Pay &amp; Low Performance</v>
      </c>
    </row>
    <row r="1866" spans="1:25">
      <c r="A1866" s="7" t="s">
        <v>2052</v>
      </c>
      <c r="B1866" s="8" t="s">
        <v>19</v>
      </c>
      <c r="C1866" s="8">
        <v>38</v>
      </c>
      <c r="D1866" s="8" t="s">
        <v>20</v>
      </c>
      <c r="E1866" s="8" t="s">
        <v>26</v>
      </c>
      <c r="F1866" s="8" t="s">
        <v>58</v>
      </c>
      <c r="G1866" s="9">
        <v>44918</v>
      </c>
      <c r="H1866" s="8" t="s">
        <v>66</v>
      </c>
      <c r="I1866" s="8" t="s">
        <v>31</v>
      </c>
      <c r="J1866" s="10" t="s">
        <v>24</v>
      </c>
      <c r="K1866" t="str">
        <f>_xlfn.XLOOKUP(A1866,attrition_cleaned!$A:$A,attrition_cleaned!$B:$B,"Missing")</f>
        <v>No</v>
      </c>
      <c r="L1866" s="9"/>
      <c r="M1866">
        <f>_xlfn.XLOOKUP(A1866,compensation_cleaned!$A:$A,compensation_cleaned!$B:$B,"Missing")</f>
        <v>718343</v>
      </c>
      <c r="N1866">
        <f>_xlfn.XLOOKUP(A1866,compensation_cleaned!$A:$A,compensation_cleaned!$C:$C,"Missing")</f>
        <v>38181</v>
      </c>
      <c r="O1866" t="str">
        <f>_xlfn.XLOOKUP(A1866,compensation_cleaned!$A:$A,compensation_cleaned!$D:$D,"Missing")</f>
        <v>L2</v>
      </c>
      <c r="P1866">
        <f>_xlfn.XLOOKUP(A1866,engagement_pivot!$A:$A,engagement_pivot!$B:$B,"Missing")</f>
        <v>4.5</v>
      </c>
      <c r="Q1866" t="str">
        <f>IF(
  _xlfn.XLOOKUP(A1866, engagement_pivot!A:A, engagement_pivot!C:C, 0) &gt; 0,
  "Yes",
  "No"
)</f>
        <v>Yes</v>
      </c>
      <c r="R1866">
        <f t="shared" si="145"/>
        <v>12</v>
      </c>
      <c r="S1866" t="str">
        <f t="shared" si="146"/>
        <v>0–12 months</v>
      </c>
      <c r="T1866">
        <f>_xlfn.XLOOKUP(A1866,performance_pivot!$A:$A,performance_pivot!$B:$B,"Missing")</f>
        <v>4</v>
      </c>
      <c r="U1866">
        <f>_xlfn.XLOOKUP(A1866,compensation_cleaned!$A:$A,compensation_cleaned!$F:$F,"Missing")</f>
        <v>746435.40070921986</v>
      </c>
      <c r="V1866" t="str">
        <f t="shared" si="147"/>
        <v>Below Avg Pay</v>
      </c>
      <c r="W1866" t="str">
        <f t="shared" si="148"/>
        <v>High Performer</v>
      </c>
      <c r="Y1866" t="str">
        <f t="shared" si="149"/>
        <v>Underpaid High Performer</v>
      </c>
    </row>
    <row r="1867" spans="1:25">
      <c r="A1867" s="11" t="s">
        <v>2053</v>
      </c>
      <c r="B1867" s="12" t="s">
        <v>19</v>
      </c>
      <c r="C1867" s="12">
        <v>24</v>
      </c>
      <c r="D1867" s="12" t="s">
        <v>20</v>
      </c>
      <c r="E1867" s="12" t="s">
        <v>33</v>
      </c>
      <c r="F1867" s="12" t="s">
        <v>112</v>
      </c>
      <c r="G1867" s="13">
        <v>45218</v>
      </c>
      <c r="H1867" s="12" t="s">
        <v>41</v>
      </c>
      <c r="I1867" s="12" t="s">
        <v>23</v>
      </c>
      <c r="J1867" s="14" t="s">
        <v>24</v>
      </c>
      <c r="K1867" t="str">
        <f>_xlfn.XLOOKUP(A1867,attrition_cleaned!$A:$A,attrition_cleaned!$B:$B,"Missing")</f>
        <v>No</v>
      </c>
      <c r="L1867" s="13"/>
      <c r="M1867">
        <f>_xlfn.XLOOKUP(A1867,compensation_cleaned!$A:$A,compensation_cleaned!$B:$B,"Missing")</f>
        <v>618986</v>
      </c>
      <c r="N1867">
        <f>_xlfn.XLOOKUP(A1867,compensation_cleaned!$A:$A,compensation_cleaned!$C:$C,"Missing")</f>
        <v>61430</v>
      </c>
      <c r="O1867" t="str">
        <f>_xlfn.XLOOKUP(A1867,compensation_cleaned!$A:$A,compensation_cleaned!$D:$D,"Missing")</f>
        <v>L2</v>
      </c>
      <c r="P1867">
        <f>_xlfn.XLOOKUP(A1867,engagement_pivot!$A:$A,engagement_pivot!$B:$B,"Missing")</f>
        <v>3</v>
      </c>
      <c r="Q1867" t="str">
        <f>IF(
  _xlfn.XLOOKUP(A1867, engagement_pivot!A:A, engagement_pivot!C:C, 0) &gt; 0,
  "Yes",
  "No"
)</f>
        <v>Yes</v>
      </c>
      <c r="R1867">
        <f t="shared" si="145"/>
        <v>2</v>
      </c>
      <c r="S1867" t="str">
        <f t="shared" si="146"/>
        <v>0–12 months</v>
      </c>
      <c r="T1867">
        <f>_xlfn.XLOOKUP(A1867,performance_pivot!$A:$A,performance_pivot!$B:$B,"Missing")</f>
        <v>3</v>
      </c>
      <c r="U1867">
        <f>_xlfn.XLOOKUP(A1867,compensation_cleaned!$A:$A,compensation_cleaned!$F:$F,"Missing")</f>
        <v>746435.40070921986</v>
      </c>
      <c r="V1867" t="str">
        <f t="shared" si="147"/>
        <v>Below Avg Pay</v>
      </c>
      <c r="W1867" t="str">
        <f t="shared" si="148"/>
        <v>Low/Avg Performer</v>
      </c>
      <c r="Y1867" t="str">
        <f t="shared" si="149"/>
        <v>Low Pay &amp; Low Performance</v>
      </c>
    </row>
    <row r="1868" spans="1:25">
      <c r="A1868" s="7" t="s">
        <v>2054</v>
      </c>
      <c r="B1868" s="8" t="s">
        <v>11</v>
      </c>
      <c r="C1868" s="8">
        <v>22</v>
      </c>
      <c r="D1868" s="8" t="s">
        <v>20</v>
      </c>
      <c r="E1868" s="8" t="s">
        <v>49</v>
      </c>
      <c r="F1868" s="8" t="s">
        <v>50</v>
      </c>
      <c r="G1868" s="9">
        <v>43718</v>
      </c>
      <c r="H1868" s="8" t="s">
        <v>198</v>
      </c>
      <c r="I1868" s="8" t="s">
        <v>31</v>
      </c>
      <c r="J1868" s="10" t="s">
        <v>17</v>
      </c>
      <c r="K1868" t="str">
        <f>_xlfn.XLOOKUP(A1868,attrition_cleaned!$A:$A,attrition_cleaned!$B:$B,"Missing")</f>
        <v>No</v>
      </c>
      <c r="L1868" s="9"/>
      <c r="M1868">
        <f>_xlfn.XLOOKUP(A1868,compensation_cleaned!$A:$A,compensation_cleaned!$B:$B,"Missing")</f>
        <v>1138741</v>
      </c>
      <c r="N1868">
        <f>_xlfn.XLOOKUP(A1868,compensation_cleaned!$A:$A,compensation_cleaned!$C:$C,"Missing")</f>
        <v>134786</v>
      </c>
      <c r="O1868" t="str">
        <f>_xlfn.XLOOKUP(A1868,compensation_cleaned!$A:$A,compensation_cleaned!$D:$D,"Missing")</f>
        <v>L3</v>
      </c>
      <c r="P1868">
        <f>_xlfn.XLOOKUP(A1868,engagement_pivot!$A:$A,engagement_pivot!$B:$B,"Missing")</f>
        <v>2.6666666666666665</v>
      </c>
      <c r="Q1868" t="str">
        <f>IF(
  _xlfn.XLOOKUP(A1868, engagement_pivot!A:A, engagement_pivot!C:C, 0) &gt; 0,
  "Yes",
  "No"
)</f>
        <v>Yes</v>
      </c>
      <c r="R1868">
        <f t="shared" si="145"/>
        <v>51</v>
      </c>
      <c r="S1868" t="str">
        <f t="shared" si="146"/>
        <v>37+ months</v>
      </c>
      <c r="T1868">
        <f>_xlfn.XLOOKUP(A1868,performance_pivot!$A:$A,performance_pivot!$B:$B,"Missing")</f>
        <v>4</v>
      </c>
      <c r="U1868">
        <f>_xlfn.XLOOKUP(A1868,compensation_cleaned!$A:$A,compensation_cleaned!$F:$F,"Missing")</f>
        <v>1044648.4727722772</v>
      </c>
      <c r="V1868" t="str">
        <f t="shared" si="147"/>
        <v>Above Avg Pay</v>
      </c>
      <c r="W1868" t="str">
        <f t="shared" si="148"/>
        <v>High Performer</v>
      </c>
      <c r="Y1868" t="str">
        <f t="shared" si="149"/>
        <v>Well Aligned</v>
      </c>
    </row>
    <row r="1869" spans="1:25">
      <c r="A1869" s="11" t="s">
        <v>2055</v>
      </c>
      <c r="B1869" s="12" t="s">
        <v>11</v>
      </c>
      <c r="C1869" s="12">
        <v>34</v>
      </c>
      <c r="D1869" s="12" t="s">
        <v>20</v>
      </c>
      <c r="E1869" s="12" t="s">
        <v>49</v>
      </c>
      <c r="F1869" s="12" t="s">
        <v>68</v>
      </c>
      <c r="G1869" s="13">
        <v>45158</v>
      </c>
      <c r="H1869" s="12" t="s">
        <v>153</v>
      </c>
      <c r="I1869" s="12" t="s">
        <v>56</v>
      </c>
      <c r="J1869" s="14" t="s">
        <v>17</v>
      </c>
      <c r="K1869" t="str">
        <f>_xlfn.XLOOKUP(A1869,attrition_cleaned!$A:$A,attrition_cleaned!$B:$B,"Missing")</f>
        <v>No</v>
      </c>
      <c r="L1869" s="13"/>
      <c r="M1869">
        <f>_xlfn.XLOOKUP(A1869,compensation_cleaned!$A:$A,compensation_cleaned!$B:$B,"Missing")</f>
        <v>930487</v>
      </c>
      <c r="N1869">
        <f>_xlfn.XLOOKUP(A1869,compensation_cleaned!$A:$A,compensation_cleaned!$C:$C,"Missing")</f>
        <v>83261</v>
      </c>
      <c r="O1869" t="str">
        <f>_xlfn.XLOOKUP(A1869,compensation_cleaned!$A:$A,compensation_cleaned!$D:$D,"Missing")</f>
        <v>L3</v>
      </c>
      <c r="P1869">
        <f>_xlfn.XLOOKUP(A1869,engagement_pivot!$A:$A,engagement_pivot!$B:$B,"Missing")</f>
        <v>2.5</v>
      </c>
      <c r="Q1869" t="str">
        <f>IF(
  _xlfn.XLOOKUP(A1869, engagement_pivot!A:A, engagement_pivot!C:C, 0) &gt; 0,
  "Yes",
  "No"
)</f>
        <v>Yes</v>
      </c>
      <c r="R1869">
        <f t="shared" si="145"/>
        <v>4</v>
      </c>
      <c r="S1869" t="str">
        <f t="shared" si="146"/>
        <v>0–12 months</v>
      </c>
      <c r="T1869">
        <f>_xlfn.XLOOKUP(A1869,performance_pivot!$A:$A,performance_pivot!$B:$B,"Missing")</f>
        <v>3.3333333333333335</v>
      </c>
      <c r="U1869">
        <f>_xlfn.XLOOKUP(A1869,compensation_cleaned!$A:$A,compensation_cleaned!$F:$F,"Missing")</f>
        <v>1044648.4727722772</v>
      </c>
      <c r="V1869" t="str">
        <f t="shared" si="147"/>
        <v>Below Avg Pay</v>
      </c>
      <c r="W1869" t="str">
        <f t="shared" si="148"/>
        <v>Low/Avg Performer</v>
      </c>
      <c r="Y1869" t="str">
        <f t="shared" si="149"/>
        <v>Low Pay &amp; Low Performance</v>
      </c>
    </row>
    <row r="1870" spans="1:25">
      <c r="A1870" s="7" t="s">
        <v>2056</v>
      </c>
      <c r="B1870" s="8" t="s">
        <v>19</v>
      </c>
      <c r="C1870" s="8">
        <v>43</v>
      </c>
      <c r="D1870" s="8" t="s">
        <v>12</v>
      </c>
      <c r="E1870" s="8" t="s">
        <v>37</v>
      </c>
      <c r="F1870" s="8" t="s">
        <v>38</v>
      </c>
      <c r="G1870" s="9">
        <v>44628</v>
      </c>
      <c r="H1870" s="8" t="s">
        <v>53</v>
      </c>
      <c r="I1870" s="8" t="s">
        <v>56</v>
      </c>
      <c r="J1870" s="10" t="s">
        <v>24</v>
      </c>
      <c r="K1870" t="str">
        <f>_xlfn.XLOOKUP(A1870,attrition_cleaned!$A:$A,attrition_cleaned!$B:$B,"Missing")</f>
        <v>No</v>
      </c>
      <c r="L1870" s="9"/>
      <c r="M1870">
        <f>_xlfn.XLOOKUP(A1870,compensation_cleaned!$A:$A,compensation_cleaned!$B:$B,"Missing")</f>
        <v>716941</v>
      </c>
      <c r="N1870">
        <f>_xlfn.XLOOKUP(A1870,compensation_cleaned!$A:$A,compensation_cleaned!$C:$C,"Missing")</f>
        <v>80497</v>
      </c>
      <c r="O1870" t="str">
        <f>_xlfn.XLOOKUP(A1870,compensation_cleaned!$A:$A,compensation_cleaned!$D:$D,"Missing")</f>
        <v>L2</v>
      </c>
      <c r="P1870">
        <f>_xlfn.XLOOKUP(A1870,engagement_pivot!$A:$A,engagement_pivot!$B:$B,"Missing")</f>
        <v>4</v>
      </c>
      <c r="Q1870" t="str">
        <f>IF(
  _xlfn.XLOOKUP(A1870, engagement_pivot!A:A, engagement_pivot!C:C, 0) &gt; 0,
  "Yes",
  "No"
)</f>
        <v>Yes</v>
      </c>
      <c r="R1870">
        <f t="shared" si="145"/>
        <v>21</v>
      </c>
      <c r="S1870" t="str">
        <f t="shared" si="146"/>
        <v>13–36 months</v>
      </c>
      <c r="T1870">
        <f>_xlfn.XLOOKUP(A1870,performance_pivot!$A:$A,performance_pivot!$B:$B,"Missing")</f>
        <v>4</v>
      </c>
      <c r="U1870">
        <f>_xlfn.XLOOKUP(A1870,compensation_cleaned!$A:$A,compensation_cleaned!$F:$F,"Missing")</f>
        <v>746435.40070921986</v>
      </c>
      <c r="V1870" t="str">
        <f t="shared" si="147"/>
        <v>Below Avg Pay</v>
      </c>
      <c r="W1870" t="str">
        <f t="shared" si="148"/>
        <v>High Performer</v>
      </c>
      <c r="Y1870" t="str">
        <f t="shared" si="149"/>
        <v>Underpaid High Performer</v>
      </c>
    </row>
    <row r="1871" spans="1:25">
      <c r="A1871" s="11" t="s">
        <v>2057</v>
      </c>
      <c r="B1871" s="12" t="s">
        <v>19</v>
      </c>
      <c r="C1871" s="12">
        <v>31</v>
      </c>
      <c r="D1871" s="12" t="s">
        <v>12</v>
      </c>
      <c r="E1871" s="12" t="s">
        <v>26</v>
      </c>
      <c r="F1871" s="12" t="s">
        <v>27</v>
      </c>
      <c r="G1871" s="13">
        <v>44127</v>
      </c>
      <c r="H1871" s="12" t="s">
        <v>102</v>
      </c>
      <c r="I1871" s="12" t="s">
        <v>23</v>
      </c>
      <c r="J1871" s="14" t="s">
        <v>24</v>
      </c>
      <c r="K1871" t="str">
        <f>_xlfn.XLOOKUP(A1871,attrition_cleaned!$A:$A,attrition_cleaned!$B:$B,"Missing")</f>
        <v>No</v>
      </c>
      <c r="L1871" s="13"/>
      <c r="M1871">
        <f>_xlfn.XLOOKUP(A1871,compensation_cleaned!$A:$A,compensation_cleaned!$B:$B,"Missing")</f>
        <v>1856626</v>
      </c>
      <c r="N1871">
        <f>_xlfn.XLOOKUP(A1871,compensation_cleaned!$A:$A,compensation_cleaned!$C:$C,"Missing")</f>
        <v>131552</v>
      </c>
      <c r="O1871" t="str">
        <f>_xlfn.XLOOKUP(A1871,compensation_cleaned!$A:$A,compensation_cleaned!$D:$D,"Missing")</f>
        <v>L5</v>
      </c>
      <c r="P1871">
        <f>_xlfn.XLOOKUP(A1871,engagement_pivot!$A:$A,engagement_pivot!$B:$B,"Missing")</f>
        <v>3.6666666666666665</v>
      </c>
      <c r="Q1871" t="str">
        <f>IF(
  _xlfn.XLOOKUP(A1871, engagement_pivot!A:A, engagement_pivot!C:C, 0) &gt; 0,
  "Yes",
  "No"
)</f>
        <v>Yes</v>
      </c>
      <c r="R1871">
        <f t="shared" si="145"/>
        <v>38</v>
      </c>
      <c r="S1871" t="str">
        <f t="shared" si="146"/>
        <v>37+ months</v>
      </c>
      <c r="T1871">
        <f>_xlfn.XLOOKUP(A1871,performance_pivot!$A:$A,performance_pivot!$B:$B,"Missing")</f>
        <v>3.3333333333333335</v>
      </c>
      <c r="U1871">
        <f>_xlfn.XLOOKUP(A1871,compensation_cleaned!$A:$A,compensation_cleaned!$F:$F,"Missing")</f>
        <v>1044648.4727722772</v>
      </c>
      <c r="V1871" t="str">
        <f t="shared" si="147"/>
        <v>Above Avg Pay</v>
      </c>
      <c r="W1871" t="str">
        <f t="shared" si="148"/>
        <v>Low/Avg Performer</v>
      </c>
      <c r="Y1871" t="str">
        <f t="shared" si="149"/>
        <v>Overpaid Low Performer</v>
      </c>
    </row>
    <row r="1872" spans="1:25">
      <c r="A1872" s="7" t="s">
        <v>2058</v>
      </c>
      <c r="B1872" s="8" t="s">
        <v>19</v>
      </c>
      <c r="C1872" s="8">
        <v>31</v>
      </c>
      <c r="D1872" s="8" t="s">
        <v>12</v>
      </c>
      <c r="E1872" s="8" t="s">
        <v>49</v>
      </c>
      <c r="F1872" s="8" t="s">
        <v>65</v>
      </c>
      <c r="G1872" s="9">
        <v>44969</v>
      </c>
      <c r="H1872" s="8" t="s">
        <v>329</v>
      </c>
      <c r="I1872" s="8" t="s">
        <v>56</v>
      </c>
      <c r="J1872" s="10" t="s">
        <v>24</v>
      </c>
      <c r="K1872" t="str">
        <f>_xlfn.XLOOKUP(A1872,attrition_cleaned!$A:$A,attrition_cleaned!$B:$B,"Missing")</f>
        <v>No</v>
      </c>
      <c r="L1872" s="9"/>
      <c r="M1872">
        <f>_xlfn.XLOOKUP(A1872,compensation_cleaned!$A:$A,compensation_cleaned!$B:$B,"Missing")</f>
        <v>1207877</v>
      </c>
      <c r="N1872">
        <f>_xlfn.XLOOKUP(A1872,compensation_cleaned!$A:$A,compensation_cleaned!$C:$C,"Missing")</f>
        <v>118503</v>
      </c>
      <c r="O1872" t="str">
        <f>_xlfn.XLOOKUP(A1872,compensation_cleaned!$A:$A,compensation_cleaned!$D:$D,"Missing")</f>
        <v>L4</v>
      </c>
      <c r="P1872">
        <f>_xlfn.XLOOKUP(A1872,engagement_pivot!$A:$A,engagement_pivot!$B:$B,"Missing")</f>
        <v>2.6666666666666665</v>
      </c>
      <c r="Q1872" t="str">
        <f>IF(
  _xlfn.XLOOKUP(A1872, engagement_pivot!A:A, engagement_pivot!C:C, 0) &gt; 0,
  "Yes",
  "No"
)</f>
        <v>Yes</v>
      </c>
      <c r="R1872">
        <f t="shared" si="145"/>
        <v>10</v>
      </c>
      <c r="S1872" t="str">
        <f t="shared" si="146"/>
        <v>0–12 months</v>
      </c>
      <c r="T1872">
        <f>_xlfn.XLOOKUP(A1872,performance_pivot!$A:$A,performance_pivot!$B:$B,"Missing")</f>
        <v>3</v>
      </c>
      <c r="U1872">
        <f>_xlfn.XLOOKUP(A1872,compensation_cleaned!$A:$A,compensation_cleaned!$F:$F,"Missing")</f>
        <v>1044648.4727722772</v>
      </c>
      <c r="V1872" t="str">
        <f t="shared" si="147"/>
        <v>Above Avg Pay</v>
      </c>
      <c r="W1872" t="str">
        <f t="shared" si="148"/>
        <v>Low/Avg Performer</v>
      </c>
      <c r="Y1872" t="str">
        <f t="shared" si="149"/>
        <v>Overpaid Low Performer</v>
      </c>
    </row>
    <row r="1873" spans="1:25">
      <c r="A1873" s="11" t="s">
        <v>2059</v>
      </c>
      <c r="B1873" s="12" t="s">
        <v>19</v>
      </c>
      <c r="C1873" s="12">
        <v>36</v>
      </c>
      <c r="D1873" s="12" t="s">
        <v>12</v>
      </c>
      <c r="E1873" s="12" t="s">
        <v>13</v>
      </c>
      <c r="F1873" s="12" t="s">
        <v>14</v>
      </c>
      <c r="G1873" s="13">
        <v>45131</v>
      </c>
      <c r="H1873" s="12" t="s">
        <v>78</v>
      </c>
      <c r="I1873" s="12" t="s">
        <v>16</v>
      </c>
      <c r="J1873" s="14" t="s">
        <v>24</v>
      </c>
      <c r="K1873" t="str">
        <f>_xlfn.XLOOKUP(A1873,attrition_cleaned!$A:$A,attrition_cleaned!$B:$B,"Missing")</f>
        <v>Yes</v>
      </c>
      <c r="L1873" s="13">
        <v>45801</v>
      </c>
      <c r="M1873">
        <f>_xlfn.XLOOKUP(A1873,compensation_cleaned!$A:$A,compensation_cleaned!$B:$B,"Missing")</f>
        <v>782927</v>
      </c>
      <c r="N1873">
        <f>_xlfn.XLOOKUP(A1873,compensation_cleaned!$A:$A,compensation_cleaned!$C:$C,"Missing")</f>
        <v>97573</v>
      </c>
      <c r="O1873" t="str">
        <f>_xlfn.XLOOKUP(A1873,compensation_cleaned!$A:$A,compensation_cleaned!$D:$D,"Missing")</f>
        <v>L2</v>
      </c>
      <c r="P1873">
        <f>_xlfn.XLOOKUP(A1873,engagement_pivot!$A:$A,engagement_pivot!$B:$B,"Missing")</f>
        <v>3.3333333333333335</v>
      </c>
      <c r="Q1873" t="str">
        <f>IF(
  _xlfn.XLOOKUP(A1873, engagement_pivot!A:A, engagement_pivot!C:C, 0) &gt; 0,
  "Yes",
  "No"
)</f>
        <v>Yes</v>
      </c>
      <c r="R1873">
        <f t="shared" si="145"/>
        <v>22</v>
      </c>
      <c r="S1873" t="str">
        <f t="shared" si="146"/>
        <v>13–36 months</v>
      </c>
      <c r="T1873">
        <f>_xlfn.XLOOKUP(A1873,performance_pivot!$A:$A,performance_pivot!$B:$B,"Missing")</f>
        <v>3</v>
      </c>
      <c r="U1873">
        <f>_xlfn.XLOOKUP(A1873,compensation_cleaned!$A:$A,compensation_cleaned!$F:$F,"Missing")</f>
        <v>746435.40070921986</v>
      </c>
      <c r="V1873" t="str">
        <f t="shared" si="147"/>
        <v>Above Avg Pay</v>
      </c>
      <c r="W1873" t="str">
        <f t="shared" si="148"/>
        <v>Low/Avg Performer</v>
      </c>
      <c r="Y1873" t="str">
        <f t="shared" si="149"/>
        <v>Overpaid Low Performer</v>
      </c>
    </row>
    <row r="1874" spans="1:25">
      <c r="A1874" s="7" t="s">
        <v>2060</v>
      </c>
      <c r="B1874" s="8" t="s">
        <v>19</v>
      </c>
      <c r="C1874" s="8">
        <v>22</v>
      </c>
      <c r="D1874" s="8" t="s">
        <v>12</v>
      </c>
      <c r="E1874" s="8" t="s">
        <v>13</v>
      </c>
      <c r="F1874" s="8" t="s">
        <v>14</v>
      </c>
      <c r="G1874" s="9">
        <v>43091</v>
      </c>
      <c r="H1874" s="8" t="s">
        <v>301</v>
      </c>
      <c r="I1874" s="8" t="s">
        <v>56</v>
      </c>
      <c r="J1874" s="10" t="s">
        <v>24</v>
      </c>
      <c r="K1874" t="str">
        <f>_xlfn.XLOOKUP(A1874,attrition_cleaned!$A:$A,attrition_cleaned!$B:$B,"Missing")</f>
        <v>No</v>
      </c>
      <c r="L1874" s="9"/>
      <c r="M1874">
        <f>_xlfn.XLOOKUP(A1874,compensation_cleaned!$A:$A,compensation_cleaned!$B:$B,"Missing")</f>
        <v>404866</v>
      </c>
      <c r="N1874">
        <f>_xlfn.XLOOKUP(A1874,compensation_cleaned!$A:$A,compensation_cleaned!$C:$C,"Missing")</f>
        <v>57558</v>
      </c>
      <c r="O1874" t="str">
        <f>_xlfn.XLOOKUP(A1874,compensation_cleaned!$A:$A,compensation_cleaned!$D:$D,"Missing")</f>
        <v>L1</v>
      </c>
      <c r="P1874">
        <f>_xlfn.XLOOKUP(A1874,engagement_pivot!$A:$A,engagement_pivot!$B:$B,"Missing")</f>
        <v>3</v>
      </c>
      <c r="Q1874" t="str">
        <f>IF(
  _xlfn.XLOOKUP(A1874, engagement_pivot!A:A, engagement_pivot!C:C, 0) &gt; 0,
  "Yes",
  "No"
)</f>
        <v>Yes</v>
      </c>
      <c r="R1874">
        <f t="shared" si="145"/>
        <v>72</v>
      </c>
      <c r="S1874" t="str">
        <f t="shared" si="146"/>
        <v>37+ months</v>
      </c>
      <c r="T1874">
        <f>_xlfn.XLOOKUP(A1874,performance_pivot!$A:$A,performance_pivot!$B:$B,"Missing")</f>
        <v>3</v>
      </c>
      <c r="U1874">
        <f>_xlfn.XLOOKUP(A1874,compensation_cleaned!$A:$A,compensation_cleaned!$F:$F,"Missing")</f>
        <v>499723.03723404254</v>
      </c>
      <c r="V1874" t="str">
        <f t="shared" si="147"/>
        <v>Below Avg Pay</v>
      </c>
      <c r="W1874" t="str">
        <f t="shared" si="148"/>
        <v>Low/Avg Performer</v>
      </c>
      <c r="Y1874" t="str">
        <f t="shared" si="149"/>
        <v>Low Pay &amp; Low Performance</v>
      </c>
    </row>
    <row r="1875" spans="1:25">
      <c r="A1875" s="11" t="s">
        <v>2061</v>
      </c>
      <c r="B1875" s="12" t="s">
        <v>19</v>
      </c>
      <c r="C1875" s="12">
        <v>40</v>
      </c>
      <c r="D1875" s="12" t="s">
        <v>12</v>
      </c>
      <c r="E1875" s="12" t="s">
        <v>37</v>
      </c>
      <c r="F1875" s="12" t="s">
        <v>38</v>
      </c>
      <c r="G1875" s="13">
        <v>44639</v>
      </c>
      <c r="H1875" s="12" t="s">
        <v>66</v>
      </c>
      <c r="I1875" s="12" t="s">
        <v>31</v>
      </c>
      <c r="J1875" s="14" t="s">
        <v>17</v>
      </c>
      <c r="K1875" t="str">
        <f>_xlfn.XLOOKUP(A1875,attrition_cleaned!$A:$A,attrition_cleaned!$B:$B,"Missing")</f>
        <v>No</v>
      </c>
      <c r="L1875" s="13"/>
      <c r="M1875">
        <f>_xlfn.XLOOKUP(A1875,compensation_cleaned!$A:$A,compensation_cleaned!$B:$B,"Missing")</f>
        <v>727208</v>
      </c>
      <c r="N1875">
        <f>_xlfn.XLOOKUP(A1875,compensation_cleaned!$A:$A,compensation_cleaned!$C:$C,"Missing")</f>
        <v>69354</v>
      </c>
      <c r="O1875" t="str">
        <f>_xlfn.XLOOKUP(A1875,compensation_cleaned!$A:$A,compensation_cleaned!$D:$D,"Missing")</f>
        <v>L2</v>
      </c>
      <c r="P1875">
        <f>_xlfn.XLOOKUP(A1875,engagement_pivot!$A:$A,engagement_pivot!$B:$B,"Missing")</f>
        <v>4.333333333333333</v>
      </c>
      <c r="Q1875" t="str">
        <f>IF(
  _xlfn.XLOOKUP(A1875, engagement_pivot!A:A, engagement_pivot!C:C, 0) &gt; 0,
  "Yes",
  "No"
)</f>
        <v>Yes</v>
      </c>
      <c r="R1875">
        <f t="shared" si="145"/>
        <v>21</v>
      </c>
      <c r="S1875" t="str">
        <f t="shared" si="146"/>
        <v>13–36 months</v>
      </c>
      <c r="T1875">
        <f>_xlfn.XLOOKUP(A1875,performance_pivot!$A:$A,performance_pivot!$B:$B,"Missing")</f>
        <v>4.5</v>
      </c>
      <c r="U1875">
        <f>_xlfn.XLOOKUP(A1875,compensation_cleaned!$A:$A,compensation_cleaned!$F:$F,"Missing")</f>
        <v>746435.40070921986</v>
      </c>
      <c r="V1875" t="str">
        <f t="shared" si="147"/>
        <v>Below Avg Pay</v>
      </c>
      <c r="W1875" t="str">
        <f t="shared" si="148"/>
        <v>High Performer</v>
      </c>
      <c r="Y1875" t="str">
        <f t="shared" si="149"/>
        <v>Underpaid High Performer</v>
      </c>
    </row>
    <row r="1876" spans="1:25">
      <c r="A1876" s="7" t="s">
        <v>2062</v>
      </c>
      <c r="B1876" s="8" t="s">
        <v>19</v>
      </c>
      <c r="C1876" s="8">
        <v>28</v>
      </c>
      <c r="D1876" s="8" t="s">
        <v>12</v>
      </c>
      <c r="E1876" s="8" t="s">
        <v>49</v>
      </c>
      <c r="F1876" s="8" t="s">
        <v>68</v>
      </c>
      <c r="G1876" s="9">
        <v>44303</v>
      </c>
      <c r="H1876" s="8" t="s">
        <v>133</v>
      </c>
      <c r="I1876" s="8" t="s">
        <v>45</v>
      </c>
      <c r="J1876" s="10" t="s">
        <v>24</v>
      </c>
      <c r="K1876" t="str">
        <f>_xlfn.XLOOKUP(A1876,attrition_cleaned!$A:$A,attrition_cleaned!$B:$B,"Missing")</f>
        <v>No</v>
      </c>
      <c r="L1876" s="9"/>
      <c r="M1876">
        <f>_xlfn.XLOOKUP(A1876,compensation_cleaned!$A:$A,compensation_cleaned!$B:$B,"Missing")</f>
        <v>1004256</v>
      </c>
      <c r="N1876">
        <f>_xlfn.XLOOKUP(A1876,compensation_cleaned!$A:$A,compensation_cleaned!$C:$C,"Missing")</f>
        <v>96730</v>
      </c>
      <c r="O1876" t="str">
        <f>_xlfn.XLOOKUP(A1876,compensation_cleaned!$A:$A,compensation_cleaned!$D:$D,"Missing")</f>
        <v>L3</v>
      </c>
      <c r="P1876">
        <f>_xlfn.XLOOKUP(A1876,engagement_pivot!$A:$A,engagement_pivot!$B:$B,"Missing")</f>
        <v>3</v>
      </c>
      <c r="Q1876" t="str">
        <f>IF(
  _xlfn.XLOOKUP(A1876, engagement_pivot!A:A, engagement_pivot!C:C, 0) &gt; 0,
  "Yes",
  "No"
)</f>
        <v>Yes</v>
      </c>
      <c r="R1876">
        <f t="shared" si="145"/>
        <v>32</v>
      </c>
      <c r="S1876" t="str">
        <f t="shared" si="146"/>
        <v>13–36 months</v>
      </c>
      <c r="T1876">
        <f>_xlfn.XLOOKUP(A1876,performance_pivot!$A:$A,performance_pivot!$B:$B,"Missing")</f>
        <v>4</v>
      </c>
      <c r="U1876">
        <f>_xlfn.XLOOKUP(A1876,compensation_cleaned!$A:$A,compensation_cleaned!$F:$F,"Missing")</f>
        <v>1044648.4727722772</v>
      </c>
      <c r="V1876" t="str">
        <f t="shared" si="147"/>
        <v>Below Avg Pay</v>
      </c>
      <c r="W1876" t="str">
        <f t="shared" si="148"/>
        <v>High Performer</v>
      </c>
      <c r="Y1876" t="str">
        <f t="shared" si="149"/>
        <v>Underpaid High Performer</v>
      </c>
    </row>
    <row r="1877" spans="1:25">
      <c r="A1877" s="11" t="s">
        <v>2063</v>
      </c>
      <c r="B1877" s="12" t="s">
        <v>11</v>
      </c>
      <c r="C1877" s="12">
        <v>32</v>
      </c>
      <c r="D1877" s="12" t="s">
        <v>20</v>
      </c>
      <c r="E1877" s="12" t="s">
        <v>33</v>
      </c>
      <c r="F1877" s="12" t="s">
        <v>34</v>
      </c>
      <c r="G1877" s="13">
        <v>43574</v>
      </c>
      <c r="H1877" s="12" t="s">
        <v>162</v>
      </c>
      <c r="I1877" s="12" t="s">
        <v>16</v>
      </c>
      <c r="J1877" s="14" t="s">
        <v>24</v>
      </c>
      <c r="K1877" t="str">
        <f>_xlfn.XLOOKUP(A1877,attrition_cleaned!$A:$A,attrition_cleaned!$B:$B,"Missing")</f>
        <v>Yes</v>
      </c>
      <c r="L1877" s="13">
        <v>44303</v>
      </c>
      <c r="M1877">
        <f>_xlfn.XLOOKUP(A1877,compensation_cleaned!$A:$A,compensation_cleaned!$B:$B,"Missing")</f>
        <v>795586</v>
      </c>
      <c r="N1877">
        <f>_xlfn.XLOOKUP(A1877,compensation_cleaned!$A:$A,compensation_cleaned!$C:$C,"Missing")</f>
        <v>89460</v>
      </c>
      <c r="O1877" t="str">
        <f>_xlfn.XLOOKUP(A1877,compensation_cleaned!$A:$A,compensation_cleaned!$D:$D,"Missing")</f>
        <v>L2</v>
      </c>
      <c r="P1877">
        <f>_xlfn.XLOOKUP(A1877,engagement_pivot!$A:$A,engagement_pivot!$B:$B,"Missing")</f>
        <v>1</v>
      </c>
      <c r="Q1877" t="str">
        <f>IF(
  _xlfn.XLOOKUP(A1877, engagement_pivot!A:A, engagement_pivot!C:C, 0) &gt; 0,
  "Yes",
  "No"
)</f>
        <v>Yes</v>
      </c>
      <c r="R1877">
        <f t="shared" si="145"/>
        <v>23</v>
      </c>
      <c r="S1877" t="str">
        <f t="shared" si="146"/>
        <v>13–36 months</v>
      </c>
      <c r="T1877">
        <f>_xlfn.XLOOKUP(A1877,performance_pivot!$A:$A,performance_pivot!$B:$B,"Missing")</f>
        <v>3</v>
      </c>
      <c r="U1877">
        <f>_xlfn.XLOOKUP(A1877,compensation_cleaned!$A:$A,compensation_cleaned!$F:$F,"Missing")</f>
        <v>746435.40070921986</v>
      </c>
      <c r="V1877" t="str">
        <f t="shared" si="147"/>
        <v>Above Avg Pay</v>
      </c>
      <c r="W1877" t="str">
        <f t="shared" si="148"/>
        <v>Low/Avg Performer</v>
      </c>
      <c r="Y1877" t="str">
        <f t="shared" si="149"/>
        <v>Overpaid Low Performer</v>
      </c>
    </row>
    <row r="1878" spans="1:25">
      <c r="A1878" s="7" t="s">
        <v>2064</v>
      </c>
      <c r="B1878" s="8" t="s">
        <v>11</v>
      </c>
      <c r="C1878" s="8">
        <v>25</v>
      </c>
      <c r="D1878" s="8" t="s">
        <v>12</v>
      </c>
      <c r="E1878" s="8" t="s">
        <v>13</v>
      </c>
      <c r="F1878" s="8" t="s">
        <v>14</v>
      </c>
      <c r="G1878" s="9">
        <v>44951</v>
      </c>
      <c r="H1878" s="8" t="s">
        <v>198</v>
      </c>
      <c r="I1878" s="8" t="s">
        <v>16</v>
      </c>
      <c r="J1878" s="10" t="s">
        <v>24</v>
      </c>
      <c r="K1878" t="str">
        <f>_xlfn.XLOOKUP(A1878,attrition_cleaned!$A:$A,attrition_cleaned!$B:$B,"Missing")</f>
        <v>No</v>
      </c>
      <c r="L1878" s="9"/>
      <c r="M1878">
        <f>_xlfn.XLOOKUP(A1878,compensation_cleaned!$A:$A,compensation_cleaned!$B:$B,"Missing")</f>
        <v>1017672</v>
      </c>
      <c r="N1878">
        <f>_xlfn.XLOOKUP(A1878,compensation_cleaned!$A:$A,compensation_cleaned!$C:$C,"Missing")</f>
        <v>55548</v>
      </c>
      <c r="O1878" t="str">
        <f>_xlfn.XLOOKUP(A1878,compensation_cleaned!$A:$A,compensation_cleaned!$D:$D,"Missing")</f>
        <v>L3</v>
      </c>
      <c r="P1878">
        <f>_xlfn.XLOOKUP(A1878,engagement_pivot!$A:$A,engagement_pivot!$B:$B,"Missing")</f>
        <v>3</v>
      </c>
      <c r="Q1878" t="str">
        <f>IF(
  _xlfn.XLOOKUP(A1878, engagement_pivot!A:A, engagement_pivot!C:C, 0) &gt; 0,
  "Yes",
  "No"
)</f>
        <v>Yes</v>
      </c>
      <c r="R1878">
        <f t="shared" si="145"/>
        <v>11</v>
      </c>
      <c r="S1878" t="str">
        <f t="shared" si="146"/>
        <v>0–12 months</v>
      </c>
      <c r="T1878">
        <f>_xlfn.XLOOKUP(A1878,performance_pivot!$A:$A,performance_pivot!$B:$B,"Missing")</f>
        <v>3.5</v>
      </c>
      <c r="U1878">
        <f>_xlfn.XLOOKUP(A1878,compensation_cleaned!$A:$A,compensation_cleaned!$F:$F,"Missing")</f>
        <v>1044648.4727722772</v>
      </c>
      <c r="V1878" t="str">
        <f t="shared" si="147"/>
        <v>Below Avg Pay</v>
      </c>
      <c r="W1878" t="str">
        <f t="shared" si="148"/>
        <v>Low/Avg Performer</v>
      </c>
      <c r="Y1878" t="str">
        <f t="shared" si="149"/>
        <v>Low Pay &amp; Low Performance</v>
      </c>
    </row>
    <row r="1879" spans="1:25">
      <c r="A1879" s="11" t="s">
        <v>2065</v>
      </c>
      <c r="B1879" s="12" t="s">
        <v>19</v>
      </c>
      <c r="C1879" s="12">
        <v>33</v>
      </c>
      <c r="D1879" s="12" t="s">
        <v>12</v>
      </c>
      <c r="E1879" s="12" t="s">
        <v>26</v>
      </c>
      <c r="F1879" s="12" t="s">
        <v>27</v>
      </c>
      <c r="G1879" s="13">
        <v>43508</v>
      </c>
      <c r="H1879" s="12" t="s">
        <v>62</v>
      </c>
      <c r="I1879" s="12" t="s">
        <v>45</v>
      </c>
      <c r="J1879" s="14" t="s">
        <v>24</v>
      </c>
      <c r="K1879" t="str">
        <f>_xlfn.XLOOKUP(A1879,attrition_cleaned!$A:$A,attrition_cleaned!$B:$B,"Missing")</f>
        <v>Yes</v>
      </c>
      <c r="L1879" s="13">
        <v>45222</v>
      </c>
      <c r="M1879">
        <f>_xlfn.XLOOKUP(A1879,compensation_cleaned!$A:$A,compensation_cleaned!$B:$B,"Missing")</f>
        <v>1042448</v>
      </c>
      <c r="N1879">
        <f>_xlfn.XLOOKUP(A1879,compensation_cleaned!$A:$A,compensation_cleaned!$C:$C,"Missing")</f>
        <v>147455</v>
      </c>
      <c r="O1879" t="str">
        <f>_xlfn.XLOOKUP(A1879,compensation_cleaned!$A:$A,compensation_cleaned!$D:$D,"Missing")</f>
        <v>L3</v>
      </c>
      <c r="P1879">
        <f>_xlfn.XLOOKUP(A1879,engagement_pivot!$A:$A,engagement_pivot!$B:$B,"Missing")</f>
        <v>3</v>
      </c>
      <c r="Q1879" t="str">
        <f>IF(
  _xlfn.XLOOKUP(A1879, engagement_pivot!A:A, engagement_pivot!C:C, 0) &gt; 0,
  "Yes",
  "No"
)</f>
        <v>Yes</v>
      </c>
      <c r="R1879">
        <f t="shared" si="145"/>
        <v>56</v>
      </c>
      <c r="S1879" t="str">
        <f t="shared" si="146"/>
        <v>37+ months</v>
      </c>
      <c r="T1879">
        <f>_xlfn.XLOOKUP(A1879,performance_pivot!$A:$A,performance_pivot!$B:$B,"Missing")</f>
        <v>4</v>
      </c>
      <c r="U1879">
        <f>_xlfn.XLOOKUP(A1879,compensation_cleaned!$A:$A,compensation_cleaned!$F:$F,"Missing")</f>
        <v>1044648.4727722772</v>
      </c>
      <c r="V1879" t="str">
        <f t="shared" si="147"/>
        <v>Below Avg Pay</v>
      </c>
      <c r="W1879" t="str">
        <f t="shared" si="148"/>
        <v>High Performer</v>
      </c>
      <c r="Y1879" t="str">
        <f t="shared" si="149"/>
        <v>Underpaid High Performer</v>
      </c>
    </row>
    <row r="1880" spans="1:25">
      <c r="A1880" s="7" t="s">
        <v>2066</v>
      </c>
      <c r="B1880" s="8" t="s">
        <v>19</v>
      </c>
      <c r="C1880" s="8">
        <v>32</v>
      </c>
      <c r="D1880" s="8" t="s">
        <v>12</v>
      </c>
      <c r="E1880" s="8" t="s">
        <v>33</v>
      </c>
      <c r="F1880" s="8" t="s">
        <v>34</v>
      </c>
      <c r="G1880" s="9">
        <v>44068</v>
      </c>
      <c r="H1880" s="8" t="s">
        <v>128</v>
      </c>
      <c r="I1880" s="8" t="s">
        <v>56</v>
      </c>
      <c r="J1880" s="10" t="s">
        <v>24</v>
      </c>
      <c r="K1880" t="str">
        <f>_xlfn.XLOOKUP(A1880,attrition_cleaned!$A:$A,attrition_cleaned!$B:$B,"Missing")</f>
        <v>No</v>
      </c>
      <c r="L1880" s="9"/>
      <c r="M1880">
        <f>_xlfn.XLOOKUP(A1880,compensation_cleaned!$A:$A,compensation_cleaned!$B:$B,"Missing")</f>
        <v>871197</v>
      </c>
      <c r="N1880">
        <f>_xlfn.XLOOKUP(A1880,compensation_cleaned!$A:$A,compensation_cleaned!$C:$C,"Missing")</f>
        <v>113298</v>
      </c>
      <c r="O1880" t="str">
        <f>_xlfn.XLOOKUP(A1880,compensation_cleaned!$A:$A,compensation_cleaned!$D:$D,"Missing")</f>
        <v>L2</v>
      </c>
      <c r="P1880">
        <f>_xlfn.XLOOKUP(A1880,engagement_pivot!$A:$A,engagement_pivot!$B:$B,"Missing")</f>
        <v>3</v>
      </c>
      <c r="Q1880" t="str">
        <f>IF(
  _xlfn.XLOOKUP(A1880, engagement_pivot!A:A, engagement_pivot!C:C, 0) &gt; 0,
  "Yes",
  "No"
)</f>
        <v>Yes</v>
      </c>
      <c r="R1880">
        <f t="shared" si="145"/>
        <v>40</v>
      </c>
      <c r="S1880" t="str">
        <f t="shared" si="146"/>
        <v>37+ months</v>
      </c>
      <c r="T1880">
        <f>_xlfn.XLOOKUP(A1880,performance_pivot!$A:$A,performance_pivot!$B:$B,"Missing")</f>
        <v>2.5</v>
      </c>
      <c r="U1880">
        <f>_xlfn.XLOOKUP(A1880,compensation_cleaned!$A:$A,compensation_cleaned!$F:$F,"Missing")</f>
        <v>746435.40070921986</v>
      </c>
      <c r="V1880" t="str">
        <f t="shared" si="147"/>
        <v>Above Avg Pay</v>
      </c>
      <c r="W1880" t="str">
        <f t="shared" si="148"/>
        <v>Low/Avg Performer</v>
      </c>
      <c r="Y1880" t="str">
        <f t="shared" si="149"/>
        <v>Overpaid Low Performer</v>
      </c>
    </row>
    <row r="1881" spans="1:25">
      <c r="A1881" s="11" t="s">
        <v>2067</v>
      </c>
      <c r="B1881" s="12" t="s">
        <v>11</v>
      </c>
      <c r="C1881" s="12">
        <v>44</v>
      </c>
      <c r="D1881" s="12" t="s">
        <v>20</v>
      </c>
      <c r="E1881" s="12" t="s">
        <v>33</v>
      </c>
      <c r="F1881" s="12" t="s">
        <v>112</v>
      </c>
      <c r="G1881" s="13">
        <v>43253</v>
      </c>
      <c r="H1881" s="12" t="s">
        <v>220</v>
      </c>
      <c r="I1881" s="12" t="s">
        <v>56</v>
      </c>
      <c r="J1881" s="14" t="s">
        <v>24</v>
      </c>
      <c r="K1881" t="str">
        <f>_xlfn.XLOOKUP(A1881,attrition_cleaned!$A:$A,attrition_cleaned!$B:$B,"Missing")</f>
        <v>No</v>
      </c>
      <c r="L1881" s="13"/>
      <c r="M1881">
        <f>_xlfn.XLOOKUP(A1881,compensation_cleaned!$A:$A,compensation_cleaned!$B:$B,"Missing")</f>
        <v>986731</v>
      </c>
      <c r="N1881">
        <f>_xlfn.XLOOKUP(A1881,compensation_cleaned!$A:$A,compensation_cleaned!$C:$C,"Missing")</f>
        <v>81829</v>
      </c>
      <c r="O1881" t="str">
        <f>_xlfn.XLOOKUP(A1881,compensation_cleaned!$A:$A,compensation_cleaned!$D:$D,"Missing")</f>
        <v>L3</v>
      </c>
      <c r="P1881">
        <f>_xlfn.XLOOKUP(A1881,engagement_pivot!$A:$A,engagement_pivot!$B:$B,"Missing")</f>
        <v>3</v>
      </c>
      <c r="Q1881" t="str">
        <f>IF(
  _xlfn.XLOOKUP(A1881, engagement_pivot!A:A, engagement_pivot!C:C, 0) &gt; 0,
  "Yes",
  "No"
)</f>
        <v>Yes</v>
      </c>
      <c r="R1881">
        <f t="shared" si="145"/>
        <v>66</v>
      </c>
      <c r="S1881" t="str">
        <f t="shared" si="146"/>
        <v>37+ months</v>
      </c>
      <c r="T1881">
        <f>_xlfn.XLOOKUP(A1881,performance_pivot!$A:$A,performance_pivot!$B:$B,"Missing")</f>
        <v>3.5</v>
      </c>
      <c r="U1881">
        <f>_xlfn.XLOOKUP(A1881,compensation_cleaned!$A:$A,compensation_cleaned!$F:$F,"Missing")</f>
        <v>1044648.4727722772</v>
      </c>
      <c r="V1881" t="str">
        <f t="shared" si="147"/>
        <v>Below Avg Pay</v>
      </c>
      <c r="W1881" t="str">
        <f t="shared" si="148"/>
        <v>Low/Avg Performer</v>
      </c>
      <c r="Y1881" t="str">
        <f t="shared" si="149"/>
        <v>Low Pay &amp; Low Performance</v>
      </c>
    </row>
    <row r="1882" spans="1:25">
      <c r="A1882" s="7" t="s">
        <v>2068</v>
      </c>
      <c r="B1882" s="8" t="s">
        <v>19</v>
      </c>
      <c r="C1882" s="8">
        <v>35</v>
      </c>
      <c r="D1882" s="8" t="s">
        <v>12</v>
      </c>
      <c r="E1882" s="8" t="s">
        <v>49</v>
      </c>
      <c r="F1882" s="8" t="s">
        <v>68</v>
      </c>
      <c r="G1882" s="9">
        <v>45048</v>
      </c>
      <c r="H1882" s="8" t="s">
        <v>72</v>
      </c>
      <c r="I1882" s="8" t="s">
        <v>56</v>
      </c>
      <c r="J1882" s="10" t="s">
        <v>24</v>
      </c>
      <c r="K1882" t="str">
        <f>_xlfn.XLOOKUP(A1882,attrition_cleaned!$A:$A,attrition_cleaned!$B:$B,"Missing")</f>
        <v>No</v>
      </c>
      <c r="L1882" s="9"/>
      <c r="M1882">
        <f>_xlfn.XLOOKUP(A1882,compensation_cleaned!$A:$A,compensation_cleaned!$B:$B,"Missing")</f>
        <v>1146330</v>
      </c>
      <c r="N1882">
        <f>_xlfn.XLOOKUP(A1882,compensation_cleaned!$A:$A,compensation_cleaned!$C:$C,"Missing")</f>
        <v>68039</v>
      </c>
      <c r="O1882" t="str">
        <f>_xlfn.XLOOKUP(A1882,compensation_cleaned!$A:$A,compensation_cleaned!$D:$D,"Missing")</f>
        <v>L3</v>
      </c>
      <c r="P1882">
        <f>_xlfn.XLOOKUP(A1882,engagement_pivot!$A:$A,engagement_pivot!$B:$B,"Missing")</f>
        <v>2.3333333333333335</v>
      </c>
      <c r="Q1882" t="str">
        <f>IF(
  _xlfn.XLOOKUP(A1882, engagement_pivot!A:A, engagement_pivot!C:C, 0) &gt; 0,
  "Yes",
  "No"
)</f>
        <v>Yes</v>
      </c>
      <c r="R1882">
        <f t="shared" si="145"/>
        <v>7</v>
      </c>
      <c r="S1882" t="str">
        <f t="shared" si="146"/>
        <v>0–12 months</v>
      </c>
      <c r="T1882">
        <f>_xlfn.XLOOKUP(A1882,performance_pivot!$A:$A,performance_pivot!$B:$B,"Missing")</f>
        <v>4.25</v>
      </c>
      <c r="U1882">
        <f>_xlfn.XLOOKUP(A1882,compensation_cleaned!$A:$A,compensation_cleaned!$F:$F,"Missing")</f>
        <v>1044648.4727722772</v>
      </c>
      <c r="V1882" t="str">
        <f t="shared" si="147"/>
        <v>Above Avg Pay</v>
      </c>
      <c r="W1882" t="str">
        <f t="shared" si="148"/>
        <v>High Performer</v>
      </c>
      <c r="Y1882" t="str">
        <f t="shared" si="149"/>
        <v>Well Aligned</v>
      </c>
    </row>
    <row r="1883" spans="1:25">
      <c r="A1883" s="11" t="s">
        <v>2069</v>
      </c>
      <c r="B1883" s="12" t="s">
        <v>11</v>
      </c>
      <c r="C1883" s="12">
        <v>44</v>
      </c>
      <c r="D1883" s="12" t="s">
        <v>12</v>
      </c>
      <c r="E1883" s="12" t="s">
        <v>13</v>
      </c>
      <c r="F1883" s="12" t="s">
        <v>21</v>
      </c>
      <c r="G1883" s="13">
        <v>44479</v>
      </c>
      <c r="H1883" s="12" t="s">
        <v>41</v>
      </c>
      <c r="I1883" s="12" t="s">
        <v>70</v>
      </c>
      <c r="J1883" s="14" t="s">
        <v>24</v>
      </c>
      <c r="K1883" t="str">
        <f>_xlfn.XLOOKUP(A1883,attrition_cleaned!$A:$A,attrition_cleaned!$B:$B,"Missing")</f>
        <v>Yes</v>
      </c>
      <c r="L1883" s="13">
        <v>44974</v>
      </c>
      <c r="M1883">
        <f>_xlfn.XLOOKUP(A1883,compensation_cleaned!$A:$A,compensation_cleaned!$B:$B,"Missing")</f>
        <v>1372762</v>
      </c>
      <c r="N1883">
        <f>_xlfn.XLOOKUP(A1883,compensation_cleaned!$A:$A,compensation_cleaned!$C:$C,"Missing")</f>
        <v>122960</v>
      </c>
      <c r="O1883" t="str">
        <f>_xlfn.XLOOKUP(A1883,compensation_cleaned!$A:$A,compensation_cleaned!$D:$D,"Missing")</f>
        <v>L4</v>
      </c>
      <c r="P1883">
        <f>_xlfn.XLOOKUP(A1883,engagement_pivot!$A:$A,engagement_pivot!$B:$B,"Missing")</f>
        <v>5</v>
      </c>
      <c r="Q1883" t="str">
        <f>IF(
  _xlfn.XLOOKUP(A1883, engagement_pivot!A:A, engagement_pivot!C:C, 0) &gt; 0,
  "Yes",
  "No"
)</f>
        <v>Yes</v>
      </c>
      <c r="R1883">
        <f t="shared" si="145"/>
        <v>16</v>
      </c>
      <c r="S1883" t="str">
        <f t="shared" si="146"/>
        <v>13–36 months</v>
      </c>
      <c r="T1883">
        <f>_xlfn.XLOOKUP(A1883,performance_pivot!$A:$A,performance_pivot!$B:$B,"Missing")</f>
        <v>4.5</v>
      </c>
      <c r="U1883">
        <f>_xlfn.XLOOKUP(A1883,compensation_cleaned!$A:$A,compensation_cleaned!$F:$F,"Missing")</f>
        <v>1044648.4727722772</v>
      </c>
      <c r="V1883" t="str">
        <f t="shared" si="147"/>
        <v>Above Avg Pay</v>
      </c>
      <c r="W1883" t="str">
        <f t="shared" si="148"/>
        <v>High Performer</v>
      </c>
      <c r="Y1883" t="str">
        <f t="shared" si="149"/>
        <v>Well Aligned</v>
      </c>
    </row>
    <row r="1884" spans="1:25">
      <c r="A1884" s="7" t="s">
        <v>2070</v>
      </c>
      <c r="B1884" s="8" t="s">
        <v>11</v>
      </c>
      <c r="C1884" s="8">
        <v>29</v>
      </c>
      <c r="D1884" s="8" t="s">
        <v>12</v>
      </c>
      <c r="E1884" s="8" t="s">
        <v>33</v>
      </c>
      <c r="F1884" s="8" t="s">
        <v>112</v>
      </c>
      <c r="G1884" s="9">
        <v>44999</v>
      </c>
      <c r="H1884" s="8" t="s">
        <v>80</v>
      </c>
      <c r="I1884" s="8" t="s">
        <v>23</v>
      </c>
      <c r="J1884" s="10" t="s">
        <v>24</v>
      </c>
      <c r="K1884" t="str">
        <f>_xlfn.XLOOKUP(A1884,attrition_cleaned!$A:$A,attrition_cleaned!$B:$B,"Missing")</f>
        <v>No</v>
      </c>
      <c r="L1884" s="9"/>
      <c r="M1884">
        <f>_xlfn.XLOOKUP(A1884,compensation_cleaned!$A:$A,compensation_cleaned!$B:$B,"Missing")</f>
        <v>515013</v>
      </c>
      <c r="N1884">
        <f>_xlfn.XLOOKUP(A1884,compensation_cleaned!$A:$A,compensation_cleaned!$C:$C,"Missing")</f>
        <v>45514</v>
      </c>
      <c r="O1884" t="str">
        <f>_xlfn.XLOOKUP(A1884,compensation_cleaned!$A:$A,compensation_cleaned!$D:$D,"Missing")</f>
        <v>L1</v>
      </c>
      <c r="P1884">
        <f>_xlfn.XLOOKUP(A1884,engagement_pivot!$A:$A,engagement_pivot!$B:$B,"Missing")</f>
        <v>2.6666666666666665</v>
      </c>
      <c r="Q1884" t="str">
        <f>IF(
  _xlfn.XLOOKUP(A1884, engagement_pivot!A:A, engagement_pivot!C:C, 0) &gt; 0,
  "Yes",
  "No"
)</f>
        <v>Yes</v>
      </c>
      <c r="R1884">
        <f t="shared" si="145"/>
        <v>9</v>
      </c>
      <c r="S1884" t="str">
        <f t="shared" si="146"/>
        <v>0–12 months</v>
      </c>
      <c r="T1884">
        <f>_xlfn.XLOOKUP(A1884,performance_pivot!$A:$A,performance_pivot!$B:$B,"Missing")</f>
        <v>4.333333333333333</v>
      </c>
      <c r="U1884">
        <f>_xlfn.XLOOKUP(A1884,compensation_cleaned!$A:$A,compensation_cleaned!$F:$F,"Missing")</f>
        <v>499723.03723404254</v>
      </c>
      <c r="V1884" t="str">
        <f t="shared" si="147"/>
        <v>Above Avg Pay</v>
      </c>
      <c r="W1884" t="str">
        <f t="shared" si="148"/>
        <v>High Performer</v>
      </c>
      <c r="Y1884" t="str">
        <f t="shared" si="149"/>
        <v>Well Aligned</v>
      </c>
    </row>
    <row r="1885" spans="1:25">
      <c r="A1885" s="11" t="s">
        <v>2071</v>
      </c>
      <c r="B1885" s="12" t="s">
        <v>19</v>
      </c>
      <c r="C1885" s="12">
        <v>41</v>
      </c>
      <c r="D1885" s="12" t="s">
        <v>12</v>
      </c>
      <c r="E1885" s="12" t="s">
        <v>33</v>
      </c>
      <c r="F1885" s="12" t="s">
        <v>112</v>
      </c>
      <c r="G1885" s="13">
        <v>42908</v>
      </c>
      <c r="H1885" s="12" t="s">
        <v>120</v>
      </c>
      <c r="I1885" s="12" t="s">
        <v>56</v>
      </c>
      <c r="J1885" s="14" t="s">
        <v>24</v>
      </c>
      <c r="K1885" t="str">
        <f>_xlfn.XLOOKUP(A1885,attrition_cleaned!$A:$A,attrition_cleaned!$B:$B,"Missing")</f>
        <v>Yes</v>
      </c>
      <c r="L1885" s="13">
        <v>44180</v>
      </c>
      <c r="M1885">
        <f>_xlfn.XLOOKUP(A1885,compensation_cleaned!$A:$A,compensation_cleaned!$B:$B,"Missing")</f>
        <v>685155</v>
      </c>
      <c r="N1885">
        <f>_xlfn.XLOOKUP(A1885,compensation_cleaned!$A:$A,compensation_cleaned!$C:$C,"Missing")</f>
        <v>56168</v>
      </c>
      <c r="O1885" t="str">
        <f>_xlfn.XLOOKUP(A1885,compensation_cleaned!$A:$A,compensation_cleaned!$D:$D,"Missing")</f>
        <v>L2</v>
      </c>
      <c r="P1885">
        <f>_xlfn.XLOOKUP(A1885,engagement_pivot!$A:$A,engagement_pivot!$B:$B,"Missing")</f>
        <v>3</v>
      </c>
      <c r="Q1885" t="str">
        <f>IF(
  _xlfn.XLOOKUP(A1885, engagement_pivot!A:A, engagement_pivot!C:C, 0) &gt; 0,
  "Yes",
  "No"
)</f>
        <v>Yes</v>
      </c>
      <c r="R1885">
        <f t="shared" si="145"/>
        <v>41</v>
      </c>
      <c r="S1885" t="str">
        <f t="shared" si="146"/>
        <v>37+ months</v>
      </c>
      <c r="T1885">
        <f>_xlfn.XLOOKUP(A1885,performance_pivot!$A:$A,performance_pivot!$B:$B,"Missing")</f>
        <v>3.3333333333333335</v>
      </c>
      <c r="U1885">
        <f>_xlfn.XLOOKUP(A1885,compensation_cleaned!$A:$A,compensation_cleaned!$F:$F,"Missing")</f>
        <v>746435.40070921986</v>
      </c>
      <c r="V1885" t="str">
        <f t="shared" si="147"/>
        <v>Below Avg Pay</v>
      </c>
      <c r="W1885" t="str">
        <f t="shared" si="148"/>
        <v>Low/Avg Performer</v>
      </c>
      <c r="Y1885" t="str">
        <f t="shared" si="149"/>
        <v>Low Pay &amp; Low Performance</v>
      </c>
    </row>
    <row r="1886" spans="1:25">
      <c r="A1886" s="7" t="s">
        <v>2072</v>
      </c>
      <c r="B1886" s="8" t="s">
        <v>19</v>
      </c>
      <c r="C1886" s="8">
        <v>37</v>
      </c>
      <c r="D1886" s="8" t="s">
        <v>12</v>
      </c>
      <c r="E1886" s="8" t="s">
        <v>26</v>
      </c>
      <c r="F1886" s="8" t="s">
        <v>27</v>
      </c>
      <c r="G1886" s="9">
        <v>44836</v>
      </c>
      <c r="H1886" s="8" t="s">
        <v>72</v>
      </c>
      <c r="I1886" s="8" t="s">
        <v>23</v>
      </c>
      <c r="J1886" s="10" t="s">
        <v>24</v>
      </c>
      <c r="K1886" t="str">
        <f>_xlfn.XLOOKUP(A1886,attrition_cleaned!$A:$A,attrition_cleaned!$B:$B,"Missing")</f>
        <v>No</v>
      </c>
      <c r="L1886" s="9"/>
      <c r="M1886">
        <f>_xlfn.XLOOKUP(A1886,compensation_cleaned!$A:$A,compensation_cleaned!$B:$B,"Missing")</f>
        <v>539818</v>
      </c>
      <c r="N1886">
        <f>_xlfn.XLOOKUP(A1886,compensation_cleaned!$A:$A,compensation_cleaned!$C:$C,"Missing")</f>
        <v>46255</v>
      </c>
      <c r="O1886" t="str">
        <f>_xlfn.XLOOKUP(A1886,compensation_cleaned!$A:$A,compensation_cleaned!$D:$D,"Missing")</f>
        <v>L1</v>
      </c>
      <c r="P1886">
        <f>_xlfn.XLOOKUP(A1886,engagement_pivot!$A:$A,engagement_pivot!$B:$B,"Missing")</f>
        <v>5</v>
      </c>
      <c r="Q1886" t="str">
        <f>IF(
  _xlfn.XLOOKUP(A1886, engagement_pivot!A:A, engagement_pivot!C:C, 0) &gt; 0,
  "Yes",
  "No"
)</f>
        <v>Yes</v>
      </c>
      <c r="R1886">
        <f t="shared" si="145"/>
        <v>14</v>
      </c>
      <c r="S1886" t="str">
        <f t="shared" si="146"/>
        <v>13–36 months</v>
      </c>
      <c r="T1886">
        <f>_xlfn.XLOOKUP(A1886,performance_pivot!$A:$A,performance_pivot!$B:$B,"Missing")</f>
        <v>4.5</v>
      </c>
      <c r="U1886">
        <f>_xlfn.XLOOKUP(A1886,compensation_cleaned!$A:$A,compensation_cleaned!$F:$F,"Missing")</f>
        <v>499723.03723404254</v>
      </c>
      <c r="V1886" t="str">
        <f t="shared" si="147"/>
        <v>Above Avg Pay</v>
      </c>
      <c r="W1886" t="str">
        <f t="shared" si="148"/>
        <v>High Performer</v>
      </c>
      <c r="Y1886" t="str">
        <f t="shared" si="149"/>
        <v>Well Aligned</v>
      </c>
    </row>
    <row r="1887" spans="1:25">
      <c r="A1887" s="11" t="s">
        <v>2073</v>
      </c>
      <c r="B1887" s="12" t="s">
        <v>19</v>
      </c>
      <c r="C1887" s="12">
        <v>27</v>
      </c>
      <c r="D1887" s="12" t="s">
        <v>12</v>
      </c>
      <c r="E1887" s="12" t="s">
        <v>26</v>
      </c>
      <c r="F1887" s="12" t="s">
        <v>58</v>
      </c>
      <c r="G1887" s="13">
        <v>43028</v>
      </c>
      <c r="H1887" s="12" t="s">
        <v>263</v>
      </c>
      <c r="I1887" s="12" t="s">
        <v>70</v>
      </c>
      <c r="J1887" s="14" t="s">
        <v>24</v>
      </c>
      <c r="K1887" t="str">
        <f>_xlfn.XLOOKUP(A1887,attrition_cleaned!$A:$A,attrition_cleaned!$B:$B,"Missing")</f>
        <v>No</v>
      </c>
      <c r="L1887" s="13"/>
      <c r="M1887">
        <f>_xlfn.XLOOKUP(A1887,compensation_cleaned!$A:$A,compensation_cleaned!$B:$B,"Missing")</f>
        <v>828818</v>
      </c>
      <c r="N1887">
        <f>_xlfn.XLOOKUP(A1887,compensation_cleaned!$A:$A,compensation_cleaned!$C:$C,"Missing")</f>
        <v>101978</v>
      </c>
      <c r="O1887" t="str">
        <f>_xlfn.XLOOKUP(A1887,compensation_cleaned!$A:$A,compensation_cleaned!$D:$D,"Missing")</f>
        <v>L2</v>
      </c>
      <c r="P1887">
        <f>_xlfn.XLOOKUP(A1887,engagement_pivot!$A:$A,engagement_pivot!$B:$B,"Missing")</f>
        <v>3</v>
      </c>
      <c r="Q1887" t="str">
        <f>IF(
  _xlfn.XLOOKUP(A1887, engagement_pivot!A:A, engagement_pivot!C:C, 0) &gt; 0,
  "Yes",
  "No"
)</f>
        <v>Yes</v>
      </c>
      <c r="R1887">
        <f t="shared" si="145"/>
        <v>74</v>
      </c>
      <c r="S1887" t="str">
        <f t="shared" si="146"/>
        <v>37+ months</v>
      </c>
      <c r="T1887">
        <f>_xlfn.XLOOKUP(A1887,performance_pivot!$A:$A,performance_pivot!$B:$B,"Missing")</f>
        <v>3.6666666666666665</v>
      </c>
      <c r="U1887">
        <f>_xlfn.XLOOKUP(A1887,compensation_cleaned!$A:$A,compensation_cleaned!$F:$F,"Missing")</f>
        <v>746435.40070921986</v>
      </c>
      <c r="V1887" t="str">
        <f t="shared" si="147"/>
        <v>Above Avg Pay</v>
      </c>
      <c r="W1887" t="str">
        <f t="shared" si="148"/>
        <v>Low/Avg Performer</v>
      </c>
      <c r="Y1887" t="str">
        <f t="shared" si="149"/>
        <v>Overpaid Low Performer</v>
      </c>
    </row>
    <row r="1888" spans="1:25">
      <c r="A1888" s="7" t="s">
        <v>2074</v>
      </c>
      <c r="B1888" s="8" t="s">
        <v>19</v>
      </c>
      <c r="C1888" s="8">
        <v>32</v>
      </c>
      <c r="D1888" s="8" t="s">
        <v>12</v>
      </c>
      <c r="E1888" s="8" t="s">
        <v>49</v>
      </c>
      <c r="F1888" s="8" t="s">
        <v>65</v>
      </c>
      <c r="G1888" s="9">
        <v>44625</v>
      </c>
      <c r="H1888" s="8" t="s">
        <v>287</v>
      </c>
      <c r="I1888" s="8" t="s">
        <v>70</v>
      </c>
      <c r="J1888" s="10" t="s">
        <v>17</v>
      </c>
      <c r="K1888" t="str">
        <f>_xlfn.XLOOKUP(A1888,attrition_cleaned!$A:$A,attrition_cleaned!$B:$B,"Missing")</f>
        <v>No</v>
      </c>
      <c r="L1888" s="9"/>
      <c r="M1888">
        <f>_xlfn.XLOOKUP(A1888,compensation_cleaned!$A:$A,compensation_cleaned!$B:$B,"Missing")</f>
        <v>812873</v>
      </c>
      <c r="N1888">
        <f>_xlfn.XLOOKUP(A1888,compensation_cleaned!$A:$A,compensation_cleaned!$C:$C,"Missing")</f>
        <v>109900</v>
      </c>
      <c r="O1888" t="str">
        <f>_xlfn.XLOOKUP(A1888,compensation_cleaned!$A:$A,compensation_cleaned!$D:$D,"Missing")</f>
        <v>L2</v>
      </c>
      <c r="P1888">
        <f>_xlfn.XLOOKUP(A1888,engagement_pivot!$A:$A,engagement_pivot!$B:$B,"Missing")</f>
        <v>3.6666666666666665</v>
      </c>
      <c r="Q1888" t="str">
        <f>IF(
  _xlfn.XLOOKUP(A1888, engagement_pivot!A:A, engagement_pivot!C:C, 0) &gt; 0,
  "Yes",
  "No"
)</f>
        <v>Yes</v>
      </c>
      <c r="R1888">
        <f t="shared" si="145"/>
        <v>21</v>
      </c>
      <c r="S1888" t="str">
        <f t="shared" si="146"/>
        <v>13–36 months</v>
      </c>
      <c r="T1888">
        <f>_xlfn.XLOOKUP(A1888,performance_pivot!$A:$A,performance_pivot!$B:$B,"Missing")</f>
        <v>3</v>
      </c>
      <c r="U1888">
        <f>_xlfn.XLOOKUP(A1888,compensation_cleaned!$A:$A,compensation_cleaned!$F:$F,"Missing")</f>
        <v>746435.40070921986</v>
      </c>
      <c r="V1888" t="str">
        <f t="shared" si="147"/>
        <v>Above Avg Pay</v>
      </c>
      <c r="W1888" t="str">
        <f t="shared" si="148"/>
        <v>Low/Avg Performer</v>
      </c>
      <c r="Y1888" t="str">
        <f t="shared" si="149"/>
        <v>Overpaid Low Performer</v>
      </c>
    </row>
    <row r="1889" spans="1:25">
      <c r="A1889" s="11" t="s">
        <v>2075</v>
      </c>
      <c r="B1889" s="12" t="s">
        <v>11</v>
      </c>
      <c r="C1889" s="12">
        <v>22</v>
      </c>
      <c r="D1889" s="12" t="s">
        <v>12</v>
      </c>
      <c r="E1889" s="12" t="s">
        <v>33</v>
      </c>
      <c r="F1889" s="12" t="s">
        <v>34</v>
      </c>
      <c r="G1889" s="13">
        <v>44362</v>
      </c>
      <c r="H1889" s="12" t="s">
        <v>329</v>
      </c>
      <c r="I1889" s="12" t="s">
        <v>56</v>
      </c>
      <c r="J1889" s="14" t="s">
        <v>24</v>
      </c>
      <c r="K1889" t="str">
        <f>_xlfn.XLOOKUP(A1889,attrition_cleaned!$A:$A,attrition_cleaned!$B:$B,"Missing")</f>
        <v>No</v>
      </c>
      <c r="L1889" s="13"/>
      <c r="M1889">
        <f>_xlfn.XLOOKUP(A1889,compensation_cleaned!$A:$A,compensation_cleaned!$B:$B,"Missing")</f>
        <v>660548</v>
      </c>
      <c r="N1889">
        <f>_xlfn.XLOOKUP(A1889,compensation_cleaned!$A:$A,compensation_cleaned!$C:$C,"Missing")</f>
        <v>96128</v>
      </c>
      <c r="O1889" t="str">
        <f>_xlfn.XLOOKUP(A1889,compensation_cleaned!$A:$A,compensation_cleaned!$D:$D,"Missing")</f>
        <v>L2</v>
      </c>
      <c r="P1889">
        <f>_xlfn.XLOOKUP(A1889,engagement_pivot!$A:$A,engagement_pivot!$B:$B,"Missing")</f>
        <v>5</v>
      </c>
      <c r="Q1889" t="str">
        <f>IF(
  _xlfn.XLOOKUP(A1889, engagement_pivot!A:A, engagement_pivot!C:C, 0) &gt; 0,
  "Yes",
  "No"
)</f>
        <v>Yes</v>
      </c>
      <c r="R1889">
        <f t="shared" si="145"/>
        <v>30</v>
      </c>
      <c r="S1889" t="str">
        <f t="shared" si="146"/>
        <v>13–36 months</v>
      </c>
      <c r="T1889">
        <f>_xlfn.XLOOKUP(A1889,performance_pivot!$A:$A,performance_pivot!$B:$B,"Missing")</f>
        <v>3</v>
      </c>
      <c r="U1889">
        <f>_xlfn.XLOOKUP(A1889,compensation_cleaned!$A:$A,compensation_cleaned!$F:$F,"Missing")</f>
        <v>746435.40070921986</v>
      </c>
      <c r="V1889" t="str">
        <f t="shared" si="147"/>
        <v>Below Avg Pay</v>
      </c>
      <c r="W1889" t="str">
        <f t="shared" si="148"/>
        <v>Low/Avg Performer</v>
      </c>
      <c r="Y1889" t="str">
        <f t="shared" si="149"/>
        <v>Low Pay &amp; Low Performance</v>
      </c>
    </row>
    <row r="1890" spans="1:25">
      <c r="A1890" s="7" t="s">
        <v>2076</v>
      </c>
      <c r="B1890" s="8" t="s">
        <v>11</v>
      </c>
      <c r="C1890" s="8">
        <v>32</v>
      </c>
      <c r="D1890" s="8" t="s">
        <v>20</v>
      </c>
      <c r="E1890" s="8" t="s">
        <v>37</v>
      </c>
      <c r="F1890" s="8" t="s">
        <v>38</v>
      </c>
      <c r="G1890" s="9">
        <v>45155</v>
      </c>
      <c r="H1890" s="8" t="s">
        <v>205</v>
      </c>
      <c r="I1890" s="8" t="s">
        <v>70</v>
      </c>
      <c r="J1890" s="10" t="s">
        <v>24</v>
      </c>
      <c r="K1890" t="str">
        <f>_xlfn.XLOOKUP(A1890,attrition_cleaned!$A:$A,attrition_cleaned!$B:$B,"Missing")</f>
        <v>Yes</v>
      </c>
      <c r="L1890" s="9">
        <v>45675</v>
      </c>
      <c r="M1890">
        <f>_xlfn.XLOOKUP(A1890,compensation_cleaned!$A:$A,compensation_cleaned!$B:$B,"Missing")</f>
        <v>486174</v>
      </c>
      <c r="N1890">
        <f>_xlfn.XLOOKUP(A1890,compensation_cleaned!$A:$A,compensation_cleaned!$C:$C,"Missing")</f>
        <v>34627</v>
      </c>
      <c r="O1890" t="str">
        <f>_xlfn.XLOOKUP(A1890,compensation_cleaned!$A:$A,compensation_cleaned!$D:$D,"Missing")</f>
        <v>L1</v>
      </c>
      <c r="P1890">
        <f>_xlfn.XLOOKUP(A1890,engagement_pivot!$A:$A,engagement_pivot!$B:$B,"Missing")</f>
        <v>4.5</v>
      </c>
      <c r="Q1890" t="str">
        <f>IF(
  _xlfn.XLOOKUP(A1890, engagement_pivot!A:A, engagement_pivot!C:C, 0) &gt; 0,
  "Yes",
  "No"
)</f>
        <v>Yes</v>
      </c>
      <c r="R1890">
        <f t="shared" si="145"/>
        <v>17</v>
      </c>
      <c r="S1890" t="str">
        <f t="shared" si="146"/>
        <v>13–36 months</v>
      </c>
      <c r="T1890">
        <f>_xlfn.XLOOKUP(A1890,performance_pivot!$A:$A,performance_pivot!$B:$B,"Missing")</f>
        <v>3.25</v>
      </c>
      <c r="U1890">
        <f>_xlfn.XLOOKUP(A1890,compensation_cleaned!$A:$A,compensation_cleaned!$F:$F,"Missing")</f>
        <v>499723.03723404254</v>
      </c>
      <c r="V1890" t="str">
        <f t="shared" si="147"/>
        <v>Below Avg Pay</v>
      </c>
      <c r="W1890" t="str">
        <f t="shared" si="148"/>
        <v>Low/Avg Performer</v>
      </c>
      <c r="Y1890" t="str">
        <f t="shared" si="149"/>
        <v>Low Pay &amp; Low Performance</v>
      </c>
    </row>
    <row r="1891" spans="1:25">
      <c r="A1891" s="11" t="s">
        <v>2077</v>
      </c>
      <c r="B1891" s="12" t="s">
        <v>11</v>
      </c>
      <c r="C1891" s="12">
        <v>40</v>
      </c>
      <c r="D1891" s="12" t="s">
        <v>12</v>
      </c>
      <c r="E1891" s="12" t="s">
        <v>26</v>
      </c>
      <c r="F1891" s="12" t="s">
        <v>58</v>
      </c>
      <c r="G1891" s="13">
        <v>43152</v>
      </c>
      <c r="H1891" s="12" t="s">
        <v>124</v>
      </c>
      <c r="I1891" s="12" t="s">
        <v>70</v>
      </c>
      <c r="J1891" s="14" t="s">
        <v>24</v>
      </c>
      <c r="K1891" t="str">
        <f>_xlfn.XLOOKUP(A1891,attrition_cleaned!$A:$A,attrition_cleaned!$B:$B,"Missing")</f>
        <v>No</v>
      </c>
      <c r="L1891" s="13"/>
      <c r="M1891">
        <f>_xlfn.XLOOKUP(A1891,compensation_cleaned!$A:$A,compensation_cleaned!$B:$B,"Missing")</f>
        <v>584878</v>
      </c>
      <c r="N1891">
        <f>_xlfn.XLOOKUP(A1891,compensation_cleaned!$A:$A,compensation_cleaned!$C:$C,"Missing")</f>
        <v>53944</v>
      </c>
      <c r="O1891" t="str">
        <f>_xlfn.XLOOKUP(A1891,compensation_cleaned!$A:$A,compensation_cleaned!$D:$D,"Missing")</f>
        <v>L1</v>
      </c>
      <c r="P1891">
        <f>_xlfn.XLOOKUP(A1891,engagement_pivot!$A:$A,engagement_pivot!$B:$B,"Missing")</f>
        <v>3.5</v>
      </c>
      <c r="Q1891" t="str">
        <f>IF(
  _xlfn.XLOOKUP(A1891, engagement_pivot!A:A, engagement_pivot!C:C, 0) &gt; 0,
  "Yes",
  "No"
)</f>
        <v>Yes</v>
      </c>
      <c r="R1891">
        <f t="shared" si="145"/>
        <v>70</v>
      </c>
      <c r="S1891" t="str">
        <f t="shared" si="146"/>
        <v>37+ months</v>
      </c>
      <c r="T1891">
        <f>_xlfn.XLOOKUP(A1891,performance_pivot!$A:$A,performance_pivot!$B:$B,"Missing")</f>
        <v>3</v>
      </c>
      <c r="U1891">
        <f>_xlfn.XLOOKUP(A1891,compensation_cleaned!$A:$A,compensation_cleaned!$F:$F,"Missing")</f>
        <v>499723.03723404254</v>
      </c>
      <c r="V1891" t="str">
        <f t="shared" si="147"/>
        <v>Above Avg Pay</v>
      </c>
      <c r="W1891" t="str">
        <f t="shared" si="148"/>
        <v>Low/Avg Performer</v>
      </c>
      <c r="Y1891" t="str">
        <f t="shared" si="149"/>
        <v>Overpaid Low Performer</v>
      </c>
    </row>
    <row r="1892" spans="1:25">
      <c r="A1892" s="7" t="s">
        <v>2078</v>
      </c>
      <c r="B1892" s="8" t="s">
        <v>11</v>
      </c>
      <c r="C1892" s="8">
        <v>29</v>
      </c>
      <c r="D1892" s="8" t="s">
        <v>12</v>
      </c>
      <c r="E1892" s="8" t="s">
        <v>33</v>
      </c>
      <c r="F1892" s="8" t="s">
        <v>34</v>
      </c>
      <c r="G1892" s="9">
        <v>44035</v>
      </c>
      <c r="H1892" s="8" t="s">
        <v>364</v>
      </c>
      <c r="I1892" s="8" t="s">
        <v>16</v>
      </c>
      <c r="J1892" s="10" t="s">
        <v>24</v>
      </c>
      <c r="K1892" t="str">
        <f>_xlfn.XLOOKUP(A1892,attrition_cleaned!$A:$A,attrition_cleaned!$B:$B,"Missing")</f>
        <v>No</v>
      </c>
      <c r="L1892" s="9"/>
      <c r="M1892">
        <f>_xlfn.XLOOKUP(A1892,compensation_cleaned!$A:$A,compensation_cleaned!$B:$B,"Missing")</f>
        <v>803294</v>
      </c>
      <c r="N1892">
        <f>_xlfn.XLOOKUP(A1892,compensation_cleaned!$A:$A,compensation_cleaned!$C:$C,"Missing")</f>
        <v>99077</v>
      </c>
      <c r="O1892" t="str">
        <f>_xlfn.XLOOKUP(A1892,compensation_cleaned!$A:$A,compensation_cleaned!$D:$D,"Missing")</f>
        <v>L2</v>
      </c>
      <c r="P1892">
        <f>_xlfn.XLOOKUP(A1892,engagement_pivot!$A:$A,engagement_pivot!$B:$B,"Missing")</f>
        <v>4</v>
      </c>
      <c r="Q1892" t="str">
        <f>IF(
  _xlfn.XLOOKUP(A1892, engagement_pivot!A:A, engagement_pivot!C:C, 0) &gt; 0,
  "Yes",
  "No"
)</f>
        <v>Yes</v>
      </c>
      <c r="R1892">
        <f t="shared" si="145"/>
        <v>41</v>
      </c>
      <c r="S1892" t="str">
        <f t="shared" si="146"/>
        <v>37+ months</v>
      </c>
      <c r="T1892">
        <f>_xlfn.XLOOKUP(A1892,performance_pivot!$A:$A,performance_pivot!$B:$B,"Missing")</f>
        <v>5</v>
      </c>
      <c r="U1892">
        <f>_xlfn.XLOOKUP(A1892,compensation_cleaned!$A:$A,compensation_cleaned!$F:$F,"Missing")</f>
        <v>746435.40070921986</v>
      </c>
      <c r="V1892" t="str">
        <f t="shared" si="147"/>
        <v>Above Avg Pay</v>
      </c>
      <c r="W1892" t="str">
        <f t="shared" si="148"/>
        <v>High Performer</v>
      </c>
      <c r="Y1892" t="str">
        <f t="shared" si="149"/>
        <v>Well Aligned</v>
      </c>
    </row>
    <row r="1893" spans="1:25">
      <c r="A1893" s="11" t="s">
        <v>2079</v>
      </c>
      <c r="B1893" s="12" t="s">
        <v>11</v>
      </c>
      <c r="C1893" s="12">
        <v>43</v>
      </c>
      <c r="D1893" s="12" t="s">
        <v>20</v>
      </c>
      <c r="E1893" s="12" t="s">
        <v>26</v>
      </c>
      <c r="F1893" s="12" t="s">
        <v>27</v>
      </c>
      <c r="G1893" s="13">
        <v>42955</v>
      </c>
      <c r="H1893" s="12" t="s">
        <v>41</v>
      </c>
      <c r="I1893" s="12" t="s">
        <v>70</v>
      </c>
      <c r="J1893" s="14" t="s">
        <v>24</v>
      </c>
      <c r="K1893" t="str">
        <f>_xlfn.XLOOKUP(A1893,attrition_cleaned!$A:$A,attrition_cleaned!$B:$B,"Missing")</f>
        <v>No</v>
      </c>
      <c r="L1893" s="13"/>
      <c r="M1893">
        <f>_xlfn.XLOOKUP(A1893,compensation_cleaned!$A:$A,compensation_cleaned!$B:$B,"Missing")</f>
        <v>634266</v>
      </c>
      <c r="N1893">
        <f>_xlfn.XLOOKUP(A1893,compensation_cleaned!$A:$A,compensation_cleaned!$C:$C,"Missing")</f>
        <v>73119</v>
      </c>
      <c r="O1893" t="str">
        <f>_xlfn.XLOOKUP(A1893,compensation_cleaned!$A:$A,compensation_cleaned!$D:$D,"Missing")</f>
        <v>L2</v>
      </c>
      <c r="P1893">
        <f>_xlfn.XLOOKUP(A1893,engagement_pivot!$A:$A,engagement_pivot!$B:$B,"Missing")</f>
        <v>2.5</v>
      </c>
      <c r="Q1893" t="str">
        <f>IF(
  _xlfn.XLOOKUP(A1893, engagement_pivot!A:A, engagement_pivot!C:C, 0) &gt; 0,
  "Yes",
  "No"
)</f>
        <v>Yes</v>
      </c>
      <c r="R1893">
        <f t="shared" si="145"/>
        <v>76</v>
      </c>
      <c r="S1893" t="str">
        <f t="shared" si="146"/>
        <v>37+ months</v>
      </c>
      <c r="T1893">
        <f>_xlfn.XLOOKUP(A1893,performance_pivot!$A:$A,performance_pivot!$B:$B,"Missing")</f>
        <v>3.5</v>
      </c>
      <c r="U1893">
        <f>_xlfn.XLOOKUP(A1893,compensation_cleaned!$A:$A,compensation_cleaned!$F:$F,"Missing")</f>
        <v>746435.40070921986</v>
      </c>
      <c r="V1893" t="str">
        <f t="shared" si="147"/>
        <v>Below Avg Pay</v>
      </c>
      <c r="W1893" t="str">
        <f t="shared" si="148"/>
        <v>Low/Avg Performer</v>
      </c>
      <c r="Y1893" t="str">
        <f t="shared" si="149"/>
        <v>Low Pay &amp; Low Performance</v>
      </c>
    </row>
    <row r="1894" spans="1:25">
      <c r="A1894" s="7" t="s">
        <v>2080</v>
      </c>
      <c r="B1894" s="8" t="s">
        <v>19</v>
      </c>
      <c r="C1894" s="8">
        <v>32</v>
      </c>
      <c r="D1894" s="8" t="s">
        <v>20</v>
      </c>
      <c r="E1894" s="8" t="s">
        <v>37</v>
      </c>
      <c r="F1894" s="8" t="s">
        <v>43</v>
      </c>
      <c r="G1894" s="9">
        <v>43102</v>
      </c>
      <c r="H1894" s="8" t="s">
        <v>774</v>
      </c>
      <c r="I1894" s="8" t="s">
        <v>23</v>
      </c>
      <c r="J1894" s="10" t="s">
        <v>24</v>
      </c>
      <c r="K1894" t="str">
        <f>_xlfn.XLOOKUP(A1894,attrition_cleaned!$A:$A,attrition_cleaned!$B:$B,"Missing")</f>
        <v>No</v>
      </c>
      <c r="L1894" s="9"/>
      <c r="M1894">
        <f>_xlfn.XLOOKUP(A1894,compensation_cleaned!$A:$A,compensation_cleaned!$B:$B,"Missing")</f>
        <v>1089313</v>
      </c>
      <c r="N1894">
        <f>_xlfn.XLOOKUP(A1894,compensation_cleaned!$A:$A,compensation_cleaned!$C:$C,"Missing")</f>
        <v>108710</v>
      </c>
      <c r="O1894" t="str">
        <f>_xlfn.XLOOKUP(A1894,compensation_cleaned!$A:$A,compensation_cleaned!$D:$D,"Missing")</f>
        <v>L3</v>
      </c>
      <c r="P1894">
        <f>_xlfn.XLOOKUP(A1894,engagement_pivot!$A:$A,engagement_pivot!$B:$B,"Missing")</f>
        <v>1.5</v>
      </c>
      <c r="Q1894" t="str">
        <f>IF(
  _xlfn.XLOOKUP(A1894, engagement_pivot!A:A, engagement_pivot!C:C, 0) &gt; 0,
  "Yes",
  "No"
)</f>
        <v>Yes</v>
      </c>
      <c r="R1894">
        <f t="shared" si="145"/>
        <v>71</v>
      </c>
      <c r="S1894" t="str">
        <f t="shared" si="146"/>
        <v>37+ months</v>
      </c>
      <c r="T1894">
        <f>_xlfn.XLOOKUP(A1894,performance_pivot!$A:$A,performance_pivot!$B:$B,"Missing")</f>
        <v>2</v>
      </c>
      <c r="U1894">
        <f>_xlfn.XLOOKUP(A1894,compensation_cleaned!$A:$A,compensation_cleaned!$F:$F,"Missing")</f>
        <v>1044648.4727722772</v>
      </c>
      <c r="V1894" t="str">
        <f t="shared" si="147"/>
        <v>Above Avg Pay</v>
      </c>
      <c r="W1894" t="str">
        <f t="shared" si="148"/>
        <v>Low/Avg Performer</v>
      </c>
      <c r="Y1894" t="str">
        <f t="shared" si="149"/>
        <v>Overpaid Low Performer</v>
      </c>
    </row>
    <row r="1895" spans="1:25">
      <c r="A1895" s="11" t="s">
        <v>2081</v>
      </c>
      <c r="B1895" s="12" t="s">
        <v>19</v>
      </c>
      <c r="C1895" s="12">
        <v>23</v>
      </c>
      <c r="D1895" s="12" t="s">
        <v>20</v>
      </c>
      <c r="E1895" s="12" t="s">
        <v>26</v>
      </c>
      <c r="F1895" s="12" t="s">
        <v>58</v>
      </c>
      <c r="G1895" s="13">
        <v>43447</v>
      </c>
      <c r="H1895" s="12" t="s">
        <v>107</v>
      </c>
      <c r="I1895" s="12" t="s">
        <v>16</v>
      </c>
      <c r="J1895" s="14" t="s">
        <v>24</v>
      </c>
      <c r="K1895" t="str">
        <f>_xlfn.XLOOKUP(A1895,attrition_cleaned!$A:$A,attrition_cleaned!$B:$B,"Missing")</f>
        <v>Yes</v>
      </c>
      <c r="L1895" s="13">
        <v>44653</v>
      </c>
      <c r="M1895">
        <f>_xlfn.XLOOKUP(A1895,compensation_cleaned!$A:$A,compensation_cleaned!$B:$B,"Missing")</f>
        <v>632527</v>
      </c>
      <c r="N1895">
        <f>_xlfn.XLOOKUP(A1895,compensation_cleaned!$A:$A,compensation_cleaned!$C:$C,"Missing")</f>
        <v>94367</v>
      </c>
      <c r="O1895" t="str">
        <f>_xlfn.XLOOKUP(A1895,compensation_cleaned!$A:$A,compensation_cleaned!$D:$D,"Missing")</f>
        <v>L2</v>
      </c>
      <c r="P1895">
        <f>_xlfn.XLOOKUP(A1895,engagement_pivot!$A:$A,engagement_pivot!$B:$B,"Missing")</f>
        <v>1.5</v>
      </c>
      <c r="Q1895" t="str">
        <f>IF(
  _xlfn.XLOOKUP(A1895, engagement_pivot!A:A, engagement_pivot!C:C, 0) &gt; 0,
  "Yes",
  "No"
)</f>
        <v>Yes</v>
      </c>
      <c r="R1895">
        <f t="shared" si="145"/>
        <v>39</v>
      </c>
      <c r="S1895" t="str">
        <f t="shared" si="146"/>
        <v>37+ months</v>
      </c>
      <c r="T1895">
        <f>_xlfn.XLOOKUP(A1895,performance_pivot!$A:$A,performance_pivot!$B:$B,"Missing")</f>
        <v>3.5</v>
      </c>
      <c r="U1895">
        <f>_xlfn.XLOOKUP(A1895,compensation_cleaned!$A:$A,compensation_cleaned!$F:$F,"Missing")</f>
        <v>746435.40070921986</v>
      </c>
      <c r="V1895" t="str">
        <f t="shared" si="147"/>
        <v>Below Avg Pay</v>
      </c>
      <c r="W1895" t="str">
        <f t="shared" si="148"/>
        <v>Low/Avg Performer</v>
      </c>
      <c r="Y1895" t="str">
        <f t="shared" si="149"/>
        <v>Low Pay &amp; Low Performance</v>
      </c>
    </row>
    <row r="1896" spans="1:25">
      <c r="A1896" s="7" t="s">
        <v>2082</v>
      </c>
      <c r="B1896" s="8" t="s">
        <v>19</v>
      </c>
      <c r="C1896" s="8">
        <v>27</v>
      </c>
      <c r="D1896" s="8" t="s">
        <v>12</v>
      </c>
      <c r="E1896" s="8" t="s">
        <v>49</v>
      </c>
      <c r="F1896" s="8" t="s">
        <v>50</v>
      </c>
      <c r="G1896" s="9">
        <v>44018</v>
      </c>
      <c r="H1896" s="8" t="s">
        <v>287</v>
      </c>
      <c r="I1896" s="8" t="s">
        <v>45</v>
      </c>
      <c r="J1896" s="10" t="s">
        <v>17</v>
      </c>
      <c r="K1896" t="str">
        <f>_xlfn.XLOOKUP(A1896,attrition_cleaned!$A:$A,attrition_cleaned!$B:$B,"Missing")</f>
        <v>Yes</v>
      </c>
      <c r="L1896" s="9">
        <v>44590</v>
      </c>
      <c r="M1896">
        <f>_xlfn.XLOOKUP(A1896,compensation_cleaned!$A:$A,compensation_cleaned!$B:$B,"Missing")</f>
        <v>915670</v>
      </c>
      <c r="N1896">
        <f>_xlfn.XLOOKUP(A1896,compensation_cleaned!$A:$A,compensation_cleaned!$C:$C,"Missing")</f>
        <v>109127</v>
      </c>
      <c r="O1896" t="str">
        <f>_xlfn.XLOOKUP(A1896,compensation_cleaned!$A:$A,compensation_cleaned!$D:$D,"Missing")</f>
        <v>L3</v>
      </c>
      <c r="P1896">
        <f>_xlfn.XLOOKUP(A1896,engagement_pivot!$A:$A,engagement_pivot!$B:$B,"Missing")</f>
        <v>1</v>
      </c>
      <c r="Q1896" t="str">
        <f>IF(
  _xlfn.XLOOKUP(A1896, engagement_pivot!A:A, engagement_pivot!C:C, 0) &gt; 0,
  "Yes",
  "No"
)</f>
        <v>Yes</v>
      </c>
      <c r="R1896">
        <f t="shared" si="145"/>
        <v>18</v>
      </c>
      <c r="S1896" t="str">
        <f t="shared" si="146"/>
        <v>13–36 months</v>
      </c>
      <c r="T1896">
        <f>_xlfn.XLOOKUP(A1896,performance_pivot!$A:$A,performance_pivot!$B:$B,"Missing")</f>
        <v>4</v>
      </c>
      <c r="U1896">
        <f>_xlfn.XLOOKUP(A1896,compensation_cleaned!$A:$A,compensation_cleaned!$F:$F,"Missing")</f>
        <v>1044648.4727722772</v>
      </c>
      <c r="V1896" t="str">
        <f t="shared" si="147"/>
        <v>Below Avg Pay</v>
      </c>
      <c r="W1896" t="str">
        <f t="shared" si="148"/>
        <v>High Performer</v>
      </c>
      <c r="Y1896" t="str">
        <f t="shared" si="149"/>
        <v>Underpaid High Performer</v>
      </c>
    </row>
    <row r="1897" spans="1:25">
      <c r="A1897" s="11" t="s">
        <v>2083</v>
      </c>
      <c r="B1897" s="12" t="s">
        <v>19</v>
      </c>
      <c r="C1897" s="12">
        <v>43</v>
      </c>
      <c r="D1897" s="12" t="s">
        <v>12</v>
      </c>
      <c r="E1897" s="12" t="s">
        <v>13</v>
      </c>
      <c r="F1897" s="12" t="s">
        <v>14</v>
      </c>
      <c r="G1897" s="13">
        <v>44793</v>
      </c>
      <c r="H1897" s="12" t="s">
        <v>341</v>
      </c>
      <c r="I1897" s="12" t="s">
        <v>23</v>
      </c>
      <c r="J1897" s="14" t="s">
        <v>24</v>
      </c>
      <c r="K1897" t="str">
        <f>_xlfn.XLOOKUP(A1897,attrition_cleaned!$A:$A,attrition_cleaned!$B:$B,"Missing")</f>
        <v>Yes</v>
      </c>
      <c r="L1897" s="13">
        <v>46579</v>
      </c>
      <c r="M1897">
        <f>_xlfn.XLOOKUP(A1897,compensation_cleaned!$A:$A,compensation_cleaned!$B:$B,"Missing")</f>
        <v>842413</v>
      </c>
      <c r="N1897">
        <f>_xlfn.XLOOKUP(A1897,compensation_cleaned!$A:$A,compensation_cleaned!$C:$C,"Missing")</f>
        <v>104255</v>
      </c>
      <c r="O1897" t="str">
        <f>_xlfn.XLOOKUP(A1897,compensation_cleaned!$A:$A,compensation_cleaned!$D:$D,"Missing")</f>
        <v>L2</v>
      </c>
      <c r="P1897">
        <f>_xlfn.XLOOKUP(A1897,engagement_pivot!$A:$A,engagement_pivot!$B:$B,"Missing")</f>
        <v>5</v>
      </c>
      <c r="Q1897" t="str">
        <f>IF(
  _xlfn.XLOOKUP(A1897, engagement_pivot!A:A, engagement_pivot!C:C, 0) &gt; 0,
  "Yes",
  "No"
)</f>
        <v>Yes</v>
      </c>
      <c r="R1897">
        <f t="shared" si="145"/>
        <v>58</v>
      </c>
      <c r="S1897" t="str">
        <f t="shared" si="146"/>
        <v>37+ months</v>
      </c>
      <c r="T1897">
        <f>_xlfn.XLOOKUP(A1897,performance_pivot!$A:$A,performance_pivot!$B:$B,"Missing")</f>
        <v>4</v>
      </c>
      <c r="U1897">
        <f>_xlfn.XLOOKUP(A1897,compensation_cleaned!$A:$A,compensation_cleaned!$F:$F,"Missing")</f>
        <v>746435.40070921986</v>
      </c>
      <c r="V1897" t="str">
        <f t="shared" si="147"/>
        <v>Above Avg Pay</v>
      </c>
      <c r="W1897" t="str">
        <f t="shared" si="148"/>
        <v>High Performer</v>
      </c>
      <c r="Y1897" t="str">
        <f t="shared" si="149"/>
        <v>Well Aligned</v>
      </c>
    </row>
    <row r="1898" spans="1:25">
      <c r="A1898" s="7" t="s">
        <v>2084</v>
      </c>
      <c r="B1898" s="8" t="s">
        <v>11</v>
      </c>
      <c r="C1898" s="8">
        <v>42</v>
      </c>
      <c r="D1898" s="8" t="s">
        <v>20</v>
      </c>
      <c r="E1898" s="8" t="s">
        <v>26</v>
      </c>
      <c r="F1898" s="8" t="s">
        <v>27</v>
      </c>
      <c r="G1898" s="9">
        <v>44475</v>
      </c>
      <c r="H1898" s="8" t="s">
        <v>74</v>
      </c>
      <c r="I1898" s="8" t="s">
        <v>45</v>
      </c>
      <c r="J1898" s="10" t="s">
        <v>24</v>
      </c>
      <c r="K1898" t="str">
        <f>_xlfn.XLOOKUP(A1898,attrition_cleaned!$A:$A,attrition_cleaned!$B:$B,"Missing")</f>
        <v>No</v>
      </c>
      <c r="L1898" s="9"/>
      <c r="M1898">
        <f>_xlfn.XLOOKUP(A1898,compensation_cleaned!$A:$A,compensation_cleaned!$B:$B,"Missing")</f>
        <v>885695</v>
      </c>
      <c r="N1898">
        <f>_xlfn.XLOOKUP(A1898,compensation_cleaned!$A:$A,compensation_cleaned!$C:$C,"Missing")</f>
        <v>100596</v>
      </c>
      <c r="O1898" t="str">
        <f>_xlfn.XLOOKUP(A1898,compensation_cleaned!$A:$A,compensation_cleaned!$D:$D,"Missing")</f>
        <v>L2</v>
      </c>
      <c r="P1898">
        <f>_xlfn.XLOOKUP(A1898,engagement_pivot!$A:$A,engagement_pivot!$B:$B,"Missing")</f>
        <v>4</v>
      </c>
      <c r="Q1898" t="str">
        <f>IF(
  _xlfn.XLOOKUP(A1898, engagement_pivot!A:A, engagement_pivot!C:C, 0) &gt; 0,
  "Yes",
  "No"
)</f>
        <v>Yes</v>
      </c>
      <c r="R1898">
        <f t="shared" si="145"/>
        <v>26</v>
      </c>
      <c r="S1898" t="str">
        <f t="shared" si="146"/>
        <v>13–36 months</v>
      </c>
      <c r="T1898">
        <f>_xlfn.XLOOKUP(A1898,performance_pivot!$A:$A,performance_pivot!$B:$B,"Missing")</f>
        <v>3</v>
      </c>
      <c r="U1898">
        <f>_xlfn.XLOOKUP(A1898,compensation_cleaned!$A:$A,compensation_cleaned!$F:$F,"Missing")</f>
        <v>746435.40070921986</v>
      </c>
      <c r="V1898" t="str">
        <f t="shared" si="147"/>
        <v>Above Avg Pay</v>
      </c>
      <c r="W1898" t="str">
        <f t="shared" si="148"/>
        <v>Low/Avg Performer</v>
      </c>
      <c r="Y1898" t="str">
        <f t="shared" si="149"/>
        <v>Overpaid Low Performer</v>
      </c>
    </row>
    <row r="1899" spans="1:25">
      <c r="A1899" s="11" t="s">
        <v>2085</v>
      </c>
      <c r="B1899" s="12" t="s">
        <v>19</v>
      </c>
      <c r="C1899" s="12">
        <v>32</v>
      </c>
      <c r="D1899" s="12" t="s">
        <v>12</v>
      </c>
      <c r="E1899" s="12" t="s">
        <v>37</v>
      </c>
      <c r="F1899" s="12" t="s">
        <v>38</v>
      </c>
      <c r="G1899" s="13">
        <v>44408</v>
      </c>
      <c r="H1899" s="12" t="s">
        <v>297</v>
      </c>
      <c r="I1899" s="12" t="s">
        <v>56</v>
      </c>
      <c r="J1899" s="14" t="s">
        <v>24</v>
      </c>
      <c r="K1899" t="str">
        <f>_xlfn.XLOOKUP(A1899,attrition_cleaned!$A:$A,attrition_cleaned!$B:$B,"Missing")</f>
        <v>Yes</v>
      </c>
      <c r="L1899" s="13">
        <v>45318</v>
      </c>
      <c r="M1899">
        <f>_xlfn.XLOOKUP(A1899,compensation_cleaned!$A:$A,compensation_cleaned!$B:$B,"Missing")</f>
        <v>850599</v>
      </c>
      <c r="N1899">
        <f>_xlfn.XLOOKUP(A1899,compensation_cleaned!$A:$A,compensation_cleaned!$C:$C,"Missing")</f>
        <v>69023</v>
      </c>
      <c r="O1899" t="str">
        <f>_xlfn.XLOOKUP(A1899,compensation_cleaned!$A:$A,compensation_cleaned!$D:$D,"Missing")</f>
        <v>L2</v>
      </c>
      <c r="P1899">
        <f>_xlfn.XLOOKUP(A1899,engagement_pivot!$A:$A,engagement_pivot!$B:$B,"Missing")</f>
        <v>3</v>
      </c>
      <c r="Q1899" t="str">
        <f>IF(
  _xlfn.XLOOKUP(A1899, engagement_pivot!A:A, engagement_pivot!C:C, 0) &gt; 0,
  "Yes",
  "No"
)</f>
        <v>Yes</v>
      </c>
      <c r="R1899">
        <f t="shared" si="145"/>
        <v>29</v>
      </c>
      <c r="S1899" t="str">
        <f t="shared" si="146"/>
        <v>13–36 months</v>
      </c>
      <c r="T1899">
        <f>_xlfn.XLOOKUP(A1899,performance_pivot!$A:$A,performance_pivot!$B:$B,"Missing")</f>
        <v>4</v>
      </c>
      <c r="U1899">
        <f>_xlfn.XLOOKUP(A1899,compensation_cleaned!$A:$A,compensation_cleaned!$F:$F,"Missing")</f>
        <v>746435.40070921986</v>
      </c>
      <c r="V1899" t="str">
        <f t="shared" si="147"/>
        <v>Above Avg Pay</v>
      </c>
      <c r="W1899" t="str">
        <f t="shared" si="148"/>
        <v>High Performer</v>
      </c>
      <c r="Y1899" t="str">
        <f t="shared" si="149"/>
        <v>Well Aligned</v>
      </c>
    </row>
    <row r="1900" spans="1:25">
      <c r="A1900" s="7" t="s">
        <v>2086</v>
      </c>
      <c r="B1900" s="8" t="s">
        <v>19</v>
      </c>
      <c r="C1900" s="8">
        <v>27</v>
      </c>
      <c r="D1900" s="8" t="s">
        <v>12</v>
      </c>
      <c r="E1900" s="8" t="s">
        <v>26</v>
      </c>
      <c r="F1900" s="8" t="s">
        <v>27</v>
      </c>
      <c r="G1900" s="9">
        <v>42924</v>
      </c>
      <c r="H1900" s="8" t="s">
        <v>149</v>
      </c>
      <c r="I1900" s="8" t="s">
        <v>23</v>
      </c>
      <c r="J1900" s="10" t="s">
        <v>24</v>
      </c>
      <c r="K1900" t="str">
        <f>_xlfn.XLOOKUP(A1900,attrition_cleaned!$A:$A,attrition_cleaned!$B:$B,"Missing")</f>
        <v>No</v>
      </c>
      <c r="L1900" s="9"/>
      <c r="M1900">
        <f>_xlfn.XLOOKUP(A1900,compensation_cleaned!$A:$A,compensation_cleaned!$B:$B,"Missing")</f>
        <v>1102344</v>
      </c>
      <c r="N1900">
        <f>_xlfn.XLOOKUP(A1900,compensation_cleaned!$A:$A,compensation_cleaned!$C:$C,"Missing")</f>
        <v>112510</v>
      </c>
      <c r="O1900" t="str">
        <f>_xlfn.XLOOKUP(A1900,compensation_cleaned!$A:$A,compensation_cleaned!$D:$D,"Missing")</f>
        <v>L3</v>
      </c>
      <c r="P1900">
        <f>_xlfn.XLOOKUP(A1900,engagement_pivot!$A:$A,engagement_pivot!$B:$B,"Missing")</f>
        <v>3</v>
      </c>
      <c r="Q1900" t="str">
        <f>IF(
  _xlfn.XLOOKUP(A1900, engagement_pivot!A:A, engagement_pivot!C:C, 0) &gt; 0,
  "Yes",
  "No"
)</f>
        <v>Yes</v>
      </c>
      <c r="R1900">
        <f t="shared" si="145"/>
        <v>77</v>
      </c>
      <c r="S1900" t="str">
        <f t="shared" si="146"/>
        <v>37+ months</v>
      </c>
      <c r="T1900">
        <f>_xlfn.XLOOKUP(A1900,performance_pivot!$A:$A,performance_pivot!$B:$B,"Missing")</f>
        <v>4</v>
      </c>
      <c r="U1900">
        <f>_xlfn.XLOOKUP(A1900,compensation_cleaned!$A:$A,compensation_cleaned!$F:$F,"Missing")</f>
        <v>1044648.4727722772</v>
      </c>
      <c r="V1900" t="str">
        <f t="shared" si="147"/>
        <v>Above Avg Pay</v>
      </c>
      <c r="W1900" t="str">
        <f t="shared" si="148"/>
        <v>High Performer</v>
      </c>
      <c r="Y1900" t="str">
        <f t="shared" si="149"/>
        <v>Well Aligned</v>
      </c>
    </row>
    <row r="1901" spans="1:25">
      <c r="A1901" s="11" t="s">
        <v>2087</v>
      </c>
      <c r="B1901" s="12" t="s">
        <v>19</v>
      </c>
      <c r="C1901" s="12">
        <v>24</v>
      </c>
      <c r="D1901" s="12" t="s">
        <v>12</v>
      </c>
      <c r="E1901" s="12" t="s">
        <v>49</v>
      </c>
      <c r="F1901" s="12" t="s">
        <v>68</v>
      </c>
      <c r="G1901" s="13">
        <v>44747</v>
      </c>
      <c r="H1901" s="12" t="s">
        <v>144</v>
      </c>
      <c r="I1901" s="12" t="s">
        <v>23</v>
      </c>
      <c r="J1901" s="14" t="s">
        <v>24</v>
      </c>
      <c r="K1901" t="str">
        <f>_xlfn.XLOOKUP(A1901,attrition_cleaned!$A:$A,attrition_cleaned!$B:$B,"Missing")</f>
        <v>No</v>
      </c>
      <c r="L1901" s="13"/>
      <c r="M1901">
        <f>_xlfn.XLOOKUP(A1901,compensation_cleaned!$A:$A,compensation_cleaned!$B:$B,"Missing")</f>
        <v>522781</v>
      </c>
      <c r="N1901">
        <f>_xlfn.XLOOKUP(A1901,compensation_cleaned!$A:$A,compensation_cleaned!$C:$C,"Missing")</f>
        <v>65805</v>
      </c>
      <c r="O1901" t="str">
        <f>_xlfn.XLOOKUP(A1901,compensation_cleaned!$A:$A,compensation_cleaned!$D:$D,"Missing")</f>
        <v>L1</v>
      </c>
      <c r="P1901">
        <f>_xlfn.XLOOKUP(A1901,engagement_pivot!$A:$A,engagement_pivot!$B:$B,"Missing")</f>
        <v>2</v>
      </c>
      <c r="Q1901" t="str">
        <f>IF(
  _xlfn.XLOOKUP(A1901, engagement_pivot!A:A, engagement_pivot!C:C, 0) &gt; 0,
  "Yes",
  "No"
)</f>
        <v>Yes</v>
      </c>
      <c r="R1901">
        <f t="shared" si="145"/>
        <v>17</v>
      </c>
      <c r="S1901" t="str">
        <f t="shared" si="146"/>
        <v>13–36 months</v>
      </c>
      <c r="T1901">
        <f>_xlfn.XLOOKUP(A1901,performance_pivot!$A:$A,performance_pivot!$B:$B,"Missing")</f>
        <v>2.5</v>
      </c>
      <c r="U1901">
        <f>_xlfn.XLOOKUP(A1901,compensation_cleaned!$A:$A,compensation_cleaned!$F:$F,"Missing")</f>
        <v>499723.03723404254</v>
      </c>
      <c r="V1901" t="str">
        <f t="shared" si="147"/>
        <v>Above Avg Pay</v>
      </c>
      <c r="W1901" t="str">
        <f t="shared" si="148"/>
        <v>Low/Avg Performer</v>
      </c>
      <c r="Y1901" t="str">
        <f t="shared" si="149"/>
        <v>Overpaid Low Performer</v>
      </c>
    </row>
    <row r="1902" spans="1:25">
      <c r="A1902" s="7" t="s">
        <v>2088</v>
      </c>
      <c r="B1902" s="8" t="s">
        <v>19</v>
      </c>
      <c r="C1902" s="8">
        <v>26</v>
      </c>
      <c r="D1902" s="8" t="s">
        <v>12</v>
      </c>
      <c r="E1902" s="8" t="s">
        <v>49</v>
      </c>
      <c r="F1902" s="8" t="s">
        <v>50</v>
      </c>
      <c r="G1902" s="9">
        <v>43093</v>
      </c>
      <c r="H1902" s="8" t="s">
        <v>220</v>
      </c>
      <c r="I1902" s="8" t="s">
        <v>23</v>
      </c>
      <c r="J1902" s="10" t="s">
        <v>24</v>
      </c>
      <c r="K1902" t="str">
        <f>_xlfn.XLOOKUP(A1902,attrition_cleaned!$A:$A,attrition_cleaned!$B:$B,"Missing")</f>
        <v>No</v>
      </c>
      <c r="L1902" s="9"/>
      <c r="M1902">
        <f>_xlfn.XLOOKUP(A1902,compensation_cleaned!$A:$A,compensation_cleaned!$B:$B,"Missing")</f>
        <v>1739656</v>
      </c>
      <c r="N1902">
        <f>_xlfn.XLOOKUP(A1902,compensation_cleaned!$A:$A,compensation_cleaned!$C:$C,"Missing")</f>
        <v>240979</v>
      </c>
      <c r="O1902" t="str">
        <f>_xlfn.XLOOKUP(A1902,compensation_cleaned!$A:$A,compensation_cleaned!$D:$D,"Missing")</f>
        <v>L5</v>
      </c>
      <c r="P1902">
        <f>_xlfn.XLOOKUP(A1902,engagement_pivot!$A:$A,engagement_pivot!$B:$B,"Missing")</f>
        <v>2.6666666666666665</v>
      </c>
      <c r="Q1902" t="str">
        <f>IF(
  _xlfn.XLOOKUP(A1902, engagement_pivot!A:A, engagement_pivot!C:C, 0) &gt; 0,
  "Yes",
  "No"
)</f>
        <v>Yes</v>
      </c>
      <c r="R1902">
        <f t="shared" si="145"/>
        <v>72</v>
      </c>
      <c r="S1902" t="str">
        <f t="shared" si="146"/>
        <v>37+ months</v>
      </c>
      <c r="T1902">
        <f>_xlfn.XLOOKUP(A1902,performance_pivot!$A:$A,performance_pivot!$B:$B,"Missing")</f>
        <v>4</v>
      </c>
      <c r="U1902">
        <f>_xlfn.XLOOKUP(A1902,compensation_cleaned!$A:$A,compensation_cleaned!$F:$F,"Missing")</f>
        <v>1044648.4727722772</v>
      </c>
      <c r="V1902" t="str">
        <f t="shared" si="147"/>
        <v>Above Avg Pay</v>
      </c>
      <c r="W1902" t="str">
        <f t="shared" si="148"/>
        <v>High Performer</v>
      </c>
      <c r="Y1902" t="str">
        <f t="shared" si="149"/>
        <v>Well Aligned</v>
      </c>
    </row>
    <row r="1903" spans="1:25">
      <c r="A1903" s="11" t="s">
        <v>2089</v>
      </c>
      <c r="B1903" s="12" t="s">
        <v>19</v>
      </c>
      <c r="C1903" s="12">
        <v>43</v>
      </c>
      <c r="D1903" s="12" t="s">
        <v>12</v>
      </c>
      <c r="E1903" s="12" t="s">
        <v>49</v>
      </c>
      <c r="F1903" s="12" t="s">
        <v>68</v>
      </c>
      <c r="G1903" s="13">
        <v>44812</v>
      </c>
      <c r="H1903" s="12" t="s">
        <v>364</v>
      </c>
      <c r="I1903" s="12" t="s">
        <v>31</v>
      </c>
      <c r="J1903" s="14" t="s">
        <v>24</v>
      </c>
      <c r="K1903" t="str">
        <f>_xlfn.XLOOKUP(A1903,attrition_cleaned!$A:$A,attrition_cleaned!$B:$B,"Missing")</f>
        <v>Yes</v>
      </c>
      <c r="L1903" s="13">
        <v>45894</v>
      </c>
      <c r="M1903">
        <f>_xlfn.XLOOKUP(A1903,compensation_cleaned!$A:$A,compensation_cleaned!$B:$B,"Missing")</f>
        <v>1111859</v>
      </c>
      <c r="N1903">
        <f>_xlfn.XLOOKUP(A1903,compensation_cleaned!$A:$A,compensation_cleaned!$C:$C,"Missing")</f>
        <v>131991</v>
      </c>
      <c r="O1903" t="str">
        <f>_xlfn.XLOOKUP(A1903,compensation_cleaned!$A:$A,compensation_cleaned!$D:$D,"Missing")</f>
        <v>L3</v>
      </c>
      <c r="P1903">
        <f>_xlfn.XLOOKUP(A1903,engagement_pivot!$A:$A,engagement_pivot!$B:$B,"Missing")</f>
        <v>2</v>
      </c>
      <c r="Q1903" t="str">
        <f>IF(
  _xlfn.XLOOKUP(A1903, engagement_pivot!A:A, engagement_pivot!C:C, 0) &gt; 0,
  "Yes",
  "No"
)</f>
        <v>Yes</v>
      </c>
      <c r="R1903">
        <f t="shared" si="145"/>
        <v>35</v>
      </c>
      <c r="S1903" t="str">
        <f t="shared" si="146"/>
        <v>13–36 months</v>
      </c>
      <c r="T1903">
        <f>_xlfn.XLOOKUP(A1903,performance_pivot!$A:$A,performance_pivot!$B:$B,"Missing")</f>
        <v>3.5</v>
      </c>
      <c r="U1903">
        <f>_xlfn.XLOOKUP(A1903,compensation_cleaned!$A:$A,compensation_cleaned!$F:$F,"Missing")</f>
        <v>1044648.4727722772</v>
      </c>
      <c r="V1903" t="str">
        <f t="shared" si="147"/>
        <v>Above Avg Pay</v>
      </c>
      <c r="W1903" t="str">
        <f t="shared" si="148"/>
        <v>Low/Avg Performer</v>
      </c>
      <c r="Y1903" t="str">
        <f t="shared" si="149"/>
        <v>Overpaid Low Performer</v>
      </c>
    </row>
    <row r="1904" spans="1:25">
      <c r="A1904" s="7" t="s">
        <v>2090</v>
      </c>
      <c r="B1904" s="8" t="s">
        <v>19</v>
      </c>
      <c r="C1904" s="8">
        <v>29</v>
      </c>
      <c r="D1904" s="8" t="s">
        <v>12</v>
      </c>
      <c r="E1904" s="8" t="s">
        <v>13</v>
      </c>
      <c r="F1904" s="8" t="s">
        <v>14</v>
      </c>
      <c r="G1904" s="9">
        <v>43156</v>
      </c>
      <c r="H1904" s="8" t="s">
        <v>333</v>
      </c>
      <c r="I1904" s="8" t="s">
        <v>70</v>
      </c>
      <c r="J1904" s="10" t="s">
        <v>24</v>
      </c>
      <c r="K1904" t="str">
        <f>_xlfn.XLOOKUP(A1904,attrition_cleaned!$A:$A,attrition_cleaned!$B:$B,"Missing")</f>
        <v>No</v>
      </c>
      <c r="L1904" s="9"/>
      <c r="M1904">
        <f>_xlfn.XLOOKUP(A1904,compensation_cleaned!$A:$A,compensation_cleaned!$B:$B,"Missing")</f>
        <v>432454</v>
      </c>
      <c r="N1904">
        <f>_xlfn.XLOOKUP(A1904,compensation_cleaned!$A:$A,compensation_cleaned!$C:$C,"Missing")</f>
        <v>59340</v>
      </c>
      <c r="O1904" t="str">
        <f>_xlfn.XLOOKUP(A1904,compensation_cleaned!$A:$A,compensation_cleaned!$D:$D,"Missing")</f>
        <v>L1</v>
      </c>
      <c r="P1904">
        <f>_xlfn.XLOOKUP(A1904,engagement_pivot!$A:$A,engagement_pivot!$B:$B,"Missing")</f>
        <v>2.5</v>
      </c>
      <c r="Q1904" t="str">
        <f>IF(
  _xlfn.XLOOKUP(A1904, engagement_pivot!A:A, engagement_pivot!C:C, 0) &gt; 0,
  "Yes",
  "No"
)</f>
        <v>Yes</v>
      </c>
      <c r="R1904">
        <f t="shared" si="145"/>
        <v>70</v>
      </c>
      <c r="S1904" t="str">
        <f t="shared" si="146"/>
        <v>37+ months</v>
      </c>
      <c r="T1904">
        <f>_xlfn.XLOOKUP(A1904,performance_pivot!$A:$A,performance_pivot!$B:$B,"Missing")</f>
        <v>3.3333333333333335</v>
      </c>
      <c r="U1904">
        <f>_xlfn.XLOOKUP(A1904,compensation_cleaned!$A:$A,compensation_cleaned!$F:$F,"Missing")</f>
        <v>499723.03723404254</v>
      </c>
      <c r="V1904" t="str">
        <f t="shared" si="147"/>
        <v>Below Avg Pay</v>
      </c>
      <c r="W1904" t="str">
        <f t="shared" si="148"/>
        <v>Low/Avg Performer</v>
      </c>
      <c r="Y1904" t="str">
        <f t="shared" si="149"/>
        <v>Low Pay &amp; Low Performance</v>
      </c>
    </row>
    <row r="1905" spans="1:25">
      <c r="A1905" s="11" t="s">
        <v>2091</v>
      </c>
      <c r="B1905" s="12" t="s">
        <v>11</v>
      </c>
      <c r="C1905" s="12">
        <v>39</v>
      </c>
      <c r="D1905" s="12" t="s">
        <v>20</v>
      </c>
      <c r="E1905" s="12" t="s">
        <v>26</v>
      </c>
      <c r="F1905" s="12" t="s">
        <v>58</v>
      </c>
      <c r="G1905" s="13">
        <v>44909</v>
      </c>
      <c r="H1905" s="12" t="s">
        <v>534</v>
      </c>
      <c r="I1905" s="12" t="s">
        <v>23</v>
      </c>
      <c r="J1905" s="14" t="s">
        <v>17</v>
      </c>
      <c r="K1905" t="str">
        <f>_xlfn.XLOOKUP(A1905,attrition_cleaned!$A:$A,attrition_cleaned!$B:$B,"Missing")</f>
        <v>No</v>
      </c>
      <c r="L1905" s="13"/>
      <c r="M1905">
        <f>_xlfn.XLOOKUP(A1905,compensation_cleaned!$A:$A,compensation_cleaned!$B:$B,"Missing")</f>
        <v>727562</v>
      </c>
      <c r="N1905">
        <f>_xlfn.XLOOKUP(A1905,compensation_cleaned!$A:$A,compensation_cleaned!$C:$C,"Missing")</f>
        <v>87528</v>
      </c>
      <c r="O1905" t="str">
        <f>_xlfn.XLOOKUP(A1905,compensation_cleaned!$A:$A,compensation_cleaned!$D:$D,"Missing")</f>
        <v>L2</v>
      </c>
      <c r="P1905">
        <f>_xlfn.XLOOKUP(A1905,engagement_pivot!$A:$A,engagement_pivot!$B:$B,"Missing")</f>
        <v>2</v>
      </c>
      <c r="Q1905" t="str">
        <f>IF(
  _xlfn.XLOOKUP(A1905, engagement_pivot!A:A, engagement_pivot!C:C, 0) &gt; 0,
  "Yes",
  "No"
)</f>
        <v>Yes</v>
      </c>
      <c r="R1905">
        <f t="shared" si="145"/>
        <v>12</v>
      </c>
      <c r="S1905" t="str">
        <f t="shared" si="146"/>
        <v>0–12 months</v>
      </c>
      <c r="T1905">
        <f>_xlfn.XLOOKUP(A1905,performance_pivot!$A:$A,performance_pivot!$B:$B,"Missing")</f>
        <v>3.75</v>
      </c>
      <c r="U1905">
        <f>_xlfn.XLOOKUP(A1905,compensation_cleaned!$A:$A,compensation_cleaned!$F:$F,"Missing")</f>
        <v>746435.40070921986</v>
      </c>
      <c r="V1905" t="str">
        <f t="shared" si="147"/>
        <v>Below Avg Pay</v>
      </c>
      <c r="W1905" t="str">
        <f t="shared" si="148"/>
        <v>Low/Avg Performer</v>
      </c>
      <c r="Y1905" t="str">
        <f t="shared" si="149"/>
        <v>Low Pay &amp; Low Performance</v>
      </c>
    </row>
    <row r="1906" spans="1:25">
      <c r="A1906" s="7" t="s">
        <v>2092</v>
      </c>
      <c r="B1906" s="8" t="s">
        <v>11</v>
      </c>
      <c r="C1906" s="8">
        <v>39</v>
      </c>
      <c r="D1906" s="8" t="s">
        <v>20</v>
      </c>
      <c r="E1906" s="8" t="s">
        <v>33</v>
      </c>
      <c r="F1906" s="8" t="s">
        <v>112</v>
      </c>
      <c r="G1906" s="9">
        <v>45174</v>
      </c>
      <c r="H1906" s="8" t="s">
        <v>585</v>
      </c>
      <c r="I1906" s="8" t="s">
        <v>70</v>
      </c>
      <c r="J1906" s="10" t="s">
        <v>24</v>
      </c>
      <c r="K1906" t="str">
        <f>_xlfn.XLOOKUP(A1906,attrition_cleaned!$A:$A,attrition_cleaned!$B:$B,"Missing")</f>
        <v>No</v>
      </c>
      <c r="L1906" s="9"/>
      <c r="M1906">
        <f>_xlfn.XLOOKUP(A1906,compensation_cleaned!$A:$A,compensation_cleaned!$B:$B,"Missing")</f>
        <v>2190672</v>
      </c>
      <c r="N1906">
        <f>_xlfn.XLOOKUP(A1906,compensation_cleaned!$A:$A,compensation_cleaned!$C:$C,"Missing")</f>
        <v>194935</v>
      </c>
      <c r="O1906" t="str">
        <f>_xlfn.XLOOKUP(A1906,compensation_cleaned!$A:$A,compensation_cleaned!$D:$D,"Missing")</f>
        <v>L5</v>
      </c>
      <c r="P1906">
        <f>_xlfn.XLOOKUP(A1906,engagement_pivot!$A:$A,engagement_pivot!$B:$B,"Missing")</f>
        <v>3</v>
      </c>
      <c r="Q1906" t="str">
        <f>IF(
  _xlfn.XLOOKUP(A1906, engagement_pivot!A:A, engagement_pivot!C:C, 0) &gt; 0,
  "Yes",
  "No"
)</f>
        <v>Yes</v>
      </c>
      <c r="R1906">
        <f t="shared" si="145"/>
        <v>3</v>
      </c>
      <c r="S1906" t="str">
        <f t="shared" si="146"/>
        <v>0–12 months</v>
      </c>
      <c r="T1906">
        <f>_xlfn.XLOOKUP(A1906,performance_pivot!$A:$A,performance_pivot!$B:$B,"Missing")</f>
        <v>4</v>
      </c>
      <c r="U1906">
        <f>_xlfn.XLOOKUP(A1906,compensation_cleaned!$A:$A,compensation_cleaned!$F:$F,"Missing")</f>
        <v>1044648.4727722772</v>
      </c>
      <c r="V1906" t="str">
        <f t="shared" si="147"/>
        <v>Above Avg Pay</v>
      </c>
      <c r="W1906" t="str">
        <f t="shared" si="148"/>
        <v>High Performer</v>
      </c>
      <c r="Y1906" t="str">
        <f t="shared" si="149"/>
        <v>Well Aligned</v>
      </c>
    </row>
    <row r="1907" spans="1:25">
      <c r="A1907" s="11" t="s">
        <v>2093</v>
      </c>
      <c r="B1907" s="12" t="s">
        <v>19</v>
      </c>
      <c r="C1907" s="12">
        <v>39</v>
      </c>
      <c r="D1907" s="12" t="s">
        <v>20</v>
      </c>
      <c r="E1907" s="12" t="s">
        <v>26</v>
      </c>
      <c r="F1907" s="12" t="s">
        <v>58</v>
      </c>
      <c r="G1907" s="13">
        <v>44913</v>
      </c>
      <c r="H1907" s="12" t="s">
        <v>265</v>
      </c>
      <c r="I1907" s="12" t="s">
        <v>16</v>
      </c>
      <c r="J1907" s="14" t="s">
        <v>24</v>
      </c>
      <c r="K1907" t="str">
        <f>_xlfn.XLOOKUP(A1907,attrition_cleaned!$A:$A,attrition_cleaned!$B:$B,"Missing")</f>
        <v>No</v>
      </c>
      <c r="L1907" s="13"/>
      <c r="M1907">
        <f>_xlfn.XLOOKUP(A1907,compensation_cleaned!$A:$A,compensation_cleaned!$B:$B,"Missing")</f>
        <v>680799</v>
      </c>
      <c r="N1907">
        <f>_xlfn.XLOOKUP(A1907,compensation_cleaned!$A:$A,compensation_cleaned!$C:$C,"Missing")</f>
        <v>96658</v>
      </c>
      <c r="O1907" t="str">
        <f>_xlfn.XLOOKUP(A1907,compensation_cleaned!$A:$A,compensation_cleaned!$D:$D,"Missing")</f>
        <v>L2</v>
      </c>
      <c r="P1907">
        <f>_xlfn.XLOOKUP(A1907,engagement_pivot!$A:$A,engagement_pivot!$B:$B,"Missing")</f>
        <v>3</v>
      </c>
      <c r="Q1907" t="str">
        <f>IF(
  _xlfn.XLOOKUP(A1907, engagement_pivot!A:A, engagement_pivot!C:C, 0) &gt; 0,
  "Yes",
  "No"
)</f>
        <v>Yes</v>
      </c>
      <c r="R1907">
        <f t="shared" si="145"/>
        <v>12</v>
      </c>
      <c r="S1907" t="str">
        <f t="shared" si="146"/>
        <v>0–12 months</v>
      </c>
      <c r="T1907">
        <f>_xlfn.XLOOKUP(A1907,performance_pivot!$A:$A,performance_pivot!$B:$B,"Missing")</f>
        <v>4</v>
      </c>
      <c r="U1907">
        <f>_xlfn.XLOOKUP(A1907,compensation_cleaned!$A:$A,compensation_cleaned!$F:$F,"Missing")</f>
        <v>746435.40070921986</v>
      </c>
      <c r="V1907" t="str">
        <f t="shared" si="147"/>
        <v>Below Avg Pay</v>
      </c>
      <c r="W1907" t="str">
        <f t="shared" si="148"/>
        <v>High Performer</v>
      </c>
      <c r="Y1907" t="str">
        <f t="shared" si="149"/>
        <v>Underpaid High Performer</v>
      </c>
    </row>
    <row r="1908" spans="1:25">
      <c r="A1908" s="7" t="s">
        <v>2094</v>
      </c>
      <c r="B1908" s="8" t="s">
        <v>19</v>
      </c>
      <c r="C1908" s="8">
        <v>36</v>
      </c>
      <c r="D1908" s="8" t="s">
        <v>20</v>
      </c>
      <c r="E1908" s="8" t="s">
        <v>37</v>
      </c>
      <c r="F1908" s="8" t="s">
        <v>43</v>
      </c>
      <c r="G1908" s="9">
        <v>43789</v>
      </c>
      <c r="H1908" s="8" t="s">
        <v>413</v>
      </c>
      <c r="I1908" s="8" t="s">
        <v>23</v>
      </c>
      <c r="J1908" s="10" t="s">
        <v>24</v>
      </c>
      <c r="K1908" t="str">
        <f>_xlfn.XLOOKUP(A1908,attrition_cleaned!$A:$A,attrition_cleaned!$B:$B,"Missing")</f>
        <v>Yes</v>
      </c>
      <c r="L1908" s="9">
        <v>45207</v>
      </c>
      <c r="M1908">
        <f>_xlfn.XLOOKUP(A1908,compensation_cleaned!$A:$A,compensation_cleaned!$B:$B,"Missing")</f>
        <v>750966</v>
      </c>
      <c r="N1908">
        <f>_xlfn.XLOOKUP(A1908,compensation_cleaned!$A:$A,compensation_cleaned!$C:$C,"Missing")</f>
        <v>41935</v>
      </c>
      <c r="O1908" t="str">
        <f>_xlfn.XLOOKUP(A1908,compensation_cleaned!$A:$A,compensation_cleaned!$D:$D,"Missing")</f>
        <v>L2</v>
      </c>
      <c r="P1908">
        <f>_xlfn.XLOOKUP(A1908,engagement_pivot!$A:$A,engagement_pivot!$B:$B,"Missing")</f>
        <v>2.6666666666666665</v>
      </c>
      <c r="Q1908" t="str">
        <f>IF(
  _xlfn.XLOOKUP(A1908, engagement_pivot!A:A, engagement_pivot!C:C, 0) &gt; 0,
  "Yes",
  "No"
)</f>
        <v>Yes</v>
      </c>
      <c r="R1908">
        <f t="shared" si="145"/>
        <v>46</v>
      </c>
      <c r="S1908" t="str">
        <f t="shared" si="146"/>
        <v>37+ months</v>
      </c>
      <c r="T1908">
        <f>_xlfn.XLOOKUP(A1908,performance_pivot!$A:$A,performance_pivot!$B:$B,"Missing")</f>
        <v>4</v>
      </c>
      <c r="U1908">
        <f>_xlfn.XLOOKUP(A1908,compensation_cleaned!$A:$A,compensation_cleaned!$F:$F,"Missing")</f>
        <v>746435.40070921986</v>
      </c>
      <c r="V1908" t="str">
        <f t="shared" si="147"/>
        <v>Above Avg Pay</v>
      </c>
      <c r="W1908" t="str">
        <f t="shared" si="148"/>
        <v>High Performer</v>
      </c>
      <c r="Y1908" t="str">
        <f t="shared" si="149"/>
        <v>Well Aligned</v>
      </c>
    </row>
    <row r="1909" spans="1:25">
      <c r="A1909" s="11" t="s">
        <v>2095</v>
      </c>
      <c r="B1909" s="12" t="s">
        <v>19</v>
      </c>
      <c r="C1909" s="12">
        <v>26</v>
      </c>
      <c r="D1909" s="12" t="s">
        <v>20</v>
      </c>
      <c r="E1909" s="12" t="s">
        <v>26</v>
      </c>
      <c r="F1909" s="12" t="s">
        <v>27</v>
      </c>
      <c r="G1909" s="13">
        <v>45184</v>
      </c>
      <c r="H1909" s="12" t="s">
        <v>227</v>
      </c>
      <c r="I1909" s="12" t="s">
        <v>70</v>
      </c>
      <c r="J1909" s="14" t="s">
        <v>24</v>
      </c>
      <c r="K1909" t="str">
        <f>_xlfn.XLOOKUP(A1909,attrition_cleaned!$A:$A,attrition_cleaned!$B:$B,"Missing")</f>
        <v>No</v>
      </c>
      <c r="L1909" s="13"/>
      <c r="M1909">
        <f>_xlfn.XLOOKUP(A1909,compensation_cleaned!$A:$A,compensation_cleaned!$B:$B,"Missing")</f>
        <v>1310766</v>
      </c>
      <c r="N1909">
        <f>_xlfn.XLOOKUP(A1909,compensation_cleaned!$A:$A,compensation_cleaned!$C:$C,"Missing")</f>
        <v>80634</v>
      </c>
      <c r="O1909" t="str">
        <f>_xlfn.XLOOKUP(A1909,compensation_cleaned!$A:$A,compensation_cleaned!$D:$D,"Missing")</f>
        <v>L4</v>
      </c>
      <c r="P1909">
        <f>_xlfn.XLOOKUP(A1909,engagement_pivot!$A:$A,engagement_pivot!$B:$B,"Missing")</f>
        <v>5</v>
      </c>
      <c r="Q1909" t="str">
        <f>IF(
  _xlfn.XLOOKUP(A1909, engagement_pivot!A:A, engagement_pivot!C:C, 0) &gt; 0,
  "Yes",
  "No"
)</f>
        <v>Yes</v>
      </c>
      <c r="R1909">
        <f t="shared" si="145"/>
        <v>3</v>
      </c>
      <c r="S1909" t="str">
        <f t="shared" si="146"/>
        <v>0–12 months</v>
      </c>
      <c r="T1909">
        <f>_xlfn.XLOOKUP(A1909,performance_pivot!$A:$A,performance_pivot!$B:$B,"Missing")</f>
        <v>3.3333333333333335</v>
      </c>
      <c r="U1909">
        <f>_xlfn.XLOOKUP(A1909,compensation_cleaned!$A:$A,compensation_cleaned!$F:$F,"Missing")</f>
        <v>1044648.4727722772</v>
      </c>
      <c r="V1909" t="str">
        <f t="shared" si="147"/>
        <v>Above Avg Pay</v>
      </c>
      <c r="W1909" t="str">
        <f t="shared" si="148"/>
        <v>Low/Avg Performer</v>
      </c>
      <c r="Y1909" t="str">
        <f t="shared" si="149"/>
        <v>Overpaid Low Performer</v>
      </c>
    </row>
    <row r="1910" spans="1:25">
      <c r="A1910" s="7" t="s">
        <v>2096</v>
      </c>
      <c r="B1910" s="8" t="s">
        <v>19</v>
      </c>
      <c r="C1910" s="8">
        <v>34</v>
      </c>
      <c r="D1910" s="8" t="s">
        <v>20</v>
      </c>
      <c r="E1910" s="8" t="s">
        <v>13</v>
      </c>
      <c r="F1910" s="8" t="s">
        <v>21</v>
      </c>
      <c r="G1910" s="9">
        <v>44450</v>
      </c>
      <c r="H1910" s="8" t="s">
        <v>308</v>
      </c>
      <c r="I1910" s="8" t="s">
        <v>31</v>
      </c>
      <c r="J1910" s="10" t="s">
        <v>24</v>
      </c>
      <c r="K1910" t="str">
        <f>_xlfn.XLOOKUP(A1910,attrition_cleaned!$A:$A,attrition_cleaned!$B:$B,"Missing")</f>
        <v>No</v>
      </c>
      <c r="L1910" s="9"/>
      <c r="M1910">
        <f>_xlfn.XLOOKUP(A1910,compensation_cleaned!$A:$A,compensation_cleaned!$B:$B,"Missing")</f>
        <v>933876</v>
      </c>
      <c r="N1910">
        <f>_xlfn.XLOOKUP(A1910,compensation_cleaned!$A:$A,compensation_cleaned!$C:$C,"Missing")</f>
        <v>76516</v>
      </c>
      <c r="O1910" t="str">
        <f>_xlfn.XLOOKUP(A1910,compensation_cleaned!$A:$A,compensation_cleaned!$D:$D,"Missing")</f>
        <v>L3</v>
      </c>
      <c r="P1910">
        <f>_xlfn.XLOOKUP(A1910,engagement_pivot!$A:$A,engagement_pivot!$B:$B,"Missing")</f>
        <v>3.5</v>
      </c>
      <c r="Q1910" t="str">
        <f>IF(
  _xlfn.XLOOKUP(A1910, engagement_pivot!A:A, engagement_pivot!C:C, 0) &gt; 0,
  "Yes",
  "No"
)</f>
        <v>Yes</v>
      </c>
      <c r="R1910">
        <f t="shared" si="145"/>
        <v>27</v>
      </c>
      <c r="S1910" t="str">
        <f t="shared" si="146"/>
        <v>13–36 months</v>
      </c>
      <c r="T1910">
        <f>_xlfn.XLOOKUP(A1910,performance_pivot!$A:$A,performance_pivot!$B:$B,"Missing")</f>
        <v>3.75</v>
      </c>
      <c r="U1910">
        <f>_xlfn.XLOOKUP(A1910,compensation_cleaned!$A:$A,compensation_cleaned!$F:$F,"Missing")</f>
        <v>1044648.4727722772</v>
      </c>
      <c r="V1910" t="str">
        <f t="shared" si="147"/>
        <v>Below Avg Pay</v>
      </c>
      <c r="W1910" t="str">
        <f t="shared" si="148"/>
        <v>Low/Avg Performer</v>
      </c>
      <c r="Y1910" t="str">
        <f t="shared" si="149"/>
        <v>Low Pay &amp; Low Performance</v>
      </c>
    </row>
    <row r="1911" spans="1:25">
      <c r="A1911" s="11" t="s">
        <v>2097</v>
      </c>
      <c r="B1911" s="12" t="s">
        <v>19</v>
      </c>
      <c r="C1911" s="12">
        <v>37</v>
      </c>
      <c r="D1911" s="12" t="s">
        <v>12</v>
      </c>
      <c r="E1911" s="12" t="s">
        <v>26</v>
      </c>
      <c r="F1911" s="12" t="s">
        <v>58</v>
      </c>
      <c r="G1911" s="13">
        <v>45041</v>
      </c>
      <c r="H1911" s="12" t="s">
        <v>210</v>
      </c>
      <c r="I1911" s="12" t="s">
        <v>45</v>
      </c>
      <c r="J1911" s="14" t="s">
        <v>24</v>
      </c>
      <c r="K1911" t="str">
        <f>_xlfn.XLOOKUP(A1911,attrition_cleaned!$A:$A,attrition_cleaned!$B:$B,"Missing")</f>
        <v>No</v>
      </c>
      <c r="L1911" s="13"/>
      <c r="M1911">
        <f>_xlfn.XLOOKUP(A1911,compensation_cleaned!$A:$A,compensation_cleaned!$B:$B,"Missing")</f>
        <v>520860</v>
      </c>
      <c r="N1911">
        <f>_xlfn.XLOOKUP(A1911,compensation_cleaned!$A:$A,compensation_cleaned!$C:$C,"Missing")</f>
        <v>52090</v>
      </c>
      <c r="O1911" t="str">
        <f>_xlfn.XLOOKUP(A1911,compensation_cleaned!$A:$A,compensation_cleaned!$D:$D,"Missing")</f>
        <v>L1</v>
      </c>
      <c r="P1911">
        <f>_xlfn.XLOOKUP(A1911,engagement_pivot!$A:$A,engagement_pivot!$B:$B,"Missing")</f>
        <v>1</v>
      </c>
      <c r="Q1911" t="str">
        <f>IF(
  _xlfn.XLOOKUP(A1911, engagement_pivot!A:A, engagement_pivot!C:C, 0) &gt; 0,
  "Yes",
  "No"
)</f>
        <v>Yes</v>
      </c>
      <c r="R1911">
        <f t="shared" si="145"/>
        <v>8</v>
      </c>
      <c r="S1911" t="str">
        <f t="shared" si="146"/>
        <v>0–12 months</v>
      </c>
      <c r="T1911">
        <f>_xlfn.XLOOKUP(A1911,performance_pivot!$A:$A,performance_pivot!$B:$B,"Missing")</f>
        <v>2.5</v>
      </c>
      <c r="U1911">
        <f>_xlfn.XLOOKUP(A1911,compensation_cleaned!$A:$A,compensation_cleaned!$F:$F,"Missing")</f>
        <v>499723.03723404254</v>
      </c>
      <c r="V1911" t="str">
        <f t="shared" si="147"/>
        <v>Above Avg Pay</v>
      </c>
      <c r="W1911" t="str">
        <f t="shared" si="148"/>
        <v>Low/Avg Performer</v>
      </c>
      <c r="Y1911" t="str">
        <f t="shared" si="149"/>
        <v>Overpaid Low Performer</v>
      </c>
    </row>
    <row r="1912" spans="1:25">
      <c r="A1912" s="7" t="s">
        <v>2098</v>
      </c>
      <c r="B1912" s="8" t="s">
        <v>19</v>
      </c>
      <c r="C1912" s="8">
        <v>32</v>
      </c>
      <c r="D1912" s="8" t="s">
        <v>12</v>
      </c>
      <c r="E1912" s="8" t="s">
        <v>37</v>
      </c>
      <c r="F1912" s="8" t="s">
        <v>38</v>
      </c>
      <c r="G1912" s="9">
        <v>43005</v>
      </c>
      <c r="H1912" s="8" t="s">
        <v>416</v>
      </c>
      <c r="I1912" s="8" t="s">
        <v>56</v>
      </c>
      <c r="J1912" s="10" t="s">
        <v>17</v>
      </c>
      <c r="K1912" t="str">
        <f>_xlfn.XLOOKUP(A1912,attrition_cleaned!$A:$A,attrition_cleaned!$B:$B,"Missing")</f>
        <v>No</v>
      </c>
      <c r="L1912" s="9"/>
      <c r="M1912">
        <f>_xlfn.XLOOKUP(A1912,compensation_cleaned!$A:$A,compensation_cleaned!$B:$B,"Missing")</f>
        <v>952369</v>
      </c>
      <c r="N1912">
        <f>_xlfn.XLOOKUP(A1912,compensation_cleaned!$A:$A,compensation_cleaned!$C:$C,"Missing")</f>
        <v>129825</v>
      </c>
      <c r="O1912" t="str">
        <f>_xlfn.XLOOKUP(A1912,compensation_cleaned!$A:$A,compensation_cleaned!$D:$D,"Missing")</f>
        <v>L3</v>
      </c>
      <c r="P1912">
        <f>_xlfn.XLOOKUP(A1912,engagement_pivot!$A:$A,engagement_pivot!$B:$B,"Missing")</f>
        <v>4</v>
      </c>
      <c r="Q1912" t="str">
        <f>IF(
  _xlfn.XLOOKUP(A1912, engagement_pivot!A:A, engagement_pivot!C:C, 0) &gt; 0,
  "Yes",
  "No"
)</f>
        <v>Yes</v>
      </c>
      <c r="R1912">
        <f t="shared" si="145"/>
        <v>75</v>
      </c>
      <c r="S1912" t="str">
        <f t="shared" si="146"/>
        <v>37+ months</v>
      </c>
      <c r="T1912">
        <f>_xlfn.XLOOKUP(A1912,performance_pivot!$A:$A,performance_pivot!$B:$B,"Missing")</f>
        <v>4.333333333333333</v>
      </c>
      <c r="U1912">
        <f>_xlfn.XLOOKUP(A1912,compensation_cleaned!$A:$A,compensation_cleaned!$F:$F,"Missing")</f>
        <v>1044648.4727722772</v>
      </c>
      <c r="V1912" t="str">
        <f t="shared" si="147"/>
        <v>Below Avg Pay</v>
      </c>
      <c r="W1912" t="str">
        <f t="shared" si="148"/>
        <v>High Performer</v>
      </c>
      <c r="Y1912" t="str">
        <f t="shared" si="149"/>
        <v>Underpaid High Performer</v>
      </c>
    </row>
    <row r="1913" spans="1:25">
      <c r="A1913" s="11" t="s">
        <v>2099</v>
      </c>
      <c r="B1913" s="12" t="s">
        <v>19</v>
      </c>
      <c r="C1913" s="12">
        <v>27</v>
      </c>
      <c r="D1913" s="12" t="s">
        <v>12</v>
      </c>
      <c r="E1913" s="12" t="s">
        <v>33</v>
      </c>
      <c r="F1913" s="12" t="s">
        <v>34</v>
      </c>
      <c r="G1913" s="13">
        <v>43577</v>
      </c>
      <c r="H1913" s="12" t="s">
        <v>683</v>
      </c>
      <c r="I1913" s="12" t="s">
        <v>16</v>
      </c>
      <c r="J1913" s="14" t="s">
        <v>24</v>
      </c>
      <c r="K1913" t="str">
        <f>_xlfn.XLOOKUP(A1913,attrition_cleaned!$A:$A,attrition_cleaned!$B:$B,"Missing")</f>
        <v>Yes</v>
      </c>
      <c r="L1913" s="13">
        <v>44176</v>
      </c>
      <c r="M1913">
        <f>_xlfn.XLOOKUP(A1913,compensation_cleaned!$A:$A,compensation_cleaned!$B:$B,"Missing")</f>
        <v>788762</v>
      </c>
      <c r="N1913">
        <f>_xlfn.XLOOKUP(A1913,compensation_cleaned!$A:$A,compensation_cleaned!$C:$C,"Missing")</f>
        <v>98592</v>
      </c>
      <c r="O1913" t="str">
        <f>_xlfn.XLOOKUP(A1913,compensation_cleaned!$A:$A,compensation_cleaned!$D:$D,"Missing")</f>
        <v>L2</v>
      </c>
      <c r="P1913">
        <f>_xlfn.XLOOKUP(A1913,engagement_pivot!$A:$A,engagement_pivot!$B:$B,"Missing")</f>
        <v>2.3333333333333335</v>
      </c>
      <c r="Q1913" t="str">
        <f>IF(
  _xlfn.XLOOKUP(A1913, engagement_pivot!A:A, engagement_pivot!C:C, 0) &gt; 0,
  "Yes",
  "No"
)</f>
        <v>Yes</v>
      </c>
      <c r="R1913">
        <f t="shared" si="145"/>
        <v>19</v>
      </c>
      <c r="S1913" t="str">
        <f t="shared" si="146"/>
        <v>13–36 months</v>
      </c>
      <c r="T1913">
        <f>_xlfn.XLOOKUP(A1913,performance_pivot!$A:$A,performance_pivot!$B:$B,"Missing")</f>
        <v>4</v>
      </c>
      <c r="U1913">
        <f>_xlfn.XLOOKUP(A1913,compensation_cleaned!$A:$A,compensation_cleaned!$F:$F,"Missing")</f>
        <v>746435.40070921986</v>
      </c>
      <c r="V1913" t="str">
        <f t="shared" si="147"/>
        <v>Above Avg Pay</v>
      </c>
      <c r="W1913" t="str">
        <f t="shared" si="148"/>
        <v>High Performer</v>
      </c>
      <c r="Y1913" t="str">
        <f t="shared" si="149"/>
        <v>Well Aligned</v>
      </c>
    </row>
    <row r="1914" spans="1:25">
      <c r="A1914" s="7" t="s">
        <v>2100</v>
      </c>
      <c r="B1914" s="8" t="s">
        <v>11</v>
      </c>
      <c r="C1914" s="8">
        <v>38</v>
      </c>
      <c r="D1914" s="8" t="s">
        <v>12</v>
      </c>
      <c r="E1914" s="8" t="s">
        <v>13</v>
      </c>
      <c r="F1914" s="8" t="s">
        <v>14</v>
      </c>
      <c r="G1914" s="9">
        <v>43222</v>
      </c>
      <c r="H1914" s="8" t="s">
        <v>60</v>
      </c>
      <c r="I1914" s="8" t="s">
        <v>56</v>
      </c>
      <c r="J1914" s="10" t="s">
        <v>24</v>
      </c>
      <c r="K1914" t="str">
        <f>_xlfn.XLOOKUP(A1914,attrition_cleaned!$A:$A,attrition_cleaned!$B:$B,"Missing")</f>
        <v>No</v>
      </c>
      <c r="L1914" s="9"/>
      <c r="M1914">
        <f>_xlfn.XLOOKUP(A1914,compensation_cleaned!$A:$A,compensation_cleaned!$B:$B,"Missing")</f>
        <v>927045</v>
      </c>
      <c r="N1914">
        <f>_xlfn.XLOOKUP(A1914,compensation_cleaned!$A:$A,compensation_cleaned!$C:$C,"Missing")</f>
        <v>77625</v>
      </c>
      <c r="O1914" t="str">
        <f>_xlfn.XLOOKUP(A1914,compensation_cleaned!$A:$A,compensation_cleaned!$D:$D,"Missing")</f>
        <v>L3</v>
      </c>
      <c r="P1914">
        <f>_xlfn.XLOOKUP(A1914,engagement_pivot!$A:$A,engagement_pivot!$B:$B,"Missing")</f>
        <v>2</v>
      </c>
      <c r="Q1914" t="str">
        <f>IF(
  _xlfn.XLOOKUP(A1914, engagement_pivot!A:A, engagement_pivot!C:C, 0) &gt; 0,
  "Yes",
  "No"
)</f>
        <v>Yes</v>
      </c>
      <c r="R1914">
        <f t="shared" si="145"/>
        <v>67</v>
      </c>
      <c r="S1914" t="str">
        <f t="shared" si="146"/>
        <v>37+ months</v>
      </c>
      <c r="T1914">
        <f>_xlfn.XLOOKUP(A1914,performance_pivot!$A:$A,performance_pivot!$B:$B,"Missing")</f>
        <v>4.25</v>
      </c>
      <c r="U1914">
        <f>_xlfn.XLOOKUP(A1914,compensation_cleaned!$A:$A,compensation_cleaned!$F:$F,"Missing")</f>
        <v>1044648.4727722772</v>
      </c>
      <c r="V1914" t="str">
        <f t="shared" si="147"/>
        <v>Below Avg Pay</v>
      </c>
      <c r="W1914" t="str">
        <f t="shared" si="148"/>
        <v>High Performer</v>
      </c>
      <c r="Y1914" t="str">
        <f t="shared" si="149"/>
        <v>Underpaid High Performer</v>
      </c>
    </row>
    <row r="1915" spans="1:25">
      <c r="A1915" s="11" t="s">
        <v>2101</v>
      </c>
      <c r="B1915" s="12" t="s">
        <v>11</v>
      </c>
      <c r="C1915" s="12">
        <v>34</v>
      </c>
      <c r="D1915" s="12" t="s">
        <v>12</v>
      </c>
      <c r="E1915" s="12" t="s">
        <v>49</v>
      </c>
      <c r="F1915" s="12" t="s">
        <v>68</v>
      </c>
      <c r="G1915" s="13">
        <v>45111</v>
      </c>
      <c r="H1915" s="12" t="s">
        <v>382</v>
      </c>
      <c r="I1915" s="12" t="s">
        <v>56</v>
      </c>
      <c r="J1915" s="14" t="s">
        <v>24</v>
      </c>
      <c r="K1915" t="str">
        <f>_xlfn.XLOOKUP(A1915,attrition_cleaned!$A:$A,attrition_cleaned!$B:$B,"Missing")</f>
        <v>No</v>
      </c>
      <c r="L1915" s="13"/>
      <c r="M1915">
        <f>_xlfn.XLOOKUP(A1915,compensation_cleaned!$A:$A,compensation_cleaned!$B:$B,"Missing")</f>
        <v>883310</v>
      </c>
      <c r="N1915">
        <f>_xlfn.XLOOKUP(A1915,compensation_cleaned!$A:$A,compensation_cleaned!$C:$C,"Missing")</f>
        <v>92224</v>
      </c>
      <c r="O1915" t="str">
        <f>_xlfn.XLOOKUP(A1915,compensation_cleaned!$A:$A,compensation_cleaned!$D:$D,"Missing")</f>
        <v>L2</v>
      </c>
      <c r="P1915">
        <f>_xlfn.XLOOKUP(A1915,engagement_pivot!$A:$A,engagement_pivot!$B:$B,"Missing")</f>
        <v>4</v>
      </c>
      <c r="Q1915" t="str">
        <f>IF(
  _xlfn.XLOOKUP(A1915, engagement_pivot!A:A, engagement_pivot!C:C, 0) &gt; 0,
  "Yes",
  "No"
)</f>
        <v>Yes</v>
      </c>
      <c r="R1915">
        <f t="shared" si="145"/>
        <v>5</v>
      </c>
      <c r="S1915" t="str">
        <f t="shared" si="146"/>
        <v>0–12 months</v>
      </c>
      <c r="T1915">
        <f>_xlfn.XLOOKUP(A1915,performance_pivot!$A:$A,performance_pivot!$B:$B,"Missing")</f>
        <v>3.5</v>
      </c>
      <c r="U1915">
        <f>_xlfn.XLOOKUP(A1915,compensation_cleaned!$A:$A,compensation_cleaned!$F:$F,"Missing")</f>
        <v>746435.40070921986</v>
      </c>
      <c r="V1915" t="str">
        <f t="shared" si="147"/>
        <v>Above Avg Pay</v>
      </c>
      <c r="W1915" t="str">
        <f t="shared" si="148"/>
        <v>Low/Avg Performer</v>
      </c>
      <c r="Y1915" t="str">
        <f t="shared" si="149"/>
        <v>Overpaid Low Performer</v>
      </c>
    </row>
    <row r="1916" spans="1:25">
      <c r="A1916" s="7" t="s">
        <v>2102</v>
      </c>
      <c r="B1916" s="8" t="s">
        <v>11</v>
      </c>
      <c r="C1916" s="8">
        <v>26</v>
      </c>
      <c r="D1916" s="8" t="s">
        <v>12</v>
      </c>
      <c r="E1916" s="8" t="s">
        <v>13</v>
      </c>
      <c r="F1916" s="8" t="s">
        <v>14</v>
      </c>
      <c r="G1916" s="9">
        <v>43443</v>
      </c>
      <c r="H1916" s="8" t="s">
        <v>15</v>
      </c>
      <c r="I1916" s="8" t="s">
        <v>56</v>
      </c>
      <c r="J1916" s="10" t="s">
        <v>24</v>
      </c>
      <c r="K1916" t="str">
        <f>_xlfn.XLOOKUP(A1916,attrition_cleaned!$A:$A,attrition_cleaned!$B:$B,"Missing")</f>
        <v>No</v>
      </c>
      <c r="L1916" s="9"/>
      <c r="M1916">
        <f>_xlfn.XLOOKUP(A1916,compensation_cleaned!$A:$A,compensation_cleaned!$B:$B,"Missing")</f>
        <v>2072882</v>
      </c>
      <c r="N1916">
        <f>_xlfn.XLOOKUP(A1916,compensation_cleaned!$A:$A,compensation_cleaned!$C:$C,"Missing")</f>
        <v>278933</v>
      </c>
      <c r="O1916" t="str">
        <f>_xlfn.XLOOKUP(A1916,compensation_cleaned!$A:$A,compensation_cleaned!$D:$D,"Missing")</f>
        <v>L5</v>
      </c>
      <c r="P1916">
        <f>_xlfn.XLOOKUP(A1916,engagement_pivot!$A:$A,engagement_pivot!$B:$B,"Missing")</f>
        <v>4</v>
      </c>
      <c r="Q1916" t="str">
        <f>IF(
  _xlfn.XLOOKUP(A1916, engagement_pivot!A:A, engagement_pivot!C:C, 0) &gt; 0,
  "Yes",
  "No"
)</f>
        <v>Yes</v>
      </c>
      <c r="R1916">
        <f t="shared" si="145"/>
        <v>60</v>
      </c>
      <c r="S1916" t="str">
        <f t="shared" si="146"/>
        <v>37+ months</v>
      </c>
      <c r="T1916">
        <f>_xlfn.XLOOKUP(A1916,performance_pivot!$A:$A,performance_pivot!$B:$B,"Missing")</f>
        <v>2</v>
      </c>
      <c r="U1916">
        <f>_xlfn.XLOOKUP(A1916,compensation_cleaned!$A:$A,compensation_cleaned!$F:$F,"Missing")</f>
        <v>1044648.4727722772</v>
      </c>
      <c r="V1916" t="str">
        <f t="shared" si="147"/>
        <v>Above Avg Pay</v>
      </c>
      <c r="W1916" t="str">
        <f t="shared" si="148"/>
        <v>Low/Avg Performer</v>
      </c>
      <c r="Y1916" t="str">
        <f t="shared" si="149"/>
        <v>Overpaid Low Performer</v>
      </c>
    </row>
    <row r="1917" spans="1:25">
      <c r="A1917" s="11" t="s">
        <v>2103</v>
      </c>
      <c r="B1917" s="12" t="s">
        <v>11</v>
      </c>
      <c r="C1917" s="12">
        <v>30</v>
      </c>
      <c r="D1917" s="12" t="s">
        <v>20</v>
      </c>
      <c r="E1917" s="12" t="s">
        <v>33</v>
      </c>
      <c r="F1917" s="12" t="s">
        <v>34</v>
      </c>
      <c r="G1917" s="13">
        <v>43684</v>
      </c>
      <c r="H1917" s="12" t="s">
        <v>133</v>
      </c>
      <c r="I1917" s="12" t="s">
        <v>70</v>
      </c>
      <c r="J1917" s="14" t="s">
        <v>24</v>
      </c>
      <c r="K1917" t="str">
        <f>_xlfn.XLOOKUP(A1917,attrition_cleaned!$A:$A,attrition_cleaned!$B:$B,"Missing")</f>
        <v>No</v>
      </c>
      <c r="L1917" s="13"/>
      <c r="M1917">
        <f>_xlfn.XLOOKUP(A1917,compensation_cleaned!$A:$A,compensation_cleaned!$B:$B,"Missing")</f>
        <v>927534</v>
      </c>
      <c r="N1917">
        <f>_xlfn.XLOOKUP(A1917,compensation_cleaned!$A:$A,compensation_cleaned!$C:$C,"Missing")</f>
        <v>131097</v>
      </c>
      <c r="O1917" t="str">
        <f>_xlfn.XLOOKUP(A1917,compensation_cleaned!$A:$A,compensation_cleaned!$D:$D,"Missing")</f>
        <v>L3</v>
      </c>
      <c r="P1917">
        <f>_xlfn.XLOOKUP(A1917,engagement_pivot!$A:$A,engagement_pivot!$B:$B,"Missing")</f>
        <v>2.5</v>
      </c>
      <c r="Q1917" t="str">
        <f>IF(
  _xlfn.XLOOKUP(A1917, engagement_pivot!A:A, engagement_pivot!C:C, 0) &gt; 0,
  "Yes",
  "No"
)</f>
        <v>Yes</v>
      </c>
      <c r="R1917">
        <f t="shared" si="145"/>
        <v>52</v>
      </c>
      <c r="S1917" t="str">
        <f t="shared" si="146"/>
        <v>37+ months</v>
      </c>
      <c r="T1917">
        <f>_xlfn.XLOOKUP(A1917,performance_pivot!$A:$A,performance_pivot!$B:$B,"Missing")</f>
        <v>4.25</v>
      </c>
      <c r="U1917">
        <f>_xlfn.XLOOKUP(A1917,compensation_cleaned!$A:$A,compensation_cleaned!$F:$F,"Missing")</f>
        <v>1044648.4727722772</v>
      </c>
      <c r="V1917" t="str">
        <f t="shared" si="147"/>
        <v>Below Avg Pay</v>
      </c>
      <c r="W1917" t="str">
        <f t="shared" si="148"/>
        <v>High Performer</v>
      </c>
      <c r="Y1917" t="str">
        <f t="shared" si="149"/>
        <v>Underpaid High Performer</v>
      </c>
    </row>
    <row r="1918" spans="1:25">
      <c r="A1918" s="7" t="s">
        <v>2104</v>
      </c>
      <c r="B1918" s="8" t="s">
        <v>11</v>
      </c>
      <c r="C1918" s="8">
        <v>40</v>
      </c>
      <c r="D1918" s="8" t="s">
        <v>20</v>
      </c>
      <c r="E1918" s="8" t="s">
        <v>37</v>
      </c>
      <c r="F1918" s="8" t="s">
        <v>38</v>
      </c>
      <c r="G1918" s="9">
        <v>43832</v>
      </c>
      <c r="H1918" s="8" t="s">
        <v>223</v>
      </c>
      <c r="I1918" s="8" t="s">
        <v>16</v>
      </c>
      <c r="J1918" s="10" t="s">
        <v>24</v>
      </c>
      <c r="K1918" t="str">
        <f>_xlfn.XLOOKUP(A1918,attrition_cleaned!$A:$A,attrition_cleaned!$B:$B,"Missing")</f>
        <v>No</v>
      </c>
      <c r="L1918" s="9"/>
      <c r="M1918">
        <f>_xlfn.XLOOKUP(A1918,compensation_cleaned!$A:$A,compensation_cleaned!$B:$B,"Missing")</f>
        <v>789915</v>
      </c>
      <c r="N1918">
        <f>_xlfn.XLOOKUP(A1918,compensation_cleaned!$A:$A,compensation_cleaned!$C:$C,"Missing")</f>
        <v>70547</v>
      </c>
      <c r="O1918" t="str">
        <f>_xlfn.XLOOKUP(A1918,compensation_cleaned!$A:$A,compensation_cleaned!$D:$D,"Missing")</f>
        <v>L2</v>
      </c>
      <c r="P1918">
        <f>_xlfn.XLOOKUP(A1918,engagement_pivot!$A:$A,engagement_pivot!$B:$B,"Missing")</f>
        <v>4</v>
      </c>
      <c r="Q1918" t="str">
        <f>IF(
  _xlfn.XLOOKUP(A1918, engagement_pivot!A:A, engagement_pivot!C:C, 0) &gt; 0,
  "Yes",
  "No"
)</f>
        <v>Yes</v>
      </c>
      <c r="R1918">
        <f t="shared" si="145"/>
        <v>47</v>
      </c>
      <c r="S1918" t="str">
        <f t="shared" si="146"/>
        <v>37+ months</v>
      </c>
      <c r="T1918">
        <f>_xlfn.XLOOKUP(A1918,performance_pivot!$A:$A,performance_pivot!$B:$B,"Missing")</f>
        <v>3.5</v>
      </c>
      <c r="U1918">
        <f>_xlfn.XLOOKUP(A1918,compensation_cleaned!$A:$A,compensation_cleaned!$F:$F,"Missing")</f>
        <v>746435.40070921986</v>
      </c>
      <c r="V1918" t="str">
        <f t="shared" si="147"/>
        <v>Above Avg Pay</v>
      </c>
      <c r="W1918" t="str">
        <f t="shared" si="148"/>
        <v>Low/Avg Performer</v>
      </c>
      <c r="Y1918" t="str">
        <f t="shared" si="149"/>
        <v>Overpaid Low Performer</v>
      </c>
    </row>
    <row r="1919" spans="1:25">
      <c r="A1919" s="11" t="s">
        <v>2105</v>
      </c>
      <c r="B1919" s="12" t="s">
        <v>11</v>
      </c>
      <c r="C1919" s="12">
        <v>39</v>
      </c>
      <c r="D1919" s="12" t="s">
        <v>12</v>
      </c>
      <c r="E1919" s="12" t="s">
        <v>13</v>
      </c>
      <c r="F1919" s="12" t="s">
        <v>21</v>
      </c>
      <c r="G1919" s="13">
        <v>43409</v>
      </c>
      <c r="H1919" s="12" t="s">
        <v>530</v>
      </c>
      <c r="I1919" s="12" t="s">
        <v>16</v>
      </c>
      <c r="J1919" s="14" t="s">
        <v>24</v>
      </c>
      <c r="K1919" t="str">
        <f>_xlfn.XLOOKUP(A1919,attrition_cleaned!$A:$A,attrition_cleaned!$B:$B,"Missing")</f>
        <v>No</v>
      </c>
      <c r="L1919" s="13"/>
      <c r="M1919">
        <f>_xlfn.XLOOKUP(A1919,compensation_cleaned!$A:$A,compensation_cleaned!$B:$B,"Missing")</f>
        <v>519847</v>
      </c>
      <c r="N1919">
        <f>_xlfn.XLOOKUP(A1919,compensation_cleaned!$A:$A,compensation_cleaned!$C:$C,"Missing")</f>
        <v>32760</v>
      </c>
      <c r="O1919" t="str">
        <f>_xlfn.XLOOKUP(A1919,compensation_cleaned!$A:$A,compensation_cleaned!$D:$D,"Missing")</f>
        <v>L1</v>
      </c>
      <c r="P1919">
        <f>_xlfn.XLOOKUP(A1919,engagement_pivot!$A:$A,engagement_pivot!$B:$B,"Missing")</f>
        <v>3.5</v>
      </c>
      <c r="Q1919" t="str">
        <f>IF(
  _xlfn.XLOOKUP(A1919, engagement_pivot!A:A, engagement_pivot!C:C, 0) &gt; 0,
  "Yes",
  "No"
)</f>
        <v>Yes</v>
      </c>
      <c r="R1919">
        <f t="shared" si="145"/>
        <v>61</v>
      </c>
      <c r="S1919" t="str">
        <f t="shared" si="146"/>
        <v>37+ months</v>
      </c>
      <c r="T1919">
        <f>_xlfn.XLOOKUP(A1919,performance_pivot!$A:$A,performance_pivot!$B:$B,"Missing")</f>
        <v>4</v>
      </c>
      <c r="U1919">
        <f>_xlfn.XLOOKUP(A1919,compensation_cleaned!$A:$A,compensation_cleaned!$F:$F,"Missing")</f>
        <v>499723.03723404254</v>
      </c>
      <c r="V1919" t="str">
        <f t="shared" si="147"/>
        <v>Above Avg Pay</v>
      </c>
      <c r="W1919" t="str">
        <f t="shared" si="148"/>
        <v>High Performer</v>
      </c>
      <c r="Y1919" t="str">
        <f t="shared" si="149"/>
        <v>Well Aligned</v>
      </c>
    </row>
    <row r="1920" spans="1:25">
      <c r="A1920" s="7" t="s">
        <v>2106</v>
      </c>
      <c r="B1920" s="8" t="s">
        <v>19</v>
      </c>
      <c r="C1920" s="8">
        <v>44</v>
      </c>
      <c r="D1920" s="8" t="s">
        <v>20</v>
      </c>
      <c r="E1920" s="8" t="s">
        <v>26</v>
      </c>
      <c r="F1920" s="8" t="s">
        <v>58</v>
      </c>
      <c r="G1920" s="9">
        <v>43623</v>
      </c>
      <c r="H1920" s="8" t="s">
        <v>162</v>
      </c>
      <c r="I1920" s="8" t="s">
        <v>56</v>
      </c>
      <c r="J1920" s="10" t="s">
        <v>24</v>
      </c>
      <c r="K1920" t="str">
        <f>_xlfn.XLOOKUP(A1920,attrition_cleaned!$A:$A,attrition_cleaned!$B:$B,"Missing")</f>
        <v>No</v>
      </c>
      <c r="L1920" s="9"/>
      <c r="M1920">
        <f>_xlfn.XLOOKUP(A1920,compensation_cleaned!$A:$A,compensation_cleaned!$B:$B,"Missing")</f>
        <v>1827011</v>
      </c>
      <c r="N1920">
        <f>_xlfn.XLOOKUP(A1920,compensation_cleaned!$A:$A,compensation_cleaned!$C:$C,"Missing")</f>
        <v>135752</v>
      </c>
      <c r="O1920" t="str">
        <f>_xlfn.XLOOKUP(A1920,compensation_cleaned!$A:$A,compensation_cleaned!$D:$D,"Missing")</f>
        <v>L5</v>
      </c>
      <c r="P1920">
        <f>_xlfn.XLOOKUP(A1920,engagement_pivot!$A:$A,engagement_pivot!$B:$B,"Missing")</f>
        <v>3</v>
      </c>
      <c r="Q1920" t="str">
        <f>IF(
  _xlfn.XLOOKUP(A1920, engagement_pivot!A:A, engagement_pivot!C:C, 0) &gt; 0,
  "Yes",
  "No"
)</f>
        <v>Yes</v>
      </c>
      <c r="R1920">
        <f t="shared" si="145"/>
        <v>54</v>
      </c>
      <c r="S1920" t="str">
        <f t="shared" si="146"/>
        <v>37+ months</v>
      </c>
      <c r="T1920">
        <f>_xlfn.XLOOKUP(A1920,performance_pivot!$A:$A,performance_pivot!$B:$B,"Missing")</f>
        <v>3.75</v>
      </c>
      <c r="U1920">
        <f>_xlfn.XLOOKUP(A1920,compensation_cleaned!$A:$A,compensation_cleaned!$F:$F,"Missing")</f>
        <v>1044648.4727722772</v>
      </c>
      <c r="V1920" t="str">
        <f t="shared" si="147"/>
        <v>Above Avg Pay</v>
      </c>
      <c r="W1920" t="str">
        <f t="shared" si="148"/>
        <v>Low/Avg Performer</v>
      </c>
      <c r="Y1920" t="str">
        <f t="shared" si="149"/>
        <v>Overpaid Low Performer</v>
      </c>
    </row>
    <row r="1921" spans="1:25">
      <c r="A1921" s="11" t="s">
        <v>2107</v>
      </c>
      <c r="B1921" s="12" t="s">
        <v>19</v>
      </c>
      <c r="C1921" s="12">
        <v>42</v>
      </c>
      <c r="D1921" s="12" t="s">
        <v>12</v>
      </c>
      <c r="E1921" s="12" t="s">
        <v>13</v>
      </c>
      <c r="F1921" s="12" t="s">
        <v>21</v>
      </c>
      <c r="G1921" s="13">
        <v>44415</v>
      </c>
      <c r="H1921" s="12" t="s">
        <v>162</v>
      </c>
      <c r="I1921" s="12" t="s">
        <v>31</v>
      </c>
      <c r="J1921" s="14" t="s">
        <v>24</v>
      </c>
      <c r="K1921" t="str">
        <f>_xlfn.XLOOKUP(A1921,attrition_cleaned!$A:$A,attrition_cleaned!$B:$B,"Missing")</f>
        <v>No</v>
      </c>
      <c r="L1921" s="13"/>
      <c r="M1921">
        <f>_xlfn.XLOOKUP(A1921,compensation_cleaned!$A:$A,compensation_cleaned!$B:$B,"Missing")</f>
        <v>870876</v>
      </c>
      <c r="N1921">
        <f>_xlfn.XLOOKUP(A1921,compensation_cleaned!$A:$A,compensation_cleaned!$C:$C,"Missing")</f>
        <v>81937</v>
      </c>
      <c r="O1921" t="str">
        <f>_xlfn.XLOOKUP(A1921,compensation_cleaned!$A:$A,compensation_cleaned!$D:$D,"Missing")</f>
        <v>L2</v>
      </c>
      <c r="P1921">
        <f>_xlfn.XLOOKUP(A1921,engagement_pivot!$A:$A,engagement_pivot!$B:$B,"Missing")</f>
        <v>2</v>
      </c>
      <c r="Q1921" t="str">
        <f>IF(
  _xlfn.XLOOKUP(A1921, engagement_pivot!A:A, engagement_pivot!C:C, 0) &gt; 0,
  "Yes",
  "No"
)</f>
        <v>Yes</v>
      </c>
      <c r="R1921">
        <f t="shared" si="145"/>
        <v>28</v>
      </c>
      <c r="S1921" t="str">
        <f t="shared" si="146"/>
        <v>13–36 months</v>
      </c>
      <c r="T1921">
        <f>_xlfn.XLOOKUP(A1921,performance_pivot!$A:$A,performance_pivot!$B:$B,"Missing")</f>
        <v>3.3333333333333335</v>
      </c>
      <c r="U1921">
        <f>_xlfn.XLOOKUP(A1921,compensation_cleaned!$A:$A,compensation_cleaned!$F:$F,"Missing")</f>
        <v>746435.40070921986</v>
      </c>
      <c r="V1921" t="str">
        <f t="shared" si="147"/>
        <v>Above Avg Pay</v>
      </c>
      <c r="W1921" t="str">
        <f t="shared" si="148"/>
        <v>Low/Avg Performer</v>
      </c>
      <c r="Y1921" t="str">
        <f t="shared" si="149"/>
        <v>Overpaid Low Performer</v>
      </c>
    </row>
    <row r="1922" spans="1:25">
      <c r="A1922" s="7" t="s">
        <v>2108</v>
      </c>
      <c r="B1922" s="8" t="s">
        <v>19</v>
      </c>
      <c r="C1922" s="8">
        <v>24</v>
      </c>
      <c r="D1922" s="8" t="s">
        <v>12</v>
      </c>
      <c r="E1922" s="8" t="s">
        <v>49</v>
      </c>
      <c r="F1922" s="8" t="s">
        <v>68</v>
      </c>
      <c r="G1922" s="9">
        <v>43350</v>
      </c>
      <c r="H1922" s="8" t="s">
        <v>255</v>
      </c>
      <c r="I1922" s="8" t="s">
        <v>31</v>
      </c>
      <c r="J1922" s="10" t="s">
        <v>24</v>
      </c>
      <c r="K1922" t="str">
        <f>_xlfn.XLOOKUP(A1922,attrition_cleaned!$A:$A,attrition_cleaned!$B:$B,"Missing")</f>
        <v>No</v>
      </c>
      <c r="L1922" s="9"/>
      <c r="M1922">
        <f>_xlfn.XLOOKUP(A1922,compensation_cleaned!$A:$A,compensation_cleaned!$B:$B,"Missing")</f>
        <v>660150</v>
      </c>
      <c r="N1922">
        <f>_xlfn.XLOOKUP(A1922,compensation_cleaned!$A:$A,compensation_cleaned!$C:$C,"Missing")</f>
        <v>97630</v>
      </c>
      <c r="O1922" t="str">
        <f>_xlfn.XLOOKUP(A1922,compensation_cleaned!$A:$A,compensation_cleaned!$D:$D,"Missing")</f>
        <v>L2</v>
      </c>
      <c r="P1922">
        <f>_xlfn.XLOOKUP(A1922,engagement_pivot!$A:$A,engagement_pivot!$B:$B,"Missing")</f>
        <v>2</v>
      </c>
      <c r="Q1922" t="str">
        <f>IF(
  _xlfn.XLOOKUP(A1922, engagement_pivot!A:A, engagement_pivot!C:C, 0) &gt; 0,
  "Yes",
  "No"
)</f>
        <v>Yes</v>
      </c>
      <c r="R1922">
        <f t="shared" si="145"/>
        <v>63</v>
      </c>
      <c r="S1922" t="str">
        <f t="shared" si="146"/>
        <v>37+ months</v>
      </c>
      <c r="T1922">
        <f>_xlfn.XLOOKUP(A1922,performance_pivot!$A:$A,performance_pivot!$B:$B,"Missing")</f>
        <v>3</v>
      </c>
      <c r="U1922">
        <f>_xlfn.XLOOKUP(A1922,compensation_cleaned!$A:$A,compensation_cleaned!$F:$F,"Missing")</f>
        <v>746435.40070921986</v>
      </c>
      <c r="V1922" t="str">
        <f t="shared" si="147"/>
        <v>Below Avg Pay</v>
      </c>
      <c r="W1922" t="str">
        <f t="shared" si="148"/>
        <v>Low/Avg Performer</v>
      </c>
      <c r="Y1922" t="str">
        <f t="shared" si="149"/>
        <v>Low Pay &amp; Low Performance</v>
      </c>
    </row>
    <row r="1923" spans="1:25">
      <c r="A1923" s="11" t="s">
        <v>2109</v>
      </c>
      <c r="B1923" s="12" t="s">
        <v>19</v>
      </c>
      <c r="C1923" s="12">
        <v>25</v>
      </c>
      <c r="D1923" s="12" t="s">
        <v>20</v>
      </c>
      <c r="E1923" s="12" t="s">
        <v>33</v>
      </c>
      <c r="F1923" s="12" t="s">
        <v>34</v>
      </c>
      <c r="G1923" s="13">
        <v>44448</v>
      </c>
      <c r="H1923" s="12" t="s">
        <v>683</v>
      </c>
      <c r="I1923" s="12" t="s">
        <v>16</v>
      </c>
      <c r="J1923" s="14" t="s">
        <v>24</v>
      </c>
      <c r="K1923" t="str">
        <f>_xlfn.XLOOKUP(A1923,attrition_cleaned!$A:$A,attrition_cleaned!$B:$B,"Missing")</f>
        <v>Yes</v>
      </c>
      <c r="L1923" s="13">
        <v>46025</v>
      </c>
      <c r="M1923">
        <f>_xlfn.XLOOKUP(A1923,compensation_cleaned!$A:$A,compensation_cleaned!$B:$B,"Missing")</f>
        <v>413357</v>
      </c>
      <c r="N1923">
        <f>_xlfn.XLOOKUP(A1923,compensation_cleaned!$A:$A,compensation_cleaned!$C:$C,"Missing")</f>
        <v>44697</v>
      </c>
      <c r="O1923" t="str">
        <f>_xlfn.XLOOKUP(A1923,compensation_cleaned!$A:$A,compensation_cleaned!$D:$D,"Missing")</f>
        <v>L1</v>
      </c>
      <c r="P1923">
        <f>_xlfn.XLOOKUP(A1923,engagement_pivot!$A:$A,engagement_pivot!$B:$B,"Missing")</f>
        <v>4.5</v>
      </c>
      <c r="Q1923" t="str">
        <f>IF(
  _xlfn.XLOOKUP(A1923, engagement_pivot!A:A, engagement_pivot!C:C, 0) &gt; 0,
  "Yes",
  "No"
)</f>
        <v>Yes</v>
      </c>
      <c r="R1923">
        <f t="shared" ref="R1923:R1986" si="150">IF(K1923="Yes",DATEDIF(G1923,L1923,"M"),DATEDIF(G1923,DATE(2023,12,31),"M"))</f>
        <v>51</v>
      </c>
      <c r="S1923" t="str">
        <f t="shared" ref="S1923:S1986" si="151">IF(R1923&lt;=12,"0–12 months",
 IF(R1923&lt;=36,"13–36 months","37+ months"))</f>
        <v>37+ months</v>
      </c>
      <c r="T1923">
        <f>_xlfn.XLOOKUP(A1923,performance_pivot!$A:$A,performance_pivot!$B:$B,"Missing")</f>
        <v>3.25</v>
      </c>
      <c r="U1923">
        <f>_xlfn.XLOOKUP(A1923,compensation_cleaned!$A:$A,compensation_cleaned!$F:$F,"Missing")</f>
        <v>499723.03723404254</v>
      </c>
      <c r="V1923" t="str">
        <f t="shared" ref="V1923:V1986" si="152">IF(M1923&gt;U1923,"Above Avg Pay","Below Avg Pay")</f>
        <v>Below Avg Pay</v>
      </c>
      <c r="W1923" t="str">
        <f t="shared" ref="W1923:W1986" si="153">IF(T1923&gt;=4,"High Performer","Low/Avg Performer")</f>
        <v>Low/Avg Performer</v>
      </c>
      <c r="Y1923" t="str">
        <f t="shared" si="149"/>
        <v>Low Pay &amp; Low Performance</v>
      </c>
    </row>
    <row r="1924" spans="1:25">
      <c r="A1924" s="7" t="s">
        <v>2110</v>
      </c>
      <c r="B1924" s="8" t="s">
        <v>19</v>
      </c>
      <c r="C1924" s="8">
        <v>36</v>
      </c>
      <c r="D1924" s="8" t="s">
        <v>12</v>
      </c>
      <c r="E1924" s="8" t="s">
        <v>13</v>
      </c>
      <c r="F1924" s="8" t="s">
        <v>21</v>
      </c>
      <c r="G1924" s="9">
        <v>43485</v>
      </c>
      <c r="H1924" s="8" t="s">
        <v>275</v>
      </c>
      <c r="I1924" s="8" t="s">
        <v>56</v>
      </c>
      <c r="J1924" s="10" t="s">
        <v>17</v>
      </c>
      <c r="K1924" t="str">
        <f>_xlfn.XLOOKUP(A1924,attrition_cleaned!$A:$A,attrition_cleaned!$B:$B,"Missing")</f>
        <v>No</v>
      </c>
      <c r="L1924" s="9"/>
      <c r="M1924">
        <f>_xlfn.XLOOKUP(A1924,compensation_cleaned!$A:$A,compensation_cleaned!$B:$B,"Missing")</f>
        <v>503459</v>
      </c>
      <c r="N1924">
        <f>_xlfn.XLOOKUP(A1924,compensation_cleaned!$A:$A,compensation_cleaned!$C:$C,"Missing")</f>
        <v>65611</v>
      </c>
      <c r="O1924" t="str">
        <f>_xlfn.XLOOKUP(A1924,compensation_cleaned!$A:$A,compensation_cleaned!$D:$D,"Missing")</f>
        <v>L1</v>
      </c>
      <c r="P1924">
        <f>_xlfn.XLOOKUP(A1924,engagement_pivot!$A:$A,engagement_pivot!$B:$B,"Missing")</f>
        <v>1</v>
      </c>
      <c r="Q1924" t="str">
        <f>IF(
  _xlfn.XLOOKUP(A1924, engagement_pivot!A:A, engagement_pivot!C:C, 0) &gt; 0,
  "Yes",
  "No"
)</f>
        <v>Yes</v>
      </c>
      <c r="R1924">
        <f t="shared" si="150"/>
        <v>59</v>
      </c>
      <c r="S1924" t="str">
        <f t="shared" si="151"/>
        <v>37+ months</v>
      </c>
      <c r="T1924">
        <f>_xlfn.XLOOKUP(A1924,performance_pivot!$A:$A,performance_pivot!$B:$B,"Missing")</f>
        <v>2.6666666666666665</v>
      </c>
      <c r="U1924">
        <f>_xlfn.XLOOKUP(A1924,compensation_cleaned!$A:$A,compensation_cleaned!$F:$F,"Missing")</f>
        <v>499723.03723404254</v>
      </c>
      <c r="V1924" t="str">
        <f t="shared" si="152"/>
        <v>Above Avg Pay</v>
      </c>
      <c r="W1924" t="str">
        <f t="shared" si="153"/>
        <v>Low/Avg Performer</v>
      </c>
      <c r="Y1924" t="str">
        <f t="shared" ref="Y1924:Y1987" si="154">IF(
 AND(V1924="Above Avg Pay",W1924="High Performer"),"Well Aligned",
 IF(
  AND(V1924="Below Avg Pay",W1924="High Performer"),"Underpaid High Performer",
  IF(
   AND(V1924="Above Avg Pay",W1924="Low/Avg Performer"),"Overpaid Low Performer",
   "Low Pay &amp; Low Performance"
  )
 )
)</f>
        <v>Overpaid Low Performer</v>
      </c>
    </row>
    <row r="1925" spans="1:25">
      <c r="A1925" s="11" t="s">
        <v>2111</v>
      </c>
      <c r="B1925" s="12" t="s">
        <v>19</v>
      </c>
      <c r="C1925" s="12">
        <v>35</v>
      </c>
      <c r="D1925" s="12" t="s">
        <v>12</v>
      </c>
      <c r="E1925" s="12" t="s">
        <v>37</v>
      </c>
      <c r="F1925" s="12" t="s">
        <v>43</v>
      </c>
      <c r="G1925" s="13">
        <v>44897</v>
      </c>
      <c r="H1925" s="12" t="s">
        <v>231</v>
      </c>
      <c r="I1925" s="12" t="s">
        <v>70</v>
      </c>
      <c r="J1925" s="14" t="s">
        <v>24</v>
      </c>
      <c r="K1925" t="str">
        <f>_xlfn.XLOOKUP(A1925,attrition_cleaned!$A:$A,attrition_cleaned!$B:$B,"Missing")</f>
        <v>No</v>
      </c>
      <c r="L1925" s="13"/>
      <c r="M1925">
        <f>_xlfn.XLOOKUP(A1925,compensation_cleaned!$A:$A,compensation_cleaned!$B:$B,"Missing")</f>
        <v>1025243</v>
      </c>
      <c r="N1925">
        <f>_xlfn.XLOOKUP(A1925,compensation_cleaned!$A:$A,compensation_cleaned!$C:$C,"Missing")</f>
        <v>137233</v>
      </c>
      <c r="O1925" t="str">
        <f>_xlfn.XLOOKUP(A1925,compensation_cleaned!$A:$A,compensation_cleaned!$D:$D,"Missing")</f>
        <v>L3</v>
      </c>
      <c r="P1925">
        <f>_xlfn.XLOOKUP(A1925,engagement_pivot!$A:$A,engagement_pivot!$B:$B,"Missing")</f>
        <v>2</v>
      </c>
      <c r="Q1925" t="str">
        <f>IF(
  _xlfn.XLOOKUP(A1925, engagement_pivot!A:A, engagement_pivot!C:C, 0) &gt; 0,
  "Yes",
  "No"
)</f>
        <v>Yes</v>
      </c>
      <c r="R1925">
        <f t="shared" si="150"/>
        <v>12</v>
      </c>
      <c r="S1925" t="str">
        <f t="shared" si="151"/>
        <v>0–12 months</v>
      </c>
      <c r="T1925">
        <f>_xlfn.XLOOKUP(A1925,performance_pivot!$A:$A,performance_pivot!$B:$B,"Missing")</f>
        <v>4</v>
      </c>
      <c r="U1925">
        <f>_xlfn.XLOOKUP(A1925,compensation_cleaned!$A:$A,compensation_cleaned!$F:$F,"Missing")</f>
        <v>1044648.4727722772</v>
      </c>
      <c r="V1925" t="str">
        <f t="shared" si="152"/>
        <v>Below Avg Pay</v>
      </c>
      <c r="W1925" t="str">
        <f t="shared" si="153"/>
        <v>High Performer</v>
      </c>
      <c r="Y1925" t="str">
        <f t="shared" si="154"/>
        <v>Underpaid High Performer</v>
      </c>
    </row>
    <row r="1926" spans="1:25">
      <c r="A1926" s="7" t="s">
        <v>2112</v>
      </c>
      <c r="B1926" s="8" t="s">
        <v>11</v>
      </c>
      <c r="C1926" s="8">
        <v>36</v>
      </c>
      <c r="D1926" s="8" t="s">
        <v>12</v>
      </c>
      <c r="E1926" s="8" t="s">
        <v>37</v>
      </c>
      <c r="F1926" s="8" t="s">
        <v>38</v>
      </c>
      <c r="G1926" s="9">
        <v>43675</v>
      </c>
      <c r="H1926" s="8" t="s">
        <v>66</v>
      </c>
      <c r="I1926" s="8" t="s">
        <v>16</v>
      </c>
      <c r="J1926" s="10" t="s">
        <v>24</v>
      </c>
      <c r="K1926" t="str">
        <f>_xlfn.XLOOKUP(A1926,attrition_cleaned!$A:$A,attrition_cleaned!$B:$B,"Missing")</f>
        <v>No</v>
      </c>
      <c r="L1926" s="9"/>
      <c r="M1926">
        <f>_xlfn.XLOOKUP(A1926,compensation_cleaned!$A:$A,compensation_cleaned!$B:$B,"Missing")</f>
        <v>590199</v>
      </c>
      <c r="N1926">
        <f>_xlfn.XLOOKUP(A1926,compensation_cleaned!$A:$A,compensation_cleaned!$C:$C,"Missing")</f>
        <v>41244</v>
      </c>
      <c r="O1926" t="str">
        <f>_xlfn.XLOOKUP(A1926,compensation_cleaned!$A:$A,compensation_cleaned!$D:$D,"Missing")</f>
        <v>L1</v>
      </c>
      <c r="P1926">
        <f>_xlfn.XLOOKUP(A1926,engagement_pivot!$A:$A,engagement_pivot!$B:$B,"Missing")</f>
        <v>3.5</v>
      </c>
      <c r="Q1926" t="str">
        <f>IF(
  _xlfn.XLOOKUP(A1926, engagement_pivot!A:A, engagement_pivot!C:C, 0) &gt; 0,
  "Yes",
  "No"
)</f>
        <v>Yes</v>
      </c>
      <c r="R1926">
        <f t="shared" si="150"/>
        <v>53</v>
      </c>
      <c r="S1926" t="str">
        <f t="shared" si="151"/>
        <v>37+ months</v>
      </c>
      <c r="T1926">
        <f>_xlfn.XLOOKUP(A1926,performance_pivot!$A:$A,performance_pivot!$B:$B,"Missing")</f>
        <v>3</v>
      </c>
      <c r="U1926">
        <f>_xlfn.XLOOKUP(A1926,compensation_cleaned!$A:$A,compensation_cleaned!$F:$F,"Missing")</f>
        <v>499723.03723404254</v>
      </c>
      <c r="V1926" t="str">
        <f t="shared" si="152"/>
        <v>Above Avg Pay</v>
      </c>
      <c r="W1926" t="str">
        <f t="shared" si="153"/>
        <v>Low/Avg Performer</v>
      </c>
      <c r="Y1926" t="str">
        <f t="shared" si="154"/>
        <v>Overpaid Low Performer</v>
      </c>
    </row>
    <row r="1927" spans="1:25">
      <c r="A1927" s="11" t="s">
        <v>2113</v>
      </c>
      <c r="B1927" s="12" t="s">
        <v>11</v>
      </c>
      <c r="C1927" s="12">
        <v>38</v>
      </c>
      <c r="D1927" s="12" t="s">
        <v>20</v>
      </c>
      <c r="E1927" s="12" t="s">
        <v>33</v>
      </c>
      <c r="F1927" s="12" t="s">
        <v>34</v>
      </c>
      <c r="G1927" s="13">
        <v>42796</v>
      </c>
      <c r="H1927" s="12" t="s">
        <v>105</v>
      </c>
      <c r="I1927" s="12" t="s">
        <v>70</v>
      </c>
      <c r="J1927" s="14" t="s">
        <v>24</v>
      </c>
      <c r="K1927" t="str">
        <f>_xlfn.XLOOKUP(A1927,attrition_cleaned!$A:$A,attrition_cleaned!$B:$B,"Missing")</f>
        <v>No</v>
      </c>
      <c r="L1927" s="13"/>
      <c r="M1927">
        <f>_xlfn.XLOOKUP(A1927,compensation_cleaned!$A:$A,compensation_cleaned!$B:$B,"Missing")</f>
        <v>831198</v>
      </c>
      <c r="N1927">
        <f>_xlfn.XLOOKUP(A1927,compensation_cleaned!$A:$A,compensation_cleaned!$C:$C,"Missing")</f>
        <v>65812</v>
      </c>
      <c r="O1927" t="str">
        <f>_xlfn.XLOOKUP(A1927,compensation_cleaned!$A:$A,compensation_cleaned!$D:$D,"Missing")</f>
        <v>L2</v>
      </c>
      <c r="P1927">
        <f>_xlfn.XLOOKUP(A1927,engagement_pivot!$A:$A,engagement_pivot!$B:$B,"Missing")</f>
        <v>4</v>
      </c>
      <c r="Q1927" t="str">
        <f>IF(
  _xlfn.XLOOKUP(A1927, engagement_pivot!A:A, engagement_pivot!C:C, 0) &gt; 0,
  "Yes",
  "No"
)</f>
        <v>Yes</v>
      </c>
      <c r="R1927">
        <f t="shared" si="150"/>
        <v>81</v>
      </c>
      <c r="S1927" t="str">
        <f t="shared" si="151"/>
        <v>37+ months</v>
      </c>
      <c r="T1927">
        <f>_xlfn.XLOOKUP(A1927,performance_pivot!$A:$A,performance_pivot!$B:$B,"Missing")</f>
        <v>3</v>
      </c>
      <c r="U1927">
        <f>_xlfn.XLOOKUP(A1927,compensation_cleaned!$A:$A,compensation_cleaned!$F:$F,"Missing")</f>
        <v>746435.40070921986</v>
      </c>
      <c r="V1927" t="str">
        <f t="shared" si="152"/>
        <v>Above Avg Pay</v>
      </c>
      <c r="W1927" t="str">
        <f t="shared" si="153"/>
        <v>Low/Avg Performer</v>
      </c>
      <c r="Y1927" t="str">
        <f t="shared" si="154"/>
        <v>Overpaid Low Performer</v>
      </c>
    </row>
    <row r="1928" spans="1:25">
      <c r="A1928" s="7" t="s">
        <v>2114</v>
      </c>
      <c r="B1928" s="8" t="s">
        <v>19</v>
      </c>
      <c r="C1928" s="8">
        <v>27</v>
      </c>
      <c r="D1928" s="8" t="s">
        <v>12</v>
      </c>
      <c r="E1928" s="8" t="s">
        <v>37</v>
      </c>
      <c r="F1928" s="8" t="s">
        <v>43</v>
      </c>
      <c r="G1928" s="9">
        <v>44896</v>
      </c>
      <c r="H1928" s="8" t="s">
        <v>634</v>
      </c>
      <c r="I1928" s="8" t="s">
        <v>70</v>
      </c>
      <c r="J1928" s="10" t="s">
        <v>24</v>
      </c>
      <c r="K1928" t="str">
        <f>_xlfn.XLOOKUP(A1928,attrition_cleaned!$A:$A,attrition_cleaned!$B:$B,"Missing")</f>
        <v>No</v>
      </c>
      <c r="L1928" s="9"/>
      <c r="M1928">
        <f>_xlfn.XLOOKUP(A1928,compensation_cleaned!$A:$A,compensation_cleaned!$B:$B,"Missing")</f>
        <v>492810</v>
      </c>
      <c r="N1928">
        <f>_xlfn.XLOOKUP(A1928,compensation_cleaned!$A:$A,compensation_cleaned!$C:$C,"Missing")</f>
        <v>27050</v>
      </c>
      <c r="O1928" t="str">
        <f>_xlfn.XLOOKUP(A1928,compensation_cleaned!$A:$A,compensation_cleaned!$D:$D,"Missing")</f>
        <v>L1</v>
      </c>
      <c r="P1928">
        <f>_xlfn.XLOOKUP(A1928,engagement_pivot!$A:$A,engagement_pivot!$B:$B,"Missing")</f>
        <v>3.5</v>
      </c>
      <c r="Q1928" t="str">
        <f>IF(
  _xlfn.XLOOKUP(A1928, engagement_pivot!A:A, engagement_pivot!C:C, 0) &gt; 0,
  "Yes",
  "No"
)</f>
        <v>Yes</v>
      </c>
      <c r="R1928">
        <f t="shared" si="150"/>
        <v>12</v>
      </c>
      <c r="S1928" t="str">
        <f t="shared" si="151"/>
        <v>0–12 months</v>
      </c>
      <c r="T1928">
        <f>_xlfn.XLOOKUP(A1928,performance_pivot!$A:$A,performance_pivot!$B:$B,"Missing")</f>
        <v>3</v>
      </c>
      <c r="U1928">
        <f>_xlfn.XLOOKUP(A1928,compensation_cleaned!$A:$A,compensation_cleaned!$F:$F,"Missing")</f>
        <v>499723.03723404254</v>
      </c>
      <c r="V1928" t="str">
        <f t="shared" si="152"/>
        <v>Below Avg Pay</v>
      </c>
      <c r="W1928" t="str">
        <f t="shared" si="153"/>
        <v>Low/Avg Performer</v>
      </c>
      <c r="Y1928" t="str">
        <f t="shared" si="154"/>
        <v>Low Pay &amp; Low Performance</v>
      </c>
    </row>
    <row r="1929" spans="1:25">
      <c r="A1929" s="11" t="s">
        <v>2115</v>
      </c>
      <c r="B1929" s="12" t="s">
        <v>11</v>
      </c>
      <c r="C1929" s="12">
        <v>31</v>
      </c>
      <c r="D1929" s="12" t="s">
        <v>20</v>
      </c>
      <c r="E1929" s="12" t="s">
        <v>26</v>
      </c>
      <c r="F1929" s="12" t="s">
        <v>58</v>
      </c>
      <c r="G1929" s="13">
        <v>43998</v>
      </c>
      <c r="H1929" s="12" t="s">
        <v>198</v>
      </c>
      <c r="I1929" s="12" t="s">
        <v>16</v>
      </c>
      <c r="J1929" s="14" t="s">
        <v>24</v>
      </c>
      <c r="K1929" t="str">
        <f>_xlfn.XLOOKUP(A1929,attrition_cleaned!$A:$A,attrition_cleaned!$B:$B,"Missing")</f>
        <v>No</v>
      </c>
      <c r="L1929" s="13"/>
      <c r="M1929">
        <f>_xlfn.XLOOKUP(A1929,compensation_cleaned!$A:$A,compensation_cleaned!$B:$B,"Missing")</f>
        <v>843281</v>
      </c>
      <c r="N1929">
        <f>_xlfn.XLOOKUP(A1929,compensation_cleaned!$A:$A,compensation_cleaned!$C:$C,"Missing")</f>
        <v>49059</v>
      </c>
      <c r="O1929" t="str">
        <f>_xlfn.XLOOKUP(A1929,compensation_cleaned!$A:$A,compensation_cleaned!$D:$D,"Missing")</f>
        <v>L2</v>
      </c>
      <c r="P1929">
        <f>_xlfn.XLOOKUP(A1929,engagement_pivot!$A:$A,engagement_pivot!$B:$B,"Missing")</f>
        <v>5</v>
      </c>
      <c r="Q1929" t="str">
        <f>IF(
  _xlfn.XLOOKUP(A1929, engagement_pivot!A:A, engagement_pivot!C:C, 0) &gt; 0,
  "Yes",
  "No"
)</f>
        <v>Yes</v>
      </c>
      <c r="R1929">
        <f t="shared" si="150"/>
        <v>42</v>
      </c>
      <c r="S1929" t="str">
        <f t="shared" si="151"/>
        <v>37+ months</v>
      </c>
      <c r="T1929">
        <f>_xlfn.XLOOKUP(A1929,performance_pivot!$A:$A,performance_pivot!$B:$B,"Missing")</f>
        <v>5</v>
      </c>
      <c r="U1929">
        <f>_xlfn.XLOOKUP(A1929,compensation_cleaned!$A:$A,compensation_cleaned!$F:$F,"Missing")</f>
        <v>746435.40070921986</v>
      </c>
      <c r="V1929" t="str">
        <f t="shared" si="152"/>
        <v>Above Avg Pay</v>
      </c>
      <c r="W1929" t="str">
        <f t="shared" si="153"/>
        <v>High Performer</v>
      </c>
      <c r="Y1929" t="str">
        <f t="shared" si="154"/>
        <v>Well Aligned</v>
      </c>
    </row>
    <row r="1930" spans="1:25">
      <c r="A1930" s="7" t="s">
        <v>2116</v>
      </c>
      <c r="B1930" s="8" t="s">
        <v>19</v>
      </c>
      <c r="C1930" s="8">
        <v>33</v>
      </c>
      <c r="D1930" s="8" t="s">
        <v>20</v>
      </c>
      <c r="E1930" s="8" t="s">
        <v>26</v>
      </c>
      <c r="F1930" s="8" t="s">
        <v>27</v>
      </c>
      <c r="G1930" s="9">
        <v>43126</v>
      </c>
      <c r="H1930" s="8" t="s">
        <v>368</v>
      </c>
      <c r="I1930" s="8" t="s">
        <v>16</v>
      </c>
      <c r="J1930" s="10" t="s">
        <v>24</v>
      </c>
      <c r="K1930" t="str">
        <f>_xlfn.XLOOKUP(A1930,attrition_cleaned!$A:$A,attrition_cleaned!$B:$B,"Missing")</f>
        <v>Yes</v>
      </c>
      <c r="L1930" s="9">
        <v>43536</v>
      </c>
      <c r="M1930">
        <f>_xlfn.XLOOKUP(A1930,compensation_cleaned!$A:$A,compensation_cleaned!$B:$B,"Missing")</f>
        <v>752379</v>
      </c>
      <c r="N1930">
        <f>_xlfn.XLOOKUP(A1930,compensation_cleaned!$A:$A,compensation_cleaned!$C:$C,"Missing")</f>
        <v>68722</v>
      </c>
      <c r="O1930" t="str">
        <f>_xlfn.XLOOKUP(A1930,compensation_cleaned!$A:$A,compensation_cleaned!$D:$D,"Missing")</f>
        <v>L2</v>
      </c>
      <c r="P1930">
        <f>_xlfn.XLOOKUP(A1930,engagement_pivot!$A:$A,engagement_pivot!$B:$B,"Missing")</f>
        <v>4</v>
      </c>
      <c r="Q1930" t="str">
        <f>IF(
  _xlfn.XLOOKUP(A1930, engagement_pivot!A:A, engagement_pivot!C:C, 0) &gt; 0,
  "Yes",
  "No"
)</f>
        <v>Yes</v>
      </c>
      <c r="R1930">
        <f t="shared" si="150"/>
        <v>13</v>
      </c>
      <c r="S1930" t="str">
        <f t="shared" si="151"/>
        <v>13–36 months</v>
      </c>
      <c r="T1930">
        <f>_xlfn.XLOOKUP(A1930,performance_pivot!$A:$A,performance_pivot!$B:$B,"Missing")</f>
        <v>3.5</v>
      </c>
      <c r="U1930">
        <f>_xlfn.XLOOKUP(A1930,compensation_cleaned!$A:$A,compensation_cleaned!$F:$F,"Missing")</f>
        <v>746435.40070921986</v>
      </c>
      <c r="V1930" t="str">
        <f t="shared" si="152"/>
        <v>Above Avg Pay</v>
      </c>
      <c r="W1930" t="str">
        <f t="shared" si="153"/>
        <v>Low/Avg Performer</v>
      </c>
      <c r="Y1930" t="str">
        <f t="shared" si="154"/>
        <v>Overpaid Low Performer</v>
      </c>
    </row>
    <row r="1931" spans="1:25">
      <c r="A1931" s="11" t="s">
        <v>2117</v>
      </c>
      <c r="B1931" s="12" t="s">
        <v>19</v>
      </c>
      <c r="C1931" s="12">
        <v>33</v>
      </c>
      <c r="D1931" s="12" t="s">
        <v>12</v>
      </c>
      <c r="E1931" s="12" t="s">
        <v>13</v>
      </c>
      <c r="F1931" s="12" t="s">
        <v>21</v>
      </c>
      <c r="G1931" s="13">
        <v>43821</v>
      </c>
      <c r="H1931" s="12" t="s">
        <v>571</v>
      </c>
      <c r="I1931" s="12" t="s">
        <v>23</v>
      </c>
      <c r="J1931" s="14" t="s">
        <v>24</v>
      </c>
      <c r="K1931" t="str">
        <f>_xlfn.XLOOKUP(A1931,attrition_cleaned!$A:$A,attrition_cleaned!$B:$B,"Missing")</f>
        <v>No</v>
      </c>
      <c r="L1931" s="13"/>
      <c r="M1931">
        <f>_xlfn.XLOOKUP(A1931,compensation_cleaned!$A:$A,compensation_cleaned!$B:$B,"Missing")</f>
        <v>704544</v>
      </c>
      <c r="N1931">
        <f>_xlfn.XLOOKUP(A1931,compensation_cleaned!$A:$A,compensation_cleaned!$C:$C,"Missing")</f>
        <v>90189</v>
      </c>
      <c r="O1931" t="str">
        <f>_xlfn.XLOOKUP(A1931,compensation_cleaned!$A:$A,compensation_cleaned!$D:$D,"Missing")</f>
        <v>L2</v>
      </c>
      <c r="P1931">
        <f>_xlfn.XLOOKUP(A1931,engagement_pivot!$A:$A,engagement_pivot!$B:$B,"Missing")</f>
        <v>2</v>
      </c>
      <c r="Q1931" t="str">
        <f>IF(
  _xlfn.XLOOKUP(A1931, engagement_pivot!A:A, engagement_pivot!C:C, 0) &gt; 0,
  "Yes",
  "No"
)</f>
        <v>Yes</v>
      </c>
      <c r="R1931">
        <f t="shared" si="150"/>
        <v>48</v>
      </c>
      <c r="S1931" t="str">
        <f t="shared" si="151"/>
        <v>37+ months</v>
      </c>
      <c r="T1931">
        <f>_xlfn.XLOOKUP(A1931,performance_pivot!$A:$A,performance_pivot!$B:$B,"Missing")</f>
        <v>3</v>
      </c>
      <c r="U1931">
        <f>_xlfn.XLOOKUP(A1931,compensation_cleaned!$A:$A,compensation_cleaned!$F:$F,"Missing")</f>
        <v>746435.40070921986</v>
      </c>
      <c r="V1931" t="str">
        <f t="shared" si="152"/>
        <v>Below Avg Pay</v>
      </c>
      <c r="W1931" t="str">
        <f t="shared" si="153"/>
        <v>Low/Avg Performer</v>
      </c>
      <c r="Y1931" t="str">
        <f t="shared" si="154"/>
        <v>Low Pay &amp; Low Performance</v>
      </c>
    </row>
    <row r="1932" spans="1:25">
      <c r="A1932" s="7" t="s">
        <v>2118</v>
      </c>
      <c r="B1932" s="8" t="s">
        <v>11</v>
      </c>
      <c r="C1932" s="8">
        <v>41</v>
      </c>
      <c r="D1932" s="8" t="s">
        <v>20</v>
      </c>
      <c r="E1932" s="8" t="s">
        <v>13</v>
      </c>
      <c r="F1932" s="8" t="s">
        <v>14</v>
      </c>
      <c r="G1932" s="9">
        <v>45150</v>
      </c>
      <c r="H1932" s="8" t="s">
        <v>126</v>
      </c>
      <c r="I1932" s="8" t="s">
        <v>23</v>
      </c>
      <c r="J1932" s="10" t="s">
        <v>24</v>
      </c>
      <c r="K1932" t="str">
        <f>_xlfn.XLOOKUP(A1932,attrition_cleaned!$A:$A,attrition_cleaned!$B:$B,"Missing")</f>
        <v>No</v>
      </c>
      <c r="L1932" s="9"/>
      <c r="M1932">
        <f>_xlfn.XLOOKUP(A1932,compensation_cleaned!$A:$A,compensation_cleaned!$B:$B,"Missing")</f>
        <v>609097</v>
      </c>
      <c r="N1932">
        <f>_xlfn.XLOOKUP(A1932,compensation_cleaned!$A:$A,compensation_cleaned!$C:$C,"Missing")</f>
        <v>52544</v>
      </c>
      <c r="O1932" t="str">
        <f>_xlfn.XLOOKUP(A1932,compensation_cleaned!$A:$A,compensation_cleaned!$D:$D,"Missing")</f>
        <v>L2</v>
      </c>
      <c r="P1932">
        <f>_xlfn.XLOOKUP(A1932,engagement_pivot!$A:$A,engagement_pivot!$B:$B,"Missing")</f>
        <v>3.3333333333333335</v>
      </c>
      <c r="Q1932" t="str">
        <f>IF(
  _xlfn.XLOOKUP(A1932, engagement_pivot!A:A, engagement_pivot!C:C, 0) &gt; 0,
  "Yes",
  "No"
)</f>
        <v>Yes</v>
      </c>
      <c r="R1932">
        <f t="shared" si="150"/>
        <v>4</v>
      </c>
      <c r="S1932" t="str">
        <f t="shared" si="151"/>
        <v>0–12 months</v>
      </c>
      <c r="T1932">
        <f>_xlfn.XLOOKUP(A1932,performance_pivot!$A:$A,performance_pivot!$B:$B,"Missing")</f>
        <v>3</v>
      </c>
      <c r="U1932">
        <f>_xlfn.XLOOKUP(A1932,compensation_cleaned!$A:$A,compensation_cleaned!$F:$F,"Missing")</f>
        <v>746435.40070921986</v>
      </c>
      <c r="V1932" t="str">
        <f t="shared" si="152"/>
        <v>Below Avg Pay</v>
      </c>
      <c r="W1932" t="str">
        <f t="shared" si="153"/>
        <v>Low/Avg Performer</v>
      </c>
      <c r="Y1932" t="str">
        <f t="shared" si="154"/>
        <v>Low Pay &amp; Low Performance</v>
      </c>
    </row>
    <row r="1933" spans="1:25">
      <c r="A1933" s="11" t="s">
        <v>2119</v>
      </c>
      <c r="B1933" s="12" t="s">
        <v>11</v>
      </c>
      <c r="C1933" s="12">
        <v>25</v>
      </c>
      <c r="D1933" s="12" t="s">
        <v>20</v>
      </c>
      <c r="E1933" s="12" t="s">
        <v>49</v>
      </c>
      <c r="F1933" s="12" t="s">
        <v>65</v>
      </c>
      <c r="G1933" s="13">
        <v>45126</v>
      </c>
      <c r="H1933" s="12" t="s">
        <v>215</v>
      </c>
      <c r="I1933" s="12" t="s">
        <v>16</v>
      </c>
      <c r="J1933" s="14" t="s">
        <v>17</v>
      </c>
      <c r="K1933" t="str">
        <f>_xlfn.XLOOKUP(A1933,attrition_cleaned!$A:$A,attrition_cleaned!$B:$B,"Missing")</f>
        <v>Yes</v>
      </c>
      <c r="L1933" s="13">
        <v>46378</v>
      </c>
      <c r="M1933">
        <f>_xlfn.XLOOKUP(A1933,compensation_cleaned!$A:$A,compensation_cleaned!$B:$B,"Missing")</f>
        <v>674960</v>
      </c>
      <c r="N1933">
        <f>_xlfn.XLOOKUP(A1933,compensation_cleaned!$A:$A,compensation_cleaned!$C:$C,"Missing")</f>
        <v>39854</v>
      </c>
      <c r="O1933" t="str">
        <f>_xlfn.XLOOKUP(A1933,compensation_cleaned!$A:$A,compensation_cleaned!$D:$D,"Missing")</f>
        <v>L2</v>
      </c>
      <c r="P1933">
        <f>_xlfn.XLOOKUP(A1933,engagement_pivot!$A:$A,engagement_pivot!$B:$B,"Missing")</f>
        <v>4</v>
      </c>
      <c r="Q1933" t="str">
        <f>IF(
  _xlfn.XLOOKUP(A1933, engagement_pivot!A:A, engagement_pivot!C:C, 0) &gt; 0,
  "Yes",
  "No"
)</f>
        <v>Yes</v>
      </c>
      <c r="R1933">
        <f t="shared" si="150"/>
        <v>41</v>
      </c>
      <c r="S1933" t="str">
        <f t="shared" si="151"/>
        <v>37+ months</v>
      </c>
      <c r="T1933">
        <f>_xlfn.XLOOKUP(A1933,performance_pivot!$A:$A,performance_pivot!$B:$B,"Missing")</f>
        <v>4</v>
      </c>
      <c r="U1933">
        <f>_xlfn.XLOOKUP(A1933,compensation_cleaned!$A:$A,compensation_cleaned!$F:$F,"Missing")</f>
        <v>746435.40070921986</v>
      </c>
      <c r="V1933" t="str">
        <f t="shared" si="152"/>
        <v>Below Avg Pay</v>
      </c>
      <c r="W1933" t="str">
        <f t="shared" si="153"/>
        <v>High Performer</v>
      </c>
      <c r="Y1933" t="str">
        <f t="shared" si="154"/>
        <v>Underpaid High Performer</v>
      </c>
    </row>
    <row r="1934" spans="1:25">
      <c r="A1934" s="7" t="s">
        <v>2120</v>
      </c>
      <c r="B1934" s="8" t="s">
        <v>19</v>
      </c>
      <c r="C1934" s="8">
        <v>43</v>
      </c>
      <c r="D1934" s="8" t="s">
        <v>20</v>
      </c>
      <c r="E1934" s="8" t="s">
        <v>33</v>
      </c>
      <c r="F1934" s="8" t="s">
        <v>34</v>
      </c>
      <c r="G1934" s="9">
        <v>44962</v>
      </c>
      <c r="H1934" s="8" t="s">
        <v>53</v>
      </c>
      <c r="I1934" s="8" t="s">
        <v>70</v>
      </c>
      <c r="J1934" s="10" t="s">
        <v>24</v>
      </c>
      <c r="K1934" t="str">
        <f>_xlfn.XLOOKUP(A1934,attrition_cleaned!$A:$A,attrition_cleaned!$B:$B,"Missing")</f>
        <v>No</v>
      </c>
      <c r="L1934" s="9"/>
      <c r="M1934">
        <f>_xlfn.XLOOKUP(A1934,compensation_cleaned!$A:$A,compensation_cleaned!$B:$B,"Missing")</f>
        <v>892193</v>
      </c>
      <c r="N1934">
        <f>_xlfn.XLOOKUP(A1934,compensation_cleaned!$A:$A,compensation_cleaned!$C:$C,"Missing")</f>
        <v>60143</v>
      </c>
      <c r="O1934" t="str">
        <f>_xlfn.XLOOKUP(A1934,compensation_cleaned!$A:$A,compensation_cleaned!$D:$D,"Missing")</f>
        <v>L2</v>
      </c>
      <c r="P1934">
        <f>_xlfn.XLOOKUP(A1934,engagement_pivot!$A:$A,engagement_pivot!$B:$B,"Missing")</f>
        <v>3.5</v>
      </c>
      <c r="Q1934" t="str">
        <f>IF(
  _xlfn.XLOOKUP(A1934, engagement_pivot!A:A, engagement_pivot!C:C, 0) &gt; 0,
  "Yes",
  "No"
)</f>
        <v>Yes</v>
      </c>
      <c r="R1934">
        <f t="shared" si="150"/>
        <v>10</v>
      </c>
      <c r="S1934" t="str">
        <f t="shared" si="151"/>
        <v>0–12 months</v>
      </c>
      <c r="T1934">
        <f>_xlfn.XLOOKUP(A1934,performance_pivot!$A:$A,performance_pivot!$B:$B,"Missing")</f>
        <v>4</v>
      </c>
      <c r="U1934">
        <f>_xlfn.XLOOKUP(A1934,compensation_cleaned!$A:$A,compensation_cleaned!$F:$F,"Missing")</f>
        <v>746435.40070921986</v>
      </c>
      <c r="V1934" t="str">
        <f t="shared" si="152"/>
        <v>Above Avg Pay</v>
      </c>
      <c r="W1934" t="str">
        <f t="shared" si="153"/>
        <v>High Performer</v>
      </c>
      <c r="Y1934" t="str">
        <f t="shared" si="154"/>
        <v>Well Aligned</v>
      </c>
    </row>
    <row r="1935" spans="1:25">
      <c r="A1935" s="11" t="s">
        <v>2121</v>
      </c>
      <c r="B1935" s="12" t="s">
        <v>19</v>
      </c>
      <c r="C1935" s="12">
        <v>41</v>
      </c>
      <c r="D1935" s="12" t="s">
        <v>12</v>
      </c>
      <c r="E1935" s="12" t="s">
        <v>33</v>
      </c>
      <c r="F1935" s="12" t="s">
        <v>34</v>
      </c>
      <c r="G1935" s="13">
        <v>44056</v>
      </c>
      <c r="H1935" s="12" t="s">
        <v>767</v>
      </c>
      <c r="I1935" s="12" t="s">
        <v>70</v>
      </c>
      <c r="J1935" s="14" t="s">
        <v>24</v>
      </c>
      <c r="K1935" t="str">
        <f>_xlfn.XLOOKUP(A1935,attrition_cleaned!$A:$A,attrition_cleaned!$B:$B,"Missing")</f>
        <v>No</v>
      </c>
      <c r="L1935" s="13"/>
      <c r="M1935">
        <f>_xlfn.XLOOKUP(A1935,compensation_cleaned!$A:$A,compensation_cleaned!$B:$B,"Missing")</f>
        <v>828859</v>
      </c>
      <c r="N1935">
        <f>_xlfn.XLOOKUP(A1935,compensation_cleaned!$A:$A,compensation_cleaned!$C:$C,"Missing")</f>
        <v>51587</v>
      </c>
      <c r="O1935" t="str">
        <f>_xlfn.XLOOKUP(A1935,compensation_cleaned!$A:$A,compensation_cleaned!$D:$D,"Missing")</f>
        <v>L2</v>
      </c>
      <c r="P1935">
        <f>_xlfn.XLOOKUP(A1935,engagement_pivot!$A:$A,engagement_pivot!$B:$B,"Missing")</f>
        <v>4</v>
      </c>
      <c r="Q1935" t="str">
        <f>IF(
  _xlfn.XLOOKUP(A1935, engagement_pivot!A:A, engagement_pivot!C:C, 0) &gt; 0,
  "Yes",
  "No"
)</f>
        <v>Yes</v>
      </c>
      <c r="R1935">
        <f t="shared" si="150"/>
        <v>40</v>
      </c>
      <c r="S1935" t="str">
        <f t="shared" si="151"/>
        <v>37+ months</v>
      </c>
      <c r="T1935">
        <f>_xlfn.XLOOKUP(A1935,performance_pivot!$A:$A,performance_pivot!$B:$B,"Missing")</f>
        <v>2.5</v>
      </c>
      <c r="U1935">
        <f>_xlfn.XLOOKUP(A1935,compensation_cleaned!$A:$A,compensation_cleaned!$F:$F,"Missing")</f>
        <v>746435.40070921986</v>
      </c>
      <c r="V1935" t="str">
        <f t="shared" si="152"/>
        <v>Above Avg Pay</v>
      </c>
      <c r="W1935" t="str">
        <f t="shared" si="153"/>
        <v>Low/Avg Performer</v>
      </c>
      <c r="Y1935" t="str">
        <f t="shared" si="154"/>
        <v>Overpaid Low Performer</v>
      </c>
    </row>
    <row r="1936" spans="1:25">
      <c r="A1936" s="7" t="s">
        <v>2122</v>
      </c>
      <c r="B1936" s="8" t="s">
        <v>19</v>
      </c>
      <c r="C1936" s="8">
        <v>36</v>
      </c>
      <c r="D1936" s="8" t="s">
        <v>20</v>
      </c>
      <c r="E1936" s="8" t="s">
        <v>37</v>
      </c>
      <c r="F1936" s="8" t="s">
        <v>43</v>
      </c>
      <c r="G1936" s="9">
        <v>43335</v>
      </c>
      <c r="H1936" s="8" t="s">
        <v>656</v>
      </c>
      <c r="I1936" s="8" t="s">
        <v>70</v>
      </c>
      <c r="J1936" s="10" t="s">
        <v>24</v>
      </c>
      <c r="K1936" t="str">
        <f>_xlfn.XLOOKUP(A1936,attrition_cleaned!$A:$A,attrition_cleaned!$B:$B,"Missing")</f>
        <v>No</v>
      </c>
      <c r="L1936" s="9"/>
      <c r="M1936">
        <f>_xlfn.XLOOKUP(A1936,compensation_cleaned!$A:$A,compensation_cleaned!$B:$B,"Missing")</f>
        <v>1118814</v>
      </c>
      <c r="N1936">
        <f>_xlfn.XLOOKUP(A1936,compensation_cleaned!$A:$A,compensation_cleaned!$C:$C,"Missing")</f>
        <v>147736</v>
      </c>
      <c r="O1936" t="str">
        <f>_xlfn.XLOOKUP(A1936,compensation_cleaned!$A:$A,compensation_cleaned!$D:$D,"Missing")</f>
        <v>L3</v>
      </c>
      <c r="P1936">
        <f>_xlfn.XLOOKUP(A1936,engagement_pivot!$A:$A,engagement_pivot!$B:$B,"Missing")</f>
        <v>1.5</v>
      </c>
      <c r="Q1936" t="str">
        <f>IF(
  _xlfn.XLOOKUP(A1936, engagement_pivot!A:A, engagement_pivot!C:C, 0) &gt; 0,
  "Yes",
  "No"
)</f>
        <v>Yes</v>
      </c>
      <c r="R1936">
        <f t="shared" si="150"/>
        <v>64</v>
      </c>
      <c r="S1936" t="str">
        <f t="shared" si="151"/>
        <v>37+ months</v>
      </c>
      <c r="T1936">
        <f>_xlfn.XLOOKUP(A1936,performance_pivot!$A:$A,performance_pivot!$B:$B,"Missing")</f>
        <v>3.6666666666666665</v>
      </c>
      <c r="U1936">
        <f>_xlfn.XLOOKUP(A1936,compensation_cleaned!$A:$A,compensation_cleaned!$F:$F,"Missing")</f>
        <v>1044648.4727722772</v>
      </c>
      <c r="V1936" t="str">
        <f t="shared" si="152"/>
        <v>Above Avg Pay</v>
      </c>
      <c r="W1936" t="str">
        <f t="shared" si="153"/>
        <v>Low/Avg Performer</v>
      </c>
      <c r="Y1936" t="str">
        <f t="shared" si="154"/>
        <v>Overpaid Low Performer</v>
      </c>
    </row>
    <row r="1937" spans="1:25">
      <c r="A1937" s="11" t="s">
        <v>2123</v>
      </c>
      <c r="B1937" s="12" t="s">
        <v>19</v>
      </c>
      <c r="C1937" s="12">
        <v>22</v>
      </c>
      <c r="D1937" s="12" t="s">
        <v>20</v>
      </c>
      <c r="E1937" s="12" t="s">
        <v>33</v>
      </c>
      <c r="F1937" s="12" t="s">
        <v>34</v>
      </c>
      <c r="G1937" s="13">
        <v>43422</v>
      </c>
      <c r="H1937" s="12" t="s">
        <v>90</v>
      </c>
      <c r="I1937" s="12" t="s">
        <v>23</v>
      </c>
      <c r="J1937" s="14" t="s">
        <v>24</v>
      </c>
      <c r="K1937" t="str">
        <f>_xlfn.XLOOKUP(A1937,attrition_cleaned!$A:$A,attrition_cleaned!$B:$B,"Missing")</f>
        <v>No</v>
      </c>
      <c r="L1937" s="13"/>
      <c r="M1937">
        <f>_xlfn.XLOOKUP(A1937,compensation_cleaned!$A:$A,compensation_cleaned!$B:$B,"Missing")</f>
        <v>857930</v>
      </c>
      <c r="N1937">
        <f>_xlfn.XLOOKUP(A1937,compensation_cleaned!$A:$A,compensation_cleaned!$C:$C,"Missing")</f>
        <v>104176</v>
      </c>
      <c r="O1937" t="str">
        <f>_xlfn.XLOOKUP(A1937,compensation_cleaned!$A:$A,compensation_cleaned!$D:$D,"Missing")</f>
        <v>L2</v>
      </c>
      <c r="P1937">
        <f>_xlfn.XLOOKUP(A1937,engagement_pivot!$A:$A,engagement_pivot!$B:$B,"Missing")</f>
        <v>2</v>
      </c>
      <c r="Q1937" t="str">
        <f>IF(
  _xlfn.XLOOKUP(A1937, engagement_pivot!A:A, engagement_pivot!C:C, 0) &gt; 0,
  "Yes",
  "No"
)</f>
        <v>Yes</v>
      </c>
      <c r="R1937">
        <f t="shared" si="150"/>
        <v>61</v>
      </c>
      <c r="S1937" t="str">
        <f t="shared" si="151"/>
        <v>37+ months</v>
      </c>
      <c r="T1937">
        <f>_xlfn.XLOOKUP(A1937,performance_pivot!$A:$A,performance_pivot!$B:$B,"Missing")</f>
        <v>3.6666666666666665</v>
      </c>
      <c r="U1937">
        <f>_xlfn.XLOOKUP(A1937,compensation_cleaned!$A:$A,compensation_cleaned!$F:$F,"Missing")</f>
        <v>746435.40070921986</v>
      </c>
      <c r="V1937" t="str">
        <f t="shared" si="152"/>
        <v>Above Avg Pay</v>
      </c>
      <c r="W1937" t="str">
        <f t="shared" si="153"/>
        <v>Low/Avg Performer</v>
      </c>
      <c r="Y1937" t="str">
        <f t="shared" si="154"/>
        <v>Overpaid Low Performer</v>
      </c>
    </row>
    <row r="1938" spans="1:25">
      <c r="A1938" s="7" t="s">
        <v>2124</v>
      </c>
      <c r="B1938" s="8" t="s">
        <v>19</v>
      </c>
      <c r="C1938" s="8">
        <v>40</v>
      </c>
      <c r="D1938" s="8" t="s">
        <v>12</v>
      </c>
      <c r="E1938" s="8" t="s">
        <v>33</v>
      </c>
      <c r="F1938" s="8" t="s">
        <v>34</v>
      </c>
      <c r="G1938" s="9">
        <v>44073</v>
      </c>
      <c r="H1938" s="8" t="s">
        <v>62</v>
      </c>
      <c r="I1938" s="8" t="s">
        <v>23</v>
      </c>
      <c r="J1938" s="10" t="s">
        <v>24</v>
      </c>
      <c r="K1938" t="str">
        <f>_xlfn.XLOOKUP(A1938,attrition_cleaned!$A:$A,attrition_cleaned!$B:$B,"Missing")</f>
        <v>No</v>
      </c>
      <c r="L1938" s="9"/>
      <c r="M1938">
        <f>_xlfn.XLOOKUP(A1938,compensation_cleaned!$A:$A,compensation_cleaned!$B:$B,"Missing")</f>
        <v>995685</v>
      </c>
      <c r="N1938">
        <f>_xlfn.XLOOKUP(A1938,compensation_cleaned!$A:$A,compensation_cleaned!$C:$C,"Missing")</f>
        <v>71665</v>
      </c>
      <c r="O1938" t="str">
        <f>_xlfn.XLOOKUP(A1938,compensation_cleaned!$A:$A,compensation_cleaned!$D:$D,"Missing")</f>
        <v>L3</v>
      </c>
      <c r="P1938">
        <f>_xlfn.XLOOKUP(A1938,engagement_pivot!$A:$A,engagement_pivot!$B:$B,"Missing")</f>
        <v>3</v>
      </c>
      <c r="Q1938" t="str">
        <f>IF(
  _xlfn.XLOOKUP(A1938, engagement_pivot!A:A, engagement_pivot!C:C, 0) &gt; 0,
  "Yes",
  "No"
)</f>
        <v>Yes</v>
      </c>
      <c r="R1938">
        <f t="shared" si="150"/>
        <v>40</v>
      </c>
      <c r="S1938" t="str">
        <f t="shared" si="151"/>
        <v>37+ months</v>
      </c>
      <c r="T1938">
        <f>_xlfn.XLOOKUP(A1938,performance_pivot!$A:$A,performance_pivot!$B:$B,"Missing")</f>
        <v>3.75</v>
      </c>
      <c r="U1938">
        <f>_xlfn.XLOOKUP(A1938,compensation_cleaned!$A:$A,compensation_cleaned!$F:$F,"Missing")</f>
        <v>1044648.4727722772</v>
      </c>
      <c r="V1938" t="str">
        <f t="shared" si="152"/>
        <v>Below Avg Pay</v>
      </c>
      <c r="W1938" t="str">
        <f t="shared" si="153"/>
        <v>Low/Avg Performer</v>
      </c>
      <c r="Y1938" t="str">
        <f t="shared" si="154"/>
        <v>Low Pay &amp; Low Performance</v>
      </c>
    </row>
    <row r="1939" spans="1:25">
      <c r="A1939" s="11" t="s">
        <v>2125</v>
      </c>
      <c r="B1939" s="12" t="s">
        <v>19</v>
      </c>
      <c r="C1939" s="12">
        <v>22</v>
      </c>
      <c r="D1939" s="12" t="s">
        <v>20</v>
      </c>
      <c r="E1939" s="12" t="s">
        <v>26</v>
      </c>
      <c r="F1939" s="12" t="s">
        <v>27</v>
      </c>
      <c r="G1939" s="13">
        <v>43557</v>
      </c>
      <c r="H1939" s="12" t="s">
        <v>265</v>
      </c>
      <c r="I1939" s="12" t="s">
        <v>45</v>
      </c>
      <c r="J1939" s="14" t="s">
        <v>24</v>
      </c>
      <c r="K1939" t="str">
        <f>_xlfn.XLOOKUP(A1939,attrition_cleaned!$A:$A,attrition_cleaned!$B:$B,"Missing")</f>
        <v>No</v>
      </c>
      <c r="L1939" s="13"/>
      <c r="M1939">
        <f>_xlfn.XLOOKUP(A1939,compensation_cleaned!$A:$A,compensation_cleaned!$B:$B,"Missing")</f>
        <v>1132033</v>
      </c>
      <c r="N1939">
        <f>_xlfn.XLOOKUP(A1939,compensation_cleaned!$A:$A,compensation_cleaned!$C:$C,"Missing")</f>
        <v>124290</v>
      </c>
      <c r="O1939" t="str">
        <f>_xlfn.XLOOKUP(A1939,compensation_cleaned!$A:$A,compensation_cleaned!$D:$D,"Missing")</f>
        <v>L3</v>
      </c>
      <c r="P1939">
        <f>_xlfn.XLOOKUP(A1939,engagement_pivot!$A:$A,engagement_pivot!$B:$B,"Missing")</f>
        <v>3</v>
      </c>
      <c r="Q1939" t="str">
        <f>IF(
  _xlfn.XLOOKUP(A1939, engagement_pivot!A:A, engagement_pivot!C:C, 0) &gt; 0,
  "Yes",
  "No"
)</f>
        <v>Yes</v>
      </c>
      <c r="R1939">
        <f t="shared" si="150"/>
        <v>56</v>
      </c>
      <c r="S1939" t="str">
        <f t="shared" si="151"/>
        <v>37+ months</v>
      </c>
      <c r="T1939">
        <f>_xlfn.XLOOKUP(A1939,performance_pivot!$A:$A,performance_pivot!$B:$B,"Missing")</f>
        <v>3.5</v>
      </c>
      <c r="U1939">
        <f>_xlfn.XLOOKUP(A1939,compensation_cleaned!$A:$A,compensation_cleaned!$F:$F,"Missing")</f>
        <v>1044648.4727722772</v>
      </c>
      <c r="V1939" t="str">
        <f t="shared" si="152"/>
        <v>Above Avg Pay</v>
      </c>
      <c r="W1939" t="str">
        <f t="shared" si="153"/>
        <v>Low/Avg Performer</v>
      </c>
      <c r="Y1939" t="str">
        <f t="shared" si="154"/>
        <v>Overpaid Low Performer</v>
      </c>
    </row>
    <row r="1940" spans="1:25">
      <c r="A1940" s="7" t="s">
        <v>2126</v>
      </c>
      <c r="B1940" s="8" t="s">
        <v>19</v>
      </c>
      <c r="C1940" s="8">
        <v>41</v>
      </c>
      <c r="D1940" s="8" t="s">
        <v>20</v>
      </c>
      <c r="E1940" s="8" t="s">
        <v>37</v>
      </c>
      <c r="F1940" s="8" t="s">
        <v>43</v>
      </c>
      <c r="G1940" s="9">
        <v>45271</v>
      </c>
      <c r="H1940" s="8" t="s">
        <v>422</v>
      </c>
      <c r="I1940" s="8" t="s">
        <v>23</v>
      </c>
      <c r="J1940" s="10" t="s">
        <v>24</v>
      </c>
      <c r="K1940" t="str">
        <f>_xlfn.XLOOKUP(A1940,attrition_cleaned!$A:$A,attrition_cleaned!$B:$B,"Missing")</f>
        <v>No</v>
      </c>
      <c r="L1940" s="9"/>
      <c r="M1940">
        <f>_xlfn.XLOOKUP(A1940,compensation_cleaned!$A:$A,compensation_cleaned!$B:$B,"Missing")</f>
        <v>1111228</v>
      </c>
      <c r="N1940">
        <f>_xlfn.XLOOKUP(A1940,compensation_cleaned!$A:$A,compensation_cleaned!$C:$C,"Missing")</f>
        <v>121850</v>
      </c>
      <c r="O1940" t="str">
        <f>_xlfn.XLOOKUP(A1940,compensation_cleaned!$A:$A,compensation_cleaned!$D:$D,"Missing")</f>
        <v>L3</v>
      </c>
      <c r="P1940">
        <f>_xlfn.XLOOKUP(A1940,engagement_pivot!$A:$A,engagement_pivot!$B:$B,"Missing")</f>
        <v>3.3333333333333335</v>
      </c>
      <c r="Q1940" t="str">
        <f>IF(
  _xlfn.XLOOKUP(A1940, engagement_pivot!A:A, engagement_pivot!C:C, 0) &gt; 0,
  "Yes",
  "No"
)</f>
        <v>Yes</v>
      </c>
      <c r="R1940">
        <f t="shared" si="150"/>
        <v>0</v>
      </c>
      <c r="S1940" t="str">
        <f t="shared" si="151"/>
        <v>0–12 months</v>
      </c>
      <c r="T1940">
        <f>_xlfn.XLOOKUP(A1940,performance_pivot!$A:$A,performance_pivot!$B:$B,"Missing")</f>
        <v>3.3333333333333335</v>
      </c>
      <c r="U1940">
        <f>_xlfn.XLOOKUP(A1940,compensation_cleaned!$A:$A,compensation_cleaned!$F:$F,"Missing")</f>
        <v>1044648.4727722772</v>
      </c>
      <c r="V1940" t="str">
        <f t="shared" si="152"/>
        <v>Above Avg Pay</v>
      </c>
      <c r="W1940" t="str">
        <f t="shared" si="153"/>
        <v>Low/Avg Performer</v>
      </c>
      <c r="Y1940" t="str">
        <f t="shared" si="154"/>
        <v>Overpaid Low Performer</v>
      </c>
    </row>
    <row r="1941" spans="1:25">
      <c r="A1941" s="11" t="s">
        <v>2127</v>
      </c>
      <c r="B1941" s="12" t="s">
        <v>19</v>
      </c>
      <c r="C1941" s="12">
        <v>23</v>
      </c>
      <c r="D1941" s="12" t="s">
        <v>12</v>
      </c>
      <c r="E1941" s="12" t="s">
        <v>26</v>
      </c>
      <c r="F1941" s="12" t="s">
        <v>27</v>
      </c>
      <c r="G1941" s="13">
        <v>44899</v>
      </c>
      <c r="H1941" s="12" t="s">
        <v>656</v>
      </c>
      <c r="I1941" s="12" t="s">
        <v>16</v>
      </c>
      <c r="J1941" s="14" t="s">
        <v>17</v>
      </c>
      <c r="K1941" t="str">
        <f>_xlfn.XLOOKUP(A1941,attrition_cleaned!$A:$A,attrition_cleaned!$B:$B,"Missing")</f>
        <v>No</v>
      </c>
      <c r="L1941" s="13"/>
      <c r="M1941">
        <f>_xlfn.XLOOKUP(A1941,compensation_cleaned!$A:$A,compensation_cleaned!$B:$B,"Missing")</f>
        <v>523736</v>
      </c>
      <c r="N1941">
        <f>_xlfn.XLOOKUP(A1941,compensation_cleaned!$A:$A,compensation_cleaned!$C:$C,"Missing")</f>
        <v>73222</v>
      </c>
      <c r="O1941" t="str">
        <f>_xlfn.XLOOKUP(A1941,compensation_cleaned!$A:$A,compensation_cleaned!$D:$D,"Missing")</f>
        <v>L1</v>
      </c>
      <c r="P1941">
        <f>_xlfn.XLOOKUP(A1941,engagement_pivot!$A:$A,engagement_pivot!$B:$B,"Missing")</f>
        <v>4</v>
      </c>
      <c r="Q1941" t="str">
        <f>IF(
  _xlfn.XLOOKUP(A1941, engagement_pivot!A:A, engagement_pivot!C:C, 0) &gt; 0,
  "Yes",
  "No"
)</f>
        <v>Yes</v>
      </c>
      <c r="R1941">
        <f t="shared" si="150"/>
        <v>12</v>
      </c>
      <c r="S1941" t="str">
        <f t="shared" si="151"/>
        <v>0–12 months</v>
      </c>
      <c r="T1941">
        <f>_xlfn.XLOOKUP(A1941,performance_pivot!$A:$A,performance_pivot!$B:$B,"Missing")</f>
        <v>3.5</v>
      </c>
      <c r="U1941">
        <f>_xlfn.XLOOKUP(A1941,compensation_cleaned!$A:$A,compensation_cleaned!$F:$F,"Missing")</f>
        <v>499723.03723404254</v>
      </c>
      <c r="V1941" t="str">
        <f t="shared" si="152"/>
        <v>Above Avg Pay</v>
      </c>
      <c r="W1941" t="str">
        <f t="shared" si="153"/>
        <v>Low/Avg Performer</v>
      </c>
      <c r="Y1941" t="str">
        <f t="shared" si="154"/>
        <v>Overpaid Low Performer</v>
      </c>
    </row>
    <row r="1942" spans="1:25">
      <c r="A1942" s="7" t="s">
        <v>2128</v>
      </c>
      <c r="B1942" s="8" t="s">
        <v>19</v>
      </c>
      <c r="C1942" s="8">
        <v>39</v>
      </c>
      <c r="D1942" s="8" t="s">
        <v>12</v>
      </c>
      <c r="E1942" s="8" t="s">
        <v>49</v>
      </c>
      <c r="F1942" s="8" t="s">
        <v>50</v>
      </c>
      <c r="G1942" s="9">
        <v>43726</v>
      </c>
      <c r="H1942" s="8" t="s">
        <v>571</v>
      </c>
      <c r="I1942" s="8" t="s">
        <v>70</v>
      </c>
      <c r="J1942" s="10" t="s">
        <v>17</v>
      </c>
      <c r="K1942" t="str">
        <f>_xlfn.XLOOKUP(A1942,attrition_cleaned!$A:$A,attrition_cleaned!$B:$B,"Missing")</f>
        <v>No</v>
      </c>
      <c r="L1942" s="9"/>
      <c r="M1942">
        <f>_xlfn.XLOOKUP(A1942,compensation_cleaned!$A:$A,compensation_cleaned!$B:$B,"Missing")</f>
        <v>629444</v>
      </c>
      <c r="N1942">
        <f>_xlfn.XLOOKUP(A1942,compensation_cleaned!$A:$A,compensation_cleaned!$C:$C,"Missing")</f>
        <v>70031</v>
      </c>
      <c r="O1942" t="str">
        <f>_xlfn.XLOOKUP(A1942,compensation_cleaned!$A:$A,compensation_cleaned!$D:$D,"Missing")</f>
        <v>L2</v>
      </c>
      <c r="P1942">
        <f>_xlfn.XLOOKUP(A1942,engagement_pivot!$A:$A,engagement_pivot!$B:$B,"Missing")</f>
        <v>5</v>
      </c>
      <c r="Q1942" t="str">
        <f>IF(
  _xlfn.XLOOKUP(A1942, engagement_pivot!A:A, engagement_pivot!C:C, 0) &gt; 0,
  "Yes",
  "No"
)</f>
        <v>Yes</v>
      </c>
      <c r="R1942">
        <f t="shared" si="150"/>
        <v>51</v>
      </c>
      <c r="S1942" t="str">
        <f t="shared" si="151"/>
        <v>37+ months</v>
      </c>
      <c r="T1942">
        <f>_xlfn.XLOOKUP(A1942,performance_pivot!$A:$A,performance_pivot!$B:$B,"Missing")</f>
        <v>4</v>
      </c>
      <c r="U1942">
        <f>_xlfn.XLOOKUP(A1942,compensation_cleaned!$A:$A,compensation_cleaned!$F:$F,"Missing")</f>
        <v>746435.40070921986</v>
      </c>
      <c r="V1942" t="str">
        <f t="shared" si="152"/>
        <v>Below Avg Pay</v>
      </c>
      <c r="W1942" t="str">
        <f t="shared" si="153"/>
        <v>High Performer</v>
      </c>
      <c r="Y1942" t="str">
        <f t="shared" si="154"/>
        <v>Underpaid High Performer</v>
      </c>
    </row>
    <row r="1943" spans="1:25">
      <c r="A1943" s="11" t="s">
        <v>2129</v>
      </c>
      <c r="B1943" s="12" t="s">
        <v>19</v>
      </c>
      <c r="C1943" s="12">
        <v>41</v>
      </c>
      <c r="D1943" s="12" t="s">
        <v>12</v>
      </c>
      <c r="E1943" s="12" t="s">
        <v>33</v>
      </c>
      <c r="F1943" s="12" t="s">
        <v>112</v>
      </c>
      <c r="G1943" s="13">
        <v>43430</v>
      </c>
      <c r="H1943" s="12" t="s">
        <v>464</v>
      </c>
      <c r="I1943" s="12" t="s">
        <v>31</v>
      </c>
      <c r="J1943" s="14" t="s">
        <v>17</v>
      </c>
      <c r="K1943" t="str">
        <f>_xlfn.XLOOKUP(A1943,attrition_cleaned!$A:$A,attrition_cleaned!$B:$B,"Missing")</f>
        <v>Yes</v>
      </c>
      <c r="L1943" s="13">
        <v>44606</v>
      </c>
      <c r="M1943">
        <f>_xlfn.XLOOKUP(A1943,compensation_cleaned!$A:$A,compensation_cleaned!$B:$B,"Missing")</f>
        <v>889495</v>
      </c>
      <c r="N1943">
        <f>_xlfn.XLOOKUP(A1943,compensation_cleaned!$A:$A,compensation_cleaned!$C:$C,"Missing")</f>
        <v>86011</v>
      </c>
      <c r="O1943" t="str">
        <f>_xlfn.XLOOKUP(A1943,compensation_cleaned!$A:$A,compensation_cleaned!$D:$D,"Missing")</f>
        <v>L2</v>
      </c>
      <c r="P1943">
        <f>_xlfn.XLOOKUP(A1943,engagement_pivot!$A:$A,engagement_pivot!$B:$B,"Missing")</f>
        <v>5</v>
      </c>
      <c r="Q1943" t="str">
        <f>IF(
  _xlfn.XLOOKUP(A1943, engagement_pivot!A:A, engagement_pivot!C:C, 0) &gt; 0,
  "Yes",
  "No"
)</f>
        <v>Yes</v>
      </c>
      <c r="R1943">
        <f t="shared" si="150"/>
        <v>38</v>
      </c>
      <c r="S1943" t="str">
        <f t="shared" si="151"/>
        <v>37+ months</v>
      </c>
      <c r="T1943">
        <f>_xlfn.XLOOKUP(A1943,performance_pivot!$A:$A,performance_pivot!$B:$B,"Missing")</f>
        <v>3</v>
      </c>
      <c r="U1943">
        <f>_xlfn.XLOOKUP(A1943,compensation_cleaned!$A:$A,compensation_cleaned!$F:$F,"Missing")</f>
        <v>746435.40070921986</v>
      </c>
      <c r="V1943" t="str">
        <f t="shared" si="152"/>
        <v>Above Avg Pay</v>
      </c>
      <c r="W1943" t="str">
        <f t="shared" si="153"/>
        <v>Low/Avg Performer</v>
      </c>
      <c r="Y1943" t="str">
        <f t="shared" si="154"/>
        <v>Overpaid Low Performer</v>
      </c>
    </row>
    <row r="1944" spans="1:25">
      <c r="A1944" s="7" t="s">
        <v>2130</v>
      </c>
      <c r="B1944" s="8" t="s">
        <v>11</v>
      </c>
      <c r="C1944" s="8">
        <v>31</v>
      </c>
      <c r="D1944" s="8" t="s">
        <v>12</v>
      </c>
      <c r="E1944" s="8" t="s">
        <v>33</v>
      </c>
      <c r="F1944" s="8" t="s">
        <v>34</v>
      </c>
      <c r="G1944" s="9">
        <v>44711</v>
      </c>
      <c r="H1944" s="8" t="s">
        <v>247</v>
      </c>
      <c r="I1944" s="8" t="s">
        <v>31</v>
      </c>
      <c r="J1944" s="10" t="s">
        <v>24</v>
      </c>
      <c r="K1944" t="str">
        <f>_xlfn.XLOOKUP(A1944,attrition_cleaned!$A:$A,attrition_cleaned!$B:$B,"Missing")</f>
        <v>No</v>
      </c>
      <c r="L1944" s="9"/>
      <c r="M1944">
        <f>_xlfn.XLOOKUP(A1944,compensation_cleaned!$A:$A,compensation_cleaned!$B:$B,"Missing")</f>
        <v>750883</v>
      </c>
      <c r="N1944">
        <f>_xlfn.XLOOKUP(A1944,compensation_cleaned!$A:$A,compensation_cleaned!$C:$C,"Missing")</f>
        <v>103825</v>
      </c>
      <c r="O1944" t="str">
        <f>_xlfn.XLOOKUP(A1944,compensation_cleaned!$A:$A,compensation_cleaned!$D:$D,"Missing")</f>
        <v>L2</v>
      </c>
      <c r="P1944">
        <f>_xlfn.XLOOKUP(A1944,engagement_pivot!$A:$A,engagement_pivot!$B:$B,"Missing")</f>
        <v>2.6666666666666665</v>
      </c>
      <c r="Q1944" t="str">
        <f>IF(
  _xlfn.XLOOKUP(A1944, engagement_pivot!A:A, engagement_pivot!C:C, 0) &gt; 0,
  "Yes",
  "No"
)</f>
        <v>Yes</v>
      </c>
      <c r="R1944">
        <f t="shared" si="150"/>
        <v>19</v>
      </c>
      <c r="S1944" t="str">
        <f t="shared" si="151"/>
        <v>13–36 months</v>
      </c>
      <c r="T1944">
        <f>_xlfn.XLOOKUP(A1944,performance_pivot!$A:$A,performance_pivot!$B:$B,"Missing")</f>
        <v>4</v>
      </c>
      <c r="U1944">
        <f>_xlfn.XLOOKUP(A1944,compensation_cleaned!$A:$A,compensation_cleaned!$F:$F,"Missing")</f>
        <v>746435.40070921986</v>
      </c>
      <c r="V1944" t="str">
        <f t="shared" si="152"/>
        <v>Above Avg Pay</v>
      </c>
      <c r="W1944" t="str">
        <f t="shared" si="153"/>
        <v>High Performer</v>
      </c>
      <c r="Y1944" t="str">
        <f t="shared" si="154"/>
        <v>Well Aligned</v>
      </c>
    </row>
    <row r="1945" spans="1:25">
      <c r="A1945" s="11" t="s">
        <v>2131</v>
      </c>
      <c r="B1945" s="12" t="s">
        <v>11</v>
      </c>
      <c r="C1945" s="12">
        <v>36</v>
      </c>
      <c r="D1945" s="12" t="s">
        <v>12</v>
      </c>
      <c r="E1945" s="12" t="s">
        <v>13</v>
      </c>
      <c r="F1945" s="12" t="s">
        <v>21</v>
      </c>
      <c r="G1945" s="13">
        <v>44094</v>
      </c>
      <c r="H1945" s="12" t="s">
        <v>683</v>
      </c>
      <c r="I1945" s="12" t="s">
        <v>16</v>
      </c>
      <c r="J1945" s="14" t="s">
        <v>24</v>
      </c>
      <c r="K1945" t="str">
        <f>_xlfn.XLOOKUP(A1945,attrition_cleaned!$A:$A,attrition_cleaned!$B:$B,"Missing")</f>
        <v>No</v>
      </c>
      <c r="L1945" s="13"/>
      <c r="M1945">
        <f>_xlfn.XLOOKUP(A1945,compensation_cleaned!$A:$A,compensation_cleaned!$B:$B,"Missing")</f>
        <v>1551509</v>
      </c>
      <c r="N1945">
        <f>_xlfn.XLOOKUP(A1945,compensation_cleaned!$A:$A,compensation_cleaned!$C:$C,"Missing")</f>
        <v>189489</v>
      </c>
      <c r="O1945" t="str">
        <f>_xlfn.XLOOKUP(A1945,compensation_cleaned!$A:$A,compensation_cleaned!$D:$D,"Missing")</f>
        <v>L4</v>
      </c>
      <c r="P1945">
        <f>_xlfn.XLOOKUP(A1945,engagement_pivot!$A:$A,engagement_pivot!$B:$B,"Missing")</f>
        <v>2.5</v>
      </c>
      <c r="Q1945" t="str">
        <f>IF(
  _xlfn.XLOOKUP(A1945, engagement_pivot!A:A, engagement_pivot!C:C, 0) &gt; 0,
  "Yes",
  "No"
)</f>
        <v>Yes</v>
      </c>
      <c r="R1945">
        <f t="shared" si="150"/>
        <v>39</v>
      </c>
      <c r="S1945" t="str">
        <f t="shared" si="151"/>
        <v>37+ months</v>
      </c>
      <c r="T1945">
        <f>_xlfn.XLOOKUP(A1945,performance_pivot!$A:$A,performance_pivot!$B:$B,"Missing")</f>
        <v>4</v>
      </c>
      <c r="U1945">
        <f>_xlfn.XLOOKUP(A1945,compensation_cleaned!$A:$A,compensation_cleaned!$F:$F,"Missing")</f>
        <v>1044648.4727722772</v>
      </c>
      <c r="V1945" t="str">
        <f t="shared" si="152"/>
        <v>Above Avg Pay</v>
      </c>
      <c r="W1945" t="str">
        <f t="shared" si="153"/>
        <v>High Performer</v>
      </c>
      <c r="Y1945" t="str">
        <f t="shared" si="154"/>
        <v>Well Aligned</v>
      </c>
    </row>
    <row r="1946" spans="1:25">
      <c r="A1946" s="7" t="s">
        <v>2132</v>
      </c>
      <c r="B1946" s="8" t="s">
        <v>19</v>
      </c>
      <c r="C1946" s="8">
        <v>33</v>
      </c>
      <c r="D1946" s="8" t="s">
        <v>20</v>
      </c>
      <c r="E1946" s="8" t="s">
        <v>49</v>
      </c>
      <c r="F1946" s="8" t="s">
        <v>65</v>
      </c>
      <c r="G1946" s="9">
        <v>44084</v>
      </c>
      <c r="H1946" s="8" t="s">
        <v>133</v>
      </c>
      <c r="I1946" s="8" t="s">
        <v>16</v>
      </c>
      <c r="J1946" s="10" t="s">
        <v>17</v>
      </c>
      <c r="K1946" t="str">
        <f>_xlfn.XLOOKUP(A1946,attrition_cleaned!$A:$A,attrition_cleaned!$B:$B,"Missing")</f>
        <v>No</v>
      </c>
      <c r="L1946" s="9"/>
      <c r="M1946">
        <f>_xlfn.XLOOKUP(A1946,compensation_cleaned!$A:$A,compensation_cleaned!$B:$B,"Missing")</f>
        <v>1012563</v>
      </c>
      <c r="N1946">
        <f>_xlfn.XLOOKUP(A1946,compensation_cleaned!$A:$A,compensation_cleaned!$C:$C,"Missing")</f>
        <v>62681</v>
      </c>
      <c r="O1946" t="str">
        <f>_xlfn.XLOOKUP(A1946,compensation_cleaned!$A:$A,compensation_cleaned!$D:$D,"Missing")</f>
        <v>L3</v>
      </c>
      <c r="P1946">
        <f>_xlfn.XLOOKUP(A1946,engagement_pivot!$A:$A,engagement_pivot!$B:$B,"Missing")</f>
        <v>3.3333333333333335</v>
      </c>
      <c r="Q1946" t="str">
        <f>IF(
  _xlfn.XLOOKUP(A1946, engagement_pivot!A:A, engagement_pivot!C:C, 0) &gt; 0,
  "Yes",
  "No"
)</f>
        <v>Yes</v>
      </c>
      <c r="R1946">
        <f t="shared" si="150"/>
        <v>39</v>
      </c>
      <c r="S1946" t="str">
        <f t="shared" si="151"/>
        <v>37+ months</v>
      </c>
      <c r="T1946">
        <f>_xlfn.XLOOKUP(A1946,performance_pivot!$A:$A,performance_pivot!$B:$B,"Missing")</f>
        <v>3.6666666666666665</v>
      </c>
      <c r="U1946">
        <f>_xlfn.XLOOKUP(A1946,compensation_cleaned!$A:$A,compensation_cleaned!$F:$F,"Missing")</f>
        <v>1044648.4727722772</v>
      </c>
      <c r="V1946" t="str">
        <f t="shared" si="152"/>
        <v>Below Avg Pay</v>
      </c>
      <c r="W1946" t="str">
        <f t="shared" si="153"/>
        <v>Low/Avg Performer</v>
      </c>
      <c r="Y1946" t="str">
        <f t="shared" si="154"/>
        <v>Low Pay &amp; Low Performance</v>
      </c>
    </row>
    <row r="1947" spans="1:25">
      <c r="A1947" s="11" t="s">
        <v>2133</v>
      </c>
      <c r="B1947" s="12" t="s">
        <v>19</v>
      </c>
      <c r="C1947" s="12">
        <v>31</v>
      </c>
      <c r="D1947" s="12" t="s">
        <v>12</v>
      </c>
      <c r="E1947" s="12" t="s">
        <v>33</v>
      </c>
      <c r="F1947" s="12" t="s">
        <v>34</v>
      </c>
      <c r="G1947" s="13">
        <v>44383</v>
      </c>
      <c r="H1947" s="12" t="s">
        <v>215</v>
      </c>
      <c r="I1947" s="12" t="s">
        <v>16</v>
      </c>
      <c r="J1947" s="14" t="s">
        <v>24</v>
      </c>
      <c r="K1947" t="str">
        <f>_xlfn.XLOOKUP(A1947,attrition_cleaned!$A:$A,attrition_cleaned!$B:$B,"Missing")</f>
        <v>No</v>
      </c>
      <c r="L1947" s="13"/>
      <c r="M1947">
        <f>_xlfn.XLOOKUP(A1947,compensation_cleaned!$A:$A,compensation_cleaned!$B:$B,"Missing")</f>
        <v>629563</v>
      </c>
      <c r="N1947">
        <f>_xlfn.XLOOKUP(A1947,compensation_cleaned!$A:$A,compensation_cleaned!$C:$C,"Missing")</f>
        <v>71926</v>
      </c>
      <c r="O1947" t="str">
        <f>_xlfn.XLOOKUP(A1947,compensation_cleaned!$A:$A,compensation_cleaned!$D:$D,"Missing")</f>
        <v>L2</v>
      </c>
      <c r="P1947">
        <f>_xlfn.XLOOKUP(A1947,engagement_pivot!$A:$A,engagement_pivot!$B:$B,"Missing")</f>
        <v>3.3333333333333335</v>
      </c>
      <c r="Q1947" t="str">
        <f>IF(
  _xlfn.XLOOKUP(A1947, engagement_pivot!A:A, engagement_pivot!C:C, 0) &gt; 0,
  "Yes",
  "No"
)</f>
        <v>Yes</v>
      </c>
      <c r="R1947">
        <f t="shared" si="150"/>
        <v>29</v>
      </c>
      <c r="S1947" t="str">
        <f t="shared" si="151"/>
        <v>13–36 months</v>
      </c>
      <c r="T1947">
        <f>_xlfn.XLOOKUP(A1947,performance_pivot!$A:$A,performance_pivot!$B:$B,"Missing")</f>
        <v>3</v>
      </c>
      <c r="U1947">
        <f>_xlfn.XLOOKUP(A1947,compensation_cleaned!$A:$A,compensation_cleaned!$F:$F,"Missing")</f>
        <v>746435.40070921986</v>
      </c>
      <c r="V1947" t="str">
        <f t="shared" si="152"/>
        <v>Below Avg Pay</v>
      </c>
      <c r="W1947" t="str">
        <f t="shared" si="153"/>
        <v>Low/Avg Performer</v>
      </c>
      <c r="Y1947" t="str">
        <f t="shared" si="154"/>
        <v>Low Pay &amp; Low Performance</v>
      </c>
    </row>
    <row r="1948" spans="1:25">
      <c r="A1948" s="7" t="s">
        <v>2134</v>
      </c>
      <c r="B1948" s="8" t="s">
        <v>11</v>
      </c>
      <c r="C1948" s="8">
        <v>32</v>
      </c>
      <c r="D1948" s="8" t="s">
        <v>20</v>
      </c>
      <c r="E1948" s="8" t="s">
        <v>26</v>
      </c>
      <c r="F1948" s="8" t="s">
        <v>27</v>
      </c>
      <c r="G1948" s="9">
        <v>43407</v>
      </c>
      <c r="H1948" s="8" t="s">
        <v>113</v>
      </c>
      <c r="I1948" s="8" t="s">
        <v>56</v>
      </c>
      <c r="J1948" s="10" t="s">
        <v>17</v>
      </c>
      <c r="K1948" t="str">
        <f>_xlfn.XLOOKUP(A1948,attrition_cleaned!$A:$A,attrition_cleaned!$B:$B,"Missing")</f>
        <v>No</v>
      </c>
      <c r="L1948" s="9"/>
      <c r="M1948">
        <f>_xlfn.XLOOKUP(A1948,compensation_cleaned!$A:$A,compensation_cleaned!$B:$B,"Missing")</f>
        <v>1197771</v>
      </c>
      <c r="N1948">
        <f>_xlfn.XLOOKUP(A1948,compensation_cleaned!$A:$A,compensation_cleaned!$C:$C,"Missing")</f>
        <v>115042</v>
      </c>
      <c r="O1948" t="str">
        <f>_xlfn.XLOOKUP(A1948,compensation_cleaned!$A:$A,compensation_cleaned!$D:$D,"Missing")</f>
        <v>L3</v>
      </c>
      <c r="P1948">
        <f>_xlfn.XLOOKUP(A1948,engagement_pivot!$A:$A,engagement_pivot!$B:$B,"Missing")</f>
        <v>4.5</v>
      </c>
      <c r="Q1948" t="str">
        <f>IF(
  _xlfn.XLOOKUP(A1948, engagement_pivot!A:A, engagement_pivot!C:C, 0) &gt; 0,
  "Yes",
  "No"
)</f>
        <v>Yes</v>
      </c>
      <c r="R1948">
        <f t="shared" si="150"/>
        <v>61</v>
      </c>
      <c r="S1948" t="str">
        <f t="shared" si="151"/>
        <v>37+ months</v>
      </c>
      <c r="T1948">
        <f>_xlfn.XLOOKUP(A1948,performance_pivot!$A:$A,performance_pivot!$B:$B,"Missing")</f>
        <v>3.5</v>
      </c>
      <c r="U1948">
        <f>_xlfn.XLOOKUP(A1948,compensation_cleaned!$A:$A,compensation_cleaned!$F:$F,"Missing")</f>
        <v>1044648.4727722772</v>
      </c>
      <c r="V1948" t="str">
        <f t="shared" si="152"/>
        <v>Above Avg Pay</v>
      </c>
      <c r="W1948" t="str">
        <f t="shared" si="153"/>
        <v>Low/Avg Performer</v>
      </c>
      <c r="Y1948" t="str">
        <f t="shared" si="154"/>
        <v>Overpaid Low Performer</v>
      </c>
    </row>
    <row r="1949" spans="1:25">
      <c r="A1949" s="11" t="s">
        <v>2135</v>
      </c>
      <c r="B1949" s="12" t="s">
        <v>11</v>
      </c>
      <c r="C1949" s="12">
        <v>41</v>
      </c>
      <c r="D1949" s="12" t="s">
        <v>12</v>
      </c>
      <c r="E1949" s="12" t="s">
        <v>26</v>
      </c>
      <c r="F1949" s="12" t="s">
        <v>58</v>
      </c>
      <c r="G1949" s="13">
        <v>43938</v>
      </c>
      <c r="H1949" s="12" t="s">
        <v>258</v>
      </c>
      <c r="I1949" s="12" t="s">
        <v>70</v>
      </c>
      <c r="J1949" s="14" t="s">
        <v>24</v>
      </c>
      <c r="K1949" t="str">
        <f>_xlfn.XLOOKUP(A1949,attrition_cleaned!$A:$A,attrition_cleaned!$B:$B,"Missing")</f>
        <v>No</v>
      </c>
      <c r="L1949" s="13"/>
      <c r="M1949">
        <f>_xlfn.XLOOKUP(A1949,compensation_cleaned!$A:$A,compensation_cleaned!$B:$B,"Missing")</f>
        <v>646977</v>
      </c>
      <c r="N1949">
        <f>_xlfn.XLOOKUP(A1949,compensation_cleaned!$A:$A,compensation_cleaned!$C:$C,"Missing")</f>
        <v>72259</v>
      </c>
      <c r="O1949" t="str">
        <f>_xlfn.XLOOKUP(A1949,compensation_cleaned!$A:$A,compensation_cleaned!$D:$D,"Missing")</f>
        <v>L2</v>
      </c>
      <c r="P1949">
        <f>_xlfn.XLOOKUP(A1949,engagement_pivot!$A:$A,engagement_pivot!$B:$B,"Missing")</f>
        <v>3.5</v>
      </c>
      <c r="Q1949" t="str">
        <f>IF(
  _xlfn.XLOOKUP(A1949, engagement_pivot!A:A, engagement_pivot!C:C, 0) &gt; 0,
  "Yes",
  "No"
)</f>
        <v>Yes</v>
      </c>
      <c r="R1949">
        <f t="shared" si="150"/>
        <v>44</v>
      </c>
      <c r="S1949" t="str">
        <f t="shared" si="151"/>
        <v>37+ months</v>
      </c>
      <c r="T1949">
        <f>_xlfn.XLOOKUP(A1949,performance_pivot!$A:$A,performance_pivot!$B:$B,"Missing")</f>
        <v>3.5</v>
      </c>
      <c r="U1949">
        <f>_xlfn.XLOOKUP(A1949,compensation_cleaned!$A:$A,compensation_cleaned!$F:$F,"Missing")</f>
        <v>746435.40070921986</v>
      </c>
      <c r="V1949" t="str">
        <f t="shared" si="152"/>
        <v>Below Avg Pay</v>
      </c>
      <c r="W1949" t="str">
        <f t="shared" si="153"/>
        <v>Low/Avg Performer</v>
      </c>
      <c r="Y1949" t="str">
        <f t="shared" si="154"/>
        <v>Low Pay &amp; Low Performance</v>
      </c>
    </row>
    <row r="1950" spans="1:25">
      <c r="A1950" s="7" t="s">
        <v>2136</v>
      </c>
      <c r="B1950" s="8" t="s">
        <v>11</v>
      </c>
      <c r="C1950" s="8">
        <v>30</v>
      </c>
      <c r="D1950" s="8" t="s">
        <v>20</v>
      </c>
      <c r="E1950" s="8" t="s">
        <v>26</v>
      </c>
      <c r="F1950" s="8" t="s">
        <v>27</v>
      </c>
      <c r="G1950" s="9">
        <v>44569</v>
      </c>
      <c r="H1950" s="8" t="s">
        <v>848</v>
      </c>
      <c r="I1950" s="8" t="s">
        <v>16</v>
      </c>
      <c r="J1950" s="10" t="s">
        <v>24</v>
      </c>
      <c r="K1950" t="str">
        <f>_xlfn.XLOOKUP(A1950,attrition_cleaned!$A:$A,attrition_cleaned!$B:$B,"Missing")</f>
        <v>No</v>
      </c>
      <c r="L1950" s="9"/>
      <c r="M1950">
        <f>_xlfn.XLOOKUP(A1950,compensation_cleaned!$A:$A,compensation_cleaned!$B:$B,"Missing")</f>
        <v>592742</v>
      </c>
      <c r="N1950">
        <f>_xlfn.XLOOKUP(A1950,compensation_cleaned!$A:$A,compensation_cleaned!$C:$C,"Missing")</f>
        <v>77006</v>
      </c>
      <c r="O1950" t="str">
        <f>_xlfn.XLOOKUP(A1950,compensation_cleaned!$A:$A,compensation_cleaned!$D:$D,"Missing")</f>
        <v>L1</v>
      </c>
      <c r="P1950">
        <f>_xlfn.XLOOKUP(A1950,engagement_pivot!$A:$A,engagement_pivot!$B:$B,"Missing")</f>
        <v>3</v>
      </c>
      <c r="Q1950" t="str">
        <f>IF(
  _xlfn.XLOOKUP(A1950, engagement_pivot!A:A, engagement_pivot!C:C, 0) &gt; 0,
  "Yes",
  "No"
)</f>
        <v>Yes</v>
      </c>
      <c r="R1950">
        <f t="shared" si="150"/>
        <v>23</v>
      </c>
      <c r="S1950" t="str">
        <f t="shared" si="151"/>
        <v>13–36 months</v>
      </c>
      <c r="T1950">
        <f>_xlfn.XLOOKUP(A1950,performance_pivot!$A:$A,performance_pivot!$B:$B,"Missing")</f>
        <v>4</v>
      </c>
      <c r="U1950">
        <f>_xlfn.XLOOKUP(A1950,compensation_cleaned!$A:$A,compensation_cleaned!$F:$F,"Missing")</f>
        <v>499723.03723404254</v>
      </c>
      <c r="V1950" t="str">
        <f t="shared" si="152"/>
        <v>Above Avg Pay</v>
      </c>
      <c r="W1950" t="str">
        <f t="shared" si="153"/>
        <v>High Performer</v>
      </c>
      <c r="Y1950" t="str">
        <f t="shared" si="154"/>
        <v>Well Aligned</v>
      </c>
    </row>
    <row r="1951" spans="1:25">
      <c r="A1951" s="11" t="s">
        <v>2137</v>
      </c>
      <c r="B1951" s="12" t="s">
        <v>11</v>
      </c>
      <c r="C1951" s="12">
        <v>34</v>
      </c>
      <c r="D1951" s="12" t="s">
        <v>12</v>
      </c>
      <c r="E1951" s="12" t="s">
        <v>33</v>
      </c>
      <c r="F1951" s="12" t="s">
        <v>112</v>
      </c>
      <c r="G1951" s="13">
        <v>44523</v>
      </c>
      <c r="H1951" s="12" t="s">
        <v>44</v>
      </c>
      <c r="I1951" s="12" t="s">
        <v>45</v>
      </c>
      <c r="J1951" s="14" t="s">
        <v>17</v>
      </c>
      <c r="K1951" t="str">
        <f>_xlfn.XLOOKUP(A1951,attrition_cleaned!$A:$A,attrition_cleaned!$B:$B,"Missing")</f>
        <v>No</v>
      </c>
      <c r="L1951" s="13"/>
      <c r="M1951">
        <f>_xlfn.XLOOKUP(A1951,compensation_cleaned!$A:$A,compensation_cleaned!$B:$B,"Missing")</f>
        <v>739552</v>
      </c>
      <c r="N1951">
        <f>_xlfn.XLOOKUP(A1951,compensation_cleaned!$A:$A,compensation_cleaned!$C:$C,"Missing")</f>
        <v>103750</v>
      </c>
      <c r="O1951" t="str">
        <f>_xlfn.XLOOKUP(A1951,compensation_cleaned!$A:$A,compensation_cleaned!$D:$D,"Missing")</f>
        <v>L2</v>
      </c>
      <c r="P1951">
        <f>_xlfn.XLOOKUP(A1951,engagement_pivot!$A:$A,engagement_pivot!$B:$B,"Missing")</f>
        <v>3</v>
      </c>
      <c r="Q1951" t="str">
        <f>IF(
  _xlfn.XLOOKUP(A1951, engagement_pivot!A:A, engagement_pivot!C:C, 0) &gt; 0,
  "Yes",
  "No"
)</f>
        <v>Yes</v>
      </c>
      <c r="R1951">
        <f t="shared" si="150"/>
        <v>25</v>
      </c>
      <c r="S1951" t="str">
        <f t="shared" si="151"/>
        <v>13–36 months</v>
      </c>
      <c r="T1951">
        <f>_xlfn.XLOOKUP(A1951,performance_pivot!$A:$A,performance_pivot!$B:$B,"Missing")</f>
        <v>5</v>
      </c>
      <c r="U1951">
        <f>_xlfn.XLOOKUP(A1951,compensation_cleaned!$A:$A,compensation_cleaned!$F:$F,"Missing")</f>
        <v>746435.40070921986</v>
      </c>
      <c r="V1951" t="str">
        <f t="shared" si="152"/>
        <v>Below Avg Pay</v>
      </c>
      <c r="W1951" t="str">
        <f t="shared" si="153"/>
        <v>High Performer</v>
      </c>
      <c r="Y1951" t="str">
        <f t="shared" si="154"/>
        <v>Underpaid High Performer</v>
      </c>
    </row>
    <row r="1952" spans="1:25">
      <c r="A1952" s="7" t="s">
        <v>2138</v>
      </c>
      <c r="B1952" s="8" t="s">
        <v>11</v>
      </c>
      <c r="C1952" s="8">
        <v>23</v>
      </c>
      <c r="D1952" s="8" t="s">
        <v>20</v>
      </c>
      <c r="E1952" s="8" t="s">
        <v>13</v>
      </c>
      <c r="F1952" s="8" t="s">
        <v>14</v>
      </c>
      <c r="G1952" s="9">
        <v>44848</v>
      </c>
      <c r="H1952" s="8" t="s">
        <v>534</v>
      </c>
      <c r="I1952" s="8" t="s">
        <v>16</v>
      </c>
      <c r="J1952" s="10" t="s">
        <v>24</v>
      </c>
      <c r="K1952" t="str">
        <f>_xlfn.XLOOKUP(A1952,attrition_cleaned!$A:$A,attrition_cleaned!$B:$B,"Missing")</f>
        <v>No</v>
      </c>
      <c r="L1952" s="9"/>
      <c r="M1952">
        <f>_xlfn.XLOOKUP(A1952,compensation_cleaned!$A:$A,compensation_cleaned!$B:$B,"Missing")</f>
        <v>759212</v>
      </c>
      <c r="N1952">
        <f>_xlfn.XLOOKUP(A1952,compensation_cleaned!$A:$A,compensation_cleaned!$C:$C,"Missing")</f>
        <v>89173</v>
      </c>
      <c r="O1952" t="str">
        <f>_xlfn.XLOOKUP(A1952,compensation_cleaned!$A:$A,compensation_cleaned!$D:$D,"Missing")</f>
        <v>L2</v>
      </c>
      <c r="P1952">
        <f>_xlfn.XLOOKUP(A1952,engagement_pivot!$A:$A,engagement_pivot!$B:$B,"Missing")</f>
        <v>2</v>
      </c>
      <c r="Q1952" t="str">
        <f>IF(
  _xlfn.XLOOKUP(A1952, engagement_pivot!A:A, engagement_pivot!C:C, 0) &gt; 0,
  "Yes",
  "No"
)</f>
        <v>Yes</v>
      </c>
      <c r="R1952">
        <f t="shared" si="150"/>
        <v>14</v>
      </c>
      <c r="S1952" t="str">
        <f t="shared" si="151"/>
        <v>13–36 months</v>
      </c>
      <c r="T1952">
        <f>_xlfn.XLOOKUP(A1952,performance_pivot!$A:$A,performance_pivot!$B:$B,"Missing")</f>
        <v>4</v>
      </c>
      <c r="U1952">
        <f>_xlfn.XLOOKUP(A1952,compensation_cleaned!$A:$A,compensation_cleaned!$F:$F,"Missing")</f>
        <v>746435.40070921986</v>
      </c>
      <c r="V1952" t="str">
        <f t="shared" si="152"/>
        <v>Above Avg Pay</v>
      </c>
      <c r="W1952" t="str">
        <f t="shared" si="153"/>
        <v>High Performer</v>
      </c>
      <c r="Y1952" t="str">
        <f t="shared" si="154"/>
        <v>Well Aligned</v>
      </c>
    </row>
    <row r="1953" spans="1:25">
      <c r="A1953" s="11" t="s">
        <v>2139</v>
      </c>
      <c r="B1953" s="12" t="s">
        <v>19</v>
      </c>
      <c r="C1953" s="12">
        <v>35</v>
      </c>
      <c r="D1953" s="12" t="s">
        <v>12</v>
      </c>
      <c r="E1953" s="12" t="s">
        <v>37</v>
      </c>
      <c r="F1953" s="12" t="s">
        <v>43</v>
      </c>
      <c r="G1953" s="13">
        <v>44872</v>
      </c>
      <c r="H1953" s="12" t="s">
        <v>275</v>
      </c>
      <c r="I1953" s="12" t="s">
        <v>70</v>
      </c>
      <c r="J1953" s="14" t="s">
        <v>24</v>
      </c>
      <c r="K1953" t="str">
        <f>_xlfn.XLOOKUP(A1953,attrition_cleaned!$A:$A,attrition_cleaned!$B:$B,"Missing")</f>
        <v>No</v>
      </c>
      <c r="L1953" s="13"/>
      <c r="M1953">
        <f>_xlfn.XLOOKUP(A1953,compensation_cleaned!$A:$A,compensation_cleaned!$B:$B,"Missing")</f>
        <v>1146723</v>
      </c>
      <c r="N1953">
        <f>_xlfn.XLOOKUP(A1953,compensation_cleaned!$A:$A,compensation_cleaned!$C:$C,"Missing")</f>
        <v>116944</v>
      </c>
      <c r="O1953" t="str">
        <f>_xlfn.XLOOKUP(A1953,compensation_cleaned!$A:$A,compensation_cleaned!$D:$D,"Missing")</f>
        <v>L3</v>
      </c>
      <c r="P1953">
        <f>_xlfn.XLOOKUP(A1953,engagement_pivot!$A:$A,engagement_pivot!$B:$B,"Missing")</f>
        <v>3.6666666666666665</v>
      </c>
      <c r="Q1953" t="str">
        <f>IF(
  _xlfn.XLOOKUP(A1953, engagement_pivot!A:A, engagement_pivot!C:C, 0) &gt; 0,
  "Yes",
  "No"
)</f>
        <v>Yes</v>
      </c>
      <c r="R1953">
        <f t="shared" si="150"/>
        <v>13</v>
      </c>
      <c r="S1953" t="str">
        <f t="shared" si="151"/>
        <v>13–36 months</v>
      </c>
      <c r="T1953">
        <f>_xlfn.XLOOKUP(A1953,performance_pivot!$A:$A,performance_pivot!$B:$B,"Missing")</f>
        <v>3.6666666666666665</v>
      </c>
      <c r="U1953">
        <f>_xlfn.XLOOKUP(A1953,compensation_cleaned!$A:$A,compensation_cleaned!$F:$F,"Missing")</f>
        <v>1044648.4727722772</v>
      </c>
      <c r="V1953" t="str">
        <f t="shared" si="152"/>
        <v>Above Avg Pay</v>
      </c>
      <c r="W1953" t="str">
        <f t="shared" si="153"/>
        <v>Low/Avg Performer</v>
      </c>
      <c r="Y1953" t="str">
        <f t="shared" si="154"/>
        <v>Overpaid Low Performer</v>
      </c>
    </row>
    <row r="1954" spans="1:25">
      <c r="A1954" s="7" t="s">
        <v>2140</v>
      </c>
      <c r="B1954" s="8" t="s">
        <v>11</v>
      </c>
      <c r="C1954" s="8">
        <v>26</v>
      </c>
      <c r="D1954" s="8" t="s">
        <v>20</v>
      </c>
      <c r="E1954" s="8" t="s">
        <v>26</v>
      </c>
      <c r="F1954" s="8" t="s">
        <v>58</v>
      </c>
      <c r="G1954" s="9">
        <v>43871</v>
      </c>
      <c r="H1954" s="8" t="s">
        <v>126</v>
      </c>
      <c r="I1954" s="8" t="s">
        <v>70</v>
      </c>
      <c r="J1954" s="10" t="s">
        <v>24</v>
      </c>
      <c r="K1954" t="str">
        <f>_xlfn.XLOOKUP(A1954,attrition_cleaned!$A:$A,attrition_cleaned!$B:$B,"Missing")</f>
        <v>Yes</v>
      </c>
      <c r="L1954" s="9">
        <v>45015</v>
      </c>
      <c r="M1954">
        <f>_xlfn.XLOOKUP(A1954,compensation_cleaned!$A:$A,compensation_cleaned!$B:$B,"Missing")</f>
        <v>501460</v>
      </c>
      <c r="N1954">
        <f>_xlfn.XLOOKUP(A1954,compensation_cleaned!$A:$A,compensation_cleaned!$C:$C,"Missing")</f>
        <v>71119</v>
      </c>
      <c r="O1954" t="str">
        <f>_xlfn.XLOOKUP(A1954,compensation_cleaned!$A:$A,compensation_cleaned!$D:$D,"Missing")</f>
        <v>L1</v>
      </c>
      <c r="P1954">
        <f>_xlfn.XLOOKUP(A1954,engagement_pivot!$A:$A,engagement_pivot!$B:$B,"Missing")</f>
        <v>2.6666666666666665</v>
      </c>
      <c r="Q1954" t="str">
        <f>IF(
  _xlfn.XLOOKUP(A1954, engagement_pivot!A:A, engagement_pivot!C:C, 0) &gt; 0,
  "Yes",
  "No"
)</f>
        <v>Yes</v>
      </c>
      <c r="R1954">
        <f t="shared" si="150"/>
        <v>37</v>
      </c>
      <c r="S1954" t="str">
        <f t="shared" si="151"/>
        <v>37+ months</v>
      </c>
      <c r="T1954">
        <f>_xlfn.XLOOKUP(A1954,performance_pivot!$A:$A,performance_pivot!$B:$B,"Missing")</f>
        <v>3</v>
      </c>
      <c r="U1954">
        <f>_xlfn.XLOOKUP(A1954,compensation_cleaned!$A:$A,compensation_cleaned!$F:$F,"Missing")</f>
        <v>499723.03723404254</v>
      </c>
      <c r="V1954" t="str">
        <f t="shared" si="152"/>
        <v>Above Avg Pay</v>
      </c>
      <c r="W1954" t="str">
        <f t="shared" si="153"/>
        <v>Low/Avg Performer</v>
      </c>
      <c r="Y1954" t="str">
        <f t="shared" si="154"/>
        <v>Overpaid Low Performer</v>
      </c>
    </row>
    <row r="1955" spans="1:25">
      <c r="A1955" s="11" t="s">
        <v>2141</v>
      </c>
      <c r="B1955" s="12" t="s">
        <v>11</v>
      </c>
      <c r="C1955" s="12">
        <v>44</v>
      </c>
      <c r="D1955" s="12" t="s">
        <v>20</v>
      </c>
      <c r="E1955" s="12" t="s">
        <v>26</v>
      </c>
      <c r="F1955" s="12" t="s">
        <v>58</v>
      </c>
      <c r="G1955" s="13">
        <v>42909</v>
      </c>
      <c r="H1955" s="12" t="s">
        <v>149</v>
      </c>
      <c r="I1955" s="12" t="s">
        <v>16</v>
      </c>
      <c r="J1955" s="14" t="s">
        <v>24</v>
      </c>
      <c r="K1955" t="str">
        <f>_xlfn.XLOOKUP(A1955,attrition_cleaned!$A:$A,attrition_cleaned!$B:$B,"Missing")</f>
        <v>No</v>
      </c>
      <c r="L1955" s="13"/>
      <c r="M1955">
        <f>_xlfn.XLOOKUP(A1955,compensation_cleaned!$A:$A,compensation_cleaned!$B:$B,"Missing")</f>
        <v>553094</v>
      </c>
      <c r="N1955">
        <f>_xlfn.XLOOKUP(A1955,compensation_cleaned!$A:$A,compensation_cleaned!$C:$C,"Missing")</f>
        <v>68894</v>
      </c>
      <c r="O1955" t="str">
        <f>_xlfn.XLOOKUP(A1955,compensation_cleaned!$A:$A,compensation_cleaned!$D:$D,"Missing")</f>
        <v>L1</v>
      </c>
      <c r="P1955">
        <f>_xlfn.XLOOKUP(A1955,engagement_pivot!$A:$A,engagement_pivot!$B:$B,"Missing")</f>
        <v>1</v>
      </c>
      <c r="Q1955" t="str">
        <f>IF(
  _xlfn.XLOOKUP(A1955, engagement_pivot!A:A, engagement_pivot!C:C, 0) &gt; 0,
  "Yes",
  "No"
)</f>
        <v>Yes</v>
      </c>
      <c r="R1955">
        <f t="shared" si="150"/>
        <v>78</v>
      </c>
      <c r="S1955" t="str">
        <f t="shared" si="151"/>
        <v>37+ months</v>
      </c>
      <c r="T1955">
        <f>_xlfn.XLOOKUP(A1955,performance_pivot!$A:$A,performance_pivot!$B:$B,"Missing")</f>
        <v>3.5</v>
      </c>
      <c r="U1955">
        <f>_xlfn.XLOOKUP(A1955,compensation_cleaned!$A:$A,compensation_cleaned!$F:$F,"Missing")</f>
        <v>499723.03723404254</v>
      </c>
      <c r="V1955" t="str">
        <f t="shared" si="152"/>
        <v>Above Avg Pay</v>
      </c>
      <c r="W1955" t="str">
        <f t="shared" si="153"/>
        <v>Low/Avg Performer</v>
      </c>
      <c r="Y1955" t="str">
        <f t="shared" si="154"/>
        <v>Overpaid Low Performer</v>
      </c>
    </row>
    <row r="1956" spans="1:25">
      <c r="A1956" s="7" t="s">
        <v>2142</v>
      </c>
      <c r="B1956" s="8" t="s">
        <v>19</v>
      </c>
      <c r="C1956" s="8">
        <v>28</v>
      </c>
      <c r="D1956" s="8" t="s">
        <v>12</v>
      </c>
      <c r="E1956" s="8" t="s">
        <v>26</v>
      </c>
      <c r="F1956" s="8" t="s">
        <v>58</v>
      </c>
      <c r="G1956" s="9">
        <v>43359</v>
      </c>
      <c r="H1956" s="8" t="s">
        <v>215</v>
      </c>
      <c r="I1956" s="8" t="s">
        <v>56</v>
      </c>
      <c r="J1956" s="10" t="s">
        <v>17</v>
      </c>
      <c r="K1956" t="str">
        <f>_xlfn.XLOOKUP(A1956,attrition_cleaned!$A:$A,attrition_cleaned!$B:$B,"Missing")</f>
        <v>No</v>
      </c>
      <c r="L1956" s="9"/>
      <c r="M1956">
        <f>_xlfn.XLOOKUP(A1956,compensation_cleaned!$A:$A,compensation_cleaned!$B:$B,"Missing")</f>
        <v>607651</v>
      </c>
      <c r="N1956">
        <f>_xlfn.XLOOKUP(A1956,compensation_cleaned!$A:$A,compensation_cleaned!$C:$C,"Missing")</f>
        <v>67889</v>
      </c>
      <c r="O1956" t="str">
        <f>_xlfn.XLOOKUP(A1956,compensation_cleaned!$A:$A,compensation_cleaned!$D:$D,"Missing")</f>
        <v>L2</v>
      </c>
      <c r="P1956">
        <f>_xlfn.XLOOKUP(A1956,engagement_pivot!$A:$A,engagement_pivot!$B:$B,"Missing")</f>
        <v>3</v>
      </c>
      <c r="Q1956" t="str">
        <f>IF(
  _xlfn.XLOOKUP(A1956, engagement_pivot!A:A, engagement_pivot!C:C, 0) &gt; 0,
  "Yes",
  "No"
)</f>
        <v>Yes</v>
      </c>
      <c r="R1956">
        <f t="shared" si="150"/>
        <v>63</v>
      </c>
      <c r="S1956" t="str">
        <f t="shared" si="151"/>
        <v>37+ months</v>
      </c>
      <c r="T1956">
        <f>_xlfn.XLOOKUP(A1956,performance_pivot!$A:$A,performance_pivot!$B:$B,"Missing")</f>
        <v>3.5</v>
      </c>
      <c r="U1956">
        <f>_xlfn.XLOOKUP(A1956,compensation_cleaned!$A:$A,compensation_cleaned!$F:$F,"Missing")</f>
        <v>746435.40070921986</v>
      </c>
      <c r="V1956" t="str">
        <f t="shared" si="152"/>
        <v>Below Avg Pay</v>
      </c>
      <c r="W1956" t="str">
        <f t="shared" si="153"/>
        <v>Low/Avg Performer</v>
      </c>
      <c r="Y1956" t="str">
        <f t="shared" si="154"/>
        <v>Low Pay &amp; Low Performance</v>
      </c>
    </row>
    <row r="1957" spans="1:25">
      <c r="A1957" s="11" t="s">
        <v>2143</v>
      </c>
      <c r="B1957" s="12" t="s">
        <v>19</v>
      </c>
      <c r="C1957" s="12">
        <v>32</v>
      </c>
      <c r="D1957" s="12" t="s">
        <v>20</v>
      </c>
      <c r="E1957" s="12" t="s">
        <v>37</v>
      </c>
      <c r="F1957" s="12" t="s">
        <v>38</v>
      </c>
      <c r="G1957" s="13">
        <v>43423</v>
      </c>
      <c r="H1957" s="12" t="s">
        <v>115</v>
      </c>
      <c r="I1957" s="12" t="s">
        <v>31</v>
      </c>
      <c r="J1957" s="14" t="s">
        <v>24</v>
      </c>
      <c r="K1957" t="str">
        <f>_xlfn.XLOOKUP(A1957,attrition_cleaned!$A:$A,attrition_cleaned!$B:$B,"Missing")</f>
        <v>No</v>
      </c>
      <c r="L1957" s="13"/>
      <c r="M1957">
        <f>_xlfn.XLOOKUP(A1957,compensation_cleaned!$A:$A,compensation_cleaned!$B:$B,"Missing")</f>
        <v>773688</v>
      </c>
      <c r="N1957">
        <f>_xlfn.XLOOKUP(A1957,compensation_cleaned!$A:$A,compensation_cleaned!$C:$C,"Missing")</f>
        <v>91190</v>
      </c>
      <c r="O1957" t="str">
        <f>_xlfn.XLOOKUP(A1957,compensation_cleaned!$A:$A,compensation_cleaned!$D:$D,"Missing")</f>
        <v>L2</v>
      </c>
      <c r="P1957">
        <f>_xlfn.XLOOKUP(A1957,engagement_pivot!$A:$A,engagement_pivot!$B:$B,"Missing")</f>
        <v>2</v>
      </c>
      <c r="Q1957" t="str">
        <f>IF(
  _xlfn.XLOOKUP(A1957, engagement_pivot!A:A, engagement_pivot!C:C, 0) &gt; 0,
  "Yes",
  "No"
)</f>
        <v>Yes</v>
      </c>
      <c r="R1957">
        <f t="shared" si="150"/>
        <v>61</v>
      </c>
      <c r="S1957" t="str">
        <f t="shared" si="151"/>
        <v>37+ months</v>
      </c>
      <c r="T1957">
        <f>_xlfn.XLOOKUP(A1957,performance_pivot!$A:$A,performance_pivot!$B:$B,"Missing")</f>
        <v>3.5</v>
      </c>
      <c r="U1957">
        <f>_xlfn.XLOOKUP(A1957,compensation_cleaned!$A:$A,compensation_cleaned!$F:$F,"Missing")</f>
        <v>746435.40070921986</v>
      </c>
      <c r="V1957" t="str">
        <f t="shared" si="152"/>
        <v>Above Avg Pay</v>
      </c>
      <c r="W1957" t="str">
        <f t="shared" si="153"/>
        <v>Low/Avg Performer</v>
      </c>
      <c r="Y1957" t="str">
        <f t="shared" si="154"/>
        <v>Overpaid Low Performer</v>
      </c>
    </row>
    <row r="1958" spans="1:25">
      <c r="A1958" s="7" t="s">
        <v>2144</v>
      </c>
      <c r="B1958" s="8" t="s">
        <v>11</v>
      </c>
      <c r="C1958" s="8">
        <v>29</v>
      </c>
      <c r="D1958" s="8" t="s">
        <v>20</v>
      </c>
      <c r="E1958" s="8" t="s">
        <v>37</v>
      </c>
      <c r="F1958" s="8" t="s">
        <v>38</v>
      </c>
      <c r="G1958" s="9">
        <v>43604</v>
      </c>
      <c r="H1958" s="8" t="s">
        <v>582</v>
      </c>
      <c r="I1958" s="8" t="s">
        <v>56</v>
      </c>
      <c r="J1958" s="10" t="s">
        <v>24</v>
      </c>
      <c r="K1958" t="str">
        <f>_xlfn.XLOOKUP(A1958,attrition_cleaned!$A:$A,attrition_cleaned!$B:$B,"Missing")</f>
        <v>No</v>
      </c>
      <c r="L1958" s="9"/>
      <c r="M1958">
        <f>_xlfn.XLOOKUP(A1958,compensation_cleaned!$A:$A,compensation_cleaned!$B:$B,"Missing")</f>
        <v>1148216</v>
      </c>
      <c r="N1958">
        <f>_xlfn.XLOOKUP(A1958,compensation_cleaned!$A:$A,compensation_cleaned!$C:$C,"Missing")</f>
        <v>84893</v>
      </c>
      <c r="O1958" t="str">
        <f>_xlfn.XLOOKUP(A1958,compensation_cleaned!$A:$A,compensation_cleaned!$D:$D,"Missing")</f>
        <v>L3</v>
      </c>
      <c r="P1958">
        <f>_xlfn.XLOOKUP(A1958,engagement_pivot!$A:$A,engagement_pivot!$B:$B,"Missing")</f>
        <v>3</v>
      </c>
      <c r="Q1958" t="str">
        <f>IF(
  _xlfn.XLOOKUP(A1958, engagement_pivot!A:A, engagement_pivot!C:C, 0) &gt; 0,
  "Yes",
  "No"
)</f>
        <v>Yes</v>
      </c>
      <c r="R1958">
        <f t="shared" si="150"/>
        <v>55</v>
      </c>
      <c r="S1958" t="str">
        <f t="shared" si="151"/>
        <v>37+ months</v>
      </c>
      <c r="T1958">
        <f>_xlfn.XLOOKUP(A1958,performance_pivot!$A:$A,performance_pivot!$B:$B,"Missing")</f>
        <v>4</v>
      </c>
      <c r="U1958">
        <f>_xlfn.XLOOKUP(A1958,compensation_cleaned!$A:$A,compensation_cleaned!$F:$F,"Missing")</f>
        <v>1044648.4727722772</v>
      </c>
      <c r="V1958" t="str">
        <f t="shared" si="152"/>
        <v>Above Avg Pay</v>
      </c>
      <c r="W1958" t="str">
        <f t="shared" si="153"/>
        <v>High Performer</v>
      </c>
      <c r="Y1958" t="str">
        <f t="shared" si="154"/>
        <v>Well Aligned</v>
      </c>
    </row>
    <row r="1959" spans="1:25">
      <c r="A1959" s="11" t="s">
        <v>2145</v>
      </c>
      <c r="B1959" s="12" t="s">
        <v>19</v>
      </c>
      <c r="C1959" s="12">
        <v>44</v>
      </c>
      <c r="D1959" s="12" t="s">
        <v>20</v>
      </c>
      <c r="E1959" s="12" t="s">
        <v>49</v>
      </c>
      <c r="F1959" s="12" t="s">
        <v>50</v>
      </c>
      <c r="G1959" s="13">
        <v>44848</v>
      </c>
      <c r="H1959" s="12" t="s">
        <v>53</v>
      </c>
      <c r="I1959" s="12" t="s">
        <v>45</v>
      </c>
      <c r="J1959" s="14" t="s">
        <v>24</v>
      </c>
      <c r="K1959" t="str">
        <f>_xlfn.XLOOKUP(A1959,attrition_cleaned!$A:$A,attrition_cleaned!$B:$B,"Missing")</f>
        <v>Yes</v>
      </c>
      <c r="L1959" s="13">
        <v>46085</v>
      </c>
      <c r="M1959">
        <f>_xlfn.XLOOKUP(A1959,compensation_cleaned!$A:$A,compensation_cleaned!$B:$B,"Missing")</f>
        <v>2059739</v>
      </c>
      <c r="N1959">
        <f>_xlfn.XLOOKUP(A1959,compensation_cleaned!$A:$A,compensation_cleaned!$C:$C,"Missing")</f>
        <v>174721</v>
      </c>
      <c r="O1959" t="str">
        <f>_xlfn.XLOOKUP(A1959,compensation_cleaned!$A:$A,compensation_cleaned!$D:$D,"Missing")</f>
        <v>L5</v>
      </c>
      <c r="P1959">
        <f>_xlfn.XLOOKUP(A1959,engagement_pivot!$A:$A,engagement_pivot!$B:$B,"Missing")</f>
        <v>1</v>
      </c>
      <c r="Q1959" t="str">
        <f>IF(
  _xlfn.XLOOKUP(A1959, engagement_pivot!A:A, engagement_pivot!C:C, 0) &gt; 0,
  "Yes",
  "No"
)</f>
        <v>Yes</v>
      </c>
      <c r="R1959">
        <f t="shared" si="150"/>
        <v>40</v>
      </c>
      <c r="S1959" t="str">
        <f t="shared" si="151"/>
        <v>37+ months</v>
      </c>
      <c r="T1959">
        <f>_xlfn.XLOOKUP(A1959,performance_pivot!$A:$A,performance_pivot!$B:$B,"Missing")</f>
        <v>4</v>
      </c>
      <c r="U1959">
        <f>_xlfn.XLOOKUP(A1959,compensation_cleaned!$A:$A,compensation_cleaned!$F:$F,"Missing")</f>
        <v>1044648.4727722772</v>
      </c>
      <c r="V1959" t="str">
        <f t="shared" si="152"/>
        <v>Above Avg Pay</v>
      </c>
      <c r="W1959" t="str">
        <f t="shared" si="153"/>
        <v>High Performer</v>
      </c>
      <c r="Y1959" t="str">
        <f t="shared" si="154"/>
        <v>Well Aligned</v>
      </c>
    </row>
    <row r="1960" spans="1:25">
      <c r="A1960" s="7" t="s">
        <v>2146</v>
      </c>
      <c r="B1960" s="8" t="s">
        <v>11</v>
      </c>
      <c r="C1960" s="8">
        <v>43</v>
      </c>
      <c r="D1960" s="8" t="s">
        <v>12</v>
      </c>
      <c r="E1960" s="8" t="s">
        <v>26</v>
      </c>
      <c r="F1960" s="8" t="s">
        <v>27</v>
      </c>
      <c r="G1960" s="9">
        <v>43651</v>
      </c>
      <c r="H1960" s="8" t="s">
        <v>368</v>
      </c>
      <c r="I1960" s="8" t="s">
        <v>56</v>
      </c>
      <c r="J1960" s="10" t="s">
        <v>24</v>
      </c>
      <c r="K1960" t="str">
        <f>_xlfn.XLOOKUP(A1960,attrition_cleaned!$A:$A,attrition_cleaned!$B:$B,"Missing")</f>
        <v>No</v>
      </c>
      <c r="L1960" s="9"/>
      <c r="M1960">
        <f>_xlfn.XLOOKUP(A1960,compensation_cleaned!$A:$A,compensation_cleaned!$B:$B,"Missing")</f>
        <v>532095</v>
      </c>
      <c r="N1960">
        <f>_xlfn.XLOOKUP(A1960,compensation_cleaned!$A:$A,compensation_cleaned!$C:$C,"Missing")</f>
        <v>58951</v>
      </c>
      <c r="O1960" t="str">
        <f>_xlfn.XLOOKUP(A1960,compensation_cleaned!$A:$A,compensation_cleaned!$D:$D,"Missing")</f>
        <v>L1</v>
      </c>
      <c r="P1960">
        <f>_xlfn.XLOOKUP(A1960,engagement_pivot!$A:$A,engagement_pivot!$B:$B,"Missing")</f>
        <v>2.5</v>
      </c>
      <c r="Q1960" t="str">
        <f>IF(
  _xlfn.XLOOKUP(A1960, engagement_pivot!A:A, engagement_pivot!C:C, 0) &gt; 0,
  "Yes",
  "No"
)</f>
        <v>Yes</v>
      </c>
      <c r="R1960">
        <f t="shared" si="150"/>
        <v>53</v>
      </c>
      <c r="S1960" t="str">
        <f t="shared" si="151"/>
        <v>37+ months</v>
      </c>
      <c r="T1960">
        <f>_xlfn.XLOOKUP(A1960,performance_pivot!$A:$A,performance_pivot!$B:$B,"Missing")</f>
        <v>3.6666666666666665</v>
      </c>
      <c r="U1960">
        <f>_xlfn.XLOOKUP(A1960,compensation_cleaned!$A:$A,compensation_cleaned!$F:$F,"Missing")</f>
        <v>499723.03723404254</v>
      </c>
      <c r="V1960" t="str">
        <f t="shared" si="152"/>
        <v>Above Avg Pay</v>
      </c>
      <c r="W1960" t="str">
        <f t="shared" si="153"/>
        <v>Low/Avg Performer</v>
      </c>
      <c r="Y1960" t="str">
        <f t="shared" si="154"/>
        <v>Overpaid Low Performer</v>
      </c>
    </row>
    <row r="1961" spans="1:25">
      <c r="A1961" s="11" t="s">
        <v>2147</v>
      </c>
      <c r="B1961" s="12" t="s">
        <v>11</v>
      </c>
      <c r="C1961" s="12">
        <v>36</v>
      </c>
      <c r="D1961" s="12" t="s">
        <v>20</v>
      </c>
      <c r="E1961" s="12" t="s">
        <v>33</v>
      </c>
      <c r="F1961" s="12" t="s">
        <v>112</v>
      </c>
      <c r="G1961" s="13">
        <v>44484</v>
      </c>
      <c r="H1961" s="12" t="s">
        <v>176</v>
      </c>
      <c r="I1961" s="12" t="s">
        <v>56</v>
      </c>
      <c r="J1961" s="14" t="s">
        <v>24</v>
      </c>
      <c r="K1961" t="str">
        <f>_xlfn.XLOOKUP(A1961,attrition_cleaned!$A:$A,attrition_cleaned!$B:$B,"Missing")</f>
        <v>No</v>
      </c>
      <c r="L1961" s="13"/>
      <c r="M1961">
        <f>_xlfn.XLOOKUP(A1961,compensation_cleaned!$A:$A,compensation_cleaned!$B:$B,"Missing")</f>
        <v>1771891</v>
      </c>
      <c r="N1961">
        <f>_xlfn.XLOOKUP(A1961,compensation_cleaned!$A:$A,compensation_cleaned!$C:$C,"Missing")</f>
        <v>113406</v>
      </c>
      <c r="O1961" t="str">
        <f>_xlfn.XLOOKUP(A1961,compensation_cleaned!$A:$A,compensation_cleaned!$D:$D,"Missing")</f>
        <v>L5</v>
      </c>
      <c r="P1961">
        <f>_xlfn.XLOOKUP(A1961,engagement_pivot!$A:$A,engagement_pivot!$B:$B,"Missing")</f>
        <v>3</v>
      </c>
      <c r="Q1961" t="str">
        <f>IF(
  _xlfn.XLOOKUP(A1961, engagement_pivot!A:A, engagement_pivot!C:C, 0) &gt; 0,
  "Yes",
  "No"
)</f>
        <v>Yes</v>
      </c>
      <c r="R1961">
        <f t="shared" si="150"/>
        <v>26</v>
      </c>
      <c r="S1961" t="str">
        <f t="shared" si="151"/>
        <v>13–36 months</v>
      </c>
      <c r="T1961">
        <f>_xlfn.XLOOKUP(A1961,performance_pivot!$A:$A,performance_pivot!$B:$B,"Missing")</f>
        <v>3.6666666666666665</v>
      </c>
      <c r="U1961">
        <f>_xlfn.XLOOKUP(A1961,compensation_cleaned!$A:$A,compensation_cleaned!$F:$F,"Missing")</f>
        <v>1044648.4727722772</v>
      </c>
      <c r="V1961" t="str">
        <f t="shared" si="152"/>
        <v>Above Avg Pay</v>
      </c>
      <c r="W1961" t="str">
        <f t="shared" si="153"/>
        <v>Low/Avg Performer</v>
      </c>
      <c r="Y1961" t="str">
        <f t="shared" si="154"/>
        <v>Overpaid Low Performer</v>
      </c>
    </row>
    <row r="1962" spans="1:25">
      <c r="A1962" s="7" t="s">
        <v>2148</v>
      </c>
      <c r="B1962" s="8" t="s">
        <v>19</v>
      </c>
      <c r="C1962" s="8">
        <v>27</v>
      </c>
      <c r="D1962" s="8" t="s">
        <v>12</v>
      </c>
      <c r="E1962" s="8" t="s">
        <v>33</v>
      </c>
      <c r="F1962" s="8" t="s">
        <v>34</v>
      </c>
      <c r="G1962" s="9">
        <v>45255</v>
      </c>
      <c r="H1962" s="8" t="s">
        <v>66</v>
      </c>
      <c r="I1962" s="8" t="s">
        <v>23</v>
      </c>
      <c r="J1962" s="10" t="s">
        <v>24</v>
      </c>
      <c r="K1962" t="str">
        <f>_xlfn.XLOOKUP(A1962,attrition_cleaned!$A:$A,attrition_cleaned!$B:$B,"Missing")</f>
        <v>No</v>
      </c>
      <c r="L1962" s="9"/>
      <c r="M1962">
        <f>_xlfn.XLOOKUP(A1962,compensation_cleaned!$A:$A,compensation_cleaned!$B:$B,"Missing")</f>
        <v>695340</v>
      </c>
      <c r="N1962">
        <f>_xlfn.XLOOKUP(A1962,compensation_cleaned!$A:$A,compensation_cleaned!$C:$C,"Missing")</f>
        <v>56999</v>
      </c>
      <c r="O1962" t="str">
        <f>_xlfn.XLOOKUP(A1962,compensation_cleaned!$A:$A,compensation_cleaned!$D:$D,"Missing")</f>
        <v>L2</v>
      </c>
      <c r="P1962">
        <f>_xlfn.XLOOKUP(A1962,engagement_pivot!$A:$A,engagement_pivot!$B:$B,"Missing")</f>
        <v>2.3333333333333335</v>
      </c>
      <c r="Q1962" t="str">
        <f>IF(
  _xlfn.XLOOKUP(A1962, engagement_pivot!A:A, engagement_pivot!C:C, 0) &gt; 0,
  "Yes",
  "No"
)</f>
        <v>Yes</v>
      </c>
      <c r="R1962">
        <f t="shared" si="150"/>
        <v>1</v>
      </c>
      <c r="S1962" t="str">
        <f t="shared" si="151"/>
        <v>0–12 months</v>
      </c>
      <c r="T1962">
        <f>_xlfn.XLOOKUP(A1962,performance_pivot!$A:$A,performance_pivot!$B:$B,"Missing")</f>
        <v>3.25</v>
      </c>
      <c r="U1962">
        <f>_xlfn.XLOOKUP(A1962,compensation_cleaned!$A:$A,compensation_cleaned!$F:$F,"Missing")</f>
        <v>746435.40070921986</v>
      </c>
      <c r="V1962" t="str">
        <f t="shared" si="152"/>
        <v>Below Avg Pay</v>
      </c>
      <c r="W1962" t="str">
        <f t="shared" si="153"/>
        <v>Low/Avg Performer</v>
      </c>
      <c r="Y1962" t="str">
        <f t="shared" si="154"/>
        <v>Low Pay &amp; Low Performance</v>
      </c>
    </row>
    <row r="1963" spans="1:25">
      <c r="A1963" s="11" t="s">
        <v>2149</v>
      </c>
      <c r="B1963" s="12" t="s">
        <v>19</v>
      </c>
      <c r="C1963" s="12">
        <v>42</v>
      </c>
      <c r="D1963" s="12" t="s">
        <v>12</v>
      </c>
      <c r="E1963" s="12" t="s">
        <v>37</v>
      </c>
      <c r="F1963" s="12" t="s">
        <v>38</v>
      </c>
      <c r="G1963" s="13">
        <v>43156</v>
      </c>
      <c r="H1963" s="12" t="s">
        <v>218</v>
      </c>
      <c r="I1963" s="12" t="s">
        <v>31</v>
      </c>
      <c r="J1963" s="14" t="s">
        <v>24</v>
      </c>
      <c r="K1963" t="str">
        <f>_xlfn.XLOOKUP(A1963,attrition_cleaned!$A:$A,attrition_cleaned!$B:$B,"Missing")</f>
        <v>No</v>
      </c>
      <c r="L1963" s="13"/>
      <c r="M1963">
        <f>_xlfn.XLOOKUP(A1963,compensation_cleaned!$A:$A,compensation_cleaned!$B:$B,"Missing")</f>
        <v>1343869</v>
      </c>
      <c r="N1963">
        <f>_xlfn.XLOOKUP(A1963,compensation_cleaned!$A:$A,compensation_cleaned!$C:$C,"Missing")</f>
        <v>170862</v>
      </c>
      <c r="O1963" t="str">
        <f>_xlfn.XLOOKUP(A1963,compensation_cleaned!$A:$A,compensation_cleaned!$D:$D,"Missing")</f>
        <v>L4</v>
      </c>
      <c r="P1963">
        <f>_xlfn.XLOOKUP(A1963,engagement_pivot!$A:$A,engagement_pivot!$B:$B,"Missing")</f>
        <v>1</v>
      </c>
      <c r="Q1963" t="str">
        <f>IF(
  _xlfn.XLOOKUP(A1963, engagement_pivot!A:A, engagement_pivot!C:C, 0) &gt; 0,
  "Yes",
  "No"
)</f>
        <v>Yes</v>
      </c>
      <c r="R1963">
        <f t="shared" si="150"/>
        <v>70</v>
      </c>
      <c r="S1963" t="str">
        <f t="shared" si="151"/>
        <v>37+ months</v>
      </c>
      <c r="T1963">
        <f>_xlfn.XLOOKUP(A1963,performance_pivot!$A:$A,performance_pivot!$B:$B,"Missing")</f>
        <v>2.6666666666666665</v>
      </c>
      <c r="U1963">
        <f>_xlfn.XLOOKUP(A1963,compensation_cleaned!$A:$A,compensation_cleaned!$F:$F,"Missing")</f>
        <v>1044648.4727722772</v>
      </c>
      <c r="V1963" t="str">
        <f t="shared" si="152"/>
        <v>Above Avg Pay</v>
      </c>
      <c r="W1963" t="str">
        <f t="shared" si="153"/>
        <v>Low/Avg Performer</v>
      </c>
      <c r="Y1963" t="str">
        <f t="shared" si="154"/>
        <v>Overpaid Low Performer</v>
      </c>
    </row>
    <row r="1964" spans="1:25">
      <c r="A1964" s="7" t="s">
        <v>2150</v>
      </c>
      <c r="B1964" s="8" t="s">
        <v>11</v>
      </c>
      <c r="C1964" s="8">
        <v>35</v>
      </c>
      <c r="D1964" s="8" t="s">
        <v>12</v>
      </c>
      <c r="E1964" s="8" t="s">
        <v>26</v>
      </c>
      <c r="F1964" s="8" t="s">
        <v>27</v>
      </c>
      <c r="G1964" s="9">
        <v>44584</v>
      </c>
      <c r="H1964" s="8" t="s">
        <v>124</v>
      </c>
      <c r="I1964" s="8" t="s">
        <v>56</v>
      </c>
      <c r="J1964" s="10" t="s">
        <v>24</v>
      </c>
      <c r="K1964" t="str">
        <f>_xlfn.XLOOKUP(A1964,attrition_cleaned!$A:$A,attrition_cleaned!$B:$B,"Missing")</f>
        <v>No</v>
      </c>
      <c r="L1964" s="9"/>
      <c r="M1964">
        <f>_xlfn.XLOOKUP(A1964,compensation_cleaned!$A:$A,compensation_cleaned!$B:$B,"Missing")</f>
        <v>528153</v>
      </c>
      <c r="N1964">
        <f>_xlfn.XLOOKUP(A1964,compensation_cleaned!$A:$A,compensation_cleaned!$C:$C,"Missing")</f>
        <v>54788</v>
      </c>
      <c r="O1964" t="str">
        <f>_xlfn.XLOOKUP(A1964,compensation_cleaned!$A:$A,compensation_cleaned!$D:$D,"Missing")</f>
        <v>L1</v>
      </c>
      <c r="P1964">
        <f>_xlfn.XLOOKUP(A1964,engagement_pivot!$A:$A,engagement_pivot!$B:$B,"Missing")</f>
        <v>3.5</v>
      </c>
      <c r="Q1964" t="str">
        <f>IF(
  _xlfn.XLOOKUP(A1964, engagement_pivot!A:A, engagement_pivot!C:C, 0) &gt; 0,
  "Yes",
  "No"
)</f>
        <v>Yes</v>
      </c>
      <c r="R1964">
        <f t="shared" si="150"/>
        <v>23</v>
      </c>
      <c r="S1964" t="str">
        <f t="shared" si="151"/>
        <v>13–36 months</v>
      </c>
      <c r="T1964">
        <f>_xlfn.XLOOKUP(A1964,performance_pivot!$A:$A,performance_pivot!$B:$B,"Missing")</f>
        <v>3</v>
      </c>
      <c r="U1964">
        <f>_xlfn.XLOOKUP(A1964,compensation_cleaned!$A:$A,compensation_cleaned!$F:$F,"Missing")</f>
        <v>499723.03723404254</v>
      </c>
      <c r="V1964" t="str">
        <f t="shared" si="152"/>
        <v>Above Avg Pay</v>
      </c>
      <c r="W1964" t="str">
        <f t="shared" si="153"/>
        <v>Low/Avg Performer</v>
      </c>
      <c r="Y1964" t="str">
        <f t="shared" si="154"/>
        <v>Overpaid Low Performer</v>
      </c>
    </row>
    <row r="1965" spans="1:25">
      <c r="A1965" s="11" t="s">
        <v>2151</v>
      </c>
      <c r="B1965" s="12" t="s">
        <v>11</v>
      </c>
      <c r="C1965" s="12">
        <v>26</v>
      </c>
      <c r="D1965" s="12" t="s">
        <v>20</v>
      </c>
      <c r="E1965" s="12" t="s">
        <v>37</v>
      </c>
      <c r="F1965" s="12" t="s">
        <v>38</v>
      </c>
      <c r="G1965" s="13">
        <v>43594</v>
      </c>
      <c r="H1965" s="12" t="s">
        <v>80</v>
      </c>
      <c r="I1965" s="12" t="s">
        <v>56</v>
      </c>
      <c r="J1965" s="14" t="s">
        <v>24</v>
      </c>
      <c r="K1965" t="str">
        <f>_xlfn.XLOOKUP(A1965,attrition_cleaned!$A:$A,attrition_cleaned!$B:$B,"Missing")</f>
        <v>No</v>
      </c>
      <c r="L1965" s="13"/>
      <c r="M1965">
        <f>_xlfn.XLOOKUP(A1965,compensation_cleaned!$A:$A,compensation_cleaned!$B:$B,"Missing")</f>
        <v>729630</v>
      </c>
      <c r="N1965">
        <f>_xlfn.XLOOKUP(A1965,compensation_cleaned!$A:$A,compensation_cleaned!$C:$C,"Missing")</f>
        <v>73819</v>
      </c>
      <c r="O1965" t="str">
        <f>_xlfn.XLOOKUP(A1965,compensation_cleaned!$A:$A,compensation_cleaned!$D:$D,"Missing")</f>
        <v>L2</v>
      </c>
      <c r="P1965">
        <f>_xlfn.XLOOKUP(A1965,engagement_pivot!$A:$A,engagement_pivot!$B:$B,"Missing")</f>
        <v>1</v>
      </c>
      <c r="Q1965" t="str">
        <f>IF(
  _xlfn.XLOOKUP(A1965, engagement_pivot!A:A, engagement_pivot!C:C, 0) &gt; 0,
  "Yes",
  "No"
)</f>
        <v>Yes</v>
      </c>
      <c r="R1965">
        <f t="shared" si="150"/>
        <v>55</v>
      </c>
      <c r="S1965" t="str">
        <f t="shared" si="151"/>
        <v>37+ months</v>
      </c>
      <c r="T1965">
        <f>_xlfn.XLOOKUP(A1965,performance_pivot!$A:$A,performance_pivot!$B:$B,"Missing")</f>
        <v>3.75</v>
      </c>
      <c r="U1965">
        <f>_xlfn.XLOOKUP(A1965,compensation_cleaned!$A:$A,compensation_cleaned!$F:$F,"Missing")</f>
        <v>746435.40070921986</v>
      </c>
      <c r="V1965" t="str">
        <f t="shared" si="152"/>
        <v>Below Avg Pay</v>
      </c>
      <c r="W1965" t="str">
        <f t="shared" si="153"/>
        <v>Low/Avg Performer</v>
      </c>
      <c r="Y1965" t="str">
        <f t="shared" si="154"/>
        <v>Low Pay &amp; Low Performance</v>
      </c>
    </row>
    <row r="1966" spans="1:25">
      <c r="A1966" s="7" t="s">
        <v>2152</v>
      </c>
      <c r="B1966" s="8" t="s">
        <v>19</v>
      </c>
      <c r="C1966" s="8">
        <v>24</v>
      </c>
      <c r="D1966" s="8" t="s">
        <v>12</v>
      </c>
      <c r="E1966" s="8" t="s">
        <v>37</v>
      </c>
      <c r="F1966" s="8" t="s">
        <v>43</v>
      </c>
      <c r="G1966" s="9">
        <v>45188</v>
      </c>
      <c r="H1966" s="8" t="s">
        <v>39</v>
      </c>
      <c r="I1966" s="8" t="s">
        <v>70</v>
      </c>
      <c r="J1966" s="10" t="s">
        <v>17</v>
      </c>
      <c r="K1966" t="str">
        <f>_xlfn.XLOOKUP(A1966,attrition_cleaned!$A:$A,attrition_cleaned!$B:$B,"Missing")</f>
        <v>No</v>
      </c>
      <c r="L1966" s="9"/>
      <c r="M1966">
        <f>_xlfn.XLOOKUP(A1966,compensation_cleaned!$A:$A,compensation_cleaned!$B:$B,"Missing")</f>
        <v>582932</v>
      </c>
      <c r="N1966">
        <f>_xlfn.XLOOKUP(A1966,compensation_cleaned!$A:$A,compensation_cleaned!$C:$C,"Missing")</f>
        <v>41088</v>
      </c>
      <c r="O1966" t="str">
        <f>_xlfn.XLOOKUP(A1966,compensation_cleaned!$A:$A,compensation_cleaned!$D:$D,"Missing")</f>
        <v>L1</v>
      </c>
      <c r="P1966">
        <f>_xlfn.XLOOKUP(A1966,engagement_pivot!$A:$A,engagement_pivot!$B:$B,"Missing")</f>
        <v>3.5</v>
      </c>
      <c r="Q1966" t="str">
        <f>IF(
  _xlfn.XLOOKUP(A1966, engagement_pivot!A:A, engagement_pivot!C:C, 0) &gt; 0,
  "Yes",
  "No"
)</f>
        <v>Yes</v>
      </c>
      <c r="R1966">
        <f t="shared" si="150"/>
        <v>3</v>
      </c>
      <c r="S1966" t="str">
        <f t="shared" si="151"/>
        <v>0–12 months</v>
      </c>
      <c r="T1966">
        <f>_xlfn.XLOOKUP(A1966,performance_pivot!$A:$A,performance_pivot!$B:$B,"Missing")</f>
        <v>3</v>
      </c>
      <c r="U1966">
        <f>_xlfn.XLOOKUP(A1966,compensation_cleaned!$A:$A,compensation_cleaned!$F:$F,"Missing")</f>
        <v>499723.03723404254</v>
      </c>
      <c r="V1966" t="str">
        <f t="shared" si="152"/>
        <v>Above Avg Pay</v>
      </c>
      <c r="W1966" t="str">
        <f t="shared" si="153"/>
        <v>Low/Avg Performer</v>
      </c>
      <c r="Y1966" t="str">
        <f t="shared" si="154"/>
        <v>Overpaid Low Performer</v>
      </c>
    </row>
    <row r="1967" spans="1:25">
      <c r="A1967" s="11" t="s">
        <v>2153</v>
      </c>
      <c r="B1967" s="12" t="s">
        <v>19</v>
      </c>
      <c r="C1967" s="12">
        <v>39</v>
      </c>
      <c r="D1967" s="12" t="s">
        <v>12</v>
      </c>
      <c r="E1967" s="12" t="s">
        <v>33</v>
      </c>
      <c r="F1967" s="12" t="s">
        <v>34</v>
      </c>
      <c r="G1967" s="13">
        <v>44757</v>
      </c>
      <c r="H1967" s="12" t="s">
        <v>109</v>
      </c>
      <c r="I1967" s="12" t="s">
        <v>70</v>
      </c>
      <c r="J1967" s="14" t="s">
        <v>24</v>
      </c>
      <c r="K1967" t="str">
        <f>_xlfn.XLOOKUP(A1967,attrition_cleaned!$A:$A,attrition_cleaned!$B:$B,"Missing")</f>
        <v>No</v>
      </c>
      <c r="L1967" s="13"/>
      <c r="M1967">
        <f>_xlfn.XLOOKUP(A1967,compensation_cleaned!$A:$A,compensation_cleaned!$B:$B,"Missing")</f>
        <v>891444</v>
      </c>
      <c r="N1967">
        <f>_xlfn.XLOOKUP(A1967,compensation_cleaned!$A:$A,compensation_cleaned!$C:$C,"Missing")</f>
        <v>117716</v>
      </c>
      <c r="O1967" t="str">
        <f>_xlfn.XLOOKUP(A1967,compensation_cleaned!$A:$A,compensation_cleaned!$D:$D,"Missing")</f>
        <v>L2</v>
      </c>
      <c r="P1967">
        <f>_xlfn.XLOOKUP(A1967,engagement_pivot!$A:$A,engagement_pivot!$B:$B,"Missing")</f>
        <v>2.6666666666666665</v>
      </c>
      <c r="Q1967" t="str">
        <f>IF(
  _xlfn.XLOOKUP(A1967, engagement_pivot!A:A, engagement_pivot!C:C, 0) &gt; 0,
  "Yes",
  "No"
)</f>
        <v>Yes</v>
      </c>
      <c r="R1967">
        <f t="shared" si="150"/>
        <v>17</v>
      </c>
      <c r="S1967" t="str">
        <f t="shared" si="151"/>
        <v>13–36 months</v>
      </c>
      <c r="T1967">
        <f>_xlfn.XLOOKUP(A1967,performance_pivot!$A:$A,performance_pivot!$B:$B,"Missing")</f>
        <v>3.75</v>
      </c>
      <c r="U1967">
        <f>_xlfn.XLOOKUP(A1967,compensation_cleaned!$A:$A,compensation_cleaned!$F:$F,"Missing")</f>
        <v>746435.40070921986</v>
      </c>
      <c r="V1967" t="str">
        <f t="shared" si="152"/>
        <v>Above Avg Pay</v>
      </c>
      <c r="W1967" t="str">
        <f t="shared" si="153"/>
        <v>Low/Avg Performer</v>
      </c>
      <c r="Y1967" t="str">
        <f t="shared" si="154"/>
        <v>Overpaid Low Performer</v>
      </c>
    </row>
    <row r="1968" spans="1:25">
      <c r="A1968" s="7" t="s">
        <v>2154</v>
      </c>
      <c r="B1968" s="8" t="s">
        <v>11</v>
      </c>
      <c r="C1968" s="8">
        <v>32</v>
      </c>
      <c r="D1968" s="8" t="s">
        <v>12</v>
      </c>
      <c r="E1968" s="8" t="s">
        <v>26</v>
      </c>
      <c r="F1968" s="8" t="s">
        <v>58</v>
      </c>
      <c r="G1968" s="9">
        <v>44421</v>
      </c>
      <c r="H1968" s="8" t="s">
        <v>358</v>
      </c>
      <c r="I1968" s="8" t="s">
        <v>56</v>
      </c>
      <c r="J1968" s="10" t="s">
        <v>24</v>
      </c>
      <c r="K1968" t="str">
        <f>_xlfn.XLOOKUP(A1968,attrition_cleaned!$A:$A,attrition_cleaned!$B:$B,"Missing")</f>
        <v>Yes</v>
      </c>
      <c r="L1968" s="9">
        <v>44608</v>
      </c>
      <c r="M1968">
        <f>_xlfn.XLOOKUP(A1968,compensation_cleaned!$A:$A,compensation_cleaned!$B:$B,"Missing")</f>
        <v>574776</v>
      </c>
      <c r="N1968">
        <f>_xlfn.XLOOKUP(A1968,compensation_cleaned!$A:$A,compensation_cleaned!$C:$C,"Missing")</f>
        <v>61828</v>
      </c>
      <c r="O1968" t="str">
        <f>_xlfn.XLOOKUP(A1968,compensation_cleaned!$A:$A,compensation_cleaned!$D:$D,"Missing")</f>
        <v>L1</v>
      </c>
      <c r="P1968">
        <f>_xlfn.XLOOKUP(A1968,engagement_pivot!$A:$A,engagement_pivot!$B:$B,"Missing")</f>
        <v>4</v>
      </c>
      <c r="Q1968" t="str">
        <f>IF(
  _xlfn.XLOOKUP(A1968, engagement_pivot!A:A, engagement_pivot!C:C, 0) &gt; 0,
  "Yes",
  "No"
)</f>
        <v>Yes</v>
      </c>
      <c r="R1968">
        <f t="shared" si="150"/>
        <v>6</v>
      </c>
      <c r="S1968" t="str">
        <f t="shared" si="151"/>
        <v>0–12 months</v>
      </c>
      <c r="T1968">
        <f>_xlfn.XLOOKUP(A1968,performance_pivot!$A:$A,performance_pivot!$B:$B,"Missing")</f>
        <v>3.25</v>
      </c>
      <c r="U1968">
        <f>_xlfn.XLOOKUP(A1968,compensation_cleaned!$A:$A,compensation_cleaned!$F:$F,"Missing")</f>
        <v>499723.03723404254</v>
      </c>
      <c r="V1968" t="str">
        <f t="shared" si="152"/>
        <v>Above Avg Pay</v>
      </c>
      <c r="W1968" t="str">
        <f t="shared" si="153"/>
        <v>Low/Avg Performer</v>
      </c>
      <c r="Y1968" t="str">
        <f t="shared" si="154"/>
        <v>Overpaid Low Performer</v>
      </c>
    </row>
    <row r="1969" spans="1:25">
      <c r="A1969" s="11" t="s">
        <v>2155</v>
      </c>
      <c r="B1969" s="12" t="s">
        <v>11</v>
      </c>
      <c r="C1969" s="12">
        <v>32</v>
      </c>
      <c r="D1969" s="12" t="s">
        <v>20</v>
      </c>
      <c r="E1969" s="12" t="s">
        <v>33</v>
      </c>
      <c r="F1969" s="12" t="s">
        <v>34</v>
      </c>
      <c r="G1969" s="13">
        <v>43851</v>
      </c>
      <c r="H1969" s="12" t="s">
        <v>124</v>
      </c>
      <c r="I1969" s="12" t="s">
        <v>70</v>
      </c>
      <c r="J1969" s="14" t="s">
        <v>24</v>
      </c>
      <c r="K1969" t="str">
        <f>_xlfn.XLOOKUP(A1969,attrition_cleaned!$A:$A,attrition_cleaned!$B:$B,"Missing")</f>
        <v>No</v>
      </c>
      <c r="L1969" s="13"/>
      <c r="M1969">
        <f>_xlfn.XLOOKUP(A1969,compensation_cleaned!$A:$A,compensation_cleaned!$B:$B,"Missing")</f>
        <v>1554960</v>
      </c>
      <c r="N1969">
        <f>_xlfn.XLOOKUP(A1969,compensation_cleaned!$A:$A,compensation_cleaned!$C:$C,"Missing")</f>
        <v>232908</v>
      </c>
      <c r="O1969" t="str">
        <f>_xlfn.XLOOKUP(A1969,compensation_cleaned!$A:$A,compensation_cleaned!$D:$D,"Missing")</f>
        <v>L4</v>
      </c>
      <c r="P1969">
        <f>_xlfn.XLOOKUP(A1969,engagement_pivot!$A:$A,engagement_pivot!$B:$B,"Missing")</f>
        <v>1</v>
      </c>
      <c r="Q1969" t="str">
        <f>IF(
  _xlfn.XLOOKUP(A1969, engagement_pivot!A:A, engagement_pivot!C:C, 0) &gt; 0,
  "Yes",
  "No"
)</f>
        <v>Yes</v>
      </c>
      <c r="R1969">
        <f t="shared" si="150"/>
        <v>47</v>
      </c>
      <c r="S1969" t="str">
        <f t="shared" si="151"/>
        <v>37+ months</v>
      </c>
      <c r="T1969">
        <f>_xlfn.XLOOKUP(A1969,performance_pivot!$A:$A,performance_pivot!$B:$B,"Missing")</f>
        <v>3</v>
      </c>
      <c r="U1969">
        <f>_xlfn.XLOOKUP(A1969,compensation_cleaned!$A:$A,compensation_cleaned!$F:$F,"Missing")</f>
        <v>1044648.4727722772</v>
      </c>
      <c r="V1969" t="str">
        <f t="shared" si="152"/>
        <v>Above Avg Pay</v>
      </c>
      <c r="W1969" t="str">
        <f t="shared" si="153"/>
        <v>Low/Avg Performer</v>
      </c>
      <c r="Y1969" t="str">
        <f t="shared" si="154"/>
        <v>Overpaid Low Performer</v>
      </c>
    </row>
    <row r="1970" spans="1:25">
      <c r="A1970" s="7" t="s">
        <v>2156</v>
      </c>
      <c r="B1970" s="8" t="s">
        <v>19</v>
      </c>
      <c r="C1970" s="8">
        <v>34</v>
      </c>
      <c r="D1970" s="8" t="s">
        <v>12</v>
      </c>
      <c r="E1970" s="8" t="s">
        <v>49</v>
      </c>
      <c r="F1970" s="8" t="s">
        <v>65</v>
      </c>
      <c r="G1970" s="9">
        <v>43184</v>
      </c>
      <c r="H1970" s="8" t="s">
        <v>233</v>
      </c>
      <c r="I1970" s="8" t="s">
        <v>70</v>
      </c>
      <c r="J1970" s="10" t="s">
        <v>17</v>
      </c>
      <c r="K1970" t="str">
        <f>_xlfn.XLOOKUP(A1970,attrition_cleaned!$A:$A,attrition_cleaned!$B:$B,"Missing")</f>
        <v>No</v>
      </c>
      <c r="L1970" s="9"/>
      <c r="M1970">
        <f>_xlfn.XLOOKUP(A1970,compensation_cleaned!$A:$A,compensation_cleaned!$B:$B,"Missing")</f>
        <v>535556</v>
      </c>
      <c r="N1970">
        <f>_xlfn.XLOOKUP(A1970,compensation_cleaned!$A:$A,compensation_cleaned!$C:$C,"Missing")</f>
        <v>35382</v>
      </c>
      <c r="O1970" t="str">
        <f>_xlfn.XLOOKUP(A1970,compensation_cleaned!$A:$A,compensation_cleaned!$D:$D,"Missing")</f>
        <v>L1</v>
      </c>
      <c r="P1970">
        <f>_xlfn.XLOOKUP(A1970,engagement_pivot!$A:$A,engagement_pivot!$B:$B,"Missing")</f>
        <v>5</v>
      </c>
      <c r="Q1970" t="str">
        <f>IF(
  _xlfn.XLOOKUP(A1970, engagement_pivot!A:A, engagement_pivot!C:C, 0) &gt; 0,
  "Yes",
  "No"
)</f>
        <v>Yes</v>
      </c>
      <c r="R1970">
        <f t="shared" si="150"/>
        <v>69</v>
      </c>
      <c r="S1970" t="str">
        <f t="shared" si="151"/>
        <v>37+ months</v>
      </c>
      <c r="T1970">
        <f>_xlfn.XLOOKUP(A1970,performance_pivot!$A:$A,performance_pivot!$B:$B,"Missing")</f>
        <v>3</v>
      </c>
      <c r="U1970">
        <f>_xlfn.XLOOKUP(A1970,compensation_cleaned!$A:$A,compensation_cleaned!$F:$F,"Missing")</f>
        <v>499723.03723404254</v>
      </c>
      <c r="V1970" t="str">
        <f t="shared" si="152"/>
        <v>Above Avg Pay</v>
      </c>
      <c r="W1970" t="str">
        <f t="shared" si="153"/>
        <v>Low/Avg Performer</v>
      </c>
      <c r="Y1970" t="str">
        <f t="shared" si="154"/>
        <v>Overpaid Low Performer</v>
      </c>
    </row>
    <row r="1971" spans="1:25">
      <c r="A1971" s="11" t="s">
        <v>2157</v>
      </c>
      <c r="B1971" s="12" t="s">
        <v>19</v>
      </c>
      <c r="C1971" s="12">
        <v>35</v>
      </c>
      <c r="D1971" s="12" t="s">
        <v>20</v>
      </c>
      <c r="E1971" s="12" t="s">
        <v>37</v>
      </c>
      <c r="F1971" s="12" t="s">
        <v>43</v>
      </c>
      <c r="G1971" s="13">
        <v>44258</v>
      </c>
      <c r="H1971" s="12" t="s">
        <v>51</v>
      </c>
      <c r="I1971" s="12" t="s">
        <v>16</v>
      </c>
      <c r="J1971" s="14" t="s">
        <v>24</v>
      </c>
      <c r="K1971" t="str">
        <f>_xlfn.XLOOKUP(A1971,attrition_cleaned!$A:$A,attrition_cleaned!$B:$B,"Missing")</f>
        <v>No</v>
      </c>
      <c r="L1971" s="13"/>
      <c r="M1971">
        <f>_xlfn.XLOOKUP(A1971,compensation_cleaned!$A:$A,compensation_cleaned!$B:$B,"Missing")</f>
        <v>634832</v>
      </c>
      <c r="N1971">
        <f>_xlfn.XLOOKUP(A1971,compensation_cleaned!$A:$A,compensation_cleaned!$C:$C,"Missing")</f>
        <v>89932</v>
      </c>
      <c r="O1971" t="str">
        <f>_xlfn.XLOOKUP(A1971,compensation_cleaned!$A:$A,compensation_cleaned!$D:$D,"Missing")</f>
        <v>L2</v>
      </c>
      <c r="P1971">
        <f>_xlfn.XLOOKUP(A1971,engagement_pivot!$A:$A,engagement_pivot!$B:$B,"Missing")</f>
        <v>2.6666666666666665</v>
      </c>
      <c r="Q1971" t="str">
        <f>IF(
  _xlfn.XLOOKUP(A1971, engagement_pivot!A:A, engagement_pivot!C:C, 0) &gt; 0,
  "Yes",
  "No"
)</f>
        <v>Yes</v>
      </c>
      <c r="R1971">
        <f t="shared" si="150"/>
        <v>33</v>
      </c>
      <c r="S1971" t="str">
        <f t="shared" si="151"/>
        <v>13–36 months</v>
      </c>
      <c r="T1971">
        <f>_xlfn.XLOOKUP(A1971,performance_pivot!$A:$A,performance_pivot!$B:$B,"Missing")</f>
        <v>2.6666666666666665</v>
      </c>
      <c r="U1971">
        <f>_xlfn.XLOOKUP(A1971,compensation_cleaned!$A:$A,compensation_cleaned!$F:$F,"Missing")</f>
        <v>746435.40070921986</v>
      </c>
      <c r="V1971" t="str">
        <f t="shared" si="152"/>
        <v>Below Avg Pay</v>
      </c>
      <c r="W1971" t="str">
        <f t="shared" si="153"/>
        <v>Low/Avg Performer</v>
      </c>
      <c r="Y1971" t="str">
        <f t="shared" si="154"/>
        <v>Low Pay &amp; Low Performance</v>
      </c>
    </row>
    <row r="1972" spans="1:25">
      <c r="A1972" s="7" t="s">
        <v>2158</v>
      </c>
      <c r="B1972" s="8" t="s">
        <v>11</v>
      </c>
      <c r="C1972" s="8">
        <v>33</v>
      </c>
      <c r="D1972" s="8" t="s">
        <v>12</v>
      </c>
      <c r="E1972" s="8" t="s">
        <v>49</v>
      </c>
      <c r="F1972" s="8" t="s">
        <v>68</v>
      </c>
      <c r="G1972" s="9">
        <v>44892</v>
      </c>
      <c r="H1972" s="8" t="s">
        <v>743</v>
      </c>
      <c r="I1972" s="8" t="s">
        <v>56</v>
      </c>
      <c r="J1972" s="10" t="s">
        <v>24</v>
      </c>
      <c r="K1972" t="str">
        <f>_xlfn.XLOOKUP(A1972,attrition_cleaned!$A:$A,attrition_cleaned!$B:$B,"Missing")</f>
        <v>No</v>
      </c>
      <c r="L1972" s="9"/>
      <c r="M1972">
        <f>_xlfn.XLOOKUP(A1972,compensation_cleaned!$A:$A,compensation_cleaned!$B:$B,"Missing")</f>
        <v>663055</v>
      </c>
      <c r="N1972">
        <f>_xlfn.XLOOKUP(A1972,compensation_cleaned!$A:$A,compensation_cleaned!$C:$C,"Missing")</f>
        <v>33245</v>
      </c>
      <c r="O1972" t="str">
        <f>_xlfn.XLOOKUP(A1972,compensation_cleaned!$A:$A,compensation_cleaned!$D:$D,"Missing")</f>
        <v>L2</v>
      </c>
      <c r="P1972">
        <f>_xlfn.XLOOKUP(A1972,engagement_pivot!$A:$A,engagement_pivot!$B:$B,"Missing")</f>
        <v>3.3333333333333335</v>
      </c>
      <c r="Q1972" t="str">
        <f>IF(
  _xlfn.XLOOKUP(A1972, engagement_pivot!A:A, engagement_pivot!C:C, 0) &gt; 0,
  "Yes",
  "No"
)</f>
        <v>Yes</v>
      </c>
      <c r="R1972">
        <f t="shared" si="150"/>
        <v>13</v>
      </c>
      <c r="S1972" t="str">
        <f t="shared" si="151"/>
        <v>13–36 months</v>
      </c>
      <c r="T1972">
        <f>_xlfn.XLOOKUP(A1972,performance_pivot!$A:$A,performance_pivot!$B:$B,"Missing")</f>
        <v>3</v>
      </c>
      <c r="U1972">
        <f>_xlfn.XLOOKUP(A1972,compensation_cleaned!$A:$A,compensation_cleaned!$F:$F,"Missing")</f>
        <v>746435.40070921986</v>
      </c>
      <c r="V1972" t="str">
        <f t="shared" si="152"/>
        <v>Below Avg Pay</v>
      </c>
      <c r="W1972" t="str">
        <f t="shared" si="153"/>
        <v>Low/Avg Performer</v>
      </c>
      <c r="Y1972" t="str">
        <f t="shared" si="154"/>
        <v>Low Pay &amp; Low Performance</v>
      </c>
    </row>
    <row r="1973" spans="1:25">
      <c r="A1973" s="11" t="s">
        <v>2159</v>
      </c>
      <c r="B1973" s="12" t="s">
        <v>11</v>
      </c>
      <c r="C1973" s="12">
        <v>30</v>
      </c>
      <c r="D1973" s="12" t="s">
        <v>12</v>
      </c>
      <c r="E1973" s="12" t="s">
        <v>49</v>
      </c>
      <c r="F1973" s="12" t="s">
        <v>50</v>
      </c>
      <c r="G1973" s="13">
        <v>43993</v>
      </c>
      <c r="H1973" s="12" t="s">
        <v>275</v>
      </c>
      <c r="I1973" s="12" t="s">
        <v>16</v>
      </c>
      <c r="J1973" s="14" t="s">
        <v>17</v>
      </c>
      <c r="K1973" t="str">
        <f>_xlfn.XLOOKUP(A1973,attrition_cleaned!$A:$A,attrition_cleaned!$B:$B,"Missing")</f>
        <v>No</v>
      </c>
      <c r="L1973" s="13"/>
      <c r="M1973">
        <f>_xlfn.XLOOKUP(A1973,compensation_cleaned!$A:$A,compensation_cleaned!$B:$B,"Missing")</f>
        <v>937264</v>
      </c>
      <c r="N1973">
        <f>_xlfn.XLOOKUP(A1973,compensation_cleaned!$A:$A,compensation_cleaned!$C:$C,"Missing")</f>
        <v>56812</v>
      </c>
      <c r="O1973" t="str">
        <f>_xlfn.XLOOKUP(A1973,compensation_cleaned!$A:$A,compensation_cleaned!$D:$D,"Missing")</f>
        <v>L3</v>
      </c>
      <c r="P1973">
        <f>_xlfn.XLOOKUP(A1973,engagement_pivot!$A:$A,engagement_pivot!$B:$B,"Missing")</f>
        <v>1</v>
      </c>
      <c r="Q1973" t="str">
        <f>IF(
  _xlfn.XLOOKUP(A1973, engagement_pivot!A:A, engagement_pivot!C:C, 0) &gt; 0,
  "Yes",
  "No"
)</f>
        <v>Yes</v>
      </c>
      <c r="R1973">
        <f t="shared" si="150"/>
        <v>42</v>
      </c>
      <c r="S1973" t="str">
        <f t="shared" si="151"/>
        <v>37+ months</v>
      </c>
      <c r="T1973">
        <f>_xlfn.XLOOKUP(A1973,performance_pivot!$A:$A,performance_pivot!$B:$B,"Missing")</f>
        <v>2.5</v>
      </c>
      <c r="U1973">
        <f>_xlfn.XLOOKUP(A1973,compensation_cleaned!$A:$A,compensation_cleaned!$F:$F,"Missing")</f>
        <v>1044648.4727722772</v>
      </c>
      <c r="V1973" t="str">
        <f t="shared" si="152"/>
        <v>Below Avg Pay</v>
      </c>
      <c r="W1973" t="str">
        <f t="shared" si="153"/>
        <v>Low/Avg Performer</v>
      </c>
      <c r="Y1973" t="str">
        <f t="shared" si="154"/>
        <v>Low Pay &amp; Low Performance</v>
      </c>
    </row>
    <row r="1974" spans="1:25">
      <c r="A1974" s="7" t="s">
        <v>2160</v>
      </c>
      <c r="B1974" s="8" t="s">
        <v>11</v>
      </c>
      <c r="C1974" s="8">
        <v>37</v>
      </c>
      <c r="D1974" s="8" t="s">
        <v>12</v>
      </c>
      <c r="E1974" s="8" t="s">
        <v>49</v>
      </c>
      <c r="F1974" s="8" t="s">
        <v>68</v>
      </c>
      <c r="G1974" s="9">
        <v>43613</v>
      </c>
      <c r="H1974" s="8" t="s">
        <v>895</v>
      </c>
      <c r="I1974" s="8" t="s">
        <v>70</v>
      </c>
      <c r="J1974" s="10" t="s">
        <v>24</v>
      </c>
      <c r="K1974" t="str">
        <f>_xlfn.XLOOKUP(A1974,attrition_cleaned!$A:$A,attrition_cleaned!$B:$B,"Missing")</f>
        <v>Yes</v>
      </c>
      <c r="L1974" s="9">
        <v>44422</v>
      </c>
      <c r="M1974">
        <f>_xlfn.XLOOKUP(A1974,compensation_cleaned!$A:$A,compensation_cleaned!$B:$B,"Missing")</f>
        <v>1092467</v>
      </c>
      <c r="N1974">
        <f>_xlfn.XLOOKUP(A1974,compensation_cleaned!$A:$A,compensation_cleaned!$C:$C,"Missing")</f>
        <v>61883</v>
      </c>
      <c r="O1974" t="str">
        <f>_xlfn.XLOOKUP(A1974,compensation_cleaned!$A:$A,compensation_cleaned!$D:$D,"Missing")</f>
        <v>L3</v>
      </c>
      <c r="P1974">
        <f>_xlfn.XLOOKUP(A1974,engagement_pivot!$A:$A,engagement_pivot!$B:$B,"Missing")</f>
        <v>2</v>
      </c>
      <c r="Q1974" t="str">
        <f>IF(
  _xlfn.XLOOKUP(A1974, engagement_pivot!A:A, engagement_pivot!C:C, 0) &gt; 0,
  "Yes",
  "No"
)</f>
        <v>Yes</v>
      </c>
      <c r="R1974">
        <f t="shared" si="150"/>
        <v>26</v>
      </c>
      <c r="S1974" t="str">
        <f t="shared" si="151"/>
        <v>13–36 months</v>
      </c>
      <c r="T1974">
        <f>_xlfn.XLOOKUP(A1974,performance_pivot!$A:$A,performance_pivot!$B:$B,"Missing")</f>
        <v>3.6666666666666665</v>
      </c>
      <c r="U1974">
        <f>_xlfn.XLOOKUP(A1974,compensation_cleaned!$A:$A,compensation_cleaned!$F:$F,"Missing")</f>
        <v>1044648.4727722772</v>
      </c>
      <c r="V1974" t="str">
        <f t="shared" si="152"/>
        <v>Above Avg Pay</v>
      </c>
      <c r="W1974" t="str">
        <f t="shared" si="153"/>
        <v>Low/Avg Performer</v>
      </c>
      <c r="Y1974" t="str">
        <f t="shared" si="154"/>
        <v>Overpaid Low Performer</v>
      </c>
    </row>
    <row r="1975" spans="1:25">
      <c r="A1975" s="11" t="s">
        <v>2161</v>
      </c>
      <c r="B1975" s="12" t="s">
        <v>19</v>
      </c>
      <c r="C1975" s="12">
        <v>35</v>
      </c>
      <c r="D1975" s="12" t="s">
        <v>12</v>
      </c>
      <c r="E1975" s="12" t="s">
        <v>37</v>
      </c>
      <c r="F1975" s="12" t="s">
        <v>43</v>
      </c>
      <c r="G1975" s="13">
        <v>43580</v>
      </c>
      <c r="H1975" s="12" t="s">
        <v>117</v>
      </c>
      <c r="I1975" s="12" t="s">
        <v>56</v>
      </c>
      <c r="J1975" s="14" t="s">
        <v>17</v>
      </c>
      <c r="K1975" t="str">
        <f>_xlfn.XLOOKUP(A1975,attrition_cleaned!$A:$A,attrition_cleaned!$B:$B,"Missing")</f>
        <v>No</v>
      </c>
      <c r="L1975" s="13"/>
      <c r="M1975">
        <f>_xlfn.XLOOKUP(A1975,compensation_cleaned!$A:$A,compensation_cleaned!$B:$B,"Missing")</f>
        <v>1174118</v>
      </c>
      <c r="N1975">
        <f>_xlfn.XLOOKUP(A1975,compensation_cleaned!$A:$A,compensation_cleaned!$C:$C,"Missing")</f>
        <v>88362</v>
      </c>
      <c r="O1975" t="str">
        <f>_xlfn.XLOOKUP(A1975,compensation_cleaned!$A:$A,compensation_cleaned!$D:$D,"Missing")</f>
        <v>L3</v>
      </c>
      <c r="P1975">
        <f>_xlfn.XLOOKUP(A1975,engagement_pivot!$A:$A,engagement_pivot!$B:$B,"Missing")</f>
        <v>3</v>
      </c>
      <c r="Q1975" t="str">
        <f>IF(
  _xlfn.XLOOKUP(A1975, engagement_pivot!A:A, engagement_pivot!C:C, 0) &gt; 0,
  "Yes",
  "No"
)</f>
        <v>Yes</v>
      </c>
      <c r="R1975">
        <f t="shared" si="150"/>
        <v>56</v>
      </c>
      <c r="S1975" t="str">
        <f t="shared" si="151"/>
        <v>37+ months</v>
      </c>
      <c r="T1975">
        <f>_xlfn.XLOOKUP(A1975,performance_pivot!$A:$A,performance_pivot!$B:$B,"Missing")</f>
        <v>3</v>
      </c>
      <c r="U1975">
        <f>_xlfn.XLOOKUP(A1975,compensation_cleaned!$A:$A,compensation_cleaned!$F:$F,"Missing")</f>
        <v>1044648.4727722772</v>
      </c>
      <c r="V1975" t="str">
        <f t="shared" si="152"/>
        <v>Above Avg Pay</v>
      </c>
      <c r="W1975" t="str">
        <f t="shared" si="153"/>
        <v>Low/Avg Performer</v>
      </c>
      <c r="Y1975" t="str">
        <f t="shared" si="154"/>
        <v>Overpaid Low Performer</v>
      </c>
    </row>
    <row r="1976" spans="1:25">
      <c r="A1976" s="7" t="s">
        <v>2162</v>
      </c>
      <c r="B1976" s="8" t="s">
        <v>19</v>
      </c>
      <c r="C1976" s="8">
        <v>27</v>
      </c>
      <c r="D1976" s="8" t="s">
        <v>12</v>
      </c>
      <c r="E1976" s="8" t="s">
        <v>33</v>
      </c>
      <c r="F1976" s="8" t="s">
        <v>112</v>
      </c>
      <c r="G1976" s="9">
        <v>44029</v>
      </c>
      <c r="H1976" s="8" t="s">
        <v>60</v>
      </c>
      <c r="I1976" s="8" t="s">
        <v>16</v>
      </c>
      <c r="J1976" s="10" t="s">
        <v>17</v>
      </c>
      <c r="K1976" t="str">
        <f>_xlfn.XLOOKUP(A1976,attrition_cleaned!$A:$A,attrition_cleaned!$B:$B,"Missing")</f>
        <v>Yes</v>
      </c>
      <c r="L1976" s="9">
        <v>45395</v>
      </c>
      <c r="M1976">
        <f>_xlfn.XLOOKUP(A1976,compensation_cleaned!$A:$A,compensation_cleaned!$B:$B,"Missing")</f>
        <v>526473</v>
      </c>
      <c r="N1976">
        <f>_xlfn.XLOOKUP(A1976,compensation_cleaned!$A:$A,compensation_cleaned!$C:$C,"Missing")</f>
        <v>65456</v>
      </c>
      <c r="O1976" t="str">
        <f>_xlfn.XLOOKUP(A1976,compensation_cleaned!$A:$A,compensation_cleaned!$D:$D,"Missing")</f>
        <v>L1</v>
      </c>
      <c r="P1976">
        <f>_xlfn.XLOOKUP(A1976,engagement_pivot!$A:$A,engagement_pivot!$B:$B,"Missing")</f>
        <v>2.3333333333333335</v>
      </c>
      <c r="Q1976" t="str">
        <f>IF(
  _xlfn.XLOOKUP(A1976, engagement_pivot!A:A, engagement_pivot!C:C, 0) &gt; 0,
  "Yes",
  "No"
)</f>
        <v>Yes</v>
      </c>
      <c r="R1976">
        <f t="shared" si="150"/>
        <v>44</v>
      </c>
      <c r="S1976" t="str">
        <f t="shared" si="151"/>
        <v>37+ months</v>
      </c>
      <c r="T1976">
        <f>_xlfn.XLOOKUP(A1976,performance_pivot!$A:$A,performance_pivot!$B:$B,"Missing")</f>
        <v>3.5</v>
      </c>
      <c r="U1976">
        <f>_xlfn.XLOOKUP(A1976,compensation_cleaned!$A:$A,compensation_cleaned!$F:$F,"Missing")</f>
        <v>499723.03723404254</v>
      </c>
      <c r="V1976" t="str">
        <f t="shared" si="152"/>
        <v>Above Avg Pay</v>
      </c>
      <c r="W1976" t="str">
        <f t="shared" si="153"/>
        <v>Low/Avg Performer</v>
      </c>
      <c r="Y1976" t="str">
        <f t="shared" si="154"/>
        <v>Overpaid Low Performer</v>
      </c>
    </row>
    <row r="1977" spans="1:25">
      <c r="A1977" s="11" t="s">
        <v>2163</v>
      </c>
      <c r="B1977" s="12" t="s">
        <v>11</v>
      </c>
      <c r="C1977" s="12">
        <v>36</v>
      </c>
      <c r="D1977" s="12" t="s">
        <v>20</v>
      </c>
      <c r="E1977" s="12" t="s">
        <v>37</v>
      </c>
      <c r="F1977" s="12" t="s">
        <v>38</v>
      </c>
      <c r="G1977" s="13">
        <v>44363</v>
      </c>
      <c r="H1977" s="12" t="s">
        <v>284</v>
      </c>
      <c r="I1977" s="12" t="s">
        <v>16</v>
      </c>
      <c r="J1977" s="14" t="s">
        <v>17</v>
      </c>
      <c r="K1977" t="str">
        <f>_xlfn.XLOOKUP(A1977,attrition_cleaned!$A:$A,attrition_cleaned!$B:$B,"Missing")</f>
        <v>Yes</v>
      </c>
      <c r="L1977" s="13">
        <v>45340</v>
      </c>
      <c r="M1977">
        <f>_xlfn.XLOOKUP(A1977,compensation_cleaned!$A:$A,compensation_cleaned!$B:$B,"Missing")</f>
        <v>524447</v>
      </c>
      <c r="N1977">
        <f>_xlfn.XLOOKUP(A1977,compensation_cleaned!$A:$A,compensation_cleaned!$C:$C,"Missing")</f>
        <v>60610</v>
      </c>
      <c r="O1977" t="str">
        <f>_xlfn.XLOOKUP(A1977,compensation_cleaned!$A:$A,compensation_cleaned!$D:$D,"Missing")</f>
        <v>L1</v>
      </c>
      <c r="P1977">
        <f>_xlfn.XLOOKUP(A1977,engagement_pivot!$A:$A,engagement_pivot!$B:$B,"Missing")</f>
        <v>3</v>
      </c>
      <c r="Q1977" t="str">
        <f>IF(
  _xlfn.XLOOKUP(A1977, engagement_pivot!A:A, engagement_pivot!C:C, 0) &gt; 0,
  "Yes",
  "No"
)</f>
        <v>Yes</v>
      </c>
      <c r="R1977">
        <f t="shared" si="150"/>
        <v>32</v>
      </c>
      <c r="S1977" t="str">
        <f t="shared" si="151"/>
        <v>13–36 months</v>
      </c>
      <c r="T1977">
        <f>_xlfn.XLOOKUP(A1977,performance_pivot!$A:$A,performance_pivot!$B:$B,"Missing")</f>
        <v>3</v>
      </c>
      <c r="U1977">
        <f>_xlfn.XLOOKUP(A1977,compensation_cleaned!$A:$A,compensation_cleaned!$F:$F,"Missing")</f>
        <v>499723.03723404254</v>
      </c>
      <c r="V1977" t="str">
        <f t="shared" si="152"/>
        <v>Above Avg Pay</v>
      </c>
      <c r="W1977" t="str">
        <f t="shared" si="153"/>
        <v>Low/Avg Performer</v>
      </c>
      <c r="Y1977" t="str">
        <f t="shared" si="154"/>
        <v>Overpaid Low Performer</v>
      </c>
    </row>
    <row r="1978" spans="1:25">
      <c r="A1978" s="7" t="s">
        <v>2164</v>
      </c>
      <c r="B1978" s="8" t="s">
        <v>19</v>
      </c>
      <c r="C1978" s="8">
        <v>22</v>
      </c>
      <c r="D1978" s="8" t="s">
        <v>12</v>
      </c>
      <c r="E1978" s="8" t="s">
        <v>26</v>
      </c>
      <c r="F1978" s="8" t="s">
        <v>58</v>
      </c>
      <c r="G1978" s="9">
        <v>43917</v>
      </c>
      <c r="H1978" s="8" t="s">
        <v>368</v>
      </c>
      <c r="I1978" s="8" t="s">
        <v>70</v>
      </c>
      <c r="J1978" s="10" t="s">
        <v>24</v>
      </c>
      <c r="K1978" t="str">
        <f>_xlfn.XLOOKUP(A1978,attrition_cleaned!$A:$A,attrition_cleaned!$B:$B,"Missing")</f>
        <v>No</v>
      </c>
      <c r="L1978" s="9"/>
      <c r="M1978">
        <f>_xlfn.XLOOKUP(A1978,compensation_cleaned!$A:$A,compensation_cleaned!$B:$B,"Missing")</f>
        <v>754588</v>
      </c>
      <c r="N1978">
        <f>_xlfn.XLOOKUP(A1978,compensation_cleaned!$A:$A,compensation_cleaned!$C:$C,"Missing")</f>
        <v>80002</v>
      </c>
      <c r="O1978" t="str">
        <f>_xlfn.XLOOKUP(A1978,compensation_cleaned!$A:$A,compensation_cleaned!$D:$D,"Missing")</f>
        <v>L2</v>
      </c>
      <c r="P1978">
        <f>_xlfn.XLOOKUP(A1978,engagement_pivot!$A:$A,engagement_pivot!$B:$B,"Missing")</f>
        <v>2.6666666666666665</v>
      </c>
      <c r="Q1978" t="str">
        <f>IF(
  _xlfn.XLOOKUP(A1978, engagement_pivot!A:A, engagement_pivot!C:C, 0) &gt; 0,
  "Yes",
  "No"
)</f>
        <v>Yes</v>
      </c>
      <c r="R1978">
        <f t="shared" si="150"/>
        <v>45</v>
      </c>
      <c r="S1978" t="str">
        <f t="shared" si="151"/>
        <v>37+ months</v>
      </c>
      <c r="T1978">
        <f>_xlfn.XLOOKUP(A1978,performance_pivot!$A:$A,performance_pivot!$B:$B,"Missing")</f>
        <v>3.6666666666666665</v>
      </c>
      <c r="U1978">
        <f>_xlfn.XLOOKUP(A1978,compensation_cleaned!$A:$A,compensation_cleaned!$F:$F,"Missing")</f>
        <v>746435.40070921986</v>
      </c>
      <c r="V1978" t="str">
        <f t="shared" si="152"/>
        <v>Above Avg Pay</v>
      </c>
      <c r="W1978" t="str">
        <f t="shared" si="153"/>
        <v>Low/Avg Performer</v>
      </c>
      <c r="Y1978" t="str">
        <f t="shared" si="154"/>
        <v>Overpaid Low Performer</v>
      </c>
    </row>
    <row r="1979" spans="1:25">
      <c r="A1979" s="11" t="s">
        <v>2165</v>
      </c>
      <c r="B1979" s="12" t="s">
        <v>11</v>
      </c>
      <c r="C1979" s="12">
        <v>41</v>
      </c>
      <c r="D1979" s="12" t="s">
        <v>12</v>
      </c>
      <c r="E1979" s="12" t="s">
        <v>37</v>
      </c>
      <c r="F1979" s="12" t="s">
        <v>43</v>
      </c>
      <c r="G1979" s="13">
        <v>44730</v>
      </c>
      <c r="H1979" s="12" t="s">
        <v>275</v>
      </c>
      <c r="I1979" s="12" t="s">
        <v>45</v>
      </c>
      <c r="J1979" s="14" t="s">
        <v>24</v>
      </c>
      <c r="K1979" t="str">
        <f>_xlfn.XLOOKUP(A1979,attrition_cleaned!$A:$A,attrition_cleaned!$B:$B,"Missing")</f>
        <v>Yes</v>
      </c>
      <c r="L1979" s="13">
        <v>45408</v>
      </c>
      <c r="M1979">
        <f>_xlfn.XLOOKUP(A1979,compensation_cleaned!$A:$A,compensation_cleaned!$B:$B,"Missing")</f>
        <v>1092171</v>
      </c>
      <c r="N1979">
        <f>_xlfn.XLOOKUP(A1979,compensation_cleaned!$A:$A,compensation_cleaned!$C:$C,"Missing")</f>
        <v>146047</v>
      </c>
      <c r="O1979" t="str">
        <f>_xlfn.XLOOKUP(A1979,compensation_cleaned!$A:$A,compensation_cleaned!$D:$D,"Missing")</f>
        <v>L3</v>
      </c>
      <c r="P1979">
        <f>_xlfn.XLOOKUP(A1979,engagement_pivot!$A:$A,engagement_pivot!$B:$B,"Missing")</f>
        <v>3</v>
      </c>
      <c r="Q1979" t="str">
        <f>IF(
  _xlfn.XLOOKUP(A1979, engagement_pivot!A:A, engagement_pivot!C:C, 0) &gt; 0,
  "Yes",
  "No"
)</f>
        <v>Yes</v>
      </c>
      <c r="R1979">
        <f t="shared" si="150"/>
        <v>22</v>
      </c>
      <c r="S1979" t="str">
        <f t="shared" si="151"/>
        <v>13–36 months</v>
      </c>
      <c r="T1979">
        <f>_xlfn.XLOOKUP(A1979,performance_pivot!$A:$A,performance_pivot!$B:$B,"Missing")</f>
        <v>4.25</v>
      </c>
      <c r="U1979">
        <f>_xlfn.XLOOKUP(A1979,compensation_cleaned!$A:$A,compensation_cleaned!$F:$F,"Missing")</f>
        <v>1044648.4727722772</v>
      </c>
      <c r="V1979" t="str">
        <f t="shared" si="152"/>
        <v>Above Avg Pay</v>
      </c>
      <c r="W1979" t="str">
        <f t="shared" si="153"/>
        <v>High Performer</v>
      </c>
      <c r="Y1979" t="str">
        <f t="shared" si="154"/>
        <v>Well Aligned</v>
      </c>
    </row>
    <row r="1980" spans="1:25">
      <c r="A1980" s="7" t="s">
        <v>2166</v>
      </c>
      <c r="B1980" s="8" t="s">
        <v>19</v>
      </c>
      <c r="C1980" s="8">
        <v>34</v>
      </c>
      <c r="D1980" s="8" t="s">
        <v>20</v>
      </c>
      <c r="E1980" s="8" t="s">
        <v>26</v>
      </c>
      <c r="F1980" s="8" t="s">
        <v>27</v>
      </c>
      <c r="G1980" s="9">
        <v>44946</v>
      </c>
      <c r="H1980" s="8" t="s">
        <v>149</v>
      </c>
      <c r="I1980" s="8" t="s">
        <v>23</v>
      </c>
      <c r="J1980" s="10" t="s">
        <v>24</v>
      </c>
      <c r="K1980" t="str">
        <f>_xlfn.XLOOKUP(A1980,attrition_cleaned!$A:$A,attrition_cleaned!$B:$B,"Missing")</f>
        <v>No</v>
      </c>
      <c r="L1980" s="9"/>
      <c r="M1980">
        <f>_xlfn.XLOOKUP(A1980,compensation_cleaned!$A:$A,compensation_cleaned!$B:$B,"Missing")</f>
        <v>420368</v>
      </c>
      <c r="N1980">
        <f>_xlfn.XLOOKUP(A1980,compensation_cleaned!$A:$A,compensation_cleaned!$C:$C,"Missing")</f>
        <v>59542</v>
      </c>
      <c r="O1980" t="str">
        <f>_xlfn.XLOOKUP(A1980,compensation_cleaned!$A:$A,compensation_cleaned!$D:$D,"Missing")</f>
        <v>L1</v>
      </c>
      <c r="P1980">
        <f>_xlfn.XLOOKUP(A1980,engagement_pivot!$A:$A,engagement_pivot!$B:$B,"Missing")</f>
        <v>3</v>
      </c>
      <c r="Q1980" t="str">
        <f>IF(
  _xlfn.XLOOKUP(A1980, engagement_pivot!A:A, engagement_pivot!C:C, 0) &gt; 0,
  "Yes",
  "No"
)</f>
        <v>Yes</v>
      </c>
      <c r="R1980">
        <f t="shared" si="150"/>
        <v>11</v>
      </c>
      <c r="S1980" t="str">
        <f t="shared" si="151"/>
        <v>0–12 months</v>
      </c>
      <c r="T1980">
        <f>_xlfn.XLOOKUP(A1980,performance_pivot!$A:$A,performance_pivot!$B:$B,"Missing")</f>
        <v>4</v>
      </c>
      <c r="U1980">
        <f>_xlfn.XLOOKUP(A1980,compensation_cleaned!$A:$A,compensation_cleaned!$F:$F,"Missing")</f>
        <v>499723.03723404254</v>
      </c>
      <c r="V1980" t="str">
        <f t="shared" si="152"/>
        <v>Below Avg Pay</v>
      </c>
      <c r="W1980" t="str">
        <f t="shared" si="153"/>
        <v>High Performer</v>
      </c>
      <c r="Y1980" t="str">
        <f t="shared" si="154"/>
        <v>Underpaid High Performer</v>
      </c>
    </row>
    <row r="1981" spans="1:25">
      <c r="A1981" s="11" t="s">
        <v>2167</v>
      </c>
      <c r="B1981" s="12" t="s">
        <v>11</v>
      </c>
      <c r="C1981" s="12">
        <v>30</v>
      </c>
      <c r="D1981" s="12" t="s">
        <v>20</v>
      </c>
      <c r="E1981" s="12" t="s">
        <v>49</v>
      </c>
      <c r="F1981" s="12" t="s">
        <v>50</v>
      </c>
      <c r="G1981" s="13">
        <v>43031</v>
      </c>
      <c r="H1981" s="12" t="s">
        <v>109</v>
      </c>
      <c r="I1981" s="12" t="s">
        <v>45</v>
      </c>
      <c r="J1981" s="14" t="s">
        <v>24</v>
      </c>
      <c r="K1981" t="str">
        <f>_xlfn.XLOOKUP(A1981,attrition_cleaned!$A:$A,attrition_cleaned!$B:$B,"Missing")</f>
        <v>No</v>
      </c>
      <c r="L1981" s="13"/>
      <c r="M1981">
        <f>_xlfn.XLOOKUP(A1981,compensation_cleaned!$A:$A,compensation_cleaned!$B:$B,"Missing")</f>
        <v>933164</v>
      </c>
      <c r="N1981">
        <f>_xlfn.XLOOKUP(A1981,compensation_cleaned!$A:$A,compensation_cleaned!$C:$C,"Missing")</f>
        <v>69429</v>
      </c>
      <c r="O1981" t="str">
        <f>_xlfn.XLOOKUP(A1981,compensation_cleaned!$A:$A,compensation_cleaned!$D:$D,"Missing")</f>
        <v>L3</v>
      </c>
      <c r="P1981">
        <f>_xlfn.XLOOKUP(A1981,engagement_pivot!$A:$A,engagement_pivot!$B:$B,"Missing")</f>
        <v>3</v>
      </c>
      <c r="Q1981" t="str">
        <f>IF(
  _xlfn.XLOOKUP(A1981, engagement_pivot!A:A, engagement_pivot!C:C, 0) &gt; 0,
  "Yes",
  "No"
)</f>
        <v>Yes</v>
      </c>
      <c r="R1981">
        <f t="shared" si="150"/>
        <v>74</v>
      </c>
      <c r="S1981" t="str">
        <f t="shared" si="151"/>
        <v>37+ months</v>
      </c>
      <c r="T1981">
        <f>_xlfn.XLOOKUP(A1981,performance_pivot!$A:$A,performance_pivot!$B:$B,"Missing")</f>
        <v>4</v>
      </c>
      <c r="U1981">
        <f>_xlfn.XLOOKUP(A1981,compensation_cleaned!$A:$A,compensation_cleaned!$F:$F,"Missing")</f>
        <v>1044648.4727722772</v>
      </c>
      <c r="V1981" t="str">
        <f t="shared" si="152"/>
        <v>Below Avg Pay</v>
      </c>
      <c r="W1981" t="str">
        <f t="shared" si="153"/>
        <v>High Performer</v>
      </c>
      <c r="Y1981" t="str">
        <f t="shared" si="154"/>
        <v>Underpaid High Performer</v>
      </c>
    </row>
    <row r="1982" spans="1:25">
      <c r="A1982" s="7" t="s">
        <v>2168</v>
      </c>
      <c r="B1982" s="8" t="s">
        <v>19</v>
      </c>
      <c r="C1982" s="8">
        <v>39</v>
      </c>
      <c r="D1982" s="8" t="s">
        <v>12</v>
      </c>
      <c r="E1982" s="8" t="s">
        <v>13</v>
      </c>
      <c r="F1982" s="8" t="s">
        <v>21</v>
      </c>
      <c r="G1982" s="9">
        <v>44028</v>
      </c>
      <c r="H1982" s="8" t="s">
        <v>109</v>
      </c>
      <c r="I1982" s="8" t="s">
        <v>56</v>
      </c>
      <c r="J1982" s="10" t="s">
        <v>24</v>
      </c>
      <c r="K1982" t="str">
        <f>_xlfn.XLOOKUP(A1982,attrition_cleaned!$A:$A,attrition_cleaned!$B:$B,"Missing")</f>
        <v>Yes</v>
      </c>
      <c r="L1982" s="9">
        <v>45566</v>
      </c>
      <c r="M1982">
        <f>_xlfn.XLOOKUP(A1982,compensation_cleaned!$A:$A,compensation_cleaned!$B:$B,"Missing")</f>
        <v>460630</v>
      </c>
      <c r="N1982">
        <f>_xlfn.XLOOKUP(A1982,compensation_cleaned!$A:$A,compensation_cleaned!$C:$C,"Missing")</f>
        <v>58772</v>
      </c>
      <c r="O1982" t="str">
        <f>_xlfn.XLOOKUP(A1982,compensation_cleaned!$A:$A,compensation_cleaned!$D:$D,"Missing")</f>
        <v>L1</v>
      </c>
      <c r="P1982">
        <f>_xlfn.XLOOKUP(A1982,engagement_pivot!$A:$A,engagement_pivot!$B:$B,"Missing")</f>
        <v>3</v>
      </c>
      <c r="Q1982" t="str">
        <f>IF(
  _xlfn.XLOOKUP(A1982, engagement_pivot!A:A, engagement_pivot!C:C, 0) &gt; 0,
  "Yes",
  "No"
)</f>
        <v>Yes</v>
      </c>
      <c r="R1982">
        <f t="shared" si="150"/>
        <v>50</v>
      </c>
      <c r="S1982" t="str">
        <f t="shared" si="151"/>
        <v>37+ months</v>
      </c>
      <c r="T1982">
        <f>_xlfn.XLOOKUP(A1982,performance_pivot!$A:$A,performance_pivot!$B:$B,"Missing")</f>
        <v>4</v>
      </c>
      <c r="U1982">
        <f>_xlfn.XLOOKUP(A1982,compensation_cleaned!$A:$A,compensation_cleaned!$F:$F,"Missing")</f>
        <v>499723.03723404254</v>
      </c>
      <c r="V1982" t="str">
        <f t="shared" si="152"/>
        <v>Below Avg Pay</v>
      </c>
      <c r="W1982" t="str">
        <f t="shared" si="153"/>
        <v>High Performer</v>
      </c>
      <c r="Y1982" t="str">
        <f t="shared" si="154"/>
        <v>Underpaid High Performer</v>
      </c>
    </row>
    <row r="1983" spans="1:25">
      <c r="A1983" s="11" t="s">
        <v>2169</v>
      </c>
      <c r="B1983" s="12" t="s">
        <v>19</v>
      </c>
      <c r="C1983" s="12">
        <v>43</v>
      </c>
      <c r="D1983" s="12" t="s">
        <v>20</v>
      </c>
      <c r="E1983" s="12" t="s">
        <v>26</v>
      </c>
      <c r="F1983" s="12" t="s">
        <v>58</v>
      </c>
      <c r="G1983" s="13">
        <v>44049</v>
      </c>
      <c r="H1983" s="12" t="s">
        <v>634</v>
      </c>
      <c r="I1983" s="12" t="s">
        <v>45</v>
      </c>
      <c r="J1983" s="14" t="s">
        <v>24</v>
      </c>
      <c r="K1983" t="str">
        <f>_xlfn.XLOOKUP(A1983,attrition_cleaned!$A:$A,attrition_cleaned!$B:$B,"Missing")</f>
        <v>No</v>
      </c>
      <c r="L1983" s="13"/>
      <c r="M1983">
        <f>_xlfn.XLOOKUP(A1983,compensation_cleaned!$A:$A,compensation_cleaned!$B:$B,"Missing")</f>
        <v>918706</v>
      </c>
      <c r="N1983">
        <f>_xlfn.XLOOKUP(A1983,compensation_cleaned!$A:$A,compensation_cleaned!$C:$C,"Missing")</f>
        <v>110196</v>
      </c>
      <c r="O1983" t="str">
        <f>_xlfn.XLOOKUP(A1983,compensation_cleaned!$A:$A,compensation_cleaned!$D:$D,"Missing")</f>
        <v>L3</v>
      </c>
      <c r="P1983">
        <f>_xlfn.XLOOKUP(A1983,engagement_pivot!$A:$A,engagement_pivot!$B:$B,"Missing")</f>
        <v>1.3333333333333333</v>
      </c>
      <c r="Q1983" t="str">
        <f>IF(
  _xlfn.XLOOKUP(A1983, engagement_pivot!A:A, engagement_pivot!C:C, 0) &gt; 0,
  "Yes",
  "No"
)</f>
        <v>Yes</v>
      </c>
      <c r="R1983">
        <f t="shared" si="150"/>
        <v>40</v>
      </c>
      <c r="S1983" t="str">
        <f t="shared" si="151"/>
        <v>37+ months</v>
      </c>
      <c r="T1983">
        <f>_xlfn.XLOOKUP(A1983,performance_pivot!$A:$A,performance_pivot!$B:$B,"Missing")</f>
        <v>3</v>
      </c>
      <c r="U1983">
        <f>_xlfn.XLOOKUP(A1983,compensation_cleaned!$A:$A,compensation_cleaned!$F:$F,"Missing")</f>
        <v>1044648.4727722772</v>
      </c>
      <c r="V1983" t="str">
        <f t="shared" si="152"/>
        <v>Below Avg Pay</v>
      </c>
      <c r="W1983" t="str">
        <f t="shared" si="153"/>
        <v>Low/Avg Performer</v>
      </c>
      <c r="Y1983" t="str">
        <f t="shared" si="154"/>
        <v>Low Pay &amp; Low Performance</v>
      </c>
    </row>
    <row r="1984" spans="1:25">
      <c r="A1984" s="7" t="s">
        <v>2170</v>
      </c>
      <c r="B1984" s="8" t="s">
        <v>19</v>
      </c>
      <c r="C1984" s="8">
        <v>37</v>
      </c>
      <c r="D1984" s="8" t="s">
        <v>12</v>
      </c>
      <c r="E1984" s="8" t="s">
        <v>26</v>
      </c>
      <c r="F1984" s="8" t="s">
        <v>58</v>
      </c>
      <c r="G1984" s="9">
        <v>45069</v>
      </c>
      <c r="H1984" s="8" t="s">
        <v>895</v>
      </c>
      <c r="I1984" s="8" t="s">
        <v>31</v>
      </c>
      <c r="J1984" s="10" t="s">
        <v>24</v>
      </c>
      <c r="K1984" t="str">
        <f>_xlfn.XLOOKUP(A1984,attrition_cleaned!$A:$A,attrition_cleaned!$B:$B,"Missing")</f>
        <v>Yes</v>
      </c>
      <c r="L1984" s="9">
        <v>46444</v>
      </c>
      <c r="M1984">
        <f>_xlfn.XLOOKUP(A1984,compensation_cleaned!$A:$A,compensation_cleaned!$B:$B,"Missing")</f>
        <v>969190</v>
      </c>
      <c r="N1984">
        <f>_xlfn.XLOOKUP(A1984,compensation_cleaned!$A:$A,compensation_cleaned!$C:$C,"Missing")</f>
        <v>143724</v>
      </c>
      <c r="O1984" t="str">
        <f>_xlfn.XLOOKUP(A1984,compensation_cleaned!$A:$A,compensation_cleaned!$D:$D,"Missing")</f>
        <v>L3</v>
      </c>
      <c r="P1984">
        <f>_xlfn.XLOOKUP(A1984,engagement_pivot!$A:$A,engagement_pivot!$B:$B,"Missing")</f>
        <v>2</v>
      </c>
      <c r="Q1984" t="str">
        <f>IF(
  _xlfn.XLOOKUP(A1984, engagement_pivot!A:A, engagement_pivot!C:C, 0) &gt; 0,
  "Yes",
  "No"
)</f>
        <v>Yes</v>
      </c>
      <c r="R1984">
        <f t="shared" si="150"/>
        <v>45</v>
      </c>
      <c r="S1984" t="str">
        <f t="shared" si="151"/>
        <v>37+ months</v>
      </c>
      <c r="T1984">
        <f>_xlfn.XLOOKUP(A1984,performance_pivot!$A:$A,performance_pivot!$B:$B,"Missing")</f>
        <v>4</v>
      </c>
      <c r="U1984">
        <f>_xlfn.XLOOKUP(A1984,compensation_cleaned!$A:$A,compensation_cleaned!$F:$F,"Missing")</f>
        <v>1044648.4727722772</v>
      </c>
      <c r="V1984" t="str">
        <f t="shared" si="152"/>
        <v>Below Avg Pay</v>
      </c>
      <c r="W1984" t="str">
        <f t="shared" si="153"/>
        <v>High Performer</v>
      </c>
      <c r="Y1984" t="str">
        <f t="shared" si="154"/>
        <v>Underpaid High Performer</v>
      </c>
    </row>
    <row r="1985" spans="1:25">
      <c r="A1985" s="11" t="s">
        <v>2171</v>
      </c>
      <c r="B1985" s="12" t="s">
        <v>19</v>
      </c>
      <c r="C1985" s="12">
        <v>33</v>
      </c>
      <c r="D1985" s="12" t="s">
        <v>12</v>
      </c>
      <c r="E1985" s="12" t="s">
        <v>26</v>
      </c>
      <c r="F1985" s="12" t="s">
        <v>58</v>
      </c>
      <c r="G1985" s="13">
        <v>45055</v>
      </c>
      <c r="H1985" s="12" t="s">
        <v>265</v>
      </c>
      <c r="I1985" s="12" t="s">
        <v>70</v>
      </c>
      <c r="J1985" s="14" t="s">
        <v>17</v>
      </c>
      <c r="K1985" t="str">
        <f>_xlfn.XLOOKUP(A1985,attrition_cleaned!$A:$A,attrition_cleaned!$B:$B,"Missing")</f>
        <v>Yes</v>
      </c>
      <c r="L1985" s="13">
        <v>45759</v>
      </c>
      <c r="M1985">
        <f>_xlfn.XLOOKUP(A1985,compensation_cleaned!$A:$A,compensation_cleaned!$B:$B,"Missing")</f>
        <v>837787</v>
      </c>
      <c r="N1985">
        <f>_xlfn.XLOOKUP(A1985,compensation_cleaned!$A:$A,compensation_cleaned!$C:$C,"Missing")</f>
        <v>88932</v>
      </c>
      <c r="O1985" t="str">
        <f>_xlfn.XLOOKUP(A1985,compensation_cleaned!$A:$A,compensation_cleaned!$D:$D,"Missing")</f>
        <v>L2</v>
      </c>
      <c r="P1985">
        <f>_xlfn.XLOOKUP(A1985,engagement_pivot!$A:$A,engagement_pivot!$B:$B,"Missing")</f>
        <v>2</v>
      </c>
      <c r="Q1985" t="str">
        <f>IF(
  _xlfn.XLOOKUP(A1985, engagement_pivot!A:A, engagement_pivot!C:C, 0) &gt; 0,
  "Yes",
  "No"
)</f>
        <v>Yes</v>
      </c>
      <c r="R1985">
        <f t="shared" si="150"/>
        <v>23</v>
      </c>
      <c r="S1985" t="str">
        <f t="shared" si="151"/>
        <v>13–36 months</v>
      </c>
      <c r="T1985">
        <f>_xlfn.XLOOKUP(A1985,performance_pivot!$A:$A,performance_pivot!$B:$B,"Missing")</f>
        <v>4</v>
      </c>
      <c r="U1985">
        <f>_xlfn.XLOOKUP(A1985,compensation_cleaned!$A:$A,compensation_cleaned!$F:$F,"Missing")</f>
        <v>746435.40070921986</v>
      </c>
      <c r="V1985" t="str">
        <f t="shared" si="152"/>
        <v>Above Avg Pay</v>
      </c>
      <c r="W1985" t="str">
        <f t="shared" si="153"/>
        <v>High Performer</v>
      </c>
      <c r="Y1985" t="str">
        <f t="shared" si="154"/>
        <v>Well Aligned</v>
      </c>
    </row>
    <row r="1986" spans="1:25">
      <c r="A1986" s="7" t="s">
        <v>2172</v>
      </c>
      <c r="B1986" s="8" t="s">
        <v>19</v>
      </c>
      <c r="C1986" s="8">
        <v>31</v>
      </c>
      <c r="D1986" s="8" t="s">
        <v>12</v>
      </c>
      <c r="E1986" s="8" t="s">
        <v>13</v>
      </c>
      <c r="F1986" s="8" t="s">
        <v>14</v>
      </c>
      <c r="G1986" s="9">
        <v>44390</v>
      </c>
      <c r="H1986" s="8" t="s">
        <v>382</v>
      </c>
      <c r="I1986" s="8" t="s">
        <v>31</v>
      </c>
      <c r="J1986" s="10" t="s">
        <v>24</v>
      </c>
      <c r="K1986" t="str">
        <f>_xlfn.XLOOKUP(A1986,attrition_cleaned!$A:$A,attrition_cleaned!$B:$B,"Missing")</f>
        <v>No</v>
      </c>
      <c r="L1986" s="9"/>
      <c r="M1986">
        <f>_xlfn.XLOOKUP(A1986,compensation_cleaned!$A:$A,compensation_cleaned!$B:$B,"Missing")</f>
        <v>872000</v>
      </c>
      <c r="N1986">
        <f>_xlfn.XLOOKUP(A1986,compensation_cleaned!$A:$A,compensation_cleaned!$C:$C,"Missing")</f>
        <v>105098</v>
      </c>
      <c r="O1986" t="str">
        <f>_xlfn.XLOOKUP(A1986,compensation_cleaned!$A:$A,compensation_cleaned!$D:$D,"Missing")</f>
        <v>L2</v>
      </c>
      <c r="P1986">
        <f>_xlfn.XLOOKUP(A1986,engagement_pivot!$A:$A,engagement_pivot!$B:$B,"Missing")</f>
        <v>1</v>
      </c>
      <c r="Q1986" t="str">
        <f>IF(
  _xlfn.XLOOKUP(A1986, engagement_pivot!A:A, engagement_pivot!C:C, 0) &gt; 0,
  "Yes",
  "No"
)</f>
        <v>Yes</v>
      </c>
      <c r="R1986">
        <f t="shared" si="150"/>
        <v>29</v>
      </c>
      <c r="S1986" t="str">
        <f t="shared" si="151"/>
        <v>13–36 months</v>
      </c>
      <c r="T1986">
        <f>_xlfn.XLOOKUP(A1986,performance_pivot!$A:$A,performance_pivot!$B:$B,"Missing")</f>
        <v>2.5</v>
      </c>
      <c r="U1986">
        <f>_xlfn.XLOOKUP(A1986,compensation_cleaned!$A:$A,compensation_cleaned!$F:$F,"Missing")</f>
        <v>746435.40070921986</v>
      </c>
      <c r="V1986" t="str">
        <f t="shared" si="152"/>
        <v>Above Avg Pay</v>
      </c>
      <c r="W1986" t="str">
        <f t="shared" si="153"/>
        <v>Low/Avg Performer</v>
      </c>
      <c r="Y1986" t="str">
        <f t="shared" si="154"/>
        <v>Overpaid Low Performer</v>
      </c>
    </row>
    <row r="1987" spans="1:25">
      <c r="A1987" s="11" t="s">
        <v>2173</v>
      </c>
      <c r="B1987" s="12" t="s">
        <v>19</v>
      </c>
      <c r="C1987" s="12">
        <v>22</v>
      </c>
      <c r="D1987" s="12" t="s">
        <v>12</v>
      </c>
      <c r="E1987" s="12" t="s">
        <v>37</v>
      </c>
      <c r="F1987" s="12" t="s">
        <v>43</v>
      </c>
      <c r="G1987" s="13">
        <v>43275</v>
      </c>
      <c r="H1987" s="12" t="s">
        <v>284</v>
      </c>
      <c r="I1987" s="12" t="s">
        <v>45</v>
      </c>
      <c r="J1987" s="14" t="s">
        <v>24</v>
      </c>
      <c r="K1987" t="str">
        <f>_xlfn.XLOOKUP(A1987,attrition_cleaned!$A:$A,attrition_cleaned!$B:$B,"Missing")</f>
        <v>No</v>
      </c>
      <c r="L1987" s="13"/>
      <c r="M1987">
        <f>_xlfn.XLOOKUP(A1987,compensation_cleaned!$A:$A,compensation_cleaned!$B:$B,"Missing")</f>
        <v>491061</v>
      </c>
      <c r="N1987">
        <f>_xlfn.XLOOKUP(A1987,compensation_cleaned!$A:$A,compensation_cleaned!$C:$C,"Missing")</f>
        <v>35334</v>
      </c>
      <c r="O1987" t="str">
        <f>_xlfn.XLOOKUP(A1987,compensation_cleaned!$A:$A,compensation_cleaned!$D:$D,"Missing")</f>
        <v>L1</v>
      </c>
      <c r="P1987">
        <f>_xlfn.XLOOKUP(A1987,engagement_pivot!$A:$A,engagement_pivot!$B:$B,"Missing")</f>
        <v>2.5</v>
      </c>
      <c r="Q1987" t="str">
        <f>IF(
  _xlfn.XLOOKUP(A1987, engagement_pivot!A:A, engagement_pivot!C:C, 0) &gt; 0,
  "Yes",
  "No"
)</f>
        <v>Yes</v>
      </c>
      <c r="R1987">
        <f t="shared" ref="R1987:R2050" si="155">IF(K1987="Yes",DATEDIF(G1987,L1987,"M"),DATEDIF(G1987,DATE(2023,12,31),"M"))</f>
        <v>66</v>
      </c>
      <c r="S1987" t="str">
        <f t="shared" ref="S1987:S2050" si="156">IF(R1987&lt;=12,"0–12 months",
 IF(R1987&lt;=36,"13–36 months","37+ months"))</f>
        <v>37+ months</v>
      </c>
      <c r="T1987">
        <f>_xlfn.XLOOKUP(A1987,performance_pivot!$A:$A,performance_pivot!$B:$B,"Missing")</f>
        <v>4</v>
      </c>
      <c r="U1987">
        <f>_xlfn.XLOOKUP(A1987,compensation_cleaned!$A:$A,compensation_cleaned!$F:$F,"Missing")</f>
        <v>499723.03723404254</v>
      </c>
      <c r="V1987" t="str">
        <f t="shared" ref="V1987:V2050" si="157">IF(M1987&gt;U1987,"Above Avg Pay","Below Avg Pay")</f>
        <v>Below Avg Pay</v>
      </c>
      <c r="W1987" t="str">
        <f t="shared" ref="W1987:W2050" si="158">IF(T1987&gt;=4,"High Performer","Low/Avg Performer")</f>
        <v>High Performer</v>
      </c>
      <c r="Y1987" t="str">
        <f t="shared" si="154"/>
        <v>Underpaid High Performer</v>
      </c>
    </row>
    <row r="1988" spans="1:25">
      <c r="A1988" s="7" t="s">
        <v>2174</v>
      </c>
      <c r="B1988" s="8" t="s">
        <v>19</v>
      </c>
      <c r="C1988" s="8">
        <v>44</v>
      </c>
      <c r="D1988" s="8" t="s">
        <v>12</v>
      </c>
      <c r="E1988" s="8" t="s">
        <v>37</v>
      </c>
      <c r="F1988" s="8" t="s">
        <v>43</v>
      </c>
      <c r="G1988" s="9">
        <v>44691</v>
      </c>
      <c r="H1988" s="8" t="s">
        <v>220</v>
      </c>
      <c r="I1988" s="8" t="s">
        <v>70</v>
      </c>
      <c r="J1988" s="10" t="s">
        <v>24</v>
      </c>
      <c r="K1988" t="str">
        <f>_xlfn.XLOOKUP(A1988,attrition_cleaned!$A:$A,attrition_cleaned!$B:$B,"Missing")</f>
        <v>Yes</v>
      </c>
      <c r="L1988" s="9">
        <v>45934</v>
      </c>
      <c r="M1988">
        <f>_xlfn.XLOOKUP(A1988,compensation_cleaned!$A:$A,compensation_cleaned!$B:$B,"Missing")</f>
        <v>418463</v>
      </c>
      <c r="N1988">
        <f>_xlfn.XLOOKUP(A1988,compensation_cleaned!$A:$A,compensation_cleaned!$C:$C,"Missing")</f>
        <v>41336</v>
      </c>
      <c r="O1988" t="str">
        <f>_xlfn.XLOOKUP(A1988,compensation_cleaned!$A:$A,compensation_cleaned!$D:$D,"Missing")</f>
        <v>L1</v>
      </c>
      <c r="P1988">
        <f>_xlfn.XLOOKUP(A1988,engagement_pivot!$A:$A,engagement_pivot!$B:$B,"Missing")</f>
        <v>2.3333333333333335</v>
      </c>
      <c r="Q1988" t="str">
        <f>IF(
  _xlfn.XLOOKUP(A1988, engagement_pivot!A:A, engagement_pivot!C:C, 0) &gt; 0,
  "Yes",
  "No"
)</f>
        <v>Yes</v>
      </c>
      <c r="R1988">
        <f t="shared" si="155"/>
        <v>40</v>
      </c>
      <c r="S1988" t="str">
        <f t="shared" si="156"/>
        <v>37+ months</v>
      </c>
      <c r="T1988">
        <f>_xlfn.XLOOKUP(A1988,performance_pivot!$A:$A,performance_pivot!$B:$B,"Missing")</f>
        <v>3</v>
      </c>
      <c r="U1988">
        <f>_xlfn.XLOOKUP(A1988,compensation_cleaned!$A:$A,compensation_cleaned!$F:$F,"Missing")</f>
        <v>499723.03723404254</v>
      </c>
      <c r="V1988" t="str">
        <f t="shared" si="157"/>
        <v>Below Avg Pay</v>
      </c>
      <c r="W1988" t="str">
        <f t="shared" si="158"/>
        <v>Low/Avg Performer</v>
      </c>
      <c r="Y1988" t="str">
        <f t="shared" ref="Y1988:Y2051" si="159">IF(
 AND(V1988="Above Avg Pay",W1988="High Performer"),"Well Aligned",
 IF(
  AND(V1988="Below Avg Pay",W1988="High Performer"),"Underpaid High Performer",
  IF(
   AND(V1988="Above Avg Pay",W1988="Low/Avg Performer"),"Overpaid Low Performer",
   "Low Pay &amp; Low Performance"
  )
 )
)</f>
        <v>Low Pay &amp; Low Performance</v>
      </c>
    </row>
    <row r="1989" spans="1:25">
      <c r="A1989" s="11" t="s">
        <v>2175</v>
      </c>
      <c r="B1989" s="12" t="s">
        <v>19</v>
      </c>
      <c r="C1989" s="12">
        <v>43</v>
      </c>
      <c r="D1989" s="12" t="s">
        <v>20</v>
      </c>
      <c r="E1989" s="12" t="s">
        <v>37</v>
      </c>
      <c r="F1989" s="12" t="s">
        <v>43</v>
      </c>
      <c r="G1989" s="13">
        <v>43958</v>
      </c>
      <c r="H1989" s="12" t="s">
        <v>338</v>
      </c>
      <c r="I1989" s="12" t="s">
        <v>16</v>
      </c>
      <c r="J1989" s="14" t="s">
        <v>24</v>
      </c>
      <c r="K1989" t="str">
        <f>_xlfn.XLOOKUP(A1989,attrition_cleaned!$A:$A,attrition_cleaned!$B:$B,"Missing")</f>
        <v>No</v>
      </c>
      <c r="L1989" s="13"/>
      <c r="M1989">
        <f>_xlfn.XLOOKUP(A1989,compensation_cleaned!$A:$A,compensation_cleaned!$B:$B,"Missing")</f>
        <v>1415625</v>
      </c>
      <c r="N1989">
        <f>_xlfn.XLOOKUP(A1989,compensation_cleaned!$A:$A,compensation_cleaned!$C:$C,"Missing")</f>
        <v>136297</v>
      </c>
      <c r="O1989" t="str">
        <f>_xlfn.XLOOKUP(A1989,compensation_cleaned!$A:$A,compensation_cleaned!$D:$D,"Missing")</f>
        <v>L4</v>
      </c>
      <c r="P1989">
        <f>_xlfn.XLOOKUP(A1989,engagement_pivot!$A:$A,engagement_pivot!$B:$B,"Missing")</f>
        <v>5</v>
      </c>
      <c r="Q1989" t="str">
        <f>IF(
  _xlfn.XLOOKUP(A1989, engagement_pivot!A:A, engagement_pivot!C:C, 0) &gt; 0,
  "Yes",
  "No"
)</f>
        <v>Yes</v>
      </c>
      <c r="R1989">
        <f t="shared" si="155"/>
        <v>43</v>
      </c>
      <c r="S1989" t="str">
        <f t="shared" si="156"/>
        <v>37+ months</v>
      </c>
      <c r="T1989">
        <f>_xlfn.XLOOKUP(A1989,performance_pivot!$A:$A,performance_pivot!$B:$B,"Missing")</f>
        <v>3.25</v>
      </c>
      <c r="U1989">
        <f>_xlfn.XLOOKUP(A1989,compensation_cleaned!$A:$A,compensation_cleaned!$F:$F,"Missing")</f>
        <v>1044648.4727722772</v>
      </c>
      <c r="V1989" t="str">
        <f t="shared" si="157"/>
        <v>Above Avg Pay</v>
      </c>
      <c r="W1989" t="str">
        <f t="shared" si="158"/>
        <v>Low/Avg Performer</v>
      </c>
      <c r="Y1989" t="str">
        <f t="shared" si="159"/>
        <v>Overpaid Low Performer</v>
      </c>
    </row>
    <row r="1990" spans="1:25">
      <c r="A1990" s="7" t="s">
        <v>2176</v>
      </c>
      <c r="B1990" s="8" t="s">
        <v>11</v>
      </c>
      <c r="C1990" s="8">
        <v>35</v>
      </c>
      <c r="D1990" s="8" t="s">
        <v>12</v>
      </c>
      <c r="E1990" s="8" t="s">
        <v>13</v>
      </c>
      <c r="F1990" s="8" t="s">
        <v>14</v>
      </c>
      <c r="G1990" s="9">
        <v>43614</v>
      </c>
      <c r="H1990" s="8" t="s">
        <v>656</v>
      </c>
      <c r="I1990" s="8" t="s">
        <v>23</v>
      </c>
      <c r="J1990" s="10" t="s">
        <v>17</v>
      </c>
      <c r="K1990" t="str">
        <f>_xlfn.XLOOKUP(A1990,attrition_cleaned!$A:$A,attrition_cleaned!$B:$B,"Missing")</f>
        <v>No</v>
      </c>
      <c r="L1990" s="9"/>
      <c r="M1990">
        <f>_xlfn.XLOOKUP(A1990,compensation_cleaned!$A:$A,compensation_cleaned!$B:$B,"Missing")</f>
        <v>439760</v>
      </c>
      <c r="N1990">
        <f>_xlfn.XLOOKUP(A1990,compensation_cleaned!$A:$A,compensation_cleaned!$C:$C,"Missing")</f>
        <v>63456</v>
      </c>
      <c r="O1990" t="str">
        <f>_xlfn.XLOOKUP(A1990,compensation_cleaned!$A:$A,compensation_cleaned!$D:$D,"Missing")</f>
        <v>L1</v>
      </c>
      <c r="P1990">
        <f>_xlfn.XLOOKUP(A1990,engagement_pivot!$A:$A,engagement_pivot!$B:$B,"Missing")</f>
        <v>2</v>
      </c>
      <c r="Q1990" t="str">
        <f>IF(
  _xlfn.XLOOKUP(A1990, engagement_pivot!A:A, engagement_pivot!C:C, 0) &gt; 0,
  "Yes",
  "No"
)</f>
        <v>Yes</v>
      </c>
      <c r="R1990">
        <f t="shared" si="155"/>
        <v>55</v>
      </c>
      <c r="S1990" t="str">
        <f t="shared" si="156"/>
        <v>37+ months</v>
      </c>
      <c r="T1990">
        <f>_xlfn.XLOOKUP(A1990,performance_pivot!$A:$A,performance_pivot!$B:$B,"Missing")</f>
        <v>3.5</v>
      </c>
      <c r="U1990">
        <f>_xlfn.XLOOKUP(A1990,compensation_cleaned!$A:$A,compensation_cleaned!$F:$F,"Missing")</f>
        <v>499723.03723404254</v>
      </c>
      <c r="V1990" t="str">
        <f t="shared" si="157"/>
        <v>Below Avg Pay</v>
      </c>
      <c r="W1990" t="str">
        <f t="shared" si="158"/>
        <v>Low/Avg Performer</v>
      </c>
      <c r="Y1990" t="str">
        <f t="shared" si="159"/>
        <v>Low Pay &amp; Low Performance</v>
      </c>
    </row>
    <row r="1991" spans="1:25">
      <c r="A1991" s="11" t="s">
        <v>2177</v>
      </c>
      <c r="B1991" s="12" t="s">
        <v>19</v>
      </c>
      <c r="C1991" s="12">
        <v>30</v>
      </c>
      <c r="D1991" s="12" t="s">
        <v>12</v>
      </c>
      <c r="E1991" s="12" t="s">
        <v>37</v>
      </c>
      <c r="F1991" s="12" t="s">
        <v>43</v>
      </c>
      <c r="G1991" s="13">
        <v>44857</v>
      </c>
      <c r="H1991" s="12" t="s">
        <v>120</v>
      </c>
      <c r="I1991" s="12" t="s">
        <v>70</v>
      </c>
      <c r="J1991" s="14" t="s">
        <v>24</v>
      </c>
      <c r="K1991" t="str">
        <f>_xlfn.XLOOKUP(A1991,attrition_cleaned!$A:$A,attrition_cleaned!$B:$B,"Missing")</f>
        <v>No</v>
      </c>
      <c r="L1991" s="13"/>
      <c r="M1991">
        <f>_xlfn.XLOOKUP(A1991,compensation_cleaned!$A:$A,compensation_cleaned!$B:$B,"Missing")</f>
        <v>892103</v>
      </c>
      <c r="N1991">
        <f>_xlfn.XLOOKUP(A1991,compensation_cleaned!$A:$A,compensation_cleaned!$C:$C,"Missing")</f>
        <v>103251</v>
      </c>
      <c r="O1991" t="str">
        <f>_xlfn.XLOOKUP(A1991,compensation_cleaned!$A:$A,compensation_cleaned!$D:$D,"Missing")</f>
        <v>L2</v>
      </c>
      <c r="P1991">
        <f>_xlfn.XLOOKUP(A1991,engagement_pivot!$A:$A,engagement_pivot!$B:$B,"Missing")</f>
        <v>2</v>
      </c>
      <c r="Q1991" t="str">
        <f>IF(
  _xlfn.XLOOKUP(A1991, engagement_pivot!A:A, engagement_pivot!C:C, 0) &gt; 0,
  "Yes",
  "No"
)</f>
        <v>Yes</v>
      </c>
      <c r="R1991">
        <f t="shared" si="155"/>
        <v>14</v>
      </c>
      <c r="S1991" t="str">
        <f t="shared" si="156"/>
        <v>13–36 months</v>
      </c>
      <c r="T1991">
        <f>_xlfn.XLOOKUP(A1991,performance_pivot!$A:$A,performance_pivot!$B:$B,"Missing")</f>
        <v>3</v>
      </c>
      <c r="U1991">
        <f>_xlfn.XLOOKUP(A1991,compensation_cleaned!$A:$A,compensation_cleaned!$F:$F,"Missing")</f>
        <v>746435.40070921986</v>
      </c>
      <c r="V1991" t="str">
        <f t="shared" si="157"/>
        <v>Above Avg Pay</v>
      </c>
      <c r="W1991" t="str">
        <f t="shared" si="158"/>
        <v>Low/Avg Performer</v>
      </c>
      <c r="Y1991" t="str">
        <f t="shared" si="159"/>
        <v>Overpaid Low Performer</v>
      </c>
    </row>
    <row r="1992" spans="1:25">
      <c r="A1992" s="7" t="s">
        <v>2178</v>
      </c>
      <c r="B1992" s="8" t="s">
        <v>11</v>
      </c>
      <c r="C1992" s="8">
        <v>27</v>
      </c>
      <c r="D1992" s="8" t="s">
        <v>12</v>
      </c>
      <c r="E1992" s="8" t="s">
        <v>13</v>
      </c>
      <c r="F1992" s="8" t="s">
        <v>14</v>
      </c>
      <c r="G1992" s="9">
        <v>45193</v>
      </c>
      <c r="H1992" s="8" t="s">
        <v>295</v>
      </c>
      <c r="I1992" s="8" t="s">
        <v>45</v>
      </c>
      <c r="J1992" s="10" t="s">
        <v>24</v>
      </c>
      <c r="K1992" t="str">
        <f>_xlfn.XLOOKUP(A1992,attrition_cleaned!$A:$A,attrition_cleaned!$B:$B,"Missing")</f>
        <v>No</v>
      </c>
      <c r="L1992" s="9"/>
      <c r="M1992">
        <f>_xlfn.XLOOKUP(A1992,compensation_cleaned!$A:$A,compensation_cleaned!$B:$B,"Missing")</f>
        <v>636861</v>
      </c>
      <c r="N1992">
        <f>_xlfn.XLOOKUP(A1992,compensation_cleaned!$A:$A,compensation_cleaned!$C:$C,"Missing")</f>
        <v>87982</v>
      </c>
      <c r="O1992" t="str">
        <f>_xlfn.XLOOKUP(A1992,compensation_cleaned!$A:$A,compensation_cleaned!$D:$D,"Missing")</f>
        <v>L2</v>
      </c>
      <c r="P1992">
        <f>_xlfn.XLOOKUP(A1992,engagement_pivot!$A:$A,engagement_pivot!$B:$B,"Missing")</f>
        <v>1</v>
      </c>
      <c r="Q1992" t="str">
        <f>IF(
  _xlfn.XLOOKUP(A1992, engagement_pivot!A:A, engagement_pivot!C:C, 0) &gt; 0,
  "Yes",
  "No"
)</f>
        <v>Yes</v>
      </c>
      <c r="R1992">
        <f t="shared" si="155"/>
        <v>3</v>
      </c>
      <c r="S1992" t="str">
        <f t="shared" si="156"/>
        <v>0–12 months</v>
      </c>
      <c r="T1992">
        <f>_xlfn.XLOOKUP(A1992,performance_pivot!$A:$A,performance_pivot!$B:$B,"Missing")</f>
        <v>4</v>
      </c>
      <c r="U1992">
        <f>_xlfn.XLOOKUP(A1992,compensation_cleaned!$A:$A,compensation_cleaned!$F:$F,"Missing")</f>
        <v>746435.40070921986</v>
      </c>
      <c r="V1992" t="str">
        <f t="shared" si="157"/>
        <v>Below Avg Pay</v>
      </c>
      <c r="W1992" t="str">
        <f t="shared" si="158"/>
        <v>High Performer</v>
      </c>
      <c r="Y1992" t="str">
        <f t="shared" si="159"/>
        <v>Underpaid High Performer</v>
      </c>
    </row>
    <row r="1993" spans="1:25">
      <c r="A1993" s="11" t="s">
        <v>2179</v>
      </c>
      <c r="B1993" s="12" t="s">
        <v>19</v>
      </c>
      <c r="C1993" s="12">
        <v>38</v>
      </c>
      <c r="D1993" s="12" t="s">
        <v>20</v>
      </c>
      <c r="E1993" s="12" t="s">
        <v>26</v>
      </c>
      <c r="F1993" s="12" t="s">
        <v>58</v>
      </c>
      <c r="G1993" s="13">
        <v>45085</v>
      </c>
      <c r="H1993" s="12" t="s">
        <v>171</v>
      </c>
      <c r="I1993" s="12" t="s">
        <v>45</v>
      </c>
      <c r="J1993" s="14" t="s">
        <v>24</v>
      </c>
      <c r="K1993" t="str">
        <f>_xlfn.XLOOKUP(A1993,attrition_cleaned!$A:$A,attrition_cleaned!$B:$B,"Missing")</f>
        <v>No</v>
      </c>
      <c r="L1993" s="13"/>
      <c r="M1993">
        <f>_xlfn.XLOOKUP(A1993,compensation_cleaned!$A:$A,compensation_cleaned!$B:$B,"Missing")</f>
        <v>616761</v>
      </c>
      <c r="N1993">
        <f>_xlfn.XLOOKUP(A1993,compensation_cleaned!$A:$A,compensation_cleaned!$C:$C,"Missing")</f>
        <v>52886</v>
      </c>
      <c r="O1993" t="str">
        <f>_xlfn.XLOOKUP(A1993,compensation_cleaned!$A:$A,compensation_cleaned!$D:$D,"Missing")</f>
        <v>L2</v>
      </c>
      <c r="P1993">
        <f>_xlfn.XLOOKUP(A1993,engagement_pivot!$A:$A,engagement_pivot!$B:$B,"Missing")</f>
        <v>3</v>
      </c>
      <c r="Q1993" t="str">
        <f>IF(
  _xlfn.XLOOKUP(A1993, engagement_pivot!A:A, engagement_pivot!C:C, 0) &gt; 0,
  "Yes",
  "No"
)</f>
        <v>Yes</v>
      </c>
      <c r="R1993">
        <f t="shared" si="155"/>
        <v>6</v>
      </c>
      <c r="S1993" t="str">
        <f t="shared" si="156"/>
        <v>0–12 months</v>
      </c>
      <c r="T1993">
        <f>_xlfn.XLOOKUP(A1993,performance_pivot!$A:$A,performance_pivot!$B:$B,"Missing")</f>
        <v>4</v>
      </c>
      <c r="U1993">
        <f>_xlfn.XLOOKUP(A1993,compensation_cleaned!$A:$A,compensation_cleaned!$F:$F,"Missing")</f>
        <v>746435.40070921986</v>
      </c>
      <c r="V1993" t="str">
        <f t="shared" si="157"/>
        <v>Below Avg Pay</v>
      </c>
      <c r="W1993" t="str">
        <f t="shared" si="158"/>
        <v>High Performer</v>
      </c>
      <c r="Y1993" t="str">
        <f t="shared" si="159"/>
        <v>Underpaid High Performer</v>
      </c>
    </row>
    <row r="1994" spans="1:25">
      <c r="A1994" s="7" t="s">
        <v>2180</v>
      </c>
      <c r="B1994" s="8" t="s">
        <v>19</v>
      </c>
      <c r="C1994" s="8">
        <v>29</v>
      </c>
      <c r="D1994" s="8" t="s">
        <v>20</v>
      </c>
      <c r="E1994" s="8" t="s">
        <v>37</v>
      </c>
      <c r="F1994" s="8" t="s">
        <v>43</v>
      </c>
      <c r="G1994" s="9">
        <v>44031</v>
      </c>
      <c r="H1994" s="8" t="s">
        <v>100</v>
      </c>
      <c r="I1994" s="8" t="s">
        <v>70</v>
      </c>
      <c r="J1994" s="10" t="s">
        <v>24</v>
      </c>
      <c r="K1994" t="str">
        <f>_xlfn.XLOOKUP(A1994,attrition_cleaned!$A:$A,attrition_cleaned!$B:$B,"Missing")</f>
        <v>No</v>
      </c>
      <c r="L1994" s="9"/>
      <c r="M1994">
        <f>_xlfn.XLOOKUP(A1994,compensation_cleaned!$A:$A,compensation_cleaned!$B:$B,"Missing")</f>
        <v>1146608</v>
      </c>
      <c r="N1994">
        <f>_xlfn.XLOOKUP(A1994,compensation_cleaned!$A:$A,compensation_cleaned!$C:$C,"Missing")</f>
        <v>98225</v>
      </c>
      <c r="O1994" t="str">
        <f>_xlfn.XLOOKUP(A1994,compensation_cleaned!$A:$A,compensation_cleaned!$D:$D,"Missing")</f>
        <v>L3</v>
      </c>
      <c r="P1994">
        <f>_xlfn.XLOOKUP(A1994,engagement_pivot!$A:$A,engagement_pivot!$B:$B,"Missing")</f>
        <v>1.6666666666666667</v>
      </c>
      <c r="Q1994" t="str">
        <f>IF(
  _xlfn.XLOOKUP(A1994, engagement_pivot!A:A, engagement_pivot!C:C, 0) &gt; 0,
  "Yes",
  "No"
)</f>
        <v>Yes</v>
      </c>
      <c r="R1994">
        <f t="shared" si="155"/>
        <v>41</v>
      </c>
      <c r="S1994" t="str">
        <f t="shared" si="156"/>
        <v>37+ months</v>
      </c>
      <c r="T1994">
        <f>_xlfn.XLOOKUP(A1994,performance_pivot!$A:$A,performance_pivot!$B:$B,"Missing")</f>
        <v>3.5</v>
      </c>
      <c r="U1994">
        <f>_xlfn.XLOOKUP(A1994,compensation_cleaned!$A:$A,compensation_cleaned!$F:$F,"Missing")</f>
        <v>1044648.4727722772</v>
      </c>
      <c r="V1994" t="str">
        <f t="shared" si="157"/>
        <v>Above Avg Pay</v>
      </c>
      <c r="W1994" t="str">
        <f t="shared" si="158"/>
        <v>Low/Avg Performer</v>
      </c>
      <c r="Y1994" t="str">
        <f t="shared" si="159"/>
        <v>Overpaid Low Performer</v>
      </c>
    </row>
    <row r="1995" spans="1:25">
      <c r="A1995" s="11" t="s">
        <v>2181</v>
      </c>
      <c r="B1995" s="12" t="s">
        <v>19</v>
      </c>
      <c r="C1995" s="12">
        <v>23</v>
      </c>
      <c r="D1995" s="12" t="s">
        <v>12</v>
      </c>
      <c r="E1995" s="12" t="s">
        <v>37</v>
      </c>
      <c r="F1995" s="12" t="s">
        <v>38</v>
      </c>
      <c r="G1995" s="13">
        <v>44365</v>
      </c>
      <c r="H1995" s="12" t="s">
        <v>122</v>
      </c>
      <c r="I1995" s="12" t="s">
        <v>70</v>
      </c>
      <c r="J1995" s="14" t="s">
        <v>24</v>
      </c>
      <c r="K1995" t="str">
        <f>_xlfn.XLOOKUP(A1995,attrition_cleaned!$A:$A,attrition_cleaned!$B:$B,"Missing")</f>
        <v>No</v>
      </c>
      <c r="L1995" s="13"/>
      <c r="M1995">
        <f>_xlfn.XLOOKUP(A1995,compensation_cleaned!$A:$A,compensation_cleaned!$B:$B,"Missing")</f>
        <v>481456</v>
      </c>
      <c r="N1995">
        <f>_xlfn.XLOOKUP(A1995,compensation_cleaned!$A:$A,compensation_cleaned!$C:$C,"Missing")</f>
        <v>71200</v>
      </c>
      <c r="O1995" t="str">
        <f>_xlfn.XLOOKUP(A1995,compensation_cleaned!$A:$A,compensation_cleaned!$D:$D,"Missing")</f>
        <v>L1</v>
      </c>
      <c r="P1995">
        <f>_xlfn.XLOOKUP(A1995,engagement_pivot!$A:$A,engagement_pivot!$B:$B,"Missing")</f>
        <v>3.5</v>
      </c>
      <c r="Q1995" t="str">
        <f>IF(
  _xlfn.XLOOKUP(A1995, engagement_pivot!A:A, engagement_pivot!C:C, 0) &gt; 0,
  "Yes",
  "No"
)</f>
        <v>Yes</v>
      </c>
      <c r="R1995">
        <f t="shared" si="155"/>
        <v>30</v>
      </c>
      <c r="S1995" t="str">
        <f t="shared" si="156"/>
        <v>13–36 months</v>
      </c>
      <c r="T1995">
        <f>_xlfn.XLOOKUP(A1995,performance_pivot!$A:$A,performance_pivot!$B:$B,"Missing")</f>
        <v>4</v>
      </c>
      <c r="U1995">
        <f>_xlfn.XLOOKUP(A1995,compensation_cleaned!$A:$A,compensation_cleaned!$F:$F,"Missing")</f>
        <v>499723.03723404254</v>
      </c>
      <c r="V1995" t="str">
        <f t="shared" si="157"/>
        <v>Below Avg Pay</v>
      </c>
      <c r="W1995" t="str">
        <f t="shared" si="158"/>
        <v>High Performer</v>
      </c>
      <c r="Y1995" t="str">
        <f t="shared" si="159"/>
        <v>Underpaid High Performer</v>
      </c>
    </row>
    <row r="1996" spans="1:25">
      <c r="A1996" s="7" t="s">
        <v>2182</v>
      </c>
      <c r="B1996" s="8" t="s">
        <v>11</v>
      </c>
      <c r="C1996" s="8">
        <v>39</v>
      </c>
      <c r="D1996" s="8" t="s">
        <v>12</v>
      </c>
      <c r="E1996" s="8" t="s">
        <v>26</v>
      </c>
      <c r="F1996" s="8" t="s">
        <v>58</v>
      </c>
      <c r="G1996" s="9">
        <v>42831</v>
      </c>
      <c r="H1996" s="8" t="s">
        <v>157</v>
      </c>
      <c r="I1996" s="8" t="s">
        <v>70</v>
      </c>
      <c r="J1996" s="10" t="s">
        <v>24</v>
      </c>
      <c r="K1996" t="str">
        <f>_xlfn.XLOOKUP(A1996,attrition_cleaned!$A:$A,attrition_cleaned!$B:$B,"Missing")</f>
        <v>No</v>
      </c>
      <c r="L1996" s="9"/>
      <c r="M1996">
        <f>_xlfn.XLOOKUP(A1996,compensation_cleaned!$A:$A,compensation_cleaned!$B:$B,"Missing")</f>
        <v>707601</v>
      </c>
      <c r="N1996">
        <f>_xlfn.XLOOKUP(A1996,compensation_cleaned!$A:$A,compensation_cleaned!$C:$C,"Missing")</f>
        <v>100300</v>
      </c>
      <c r="O1996" t="str">
        <f>_xlfn.XLOOKUP(A1996,compensation_cleaned!$A:$A,compensation_cleaned!$D:$D,"Missing")</f>
        <v>L2</v>
      </c>
      <c r="P1996">
        <f>_xlfn.XLOOKUP(A1996,engagement_pivot!$A:$A,engagement_pivot!$B:$B,"Missing")</f>
        <v>3.5</v>
      </c>
      <c r="Q1996" t="str">
        <f>IF(
  _xlfn.XLOOKUP(A1996, engagement_pivot!A:A, engagement_pivot!C:C, 0) &gt; 0,
  "Yes",
  "No"
)</f>
        <v>Yes</v>
      </c>
      <c r="R1996">
        <f t="shared" si="155"/>
        <v>80</v>
      </c>
      <c r="S1996" t="str">
        <f t="shared" si="156"/>
        <v>37+ months</v>
      </c>
      <c r="T1996">
        <f>_xlfn.XLOOKUP(A1996,performance_pivot!$A:$A,performance_pivot!$B:$B,"Missing")</f>
        <v>3.5</v>
      </c>
      <c r="U1996">
        <f>_xlfn.XLOOKUP(A1996,compensation_cleaned!$A:$A,compensation_cleaned!$F:$F,"Missing")</f>
        <v>746435.40070921986</v>
      </c>
      <c r="V1996" t="str">
        <f t="shared" si="157"/>
        <v>Below Avg Pay</v>
      </c>
      <c r="W1996" t="str">
        <f t="shared" si="158"/>
        <v>Low/Avg Performer</v>
      </c>
      <c r="Y1996" t="str">
        <f t="shared" si="159"/>
        <v>Low Pay &amp; Low Performance</v>
      </c>
    </row>
    <row r="1997" spans="1:25">
      <c r="A1997" s="11" t="s">
        <v>2183</v>
      </c>
      <c r="B1997" s="12" t="s">
        <v>19</v>
      </c>
      <c r="C1997" s="12">
        <v>29</v>
      </c>
      <c r="D1997" s="12" t="s">
        <v>20</v>
      </c>
      <c r="E1997" s="12" t="s">
        <v>26</v>
      </c>
      <c r="F1997" s="12" t="s">
        <v>58</v>
      </c>
      <c r="G1997" s="13">
        <v>42867</v>
      </c>
      <c r="H1997" s="12" t="s">
        <v>176</v>
      </c>
      <c r="I1997" s="12" t="s">
        <v>16</v>
      </c>
      <c r="J1997" s="14" t="s">
        <v>24</v>
      </c>
      <c r="K1997" t="str">
        <f>_xlfn.XLOOKUP(A1997,attrition_cleaned!$A:$A,attrition_cleaned!$B:$B,"Missing")</f>
        <v>Yes</v>
      </c>
      <c r="L1997" s="13">
        <v>44282</v>
      </c>
      <c r="M1997">
        <f>_xlfn.XLOOKUP(A1997,compensation_cleaned!$A:$A,compensation_cleaned!$B:$B,"Missing")</f>
        <v>957577</v>
      </c>
      <c r="N1997">
        <f>_xlfn.XLOOKUP(A1997,compensation_cleaned!$A:$A,compensation_cleaned!$C:$C,"Missing")</f>
        <v>82635</v>
      </c>
      <c r="O1997" t="str">
        <f>_xlfn.XLOOKUP(A1997,compensation_cleaned!$A:$A,compensation_cleaned!$D:$D,"Missing")</f>
        <v>L3</v>
      </c>
      <c r="P1997">
        <f>_xlfn.XLOOKUP(A1997,engagement_pivot!$A:$A,engagement_pivot!$B:$B,"Missing")</f>
        <v>3</v>
      </c>
      <c r="Q1997" t="str">
        <f>IF(
  _xlfn.XLOOKUP(A1997, engagement_pivot!A:A, engagement_pivot!C:C, 0) &gt; 0,
  "Yes",
  "No"
)</f>
        <v>Yes</v>
      </c>
      <c r="R1997">
        <f t="shared" si="155"/>
        <v>46</v>
      </c>
      <c r="S1997" t="str">
        <f t="shared" si="156"/>
        <v>37+ months</v>
      </c>
      <c r="T1997">
        <f>_xlfn.XLOOKUP(A1997,performance_pivot!$A:$A,performance_pivot!$B:$B,"Missing")</f>
        <v>3.25</v>
      </c>
      <c r="U1997">
        <f>_xlfn.XLOOKUP(A1997,compensation_cleaned!$A:$A,compensation_cleaned!$F:$F,"Missing")</f>
        <v>1044648.4727722772</v>
      </c>
      <c r="V1997" t="str">
        <f t="shared" si="157"/>
        <v>Below Avg Pay</v>
      </c>
      <c r="W1997" t="str">
        <f t="shared" si="158"/>
        <v>Low/Avg Performer</v>
      </c>
      <c r="Y1997" t="str">
        <f t="shared" si="159"/>
        <v>Low Pay &amp; Low Performance</v>
      </c>
    </row>
    <row r="1998" spans="1:25">
      <c r="A1998" s="7" t="s">
        <v>2184</v>
      </c>
      <c r="B1998" s="8" t="s">
        <v>19</v>
      </c>
      <c r="C1998" s="8">
        <v>29</v>
      </c>
      <c r="D1998" s="8" t="s">
        <v>12</v>
      </c>
      <c r="E1998" s="8" t="s">
        <v>33</v>
      </c>
      <c r="F1998" s="8" t="s">
        <v>34</v>
      </c>
      <c r="G1998" s="9">
        <v>43917</v>
      </c>
      <c r="H1998" s="8" t="s">
        <v>364</v>
      </c>
      <c r="I1998" s="8" t="s">
        <v>31</v>
      </c>
      <c r="J1998" s="10" t="s">
        <v>24</v>
      </c>
      <c r="K1998" t="str">
        <f>_xlfn.XLOOKUP(A1998,attrition_cleaned!$A:$A,attrition_cleaned!$B:$B,"Missing")</f>
        <v>No</v>
      </c>
      <c r="L1998" s="9"/>
      <c r="M1998">
        <f>_xlfn.XLOOKUP(A1998,compensation_cleaned!$A:$A,compensation_cleaned!$B:$B,"Missing")</f>
        <v>837083</v>
      </c>
      <c r="N1998">
        <f>_xlfn.XLOOKUP(A1998,compensation_cleaned!$A:$A,compensation_cleaned!$C:$C,"Missing")</f>
        <v>96297</v>
      </c>
      <c r="O1998" t="str">
        <f>_xlfn.XLOOKUP(A1998,compensation_cleaned!$A:$A,compensation_cleaned!$D:$D,"Missing")</f>
        <v>L2</v>
      </c>
      <c r="P1998">
        <f>_xlfn.XLOOKUP(A1998,engagement_pivot!$A:$A,engagement_pivot!$B:$B,"Missing")</f>
        <v>2.5</v>
      </c>
      <c r="Q1998" t="str">
        <f>IF(
  _xlfn.XLOOKUP(A1998, engagement_pivot!A:A, engagement_pivot!C:C, 0) &gt; 0,
  "Yes",
  "No"
)</f>
        <v>Yes</v>
      </c>
      <c r="R1998">
        <f t="shared" si="155"/>
        <v>45</v>
      </c>
      <c r="S1998" t="str">
        <f t="shared" si="156"/>
        <v>37+ months</v>
      </c>
      <c r="T1998">
        <f>_xlfn.XLOOKUP(A1998,performance_pivot!$A:$A,performance_pivot!$B:$B,"Missing")</f>
        <v>2.75</v>
      </c>
      <c r="U1998">
        <f>_xlfn.XLOOKUP(A1998,compensation_cleaned!$A:$A,compensation_cleaned!$F:$F,"Missing")</f>
        <v>746435.40070921986</v>
      </c>
      <c r="V1998" t="str">
        <f t="shared" si="157"/>
        <v>Above Avg Pay</v>
      </c>
      <c r="W1998" t="str">
        <f t="shared" si="158"/>
        <v>Low/Avg Performer</v>
      </c>
      <c r="Y1998" t="str">
        <f t="shared" si="159"/>
        <v>Overpaid Low Performer</v>
      </c>
    </row>
    <row r="1999" spans="1:25">
      <c r="A1999" s="11" t="s">
        <v>2185</v>
      </c>
      <c r="B1999" s="12" t="s">
        <v>11</v>
      </c>
      <c r="C1999" s="12">
        <v>44</v>
      </c>
      <c r="D1999" s="12" t="s">
        <v>12</v>
      </c>
      <c r="E1999" s="12" t="s">
        <v>26</v>
      </c>
      <c r="F1999" s="12" t="s">
        <v>58</v>
      </c>
      <c r="G1999" s="13">
        <v>45257</v>
      </c>
      <c r="H1999" s="12" t="s">
        <v>142</v>
      </c>
      <c r="I1999" s="12" t="s">
        <v>70</v>
      </c>
      <c r="J1999" s="14" t="s">
        <v>24</v>
      </c>
      <c r="K1999" t="str">
        <f>_xlfn.XLOOKUP(A1999,attrition_cleaned!$A:$A,attrition_cleaned!$B:$B,"Missing")</f>
        <v>No</v>
      </c>
      <c r="L1999" s="13"/>
      <c r="M1999">
        <f>_xlfn.XLOOKUP(A1999,compensation_cleaned!$A:$A,compensation_cleaned!$B:$B,"Missing")</f>
        <v>994997</v>
      </c>
      <c r="N1999">
        <f>_xlfn.XLOOKUP(A1999,compensation_cleaned!$A:$A,compensation_cleaned!$C:$C,"Missing")</f>
        <v>83319</v>
      </c>
      <c r="O1999" t="str">
        <f>_xlfn.XLOOKUP(A1999,compensation_cleaned!$A:$A,compensation_cleaned!$D:$D,"Missing")</f>
        <v>L3</v>
      </c>
      <c r="P1999">
        <f>_xlfn.XLOOKUP(A1999,engagement_pivot!$A:$A,engagement_pivot!$B:$B,"Missing")</f>
        <v>5</v>
      </c>
      <c r="Q1999" t="str">
        <f>IF(
  _xlfn.XLOOKUP(A1999, engagement_pivot!A:A, engagement_pivot!C:C, 0) &gt; 0,
  "Yes",
  "No"
)</f>
        <v>Yes</v>
      </c>
      <c r="R1999">
        <f t="shared" si="155"/>
        <v>1</v>
      </c>
      <c r="S1999" t="str">
        <f t="shared" si="156"/>
        <v>0–12 months</v>
      </c>
      <c r="T1999">
        <f>_xlfn.XLOOKUP(A1999,performance_pivot!$A:$A,performance_pivot!$B:$B,"Missing")</f>
        <v>4.333333333333333</v>
      </c>
      <c r="U1999">
        <f>_xlfn.XLOOKUP(A1999,compensation_cleaned!$A:$A,compensation_cleaned!$F:$F,"Missing")</f>
        <v>1044648.4727722772</v>
      </c>
      <c r="V1999" t="str">
        <f t="shared" si="157"/>
        <v>Below Avg Pay</v>
      </c>
      <c r="W1999" t="str">
        <f t="shared" si="158"/>
        <v>High Performer</v>
      </c>
      <c r="Y1999" t="str">
        <f t="shared" si="159"/>
        <v>Underpaid High Performer</v>
      </c>
    </row>
    <row r="2000" spans="1:25">
      <c r="A2000" s="7" t="s">
        <v>2186</v>
      </c>
      <c r="B2000" s="8" t="s">
        <v>11</v>
      </c>
      <c r="C2000" s="8">
        <v>28</v>
      </c>
      <c r="D2000" s="8" t="s">
        <v>12</v>
      </c>
      <c r="E2000" s="8" t="s">
        <v>33</v>
      </c>
      <c r="F2000" s="8" t="s">
        <v>112</v>
      </c>
      <c r="G2000" s="9">
        <v>43013</v>
      </c>
      <c r="H2000" s="8" t="s">
        <v>464</v>
      </c>
      <c r="I2000" s="8" t="s">
        <v>45</v>
      </c>
      <c r="J2000" s="10" t="s">
        <v>24</v>
      </c>
      <c r="K2000" t="str">
        <f>_xlfn.XLOOKUP(A2000,attrition_cleaned!$A:$A,attrition_cleaned!$B:$B,"Missing")</f>
        <v>No</v>
      </c>
      <c r="L2000" s="9"/>
      <c r="M2000">
        <f>_xlfn.XLOOKUP(A2000,compensation_cleaned!$A:$A,compensation_cleaned!$B:$B,"Missing")</f>
        <v>1161380</v>
      </c>
      <c r="N2000">
        <f>_xlfn.XLOOKUP(A2000,compensation_cleaned!$A:$A,compensation_cleaned!$C:$C,"Missing")</f>
        <v>139513</v>
      </c>
      <c r="O2000" t="str">
        <f>_xlfn.XLOOKUP(A2000,compensation_cleaned!$A:$A,compensation_cleaned!$D:$D,"Missing")</f>
        <v>L3</v>
      </c>
      <c r="P2000">
        <f>_xlfn.XLOOKUP(A2000,engagement_pivot!$A:$A,engagement_pivot!$B:$B,"Missing")</f>
        <v>5</v>
      </c>
      <c r="Q2000" t="str">
        <f>IF(
  _xlfn.XLOOKUP(A2000, engagement_pivot!A:A, engagement_pivot!C:C, 0) &gt; 0,
  "Yes",
  "No"
)</f>
        <v>Yes</v>
      </c>
      <c r="R2000">
        <f t="shared" si="155"/>
        <v>74</v>
      </c>
      <c r="S2000" t="str">
        <f t="shared" si="156"/>
        <v>37+ months</v>
      </c>
      <c r="T2000">
        <f>_xlfn.XLOOKUP(A2000,performance_pivot!$A:$A,performance_pivot!$B:$B,"Missing")</f>
        <v>3.5</v>
      </c>
      <c r="U2000">
        <f>_xlfn.XLOOKUP(A2000,compensation_cleaned!$A:$A,compensation_cleaned!$F:$F,"Missing")</f>
        <v>1044648.4727722772</v>
      </c>
      <c r="V2000" t="str">
        <f t="shared" si="157"/>
        <v>Above Avg Pay</v>
      </c>
      <c r="W2000" t="str">
        <f t="shared" si="158"/>
        <v>Low/Avg Performer</v>
      </c>
      <c r="Y2000" t="str">
        <f t="shared" si="159"/>
        <v>Overpaid Low Performer</v>
      </c>
    </row>
    <row r="2001" spans="1:25">
      <c r="A2001" s="11" t="s">
        <v>2187</v>
      </c>
      <c r="B2001" s="12" t="s">
        <v>19</v>
      </c>
      <c r="C2001" s="12">
        <v>35</v>
      </c>
      <c r="D2001" s="12" t="s">
        <v>20</v>
      </c>
      <c r="E2001" s="12" t="s">
        <v>13</v>
      </c>
      <c r="F2001" s="12" t="s">
        <v>14</v>
      </c>
      <c r="G2001" s="13">
        <v>44729</v>
      </c>
      <c r="H2001" s="12" t="s">
        <v>444</v>
      </c>
      <c r="I2001" s="12" t="s">
        <v>23</v>
      </c>
      <c r="J2001" s="14" t="s">
        <v>24</v>
      </c>
      <c r="K2001" t="str">
        <f>_xlfn.XLOOKUP(A2001,attrition_cleaned!$A:$A,attrition_cleaned!$B:$B,"Missing")</f>
        <v>No</v>
      </c>
      <c r="L2001" s="13"/>
      <c r="M2001">
        <f>_xlfn.XLOOKUP(A2001,compensation_cleaned!$A:$A,compensation_cleaned!$B:$B,"Missing")</f>
        <v>498102</v>
      </c>
      <c r="N2001">
        <f>_xlfn.XLOOKUP(A2001,compensation_cleaned!$A:$A,compensation_cleaned!$C:$C,"Missing")</f>
        <v>70137</v>
      </c>
      <c r="O2001" t="str">
        <f>_xlfn.XLOOKUP(A2001,compensation_cleaned!$A:$A,compensation_cleaned!$D:$D,"Missing")</f>
        <v>L1</v>
      </c>
      <c r="P2001">
        <f>_xlfn.XLOOKUP(A2001,engagement_pivot!$A:$A,engagement_pivot!$B:$B,"Missing")</f>
        <v>4.5</v>
      </c>
      <c r="Q2001" t="str">
        <f>IF(
  _xlfn.XLOOKUP(A2001, engagement_pivot!A:A, engagement_pivot!C:C, 0) &gt; 0,
  "Yes",
  "No"
)</f>
        <v>Yes</v>
      </c>
      <c r="R2001">
        <f t="shared" si="155"/>
        <v>18</v>
      </c>
      <c r="S2001" t="str">
        <f t="shared" si="156"/>
        <v>13–36 months</v>
      </c>
      <c r="T2001">
        <f>_xlfn.XLOOKUP(A2001,performance_pivot!$A:$A,performance_pivot!$B:$B,"Missing")</f>
        <v>3.6666666666666665</v>
      </c>
      <c r="U2001">
        <f>_xlfn.XLOOKUP(A2001,compensation_cleaned!$A:$A,compensation_cleaned!$F:$F,"Missing")</f>
        <v>499723.03723404254</v>
      </c>
      <c r="V2001" t="str">
        <f t="shared" si="157"/>
        <v>Below Avg Pay</v>
      </c>
      <c r="W2001" t="str">
        <f t="shared" si="158"/>
        <v>Low/Avg Performer</v>
      </c>
      <c r="Y2001" t="str">
        <f t="shared" si="159"/>
        <v>Low Pay &amp; Low Performance</v>
      </c>
    </row>
    <row r="2002" spans="1:25">
      <c r="A2002" s="7" t="s">
        <v>2188</v>
      </c>
      <c r="B2002" s="8" t="s">
        <v>11</v>
      </c>
      <c r="C2002" s="8">
        <v>40</v>
      </c>
      <c r="D2002" s="8" t="s">
        <v>12</v>
      </c>
      <c r="E2002" s="8" t="s">
        <v>33</v>
      </c>
      <c r="F2002" s="8" t="s">
        <v>112</v>
      </c>
      <c r="G2002" s="9">
        <v>42812</v>
      </c>
      <c r="H2002" s="8" t="s">
        <v>585</v>
      </c>
      <c r="I2002" s="8" t="s">
        <v>16</v>
      </c>
      <c r="J2002" s="10" t="s">
        <v>24</v>
      </c>
      <c r="K2002" t="str">
        <f>_xlfn.XLOOKUP(A2002,attrition_cleaned!$A:$A,attrition_cleaned!$B:$B,"Missing")</f>
        <v>Yes</v>
      </c>
      <c r="L2002" s="9">
        <v>43362</v>
      </c>
      <c r="M2002">
        <f>_xlfn.XLOOKUP(A2002,compensation_cleaned!$A:$A,compensation_cleaned!$B:$B,"Missing")</f>
        <v>1172703</v>
      </c>
      <c r="N2002">
        <f>_xlfn.XLOOKUP(A2002,compensation_cleaned!$A:$A,compensation_cleaned!$C:$C,"Missing")</f>
        <v>174255</v>
      </c>
      <c r="O2002" t="str">
        <f>_xlfn.XLOOKUP(A2002,compensation_cleaned!$A:$A,compensation_cleaned!$D:$D,"Missing")</f>
        <v>L3</v>
      </c>
      <c r="P2002">
        <f>_xlfn.XLOOKUP(A2002,engagement_pivot!$A:$A,engagement_pivot!$B:$B,"Missing")</f>
        <v>2.5</v>
      </c>
      <c r="Q2002" t="str">
        <f>IF(
  _xlfn.XLOOKUP(A2002, engagement_pivot!A:A, engagement_pivot!C:C, 0) &gt; 0,
  "Yes",
  "No"
)</f>
        <v>Yes</v>
      </c>
      <c r="R2002">
        <f t="shared" si="155"/>
        <v>18</v>
      </c>
      <c r="S2002" t="str">
        <f t="shared" si="156"/>
        <v>13–36 months</v>
      </c>
      <c r="T2002">
        <f>_xlfn.XLOOKUP(A2002,performance_pivot!$A:$A,performance_pivot!$B:$B,"Missing")</f>
        <v>2</v>
      </c>
      <c r="U2002">
        <f>_xlfn.XLOOKUP(A2002,compensation_cleaned!$A:$A,compensation_cleaned!$F:$F,"Missing")</f>
        <v>1044648.4727722772</v>
      </c>
      <c r="V2002" t="str">
        <f t="shared" si="157"/>
        <v>Above Avg Pay</v>
      </c>
      <c r="W2002" t="str">
        <f t="shared" si="158"/>
        <v>Low/Avg Performer</v>
      </c>
      <c r="Y2002" t="str">
        <f t="shared" si="159"/>
        <v>Overpaid Low Performer</v>
      </c>
    </row>
    <row r="2003" spans="1:25">
      <c r="A2003" s="11" t="s">
        <v>2189</v>
      </c>
      <c r="B2003" s="12" t="s">
        <v>19</v>
      </c>
      <c r="C2003" s="12">
        <v>32</v>
      </c>
      <c r="D2003" s="12" t="s">
        <v>20</v>
      </c>
      <c r="E2003" s="12" t="s">
        <v>13</v>
      </c>
      <c r="F2003" s="12" t="s">
        <v>21</v>
      </c>
      <c r="G2003" s="13">
        <v>43897</v>
      </c>
      <c r="H2003" s="12" t="s">
        <v>28</v>
      </c>
      <c r="I2003" s="12" t="s">
        <v>70</v>
      </c>
      <c r="J2003" s="14" t="s">
        <v>24</v>
      </c>
      <c r="K2003" t="str">
        <f>_xlfn.XLOOKUP(A2003,attrition_cleaned!$A:$A,attrition_cleaned!$B:$B,"Missing")</f>
        <v>No</v>
      </c>
      <c r="L2003" s="13"/>
      <c r="M2003">
        <f>_xlfn.XLOOKUP(A2003,compensation_cleaned!$A:$A,compensation_cleaned!$B:$B,"Missing")</f>
        <v>668201</v>
      </c>
      <c r="N2003">
        <f>_xlfn.XLOOKUP(A2003,compensation_cleaned!$A:$A,compensation_cleaned!$C:$C,"Missing")</f>
        <v>82891</v>
      </c>
      <c r="O2003" t="str">
        <f>_xlfn.XLOOKUP(A2003,compensation_cleaned!$A:$A,compensation_cleaned!$D:$D,"Missing")</f>
        <v>L2</v>
      </c>
      <c r="P2003">
        <f>_xlfn.XLOOKUP(A2003,engagement_pivot!$A:$A,engagement_pivot!$B:$B,"Missing")</f>
        <v>5</v>
      </c>
      <c r="Q2003" t="str">
        <f>IF(
  _xlfn.XLOOKUP(A2003, engagement_pivot!A:A, engagement_pivot!C:C, 0) &gt; 0,
  "Yes",
  "No"
)</f>
        <v>Yes</v>
      </c>
      <c r="R2003">
        <f t="shared" si="155"/>
        <v>45</v>
      </c>
      <c r="S2003" t="str">
        <f t="shared" si="156"/>
        <v>37+ months</v>
      </c>
      <c r="T2003">
        <f>_xlfn.XLOOKUP(A2003,performance_pivot!$A:$A,performance_pivot!$B:$B,"Missing")</f>
        <v>2.5</v>
      </c>
      <c r="U2003">
        <f>_xlfn.XLOOKUP(A2003,compensation_cleaned!$A:$A,compensation_cleaned!$F:$F,"Missing")</f>
        <v>746435.40070921986</v>
      </c>
      <c r="V2003" t="str">
        <f t="shared" si="157"/>
        <v>Below Avg Pay</v>
      </c>
      <c r="W2003" t="str">
        <f t="shared" si="158"/>
        <v>Low/Avg Performer</v>
      </c>
      <c r="Y2003" t="str">
        <f t="shared" si="159"/>
        <v>Low Pay &amp; Low Performance</v>
      </c>
    </row>
    <row r="2004" spans="1:25">
      <c r="A2004" s="7" t="s">
        <v>2190</v>
      </c>
      <c r="B2004" s="8" t="s">
        <v>19</v>
      </c>
      <c r="C2004" s="8">
        <v>25</v>
      </c>
      <c r="D2004" s="8" t="s">
        <v>12</v>
      </c>
      <c r="E2004" s="8" t="s">
        <v>13</v>
      </c>
      <c r="F2004" s="8" t="s">
        <v>14</v>
      </c>
      <c r="G2004" s="9">
        <v>44301</v>
      </c>
      <c r="H2004" s="8" t="s">
        <v>107</v>
      </c>
      <c r="I2004" s="8" t="s">
        <v>23</v>
      </c>
      <c r="J2004" s="10" t="s">
        <v>24</v>
      </c>
      <c r="K2004" t="str">
        <f>_xlfn.XLOOKUP(A2004,attrition_cleaned!$A:$A,attrition_cleaned!$B:$B,"Missing")</f>
        <v>No</v>
      </c>
      <c r="L2004" s="9"/>
      <c r="M2004">
        <f>_xlfn.XLOOKUP(A2004,compensation_cleaned!$A:$A,compensation_cleaned!$B:$B,"Missing")</f>
        <v>470781</v>
      </c>
      <c r="N2004">
        <f>_xlfn.XLOOKUP(A2004,compensation_cleaned!$A:$A,compensation_cleaned!$C:$C,"Missing")</f>
        <v>39234</v>
      </c>
      <c r="O2004" t="str">
        <f>_xlfn.XLOOKUP(A2004,compensation_cleaned!$A:$A,compensation_cleaned!$D:$D,"Missing")</f>
        <v>L1</v>
      </c>
      <c r="P2004">
        <f>_xlfn.XLOOKUP(A2004,engagement_pivot!$A:$A,engagement_pivot!$B:$B,"Missing")</f>
        <v>4</v>
      </c>
      <c r="Q2004" t="str">
        <f>IF(
  _xlfn.XLOOKUP(A2004, engagement_pivot!A:A, engagement_pivot!C:C, 0) &gt; 0,
  "Yes",
  "No"
)</f>
        <v>Yes</v>
      </c>
      <c r="R2004">
        <f t="shared" si="155"/>
        <v>32</v>
      </c>
      <c r="S2004" t="str">
        <f t="shared" si="156"/>
        <v>13–36 months</v>
      </c>
      <c r="T2004">
        <f>_xlfn.XLOOKUP(A2004,performance_pivot!$A:$A,performance_pivot!$B:$B,"Missing")</f>
        <v>3</v>
      </c>
      <c r="U2004">
        <f>_xlfn.XLOOKUP(A2004,compensation_cleaned!$A:$A,compensation_cleaned!$F:$F,"Missing")</f>
        <v>499723.03723404254</v>
      </c>
      <c r="V2004" t="str">
        <f t="shared" si="157"/>
        <v>Below Avg Pay</v>
      </c>
      <c r="W2004" t="str">
        <f t="shared" si="158"/>
        <v>Low/Avg Performer</v>
      </c>
      <c r="Y2004" t="str">
        <f t="shared" si="159"/>
        <v>Low Pay &amp; Low Performance</v>
      </c>
    </row>
    <row r="2005" spans="1:25">
      <c r="A2005" s="11" t="s">
        <v>2191</v>
      </c>
      <c r="B2005" s="12" t="s">
        <v>19</v>
      </c>
      <c r="C2005" s="12">
        <v>39</v>
      </c>
      <c r="D2005" s="12" t="s">
        <v>12</v>
      </c>
      <c r="E2005" s="12" t="s">
        <v>49</v>
      </c>
      <c r="F2005" s="12" t="s">
        <v>50</v>
      </c>
      <c r="G2005" s="13">
        <v>43562</v>
      </c>
      <c r="H2005" s="12" t="s">
        <v>126</v>
      </c>
      <c r="I2005" s="12" t="s">
        <v>45</v>
      </c>
      <c r="J2005" s="14" t="s">
        <v>24</v>
      </c>
      <c r="K2005" t="str">
        <f>_xlfn.XLOOKUP(A2005,attrition_cleaned!$A:$A,attrition_cleaned!$B:$B,"Missing")</f>
        <v>Yes</v>
      </c>
      <c r="L2005" s="13">
        <v>44417</v>
      </c>
      <c r="M2005">
        <f>_xlfn.XLOOKUP(A2005,compensation_cleaned!$A:$A,compensation_cleaned!$B:$B,"Missing")</f>
        <v>951227</v>
      </c>
      <c r="N2005">
        <f>_xlfn.XLOOKUP(A2005,compensation_cleaned!$A:$A,compensation_cleaned!$C:$C,"Missing")</f>
        <v>74845</v>
      </c>
      <c r="O2005" t="str">
        <f>_xlfn.XLOOKUP(A2005,compensation_cleaned!$A:$A,compensation_cleaned!$D:$D,"Missing")</f>
        <v>L3</v>
      </c>
      <c r="P2005">
        <f>_xlfn.XLOOKUP(A2005,engagement_pivot!$A:$A,engagement_pivot!$B:$B,"Missing")</f>
        <v>5</v>
      </c>
      <c r="Q2005" t="str">
        <f>IF(
  _xlfn.XLOOKUP(A2005, engagement_pivot!A:A, engagement_pivot!C:C, 0) &gt; 0,
  "Yes",
  "No"
)</f>
        <v>Yes</v>
      </c>
      <c r="R2005">
        <f t="shared" si="155"/>
        <v>28</v>
      </c>
      <c r="S2005" t="str">
        <f t="shared" si="156"/>
        <v>13–36 months</v>
      </c>
      <c r="T2005">
        <f>_xlfn.XLOOKUP(A2005,performance_pivot!$A:$A,performance_pivot!$B:$B,"Missing")</f>
        <v>3</v>
      </c>
      <c r="U2005">
        <f>_xlfn.XLOOKUP(A2005,compensation_cleaned!$A:$A,compensation_cleaned!$F:$F,"Missing")</f>
        <v>1044648.4727722772</v>
      </c>
      <c r="V2005" t="str">
        <f t="shared" si="157"/>
        <v>Below Avg Pay</v>
      </c>
      <c r="W2005" t="str">
        <f t="shared" si="158"/>
        <v>Low/Avg Performer</v>
      </c>
      <c r="Y2005" t="str">
        <f t="shared" si="159"/>
        <v>Low Pay &amp; Low Performance</v>
      </c>
    </row>
    <row r="2006" spans="1:25">
      <c r="A2006" s="7" t="s">
        <v>2192</v>
      </c>
      <c r="B2006" s="8" t="s">
        <v>19</v>
      </c>
      <c r="C2006" s="8">
        <v>44</v>
      </c>
      <c r="D2006" s="8" t="s">
        <v>12</v>
      </c>
      <c r="E2006" s="8" t="s">
        <v>13</v>
      </c>
      <c r="F2006" s="8" t="s">
        <v>21</v>
      </c>
      <c r="G2006" s="9">
        <v>45053</v>
      </c>
      <c r="H2006" s="8" t="s">
        <v>552</v>
      </c>
      <c r="I2006" s="8" t="s">
        <v>45</v>
      </c>
      <c r="J2006" s="10" t="s">
        <v>24</v>
      </c>
      <c r="K2006" t="str">
        <f>_xlfn.XLOOKUP(A2006,attrition_cleaned!$A:$A,attrition_cleaned!$B:$B,"Missing")</f>
        <v>No</v>
      </c>
      <c r="L2006" s="9"/>
      <c r="M2006">
        <f>_xlfn.XLOOKUP(A2006,compensation_cleaned!$A:$A,compensation_cleaned!$B:$B,"Missing")</f>
        <v>1012604</v>
      </c>
      <c r="N2006">
        <f>_xlfn.XLOOKUP(A2006,compensation_cleaned!$A:$A,compensation_cleaned!$C:$C,"Missing")</f>
        <v>82018</v>
      </c>
      <c r="O2006" t="str">
        <f>_xlfn.XLOOKUP(A2006,compensation_cleaned!$A:$A,compensation_cleaned!$D:$D,"Missing")</f>
        <v>L3</v>
      </c>
      <c r="P2006">
        <f>_xlfn.XLOOKUP(A2006,engagement_pivot!$A:$A,engagement_pivot!$B:$B,"Missing")</f>
        <v>2</v>
      </c>
      <c r="Q2006" t="str">
        <f>IF(
  _xlfn.XLOOKUP(A2006, engagement_pivot!A:A, engagement_pivot!C:C, 0) &gt; 0,
  "Yes",
  "No"
)</f>
        <v>Yes</v>
      </c>
      <c r="R2006">
        <f t="shared" si="155"/>
        <v>7</v>
      </c>
      <c r="S2006" t="str">
        <f t="shared" si="156"/>
        <v>0–12 months</v>
      </c>
      <c r="T2006">
        <f>_xlfn.XLOOKUP(A2006,performance_pivot!$A:$A,performance_pivot!$B:$B,"Missing")</f>
        <v>3.5</v>
      </c>
      <c r="U2006">
        <f>_xlfn.XLOOKUP(A2006,compensation_cleaned!$A:$A,compensation_cleaned!$F:$F,"Missing")</f>
        <v>1044648.4727722772</v>
      </c>
      <c r="V2006" t="str">
        <f t="shared" si="157"/>
        <v>Below Avg Pay</v>
      </c>
      <c r="W2006" t="str">
        <f t="shared" si="158"/>
        <v>Low/Avg Performer</v>
      </c>
      <c r="Y2006" t="str">
        <f t="shared" si="159"/>
        <v>Low Pay &amp; Low Performance</v>
      </c>
    </row>
    <row r="2007" spans="1:25">
      <c r="A2007" s="11" t="s">
        <v>2193</v>
      </c>
      <c r="B2007" s="12" t="s">
        <v>19</v>
      </c>
      <c r="C2007" s="12">
        <v>25</v>
      </c>
      <c r="D2007" s="12" t="s">
        <v>12</v>
      </c>
      <c r="E2007" s="12" t="s">
        <v>13</v>
      </c>
      <c r="F2007" s="12" t="s">
        <v>21</v>
      </c>
      <c r="G2007" s="13">
        <v>43297</v>
      </c>
      <c r="H2007" s="12" t="s">
        <v>275</v>
      </c>
      <c r="I2007" s="12" t="s">
        <v>45</v>
      </c>
      <c r="J2007" s="14" t="s">
        <v>24</v>
      </c>
      <c r="K2007" t="str">
        <f>_xlfn.XLOOKUP(A2007,attrition_cleaned!$A:$A,attrition_cleaned!$B:$B,"Missing")</f>
        <v>No</v>
      </c>
      <c r="L2007" s="13"/>
      <c r="M2007">
        <f>_xlfn.XLOOKUP(A2007,compensation_cleaned!$A:$A,compensation_cleaned!$B:$B,"Missing")</f>
        <v>1079653</v>
      </c>
      <c r="N2007">
        <f>_xlfn.XLOOKUP(A2007,compensation_cleaned!$A:$A,compensation_cleaned!$C:$C,"Missing")</f>
        <v>155648</v>
      </c>
      <c r="O2007" t="str">
        <f>_xlfn.XLOOKUP(A2007,compensation_cleaned!$A:$A,compensation_cleaned!$D:$D,"Missing")</f>
        <v>L3</v>
      </c>
      <c r="P2007">
        <f>_xlfn.XLOOKUP(A2007,engagement_pivot!$A:$A,engagement_pivot!$B:$B,"Missing")</f>
        <v>2.3333333333333335</v>
      </c>
      <c r="Q2007" t="str">
        <f>IF(
  _xlfn.XLOOKUP(A2007, engagement_pivot!A:A, engagement_pivot!C:C, 0) &gt; 0,
  "Yes",
  "No"
)</f>
        <v>Yes</v>
      </c>
      <c r="R2007">
        <f t="shared" si="155"/>
        <v>65</v>
      </c>
      <c r="S2007" t="str">
        <f t="shared" si="156"/>
        <v>37+ months</v>
      </c>
      <c r="T2007">
        <f>_xlfn.XLOOKUP(A2007,performance_pivot!$A:$A,performance_pivot!$B:$B,"Missing")</f>
        <v>3</v>
      </c>
      <c r="U2007">
        <f>_xlfn.XLOOKUP(A2007,compensation_cleaned!$A:$A,compensation_cleaned!$F:$F,"Missing")</f>
        <v>1044648.4727722772</v>
      </c>
      <c r="V2007" t="str">
        <f t="shared" si="157"/>
        <v>Above Avg Pay</v>
      </c>
      <c r="W2007" t="str">
        <f t="shared" si="158"/>
        <v>Low/Avg Performer</v>
      </c>
      <c r="Y2007" t="str">
        <f t="shared" si="159"/>
        <v>Overpaid Low Performer</v>
      </c>
    </row>
    <row r="2008" spans="1:25">
      <c r="A2008" s="7" t="s">
        <v>2194</v>
      </c>
      <c r="B2008" s="8" t="s">
        <v>19</v>
      </c>
      <c r="C2008" s="8">
        <v>43</v>
      </c>
      <c r="D2008" s="8" t="s">
        <v>12</v>
      </c>
      <c r="E2008" s="8" t="s">
        <v>13</v>
      </c>
      <c r="F2008" s="8" t="s">
        <v>21</v>
      </c>
      <c r="G2008" s="9">
        <v>44425</v>
      </c>
      <c r="H2008" s="8" t="s">
        <v>120</v>
      </c>
      <c r="I2008" s="8" t="s">
        <v>70</v>
      </c>
      <c r="J2008" s="10" t="s">
        <v>24</v>
      </c>
      <c r="K2008" t="str">
        <f>_xlfn.XLOOKUP(A2008,attrition_cleaned!$A:$A,attrition_cleaned!$B:$B,"Missing")</f>
        <v>No</v>
      </c>
      <c r="L2008" s="9"/>
      <c r="M2008">
        <f>_xlfn.XLOOKUP(A2008,compensation_cleaned!$A:$A,compensation_cleaned!$B:$B,"Missing")</f>
        <v>1161585</v>
      </c>
      <c r="N2008">
        <f>_xlfn.XLOOKUP(A2008,compensation_cleaned!$A:$A,compensation_cleaned!$C:$C,"Missing")</f>
        <v>70443</v>
      </c>
      <c r="O2008" t="str">
        <f>_xlfn.XLOOKUP(A2008,compensation_cleaned!$A:$A,compensation_cleaned!$D:$D,"Missing")</f>
        <v>L3</v>
      </c>
      <c r="P2008">
        <f>_xlfn.XLOOKUP(A2008,engagement_pivot!$A:$A,engagement_pivot!$B:$B,"Missing")</f>
        <v>4</v>
      </c>
      <c r="Q2008" t="str">
        <f>IF(
  _xlfn.XLOOKUP(A2008, engagement_pivot!A:A, engagement_pivot!C:C, 0) &gt; 0,
  "Yes",
  "No"
)</f>
        <v>Yes</v>
      </c>
      <c r="R2008">
        <f t="shared" si="155"/>
        <v>28</v>
      </c>
      <c r="S2008" t="str">
        <f t="shared" si="156"/>
        <v>13–36 months</v>
      </c>
      <c r="T2008">
        <f>_xlfn.XLOOKUP(A2008,performance_pivot!$A:$A,performance_pivot!$B:$B,"Missing")</f>
        <v>3</v>
      </c>
      <c r="U2008">
        <f>_xlfn.XLOOKUP(A2008,compensation_cleaned!$A:$A,compensation_cleaned!$F:$F,"Missing")</f>
        <v>1044648.4727722772</v>
      </c>
      <c r="V2008" t="str">
        <f t="shared" si="157"/>
        <v>Above Avg Pay</v>
      </c>
      <c r="W2008" t="str">
        <f t="shared" si="158"/>
        <v>Low/Avg Performer</v>
      </c>
      <c r="Y2008" t="str">
        <f t="shared" si="159"/>
        <v>Overpaid Low Performer</v>
      </c>
    </row>
    <row r="2009" spans="1:25">
      <c r="A2009" s="11" t="s">
        <v>2195</v>
      </c>
      <c r="B2009" s="12" t="s">
        <v>19</v>
      </c>
      <c r="C2009" s="12">
        <v>25</v>
      </c>
      <c r="D2009" s="12" t="s">
        <v>20</v>
      </c>
      <c r="E2009" s="12" t="s">
        <v>37</v>
      </c>
      <c r="F2009" s="12" t="s">
        <v>38</v>
      </c>
      <c r="G2009" s="13">
        <v>42854</v>
      </c>
      <c r="H2009" s="12" t="s">
        <v>15</v>
      </c>
      <c r="I2009" s="12" t="s">
        <v>23</v>
      </c>
      <c r="J2009" s="14" t="s">
        <v>24</v>
      </c>
      <c r="K2009" t="str">
        <f>_xlfn.XLOOKUP(A2009,attrition_cleaned!$A:$A,attrition_cleaned!$B:$B,"Missing")</f>
        <v>Yes</v>
      </c>
      <c r="L2009" s="13">
        <v>43995</v>
      </c>
      <c r="M2009">
        <f>_xlfn.XLOOKUP(A2009,compensation_cleaned!$A:$A,compensation_cleaned!$B:$B,"Missing")</f>
        <v>1127005</v>
      </c>
      <c r="N2009">
        <f>_xlfn.XLOOKUP(A2009,compensation_cleaned!$A:$A,compensation_cleaned!$C:$C,"Missing")</f>
        <v>165711</v>
      </c>
      <c r="O2009" t="str">
        <f>_xlfn.XLOOKUP(A2009,compensation_cleaned!$A:$A,compensation_cleaned!$D:$D,"Missing")</f>
        <v>L3</v>
      </c>
      <c r="P2009">
        <f>_xlfn.XLOOKUP(A2009,engagement_pivot!$A:$A,engagement_pivot!$B:$B,"Missing")</f>
        <v>1.5</v>
      </c>
      <c r="Q2009" t="str">
        <f>IF(
  _xlfn.XLOOKUP(A2009, engagement_pivot!A:A, engagement_pivot!C:C, 0) &gt; 0,
  "Yes",
  "No"
)</f>
        <v>Yes</v>
      </c>
      <c r="R2009">
        <f t="shared" si="155"/>
        <v>37</v>
      </c>
      <c r="S2009" t="str">
        <f t="shared" si="156"/>
        <v>37+ months</v>
      </c>
      <c r="T2009">
        <f>_xlfn.XLOOKUP(A2009,performance_pivot!$A:$A,performance_pivot!$B:$B,"Missing")</f>
        <v>3</v>
      </c>
      <c r="U2009">
        <f>_xlfn.XLOOKUP(A2009,compensation_cleaned!$A:$A,compensation_cleaned!$F:$F,"Missing")</f>
        <v>1044648.4727722772</v>
      </c>
      <c r="V2009" t="str">
        <f t="shared" si="157"/>
        <v>Above Avg Pay</v>
      </c>
      <c r="W2009" t="str">
        <f t="shared" si="158"/>
        <v>Low/Avg Performer</v>
      </c>
      <c r="Y2009" t="str">
        <f t="shared" si="159"/>
        <v>Overpaid Low Performer</v>
      </c>
    </row>
    <row r="2010" spans="1:25">
      <c r="A2010" s="7" t="s">
        <v>2196</v>
      </c>
      <c r="B2010" s="8" t="s">
        <v>19</v>
      </c>
      <c r="C2010" s="8">
        <v>41</v>
      </c>
      <c r="D2010" s="8" t="s">
        <v>12</v>
      </c>
      <c r="E2010" s="8" t="s">
        <v>37</v>
      </c>
      <c r="F2010" s="8" t="s">
        <v>43</v>
      </c>
      <c r="G2010" s="9">
        <v>44606</v>
      </c>
      <c r="H2010" s="8" t="s">
        <v>181</v>
      </c>
      <c r="I2010" s="8" t="s">
        <v>23</v>
      </c>
      <c r="J2010" s="10" t="s">
        <v>24</v>
      </c>
      <c r="K2010" t="str">
        <f>_xlfn.XLOOKUP(A2010,attrition_cleaned!$A:$A,attrition_cleaned!$B:$B,"Missing")</f>
        <v>No</v>
      </c>
      <c r="L2010" s="9"/>
      <c r="M2010">
        <f>_xlfn.XLOOKUP(A2010,compensation_cleaned!$A:$A,compensation_cleaned!$B:$B,"Missing")</f>
        <v>691466</v>
      </c>
      <c r="N2010">
        <f>_xlfn.XLOOKUP(A2010,compensation_cleaned!$A:$A,compensation_cleaned!$C:$C,"Missing")</f>
        <v>80705</v>
      </c>
      <c r="O2010" t="str">
        <f>_xlfn.XLOOKUP(A2010,compensation_cleaned!$A:$A,compensation_cleaned!$D:$D,"Missing")</f>
        <v>L2</v>
      </c>
      <c r="P2010">
        <f>_xlfn.XLOOKUP(A2010,engagement_pivot!$A:$A,engagement_pivot!$B:$B,"Missing")</f>
        <v>3.5</v>
      </c>
      <c r="Q2010" t="str">
        <f>IF(
  _xlfn.XLOOKUP(A2010, engagement_pivot!A:A, engagement_pivot!C:C, 0) &gt; 0,
  "Yes",
  "No"
)</f>
        <v>Yes</v>
      </c>
      <c r="R2010">
        <f t="shared" si="155"/>
        <v>22</v>
      </c>
      <c r="S2010" t="str">
        <f t="shared" si="156"/>
        <v>13–36 months</v>
      </c>
      <c r="T2010">
        <f>_xlfn.XLOOKUP(A2010,performance_pivot!$A:$A,performance_pivot!$B:$B,"Missing")</f>
        <v>4</v>
      </c>
      <c r="U2010">
        <f>_xlfn.XLOOKUP(A2010,compensation_cleaned!$A:$A,compensation_cleaned!$F:$F,"Missing")</f>
        <v>746435.40070921986</v>
      </c>
      <c r="V2010" t="str">
        <f t="shared" si="157"/>
        <v>Below Avg Pay</v>
      </c>
      <c r="W2010" t="str">
        <f t="shared" si="158"/>
        <v>High Performer</v>
      </c>
      <c r="Y2010" t="str">
        <f t="shared" si="159"/>
        <v>Underpaid High Performer</v>
      </c>
    </row>
    <row r="2011" spans="1:25">
      <c r="A2011" s="11" t="s">
        <v>2197</v>
      </c>
      <c r="B2011" s="12" t="s">
        <v>11</v>
      </c>
      <c r="C2011" s="12">
        <v>36</v>
      </c>
      <c r="D2011" s="12" t="s">
        <v>12</v>
      </c>
      <c r="E2011" s="12" t="s">
        <v>26</v>
      </c>
      <c r="F2011" s="12" t="s">
        <v>27</v>
      </c>
      <c r="G2011" s="13">
        <v>44799</v>
      </c>
      <c r="H2011" s="12" t="s">
        <v>272</v>
      </c>
      <c r="I2011" s="12" t="s">
        <v>16</v>
      </c>
      <c r="J2011" s="14" t="s">
        <v>24</v>
      </c>
      <c r="K2011" t="str">
        <f>_xlfn.XLOOKUP(A2011,attrition_cleaned!$A:$A,attrition_cleaned!$B:$B,"Missing")</f>
        <v>No</v>
      </c>
      <c r="L2011" s="13"/>
      <c r="M2011">
        <f>_xlfn.XLOOKUP(A2011,compensation_cleaned!$A:$A,compensation_cleaned!$B:$B,"Missing")</f>
        <v>1489539</v>
      </c>
      <c r="N2011">
        <f>_xlfn.XLOOKUP(A2011,compensation_cleaned!$A:$A,compensation_cleaned!$C:$C,"Missing")</f>
        <v>119785</v>
      </c>
      <c r="O2011" t="str">
        <f>_xlfn.XLOOKUP(A2011,compensation_cleaned!$A:$A,compensation_cleaned!$D:$D,"Missing")</f>
        <v>L4</v>
      </c>
      <c r="P2011">
        <f>_xlfn.XLOOKUP(A2011,engagement_pivot!$A:$A,engagement_pivot!$B:$B,"Missing")</f>
        <v>3</v>
      </c>
      <c r="Q2011" t="str">
        <f>IF(
  _xlfn.XLOOKUP(A2011, engagement_pivot!A:A, engagement_pivot!C:C, 0) &gt; 0,
  "Yes",
  "No"
)</f>
        <v>Yes</v>
      </c>
      <c r="R2011">
        <f t="shared" si="155"/>
        <v>16</v>
      </c>
      <c r="S2011" t="str">
        <f t="shared" si="156"/>
        <v>13–36 months</v>
      </c>
      <c r="T2011">
        <f>_xlfn.XLOOKUP(A2011,performance_pivot!$A:$A,performance_pivot!$B:$B,"Missing")</f>
        <v>4</v>
      </c>
      <c r="U2011">
        <f>_xlfn.XLOOKUP(A2011,compensation_cleaned!$A:$A,compensation_cleaned!$F:$F,"Missing")</f>
        <v>1044648.4727722772</v>
      </c>
      <c r="V2011" t="str">
        <f t="shared" si="157"/>
        <v>Above Avg Pay</v>
      </c>
      <c r="W2011" t="str">
        <f t="shared" si="158"/>
        <v>High Performer</v>
      </c>
      <c r="Y2011" t="str">
        <f t="shared" si="159"/>
        <v>Well Aligned</v>
      </c>
    </row>
    <row r="2012" spans="1:25">
      <c r="A2012" s="7" t="s">
        <v>2198</v>
      </c>
      <c r="B2012" s="8" t="s">
        <v>19</v>
      </c>
      <c r="C2012" s="8">
        <v>43</v>
      </c>
      <c r="D2012" s="8" t="s">
        <v>12</v>
      </c>
      <c r="E2012" s="8" t="s">
        <v>26</v>
      </c>
      <c r="F2012" s="8" t="s">
        <v>27</v>
      </c>
      <c r="G2012" s="9">
        <v>44215</v>
      </c>
      <c r="H2012" s="8" t="s">
        <v>55</v>
      </c>
      <c r="I2012" s="8" t="s">
        <v>56</v>
      </c>
      <c r="J2012" s="10" t="s">
        <v>24</v>
      </c>
      <c r="K2012" t="str">
        <f>_xlfn.XLOOKUP(A2012,attrition_cleaned!$A:$A,attrition_cleaned!$B:$B,"Missing")</f>
        <v>No</v>
      </c>
      <c r="L2012" s="9"/>
      <c r="M2012">
        <f>_xlfn.XLOOKUP(A2012,compensation_cleaned!$A:$A,compensation_cleaned!$B:$B,"Missing")</f>
        <v>463968</v>
      </c>
      <c r="N2012">
        <f>_xlfn.XLOOKUP(A2012,compensation_cleaned!$A:$A,compensation_cleaned!$C:$C,"Missing")</f>
        <v>50336</v>
      </c>
      <c r="O2012" t="str">
        <f>_xlfn.XLOOKUP(A2012,compensation_cleaned!$A:$A,compensation_cleaned!$D:$D,"Missing")</f>
        <v>L1</v>
      </c>
      <c r="P2012">
        <f>_xlfn.XLOOKUP(A2012,engagement_pivot!$A:$A,engagement_pivot!$B:$B,"Missing")</f>
        <v>3.5</v>
      </c>
      <c r="Q2012" t="str">
        <f>IF(
  _xlfn.XLOOKUP(A2012, engagement_pivot!A:A, engagement_pivot!C:C, 0) &gt; 0,
  "Yes",
  "No"
)</f>
        <v>Yes</v>
      </c>
      <c r="R2012">
        <f t="shared" si="155"/>
        <v>35</v>
      </c>
      <c r="S2012" t="str">
        <f t="shared" si="156"/>
        <v>13–36 months</v>
      </c>
      <c r="T2012">
        <f>_xlfn.XLOOKUP(A2012,performance_pivot!$A:$A,performance_pivot!$B:$B,"Missing")</f>
        <v>4</v>
      </c>
      <c r="U2012">
        <f>_xlfn.XLOOKUP(A2012,compensation_cleaned!$A:$A,compensation_cleaned!$F:$F,"Missing")</f>
        <v>499723.03723404254</v>
      </c>
      <c r="V2012" t="str">
        <f t="shared" si="157"/>
        <v>Below Avg Pay</v>
      </c>
      <c r="W2012" t="str">
        <f t="shared" si="158"/>
        <v>High Performer</v>
      </c>
      <c r="Y2012" t="str">
        <f t="shared" si="159"/>
        <v>Underpaid High Performer</v>
      </c>
    </row>
    <row r="2013" spans="1:25">
      <c r="A2013" s="11" t="s">
        <v>2199</v>
      </c>
      <c r="B2013" s="12" t="s">
        <v>19</v>
      </c>
      <c r="C2013" s="12">
        <v>43</v>
      </c>
      <c r="D2013" s="12" t="s">
        <v>12</v>
      </c>
      <c r="E2013" s="12" t="s">
        <v>13</v>
      </c>
      <c r="F2013" s="12" t="s">
        <v>14</v>
      </c>
      <c r="G2013" s="13">
        <v>43968</v>
      </c>
      <c r="H2013" s="12" t="s">
        <v>164</v>
      </c>
      <c r="I2013" s="12" t="s">
        <v>45</v>
      </c>
      <c r="J2013" s="14" t="s">
        <v>24</v>
      </c>
      <c r="K2013" t="str">
        <f>_xlfn.XLOOKUP(A2013,attrition_cleaned!$A:$A,attrition_cleaned!$B:$B,"Missing")</f>
        <v>No</v>
      </c>
      <c r="L2013" s="13"/>
      <c r="M2013">
        <f>_xlfn.XLOOKUP(A2013,compensation_cleaned!$A:$A,compensation_cleaned!$B:$B,"Missing")</f>
        <v>828494</v>
      </c>
      <c r="N2013">
        <f>_xlfn.XLOOKUP(A2013,compensation_cleaned!$A:$A,compensation_cleaned!$C:$C,"Missing")</f>
        <v>61747</v>
      </c>
      <c r="O2013" t="str">
        <f>_xlfn.XLOOKUP(A2013,compensation_cleaned!$A:$A,compensation_cleaned!$D:$D,"Missing")</f>
        <v>L2</v>
      </c>
      <c r="P2013">
        <f>_xlfn.XLOOKUP(A2013,engagement_pivot!$A:$A,engagement_pivot!$B:$B,"Missing")</f>
        <v>3</v>
      </c>
      <c r="Q2013" t="str">
        <f>IF(
  _xlfn.XLOOKUP(A2013, engagement_pivot!A:A, engagement_pivot!C:C, 0) &gt; 0,
  "Yes",
  "No"
)</f>
        <v>Yes</v>
      </c>
      <c r="R2013">
        <f t="shared" si="155"/>
        <v>43</v>
      </c>
      <c r="S2013" t="str">
        <f t="shared" si="156"/>
        <v>37+ months</v>
      </c>
      <c r="T2013">
        <f>_xlfn.XLOOKUP(A2013,performance_pivot!$A:$A,performance_pivot!$B:$B,"Missing")</f>
        <v>3.25</v>
      </c>
      <c r="U2013">
        <f>_xlfn.XLOOKUP(A2013,compensation_cleaned!$A:$A,compensation_cleaned!$F:$F,"Missing")</f>
        <v>746435.40070921986</v>
      </c>
      <c r="V2013" t="str">
        <f t="shared" si="157"/>
        <v>Above Avg Pay</v>
      </c>
      <c r="W2013" t="str">
        <f t="shared" si="158"/>
        <v>Low/Avg Performer</v>
      </c>
      <c r="Y2013" t="str">
        <f t="shared" si="159"/>
        <v>Overpaid Low Performer</v>
      </c>
    </row>
    <row r="2014" spans="1:25">
      <c r="A2014" s="7" t="s">
        <v>2200</v>
      </c>
      <c r="B2014" s="8" t="s">
        <v>11</v>
      </c>
      <c r="C2014" s="8">
        <v>28</v>
      </c>
      <c r="D2014" s="8" t="s">
        <v>12</v>
      </c>
      <c r="E2014" s="8" t="s">
        <v>33</v>
      </c>
      <c r="F2014" s="8" t="s">
        <v>112</v>
      </c>
      <c r="G2014" s="9">
        <v>43199</v>
      </c>
      <c r="H2014" s="8" t="s">
        <v>162</v>
      </c>
      <c r="I2014" s="8" t="s">
        <v>31</v>
      </c>
      <c r="J2014" s="10" t="s">
        <v>24</v>
      </c>
      <c r="K2014" t="str">
        <f>_xlfn.XLOOKUP(A2014,attrition_cleaned!$A:$A,attrition_cleaned!$B:$B,"Missing")</f>
        <v>No</v>
      </c>
      <c r="L2014" s="9"/>
      <c r="M2014">
        <f>_xlfn.XLOOKUP(A2014,compensation_cleaned!$A:$A,compensation_cleaned!$B:$B,"Missing")</f>
        <v>848399</v>
      </c>
      <c r="N2014">
        <f>_xlfn.XLOOKUP(A2014,compensation_cleaned!$A:$A,compensation_cleaned!$C:$C,"Missing")</f>
        <v>91485</v>
      </c>
      <c r="O2014" t="str">
        <f>_xlfn.XLOOKUP(A2014,compensation_cleaned!$A:$A,compensation_cleaned!$D:$D,"Missing")</f>
        <v>L2</v>
      </c>
      <c r="P2014">
        <f>_xlfn.XLOOKUP(A2014,engagement_pivot!$A:$A,engagement_pivot!$B:$B,"Missing")</f>
        <v>2.3333333333333335</v>
      </c>
      <c r="Q2014" t="str">
        <f>IF(
  _xlfn.XLOOKUP(A2014, engagement_pivot!A:A, engagement_pivot!C:C, 0) &gt; 0,
  "Yes",
  "No"
)</f>
        <v>Yes</v>
      </c>
      <c r="R2014">
        <f t="shared" si="155"/>
        <v>68</v>
      </c>
      <c r="S2014" t="str">
        <f t="shared" si="156"/>
        <v>37+ months</v>
      </c>
      <c r="T2014">
        <f>_xlfn.XLOOKUP(A2014,performance_pivot!$A:$A,performance_pivot!$B:$B,"Missing")</f>
        <v>3.25</v>
      </c>
      <c r="U2014">
        <f>_xlfn.XLOOKUP(A2014,compensation_cleaned!$A:$A,compensation_cleaned!$F:$F,"Missing")</f>
        <v>746435.40070921986</v>
      </c>
      <c r="V2014" t="str">
        <f t="shared" si="157"/>
        <v>Above Avg Pay</v>
      </c>
      <c r="W2014" t="str">
        <f t="shared" si="158"/>
        <v>Low/Avg Performer</v>
      </c>
      <c r="Y2014" t="str">
        <f t="shared" si="159"/>
        <v>Overpaid Low Performer</v>
      </c>
    </row>
    <row r="2015" spans="1:25">
      <c r="A2015" s="11" t="s">
        <v>2201</v>
      </c>
      <c r="B2015" s="12" t="s">
        <v>11</v>
      </c>
      <c r="C2015" s="12">
        <v>22</v>
      </c>
      <c r="D2015" s="12" t="s">
        <v>12</v>
      </c>
      <c r="E2015" s="12" t="s">
        <v>49</v>
      </c>
      <c r="F2015" s="12" t="s">
        <v>50</v>
      </c>
      <c r="G2015" s="13">
        <v>44299</v>
      </c>
      <c r="H2015" s="12" t="s">
        <v>122</v>
      </c>
      <c r="I2015" s="12" t="s">
        <v>31</v>
      </c>
      <c r="J2015" s="14" t="s">
        <v>24</v>
      </c>
      <c r="K2015" t="str">
        <f>_xlfn.XLOOKUP(A2015,attrition_cleaned!$A:$A,attrition_cleaned!$B:$B,"Missing")</f>
        <v>No</v>
      </c>
      <c r="L2015" s="13"/>
      <c r="M2015">
        <f>_xlfn.XLOOKUP(A2015,compensation_cleaned!$A:$A,compensation_cleaned!$B:$B,"Missing")</f>
        <v>1113508</v>
      </c>
      <c r="N2015">
        <f>_xlfn.XLOOKUP(A2015,compensation_cleaned!$A:$A,compensation_cleaned!$C:$C,"Missing")</f>
        <v>153839</v>
      </c>
      <c r="O2015" t="str">
        <f>_xlfn.XLOOKUP(A2015,compensation_cleaned!$A:$A,compensation_cleaned!$D:$D,"Missing")</f>
        <v>L3</v>
      </c>
      <c r="P2015">
        <f>_xlfn.XLOOKUP(A2015,engagement_pivot!$A:$A,engagement_pivot!$B:$B,"Missing")</f>
        <v>3</v>
      </c>
      <c r="Q2015" t="str">
        <f>IF(
  _xlfn.XLOOKUP(A2015, engagement_pivot!A:A, engagement_pivot!C:C, 0) &gt; 0,
  "Yes",
  "No"
)</f>
        <v>Yes</v>
      </c>
      <c r="R2015">
        <f t="shared" si="155"/>
        <v>32</v>
      </c>
      <c r="S2015" t="str">
        <f t="shared" si="156"/>
        <v>13–36 months</v>
      </c>
      <c r="T2015">
        <f>_xlfn.XLOOKUP(A2015,performance_pivot!$A:$A,performance_pivot!$B:$B,"Missing")</f>
        <v>3</v>
      </c>
      <c r="U2015">
        <f>_xlfn.XLOOKUP(A2015,compensation_cleaned!$A:$A,compensation_cleaned!$F:$F,"Missing")</f>
        <v>1044648.4727722772</v>
      </c>
      <c r="V2015" t="str">
        <f t="shared" si="157"/>
        <v>Above Avg Pay</v>
      </c>
      <c r="W2015" t="str">
        <f t="shared" si="158"/>
        <v>Low/Avg Performer</v>
      </c>
      <c r="Y2015" t="str">
        <f t="shared" si="159"/>
        <v>Overpaid Low Performer</v>
      </c>
    </row>
    <row r="2016" spans="1:25">
      <c r="A2016" s="7" t="s">
        <v>2202</v>
      </c>
      <c r="B2016" s="8" t="s">
        <v>19</v>
      </c>
      <c r="C2016" s="8">
        <v>42</v>
      </c>
      <c r="D2016" s="8" t="s">
        <v>12</v>
      </c>
      <c r="E2016" s="8" t="s">
        <v>37</v>
      </c>
      <c r="F2016" s="8" t="s">
        <v>43</v>
      </c>
      <c r="G2016" s="9">
        <v>44155</v>
      </c>
      <c r="H2016" s="8" t="s">
        <v>265</v>
      </c>
      <c r="I2016" s="8" t="s">
        <v>23</v>
      </c>
      <c r="J2016" s="10" t="s">
        <v>17</v>
      </c>
      <c r="K2016" t="str">
        <f>_xlfn.XLOOKUP(A2016,attrition_cleaned!$A:$A,attrition_cleaned!$B:$B,"Missing")</f>
        <v>No</v>
      </c>
      <c r="L2016" s="9"/>
      <c r="M2016">
        <f>_xlfn.XLOOKUP(A2016,compensation_cleaned!$A:$A,compensation_cleaned!$B:$B,"Missing")</f>
        <v>963724</v>
      </c>
      <c r="N2016">
        <f>_xlfn.XLOOKUP(A2016,compensation_cleaned!$A:$A,compensation_cleaned!$C:$C,"Missing")</f>
        <v>111957</v>
      </c>
      <c r="O2016" t="str">
        <f>_xlfn.XLOOKUP(A2016,compensation_cleaned!$A:$A,compensation_cleaned!$D:$D,"Missing")</f>
        <v>L3</v>
      </c>
      <c r="P2016">
        <f>_xlfn.XLOOKUP(A2016,engagement_pivot!$A:$A,engagement_pivot!$B:$B,"Missing")</f>
        <v>3</v>
      </c>
      <c r="Q2016" t="str">
        <f>IF(
  _xlfn.XLOOKUP(A2016, engagement_pivot!A:A, engagement_pivot!C:C, 0) &gt; 0,
  "Yes",
  "No"
)</f>
        <v>Yes</v>
      </c>
      <c r="R2016">
        <f t="shared" si="155"/>
        <v>37</v>
      </c>
      <c r="S2016" t="str">
        <f t="shared" si="156"/>
        <v>37+ months</v>
      </c>
      <c r="T2016">
        <f>_xlfn.XLOOKUP(A2016,performance_pivot!$A:$A,performance_pivot!$B:$B,"Missing")</f>
        <v>3.3333333333333335</v>
      </c>
      <c r="U2016">
        <f>_xlfn.XLOOKUP(A2016,compensation_cleaned!$A:$A,compensation_cleaned!$F:$F,"Missing")</f>
        <v>1044648.4727722772</v>
      </c>
      <c r="V2016" t="str">
        <f t="shared" si="157"/>
        <v>Below Avg Pay</v>
      </c>
      <c r="W2016" t="str">
        <f t="shared" si="158"/>
        <v>Low/Avg Performer</v>
      </c>
      <c r="Y2016" t="str">
        <f t="shared" si="159"/>
        <v>Low Pay &amp; Low Performance</v>
      </c>
    </row>
    <row r="2017" spans="1:25">
      <c r="A2017" s="11" t="s">
        <v>2203</v>
      </c>
      <c r="B2017" s="12" t="s">
        <v>19</v>
      </c>
      <c r="C2017" s="12">
        <v>41</v>
      </c>
      <c r="D2017" s="12" t="s">
        <v>20</v>
      </c>
      <c r="E2017" s="12" t="s">
        <v>13</v>
      </c>
      <c r="F2017" s="12" t="s">
        <v>14</v>
      </c>
      <c r="G2017" s="13">
        <v>42895</v>
      </c>
      <c r="H2017" s="12" t="s">
        <v>308</v>
      </c>
      <c r="I2017" s="12" t="s">
        <v>56</v>
      </c>
      <c r="J2017" s="14" t="s">
        <v>24</v>
      </c>
      <c r="K2017" t="str">
        <f>_xlfn.XLOOKUP(A2017,attrition_cleaned!$A:$A,attrition_cleaned!$B:$B,"Missing")</f>
        <v>No</v>
      </c>
      <c r="L2017" s="13"/>
      <c r="M2017">
        <f>_xlfn.XLOOKUP(A2017,compensation_cleaned!$A:$A,compensation_cleaned!$B:$B,"Missing")</f>
        <v>807781</v>
      </c>
      <c r="N2017">
        <f>_xlfn.XLOOKUP(A2017,compensation_cleaned!$A:$A,compensation_cleaned!$C:$C,"Missing")</f>
        <v>70270</v>
      </c>
      <c r="O2017" t="str">
        <f>_xlfn.XLOOKUP(A2017,compensation_cleaned!$A:$A,compensation_cleaned!$D:$D,"Missing")</f>
        <v>L2</v>
      </c>
      <c r="P2017">
        <f>_xlfn.XLOOKUP(A2017,engagement_pivot!$A:$A,engagement_pivot!$B:$B,"Missing")</f>
        <v>2</v>
      </c>
      <c r="Q2017" t="str">
        <f>IF(
  _xlfn.XLOOKUP(A2017, engagement_pivot!A:A, engagement_pivot!C:C, 0) &gt; 0,
  "Yes",
  "No"
)</f>
        <v>Yes</v>
      </c>
      <c r="R2017">
        <f t="shared" si="155"/>
        <v>78</v>
      </c>
      <c r="S2017" t="str">
        <f t="shared" si="156"/>
        <v>37+ months</v>
      </c>
      <c r="T2017">
        <f>_xlfn.XLOOKUP(A2017,performance_pivot!$A:$A,performance_pivot!$B:$B,"Missing")</f>
        <v>4</v>
      </c>
      <c r="U2017">
        <f>_xlfn.XLOOKUP(A2017,compensation_cleaned!$A:$A,compensation_cleaned!$F:$F,"Missing")</f>
        <v>746435.40070921986</v>
      </c>
      <c r="V2017" t="str">
        <f t="shared" si="157"/>
        <v>Above Avg Pay</v>
      </c>
      <c r="W2017" t="str">
        <f t="shared" si="158"/>
        <v>High Performer</v>
      </c>
      <c r="Y2017" t="str">
        <f t="shared" si="159"/>
        <v>Well Aligned</v>
      </c>
    </row>
    <row r="2018" spans="1:25">
      <c r="A2018" s="7" t="s">
        <v>2204</v>
      </c>
      <c r="B2018" s="8" t="s">
        <v>11</v>
      </c>
      <c r="C2018" s="8">
        <v>37</v>
      </c>
      <c r="D2018" s="8" t="s">
        <v>12</v>
      </c>
      <c r="E2018" s="8" t="s">
        <v>13</v>
      </c>
      <c r="F2018" s="8" t="s">
        <v>21</v>
      </c>
      <c r="G2018" s="9">
        <v>44752</v>
      </c>
      <c r="H2018" s="8" t="s">
        <v>329</v>
      </c>
      <c r="I2018" s="8" t="s">
        <v>45</v>
      </c>
      <c r="J2018" s="10" t="s">
        <v>24</v>
      </c>
      <c r="K2018" t="str">
        <f>_xlfn.XLOOKUP(A2018,attrition_cleaned!$A:$A,attrition_cleaned!$B:$B,"Missing")</f>
        <v>No</v>
      </c>
      <c r="L2018" s="9"/>
      <c r="M2018">
        <f>_xlfn.XLOOKUP(A2018,compensation_cleaned!$A:$A,compensation_cleaned!$B:$B,"Missing")</f>
        <v>789790</v>
      </c>
      <c r="N2018">
        <f>_xlfn.XLOOKUP(A2018,compensation_cleaned!$A:$A,compensation_cleaned!$C:$C,"Missing")</f>
        <v>62853</v>
      </c>
      <c r="O2018" t="str">
        <f>_xlfn.XLOOKUP(A2018,compensation_cleaned!$A:$A,compensation_cleaned!$D:$D,"Missing")</f>
        <v>L2</v>
      </c>
      <c r="P2018">
        <f>_xlfn.XLOOKUP(A2018,engagement_pivot!$A:$A,engagement_pivot!$B:$B,"Missing")</f>
        <v>2.6666666666666665</v>
      </c>
      <c r="Q2018" t="str">
        <f>IF(
  _xlfn.XLOOKUP(A2018, engagement_pivot!A:A, engagement_pivot!C:C, 0) &gt; 0,
  "Yes",
  "No"
)</f>
        <v>Yes</v>
      </c>
      <c r="R2018">
        <f t="shared" si="155"/>
        <v>17</v>
      </c>
      <c r="S2018" t="str">
        <f t="shared" si="156"/>
        <v>13–36 months</v>
      </c>
      <c r="T2018">
        <f>_xlfn.XLOOKUP(A2018,performance_pivot!$A:$A,performance_pivot!$B:$B,"Missing")</f>
        <v>4</v>
      </c>
      <c r="U2018">
        <f>_xlfn.XLOOKUP(A2018,compensation_cleaned!$A:$A,compensation_cleaned!$F:$F,"Missing")</f>
        <v>746435.40070921986</v>
      </c>
      <c r="V2018" t="str">
        <f t="shared" si="157"/>
        <v>Above Avg Pay</v>
      </c>
      <c r="W2018" t="str">
        <f t="shared" si="158"/>
        <v>High Performer</v>
      </c>
      <c r="Y2018" t="str">
        <f t="shared" si="159"/>
        <v>Well Aligned</v>
      </c>
    </row>
    <row r="2019" spans="1:25">
      <c r="A2019" s="11" t="s">
        <v>2205</v>
      </c>
      <c r="B2019" s="12" t="s">
        <v>19</v>
      </c>
      <c r="C2019" s="12">
        <v>25</v>
      </c>
      <c r="D2019" s="12" t="s">
        <v>12</v>
      </c>
      <c r="E2019" s="12" t="s">
        <v>13</v>
      </c>
      <c r="F2019" s="12" t="s">
        <v>21</v>
      </c>
      <c r="G2019" s="13">
        <v>42795</v>
      </c>
      <c r="H2019" s="12" t="s">
        <v>162</v>
      </c>
      <c r="I2019" s="12" t="s">
        <v>23</v>
      </c>
      <c r="J2019" s="14" t="s">
        <v>24</v>
      </c>
      <c r="K2019" t="str">
        <f>_xlfn.XLOOKUP(A2019,attrition_cleaned!$A:$A,attrition_cleaned!$B:$B,"Missing")</f>
        <v>No</v>
      </c>
      <c r="L2019" s="13"/>
      <c r="M2019">
        <f>_xlfn.XLOOKUP(A2019,compensation_cleaned!$A:$A,compensation_cleaned!$B:$B,"Missing")</f>
        <v>1159542</v>
      </c>
      <c r="N2019">
        <f>_xlfn.XLOOKUP(A2019,compensation_cleaned!$A:$A,compensation_cleaned!$C:$C,"Missing")</f>
        <v>128517</v>
      </c>
      <c r="O2019" t="str">
        <f>_xlfn.XLOOKUP(A2019,compensation_cleaned!$A:$A,compensation_cleaned!$D:$D,"Missing")</f>
        <v>L3</v>
      </c>
      <c r="P2019">
        <f>_xlfn.XLOOKUP(A2019,engagement_pivot!$A:$A,engagement_pivot!$B:$B,"Missing")</f>
        <v>4</v>
      </c>
      <c r="Q2019" t="str">
        <f>IF(
  _xlfn.XLOOKUP(A2019, engagement_pivot!A:A, engagement_pivot!C:C, 0) &gt; 0,
  "Yes",
  "No"
)</f>
        <v>Yes</v>
      </c>
      <c r="R2019">
        <f t="shared" si="155"/>
        <v>81</v>
      </c>
      <c r="S2019" t="str">
        <f t="shared" si="156"/>
        <v>37+ months</v>
      </c>
      <c r="T2019">
        <f>_xlfn.XLOOKUP(A2019,performance_pivot!$A:$A,performance_pivot!$B:$B,"Missing")</f>
        <v>2</v>
      </c>
      <c r="U2019">
        <f>_xlfn.XLOOKUP(A2019,compensation_cleaned!$A:$A,compensation_cleaned!$F:$F,"Missing")</f>
        <v>1044648.4727722772</v>
      </c>
      <c r="V2019" t="str">
        <f t="shared" si="157"/>
        <v>Above Avg Pay</v>
      </c>
      <c r="W2019" t="str">
        <f t="shared" si="158"/>
        <v>Low/Avg Performer</v>
      </c>
      <c r="Y2019" t="str">
        <f t="shared" si="159"/>
        <v>Overpaid Low Performer</v>
      </c>
    </row>
    <row r="2020" spans="1:25">
      <c r="A2020" s="7" t="s">
        <v>2206</v>
      </c>
      <c r="B2020" s="8" t="s">
        <v>19</v>
      </c>
      <c r="C2020" s="8">
        <v>35</v>
      </c>
      <c r="D2020" s="8" t="s">
        <v>12</v>
      </c>
      <c r="E2020" s="8" t="s">
        <v>49</v>
      </c>
      <c r="F2020" s="8" t="s">
        <v>68</v>
      </c>
      <c r="G2020" s="9">
        <v>43917</v>
      </c>
      <c r="H2020" s="8" t="s">
        <v>173</v>
      </c>
      <c r="I2020" s="8" t="s">
        <v>23</v>
      </c>
      <c r="J2020" s="10" t="s">
        <v>24</v>
      </c>
      <c r="K2020" t="str">
        <f>_xlfn.XLOOKUP(A2020,attrition_cleaned!$A:$A,attrition_cleaned!$B:$B,"Missing")</f>
        <v>Yes</v>
      </c>
      <c r="L2020" s="9">
        <v>44715</v>
      </c>
      <c r="M2020">
        <f>_xlfn.XLOOKUP(A2020,compensation_cleaned!$A:$A,compensation_cleaned!$B:$B,"Missing")</f>
        <v>1049115</v>
      </c>
      <c r="N2020">
        <f>_xlfn.XLOOKUP(A2020,compensation_cleaned!$A:$A,compensation_cleaned!$C:$C,"Missing")</f>
        <v>61842</v>
      </c>
      <c r="O2020" t="str">
        <f>_xlfn.XLOOKUP(A2020,compensation_cleaned!$A:$A,compensation_cleaned!$D:$D,"Missing")</f>
        <v>L3</v>
      </c>
      <c r="P2020">
        <f>_xlfn.XLOOKUP(A2020,engagement_pivot!$A:$A,engagement_pivot!$B:$B,"Missing")</f>
        <v>3</v>
      </c>
      <c r="Q2020" t="str">
        <f>IF(
  _xlfn.XLOOKUP(A2020, engagement_pivot!A:A, engagement_pivot!C:C, 0) &gt; 0,
  "Yes",
  "No"
)</f>
        <v>Yes</v>
      </c>
      <c r="R2020">
        <f t="shared" si="155"/>
        <v>26</v>
      </c>
      <c r="S2020" t="str">
        <f t="shared" si="156"/>
        <v>13–36 months</v>
      </c>
      <c r="T2020">
        <f>_xlfn.XLOOKUP(A2020,performance_pivot!$A:$A,performance_pivot!$B:$B,"Missing")</f>
        <v>4</v>
      </c>
      <c r="U2020">
        <f>_xlfn.XLOOKUP(A2020,compensation_cleaned!$A:$A,compensation_cleaned!$F:$F,"Missing")</f>
        <v>1044648.4727722772</v>
      </c>
      <c r="V2020" t="str">
        <f t="shared" si="157"/>
        <v>Above Avg Pay</v>
      </c>
      <c r="W2020" t="str">
        <f t="shared" si="158"/>
        <v>High Performer</v>
      </c>
      <c r="Y2020" t="str">
        <f t="shared" si="159"/>
        <v>Well Aligned</v>
      </c>
    </row>
    <row r="2021" spans="1:25">
      <c r="A2021" s="11" t="s">
        <v>2207</v>
      </c>
      <c r="B2021" s="12" t="s">
        <v>11</v>
      </c>
      <c r="C2021" s="12">
        <v>41</v>
      </c>
      <c r="D2021" s="12" t="s">
        <v>20</v>
      </c>
      <c r="E2021" s="12" t="s">
        <v>37</v>
      </c>
      <c r="F2021" s="12" t="s">
        <v>43</v>
      </c>
      <c r="G2021" s="13">
        <v>43344</v>
      </c>
      <c r="H2021" s="12" t="s">
        <v>30</v>
      </c>
      <c r="I2021" s="12" t="s">
        <v>56</v>
      </c>
      <c r="J2021" s="14" t="s">
        <v>17</v>
      </c>
      <c r="K2021" t="str">
        <f>_xlfn.XLOOKUP(A2021,attrition_cleaned!$A:$A,attrition_cleaned!$B:$B,"Missing")</f>
        <v>No</v>
      </c>
      <c r="L2021" s="13"/>
      <c r="M2021">
        <f>_xlfn.XLOOKUP(A2021,compensation_cleaned!$A:$A,compensation_cleaned!$B:$B,"Missing")</f>
        <v>794817</v>
      </c>
      <c r="N2021">
        <f>_xlfn.XLOOKUP(A2021,compensation_cleaned!$A:$A,compensation_cleaned!$C:$C,"Missing")</f>
        <v>59346</v>
      </c>
      <c r="O2021" t="str">
        <f>_xlfn.XLOOKUP(A2021,compensation_cleaned!$A:$A,compensation_cleaned!$D:$D,"Missing")</f>
        <v>L2</v>
      </c>
      <c r="P2021">
        <f>_xlfn.XLOOKUP(A2021,engagement_pivot!$A:$A,engagement_pivot!$B:$B,"Missing")</f>
        <v>3</v>
      </c>
      <c r="Q2021" t="str">
        <f>IF(
  _xlfn.XLOOKUP(A2021, engagement_pivot!A:A, engagement_pivot!C:C, 0) &gt; 0,
  "Yes",
  "No"
)</f>
        <v>Yes</v>
      </c>
      <c r="R2021">
        <f t="shared" si="155"/>
        <v>63</v>
      </c>
      <c r="S2021" t="str">
        <f t="shared" si="156"/>
        <v>37+ months</v>
      </c>
      <c r="T2021">
        <f>_xlfn.XLOOKUP(A2021,performance_pivot!$A:$A,performance_pivot!$B:$B,"Missing")</f>
        <v>3.3333333333333335</v>
      </c>
      <c r="U2021">
        <f>_xlfn.XLOOKUP(A2021,compensation_cleaned!$A:$A,compensation_cleaned!$F:$F,"Missing")</f>
        <v>746435.40070921986</v>
      </c>
      <c r="V2021" t="str">
        <f t="shared" si="157"/>
        <v>Above Avg Pay</v>
      </c>
      <c r="W2021" t="str">
        <f t="shared" si="158"/>
        <v>Low/Avg Performer</v>
      </c>
      <c r="Y2021" t="str">
        <f t="shared" si="159"/>
        <v>Overpaid Low Performer</v>
      </c>
    </row>
    <row r="2022" spans="1:25">
      <c r="A2022" s="7" t="s">
        <v>2208</v>
      </c>
      <c r="B2022" s="8" t="s">
        <v>19</v>
      </c>
      <c r="C2022" s="8">
        <v>25</v>
      </c>
      <c r="D2022" s="8" t="s">
        <v>12</v>
      </c>
      <c r="E2022" s="8" t="s">
        <v>26</v>
      </c>
      <c r="F2022" s="8" t="s">
        <v>27</v>
      </c>
      <c r="G2022" s="9">
        <v>43255</v>
      </c>
      <c r="H2022" s="8" t="s">
        <v>675</v>
      </c>
      <c r="I2022" s="8" t="s">
        <v>56</v>
      </c>
      <c r="J2022" s="10" t="s">
        <v>24</v>
      </c>
      <c r="K2022" t="str">
        <f>_xlfn.XLOOKUP(A2022,attrition_cleaned!$A:$A,attrition_cleaned!$B:$B,"Missing")</f>
        <v>Yes</v>
      </c>
      <c r="L2022" s="9">
        <v>44961</v>
      </c>
      <c r="M2022">
        <f>_xlfn.XLOOKUP(A2022,compensation_cleaned!$A:$A,compensation_cleaned!$B:$B,"Missing")</f>
        <v>780432</v>
      </c>
      <c r="N2022">
        <f>_xlfn.XLOOKUP(A2022,compensation_cleaned!$A:$A,compensation_cleaned!$C:$C,"Missing")</f>
        <v>115356</v>
      </c>
      <c r="O2022" t="str">
        <f>_xlfn.XLOOKUP(A2022,compensation_cleaned!$A:$A,compensation_cleaned!$D:$D,"Missing")</f>
        <v>L2</v>
      </c>
      <c r="P2022">
        <f>_xlfn.XLOOKUP(A2022,engagement_pivot!$A:$A,engagement_pivot!$B:$B,"Missing")</f>
        <v>3.6666666666666665</v>
      </c>
      <c r="Q2022" t="str">
        <f>IF(
  _xlfn.XLOOKUP(A2022, engagement_pivot!A:A, engagement_pivot!C:C, 0) &gt; 0,
  "Yes",
  "No"
)</f>
        <v>Yes</v>
      </c>
      <c r="R2022">
        <f t="shared" si="155"/>
        <v>56</v>
      </c>
      <c r="S2022" t="str">
        <f t="shared" si="156"/>
        <v>37+ months</v>
      </c>
      <c r="T2022">
        <f>_xlfn.XLOOKUP(A2022,performance_pivot!$A:$A,performance_pivot!$B:$B,"Missing")</f>
        <v>4</v>
      </c>
      <c r="U2022">
        <f>_xlfn.XLOOKUP(A2022,compensation_cleaned!$A:$A,compensation_cleaned!$F:$F,"Missing")</f>
        <v>746435.40070921986</v>
      </c>
      <c r="V2022" t="str">
        <f t="shared" si="157"/>
        <v>Above Avg Pay</v>
      </c>
      <c r="W2022" t="str">
        <f t="shared" si="158"/>
        <v>High Performer</v>
      </c>
      <c r="Y2022" t="str">
        <f t="shared" si="159"/>
        <v>Well Aligned</v>
      </c>
    </row>
    <row r="2023" spans="1:25">
      <c r="A2023" s="11" t="s">
        <v>2209</v>
      </c>
      <c r="B2023" s="12" t="s">
        <v>19</v>
      </c>
      <c r="C2023" s="12">
        <v>23</v>
      </c>
      <c r="D2023" s="12" t="s">
        <v>20</v>
      </c>
      <c r="E2023" s="12" t="s">
        <v>33</v>
      </c>
      <c r="F2023" s="12" t="s">
        <v>112</v>
      </c>
      <c r="G2023" s="13">
        <v>44713</v>
      </c>
      <c r="H2023" s="12" t="s">
        <v>41</v>
      </c>
      <c r="I2023" s="12" t="s">
        <v>56</v>
      </c>
      <c r="J2023" s="14" t="s">
        <v>24</v>
      </c>
      <c r="K2023" t="str">
        <f>_xlfn.XLOOKUP(A2023,attrition_cleaned!$A:$A,attrition_cleaned!$B:$B,"Missing")</f>
        <v>No</v>
      </c>
      <c r="L2023" s="13"/>
      <c r="M2023">
        <f>_xlfn.XLOOKUP(A2023,compensation_cleaned!$A:$A,compensation_cleaned!$B:$B,"Missing")</f>
        <v>796818</v>
      </c>
      <c r="N2023">
        <f>_xlfn.XLOOKUP(A2023,compensation_cleaned!$A:$A,compensation_cleaned!$C:$C,"Missing")</f>
        <v>70380</v>
      </c>
      <c r="O2023" t="str">
        <f>_xlfn.XLOOKUP(A2023,compensation_cleaned!$A:$A,compensation_cleaned!$D:$D,"Missing")</f>
        <v>L2</v>
      </c>
      <c r="P2023">
        <f>_xlfn.XLOOKUP(A2023,engagement_pivot!$A:$A,engagement_pivot!$B:$B,"Missing")</f>
        <v>2</v>
      </c>
      <c r="Q2023" t="str">
        <f>IF(
  _xlfn.XLOOKUP(A2023, engagement_pivot!A:A, engagement_pivot!C:C, 0) &gt; 0,
  "Yes",
  "No"
)</f>
        <v>Yes</v>
      </c>
      <c r="R2023">
        <f t="shared" si="155"/>
        <v>18</v>
      </c>
      <c r="S2023" t="str">
        <f t="shared" si="156"/>
        <v>13–36 months</v>
      </c>
      <c r="T2023">
        <f>_xlfn.XLOOKUP(A2023,performance_pivot!$A:$A,performance_pivot!$B:$B,"Missing")</f>
        <v>4</v>
      </c>
      <c r="U2023">
        <f>_xlfn.XLOOKUP(A2023,compensation_cleaned!$A:$A,compensation_cleaned!$F:$F,"Missing")</f>
        <v>746435.40070921986</v>
      </c>
      <c r="V2023" t="str">
        <f t="shared" si="157"/>
        <v>Above Avg Pay</v>
      </c>
      <c r="W2023" t="str">
        <f t="shared" si="158"/>
        <v>High Performer</v>
      </c>
      <c r="Y2023" t="str">
        <f t="shared" si="159"/>
        <v>Well Aligned</v>
      </c>
    </row>
    <row r="2024" spans="1:25">
      <c r="A2024" s="7" t="s">
        <v>2210</v>
      </c>
      <c r="B2024" s="8" t="s">
        <v>11</v>
      </c>
      <c r="C2024" s="8">
        <v>40</v>
      </c>
      <c r="D2024" s="8" t="s">
        <v>12</v>
      </c>
      <c r="E2024" s="8" t="s">
        <v>26</v>
      </c>
      <c r="F2024" s="8" t="s">
        <v>27</v>
      </c>
      <c r="G2024" s="9">
        <v>43135</v>
      </c>
      <c r="H2024" s="8" t="s">
        <v>304</v>
      </c>
      <c r="I2024" s="8" t="s">
        <v>70</v>
      </c>
      <c r="J2024" s="10" t="s">
        <v>17</v>
      </c>
      <c r="K2024" t="str">
        <f>_xlfn.XLOOKUP(A2024,attrition_cleaned!$A:$A,attrition_cleaned!$B:$B,"Missing")</f>
        <v>Yes</v>
      </c>
      <c r="L2024" s="9">
        <v>44406</v>
      </c>
      <c r="M2024">
        <f>_xlfn.XLOOKUP(A2024,compensation_cleaned!$A:$A,compensation_cleaned!$B:$B,"Missing")</f>
        <v>436347</v>
      </c>
      <c r="N2024">
        <f>_xlfn.XLOOKUP(A2024,compensation_cleaned!$A:$A,compensation_cleaned!$C:$C,"Missing")</f>
        <v>30681</v>
      </c>
      <c r="O2024" t="str">
        <f>_xlfn.XLOOKUP(A2024,compensation_cleaned!$A:$A,compensation_cleaned!$D:$D,"Missing")</f>
        <v>L1</v>
      </c>
      <c r="P2024">
        <f>_xlfn.XLOOKUP(A2024,engagement_pivot!$A:$A,engagement_pivot!$B:$B,"Missing")</f>
        <v>4</v>
      </c>
      <c r="Q2024" t="str">
        <f>IF(
  _xlfn.XLOOKUP(A2024, engagement_pivot!A:A, engagement_pivot!C:C, 0) &gt; 0,
  "Yes",
  "No"
)</f>
        <v>Yes</v>
      </c>
      <c r="R2024">
        <f t="shared" si="155"/>
        <v>41</v>
      </c>
      <c r="S2024" t="str">
        <f t="shared" si="156"/>
        <v>37+ months</v>
      </c>
      <c r="T2024">
        <f>_xlfn.XLOOKUP(A2024,performance_pivot!$A:$A,performance_pivot!$B:$B,"Missing")</f>
        <v>4</v>
      </c>
      <c r="U2024">
        <f>_xlfn.XLOOKUP(A2024,compensation_cleaned!$A:$A,compensation_cleaned!$F:$F,"Missing")</f>
        <v>499723.03723404254</v>
      </c>
      <c r="V2024" t="str">
        <f t="shared" si="157"/>
        <v>Below Avg Pay</v>
      </c>
      <c r="W2024" t="str">
        <f t="shared" si="158"/>
        <v>High Performer</v>
      </c>
      <c r="Y2024" t="str">
        <f t="shared" si="159"/>
        <v>Underpaid High Performer</v>
      </c>
    </row>
    <row r="2025" spans="1:25">
      <c r="A2025" s="11" t="s">
        <v>2211</v>
      </c>
      <c r="B2025" s="12" t="s">
        <v>19</v>
      </c>
      <c r="C2025" s="12">
        <v>26</v>
      </c>
      <c r="D2025" s="12" t="s">
        <v>12</v>
      </c>
      <c r="E2025" s="12" t="s">
        <v>13</v>
      </c>
      <c r="F2025" s="12" t="s">
        <v>21</v>
      </c>
      <c r="G2025" s="13">
        <v>44048</v>
      </c>
      <c r="H2025" s="12" t="s">
        <v>675</v>
      </c>
      <c r="I2025" s="12" t="s">
        <v>70</v>
      </c>
      <c r="J2025" s="14" t="s">
        <v>24</v>
      </c>
      <c r="K2025" t="str">
        <f>_xlfn.XLOOKUP(A2025,attrition_cleaned!$A:$A,attrition_cleaned!$B:$B,"Missing")</f>
        <v>No</v>
      </c>
      <c r="L2025" s="13"/>
      <c r="M2025">
        <f>_xlfn.XLOOKUP(A2025,compensation_cleaned!$A:$A,compensation_cleaned!$B:$B,"Missing")</f>
        <v>475601</v>
      </c>
      <c r="N2025">
        <f>_xlfn.XLOOKUP(A2025,compensation_cleaned!$A:$A,compensation_cleaned!$C:$C,"Missing")</f>
        <v>54735</v>
      </c>
      <c r="O2025" t="str">
        <f>_xlfn.XLOOKUP(A2025,compensation_cleaned!$A:$A,compensation_cleaned!$D:$D,"Missing")</f>
        <v>L1</v>
      </c>
      <c r="P2025">
        <f>_xlfn.XLOOKUP(A2025,engagement_pivot!$A:$A,engagement_pivot!$B:$B,"Missing")</f>
        <v>4.333333333333333</v>
      </c>
      <c r="Q2025" t="str">
        <f>IF(
  _xlfn.XLOOKUP(A2025, engagement_pivot!A:A, engagement_pivot!C:C, 0) &gt; 0,
  "Yes",
  "No"
)</f>
        <v>Yes</v>
      </c>
      <c r="R2025">
        <f t="shared" si="155"/>
        <v>40</v>
      </c>
      <c r="S2025" t="str">
        <f t="shared" si="156"/>
        <v>37+ months</v>
      </c>
      <c r="T2025">
        <f>_xlfn.XLOOKUP(A2025,performance_pivot!$A:$A,performance_pivot!$B:$B,"Missing")</f>
        <v>4</v>
      </c>
      <c r="U2025">
        <f>_xlfn.XLOOKUP(A2025,compensation_cleaned!$A:$A,compensation_cleaned!$F:$F,"Missing")</f>
        <v>499723.03723404254</v>
      </c>
      <c r="V2025" t="str">
        <f t="shared" si="157"/>
        <v>Below Avg Pay</v>
      </c>
      <c r="W2025" t="str">
        <f t="shared" si="158"/>
        <v>High Performer</v>
      </c>
      <c r="Y2025" t="str">
        <f t="shared" si="159"/>
        <v>Underpaid High Performer</v>
      </c>
    </row>
    <row r="2026" spans="1:25">
      <c r="A2026" s="7" t="s">
        <v>2212</v>
      </c>
      <c r="B2026" s="8" t="s">
        <v>19</v>
      </c>
      <c r="C2026" s="8">
        <v>36</v>
      </c>
      <c r="D2026" s="8" t="s">
        <v>20</v>
      </c>
      <c r="E2026" s="8" t="s">
        <v>26</v>
      </c>
      <c r="F2026" s="8" t="s">
        <v>27</v>
      </c>
      <c r="G2026" s="9">
        <v>44271</v>
      </c>
      <c r="H2026" s="8" t="s">
        <v>144</v>
      </c>
      <c r="I2026" s="8" t="s">
        <v>56</v>
      </c>
      <c r="J2026" s="10" t="s">
        <v>24</v>
      </c>
      <c r="K2026" t="str">
        <f>_xlfn.XLOOKUP(A2026,attrition_cleaned!$A:$A,attrition_cleaned!$B:$B,"Missing")</f>
        <v>No</v>
      </c>
      <c r="L2026" s="9"/>
      <c r="M2026">
        <f>_xlfn.XLOOKUP(A2026,compensation_cleaned!$A:$A,compensation_cleaned!$B:$B,"Missing")</f>
        <v>908143</v>
      </c>
      <c r="N2026">
        <f>_xlfn.XLOOKUP(A2026,compensation_cleaned!$A:$A,compensation_cleaned!$C:$C,"Missing")</f>
        <v>46649</v>
      </c>
      <c r="O2026" t="str">
        <f>_xlfn.XLOOKUP(A2026,compensation_cleaned!$A:$A,compensation_cleaned!$D:$D,"Missing")</f>
        <v>L3</v>
      </c>
      <c r="P2026">
        <f>_xlfn.XLOOKUP(A2026,engagement_pivot!$A:$A,engagement_pivot!$B:$B,"Missing")</f>
        <v>3.5</v>
      </c>
      <c r="Q2026" t="str">
        <f>IF(
  _xlfn.XLOOKUP(A2026, engagement_pivot!A:A, engagement_pivot!C:C, 0) &gt; 0,
  "Yes",
  "No"
)</f>
        <v>Yes</v>
      </c>
      <c r="R2026">
        <f t="shared" si="155"/>
        <v>33</v>
      </c>
      <c r="S2026" t="str">
        <f t="shared" si="156"/>
        <v>13–36 months</v>
      </c>
      <c r="T2026">
        <f>_xlfn.XLOOKUP(A2026,performance_pivot!$A:$A,performance_pivot!$B:$B,"Missing")</f>
        <v>4</v>
      </c>
      <c r="U2026">
        <f>_xlfn.XLOOKUP(A2026,compensation_cleaned!$A:$A,compensation_cleaned!$F:$F,"Missing")</f>
        <v>1044648.4727722772</v>
      </c>
      <c r="V2026" t="str">
        <f t="shared" si="157"/>
        <v>Below Avg Pay</v>
      </c>
      <c r="W2026" t="str">
        <f t="shared" si="158"/>
        <v>High Performer</v>
      </c>
      <c r="Y2026" t="str">
        <f t="shared" si="159"/>
        <v>Underpaid High Performer</v>
      </c>
    </row>
    <row r="2027" spans="1:25">
      <c r="A2027" s="11" t="s">
        <v>2213</v>
      </c>
      <c r="B2027" s="12" t="s">
        <v>11</v>
      </c>
      <c r="C2027" s="12">
        <v>29</v>
      </c>
      <c r="D2027" s="12" t="s">
        <v>12</v>
      </c>
      <c r="E2027" s="12" t="s">
        <v>37</v>
      </c>
      <c r="F2027" s="12" t="s">
        <v>43</v>
      </c>
      <c r="G2027" s="13">
        <v>43518</v>
      </c>
      <c r="H2027" s="12" t="s">
        <v>192</v>
      </c>
      <c r="I2027" s="12" t="s">
        <v>16</v>
      </c>
      <c r="J2027" s="14" t="s">
        <v>24</v>
      </c>
      <c r="K2027" t="str">
        <f>_xlfn.XLOOKUP(A2027,attrition_cleaned!$A:$A,attrition_cleaned!$B:$B,"Missing")</f>
        <v>No</v>
      </c>
      <c r="L2027" s="13"/>
      <c r="M2027">
        <f>_xlfn.XLOOKUP(A2027,compensation_cleaned!$A:$A,compensation_cleaned!$B:$B,"Missing")</f>
        <v>730886</v>
      </c>
      <c r="N2027">
        <f>_xlfn.XLOOKUP(A2027,compensation_cleaned!$A:$A,compensation_cleaned!$C:$C,"Missing")</f>
        <v>45934</v>
      </c>
      <c r="O2027" t="str">
        <f>_xlfn.XLOOKUP(A2027,compensation_cleaned!$A:$A,compensation_cleaned!$D:$D,"Missing")</f>
        <v>L2</v>
      </c>
      <c r="P2027">
        <f>_xlfn.XLOOKUP(A2027,engagement_pivot!$A:$A,engagement_pivot!$B:$B,"Missing")</f>
        <v>4</v>
      </c>
      <c r="Q2027" t="str">
        <f>IF(
  _xlfn.XLOOKUP(A2027, engagement_pivot!A:A, engagement_pivot!C:C, 0) &gt; 0,
  "Yes",
  "No"
)</f>
        <v>Yes</v>
      </c>
      <c r="R2027">
        <f t="shared" si="155"/>
        <v>58</v>
      </c>
      <c r="S2027" t="str">
        <f t="shared" si="156"/>
        <v>37+ months</v>
      </c>
      <c r="T2027">
        <f>_xlfn.XLOOKUP(A2027,performance_pivot!$A:$A,performance_pivot!$B:$B,"Missing")</f>
        <v>3</v>
      </c>
      <c r="U2027">
        <f>_xlfn.XLOOKUP(A2027,compensation_cleaned!$A:$A,compensation_cleaned!$F:$F,"Missing")</f>
        <v>746435.40070921986</v>
      </c>
      <c r="V2027" t="str">
        <f t="shared" si="157"/>
        <v>Below Avg Pay</v>
      </c>
      <c r="W2027" t="str">
        <f t="shared" si="158"/>
        <v>Low/Avg Performer</v>
      </c>
      <c r="Y2027" t="str">
        <f t="shared" si="159"/>
        <v>Low Pay &amp; Low Performance</v>
      </c>
    </row>
    <row r="2028" spans="1:25">
      <c r="A2028" s="7" t="s">
        <v>2214</v>
      </c>
      <c r="B2028" s="8" t="s">
        <v>19</v>
      </c>
      <c r="C2028" s="8">
        <v>28</v>
      </c>
      <c r="D2028" s="8" t="s">
        <v>12</v>
      </c>
      <c r="E2028" s="8" t="s">
        <v>33</v>
      </c>
      <c r="F2028" s="8" t="s">
        <v>112</v>
      </c>
      <c r="G2028" s="9">
        <v>44932</v>
      </c>
      <c r="H2028" s="8" t="s">
        <v>51</v>
      </c>
      <c r="I2028" s="8" t="s">
        <v>56</v>
      </c>
      <c r="J2028" s="10" t="s">
        <v>24</v>
      </c>
      <c r="K2028" t="str">
        <f>_xlfn.XLOOKUP(A2028,attrition_cleaned!$A:$A,attrition_cleaned!$B:$B,"Missing")</f>
        <v>Yes</v>
      </c>
      <c r="L2028" s="9">
        <v>46211</v>
      </c>
      <c r="M2028">
        <f>_xlfn.XLOOKUP(A2028,compensation_cleaned!$A:$A,compensation_cleaned!$B:$B,"Missing")</f>
        <v>775523</v>
      </c>
      <c r="N2028">
        <f>_xlfn.XLOOKUP(A2028,compensation_cleaned!$A:$A,compensation_cleaned!$C:$C,"Missing")</f>
        <v>71341</v>
      </c>
      <c r="O2028" t="str">
        <f>_xlfn.XLOOKUP(A2028,compensation_cleaned!$A:$A,compensation_cleaned!$D:$D,"Missing")</f>
        <v>L2</v>
      </c>
      <c r="P2028">
        <f>_xlfn.XLOOKUP(A2028,engagement_pivot!$A:$A,engagement_pivot!$B:$B,"Missing")</f>
        <v>5</v>
      </c>
      <c r="Q2028" t="str">
        <f>IF(
  _xlfn.XLOOKUP(A2028, engagement_pivot!A:A, engagement_pivot!C:C, 0) &gt; 0,
  "Yes",
  "No"
)</f>
        <v>Yes</v>
      </c>
      <c r="R2028">
        <f t="shared" si="155"/>
        <v>42</v>
      </c>
      <c r="S2028" t="str">
        <f t="shared" si="156"/>
        <v>37+ months</v>
      </c>
      <c r="T2028">
        <f>_xlfn.XLOOKUP(A2028,performance_pivot!$A:$A,performance_pivot!$B:$B,"Missing")</f>
        <v>4</v>
      </c>
      <c r="U2028">
        <f>_xlfn.XLOOKUP(A2028,compensation_cleaned!$A:$A,compensation_cleaned!$F:$F,"Missing")</f>
        <v>746435.40070921986</v>
      </c>
      <c r="V2028" t="str">
        <f t="shared" si="157"/>
        <v>Above Avg Pay</v>
      </c>
      <c r="W2028" t="str">
        <f t="shared" si="158"/>
        <v>High Performer</v>
      </c>
      <c r="Y2028" t="str">
        <f t="shared" si="159"/>
        <v>Well Aligned</v>
      </c>
    </row>
    <row r="2029" spans="1:25">
      <c r="A2029" s="11" t="s">
        <v>2215</v>
      </c>
      <c r="B2029" s="12" t="s">
        <v>11</v>
      </c>
      <c r="C2029" s="12">
        <v>34</v>
      </c>
      <c r="D2029" s="12" t="s">
        <v>20</v>
      </c>
      <c r="E2029" s="12" t="s">
        <v>37</v>
      </c>
      <c r="F2029" s="12" t="s">
        <v>43</v>
      </c>
      <c r="G2029" s="13">
        <v>43644</v>
      </c>
      <c r="H2029" s="12" t="s">
        <v>62</v>
      </c>
      <c r="I2029" s="12" t="s">
        <v>45</v>
      </c>
      <c r="J2029" s="14" t="s">
        <v>24</v>
      </c>
      <c r="K2029" t="str">
        <f>_xlfn.XLOOKUP(A2029,attrition_cleaned!$A:$A,attrition_cleaned!$B:$B,"Missing")</f>
        <v>No</v>
      </c>
      <c r="L2029" s="13"/>
      <c r="M2029">
        <f>_xlfn.XLOOKUP(A2029,compensation_cleaned!$A:$A,compensation_cleaned!$B:$B,"Missing")</f>
        <v>818376</v>
      </c>
      <c r="N2029">
        <f>_xlfn.XLOOKUP(A2029,compensation_cleaned!$A:$A,compensation_cleaned!$C:$C,"Missing")</f>
        <v>106503</v>
      </c>
      <c r="O2029" t="str">
        <f>_xlfn.XLOOKUP(A2029,compensation_cleaned!$A:$A,compensation_cleaned!$D:$D,"Missing")</f>
        <v>L2</v>
      </c>
      <c r="P2029">
        <f>_xlfn.XLOOKUP(A2029,engagement_pivot!$A:$A,engagement_pivot!$B:$B,"Missing")</f>
        <v>2.5</v>
      </c>
      <c r="Q2029" t="str">
        <f>IF(
  _xlfn.XLOOKUP(A2029, engagement_pivot!A:A, engagement_pivot!C:C, 0) &gt; 0,
  "Yes",
  "No"
)</f>
        <v>Yes</v>
      </c>
      <c r="R2029">
        <f t="shared" si="155"/>
        <v>54</v>
      </c>
      <c r="S2029" t="str">
        <f t="shared" si="156"/>
        <v>37+ months</v>
      </c>
      <c r="T2029">
        <f>_xlfn.XLOOKUP(A2029,performance_pivot!$A:$A,performance_pivot!$B:$B,"Missing")</f>
        <v>3.5</v>
      </c>
      <c r="U2029">
        <f>_xlfn.XLOOKUP(A2029,compensation_cleaned!$A:$A,compensation_cleaned!$F:$F,"Missing")</f>
        <v>746435.40070921986</v>
      </c>
      <c r="V2029" t="str">
        <f t="shared" si="157"/>
        <v>Above Avg Pay</v>
      </c>
      <c r="W2029" t="str">
        <f t="shared" si="158"/>
        <v>Low/Avg Performer</v>
      </c>
      <c r="Y2029" t="str">
        <f t="shared" si="159"/>
        <v>Overpaid Low Performer</v>
      </c>
    </row>
    <row r="2030" spans="1:25">
      <c r="A2030" s="7" t="s">
        <v>2216</v>
      </c>
      <c r="B2030" s="8" t="s">
        <v>11</v>
      </c>
      <c r="C2030" s="8">
        <v>30</v>
      </c>
      <c r="D2030" s="8" t="s">
        <v>20</v>
      </c>
      <c r="E2030" s="8" t="s">
        <v>33</v>
      </c>
      <c r="F2030" s="8" t="s">
        <v>112</v>
      </c>
      <c r="G2030" s="9">
        <v>44240</v>
      </c>
      <c r="H2030" s="8" t="s">
        <v>239</v>
      </c>
      <c r="I2030" s="8" t="s">
        <v>70</v>
      </c>
      <c r="J2030" s="10" t="s">
        <v>24</v>
      </c>
      <c r="K2030" t="str">
        <f>_xlfn.XLOOKUP(A2030,attrition_cleaned!$A:$A,attrition_cleaned!$B:$B,"Missing")</f>
        <v>No</v>
      </c>
      <c r="L2030" s="9"/>
      <c r="M2030">
        <f>_xlfn.XLOOKUP(A2030,compensation_cleaned!$A:$A,compensation_cleaned!$B:$B,"Missing")</f>
        <v>468308</v>
      </c>
      <c r="N2030">
        <f>_xlfn.XLOOKUP(A2030,compensation_cleaned!$A:$A,compensation_cleaned!$C:$C,"Missing")</f>
        <v>38811</v>
      </c>
      <c r="O2030" t="str">
        <f>_xlfn.XLOOKUP(A2030,compensation_cleaned!$A:$A,compensation_cleaned!$D:$D,"Missing")</f>
        <v>L1</v>
      </c>
      <c r="P2030">
        <f>_xlfn.XLOOKUP(A2030,engagement_pivot!$A:$A,engagement_pivot!$B:$B,"Missing")</f>
        <v>4</v>
      </c>
      <c r="Q2030" t="str">
        <f>IF(
  _xlfn.XLOOKUP(A2030, engagement_pivot!A:A, engagement_pivot!C:C, 0) &gt; 0,
  "Yes",
  "No"
)</f>
        <v>Yes</v>
      </c>
      <c r="R2030">
        <f t="shared" si="155"/>
        <v>34</v>
      </c>
      <c r="S2030" t="str">
        <f t="shared" si="156"/>
        <v>13–36 months</v>
      </c>
      <c r="T2030">
        <f>_xlfn.XLOOKUP(A2030,performance_pivot!$A:$A,performance_pivot!$B:$B,"Missing")</f>
        <v>2.5</v>
      </c>
      <c r="U2030">
        <f>_xlfn.XLOOKUP(A2030,compensation_cleaned!$A:$A,compensation_cleaned!$F:$F,"Missing")</f>
        <v>499723.03723404254</v>
      </c>
      <c r="V2030" t="str">
        <f t="shared" si="157"/>
        <v>Below Avg Pay</v>
      </c>
      <c r="W2030" t="str">
        <f t="shared" si="158"/>
        <v>Low/Avg Performer</v>
      </c>
      <c r="Y2030" t="str">
        <f t="shared" si="159"/>
        <v>Low Pay &amp; Low Performance</v>
      </c>
    </row>
    <row r="2031" spans="1:25">
      <c r="A2031" s="11" t="s">
        <v>2217</v>
      </c>
      <c r="B2031" s="12" t="s">
        <v>19</v>
      </c>
      <c r="C2031" s="12">
        <v>22</v>
      </c>
      <c r="D2031" s="12" t="s">
        <v>20</v>
      </c>
      <c r="E2031" s="12" t="s">
        <v>33</v>
      </c>
      <c r="F2031" s="12" t="s">
        <v>112</v>
      </c>
      <c r="G2031" s="13">
        <v>43546</v>
      </c>
      <c r="H2031" s="12" t="s">
        <v>258</v>
      </c>
      <c r="I2031" s="12" t="s">
        <v>16</v>
      </c>
      <c r="J2031" s="14" t="s">
        <v>24</v>
      </c>
      <c r="K2031" t="str">
        <f>_xlfn.XLOOKUP(A2031,attrition_cleaned!$A:$A,attrition_cleaned!$B:$B,"Missing")</f>
        <v>No</v>
      </c>
      <c r="L2031" s="13"/>
      <c r="M2031">
        <f>_xlfn.XLOOKUP(A2031,compensation_cleaned!$A:$A,compensation_cleaned!$B:$B,"Missing")</f>
        <v>722068</v>
      </c>
      <c r="N2031">
        <f>_xlfn.XLOOKUP(A2031,compensation_cleaned!$A:$A,compensation_cleaned!$C:$C,"Missing")</f>
        <v>98093</v>
      </c>
      <c r="O2031" t="str">
        <f>_xlfn.XLOOKUP(A2031,compensation_cleaned!$A:$A,compensation_cleaned!$D:$D,"Missing")</f>
        <v>L2</v>
      </c>
      <c r="P2031">
        <f>_xlfn.XLOOKUP(A2031,engagement_pivot!$A:$A,engagement_pivot!$B:$B,"Missing")</f>
        <v>3</v>
      </c>
      <c r="Q2031" t="str">
        <f>IF(
  _xlfn.XLOOKUP(A2031, engagement_pivot!A:A, engagement_pivot!C:C, 0) &gt; 0,
  "Yes",
  "No"
)</f>
        <v>Yes</v>
      </c>
      <c r="R2031">
        <f t="shared" si="155"/>
        <v>57</v>
      </c>
      <c r="S2031" t="str">
        <f t="shared" si="156"/>
        <v>37+ months</v>
      </c>
      <c r="T2031">
        <f>_xlfn.XLOOKUP(A2031,performance_pivot!$A:$A,performance_pivot!$B:$B,"Missing")</f>
        <v>3</v>
      </c>
      <c r="U2031">
        <f>_xlfn.XLOOKUP(A2031,compensation_cleaned!$A:$A,compensation_cleaned!$F:$F,"Missing")</f>
        <v>746435.40070921986</v>
      </c>
      <c r="V2031" t="str">
        <f t="shared" si="157"/>
        <v>Below Avg Pay</v>
      </c>
      <c r="W2031" t="str">
        <f t="shared" si="158"/>
        <v>Low/Avg Performer</v>
      </c>
      <c r="Y2031" t="str">
        <f t="shared" si="159"/>
        <v>Low Pay &amp; Low Performance</v>
      </c>
    </row>
    <row r="2032" spans="1:25">
      <c r="A2032" s="7" t="s">
        <v>2218</v>
      </c>
      <c r="B2032" s="8" t="s">
        <v>19</v>
      </c>
      <c r="C2032" s="8">
        <v>43</v>
      </c>
      <c r="D2032" s="8" t="s">
        <v>20</v>
      </c>
      <c r="E2032" s="8" t="s">
        <v>37</v>
      </c>
      <c r="F2032" s="8" t="s">
        <v>43</v>
      </c>
      <c r="G2032" s="9">
        <v>45265</v>
      </c>
      <c r="H2032" s="8" t="s">
        <v>115</v>
      </c>
      <c r="I2032" s="8" t="s">
        <v>31</v>
      </c>
      <c r="J2032" s="10" t="s">
        <v>24</v>
      </c>
      <c r="K2032" t="str">
        <f>_xlfn.XLOOKUP(A2032,attrition_cleaned!$A:$A,attrition_cleaned!$B:$B,"Missing")</f>
        <v>No</v>
      </c>
      <c r="L2032" s="9"/>
      <c r="M2032">
        <f>_xlfn.XLOOKUP(A2032,compensation_cleaned!$A:$A,compensation_cleaned!$B:$B,"Missing")</f>
        <v>773627</v>
      </c>
      <c r="N2032">
        <f>_xlfn.XLOOKUP(A2032,compensation_cleaned!$A:$A,compensation_cleaned!$C:$C,"Missing")</f>
        <v>69225</v>
      </c>
      <c r="O2032" t="str">
        <f>_xlfn.XLOOKUP(A2032,compensation_cleaned!$A:$A,compensation_cleaned!$D:$D,"Missing")</f>
        <v>L2</v>
      </c>
      <c r="P2032">
        <f>_xlfn.XLOOKUP(A2032,engagement_pivot!$A:$A,engagement_pivot!$B:$B,"Missing")</f>
        <v>1</v>
      </c>
      <c r="Q2032" t="str">
        <f>IF(
  _xlfn.XLOOKUP(A2032, engagement_pivot!A:A, engagement_pivot!C:C, 0) &gt; 0,
  "Yes",
  "No"
)</f>
        <v>Yes</v>
      </c>
      <c r="R2032">
        <f t="shared" si="155"/>
        <v>0</v>
      </c>
      <c r="S2032" t="str">
        <f t="shared" si="156"/>
        <v>0–12 months</v>
      </c>
      <c r="T2032">
        <f>_xlfn.XLOOKUP(A2032,performance_pivot!$A:$A,performance_pivot!$B:$B,"Missing")</f>
        <v>3</v>
      </c>
      <c r="U2032">
        <f>_xlfn.XLOOKUP(A2032,compensation_cleaned!$A:$A,compensation_cleaned!$F:$F,"Missing")</f>
        <v>746435.40070921986</v>
      </c>
      <c r="V2032" t="str">
        <f t="shared" si="157"/>
        <v>Above Avg Pay</v>
      </c>
      <c r="W2032" t="str">
        <f t="shared" si="158"/>
        <v>Low/Avg Performer</v>
      </c>
      <c r="Y2032" t="str">
        <f t="shared" si="159"/>
        <v>Overpaid Low Performer</v>
      </c>
    </row>
    <row r="2033" spans="1:25">
      <c r="A2033" s="11" t="s">
        <v>2219</v>
      </c>
      <c r="B2033" s="12" t="s">
        <v>19</v>
      </c>
      <c r="C2033" s="12">
        <v>40</v>
      </c>
      <c r="D2033" s="12" t="s">
        <v>20</v>
      </c>
      <c r="E2033" s="12" t="s">
        <v>33</v>
      </c>
      <c r="F2033" s="12" t="s">
        <v>34</v>
      </c>
      <c r="G2033" s="13">
        <v>43837</v>
      </c>
      <c r="H2033" s="12" t="s">
        <v>94</v>
      </c>
      <c r="I2033" s="12" t="s">
        <v>16</v>
      </c>
      <c r="J2033" s="14" t="s">
        <v>24</v>
      </c>
      <c r="K2033" t="str">
        <f>_xlfn.XLOOKUP(A2033,attrition_cleaned!$A:$A,attrition_cleaned!$B:$B,"Missing")</f>
        <v>No</v>
      </c>
      <c r="L2033" s="13"/>
      <c r="M2033">
        <f>_xlfn.XLOOKUP(A2033,compensation_cleaned!$A:$A,compensation_cleaned!$B:$B,"Missing")</f>
        <v>1217212</v>
      </c>
      <c r="N2033">
        <f>_xlfn.XLOOKUP(A2033,compensation_cleaned!$A:$A,compensation_cleaned!$C:$C,"Missing")</f>
        <v>124423</v>
      </c>
      <c r="O2033" t="str">
        <f>_xlfn.XLOOKUP(A2033,compensation_cleaned!$A:$A,compensation_cleaned!$D:$D,"Missing")</f>
        <v>L4</v>
      </c>
      <c r="P2033">
        <f>_xlfn.XLOOKUP(A2033,engagement_pivot!$A:$A,engagement_pivot!$B:$B,"Missing")</f>
        <v>3.6666666666666665</v>
      </c>
      <c r="Q2033" t="str">
        <f>IF(
  _xlfn.XLOOKUP(A2033, engagement_pivot!A:A, engagement_pivot!C:C, 0) &gt; 0,
  "Yes",
  "No"
)</f>
        <v>Yes</v>
      </c>
      <c r="R2033">
        <f t="shared" si="155"/>
        <v>47</v>
      </c>
      <c r="S2033" t="str">
        <f t="shared" si="156"/>
        <v>37+ months</v>
      </c>
      <c r="T2033">
        <f>_xlfn.XLOOKUP(A2033,performance_pivot!$A:$A,performance_pivot!$B:$B,"Missing")</f>
        <v>3.25</v>
      </c>
      <c r="U2033">
        <f>_xlfn.XLOOKUP(A2033,compensation_cleaned!$A:$A,compensation_cleaned!$F:$F,"Missing")</f>
        <v>1044648.4727722772</v>
      </c>
      <c r="V2033" t="str">
        <f t="shared" si="157"/>
        <v>Above Avg Pay</v>
      </c>
      <c r="W2033" t="str">
        <f t="shared" si="158"/>
        <v>Low/Avg Performer</v>
      </c>
      <c r="Y2033" t="str">
        <f t="shared" si="159"/>
        <v>Overpaid Low Performer</v>
      </c>
    </row>
    <row r="2034" spans="1:25">
      <c r="A2034" s="7" t="s">
        <v>2220</v>
      </c>
      <c r="B2034" s="8" t="s">
        <v>19</v>
      </c>
      <c r="C2034" s="8">
        <v>22</v>
      </c>
      <c r="D2034" s="8" t="s">
        <v>20</v>
      </c>
      <c r="E2034" s="8" t="s">
        <v>33</v>
      </c>
      <c r="F2034" s="8" t="s">
        <v>112</v>
      </c>
      <c r="G2034" s="9">
        <v>43115</v>
      </c>
      <c r="H2034" s="8" t="s">
        <v>15</v>
      </c>
      <c r="I2034" s="8" t="s">
        <v>70</v>
      </c>
      <c r="J2034" s="10" t="s">
        <v>24</v>
      </c>
      <c r="K2034" t="str">
        <f>_xlfn.XLOOKUP(A2034,attrition_cleaned!$A:$A,attrition_cleaned!$B:$B,"Missing")</f>
        <v>No</v>
      </c>
      <c r="L2034" s="9"/>
      <c r="M2034">
        <f>_xlfn.XLOOKUP(A2034,compensation_cleaned!$A:$A,compensation_cleaned!$B:$B,"Missing")</f>
        <v>519035</v>
      </c>
      <c r="N2034">
        <f>_xlfn.XLOOKUP(A2034,compensation_cleaned!$A:$A,compensation_cleaned!$C:$C,"Missing")</f>
        <v>47447</v>
      </c>
      <c r="O2034" t="str">
        <f>_xlfn.XLOOKUP(A2034,compensation_cleaned!$A:$A,compensation_cleaned!$D:$D,"Missing")</f>
        <v>L1</v>
      </c>
      <c r="P2034">
        <f>_xlfn.XLOOKUP(A2034,engagement_pivot!$A:$A,engagement_pivot!$B:$B,"Missing")</f>
        <v>4</v>
      </c>
      <c r="Q2034" t="str">
        <f>IF(
  _xlfn.XLOOKUP(A2034, engagement_pivot!A:A, engagement_pivot!C:C, 0) &gt; 0,
  "Yes",
  "No"
)</f>
        <v>Yes</v>
      </c>
      <c r="R2034">
        <f t="shared" si="155"/>
        <v>71</v>
      </c>
      <c r="S2034" t="str">
        <f t="shared" si="156"/>
        <v>37+ months</v>
      </c>
      <c r="T2034">
        <f>_xlfn.XLOOKUP(A2034,performance_pivot!$A:$A,performance_pivot!$B:$B,"Missing")</f>
        <v>3.5</v>
      </c>
      <c r="U2034">
        <f>_xlfn.XLOOKUP(A2034,compensation_cleaned!$A:$A,compensation_cleaned!$F:$F,"Missing")</f>
        <v>499723.03723404254</v>
      </c>
      <c r="V2034" t="str">
        <f t="shared" si="157"/>
        <v>Above Avg Pay</v>
      </c>
      <c r="W2034" t="str">
        <f t="shared" si="158"/>
        <v>Low/Avg Performer</v>
      </c>
      <c r="Y2034" t="str">
        <f t="shared" si="159"/>
        <v>Overpaid Low Performer</v>
      </c>
    </row>
    <row r="2035" spans="1:25">
      <c r="A2035" s="11" t="s">
        <v>2221</v>
      </c>
      <c r="B2035" s="12" t="s">
        <v>11</v>
      </c>
      <c r="C2035" s="12">
        <v>22</v>
      </c>
      <c r="D2035" s="12" t="s">
        <v>20</v>
      </c>
      <c r="E2035" s="12" t="s">
        <v>49</v>
      </c>
      <c r="F2035" s="12" t="s">
        <v>68</v>
      </c>
      <c r="G2035" s="13">
        <v>43303</v>
      </c>
      <c r="H2035" s="12" t="s">
        <v>192</v>
      </c>
      <c r="I2035" s="12" t="s">
        <v>31</v>
      </c>
      <c r="J2035" s="14" t="s">
        <v>17</v>
      </c>
      <c r="K2035" t="str">
        <f>_xlfn.XLOOKUP(A2035,attrition_cleaned!$A:$A,attrition_cleaned!$B:$B,"Missing")</f>
        <v>No</v>
      </c>
      <c r="L2035" s="13"/>
      <c r="M2035">
        <f>_xlfn.XLOOKUP(A2035,compensation_cleaned!$A:$A,compensation_cleaned!$B:$B,"Missing")</f>
        <v>1230478</v>
      </c>
      <c r="N2035">
        <f>_xlfn.XLOOKUP(A2035,compensation_cleaned!$A:$A,compensation_cleaned!$C:$C,"Missing")</f>
        <v>135845</v>
      </c>
      <c r="O2035" t="str">
        <f>_xlfn.XLOOKUP(A2035,compensation_cleaned!$A:$A,compensation_cleaned!$D:$D,"Missing")</f>
        <v>L4</v>
      </c>
      <c r="P2035">
        <f>_xlfn.XLOOKUP(A2035,engagement_pivot!$A:$A,engagement_pivot!$B:$B,"Missing")</f>
        <v>1.5</v>
      </c>
      <c r="Q2035" t="str">
        <f>IF(
  _xlfn.XLOOKUP(A2035, engagement_pivot!A:A, engagement_pivot!C:C, 0) &gt; 0,
  "Yes",
  "No"
)</f>
        <v>Yes</v>
      </c>
      <c r="R2035">
        <f t="shared" si="155"/>
        <v>65</v>
      </c>
      <c r="S2035" t="str">
        <f t="shared" si="156"/>
        <v>37+ months</v>
      </c>
      <c r="T2035">
        <f>_xlfn.XLOOKUP(A2035,performance_pivot!$A:$A,performance_pivot!$B:$B,"Missing")</f>
        <v>4</v>
      </c>
      <c r="U2035">
        <f>_xlfn.XLOOKUP(A2035,compensation_cleaned!$A:$A,compensation_cleaned!$F:$F,"Missing")</f>
        <v>1044648.4727722772</v>
      </c>
      <c r="V2035" t="str">
        <f t="shared" si="157"/>
        <v>Above Avg Pay</v>
      </c>
      <c r="W2035" t="str">
        <f t="shared" si="158"/>
        <v>High Performer</v>
      </c>
      <c r="Y2035" t="str">
        <f t="shared" si="159"/>
        <v>Well Aligned</v>
      </c>
    </row>
    <row r="2036" spans="1:25">
      <c r="A2036" s="7" t="s">
        <v>2222</v>
      </c>
      <c r="B2036" s="8" t="s">
        <v>19</v>
      </c>
      <c r="C2036" s="8">
        <v>26</v>
      </c>
      <c r="D2036" s="8" t="s">
        <v>12</v>
      </c>
      <c r="E2036" s="8" t="s">
        <v>37</v>
      </c>
      <c r="F2036" s="8" t="s">
        <v>43</v>
      </c>
      <c r="G2036" s="9">
        <v>43535</v>
      </c>
      <c r="H2036" s="8" t="s">
        <v>310</v>
      </c>
      <c r="I2036" s="8" t="s">
        <v>16</v>
      </c>
      <c r="J2036" s="10" t="s">
        <v>24</v>
      </c>
      <c r="K2036" t="str">
        <f>_xlfn.XLOOKUP(A2036,attrition_cleaned!$A:$A,attrition_cleaned!$B:$B,"Missing")</f>
        <v>No</v>
      </c>
      <c r="L2036" s="9"/>
      <c r="M2036">
        <f>_xlfn.XLOOKUP(A2036,compensation_cleaned!$A:$A,compensation_cleaned!$B:$B,"Missing")</f>
        <v>938589</v>
      </c>
      <c r="N2036">
        <f>_xlfn.XLOOKUP(A2036,compensation_cleaned!$A:$A,compensation_cleaned!$C:$C,"Missing")</f>
        <v>99637</v>
      </c>
      <c r="O2036" t="str">
        <f>_xlfn.XLOOKUP(A2036,compensation_cleaned!$A:$A,compensation_cleaned!$D:$D,"Missing")</f>
        <v>L3</v>
      </c>
      <c r="P2036">
        <f>_xlfn.XLOOKUP(A2036,engagement_pivot!$A:$A,engagement_pivot!$B:$B,"Missing")</f>
        <v>4</v>
      </c>
      <c r="Q2036" t="str">
        <f>IF(
  _xlfn.XLOOKUP(A2036, engagement_pivot!A:A, engagement_pivot!C:C, 0) &gt; 0,
  "Yes",
  "No"
)</f>
        <v>Yes</v>
      </c>
      <c r="R2036">
        <f t="shared" si="155"/>
        <v>57</v>
      </c>
      <c r="S2036" t="str">
        <f t="shared" si="156"/>
        <v>37+ months</v>
      </c>
      <c r="T2036">
        <f>_xlfn.XLOOKUP(A2036,performance_pivot!$A:$A,performance_pivot!$B:$B,"Missing")</f>
        <v>2.6666666666666665</v>
      </c>
      <c r="U2036">
        <f>_xlfn.XLOOKUP(A2036,compensation_cleaned!$A:$A,compensation_cleaned!$F:$F,"Missing")</f>
        <v>1044648.4727722772</v>
      </c>
      <c r="V2036" t="str">
        <f t="shared" si="157"/>
        <v>Below Avg Pay</v>
      </c>
      <c r="W2036" t="str">
        <f t="shared" si="158"/>
        <v>Low/Avg Performer</v>
      </c>
      <c r="Y2036" t="str">
        <f t="shared" si="159"/>
        <v>Low Pay &amp; Low Performance</v>
      </c>
    </row>
    <row r="2037" spans="1:25">
      <c r="A2037" s="11" t="s">
        <v>2223</v>
      </c>
      <c r="B2037" s="12" t="s">
        <v>19</v>
      </c>
      <c r="C2037" s="12">
        <v>38</v>
      </c>
      <c r="D2037" s="12" t="s">
        <v>12</v>
      </c>
      <c r="E2037" s="12" t="s">
        <v>37</v>
      </c>
      <c r="F2037" s="12" t="s">
        <v>38</v>
      </c>
      <c r="G2037" s="13">
        <v>44394</v>
      </c>
      <c r="H2037" s="12" t="s">
        <v>582</v>
      </c>
      <c r="I2037" s="12" t="s">
        <v>23</v>
      </c>
      <c r="J2037" s="14" t="s">
        <v>24</v>
      </c>
      <c r="K2037" t="str">
        <f>_xlfn.XLOOKUP(A2037,attrition_cleaned!$A:$A,attrition_cleaned!$B:$B,"Missing")</f>
        <v>Yes</v>
      </c>
      <c r="L2037" s="13">
        <v>45254</v>
      </c>
      <c r="M2037">
        <f>_xlfn.XLOOKUP(A2037,compensation_cleaned!$A:$A,compensation_cleaned!$B:$B,"Missing")</f>
        <v>477832</v>
      </c>
      <c r="N2037">
        <f>_xlfn.XLOOKUP(A2037,compensation_cleaned!$A:$A,compensation_cleaned!$C:$C,"Missing")</f>
        <v>33918</v>
      </c>
      <c r="O2037" t="str">
        <f>_xlfn.XLOOKUP(A2037,compensation_cleaned!$A:$A,compensation_cleaned!$D:$D,"Missing")</f>
        <v>L1</v>
      </c>
      <c r="P2037">
        <f>_xlfn.XLOOKUP(A2037,engagement_pivot!$A:$A,engagement_pivot!$B:$B,"Missing")</f>
        <v>2.6666666666666665</v>
      </c>
      <c r="Q2037" t="str">
        <f>IF(
  _xlfn.XLOOKUP(A2037, engagement_pivot!A:A, engagement_pivot!C:C, 0) &gt; 0,
  "Yes",
  "No"
)</f>
        <v>Yes</v>
      </c>
      <c r="R2037">
        <f t="shared" si="155"/>
        <v>28</v>
      </c>
      <c r="S2037" t="str">
        <f t="shared" si="156"/>
        <v>13–36 months</v>
      </c>
      <c r="T2037">
        <f>_xlfn.XLOOKUP(A2037,performance_pivot!$A:$A,performance_pivot!$B:$B,"Missing")</f>
        <v>4</v>
      </c>
      <c r="U2037">
        <f>_xlfn.XLOOKUP(A2037,compensation_cleaned!$A:$A,compensation_cleaned!$F:$F,"Missing")</f>
        <v>499723.03723404254</v>
      </c>
      <c r="V2037" t="str">
        <f t="shared" si="157"/>
        <v>Below Avg Pay</v>
      </c>
      <c r="W2037" t="str">
        <f t="shared" si="158"/>
        <v>High Performer</v>
      </c>
      <c r="Y2037" t="str">
        <f t="shared" si="159"/>
        <v>Underpaid High Performer</v>
      </c>
    </row>
    <row r="2038" spans="1:25">
      <c r="A2038" s="7" t="s">
        <v>2224</v>
      </c>
      <c r="B2038" s="8" t="s">
        <v>19</v>
      </c>
      <c r="C2038" s="8">
        <v>24</v>
      </c>
      <c r="D2038" s="8" t="s">
        <v>12</v>
      </c>
      <c r="E2038" s="8" t="s">
        <v>33</v>
      </c>
      <c r="F2038" s="8" t="s">
        <v>34</v>
      </c>
      <c r="G2038" s="9">
        <v>43052</v>
      </c>
      <c r="H2038" s="8" t="s">
        <v>113</v>
      </c>
      <c r="I2038" s="8" t="s">
        <v>23</v>
      </c>
      <c r="J2038" s="10" t="s">
        <v>24</v>
      </c>
      <c r="K2038" t="str">
        <f>_xlfn.XLOOKUP(A2038,attrition_cleaned!$A:$A,attrition_cleaned!$B:$B,"Missing")</f>
        <v>No</v>
      </c>
      <c r="L2038" s="9"/>
      <c r="M2038">
        <f>_xlfn.XLOOKUP(A2038,compensation_cleaned!$A:$A,compensation_cleaned!$B:$B,"Missing")</f>
        <v>636958</v>
      </c>
      <c r="N2038">
        <f>_xlfn.XLOOKUP(A2038,compensation_cleaned!$A:$A,compensation_cleaned!$C:$C,"Missing")</f>
        <v>68001</v>
      </c>
      <c r="O2038" t="str">
        <f>_xlfn.XLOOKUP(A2038,compensation_cleaned!$A:$A,compensation_cleaned!$D:$D,"Missing")</f>
        <v>L2</v>
      </c>
      <c r="P2038">
        <f>_xlfn.XLOOKUP(A2038,engagement_pivot!$A:$A,engagement_pivot!$B:$B,"Missing")</f>
        <v>3</v>
      </c>
      <c r="Q2038" t="str">
        <f>IF(
  _xlfn.XLOOKUP(A2038, engagement_pivot!A:A, engagement_pivot!C:C, 0) &gt; 0,
  "Yes",
  "No"
)</f>
        <v>Yes</v>
      </c>
      <c r="R2038">
        <f t="shared" si="155"/>
        <v>73</v>
      </c>
      <c r="S2038" t="str">
        <f t="shared" si="156"/>
        <v>37+ months</v>
      </c>
      <c r="T2038">
        <f>_xlfn.XLOOKUP(A2038,performance_pivot!$A:$A,performance_pivot!$B:$B,"Missing")</f>
        <v>2.5</v>
      </c>
      <c r="U2038">
        <f>_xlfn.XLOOKUP(A2038,compensation_cleaned!$A:$A,compensation_cleaned!$F:$F,"Missing")</f>
        <v>746435.40070921986</v>
      </c>
      <c r="V2038" t="str">
        <f t="shared" si="157"/>
        <v>Below Avg Pay</v>
      </c>
      <c r="W2038" t="str">
        <f t="shared" si="158"/>
        <v>Low/Avg Performer</v>
      </c>
      <c r="Y2038" t="str">
        <f t="shared" si="159"/>
        <v>Low Pay &amp; Low Performance</v>
      </c>
    </row>
    <row r="2039" spans="1:25">
      <c r="A2039" s="11" t="s">
        <v>2225</v>
      </c>
      <c r="B2039" s="12" t="s">
        <v>19</v>
      </c>
      <c r="C2039" s="12">
        <v>25</v>
      </c>
      <c r="D2039" s="12" t="s">
        <v>20</v>
      </c>
      <c r="E2039" s="12" t="s">
        <v>13</v>
      </c>
      <c r="F2039" s="12" t="s">
        <v>14</v>
      </c>
      <c r="G2039" s="13">
        <v>45158</v>
      </c>
      <c r="H2039" s="12" t="s">
        <v>353</v>
      </c>
      <c r="I2039" s="12" t="s">
        <v>16</v>
      </c>
      <c r="J2039" s="14" t="s">
        <v>17</v>
      </c>
      <c r="K2039" t="str">
        <f>_xlfn.XLOOKUP(A2039,attrition_cleaned!$A:$A,attrition_cleaned!$B:$B,"Missing")</f>
        <v>No</v>
      </c>
      <c r="L2039" s="13"/>
      <c r="M2039">
        <f>_xlfn.XLOOKUP(A2039,compensation_cleaned!$A:$A,compensation_cleaned!$B:$B,"Missing")</f>
        <v>2176472</v>
      </c>
      <c r="N2039">
        <f>_xlfn.XLOOKUP(A2039,compensation_cleaned!$A:$A,compensation_cleaned!$C:$C,"Missing")</f>
        <v>247186</v>
      </c>
      <c r="O2039" t="str">
        <f>_xlfn.XLOOKUP(A2039,compensation_cleaned!$A:$A,compensation_cleaned!$D:$D,"Missing")</f>
        <v>L5</v>
      </c>
      <c r="P2039">
        <f>_xlfn.XLOOKUP(A2039,engagement_pivot!$A:$A,engagement_pivot!$B:$B,"Missing")</f>
        <v>3</v>
      </c>
      <c r="Q2039" t="str">
        <f>IF(
  _xlfn.XLOOKUP(A2039, engagement_pivot!A:A, engagement_pivot!C:C, 0) &gt; 0,
  "Yes",
  "No"
)</f>
        <v>Yes</v>
      </c>
      <c r="R2039">
        <f t="shared" si="155"/>
        <v>4</v>
      </c>
      <c r="S2039" t="str">
        <f t="shared" si="156"/>
        <v>0–12 months</v>
      </c>
      <c r="T2039">
        <f>_xlfn.XLOOKUP(A2039,performance_pivot!$A:$A,performance_pivot!$B:$B,"Missing")</f>
        <v>2</v>
      </c>
      <c r="U2039">
        <f>_xlfn.XLOOKUP(A2039,compensation_cleaned!$A:$A,compensation_cleaned!$F:$F,"Missing")</f>
        <v>1044648.4727722772</v>
      </c>
      <c r="V2039" t="str">
        <f t="shared" si="157"/>
        <v>Above Avg Pay</v>
      </c>
      <c r="W2039" t="str">
        <f t="shared" si="158"/>
        <v>Low/Avg Performer</v>
      </c>
      <c r="Y2039" t="str">
        <f t="shared" si="159"/>
        <v>Overpaid Low Performer</v>
      </c>
    </row>
    <row r="2040" spans="1:25">
      <c r="A2040" s="7" t="s">
        <v>2226</v>
      </c>
      <c r="B2040" s="8" t="s">
        <v>19</v>
      </c>
      <c r="C2040" s="8">
        <v>24</v>
      </c>
      <c r="D2040" s="8" t="s">
        <v>20</v>
      </c>
      <c r="E2040" s="8" t="s">
        <v>13</v>
      </c>
      <c r="F2040" s="8" t="s">
        <v>21</v>
      </c>
      <c r="G2040" s="9">
        <v>44851</v>
      </c>
      <c r="H2040" s="8" t="s">
        <v>315</v>
      </c>
      <c r="I2040" s="8" t="s">
        <v>70</v>
      </c>
      <c r="J2040" s="10" t="s">
        <v>24</v>
      </c>
      <c r="K2040" t="str">
        <f>_xlfn.XLOOKUP(A2040,attrition_cleaned!$A:$A,attrition_cleaned!$B:$B,"Missing")</f>
        <v>No</v>
      </c>
      <c r="L2040" s="9"/>
      <c r="M2040">
        <f>_xlfn.XLOOKUP(A2040,compensation_cleaned!$A:$A,compensation_cleaned!$B:$B,"Missing")</f>
        <v>814935</v>
      </c>
      <c r="N2040">
        <f>_xlfn.XLOOKUP(A2040,compensation_cleaned!$A:$A,compensation_cleaned!$C:$C,"Missing")</f>
        <v>61047</v>
      </c>
      <c r="O2040" t="str">
        <f>_xlfn.XLOOKUP(A2040,compensation_cleaned!$A:$A,compensation_cleaned!$D:$D,"Missing")</f>
        <v>L2</v>
      </c>
      <c r="P2040">
        <f>_xlfn.XLOOKUP(A2040,engagement_pivot!$A:$A,engagement_pivot!$B:$B,"Missing")</f>
        <v>3</v>
      </c>
      <c r="Q2040" t="str">
        <f>IF(
  _xlfn.XLOOKUP(A2040, engagement_pivot!A:A, engagement_pivot!C:C, 0) &gt; 0,
  "Yes",
  "No"
)</f>
        <v>Yes</v>
      </c>
      <c r="R2040">
        <f t="shared" si="155"/>
        <v>14</v>
      </c>
      <c r="S2040" t="str">
        <f t="shared" si="156"/>
        <v>13–36 months</v>
      </c>
      <c r="T2040">
        <f>_xlfn.XLOOKUP(A2040,performance_pivot!$A:$A,performance_pivot!$B:$B,"Missing")</f>
        <v>3</v>
      </c>
      <c r="U2040">
        <f>_xlfn.XLOOKUP(A2040,compensation_cleaned!$A:$A,compensation_cleaned!$F:$F,"Missing")</f>
        <v>746435.40070921986</v>
      </c>
      <c r="V2040" t="str">
        <f t="shared" si="157"/>
        <v>Above Avg Pay</v>
      </c>
      <c r="W2040" t="str">
        <f t="shared" si="158"/>
        <v>Low/Avg Performer</v>
      </c>
      <c r="Y2040" t="str">
        <f t="shared" si="159"/>
        <v>Overpaid Low Performer</v>
      </c>
    </row>
    <row r="2041" spans="1:25">
      <c r="A2041" s="11" t="s">
        <v>2227</v>
      </c>
      <c r="B2041" s="12" t="s">
        <v>19</v>
      </c>
      <c r="C2041" s="12">
        <v>39</v>
      </c>
      <c r="D2041" s="12" t="s">
        <v>20</v>
      </c>
      <c r="E2041" s="12" t="s">
        <v>33</v>
      </c>
      <c r="F2041" s="12" t="s">
        <v>34</v>
      </c>
      <c r="G2041" s="13">
        <v>44359</v>
      </c>
      <c r="H2041" s="12" t="s">
        <v>94</v>
      </c>
      <c r="I2041" s="12" t="s">
        <v>23</v>
      </c>
      <c r="J2041" s="14" t="s">
        <v>24</v>
      </c>
      <c r="K2041" t="str">
        <f>_xlfn.XLOOKUP(A2041,attrition_cleaned!$A:$A,attrition_cleaned!$B:$B,"Missing")</f>
        <v>No</v>
      </c>
      <c r="L2041" s="13"/>
      <c r="M2041">
        <f>_xlfn.XLOOKUP(A2041,compensation_cleaned!$A:$A,compensation_cleaned!$B:$B,"Missing")</f>
        <v>937670</v>
      </c>
      <c r="N2041">
        <f>_xlfn.XLOOKUP(A2041,compensation_cleaned!$A:$A,compensation_cleaned!$C:$C,"Missing")</f>
        <v>122670</v>
      </c>
      <c r="O2041" t="str">
        <f>_xlfn.XLOOKUP(A2041,compensation_cleaned!$A:$A,compensation_cleaned!$D:$D,"Missing")</f>
        <v>L3</v>
      </c>
      <c r="P2041">
        <f>_xlfn.XLOOKUP(A2041,engagement_pivot!$A:$A,engagement_pivot!$B:$B,"Missing")</f>
        <v>3</v>
      </c>
      <c r="Q2041" t="str">
        <f>IF(
  _xlfn.XLOOKUP(A2041, engagement_pivot!A:A, engagement_pivot!C:C, 0) &gt; 0,
  "Yes",
  "No"
)</f>
        <v>Yes</v>
      </c>
      <c r="R2041">
        <f t="shared" si="155"/>
        <v>30</v>
      </c>
      <c r="S2041" t="str">
        <f t="shared" si="156"/>
        <v>13–36 months</v>
      </c>
      <c r="T2041">
        <f>_xlfn.XLOOKUP(A2041,performance_pivot!$A:$A,performance_pivot!$B:$B,"Missing")</f>
        <v>4.5</v>
      </c>
      <c r="U2041">
        <f>_xlfn.XLOOKUP(A2041,compensation_cleaned!$A:$A,compensation_cleaned!$F:$F,"Missing")</f>
        <v>1044648.4727722772</v>
      </c>
      <c r="V2041" t="str">
        <f t="shared" si="157"/>
        <v>Below Avg Pay</v>
      </c>
      <c r="W2041" t="str">
        <f t="shared" si="158"/>
        <v>High Performer</v>
      </c>
      <c r="Y2041" t="str">
        <f t="shared" si="159"/>
        <v>Underpaid High Performer</v>
      </c>
    </row>
    <row r="2042" spans="1:25">
      <c r="A2042" s="7" t="s">
        <v>2228</v>
      </c>
      <c r="B2042" s="8" t="s">
        <v>11</v>
      </c>
      <c r="C2042" s="8">
        <v>44</v>
      </c>
      <c r="D2042" s="8" t="s">
        <v>12</v>
      </c>
      <c r="E2042" s="8" t="s">
        <v>49</v>
      </c>
      <c r="F2042" s="8" t="s">
        <v>50</v>
      </c>
      <c r="G2042" s="9">
        <v>43190</v>
      </c>
      <c r="H2042" s="8" t="s">
        <v>743</v>
      </c>
      <c r="I2042" s="8" t="s">
        <v>56</v>
      </c>
      <c r="J2042" s="10" t="s">
        <v>17</v>
      </c>
      <c r="K2042" t="str">
        <f>_xlfn.XLOOKUP(A2042,attrition_cleaned!$A:$A,attrition_cleaned!$B:$B,"Missing")</f>
        <v>Yes</v>
      </c>
      <c r="L2042" s="9">
        <v>44608</v>
      </c>
      <c r="M2042">
        <f>_xlfn.XLOOKUP(A2042,compensation_cleaned!$A:$A,compensation_cleaned!$B:$B,"Missing")</f>
        <v>741715</v>
      </c>
      <c r="N2042">
        <f>_xlfn.XLOOKUP(A2042,compensation_cleaned!$A:$A,compensation_cleaned!$C:$C,"Missing")</f>
        <v>42843</v>
      </c>
      <c r="O2042" t="str">
        <f>_xlfn.XLOOKUP(A2042,compensation_cleaned!$A:$A,compensation_cleaned!$D:$D,"Missing")</f>
        <v>L2</v>
      </c>
      <c r="P2042">
        <f>_xlfn.XLOOKUP(A2042,engagement_pivot!$A:$A,engagement_pivot!$B:$B,"Missing")</f>
        <v>1</v>
      </c>
      <c r="Q2042" t="str">
        <f>IF(
  _xlfn.XLOOKUP(A2042, engagement_pivot!A:A, engagement_pivot!C:C, 0) &gt; 0,
  "Yes",
  "No"
)</f>
        <v>Yes</v>
      </c>
      <c r="R2042">
        <f t="shared" si="155"/>
        <v>46</v>
      </c>
      <c r="S2042" t="str">
        <f t="shared" si="156"/>
        <v>37+ months</v>
      </c>
      <c r="T2042">
        <f>_xlfn.XLOOKUP(A2042,performance_pivot!$A:$A,performance_pivot!$B:$B,"Missing")</f>
        <v>3.3333333333333335</v>
      </c>
      <c r="U2042">
        <f>_xlfn.XLOOKUP(A2042,compensation_cleaned!$A:$A,compensation_cleaned!$F:$F,"Missing")</f>
        <v>746435.40070921986</v>
      </c>
      <c r="V2042" t="str">
        <f t="shared" si="157"/>
        <v>Below Avg Pay</v>
      </c>
      <c r="W2042" t="str">
        <f t="shared" si="158"/>
        <v>Low/Avg Performer</v>
      </c>
      <c r="Y2042" t="str">
        <f t="shared" si="159"/>
        <v>Low Pay &amp; Low Performance</v>
      </c>
    </row>
    <row r="2043" spans="1:25">
      <c r="A2043" s="11" t="s">
        <v>2229</v>
      </c>
      <c r="B2043" s="12" t="s">
        <v>11</v>
      </c>
      <c r="C2043" s="12">
        <v>30</v>
      </c>
      <c r="D2043" s="12" t="s">
        <v>12</v>
      </c>
      <c r="E2043" s="12" t="s">
        <v>13</v>
      </c>
      <c r="F2043" s="12" t="s">
        <v>21</v>
      </c>
      <c r="G2043" s="13">
        <v>43847</v>
      </c>
      <c r="H2043" s="12" t="s">
        <v>261</v>
      </c>
      <c r="I2043" s="12" t="s">
        <v>56</v>
      </c>
      <c r="J2043" s="14" t="s">
        <v>17</v>
      </c>
      <c r="K2043" t="str">
        <f>_xlfn.XLOOKUP(A2043,attrition_cleaned!$A:$A,attrition_cleaned!$B:$B,"Missing")</f>
        <v>Yes</v>
      </c>
      <c r="L2043" s="13">
        <v>45175</v>
      </c>
      <c r="M2043">
        <f>_xlfn.XLOOKUP(A2043,compensation_cleaned!$A:$A,compensation_cleaned!$B:$B,"Missing")</f>
        <v>1891022</v>
      </c>
      <c r="N2043">
        <f>_xlfn.XLOOKUP(A2043,compensation_cleaned!$A:$A,compensation_cleaned!$C:$C,"Missing")</f>
        <v>118146</v>
      </c>
      <c r="O2043" t="str">
        <f>_xlfn.XLOOKUP(A2043,compensation_cleaned!$A:$A,compensation_cleaned!$D:$D,"Missing")</f>
        <v>L5</v>
      </c>
      <c r="P2043">
        <f>_xlfn.XLOOKUP(A2043,engagement_pivot!$A:$A,engagement_pivot!$B:$B,"Missing")</f>
        <v>3</v>
      </c>
      <c r="Q2043" t="str">
        <f>IF(
  _xlfn.XLOOKUP(A2043, engagement_pivot!A:A, engagement_pivot!C:C, 0) &gt; 0,
  "Yes",
  "No"
)</f>
        <v>Yes</v>
      </c>
      <c r="R2043">
        <f t="shared" si="155"/>
        <v>43</v>
      </c>
      <c r="S2043" t="str">
        <f t="shared" si="156"/>
        <v>37+ months</v>
      </c>
      <c r="T2043">
        <f>_xlfn.XLOOKUP(A2043,performance_pivot!$A:$A,performance_pivot!$B:$B,"Missing")</f>
        <v>4</v>
      </c>
      <c r="U2043">
        <f>_xlfn.XLOOKUP(A2043,compensation_cleaned!$A:$A,compensation_cleaned!$F:$F,"Missing")</f>
        <v>1044648.4727722772</v>
      </c>
      <c r="V2043" t="str">
        <f t="shared" si="157"/>
        <v>Above Avg Pay</v>
      </c>
      <c r="W2043" t="str">
        <f t="shared" si="158"/>
        <v>High Performer</v>
      </c>
      <c r="Y2043" t="str">
        <f t="shared" si="159"/>
        <v>Well Aligned</v>
      </c>
    </row>
    <row r="2044" spans="1:25">
      <c r="A2044" s="7" t="s">
        <v>2230</v>
      </c>
      <c r="B2044" s="8" t="s">
        <v>19</v>
      </c>
      <c r="C2044" s="8">
        <v>39</v>
      </c>
      <c r="D2044" s="8" t="s">
        <v>12</v>
      </c>
      <c r="E2044" s="8" t="s">
        <v>13</v>
      </c>
      <c r="F2044" s="8" t="s">
        <v>21</v>
      </c>
      <c r="G2044" s="9">
        <v>44621</v>
      </c>
      <c r="H2044" s="8" t="s">
        <v>102</v>
      </c>
      <c r="I2044" s="8" t="s">
        <v>23</v>
      </c>
      <c r="J2044" s="10" t="s">
        <v>24</v>
      </c>
      <c r="K2044" t="str">
        <f>_xlfn.XLOOKUP(A2044,attrition_cleaned!$A:$A,attrition_cleaned!$B:$B,"Missing")</f>
        <v>No</v>
      </c>
      <c r="L2044" s="9"/>
      <c r="M2044">
        <f>_xlfn.XLOOKUP(A2044,compensation_cleaned!$A:$A,compensation_cleaned!$B:$B,"Missing")</f>
        <v>780020</v>
      </c>
      <c r="N2044">
        <f>_xlfn.XLOOKUP(A2044,compensation_cleaned!$A:$A,compensation_cleaned!$C:$C,"Missing")</f>
        <v>74331</v>
      </c>
      <c r="O2044" t="str">
        <f>_xlfn.XLOOKUP(A2044,compensation_cleaned!$A:$A,compensation_cleaned!$D:$D,"Missing")</f>
        <v>L2</v>
      </c>
      <c r="P2044">
        <f>_xlfn.XLOOKUP(A2044,engagement_pivot!$A:$A,engagement_pivot!$B:$B,"Missing")</f>
        <v>5</v>
      </c>
      <c r="Q2044" t="str">
        <f>IF(
  _xlfn.XLOOKUP(A2044, engagement_pivot!A:A, engagement_pivot!C:C, 0) &gt; 0,
  "Yes",
  "No"
)</f>
        <v>Yes</v>
      </c>
      <c r="R2044">
        <f t="shared" si="155"/>
        <v>21</v>
      </c>
      <c r="S2044" t="str">
        <f t="shared" si="156"/>
        <v>13–36 months</v>
      </c>
      <c r="T2044">
        <f>_xlfn.XLOOKUP(A2044,performance_pivot!$A:$A,performance_pivot!$B:$B,"Missing")</f>
        <v>3.5</v>
      </c>
      <c r="U2044">
        <f>_xlfn.XLOOKUP(A2044,compensation_cleaned!$A:$A,compensation_cleaned!$F:$F,"Missing")</f>
        <v>746435.40070921986</v>
      </c>
      <c r="V2044" t="str">
        <f t="shared" si="157"/>
        <v>Above Avg Pay</v>
      </c>
      <c r="W2044" t="str">
        <f t="shared" si="158"/>
        <v>Low/Avg Performer</v>
      </c>
      <c r="Y2044" t="str">
        <f t="shared" si="159"/>
        <v>Overpaid Low Performer</v>
      </c>
    </row>
    <row r="2045" spans="1:25">
      <c r="A2045" s="11" t="s">
        <v>2231</v>
      </c>
      <c r="B2045" s="12" t="s">
        <v>19</v>
      </c>
      <c r="C2045" s="12">
        <v>42</v>
      </c>
      <c r="D2045" s="12" t="s">
        <v>12</v>
      </c>
      <c r="E2045" s="12" t="s">
        <v>37</v>
      </c>
      <c r="F2045" s="12" t="s">
        <v>43</v>
      </c>
      <c r="G2045" s="13">
        <v>43794</v>
      </c>
      <c r="H2045" s="12" t="s">
        <v>47</v>
      </c>
      <c r="I2045" s="12" t="s">
        <v>16</v>
      </c>
      <c r="J2045" s="14" t="s">
        <v>24</v>
      </c>
      <c r="K2045" t="str">
        <f>_xlfn.XLOOKUP(A2045,attrition_cleaned!$A:$A,attrition_cleaned!$B:$B,"Missing")</f>
        <v>No</v>
      </c>
      <c r="L2045" s="13"/>
      <c r="M2045">
        <f>_xlfn.XLOOKUP(A2045,compensation_cleaned!$A:$A,compensation_cleaned!$B:$B,"Missing")</f>
        <v>2167011</v>
      </c>
      <c r="N2045">
        <f>_xlfn.XLOOKUP(A2045,compensation_cleaned!$A:$A,compensation_cleaned!$C:$C,"Missing")</f>
        <v>135316</v>
      </c>
      <c r="O2045" t="str">
        <f>_xlfn.XLOOKUP(A2045,compensation_cleaned!$A:$A,compensation_cleaned!$D:$D,"Missing")</f>
        <v>L5</v>
      </c>
      <c r="P2045">
        <f>_xlfn.XLOOKUP(A2045,engagement_pivot!$A:$A,engagement_pivot!$B:$B,"Missing")</f>
        <v>3</v>
      </c>
      <c r="Q2045" t="str">
        <f>IF(
  _xlfn.XLOOKUP(A2045, engagement_pivot!A:A, engagement_pivot!C:C, 0) &gt; 0,
  "Yes",
  "No"
)</f>
        <v>Yes</v>
      </c>
      <c r="R2045">
        <f t="shared" si="155"/>
        <v>49</v>
      </c>
      <c r="S2045" t="str">
        <f t="shared" si="156"/>
        <v>37+ months</v>
      </c>
      <c r="T2045">
        <f>_xlfn.XLOOKUP(A2045,performance_pivot!$A:$A,performance_pivot!$B:$B,"Missing")</f>
        <v>4.333333333333333</v>
      </c>
      <c r="U2045">
        <f>_xlfn.XLOOKUP(A2045,compensation_cleaned!$A:$A,compensation_cleaned!$F:$F,"Missing")</f>
        <v>1044648.4727722772</v>
      </c>
      <c r="V2045" t="str">
        <f t="shared" si="157"/>
        <v>Above Avg Pay</v>
      </c>
      <c r="W2045" t="str">
        <f t="shared" si="158"/>
        <v>High Performer</v>
      </c>
      <c r="Y2045" t="str">
        <f t="shared" si="159"/>
        <v>Well Aligned</v>
      </c>
    </row>
    <row r="2046" spans="1:25">
      <c r="A2046" s="7" t="s">
        <v>2232</v>
      </c>
      <c r="B2046" s="8" t="s">
        <v>19</v>
      </c>
      <c r="C2046" s="8">
        <v>36</v>
      </c>
      <c r="D2046" s="8" t="s">
        <v>12</v>
      </c>
      <c r="E2046" s="8" t="s">
        <v>26</v>
      </c>
      <c r="F2046" s="8" t="s">
        <v>58</v>
      </c>
      <c r="G2046" s="9">
        <v>42934</v>
      </c>
      <c r="H2046" s="8" t="s">
        <v>131</v>
      </c>
      <c r="I2046" s="8" t="s">
        <v>23</v>
      </c>
      <c r="J2046" s="10" t="s">
        <v>24</v>
      </c>
      <c r="K2046" t="str">
        <f>_xlfn.XLOOKUP(A2046,attrition_cleaned!$A:$A,attrition_cleaned!$B:$B,"Missing")</f>
        <v>No</v>
      </c>
      <c r="L2046" s="9"/>
      <c r="M2046">
        <f>_xlfn.XLOOKUP(A2046,compensation_cleaned!$A:$A,compensation_cleaned!$B:$B,"Missing")</f>
        <v>468493</v>
      </c>
      <c r="N2046">
        <f>_xlfn.XLOOKUP(A2046,compensation_cleaned!$A:$A,compensation_cleaned!$C:$C,"Missing")</f>
        <v>30698</v>
      </c>
      <c r="O2046" t="str">
        <f>_xlfn.XLOOKUP(A2046,compensation_cleaned!$A:$A,compensation_cleaned!$D:$D,"Missing")</f>
        <v>L1</v>
      </c>
      <c r="P2046">
        <f>_xlfn.XLOOKUP(A2046,engagement_pivot!$A:$A,engagement_pivot!$B:$B,"Missing")</f>
        <v>2</v>
      </c>
      <c r="Q2046" t="str">
        <f>IF(
  _xlfn.XLOOKUP(A2046, engagement_pivot!A:A, engagement_pivot!C:C, 0) &gt; 0,
  "Yes",
  "No"
)</f>
        <v>Yes</v>
      </c>
      <c r="R2046">
        <f t="shared" si="155"/>
        <v>77</v>
      </c>
      <c r="S2046" t="str">
        <f t="shared" si="156"/>
        <v>37+ months</v>
      </c>
      <c r="T2046">
        <f>_xlfn.XLOOKUP(A2046,performance_pivot!$A:$A,performance_pivot!$B:$B,"Missing")</f>
        <v>3.5</v>
      </c>
      <c r="U2046">
        <f>_xlfn.XLOOKUP(A2046,compensation_cleaned!$A:$A,compensation_cleaned!$F:$F,"Missing")</f>
        <v>499723.03723404254</v>
      </c>
      <c r="V2046" t="str">
        <f t="shared" si="157"/>
        <v>Below Avg Pay</v>
      </c>
      <c r="W2046" t="str">
        <f t="shared" si="158"/>
        <v>Low/Avg Performer</v>
      </c>
      <c r="Y2046" t="str">
        <f t="shared" si="159"/>
        <v>Low Pay &amp; Low Performance</v>
      </c>
    </row>
    <row r="2047" spans="1:25">
      <c r="A2047" s="11" t="s">
        <v>2233</v>
      </c>
      <c r="B2047" s="12" t="s">
        <v>19</v>
      </c>
      <c r="C2047" s="12">
        <v>44</v>
      </c>
      <c r="D2047" s="12" t="s">
        <v>12</v>
      </c>
      <c r="E2047" s="12" t="s">
        <v>37</v>
      </c>
      <c r="F2047" s="12" t="s">
        <v>38</v>
      </c>
      <c r="G2047" s="13">
        <v>45233</v>
      </c>
      <c r="H2047" s="12" t="s">
        <v>210</v>
      </c>
      <c r="I2047" s="12" t="s">
        <v>16</v>
      </c>
      <c r="J2047" s="14" t="s">
        <v>24</v>
      </c>
      <c r="K2047" t="str">
        <f>_xlfn.XLOOKUP(A2047,attrition_cleaned!$A:$A,attrition_cleaned!$B:$B,"Missing")</f>
        <v>Yes</v>
      </c>
      <c r="L2047" s="13">
        <v>46265</v>
      </c>
      <c r="M2047">
        <f>_xlfn.XLOOKUP(A2047,compensation_cleaned!$A:$A,compensation_cleaned!$B:$B,"Missing")</f>
        <v>997678</v>
      </c>
      <c r="N2047">
        <f>_xlfn.XLOOKUP(A2047,compensation_cleaned!$A:$A,compensation_cleaned!$C:$C,"Missing")</f>
        <v>61472</v>
      </c>
      <c r="O2047" t="str">
        <f>_xlfn.XLOOKUP(A2047,compensation_cleaned!$A:$A,compensation_cleaned!$D:$D,"Missing")</f>
        <v>L3</v>
      </c>
      <c r="P2047">
        <f>_xlfn.XLOOKUP(A2047,engagement_pivot!$A:$A,engagement_pivot!$B:$B,"Missing")</f>
        <v>5</v>
      </c>
      <c r="Q2047" t="str">
        <f>IF(
  _xlfn.XLOOKUP(A2047, engagement_pivot!A:A, engagement_pivot!C:C, 0) &gt; 0,
  "Yes",
  "No"
)</f>
        <v>Yes</v>
      </c>
      <c r="R2047">
        <f t="shared" si="155"/>
        <v>33</v>
      </c>
      <c r="S2047" t="str">
        <f t="shared" si="156"/>
        <v>13–36 months</v>
      </c>
      <c r="T2047">
        <f>_xlfn.XLOOKUP(A2047,performance_pivot!$A:$A,performance_pivot!$B:$B,"Missing")</f>
        <v>3.25</v>
      </c>
      <c r="U2047">
        <f>_xlfn.XLOOKUP(A2047,compensation_cleaned!$A:$A,compensation_cleaned!$F:$F,"Missing")</f>
        <v>1044648.4727722772</v>
      </c>
      <c r="V2047" t="str">
        <f t="shared" si="157"/>
        <v>Below Avg Pay</v>
      </c>
      <c r="W2047" t="str">
        <f t="shared" si="158"/>
        <v>Low/Avg Performer</v>
      </c>
      <c r="Y2047" t="str">
        <f t="shared" si="159"/>
        <v>Low Pay &amp; Low Performance</v>
      </c>
    </row>
    <row r="2048" spans="1:25">
      <c r="A2048" s="7" t="s">
        <v>2234</v>
      </c>
      <c r="B2048" s="8" t="s">
        <v>19</v>
      </c>
      <c r="C2048" s="8">
        <v>43</v>
      </c>
      <c r="D2048" s="8" t="s">
        <v>20</v>
      </c>
      <c r="E2048" s="8" t="s">
        <v>37</v>
      </c>
      <c r="F2048" s="8" t="s">
        <v>38</v>
      </c>
      <c r="G2048" s="9">
        <v>43611</v>
      </c>
      <c r="H2048" s="8" t="s">
        <v>88</v>
      </c>
      <c r="I2048" s="8" t="s">
        <v>45</v>
      </c>
      <c r="J2048" s="10" t="s">
        <v>17</v>
      </c>
      <c r="K2048" t="str">
        <f>_xlfn.XLOOKUP(A2048,attrition_cleaned!$A:$A,attrition_cleaned!$B:$B,"Missing")</f>
        <v>Yes</v>
      </c>
      <c r="L2048" s="9">
        <v>43850</v>
      </c>
      <c r="M2048">
        <f>_xlfn.XLOOKUP(A2048,compensation_cleaned!$A:$A,compensation_cleaned!$B:$B,"Missing")</f>
        <v>1102157</v>
      </c>
      <c r="N2048">
        <f>_xlfn.XLOOKUP(A2048,compensation_cleaned!$A:$A,compensation_cleaned!$C:$C,"Missing")</f>
        <v>61682</v>
      </c>
      <c r="O2048" t="str">
        <f>_xlfn.XLOOKUP(A2048,compensation_cleaned!$A:$A,compensation_cleaned!$D:$D,"Missing")</f>
        <v>L3</v>
      </c>
      <c r="P2048">
        <f>_xlfn.XLOOKUP(A2048,engagement_pivot!$A:$A,engagement_pivot!$B:$B,"Missing")</f>
        <v>4.333333333333333</v>
      </c>
      <c r="Q2048" t="str">
        <f>IF(
  _xlfn.XLOOKUP(A2048, engagement_pivot!A:A, engagement_pivot!C:C, 0) &gt; 0,
  "Yes",
  "No"
)</f>
        <v>Yes</v>
      </c>
      <c r="R2048">
        <f t="shared" si="155"/>
        <v>7</v>
      </c>
      <c r="S2048" t="str">
        <f t="shared" si="156"/>
        <v>0–12 months</v>
      </c>
      <c r="T2048">
        <f>_xlfn.XLOOKUP(A2048,performance_pivot!$A:$A,performance_pivot!$B:$B,"Missing")</f>
        <v>5</v>
      </c>
      <c r="U2048">
        <f>_xlfn.XLOOKUP(A2048,compensation_cleaned!$A:$A,compensation_cleaned!$F:$F,"Missing")</f>
        <v>1044648.4727722772</v>
      </c>
      <c r="V2048" t="str">
        <f t="shared" si="157"/>
        <v>Above Avg Pay</v>
      </c>
      <c r="W2048" t="str">
        <f t="shared" si="158"/>
        <v>High Performer</v>
      </c>
      <c r="Y2048" t="str">
        <f t="shared" si="159"/>
        <v>Well Aligned</v>
      </c>
    </row>
    <row r="2049" spans="1:25">
      <c r="A2049" s="11" t="s">
        <v>2235</v>
      </c>
      <c r="B2049" s="12" t="s">
        <v>19</v>
      </c>
      <c r="C2049" s="12">
        <v>34</v>
      </c>
      <c r="D2049" s="12" t="s">
        <v>12</v>
      </c>
      <c r="E2049" s="12" t="s">
        <v>37</v>
      </c>
      <c r="F2049" s="12" t="s">
        <v>38</v>
      </c>
      <c r="G2049" s="13">
        <v>43000</v>
      </c>
      <c r="H2049" s="12" t="s">
        <v>133</v>
      </c>
      <c r="I2049" s="12" t="s">
        <v>56</v>
      </c>
      <c r="J2049" s="14" t="s">
        <v>24</v>
      </c>
      <c r="K2049" t="str">
        <f>_xlfn.XLOOKUP(A2049,attrition_cleaned!$A:$A,attrition_cleaned!$B:$B,"Missing")</f>
        <v>No</v>
      </c>
      <c r="L2049" s="13"/>
      <c r="M2049">
        <f>_xlfn.XLOOKUP(A2049,compensation_cleaned!$A:$A,compensation_cleaned!$B:$B,"Missing")</f>
        <v>614099</v>
      </c>
      <c r="N2049">
        <f>_xlfn.XLOOKUP(A2049,compensation_cleaned!$A:$A,compensation_cleaned!$C:$C,"Missing")</f>
        <v>66385</v>
      </c>
      <c r="O2049" t="str">
        <f>_xlfn.XLOOKUP(A2049,compensation_cleaned!$A:$A,compensation_cleaned!$D:$D,"Missing")</f>
        <v>L2</v>
      </c>
      <c r="P2049">
        <f>_xlfn.XLOOKUP(A2049,engagement_pivot!$A:$A,engagement_pivot!$B:$B,"Missing")</f>
        <v>3.5</v>
      </c>
      <c r="Q2049" t="str">
        <f>IF(
  _xlfn.XLOOKUP(A2049, engagement_pivot!A:A, engagement_pivot!C:C, 0) &gt; 0,
  "Yes",
  "No"
)</f>
        <v>Yes</v>
      </c>
      <c r="R2049">
        <f t="shared" si="155"/>
        <v>75</v>
      </c>
      <c r="S2049" t="str">
        <f t="shared" si="156"/>
        <v>37+ months</v>
      </c>
      <c r="T2049">
        <f>_xlfn.XLOOKUP(A2049,performance_pivot!$A:$A,performance_pivot!$B:$B,"Missing")</f>
        <v>3.75</v>
      </c>
      <c r="U2049">
        <f>_xlfn.XLOOKUP(A2049,compensation_cleaned!$A:$A,compensation_cleaned!$F:$F,"Missing")</f>
        <v>746435.40070921986</v>
      </c>
      <c r="V2049" t="str">
        <f t="shared" si="157"/>
        <v>Below Avg Pay</v>
      </c>
      <c r="W2049" t="str">
        <f t="shared" si="158"/>
        <v>Low/Avg Performer</v>
      </c>
      <c r="Y2049" t="str">
        <f t="shared" si="159"/>
        <v>Low Pay &amp; Low Performance</v>
      </c>
    </row>
    <row r="2050" spans="1:25">
      <c r="A2050" s="7" t="s">
        <v>2236</v>
      </c>
      <c r="B2050" s="8" t="s">
        <v>19</v>
      </c>
      <c r="C2050" s="8">
        <v>22</v>
      </c>
      <c r="D2050" s="8" t="s">
        <v>12</v>
      </c>
      <c r="E2050" s="8" t="s">
        <v>49</v>
      </c>
      <c r="F2050" s="8" t="s">
        <v>68</v>
      </c>
      <c r="G2050" s="9">
        <v>43282</v>
      </c>
      <c r="H2050" s="8" t="s">
        <v>96</v>
      </c>
      <c r="I2050" s="8" t="s">
        <v>56</v>
      </c>
      <c r="J2050" s="10" t="s">
        <v>17</v>
      </c>
      <c r="K2050" t="str">
        <f>_xlfn.XLOOKUP(A2050,attrition_cleaned!$A:$A,attrition_cleaned!$B:$B,"Missing")</f>
        <v>No</v>
      </c>
      <c r="L2050" s="9"/>
      <c r="M2050">
        <f>_xlfn.XLOOKUP(A2050,compensation_cleaned!$A:$A,compensation_cleaned!$B:$B,"Missing")</f>
        <v>515482</v>
      </c>
      <c r="N2050">
        <f>_xlfn.XLOOKUP(A2050,compensation_cleaned!$A:$A,compensation_cleaned!$C:$C,"Missing")</f>
        <v>46880</v>
      </c>
      <c r="O2050" t="str">
        <f>_xlfn.XLOOKUP(A2050,compensation_cleaned!$A:$A,compensation_cleaned!$D:$D,"Missing")</f>
        <v>L1</v>
      </c>
      <c r="P2050">
        <f>_xlfn.XLOOKUP(A2050,engagement_pivot!$A:$A,engagement_pivot!$B:$B,"Missing")</f>
        <v>3</v>
      </c>
      <c r="Q2050" t="str">
        <f>IF(
  _xlfn.XLOOKUP(A2050, engagement_pivot!A:A, engagement_pivot!C:C, 0) &gt; 0,
  "Yes",
  "No"
)</f>
        <v>Yes</v>
      </c>
      <c r="R2050">
        <f t="shared" si="155"/>
        <v>65</v>
      </c>
      <c r="S2050" t="str">
        <f t="shared" si="156"/>
        <v>37+ months</v>
      </c>
      <c r="T2050">
        <f>_xlfn.XLOOKUP(A2050,performance_pivot!$A:$A,performance_pivot!$B:$B,"Missing")</f>
        <v>4</v>
      </c>
      <c r="U2050">
        <f>_xlfn.XLOOKUP(A2050,compensation_cleaned!$A:$A,compensation_cleaned!$F:$F,"Missing")</f>
        <v>499723.03723404254</v>
      </c>
      <c r="V2050" t="str">
        <f t="shared" si="157"/>
        <v>Above Avg Pay</v>
      </c>
      <c r="W2050" t="str">
        <f t="shared" si="158"/>
        <v>High Performer</v>
      </c>
      <c r="Y2050" t="str">
        <f t="shared" si="159"/>
        <v>Well Aligned</v>
      </c>
    </row>
    <row r="2051" spans="1:25">
      <c r="A2051" s="11" t="s">
        <v>2237</v>
      </c>
      <c r="B2051" s="12" t="s">
        <v>11</v>
      </c>
      <c r="C2051" s="12">
        <v>36</v>
      </c>
      <c r="D2051" s="12" t="s">
        <v>12</v>
      </c>
      <c r="E2051" s="12" t="s">
        <v>33</v>
      </c>
      <c r="F2051" s="12" t="s">
        <v>112</v>
      </c>
      <c r="G2051" s="13">
        <v>44348</v>
      </c>
      <c r="H2051" s="12" t="s">
        <v>244</v>
      </c>
      <c r="I2051" s="12" t="s">
        <v>16</v>
      </c>
      <c r="J2051" s="14" t="s">
        <v>24</v>
      </c>
      <c r="K2051" t="str">
        <f>_xlfn.XLOOKUP(A2051,attrition_cleaned!$A:$A,attrition_cleaned!$B:$B,"Missing")</f>
        <v>No</v>
      </c>
      <c r="L2051" s="13"/>
      <c r="M2051">
        <f>_xlfn.XLOOKUP(A2051,compensation_cleaned!$A:$A,compensation_cleaned!$B:$B,"Missing")</f>
        <v>875534</v>
      </c>
      <c r="N2051">
        <f>_xlfn.XLOOKUP(A2051,compensation_cleaned!$A:$A,compensation_cleaned!$C:$C,"Missing")</f>
        <v>102578</v>
      </c>
      <c r="O2051" t="str">
        <f>_xlfn.XLOOKUP(A2051,compensation_cleaned!$A:$A,compensation_cleaned!$D:$D,"Missing")</f>
        <v>L2</v>
      </c>
      <c r="P2051">
        <f>_xlfn.XLOOKUP(A2051,engagement_pivot!$A:$A,engagement_pivot!$B:$B,"Missing")</f>
        <v>3.3333333333333335</v>
      </c>
      <c r="Q2051" t="str">
        <f>IF(
  _xlfn.XLOOKUP(A2051, engagement_pivot!A:A, engagement_pivot!C:C, 0) &gt; 0,
  "Yes",
  "No"
)</f>
        <v>Yes</v>
      </c>
      <c r="R2051">
        <f t="shared" ref="R2051:R2114" si="160">IF(K2051="Yes",DATEDIF(G2051,L2051,"M"),DATEDIF(G2051,DATE(2023,12,31),"M"))</f>
        <v>30</v>
      </c>
      <c r="S2051" t="str">
        <f t="shared" ref="S2051:S2114" si="161">IF(R2051&lt;=12,"0–12 months",
 IF(R2051&lt;=36,"13–36 months","37+ months"))</f>
        <v>13–36 months</v>
      </c>
      <c r="T2051">
        <f>_xlfn.XLOOKUP(A2051,performance_pivot!$A:$A,performance_pivot!$B:$B,"Missing")</f>
        <v>5</v>
      </c>
      <c r="U2051">
        <f>_xlfn.XLOOKUP(A2051,compensation_cleaned!$A:$A,compensation_cleaned!$F:$F,"Missing")</f>
        <v>746435.40070921986</v>
      </c>
      <c r="V2051" t="str">
        <f t="shared" ref="V2051:V2114" si="162">IF(M2051&gt;U2051,"Above Avg Pay","Below Avg Pay")</f>
        <v>Above Avg Pay</v>
      </c>
      <c r="W2051" t="str">
        <f t="shared" ref="W2051:W2114" si="163">IF(T2051&gt;=4,"High Performer","Low/Avg Performer")</f>
        <v>High Performer</v>
      </c>
      <c r="Y2051" t="str">
        <f t="shared" si="159"/>
        <v>Well Aligned</v>
      </c>
    </row>
    <row r="2052" spans="1:25">
      <c r="A2052" s="7" t="s">
        <v>2238</v>
      </c>
      <c r="B2052" s="8" t="s">
        <v>11</v>
      </c>
      <c r="C2052" s="8">
        <v>37</v>
      </c>
      <c r="D2052" s="8" t="s">
        <v>20</v>
      </c>
      <c r="E2052" s="8" t="s">
        <v>26</v>
      </c>
      <c r="F2052" s="8" t="s">
        <v>58</v>
      </c>
      <c r="G2052" s="9">
        <v>45022</v>
      </c>
      <c r="H2052" s="8" t="s">
        <v>98</v>
      </c>
      <c r="I2052" s="8" t="s">
        <v>45</v>
      </c>
      <c r="J2052" s="10" t="s">
        <v>24</v>
      </c>
      <c r="K2052" t="str">
        <f>_xlfn.XLOOKUP(A2052,attrition_cleaned!$A:$A,attrition_cleaned!$B:$B,"Missing")</f>
        <v>Yes</v>
      </c>
      <c r="L2052" s="9">
        <v>46470</v>
      </c>
      <c r="M2052">
        <f>_xlfn.XLOOKUP(A2052,compensation_cleaned!$A:$A,compensation_cleaned!$B:$B,"Missing")</f>
        <v>617616</v>
      </c>
      <c r="N2052">
        <f>_xlfn.XLOOKUP(A2052,compensation_cleaned!$A:$A,compensation_cleaned!$C:$C,"Missing")</f>
        <v>89468</v>
      </c>
      <c r="O2052" t="str">
        <f>_xlfn.XLOOKUP(A2052,compensation_cleaned!$A:$A,compensation_cleaned!$D:$D,"Missing")</f>
        <v>L2</v>
      </c>
      <c r="P2052">
        <f>_xlfn.XLOOKUP(A2052,engagement_pivot!$A:$A,engagement_pivot!$B:$B,"Missing")</f>
        <v>5</v>
      </c>
      <c r="Q2052" t="str">
        <f>IF(
  _xlfn.XLOOKUP(A2052, engagement_pivot!A:A, engagement_pivot!C:C, 0) &gt; 0,
  "Yes",
  "No"
)</f>
        <v>Yes</v>
      </c>
      <c r="R2052">
        <f t="shared" si="160"/>
        <v>47</v>
      </c>
      <c r="S2052" t="str">
        <f t="shared" si="161"/>
        <v>37+ months</v>
      </c>
      <c r="T2052">
        <f>_xlfn.XLOOKUP(A2052,performance_pivot!$A:$A,performance_pivot!$B:$B,"Missing")</f>
        <v>3.5</v>
      </c>
      <c r="U2052">
        <f>_xlfn.XLOOKUP(A2052,compensation_cleaned!$A:$A,compensation_cleaned!$F:$F,"Missing")</f>
        <v>746435.40070921986</v>
      </c>
      <c r="V2052" t="str">
        <f t="shared" si="162"/>
        <v>Below Avg Pay</v>
      </c>
      <c r="W2052" t="str">
        <f t="shared" si="163"/>
        <v>Low/Avg Performer</v>
      </c>
      <c r="Y2052" t="str">
        <f t="shared" ref="Y2052:Y2115" si="164">IF(
 AND(V2052="Above Avg Pay",W2052="High Performer"),"Well Aligned",
 IF(
  AND(V2052="Below Avg Pay",W2052="High Performer"),"Underpaid High Performer",
  IF(
   AND(V2052="Above Avg Pay",W2052="Low/Avg Performer"),"Overpaid Low Performer",
   "Low Pay &amp; Low Performance"
  )
 )
)</f>
        <v>Low Pay &amp; Low Performance</v>
      </c>
    </row>
    <row r="2053" spans="1:25">
      <c r="A2053" s="11" t="s">
        <v>2239</v>
      </c>
      <c r="B2053" s="12" t="s">
        <v>11</v>
      </c>
      <c r="C2053" s="12">
        <v>36</v>
      </c>
      <c r="D2053" s="12" t="s">
        <v>12</v>
      </c>
      <c r="E2053" s="12" t="s">
        <v>37</v>
      </c>
      <c r="F2053" s="12" t="s">
        <v>43</v>
      </c>
      <c r="G2053" s="13">
        <v>44308</v>
      </c>
      <c r="H2053" s="12" t="s">
        <v>413</v>
      </c>
      <c r="I2053" s="12" t="s">
        <v>16</v>
      </c>
      <c r="J2053" s="14" t="s">
        <v>24</v>
      </c>
      <c r="K2053" t="str">
        <f>_xlfn.XLOOKUP(A2053,attrition_cleaned!$A:$A,attrition_cleaned!$B:$B,"Missing")</f>
        <v>Yes</v>
      </c>
      <c r="L2053" s="13">
        <v>44700</v>
      </c>
      <c r="M2053">
        <f>_xlfn.XLOOKUP(A2053,compensation_cleaned!$A:$A,compensation_cleaned!$B:$B,"Missing")</f>
        <v>1331611</v>
      </c>
      <c r="N2053">
        <f>_xlfn.XLOOKUP(A2053,compensation_cleaned!$A:$A,compensation_cleaned!$C:$C,"Missing")</f>
        <v>197511</v>
      </c>
      <c r="O2053" t="str">
        <f>_xlfn.XLOOKUP(A2053,compensation_cleaned!$A:$A,compensation_cleaned!$D:$D,"Missing")</f>
        <v>L4</v>
      </c>
      <c r="P2053">
        <f>_xlfn.XLOOKUP(A2053,engagement_pivot!$A:$A,engagement_pivot!$B:$B,"Missing")</f>
        <v>5</v>
      </c>
      <c r="Q2053" t="str">
        <f>IF(
  _xlfn.XLOOKUP(A2053, engagement_pivot!A:A, engagement_pivot!C:C, 0) &gt; 0,
  "Yes",
  "No"
)</f>
        <v>Yes</v>
      </c>
      <c r="R2053">
        <f t="shared" si="160"/>
        <v>12</v>
      </c>
      <c r="S2053" t="str">
        <f t="shared" si="161"/>
        <v>0–12 months</v>
      </c>
      <c r="T2053">
        <f>_xlfn.XLOOKUP(A2053,performance_pivot!$A:$A,performance_pivot!$B:$B,"Missing")</f>
        <v>3.5</v>
      </c>
      <c r="U2053">
        <f>_xlfn.XLOOKUP(A2053,compensation_cleaned!$A:$A,compensation_cleaned!$F:$F,"Missing")</f>
        <v>1044648.4727722772</v>
      </c>
      <c r="V2053" t="str">
        <f t="shared" si="162"/>
        <v>Above Avg Pay</v>
      </c>
      <c r="W2053" t="str">
        <f t="shared" si="163"/>
        <v>Low/Avg Performer</v>
      </c>
      <c r="Y2053" t="str">
        <f t="shared" si="164"/>
        <v>Overpaid Low Performer</v>
      </c>
    </row>
    <row r="2054" spans="1:25">
      <c r="A2054" s="7" t="s">
        <v>2240</v>
      </c>
      <c r="B2054" s="8" t="s">
        <v>19</v>
      </c>
      <c r="C2054" s="8">
        <v>42</v>
      </c>
      <c r="D2054" s="8" t="s">
        <v>12</v>
      </c>
      <c r="E2054" s="8" t="s">
        <v>49</v>
      </c>
      <c r="F2054" s="8" t="s">
        <v>50</v>
      </c>
      <c r="G2054" s="9">
        <v>44496</v>
      </c>
      <c r="H2054" s="8" t="s">
        <v>51</v>
      </c>
      <c r="I2054" s="8" t="s">
        <v>56</v>
      </c>
      <c r="J2054" s="10" t="s">
        <v>24</v>
      </c>
      <c r="K2054" t="str">
        <f>_xlfn.XLOOKUP(A2054,attrition_cleaned!$A:$A,attrition_cleaned!$B:$B,"Missing")</f>
        <v>No</v>
      </c>
      <c r="L2054" s="9"/>
      <c r="M2054">
        <f>_xlfn.XLOOKUP(A2054,compensation_cleaned!$A:$A,compensation_cleaned!$B:$B,"Missing")</f>
        <v>420978</v>
      </c>
      <c r="N2054">
        <f>_xlfn.XLOOKUP(A2054,compensation_cleaned!$A:$A,compensation_cleaned!$C:$C,"Missing")</f>
        <v>58447</v>
      </c>
      <c r="O2054" t="str">
        <f>_xlfn.XLOOKUP(A2054,compensation_cleaned!$A:$A,compensation_cleaned!$D:$D,"Missing")</f>
        <v>L1</v>
      </c>
      <c r="P2054">
        <f>_xlfn.XLOOKUP(A2054,engagement_pivot!$A:$A,engagement_pivot!$B:$B,"Missing")</f>
        <v>3</v>
      </c>
      <c r="Q2054" t="str">
        <f>IF(
  _xlfn.XLOOKUP(A2054, engagement_pivot!A:A, engagement_pivot!C:C, 0) &gt; 0,
  "Yes",
  "No"
)</f>
        <v>Yes</v>
      </c>
      <c r="R2054">
        <f t="shared" si="160"/>
        <v>26</v>
      </c>
      <c r="S2054" t="str">
        <f t="shared" si="161"/>
        <v>13–36 months</v>
      </c>
      <c r="T2054">
        <f>_xlfn.XLOOKUP(A2054,performance_pivot!$A:$A,performance_pivot!$B:$B,"Missing")</f>
        <v>3.5</v>
      </c>
      <c r="U2054">
        <f>_xlfn.XLOOKUP(A2054,compensation_cleaned!$A:$A,compensation_cleaned!$F:$F,"Missing")</f>
        <v>499723.03723404254</v>
      </c>
      <c r="V2054" t="str">
        <f t="shared" si="162"/>
        <v>Below Avg Pay</v>
      </c>
      <c r="W2054" t="str">
        <f t="shared" si="163"/>
        <v>Low/Avg Performer</v>
      </c>
      <c r="Y2054" t="str">
        <f t="shared" si="164"/>
        <v>Low Pay &amp; Low Performance</v>
      </c>
    </row>
    <row r="2055" spans="1:25">
      <c r="A2055" s="11" t="s">
        <v>2241</v>
      </c>
      <c r="B2055" s="12" t="s">
        <v>19</v>
      </c>
      <c r="C2055" s="12">
        <v>40</v>
      </c>
      <c r="D2055" s="12" t="s">
        <v>12</v>
      </c>
      <c r="E2055" s="12" t="s">
        <v>37</v>
      </c>
      <c r="F2055" s="12" t="s">
        <v>38</v>
      </c>
      <c r="G2055" s="13">
        <v>42753</v>
      </c>
      <c r="H2055" s="12" t="s">
        <v>92</v>
      </c>
      <c r="I2055" s="12" t="s">
        <v>16</v>
      </c>
      <c r="J2055" s="14" t="s">
        <v>24</v>
      </c>
      <c r="K2055" t="str">
        <f>_xlfn.XLOOKUP(A2055,attrition_cleaned!$A:$A,attrition_cleaned!$B:$B,"Missing")</f>
        <v>Yes</v>
      </c>
      <c r="L2055" s="13">
        <v>43884</v>
      </c>
      <c r="M2055">
        <f>_xlfn.XLOOKUP(A2055,compensation_cleaned!$A:$A,compensation_cleaned!$B:$B,"Missing")</f>
        <v>571434</v>
      </c>
      <c r="N2055">
        <f>_xlfn.XLOOKUP(A2055,compensation_cleaned!$A:$A,compensation_cleaned!$C:$C,"Missing")</f>
        <v>80046</v>
      </c>
      <c r="O2055" t="str">
        <f>_xlfn.XLOOKUP(A2055,compensation_cleaned!$A:$A,compensation_cleaned!$D:$D,"Missing")</f>
        <v>L1</v>
      </c>
      <c r="P2055">
        <f>_xlfn.XLOOKUP(A2055,engagement_pivot!$A:$A,engagement_pivot!$B:$B,"Missing")</f>
        <v>4</v>
      </c>
      <c r="Q2055" t="str">
        <f>IF(
  _xlfn.XLOOKUP(A2055, engagement_pivot!A:A, engagement_pivot!C:C, 0) &gt; 0,
  "Yes",
  "No"
)</f>
        <v>Yes</v>
      </c>
      <c r="R2055">
        <f t="shared" si="160"/>
        <v>37</v>
      </c>
      <c r="S2055" t="str">
        <f t="shared" si="161"/>
        <v>37+ months</v>
      </c>
      <c r="T2055">
        <f>_xlfn.XLOOKUP(A2055,performance_pivot!$A:$A,performance_pivot!$B:$B,"Missing")</f>
        <v>4</v>
      </c>
      <c r="U2055">
        <f>_xlfn.XLOOKUP(A2055,compensation_cleaned!$A:$A,compensation_cleaned!$F:$F,"Missing")</f>
        <v>499723.03723404254</v>
      </c>
      <c r="V2055" t="str">
        <f t="shared" si="162"/>
        <v>Above Avg Pay</v>
      </c>
      <c r="W2055" t="str">
        <f t="shared" si="163"/>
        <v>High Performer</v>
      </c>
      <c r="Y2055" t="str">
        <f t="shared" si="164"/>
        <v>Well Aligned</v>
      </c>
    </row>
    <row r="2056" spans="1:25">
      <c r="A2056" s="7" t="s">
        <v>2242</v>
      </c>
      <c r="B2056" s="8" t="s">
        <v>19</v>
      </c>
      <c r="C2056" s="8">
        <v>28</v>
      </c>
      <c r="D2056" s="8" t="s">
        <v>12</v>
      </c>
      <c r="E2056" s="8" t="s">
        <v>33</v>
      </c>
      <c r="F2056" s="8" t="s">
        <v>34</v>
      </c>
      <c r="G2056" s="9">
        <v>45262</v>
      </c>
      <c r="H2056" s="8" t="s">
        <v>107</v>
      </c>
      <c r="I2056" s="8" t="s">
        <v>23</v>
      </c>
      <c r="J2056" s="10" t="s">
        <v>24</v>
      </c>
      <c r="K2056" t="str">
        <f>_xlfn.XLOOKUP(A2056,attrition_cleaned!$A:$A,attrition_cleaned!$B:$B,"Missing")</f>
        <v>No</v>
      </c>
      <c r="L2056" s="9"/>
      <c r="M2056">
        <f>_xlfn.XLOOKUP(A2056,compensation_cleaned!$A:$A,compensation_cleaned!$B:$B,"Missing")</f>
        <v>1423138</v>
      </c>
      <c r="N2056">
        <f>_xlfn.XLOOKUP(A2056,compensation_cleaned!$A:$A,compensation_cleaned!$C:$C,"Missing")</f>
        <v>121051</v>
      </c>
      <c r="O2056" t="str">
        <f>_xlfn.XLOOKUP(A2056,compensation_cleaned!$A:$A,compensation_cleaned!$D:$D,"Missing")</f>
        <v>L4</v>
      </c>
      <c r="P2056">
        <f>_xlfn.XLOOKUP(A2056,engagement_pivot!$A:$A,engagement_pivot!$B:$B,"Missing")</f>
        <v>2</v>
      </c>
      <c r="Q2056" t="str">
        <f>IF(
  _xlfn.XLOOKUP(A2056, engagement_pivot!A:A, engagement_pivot!C:C, 0) &gt; 0,
  "Yes",
  "No"
)</f>
        <v>Yes</v>
      </c>
      <c r="R2056">
        <f t="shared" si="160"/>
        <v>0</v>
      </c>
      <c r="S2056" t="str">
        <f t="shared" si="161"/>
        <v>0–12 months</v>
      </c>
      <c r="T2056">
        <f>_xlfn.XLOOKUP(A2056,performance_pivot!$A:$A,performance_pivot!$B:$B,"Missing")</f>
        <v>3.5</v>
      </c>
      <c r="U2056">
        <f>_xlfn.XLOOKUP(A2056,compensation_cleaned!$A:$A,compensation_cleaned!$F:$F,"Missing")</f>
        <v>1044648.4727722772</v>
      </c>
      <c r="V2056" t="str">
        <f t="shared" si="162"/>
        <v>Above Avg Pay</v>
      </c>
      <c r="W2056" t="str">
        <f t="shared" si="163"/>
        <v>Low/Avg Performer</v>
      </c>
      <c r="Y2056" t="str">
        <f t="shared" si="164"/>
        <v>Overpaid Low Performer</v>
      </c>
    </row>
    <row r="2057" spans="1:25">
      <c r="A2057" s="11" t="s">
        <v>2243</v>
      </c>
      <c r="B2057" s="12" t="s">
        <v>19</v>
      </c>
      <c r="C2057" s="12">
        <v>25</v>
      </c>
      <c r="D2057" s="12" t="s">
        <v>12</v>
      </c>
      <c r="E2057" s="12" t="s">
        <v>33</v>
      </c>
      <c r="F2057" s="12" t="s">
        <v>112</v>
      </c>
      <c r="G2057" s="13">
        <v>43636</v>
      </c>
      <c r="H2057" s="12" t="s">
        <v>261</v>
      </c>
      <c r="I2057" s="12" t="s">
        <v>45</v>
      </c>
      <c r="J2057" s="14" t="s">
        <v>24</v>
      </c>
      <c r="K2057" t="str">
        <f>_xlfn.XLOOKUP(A2057,attrition_cleaned!$A:$A,attrition_cleaned!$B:$B,"Missing")</f>
        <v>No</v>
      </c>
      <c r="L2057" s="13"/>
      <c r="M2057">
        <f>_xlfn.XLOOKUP(A2057,compensation_cleaned!$A:$A,compensation_cleaned!$B:$B,"Missing")</f>
        <v>762784</v>
      </c>
      <c r="N2057">
        <f>_xlfn.XLOOKUP(A2057,compensation_cleaned!$A:$A,compensation_cleaned!$C:$C,"Missing")</f>
        <v>81870</v>
      </c>
      <c r="O2057" t="str">
        <f>_xlfn.XLOOKUP(A2057,compensation_cleaned!$A:$A,compensation_cleaned!$D:$D,"Missing")</f>
        <v>L2</v>
      </c>
      <c r="P2057">
        <f>_xlfn.XLOOKUP(A2057,engagement_pivot!$A:$A,engagement_pivot!$B:$B,"Missing")</f>
        <v>2</v>
      </c>
      <c r="Q2057" t="str">
        <f>IF(
  _xlfn.XLOOKUP(A2057, engagement_pivot!A:A, engagement_pivot!C:C, 0) &gt; 0,
  "Yes",
  "No"
)</f>
        <v>Yes</v>
      </c>
      <c r="R2057">
        <f t="shared" si="160"/>
        <v>54</v>
      </c>
      <c r="S2057" t="str">
        <f t="shared" si="161"/>
        <v>37+ months</v>
      </c>
      <c r="T2057">
        <f>_xlfn.XLOOKUP(A2057,performance_pivot!$A:$A,performance_pivot!$B:$B,"Missing")</f>
        <v>3</v>
      </c>
      <c r="U2057">
        <f>_xlfn.XLOOKUP(A2057,compensation_cleaned!$A:$A,compensation_cleaned!$F:$F,"Missing")</f>
        <v>746435.40070921986</v>
      </c>
      <c r="V2057" t="str">
        <f t="shared" si="162"/>
        <v>Above Avg Pay</v>
      </c>
      <c r="W2057" t="str">
        <f t="shared" si="163"/>
        <v>Low/Avg Performer</v>
      </c>
      <c r="Y2057" t="str">
        <f t="shared" si="164"/>
        <v>Overpaid Low Performer</v>
      </c>
    </row>
    <row r="2058" spans="1:25">
      <c r="A2058" s="7" t="s">
        <v>2244</v>
      </c>
      <c r="B2058" s="8" t="s">
        <v>19</v>
      </c>
      <c r="C2058" s="8">
        <v>37</v>
      </c>
      <c r="D2058" s="8" t="s">
        <v>12</v>
      </c>
      <c r="E2058" s="8" t="s">
        <v>13</v>
      </c>
      <c r="F2058" s="8" t="s">
        <v>21</v>
      </c>
      <c r="G2058" s="9">
        <v>44504</v>
      </c>
      <c r="H2058" s="8" t="s">
        <v>295</v>
      </c>
      <c r="I2058" s="8" t="s">
        <v>23</v>
      </c>
      <c r="J2058" s="10" t="s">
        <v>24</v>
      </c>
      <c r="K2058" t="str">
        <f>_xlfn.XLOOKUP(A2058,attrition_cleaned!$A:$A,attrition_cleaned!$B:$B,"Missing")</f>
        <v>No</v>
      </c>
      <c r="L2058" s="9"/>
      <c r="M2058">
        <f>_xlfn.XLOOKUP(A2058,compensation_cleaned!$A:$A,compensation_cleaned!$B:$B,"Missing")</f>
        <v>814431</v>
      </c>
      <c r="N2058">
        <f>_xlfn.XLOOKUP(A2058,compensation_cleaned!$A:$A,compensation_cleaned!$C:$C,"Missing")</f>
        <v>47706</v>
      </c>
      <c r="O2058" t="str">
        <f>_xlfn.XLOOKUP(A2058,compensation_cleaned!$A:$A,compensation_cleaned!$D:$D,"Missing")</f>
        <v>L2</v>
      </c>
      <c r="P2058">
        <f>_xlfn.XLOOKUP(A2058,engagement_pivot!$A:$A,engagement_pivot!$B:$B,"Missing")</f>
        <v>4</v>
      </c>
      <c r="Q2058" t="str">
        <f>IF(
  _xlfn.XLOOKUP(A2058, engagement_pivot!A:A, engagement_pivot!C:C, 0) &gt; 0,
  "Yes",
  "No"
)</f>
        <v>Yes</v>
      </c>
      <c r="R2058">
        <f t="shared" si="160"/>
        <v>25</v>
      </c>
      <c r="S2058" t="str">
        <f t="shared" si="161"/>
        <v>13–36 months</v>
      </c>
      <c r="T2058">
        <f>_xlfn.XLOOKUP(A2058,performance_pivot!$A:$A,performance_pivot!$B:$B,"Missing")</f>
        <v>3</v>
      </c>
      <c r="U2058">
        <f>_xlfn.XLOOKUP(A2058,compensation_cleaned!$A:$A,compensation_cleaned!$F:$F,"Missing")</f>
        <v>746435.40070921986</v>
      </c>
      <c r="V2058" t="str">
        <f t="shared" si="162"/>
        <v>Above Avg Pay</v>
      </c>
      <c r="W2058" t="str">
        <f t="shared" si="163"/>
        <v>Low/Avg Performer</v>
      </c>
      <c r="Y2058" t="str">
        <f t="shared" si="164"/>
        <v>Overpaid Low Performer</v>
      </c>
    </row>
    <row r="2059" spans="1:25">
      <c r="A2059" s="11" t="s">
        <v>2245</v>
      </c>
      <c r="B2059" s="12" t="s">
        <v>19</v>
      </c>
      <c r="C2059" s="12">
        <v>32</v>
      </c>
      <c r="D2059" s="12" t="s">
        <v>12</v>
      </c>
      <c r="E2059" s="12" t="s">
        <v>33</v>
      </c>
      <c r="F2059" s="12" t="s">
        <v>34</v>
      </c>
      <c r="G2059" s="13">
        <v>44141</v>
      </c>
      <c r="H2059" s="12" t="s">
        <v>295</v>
      </c>
      <c r="I2059" s="12" t="s">
        <v>70</v>
      </c>
      <c r="J2059" s="14" t="s">
        <v>24</v>
      </c>
      <c r="K2059" t="str">
        <f>_xlfn.XLOOKUP(A2059,attrition_cleaned!$A:$A,attrition_cleaned!$B:$B,"Missing")</f>
        <v>Yes</v>
      </c>
      <c r="L2059" s="13">
        <v>45473</v>
      </c>
      <c r="M2059">
        <f>_xlfn.XLOOKUP(A2059,compensation_cleaned!$A:$A,compensation_cleaned!$B:$B,"Missing")</f>
        <v>600722</v>
      </c>
      <c r="N2059">
        <f>_xlfn.XLOOKUP(A2059,compensation_cleaned!$A:$A,compensation_cleaned!$C:$C,"Missing")</f>
        <v>73344</v>
      </c>
      <c r="O2059" t="str">
        <f>_xlfn.XLOOKUP(A2059,compensation_cleaned!$A:$A,compensation_cleaned!$D:$D,"Missing")</f>
        <v>L2</v>
      </c>
      <c r="P2059">
        <f>_xlfn.XLOOKUP(A2059,engagement_pivot!$A:$A,engagement_pivot!$B:$B,"Missing")</f>
        <v>4</v>
      </c>
      <c r="Q2059" t="str">
        <f>IF(
  _xlfn.XLOOKUP(A2059, engagement_pivot!A:A, engagement_pivot!C:C, 0) &gt; 0,
  "Yes",
  "No"
)</f>
        <v>Yes</v>
      </c>
      <c r="R2059">
        <f t="shared" si="160"/>
        <v>43</v>
      </c>
      <c r="S2059" t="str">
        <f t="shared" si="161"/>
        <v>37+ months</v>
      </c>
      <c r="T2059">
        <f>_xlfn.XLOOKUP(A2059,performance_pivot!$A:$A,performance_pivot!$B:$B,"Missing")</f>
        <v>3</v>
      </c>
      <c r="U2059">
        <f>_xlfn.XLOOKUP(A2059,compensation_cleaned!$A:$A,compensation_cleaned!$F:$F,"Missing")</f>
        <v>746435.40070921986</v>
      </c>
      <c r="V2059" t="str">
        <f t="shared" si="162"/>
        <v>Below Avg Pay</v>
      </c>
      <c r="W2059" t="str">
        <f t="shared" si="163"/>
        <v>Low/Avg Performer</v>
      </c>
      <c r="Y2059" t="str">
        <f t="shared" si="164"/>
        <v>Low Pay &amp; Low Performance</v>
      </c>
    </row>
    <row r="2060" spans="1:25">
      <c r="A2060" s="7" t="s">
        <v>2246</v>
      </c>
      <c r="B2060" s="8" t="s">
        <v>19</v>
      </c>
      <c r="C2060" s="8">
        <v>43</v>
      </c>
      <c r="D2060" s="8" t="s">
        <v>12</v>
      </c>
      <c r="E2060" s="8" t="s">
        <v>26</v>
      </c>
      <c r="F2060" s="8" t="s">
        <v>58</v>
      </c>
      <c r="G2060" s="9">
        <v>43877</v>
      </c>
      <c r="H2060" s="8" t="s">
        <v>113</v>
      </c>
      <c r="I2060" s="8" t="s">
        <v>16</v>
      </c>
      <c r="J2060" s="10" t="s">
        <v>24</v>
      </c>
      <c r="K2060" t="str">
        <f>_xlfn.XLOOKUP(A2060,attrition_cleaned!$A:$A,attrition_cleaned!$B:$B,"Missing")</f>
        <v>Yes</v>
      </c>
      <c r="L2060" s="9">
        <v>45572</v>
      </c>
      <c r="M2060">
        <f>_xlfn.XLOOKUP(A2060,compensation_cleaned!$A:$A,compensation_cleaned!$B:$B,"Missing")</f>
        <v>1587027</v>
      </c>
      <c r="N2060">
        <f>_xlfn.XLOOKUP(A2060,compensation_cleaned!$A:$A,compensation_cleaned!$C:$C,"Missing")</f>
        <v>128054</v>
      </c>
      <c r="O2060" t="str">
        <f>_xlfn.XLOOKUP(A2060,compensation_cleaned!$A:$A,compensation_cleaned!$D:$D,"Missing")</f>
        <v>L4</v>
      </c>
      <c r="P2060">
        <f>_xlfn.XLOOKUP(A2060,engagement_pivot!$A:$A,engagement_pivot!$B:$B,"Missing")</f>
        <v>3.5</v>
      </c>
      <c r="Q2060" t="str">
        <f>IF(
  _xlfn.XLOOKUP(A2060, engagement_pivot!A:A, engagement_pivot!C:C, 0) &gt; 0,
  "Yes",
  "No"
)</f>
        <v>Yes</v>
      </c>
      <c r="R2060">
        <f t="shared" si="160"/>
        <v>55</v>
      </c>
      <c r="S2060" t="str">
        <f t="shared" si="161"/>
        <v>37+ months</v>
      </c>
      <c r="T2060">
        <f>_xlfn.XLOOKUP(A2060,performance_pivot!$A:$A,performance_pivot!$B:$B,"Missing")</f>
        <v>3.75</v>
      </c>
      <c r="U2060">
        <f>_xlfn.XLOOKUP(A2060,compensation_cleaned!$A:$A,compensation_cleaned!$F:$F,"Missing")</f>
        <v>1044648.4727722772</v>
      </c>
      <c r="V2060" t="str">
        <f t="shared" si="162"/>
        <v>Above Avg Pay</v>
      </c>
      <c r="W2060" t="str">
        <f t="shared" si="163"/>
        <v>Low/Avg Performer</v>
      </c>
      <c r="Y2060" t="str">
        <f t="shared" si="164"/>
        <v>Overpaid Low Performer</v>
      </c>
    </row>
    <row r="2061" spans="1:25">
      <c r="A2061" s="11" t="s">
        <v>2247</v>
      </c>
      <c r="B2061" s="12" t="s">
        <v>19</v>
      </c>
      <c r="C2061" s="12">
        <v>44</v>
      </c>
      <c r="D2061" s="12" t="s">
        <v>20</v>
      </c>
      <c r="E2061" s="12" t="s">
        <v>33</v>
      </c>
      <c r="F2061" s="12" t="s">
        <v>112</v>
      </c>
      <c r="G2061" s="13">
        <v>43708</v>
      </c>
      <c r="H2061" s="12" t="s">
        <v>35</v>
      </c>
      <c r="I2061" s="12" t="s">
        <v>70</v>
      </c>
      <c r="J2061" s="14" t="s">
        <v>24</v>
      </c>
      <c r="K2061" t="str">
        <f>_xlfn.XLOOKUP(A2061,attrition_cleaned!$A:$A,attrition_cleaned!$B:$B,"Missing")</f>
        <v>Yes</v>
      </c>
      <c r="L2061" s="13">
        <v>44679</v>
      </c>
      <c r="M2061">
        <f>_xlfn.XLOOKUP(A2061,compensation_cleaned!$A:$A,compensation_cleaned!$B:$B,"Missing")</f>
        <v>406690</v>
      </c>
      <c r="N2061">
        <f>_xlfn.XLOOKUP(A2061,compensation_cleaned!$A:$A,compensation_cleaned!$C:$C,"Missing")</f>
        <v>44291</v>
      </c>
      <c r="O2061" t="str">
        <f>_xlfn.XLOOKUP(A2061,compensation_cleaned!$A:$A,compensation_cleaned!$D:$D,"Missing")</f>
        <v>L1</v>
      </c>
      <c r="P2061">
        <f>_xlfn.XLOOKUP(A2061,engagement_pivot!$A:$A,engagement_pivot!$B:$B,"Missing")</f>
        <v>4.333333333333333</v>
      </c>
      <c r="Q2061" t="str">
        <f>IF(
  _xlfn.XLOOKUP(A2061, engagement_pivot!A:A, engagement_pivot!C:C, 0) &gt; 0,
  "Yes",
  "No"
)</f>
        <v>Yes</v>
      </c>
      <c r="R2061">
        <f t="shared" si="160"/>
        <v>31</v>
      </c>
      <c r="S2061" t="str">
        <f t="shared" si="161"/>
        <v>13–36 months</v>
      </c>
      <c r="T2061">
        <f>_xlfn.XLOOKUP(A2061,performance_pivot!$A:$A,performance_pivot!$B:$B,"Missing")</f>
        <v>3.6666666666666665</v>
      </c>
      <c r="U2061">
        <f>_xlfn.XLOOKUP(A2061,compensation_cleaned!$A:$A,compensation_cleaned!$F:$F,"Missing")</f>
        <v>499723.03723404254</v>
      </c>
      <c r="V2061" t="str">
        <f t="shared" si="162"/>
        <v>Below Avg Pay</v>
      </c>
      <c r="W2061" t="str">
        <f t="shared" si="163"/>
        <v>Low/Avg Performer</v>
      </c>
      <c r="Y2061" t="str">
        <f t="shared" si="164"/>
        <v>Low Pay &amp; Low Performance</v>
      </c>
    </row>
    <row r="2062" spans="1:25">
      <c r="A2062" s="7" t="s">
        <v>2248</v>
      </c>
      <c r="B2062" s="8" t="s">
        <v>11</v>
      </c>
      <c r="C2062" s="8">
        <v>42</v>
      </c>
      <c r="D2062" s="8" t="s">
        <v>20</v>
      </c>
      <c r="E2062" s="8" t="s">
        <v>33</v>
      </c>
      <c r="F2062" s="8" t="s">
        <v>112</v>
      </c>
      <c r="G2062" s="9">
        <v>44643</v>
      </c>
      <c r="H2062" s="8" t="s">
        <v>126</v>
      </c>
      <c r="I2062" s="8" t="s">
        <v>31</v>
      </c>
      <c r="J2062" s="10" t="s">
        <v>24</v>
      </c>
      <c r="K2062" t="str">
        <f>_xlfn.XLOOKUP(A2062,attrition_cleaned!$A:$A,attrition_cleaned!$B:$B,"Missing")</f>
        <v>No</v>
      </c>
      <c r="L2062" s="9"/>
      <c r="M2062">
        <f>_xlfn.XLOOKUP(A2062,compensation_cleaned!$A:$A,compensation_cleaned!$B:$B,"Missing")</f>
        <v>922871</v>
      </c>
      <c r="N2062">
        <f>_xlfn.XLOOKUP(A2062,compensation_cleaned!$A:$A,compensation_cleaned!$C:$C,"Missing")</f>
        <v>107746</v>
      </c>
      <c r="O2062" t="str">
        <f>_xlfn.XLOOKUP(A2062,compensation_cleaned!$A:$A,compensation_cleaned!$D:$D,"Missing")</f>
        <v>L3</v>
      </c>
      <c r="P2062">
        <f>_xlfn.XLOOKUP(A2062,engagement_pivot!$A:$A,engagement_pivot!$B:$B,"Missing")</f>
        <v>2</v>
      </c>
      <c r="Q2062" t="str">
        <f>IF(
  _xlfn.XLOOKUP(A2062, engagement_pivot!A:A, engagement_pivot!C:C, 0) &gt; 0,
  "Yes",
  "No"
)</f>
        <v>Yes</v>
      </c>
      <c r="R2062">
        <f t="shared" si="160"/>
        <v>21</v>
      </c>
      <c r="S2062" t="str">
        <f t="shared" si="161"/>
        <v>13–36 months</v>
      </c>
      <c r="T2062">
        <f>_xlfn.XLOOKUP(A2062,performance_pivot!$A:$A,performance_pivot!$B:$B,"Missing")</f>
        <v>3</v>
      </c>
      <c r="U2062">
        <f>_xlfn.XLOOKUP(A2062,compensation_cleaned!$A:$A,compensation_cleaned!$F:$F,"Missing")</f>
        <v>1044648.4727722772</v>
      </c>
      <c r="V2062" t="str">
        <f t="shared" si="162"/>
        <v>Below Avg Pay</v>
      </c>
      <c r="W2062" t="str">
        <f t="shared" si="163"/>
        <v>Low/Avg Performer</v>
      </c>
      <c r="Y2062" t="str">
        <f t="shared" si="164"/>
        <v>Low Pay &amp; Low Performance</v>
      </c>
    </row>
    <row r="2063" spans="1:25">
      <c r="A2063" s="11" t="s">
        <v>2249</v>
      </c>
      <c r="B2063" s="12" t="s">
        <v>11</v>
      </c>
      <c r="C2063" s="12">
        <v>36</v>
      </c>
      <c r="D2063" s="12" t="s">
        <v>20</v>
      </c>
      <c r="E2063" s="12" t="s">
        <v>13</v>
      </c>
      <c r="F2063" s="12" t="s">
        <v>14</v>
      </c>
      <c r="G2063" s="13">
        <v>43291</v>
      </c>
      <c r="H2063" s="12" t="s">
        <v>413</v>
      </c>
      <c r="I2063" s="12" t="s">
        <v>31</v>
      </c>
      <c r="J2063" s="14" t="s">
        <v>24</v>
      </c>
      <c r="K2063" t="str">
        <f>_xlfn.XLOOKUP(A2063,attrition_cleaned!$A:$A,attrition_cleaned!$B:$B,"Missing")</f>
        <v>No</v>
      </c>
      <c r="L2063" s="13"/>
      <c r="M2063">
        <f>_xlfn.XLOOKUP(A2063,compensation_cleaned!$A:$A,compensation_cleaned!$B:$B,"Missing")</f>
        <v>1049988</v>
      </c>
      <c r="N2063">
        <f>_xlfn.XLOOKUP(A2063,compensation_cleaned!$A:$A,compensation_cleaned!$C:$C,"Missing")</f>
        <v>108816</v>
      </c>
      <c r="O2063" t="str">
        <f>_xlfn.XLOOKUP(A2063,compensation_cleaned!$A:$A,compensation_cleaned!$D:$D,"Missing")</f>
        <v>L3</v>
      </c>
      <c r="P2063">
        <f>_xlfn.XLOOKUP(A2063,engagement_pivot!$A:$A,engagement_pivot!$B:$B,"Missing")</f>
        <v>3</v>
      </c>
      <c r="Q2063" t="str">
        <f>IF(
  _xlfn.XLOOKUP(A2063, engagement_pivot!A:A, engagement_pivot!C:C, 0) &gt; 0,
  "Yes",
  "No"
)</f>
        <v>Yes</v>
      </c>
      <c r="R2063">
        <f t="shared" si="160"/>
        <v>65</v>
      </c>
      <c r="S2063" t="str">
        <f t="shared" si="161"/>
        <v>37+ months</v>
      </c>
      <c r="T2063">
        <f>_xlfn.XLOOKUP(A2063,performance_pivot!$A:$A,performance_pivot!$B:$B,"Missing")</f>
        <v>4</v>
      </c>
      <c r="U2063">
        <f>_xlfn.XLOOKUP(A2063,compensation_cleaned!$A:$A,compensation_cleaned!$F:$F,"Missing")</f>
        <v>1044648.4727722772</v>
      </c>
      <c r="V2063" t="str">
        <f t="shared" si="162"/>
        <v>Above Avg Pay</v>
      </c>
      <c r="W2063" t="str">
        <f t="shared" si="163"/>
        <v>High Performer</v>
      </c>
      <c r="Y2063" t="str">
        <f t="shared" si="164"/>
        <v>Well Aligned</v>
      </c>
    </row>
    <row r="2064" spans="1:25">
      <c r="A2064" s="7" t="s">
        <v>2250</v>
      </c>
      <c r="B2064" s="8" t="s">
        <v>19</v>
      </c>
      <c r="C2064" s="8">
        <v>44</v>
      </c>
      <c r="D2064" s="8" t="s">
        <v>20</v>
      </c>
      <c r="E2064" s="8" t="s">
        <v>26</v>
      </c>
      <c r="F2064" s="8" t="s">
        <v>58</v>
      </c>
      <c r="G2064" s="9">
        <v>45158</v>
      </c>
      <c r="H2064" s="8" t="s">
        <v>215</v>
      </c>
      <c r="I2064" s="8" t="s">
        <v>31</v>
      </c>
      <c r="J2064" s="10" t="s">
        <v>17</v>
      </c>
      <c r="K2064" t="str">
        <f>_xlfn.XLOOKUP(A2064,attrition_cleaned!$A:$A,attrition_cleaned!$B:$B,"Missing")</f>
        <v>No</v>
      </c>
      <c r="L2064" s="9"/>
      <c r="M2064">
        <f>_xlfn.XLOOKUP(A2064,compensation_cleaned!$A:$A,compensation_cleaned!$B:$B,"Missing")</f>
        <v>754590</v>
      </c>
      <c r="N2064">
        <f>_xlfn.XLOOKUP(A2064,compensation_cleaned!$A:$A,compensation_cleaned!$C:$C,"Missing")</f>
        <v>63106</v>
      </c>
      <c r="O2064" t="str">
        <f>_xlfn.XLOOKUP(A2064,compensation_cleaned!$A:$A,compensation_cleaned!$D:$D,"Missing")</f>
        <v>L2</v>
      </c>
      <c r="P2064">
        <f>_xlfn.XLOOKUP(A2064,engagement_pivot!$A:$A,engagement_pivot!$B:$B,"Missing")</f>
        <v>1</v>
      </c>
      <c r="Q2064" t="str">
        <f>IF(
  _xlfn.XLOOKUP(A2064, engagement_pivot!A:A, engagement_pivot!C:C, 0) &gt; 0,
  "Yes",
  "No"
)</f>
        <v>Yes</v>
      </c>
      <c r="R2064">
        <f t="shared" si="160"/>
        <v>4</v>
      </c>
      <c r="S2064" t="str">
        <f t="shared" si="161"/>
        <v>0–12 months</v>
      </c>
      <c r="T2064">
        <f>_xlfn.XLOOKUP(A2064,performance_pivot!$A:$A,performance_pivot!$B:$B,"Missing")</f>
        <v>3</v>
      </c>
      <c r="U2064">
        <f>_xlfn.XLOOKUP(A2064,compensation_cleaned!$A:$A,compensation_cleaned!$F:$F,"Missing")</f>
        <v>746435.40070921986</v>
      </c>
      <c r="V2064" t="str">
        <f t="shared" si="162"/>
        <v>Above Avg Pay</v>
      </c>
      <c r="W2064" t="str">
        <f t="shared" si="163"/>
        <v>Low/Avg Performer</v>
      </c>
      <c r="Y2064" t="str">
        <f t="shared" si="164"/>
        <v>Overpaid Low Performer</v>
      </c>
    </row>
    <row r="2065" spans="1:25">
      <c r="A2065" s="11" t="s">
        <v>2251</v>
      </c>
      <c r="B2065" s="12" t="s">
        <v>19</v>
      </c>
      <c r="C2065" s="12">
        <v>36</v>
      </c>
      <c r="D2065" s="12" t="s">
        <v>20</v>
      </c>
      <c r="E2065" s="12" t="s">
        <v>33</v>
      </c>
      <c r="F2065" s="12" t="s">
        <v>112</v>
      </c>
      <c r="G2065" s="13">
        <v>43068</v>
      </c>
      <c r="H2065" s="12" t="s">
        <v>164</v>
      </c>
      <c r="I2065" s="12" t="s">
        <v>45</v>
      </c>
      <c r="J2065" s="14" t="s">
        <v>24</v>
      </c>
      <c r="K2065" t="str">
        <f>_xlfn.XLOOKUP(A2065,attrition_cleaned!$A:$A,attrition_cleaned!$B:$B,"Missing")</f>
        <v>No</v>
      </c>
      <c r="L2065" s="13"/>
      <c r="M2065">
        <f>_xlfn.XLOOKUP(A2065,compensation_cleaned!$A:$A,compensation_cleaned!$B:$B,"Missing")</f>
        <v>419885</v>
      </c>
      <c r="N2065">
        <f>_xlfn.XLOOKUP(A2065,compensation_cleaned!$A:$A,compensation_cleaned!$C:$C,"Missing")</f>
        <v>54680</v>
      </c>
      <c r="O2065" t="str">
        <f>_xlfn.XLOOKUP(A2065,compensation_cleaned!$A:$A,compensation_cleaned!$D:$D,"Missing")</f>
        <v>L1</v>
      </c>
      <c r="P2065">
        <f>_xlfn.XLOOKUP(A2065,engagement_pivot!$A:$A,engagement_pivot!$B:$B,"Missing")</f>
        <v>1.5</v>
      </c>
      <c r="Q2065" t="str">
        <f>IF(
  _xlfn.XLOOKUP(A2065, engagement_pivot!A:A, engagement_pivot!C:C, 0) &gt; 0,
  "Yes",
  "No"
)</f>
        <v>Yes</v>
      </c>
      <c r="R2065">
        <f t="shared" si="160"/>
        <v>73</v>
      </c>
      <c r="S2065" t="str">
        <f t="shared" si="161"/>
        <v>37+ months</v>
      </c>
      <c r="T2065">
        <f>_xlfn.XLOOKUP(A2065,performance_pivot!$A:$A,performance_pivot!$B:$B,"Missing")</f>
        <v>3</v>
      </c>
      <c r="U2065">
        <f>_xlfn.XLOOKUP(A2065,compensation_cleaned!$A:$A,compensation_cleaned!$F:$F,"Missing")</f>
        <v>499723.03723404254</v>
      </c>
      <c r="V2065" t="str">
        <f t="shared" si="162"/>
        <v>Below Avg Pay</v>
      </c>
      <c r="W2065" t="str">
        <f t="shared" si="163"/>
        <v>Low/Avg Performer</v>
      </c>
      <c r="Y2065" t="str">
        <f t="shared" si="164"/>
        <v>Low Pay &amp; Low Performance</v>
      </c>
    </row>
    <row r="2066" spans="1:25">
      <c r="A2066" s="7" t="s">
        <v>2252</v>
      </c>
      <c r="B2066" s="8" t="s">
        <v>19</v>
      </c>
      <c r="C2066" s="8">
        <v>26</v>
      </c>
      <c r="D2066" s="8" t="s">
        <v>20</v>
      </c>
      <c r="E2066" s="8" t="s">
        <v>33</v>
      </c>
      <c r="F2066" s="8" t="s">
        <v>34</v>
      </c>
      <c r="G2066" s="9">
        <v>44541</v>
      </c>
      <c r="H2066" s="8" t="s">
        <v>413</v>
      </c>
      <c r="I2066" s="8" t="s">
        <v>70</v>
      </c>
      <c r="J2066" s="10" t="s">
        <v>24</v>
      </c>
      <c r="K2066" t="str">
        <f>_xlfn.XLOOKUP(A2066,attrition_cleaned!$A:$A,attrition_cleaned!$B:$B,"Missing")</f>
        <v>No</v>
      </c>
      <c r="L2066" s="9"/>
      <c r="M2066">
        <f>_xlfn.XLOOKUP(A2066,compensation_cleaned!$A:$A,compensation_cleaned!$B:$B,"Missing")</f>
        <v>2198294</v>
      </c>
      <c r="N2066">
        <f>_xlfn.XLOOKUP(A2066,compensation_cleaned!$A:$A,compensation_cleaned!$C:$C,"Missing")</f>
        <v>258462</v>
      </c>
      <c r="O2066" t="str">
        <f>_xlfn.XLOOKUP(A2066,compensation_cleaned!$A:$A,compensation_cleaned!$D:$D,"Missing")</f>
        <v>L5</v>
      </c>
      <c r="P2066">
        <f>_xlfn.XLOOKUP(A2066,engagement_pivot!$A:$A,engagement_pivot!$B:$B,"Missing")</f>
        <v>3.5</v>
      </c>
      <c r="Q2066" t="str">
        <f>IF(
  _xlfn.XLOOKUP(A2066, engagement_pivot!A:A, engagement_pivot!C:C, 0) &gt; 0,
  "Yes",
  "No"
)</f>
        <v>Yes</v>
      </c>
      <c r="R2066">
        <f t="shared" si="160"/>
        <v>24</v>
      </c>
      <c r="S2066" t="str">
        <f t="shared" si="161"/>
        <v>13–36 months</v>
      </c>
      <c r="T2066">
        <f>_xlfn.XLOOKUP(A2066,performance_pivot!$A:$A,performance_pivot!$B:$B,"Missing")</f>
        <v>4</v>
      </c>
      <c r="U2066">
        <f>_xlfn.XLOOKUP(A2066,compensation_cleaned!$A:$A,compensation_cleaned!$F:$F,"Missing")</f>
        <v>1044648.4727722772</v>
      </c>
      <c r="V2066" t="str">
        <f t="shared" si="162"/>
        <v>Above Avg Pay</v>
      </c>
      <c r="W2066" t="str">
        <f t="shared" si="163"/>
        <v>High Performer</v>
      </c>
      <c r="Y2066" t="str">
        <f t="shared" si="164"/>
        <v>Well Aligned</v>
      </c>
    </row>
    <row r="2067" spans="1:25">
      <c r="A2067" s="11" t="s">
        <v>2253</v>
      </c>
      <c r="B2067" s="12" t="s">
        <v>19</v>
      </c>
      <c r="C2067" s="12">
        <v>44</v>
      </c>
      <c r="D2067" s="12" t="s">
        <v>12</v>
      </c>
      <c r="E2067" s="12" t="s">
        <v>13</v>
      </c>
      <c r="F2067" s="12" t="s">
        <v>21</v>
      </c>
      <c r="G2067" s="13">
        <v>43090</v>
      </c>
      <c r="H2067" s="12" t="s">
        <v>545</v>
      </c>
      <c r="I2067" s="12" t="s">
        <v>45</v>
      </c>
      <c r="J2067" s="14" t="s">
        <v>17</v>
      </c>
      <c r="K2067" t="str">
        <f>_xlfn.XLOOKUP(A2067,attrition_cleaned!$A:$A,attrition_cleaned!$B:$B,"Missing")</f>
        <v>No</v>
      </c>
      <c r="L2067" s="13"/>
      <c r="M2067">
        <f>_xlfn.XLOOKUP(A2067,compensation_cleaned!$A:$A,compensation_cleaned!$B:$B,"Missing")</f>
        <v>546993</v>
      </c>
      <c r="N2067">
        <f>_xlfn.XLOOKUP(A2067,compensation_cleaned!$A:$A,compensation_cleaned!$C:$C,"Missing")</f>
        <v>47289</v>
      </c>
      <c r="O2067" t="str">
        <f>_xlfn.XLOOKUP(A2067,compensation_cleaned!$A:$A,compensation_cleaned!$D:$D,"Missing")</f>
        <v>L1</v>
      </c>
      <c r="P2067">
        <f>_xlfn.XLOOKUP(A2067,engagement_pivot!$A:$A,engagement_pivot!$B:$B,"Missing")</f>
        <v>2.6666666666666665</v>
      </c>
      <c r="Q2067" t="str">
        <f>IF(
  _xlfn.XLOOKUP(A2067, engagement_pivot!A:A, engagement_pivot!C:C, 0) &gt; 0,
  "Yes",
  "No"
)</f>
        <v>Yes</v>
      </c>
      <c r="R2067">
        <f t="shared" si="160"/>
        <v>72</v>
      </c>
      <c r="S2067" t="str">
        <f t="shared" si="161"/>
        <v>37+ months</v>
      </c>
      <c r="T2067">
        <f>_xlfn.XLOOKUP(A2067,performance_pivot!$A:$A,performance_pivot!$B:$B,"Missing")</f>
        <v>4</v>
      </c>
      <c r="U2067">
        <f>_xlfn.XLOOKUP(A2067,compensation_cleaned!$A:$A,compensation_cleaned!$F:$F,"Missing")</f>
        <v>499723.03723404254</v>
      </c>
      <c r="V2067" t="str">
        <f t="shared" si="162"/>
        <v>Above Avg Pay</v>
      </c>
      <c r="W2067" t="str">
        <f t="shared" si="163"/>
        <v>High Performer</v>
      </c>
      <c r="Y2067" t="str">
        <f t="shared" si="164"/>
        <v>Well Aligned</v>
      </c>
    </row>
    <row r="2068" spans="1:25">
      <c r="A2068" s="7" t="s">
        <v>2254</v>
      </c>
      <c r="B2068" s="8" t="s">
        <v>11</v>
      </c>
      <c r="C2068" s="8">
        <v>24</v>
      </c>
      <c r="D2068" s="8" t="s">
        <v>12</v>
      </c>
      <c r="E2068" s="8" t="s">
        <v>37</v>
      </c>
      <c r="F2068" s="8" t="s">
        <v>38</v>
      </c>
      <c r="G2068" s="9">
        <v>44074</v>
      </c>
      <c r="H2068" s="8" t="s">
        <v>159</v>
      </c>
      <c r="I2068" s="8" t="s">
        <v>56</v>
      </c>
      <c r="J2068" s="10" t="s">
        <v>24</v>
      </c>
      <c r="K2068" t="str">
        <f>_xlfn.XLOOKUP(A2068,attrition_cleaned!$A:$A,attrition_cleaned!$B:$B,"Missing")</f>
        <v>No</v>
      </c>
      <c r="L2068" s="9"/>
      <c r="M2068">
        <f>_xlfn.XLOOKUP(A2068,compensation_cleaned!$A:$A,compensation_cleaned!$B:$B,"Missing")</f>
        <v>520647</v>
      </c>
      <c r="N2068">
        <f>_xlfn.XLOOKUP(A2068,compensation_cleaned!$A:$A,compensation_cleaned!$C:$C,"Missing")</f>
        <v>56561</v>
      </c>
      <c r="O2068" t="str">
        <f>_xlfn.XLOOKUP(A2068,compensation_cleaned!$A:$A,compensation_cleaned!$D:$D,"Missing")</f>
        <v>L1</v>
      </c>
      <c r="P2068">
        <f>_xlfn.XLOOKUP(A2068,engagement_pivot!$A:$A,engagement_pivot!$B:$B,"Missing")</f>
        <v>4.666666666666667</v>
      </c>
      <c r="Q2068" t="str">
        <f>IF(
  _xlfn.XLOOKUP(A2068, engagement_pivot!A:A, engagement_pivot!C:C, 0) &gt; 0,
  "Yes",
  "No"
)</f>
        <v>Yes</v>
      </c>
      <c r="R2068">
        <f t="shared" si="160"/>
        <v>40</v>
      </c>
      <c r="S2068" t="str">
        <f t="shared" si="161"/>
        <v>37+ months</v>
      </c>
      <c r="T2068">
        <f>_xlfn.XLOOKUP(A2068,performance_pivot!$A:$A,performance_pivot!$B:$B,"Missing")</f>
        <v>3.6666666666666665</v>
      </c>
      <c r="U2068">
        <f>_xlfn.XLOOKUP(A2068,compensation_cleaned!$A:$A,compensation_cleaned!$F:$F,"Missing")</f>
        <v>499723.03723404254</v>
      </c>
      <c r="V2068" t="str">
        <f t="shared" si="162"/>
        <v>Above Avg Pay</v>
      </c>
      <c r="W2068" t="str">
        <f t="shared" si="163"/>
        <v>Low/Avg Performer</v>
      </c>
      <c r="Y2068" t="str">
        <f t="shared" si="164"/>
        <v>Overpaid Low Performer</v>
      </c>
    </row>
    <row r="2069" spans="1:25">
      <c r="A2069" s="11" t="s">
        <v>2255</v>
      </c>
      <c r="B2069" s="12" t="s">
        <v>11</v>
      </c>
      <c r="C2069" s="12">
        <v>33</v>
      </c>
      <c r="D2069" s="12" t="s">
        <v>12</v>
      </c>
      <c r="E2069" s="12" t="s">
        <v>26</v>
      </c>
      <c r="F2069" s="12" t="s">
        <v>58</v>
      </c>
      <c r="G2069" s="13">
        <v>43071</v>
      </c>
      <c r="H2069" s="12" t="s">
        <v>244</v>
      </c>
      <c r="I2069" s="12" t="s">
        <v>56</v>
      </c>
      <c r="J2069" s="14" t="s">
        <v>24</v>
      </c>
      <c r="K2069" t="str">
        <f>_xlfn.XLOOKUP(A2069,attrition_cleaned!$A:$A,attrition_cleaned!$B:$B,"Missing")</f>
        <v>No</v>
      </c>
      <c r="L2069" s="13"/>
      <c r="M2069">
        <f>_xlfn.XLOOKUP(A2069,compensation_cleaned!$A:$A,compensation_cleaned!$B:$B,"Missing")</f>
        <v>483364</v>
      </c>
      <c r="N2069">
        <f>_xlfn.XLOOKUP(A2069,compensation_cleaned!$A:$A,compensation_cleaned!$C:$C,"Missing")</f>
        <v>41368</v>
      </c>
      <c r="O2069" t="str">
        <f>_xlfn.XLOOKUP(A2069,compensation_cleaned!$A:$A,compensation_cleaned!$D:$D,"Missing")</f>
        <v>L1</v>
      </c>
      <c r="P2069">
        <f>_xlfn.XLOOKUP(A2069,engagement_pivot!$A:$A,engagement_pivot!$B:$B,"Missing")</f>
        <v>1</v>
      </c>
      <c r="Q2069" t="str">
        <f>IF(
  _xlfn.XLOOKUP(A2069, engagement_pivot!A:A, engagement_pivot!C:C, 0) &gt; 0,
  "Yes",
  "No"
)</f>
        <v>Yes</v>
      </c>
      <c r="R2069">
        <f t="shared" si="160"/>
        <v>72</v>
      </c>
      <c r="S2069" t="str">
        <f t="shared" si="161"/>
        <v>37+ months</v>
      </c>
      <c r="T2069">
        <f>_xlfn.XLOOKUP(A2069,performance_pivot!$A:$A,performance_pivot!$B:$B,"Missing")</f>
        <v>4</v>
      </c>
      <c r="U2069">
        <f>_xlfn.XLOOKUP(A2069,compensation_cleaned!$A:$A,compensation_cleaned!$F:$F,"Missing")</f>
        <v>499723.03723404254</v>
      </c>
      <c r="V2069" t="str">
        <f t="shared" si="162"/>
        <v>Below Avg Pay</v>
      </c>
      <c r="W2069" t="str">
        <f t="shared" si="163"/>
        <v>High Performer</v>
      </c>
      <c r="Y2069" t="str">
        <f t="shared" si="164"/>
        <v>Underpaid High Performer</v>
      </c>
    </row>
    <row r="2070" spans="1:25">
      <c r="A2070" s="7" t="s">
        <v>2256</v>
      </c>
      <c r="B2070" s="8" t="s">
        <v>19</v>
      </c>
      <c r="C2070" s="8">
        <v>43</v>
      </c>
      <c r="D2070" s="8" t="s">
        <v>12</v>
      </c>
      <c r="E2070" s="8" t="s">
        <v>33</v>
      </c>
      <c r="F2070" s="8" t="s">
        <v>112</v>
      </c>
      <c r="G2070" s="9">
        <v>43161</v>
      </c>
      <c r="H2070" s="8" t="s">
        <v>171</v>
      </c>
      <c r="I2070" s="8" t="s">
        <v>70</v>
      </c>
      <c r="J2070" s="10" t="s">
        <v>24</v>
      </c>
      <c r="K2070" t="str">
        <f>_xlfn.XLOOKUP(A2070,attrition_cleaned!$A:$A,attrition_cleaned!$B:$B,"Missing")</f>
        <v>Yes</v>
      </c>
      <c r="L2070" s="9">
        <v>43819</v>
      </c>
      <c r="M2070">
        <f>_xlfn.XLOOKUP(A2070,compensation_cleaned!$A:$A,compensation_cleaned!$B:$B,"Missing")</f>
        <v>1009790</v>
      </c>
      <c r="N2070">
        <f>_xlfn.XLOOKUP(A2070,compensation_cleaned!$A:$A,compensation_cleaned!$C:$C,"Missing")</f>
        <v>78835</v>
      </c>
      <c r="O2070" t="str">
        <f>_xlfn.XLOOKUP(A2070,compensation_cleaned!$A:$A,compensation_cleaned!$D:$D,"Missing")</f>
        <v>L3</v>
      </c>
      <c r="P2070">
        <f>_xlfn.XLOOKUP(A2070,engagement_pivot!$A:$A,engagement_pivot!$B:$B,"Missing")</f>
        <v>3</v>
      </c>
      <c r="Q2070" t="str">
        <f>IF(
  _xlfn.XLOOKUP(A2070, engagement_pivot!A:A, engagement_pivot!C:C, 0) &gt; 0,
  "Yes",
  "No"
)</f>
        <v>Yes</v>
      </c>
      <c r="R2070">
        <f t="shared" si="160"/>
        <v>21</v>
      </c>
      <c r="S2070" t="str">
        <f t="shared" si="161"/>
        <v>13–36 months</v>
      </c>
      <c r="T2070">
        <f>_xlfn.XLOOKUP(A2070,performance_pivot!$A:$A,performance_pivot!$B:$B,"Missing")</f>
        <v>3</v>
      </c>
      <c r="U2070">
        <f>_xlfn.XLOOKUP(A2070,compensation_cleaned!$A:$A,compensation_cleaned!$F:$F,"Missing")</f>
        <v>1044648.4727722772</v>
      </c>
      <c r="V2070" t="str">
        <f t="shared" si="162"/>
        <v>Below Avg Pay</v>
      </c>
      <c r="W2070" t="str">
        <f t="shared" si="163"/>
        <v>Low/Avg Performer</v>
      </c>
      <c r="Y2070" t="str">
        <f t="shared" si="164"/>
        <v>Low Pay &amp; Low Performance</v>
      </c>
    </row>
    <row r="2071" spans="1:25">
      <c r="A2071" s="11" t="s">
        <v>2257</v>
      </c>
      <c r="B2071" s="12" t="s">
        <v>19</v>
      </c>
      <c r="C2071" s="12">
        <v>30</v>
      </c>
      <c r="D2071" s="12" t="s">
        <v>20</v>
      </c>
      <c r="E2071" s="12" t="s">
        <v>49</v>
      </c>
      <c r="F2071" s="12" t="s">
        <v>68</v>
      </c>
      <c r="G2071" s="13">
        <v>43214</v>
      </c>
      <c r="H2071" s="12" t="s">
        <v>133</v>
      </c>
      <c r="I2071" s="12" t="s">
        <v>23</v>
      </c>
      <c r="J2071" s="14" t="s">
        <v>24</v>
      </c>
      <c r="K2071" t="str">
        <f>_xlfn.XLOOKUP(A2071,attrition_cleaned!$A:$A,attrition_cleaned!$B:$B,"Missing")</f>
        <v>No</v>
      </c>
      <c r="L2071" s="13"/>
      <c r="M2071">
        <f>_xlfn.XLOOKUP(A2071,compensation_cleaned!$A:$A,compensation_cleaned!$B:$B,"Missing")</f>
        <v>569369</v>
      </c>
      <c r="N2071">
        <f>_xlfn.XLOOKUP(A2071,compensation_cleaned!$A:$A,compensation_cleaned!$C:$C,"Missing")</f>
        <v>54524</v>
      </c>
      <c r="O2071" t="str">
        <f>_xlfn.XLOOKUP(A2071,compensation_cleaned!$A:$A,compensation_cleaned!$D:$D,"Missing")</f>
        <v>L1</v>
      </c>
      <c r="P2071">
        <f>_xlfn.XLOOKUP(A2071,engagement_pivot!$A:$A,engagement_pivot!$B:$B,"Missing")</f>
        <v>4</v>
      </c>
      <c r="Q2071" t="str">
        <f>IF(
  _xlfn.XLOOKUP(A2071, engagement_pivot!A:A, engagement_pivot!C:C, 0) &gt; 0,
  "Yes",
  "No"
)</f>
        <v>Yes</v>
      </c>
      <c r="R2071">
        <f t="shared" si="160"/>
        <v>68</v>
      </c>
      <c r="S2071" t="str">
        <f t="shared" si="161"/>
        <v>37+ months</v>
      </c>
      <c r="T2071">
        <f>_xlfn.XLOOKUP(A2071,performance_pivot!$A:$A,performance_pivot!$B:$B,"Missing")</f>
        <v>3.5</v>
      </c>
      <c r="U2071">
        <f>_xlfn.XLOOKUP(A2071,compensation_cleaned!$A:$A,compensation_cleaned!$F:$F,"Missing")</f>
        <v>499723.03723404254</v>
      </c>
      <c r="V2071" t="str">
        <f t="shared" si="162"/>
        <v>Above Avg Pay</v>
      </c>
      <c r="W2071" t="str">
        <f t="shared" si="163"/>
        <v>Low/Avg Performer</v>
      </c>
      <c r="Y2071" t="str">
        <f t="shared" si="164"/>
        <v>Overpaid Low Performer</v>
      </c>
    </row>
    <row r="2072" spans="1:25">
      <c r="A2072" s="7" t="s">
        <v>2258</v>
      </c>
      <c r="B2072" s="8" t="s">
        <v>19</v>
      </c>
      <c r="C2072" s="8">
        <v>35</v>
      </c>
      <c r="D2072" s="8" t="s">
        <v>20</v>
      </c>
      <c r="E2072" s="8" t="s">
        <v>33</v>
      </c>
      <c r="F2072" s="8" t="s">
        <v>34</v>
      </c>
      <c r="G2072" s="9">
        <v>43130</v>
      </c>
      <c r="H2072" s="8" t="s">
        <v>74</v>
      </c>
      <c r="I2072" s="8" t="s">
        <v>45</v>
      </c>
      <c r="J2072" s="10" t="s">
        <v>17</v>
      </c>
      <c r="K2072" t="str">
        <f>_xlfn.XLOOKUP(A2072,attrition_cleaned!$A:$A,attrition_cleaned!$B:$B,"Missing")</f>
        <v>Yes</v>
      </c>
      <c r="L2072" s="9">
        <v>44697</v>
      </c>
      <c r="M2072">
        <f>_xlfn.XLOOKUP(A2072,compensation_cleaned!$A:$A,compensation_cleaned!$B:$B,"Missing")</f>
        <v>499633</v>
      </c>
      <c r="N2072">
        <f>_xlfn.XLOOKUP(A2072,compensation_cleaned!$A:$A,compensation_cleaned!$C:$C,"Missing")</f>
        <v>51142</v>
      </c>
      <c r="O2072" t="str">
        <f>_xlfn.XLOOKUP(A2072,compensation_cleaned!$A:$A,compensation_cleaned!$D:$D,"Missing")</f>
        <v>L1</v>
      </c>
      <c r="P2072">
        <f>_xlfn.XLOOKUP(A2072,engagement_pivot!$A:$A,engagement_pivot!$B:$B,"Missing")</f>
        <v>4</v>
      </c>
      <c r="Q2072" t="str">
        <f>IF(
  _xlfn.XLOOKUP(A2072, engagement_pivot!A:A, engagement_pivot!C:C, 0) &gt; 0,
  "Yes",
  "No"
)</f>
        <v>Yes</v>
      </c>
      <c r="R2072">
        <f t="shared" si="160"/>
        <v>51</v>
      </c>
      <c r="S2072" t="str">
        <f t="shared" si="161"/>
        <v>37+ months</v>
      </c>
      <c r="T2072">
        <f>_xlfn.XLOOKUP(A2072,performance_pivot!$A:$A,performance_pivot!$B:$B,"Missing")</f>
        <v>4</v>
      </c>
      <c r="U2072">
        <f>_xlfn.XLOOKUP(A2072,compensation_cleaned!$A:$A,compensation_cleaned!$F:$F,"Missing")</f>
        <v>499723.03723404254</v>
      </c>
      <c r="V2072" t="str">
        <f t="shared" si="162"/>
        <v>Below Avg Pay</v>
      </c>
      <c r="W2072" t="str">
        <f t="shared" si="163"/>
        <v>High Performer</v>
      </c>
      <c r="Y2072" t="str">
        <f t="shared" si="164"/>
        <v>Underpaid High Performer</v>
      </c>
    </row>
    <row r="2073" spans="1:25">
      <c r="A2073" s="11" t="s">
        <v>2259</v>
      </c>
      <c r="B2073" s="12" t="s">
        <v>19</v>
      </c>
      <c r="C2073" s="12">
        <v>22</v>
      </c>
      <c r="D2073" s="12" t="s">
        <v>20</v>
      </c>
      <c r="E2073" s="12" t="s">
        <v>49</v>
      </c>
      <c r="F2073" s="12" t="s">
        <v>50</v>
      </c>
      <c r="G2073" s="13">
        <v>44549</v>
      </c>
      <c r="H2073" s="12" t="s">
        <v>223</v>
      </c>
      <c r="I2073" s="12" t="s">
        <v>31</v>
      </c>
      <c r="J2073" s="14" t="s">
        <v>24</v>
      </c>
      <c r="K2073" t="str">
        <f>_xlfn.XLOOKUP(A2073,attrition_cleaned!$A:$A,attrition_cleaned!$B:$B,"Missing")</f>
        <v>No</v>
      </c>
      <c r="L2073" s="13"/>
      <c r="M2073">
        <f>_xlfn.XLOOKUP(A2073,compensation_cleaned!$A:$A,compensation_cleaned!$B:$B,"Missing")</f>
        <v>1443073</v>
      </c>
      <c r="N2073">
        <f>_xlfn.XLOOKUP(A2073,compensation_cleaned!$A:$A,compensation_cleaned!$C:$C,"Missing")</f>
        <v>109202</v>
      </c>
      <c r="O2073" t="str">
        <f>_xlfn.XLOOKUP(A2073,compensation_cleaned!$A:$A,compensation_cleaned!$D:$D,"Missing")</f>
        <v>L4</v>
      </c>
      <c r="P2073">
        <f>_xlfn.XLOOKUP(A2073,engagement_pivot!$A:$A,engagement_pivot!$B:$B,"Missing")</f>
        <v>2</v>
      </c>
      <c r="Q2073" t="str">
        <f>IF(
  _xlfn.XLOOKUP(A2073, engagement_pivot!A:A, engagement_pivot!C:C, 0) &gt; 0,
  "Yes",
  "No"
)</f>
        <v>Yes</v>
      </c>
      <c r="R2073">
        <f t="shared" si="160"/>
        <v>24</v>
      </c>
      <c r="S2073" t="str">
        <f t="shared" si="161"/>
        <v>13–36 months</v>
      </c>
      <c r="T2073">
        <f>_xlfn.XLOOKUP(A2073,performance_pivot!$A:$A,performance_pivot!$B:$B,"Missing")</f>
        <v>3.6666666666666665</v>
      </c>
      <c r="U2073">
        <f>_xlfn.XLOOKUP(A2073,compensation_cleaned!$A:$A,compensation_cleaned!$F:$F,"Missing")</f>
        <v>1044648.4727722772</v>
      </c>
      <c r="V2073" t="str">
        <f t="shared" si="162"/>
        <v>Above Avg Pay</v>
      </c>
      <c r="W2073" t="str">
        <f t="shared" si="163"/>
        <v>Low/Avg Performer</v>
      </c>
      <c r="Y2073" t="str">
        <f t="shared" si="164"/>
        <v>Overpaid Low Performer</v>
      </c>
    </row>
    <row r="2074" spans="1:25">
      <c r="A2074" s="7" t="s">
        <v>2260</v>
      </c>
      <c r="B2074" s="8" t="s">
        <v>11</v>
      </c>
      <c r="C2074" s="8">
        <v>36</v>
      </c>
      <c r="D2074" s="8" t="s">
        <v>20</v>
      </c>
      <c r="E2074" s="8" t="s">
        <v>13</v>
      </c>
      <c r="F2074" s="8" t="s">
        <v>21</v>
      </c>
      <c r="G2074" s="9">
        <v>43060</v>
      </c>
      <c r="H2074" s="8" t="s">
        <v>84</v>
      </c>
      <c r="I2074" s="8" t="s">
        <v>31</v>
      </c>
      <c r="J2074" s="10" t="s">
        <v>24</v>
      </c>
      <c r="K2074" t="str">
        <f>_xlfn.XLOOKUP(A2074,attrition_cleaned!$A:$A,attrition_cleaned!$B:$B,"Missing")</f>
        <v>No</v>
      </c>
      <c r="L2074" s="9"/>
      <c r="M2074">
        <f>_xlfn.XLOOKUP(A2074,compensation_cleaned!$A:$A,compensation_cleaned!$B:$B,"Missing")</f>
        <v>820351</v>
      </c>
      <c r="N2074">
        <f>_xlfn.XLOOKUP(A2074,compensation_cleaned!$A:$A,compensation_cleaned!$C:$C,"Missing")</f>
        <v>78967</v>
      </c>
      <c r="O2074" t="str">
        <f>_xlfn.XLOOKUP(A2074,compensation_cleaned!$A:$A,compensation_cleaned!$D:$D,"Missing")</f>
        <v>L2</v>
      </c>
      <c r="P2074">
        <f>_xlfn.XLOOKUP(A2074,engagement_pivot!$A:$A,engagement_pivot!$B:$B,"Missing")</f>
        <v>1.5</v>
      </c>
      <c r="Q2074" t="str">
        <f>IF(
  _xlfn.XLOOKUP(A2074, engagement_pivot!A:A, engagement_pivot!C:C, 0) &gt; 0,
  "Yes",
  "No"
)</f>
        <v>Yes</v>
      </c>
      <c r="R2074">
        <f t="shared" si="160"/>
        <v>73</v>
      </c>
      <c r="S2074" t="str">
        <f t="shared" si="161"/>
        <v>37+ months</v>
      </c>
      <c r="T2074">
        <f>_xlfn.XLOOKUP(A2074,performance_pivot!$A:$A,performance_pivot!$B:$B,"Missing")</f>
        <v>3</v>
      </c>
      <c r="U2074">
        <f>_xlfn.XLOOKUP(A2074,compensation_cleaned!$A:$A,compensation_cleaned!$F:$F,"Missing")</f>
        <v>746435.40070921986</v>
      </c>
      <c r="V2074" t="str">
        <f t="shared" si="162"/>
        <v>Above Avg Pay</v>
      </c>
      <c r="W2074" t="str">
        <f t="shared" si="163"/>
        <v>Low/Avg Performer</v>
      </c>
      <c r="Y2074" t="str">
        <f t="shared" si="164"/>
        <v>Overpaid Low Performer</v>
      </c>
    </row>
    <row r="2075" spans="1:25">
      <c r="A2075" s="11" t="s">
        <v>2261</v>
      </c>
      <c r="B2075" s="12" t="s">
        <v>19</v>
      </c>
      <c r="C2075" s="12">
        <v>25</v>
      </c>
      <c r="D2075" s="12" t="s">
        <v>12</v>
      </c>
      <c r="E2075" s="12" t="s">
        <v>49</v>
      </c>
      <c r="F2075" s="12" t="s">
        <v>50</v>
      </c>
      <c r="G2075" s="13">
        <v>43736</v>
      </c>
      <c r="H2075" s="12" t="s">
        <v>626</v>
      </c>
      <c r="I2075" s="12" t="s">
        <v>23</v>
      </c>
      <c r="J2075" s="14" t="s">
        <v>24</v>
      </c>
      <c r="K2075" t="str">
        <f>_xlfn.XLOOKUP(A2075,attrition_cleaned!$A:$A,attrition_cleaned!$B:$B,"Missing")</f>
        <v>No</v>
      </c>
      <c r="L2075" s="13"/>
      <c r="M2075">
        <f>_xlfn.XLOOKUP(A2075,compensation_cleaned!$A:$A,compensation_cleaned!$B:$B,"Missing")</f>
        <v>737817</v>
      </c>
      <c r="N2075">
        <f>_xlfn.XLOOKUP(A2075,compensation_cleaned!$A:$A,compensation_cleaned!$C:$C,"Missing")</f>
        <v>67998</v>
      </c>
      <c r="O2075" t="str">
        <f>_xlfn.XLOOKUP(A2075,compensation_cleaned!$A:$A,compensation_cleaned!$D:$D,"Missing")</f>
        <v>L2</v>
      </c>
      <c r="P2075">
        <f>_xlfn.XLOOKUP(A2075,engagement_pivot!$A:$A,engagement_pivot!$B:$B,"Missing")</f>
        <v>2.6666666666666665</v>
      </c>
      <c r="Q2075" t="str">
        <f>IF(
  _xlfn.XLOOKUP(A2075, engagement_pivot!A:A, engagement_pivot!C:C, 0) &gt; 0,
  "Yes",
  "No"
)</f>
        <v>Yes</v>
      </c>
      <c r="R2075">
        <f t="shared" si="160"/>
        <v>51</v>
      </c>
      <c r="S2075" t="str">
        <f t="shared" si="161"/>
        <v>37+ months</v>
      </c>
      <c r="T2075">
        <f>_xlfn.XLOOKUP(A2075,performance_pivot!$A:$A,performance_pivot!$B:$B,"Missing")</f>
        <v>3.25</v>
      </c>
      <c r="U2075">
        <f>_xlfn.XLOOKUP(A2075,compensation_cleaned!$A:$A,compensation_cleaned!$F:$F,"Missing")</f>
        <v>746435.40070921986</v>
      </c>
      <c r="V2075" t="str">
        <f t="shared" si="162"/>
        <v>Below Avg Pay</v>
      </c>
      <c r="W2075" t="str">
        <f t="shared" si="163"/>
        <v>Low/Avg Performer</v>
      </c>
      <c r="Y2075" t="str">
        <f t="shared" si="164"/>
        <v>Low Pay &amp; Low Performance</v>
      </c>
    </row>
    <row r="2076" spans="1:25">
      <c r="A2076" s="7" t="s">
        <v>2262</v>
      </c>
      <c r="B2076" s="8" t="s">
        <v>19</v>
      </c>
      <c r="C2076" s="8">
        <v>32</v>
      </c>
      <c r="D2076" s="8" t="s">
        <v>12</v>
      </c>
      <c r="E2076" s="8" t="s">
        <v>26</v>
      </c>
      <c r="F2076" s="8" t="s">
        <v>27</v>
      </c>
      <c r="G2076" s="9">
        <v>43903</v>
      </c>
      <c r="H2076" s="8" t="s">
        <v>60</v>
      </c>
      <c r="I2076" s="8" t="s">
        <v>70</v>
      </c>
      <c r="J2076" s="10" t="s">
        <v>24</v>
      </c>
      <c r="K2076" t="str">
        <f>_xlfn.XLOOKUP(A2076,attrition_cleaned!$A:$A,attrition_cleaned!$B:$B,"Missing")</f>
        <v>Yes</v>
      </c>
      <c r="L2076" s="9">
        <v>45111</v>
      </c>
      <c r="M2076">
        <f>_xlfn.XLOOKUP(A2076,compensation_cleaned!$A:$A,compensation_cleaned!$B:$B,"Missing")</f>
        <v>1104920</v>
      </c>
      <c r="N2076">
        <f>_xlfn.XLOOKUP(A2076,compensation_cleaned!$A:$A,compensation_cleaned!$C:$C,"Missing")</f>
        <v>57054</v>
      </c>
      <c r="O2076" t="str">
        <f>_xlfn.XLOOKUP(A2076,compensation_cleaned!$A:$A,compensation_cleaned!$D:$D,"Missing")</f>
        <v>L3</v>
      </c>
      <c r="P2076">
        <f>_xlfn.XLOOKUP(A2076,engagement_pivot!$A:$A,engagement_pivot!$B:$B,"Missing")</f>
        <v>3.3333333333333335</v>
      </c>
      <c r="Q2076" t="str">
        <f>IF(
  _xlfn.XLOOKUP(A2076, engagement_pivot!A:A, engagement_pivot!C:C, 0) &gt; 0,
  "Yes",
  "No"
)</f>
        <v>Yes</v>
      </c>
      <c r="R2076">
        <f t="shared" si="160"/>
        <v>39</v>
      </c>
      <c r="S2076" t="str">
        <f t="shared" si="161"/>
        <v>37+ months</v>
      </c>
      <c r="T2076">
        <f>_xlfn.XLOOKUP(A2076,performance_pivot!$A:$A,performance_pivot!$B:$B,"Missing")</f>
        <v>2.75</v>
      </c>
      <c r="U2076">
        <f>_xlfn.XLOOKUP(A2076,compensation_cleaned!$A:$A,compensation_cleaned!$F:$F,"Missing")</f>
        <v>1044648.4727722772</v>
      </c>
      <c r="V2076" t="str">
        <f t="shared" si="162"/>
        <v>Above Avg Pay</v>
      </c>
      <c r="W2076" t="str">
        <f t="shared" si="163"/>
        <v>Low/Avg Performer</v>
      </c>
      <c r="Y2076" t="str">
        <f t="shared" si="164"/>
        <v>Overpaid Low Performer</v>
      </c>
    </row>
    <row r="2077" spans="1:25">
      <c r="A2077" s="11" t="s">
        <v>2263</v>
      </c>
      <c r="B2077" s="12" t="s">
        <v>11</v>
      </c>
      <c r="C2077" s="12">
        <v>28</v>
      </c>
      <c r="D2077" s="12" t="s">
        <v>20</v>
      </c>
      <c r="E2077" s="12" t="s">
        <v>49</v>
      </c>
      <c r="F2077" s="12" t="s">
        <v>50</v>
      </c>
      <c r="G2077" s="13">
        <v>45117</v>
      </c>
      <c r="H2077" s="12" t="s">
        <v>198</v>
      </c>
      <c r="I2077" s="12" t="s">
        <v>70</v>
      </c>
      <c r="J2077" s="14" t="s">
        <v>24</v>
      </c>
      <c r="K2077" t="str">
        <f>_xlfn.XLOOKUP(A2077,attrition_cleaned!$A:$A,attrition_cleaned!$B:$B,"Missing")</f>
        <v>No</v>
      </c>
      <c r="L2077" s="13"/>
      <c r="M2077">
        <f>_xlfn.XLOOKUP(A2077,compensation_cleaned!$A:$A,compensation_cleaned!$B:$B,"Missing")</f>
        <v>546253</v>
      </c>
      <c r="N2077">
        <f>_xlfn.XLOOKUP(A2077,compensation_cleaned!$A:$A,compensation_cleaned!$C:$C,"Missing")</f>
        <v>60362</v>
      </c>
      <c r="O2077" t="str">
        <f>_xlfn.XLOOKUP(A2077,compensation_cleaned!$A:$A,compensation_cleaned!$D:$D,"Missing")</f>
        <v>L1</v>
      </c>
      <c r="P2077">
        <f>_xlfn.XLOOKUP(A2077,engagement_pivot!$A:$A,engagement_pivot!$B:$B,"Missing")</f>
        <v>1</v>
      </c>
      <c r="Q2077" t="str">
        <f>IF(
  _xlfn.XLOOKUP(A2077, engagement_pivot!A:A, engagement_pivot!C:C, 0) &gt; 0,
  "Yes",
  "No"
)</f>
        <v>Yes</v>
      </c>
      <c r="R2077">
        <f t="shared" si="160"/>
        <v>5</v>
      </c>
      <c r="S2077" t="str">
        <f t="shared" si="161"/>
        <v>0–12 months</v>
      </c>
      <c r="T2077">
        <f>_xlfn.XLOOKUP(A2077,performance_pivot!$A:$A,performance_pivot!$B:$B,"Missing")</f>
        <v>3</v>
      </c>
      <c r="U2077">
        <f>_xlfn.XLOOKUP(A2077,compensation_cleaned!$A:$A,compensation_cleaned!$F:$F,"Missing")</f>
        <v>499723.03723404254</v>
      </c>
      <c r="V2077" t="str">
        <f t="shared" si="162"/>
        <v>Above Avg Pay</v>
      </c>
      <c r="W2077" t="str">
        <f t="shared" si="163"/>
        <v>Low/Avg Performer</v>
      </c>
      <c r="Y2077" t="str">
        <f t="shared" si="164"/>
        <v>Overpaid Low Performer</v>
      </c>
    </row>
    <row r="2078" spans="1:25">
      <c r="A2078" s="7" t="s">
        <v>2264</v>
      </c>
      <c r="B2078" s="8" t="s">
        <v>19</v>
      </c>
      <c r="C2078" s="8">
        <v>28</v>
      </c>
      <c r="D2078" s="8" t="s">
        <v>12</v>
      </c>
      <c r="E2078" s="8" t="s">
        <v>33</v>
      </c>
      <c r="F2078" s="8" t="s">
        <v>112</v>
      </c>
      <c r="G2078" s="9">
        <v>45024</v>
      </c>
      <c r="H2078" s="8" t="s">
        <v>275</v>
      </c>
      <c r="I2078" s="8" t="s">
        <v>70</v>
      </c>
      <c r="J2078" s="10" t="s">
        <v>24</v>
      </c>
      <c r="K2078" t="str">
        <f>_xlfn.XLOOKUP(A2078,attrition_cleaned!$A:$A,attrition_cleaned!$B:$B,"Missing")</f>
        <v>Yes</v>
      </c>
      <c r="L2078" s="9">
        <v>46660</v>
      </c>
      <c r="M2078">
        <f>_xlfn.XLOOKUP(A2078,compensation_cleaned!$A:$A,compensation_cleaned!$B:$B,"Missing")</f>
        <v>694822</v>
      </c>
      <c r="N2078">
        <f>_xlfn.XLOOKUP(A2078,compensation_cleaned!$A:$A,compensation_cleaned!$C:$C,"Missing")</f>
        <v>103122</v>
      </c>
      <c r="O2078" t="str">
        <f>_xlfn.XLOOKUP(A2078,compensation_cleaned!$A:$A,compensation_cleaned!$D:$D,"Missing")</f>
        <v>L2</v>
      </c>
      <c r="P2078">
        <f>_xlfn.XLOOKUP(A2078,engagement_pivot!$A:$A,engagement_pivot!$B:$B,"Missing")</f>
        <v>3.6666666666666665</v>
      </c>
      <c r="Q2078" t="str">
        <f>IF(
  _xlfn.XLOOKUP(A2078, engagement_pivot!A:A, engagement_pivot!C:C, 0) &gt; 0,
  "Yes",
  "No"
)</f>
        <v>Yes</v>
      </c>
      <c r="R2078">
        <f t="shared" si="160"/>
        <v>53</v>
      </c>
      <c r="S2078" t="str">
        <f t="shared" si="161"/>
        <v>37+ months</v>
      </c>
      <c r="T2078">
        <f>_xlfn.XLOOKUP(A2078,performance_pivot!$A:$A,performance_pivot!$B:$B,"Missing")</f>
        <v>5</v>
      </c>
      <c r="U2078">
        <f>_xlfn.XLOOKUP(A2078,compensation_cleaned!$A:$A,compensation_cleaned!$F:$F,"Missing")</f>
        <v>746435.40070921986</v>
      </c>
      <c r="V2078" t="str">
        <f t="shared" si="162"/>
        <v>Below Avg Pay</v>
      </c>
      <c r="W2078" t="str">
        <f t="shared" si="163"/>
        <v>High Performer</v>
      </c>
      <c r="Y2078" t="str">
        <f t="shared" si="164"/>
        <v>Underpaid High Performer</v>
      </c>
    </row>
    <row r="2079" spans="1:25">
      <c r="A2079" s="11" t="s">
        <v>2265</v>
      </c>
      <c r="B2079" s="12" t="s">
        <v>19</v>
      </c>
      <c r="C2079" s="12">
        <v>44</v>
      </c>
      <c r="D2079" s="12" t="s">
        <v>20</v>
      </c>
      <c r="E2079" s="12" t="s">
        <v>37</v>
      </c>
      <c r="F2079" s="12" t="s">
        <v>38</v>
      </c>
      <c r="G2079" s="13">
        <v>44736</v>
      </c>
      <c r="H2079" s="12" t="s">
        <v>265</v>
      </c>
      <c r="I2079" s="12" t="s">
        <v>16</v>
      </c>
      <c r="J2079" s="14" t="s">
        <v>24</v>
      </c>
      <c r="K2079" t="str">
        <f>_xlfn.XLOOKUP(A2079,attrition_cleaned!$A:$A,attrition_cleaned!$B:$B,"Missing")</f>
        <v>No</v>
      </c>
      <c r="L2079" s="13"/>
      <c r="M2079">
        <f>_xlfn.XLOOKUP(A2079,compensation_cleaned!$A:$A,compensation_cleaned!$B:$B,"Missing")</f>
        <v>1577030</v>
      </c>
      <c r="N2079">
        <f>_xlfn.XLOOKUP(A2079,compensation_cleaned!$A:$A,compensation_cleaned!$C:$C,"Missing")</f>
        <v>162389</v>
      </c>
      <c r="O2079" t="str">
        <f>_xlfn.XLOOKUP(A2079,compensation_cleaned!$A:$A,compensation_cleaned!$D:$D,"Missing")</f>
        <v>L4</v>
      </c>
      <c r="P2079">
        <f>_xlfn.XLOOKUP(A2079,engagement_pivot!$A:$A,engagement_pivot!$B:$B,"Missing")</f>
        <v>2</v>
      </c>
      <c r="Q2079" t="str">
        <f>IF(
  _xlfn.XLOOKUP(A2079, engagement_pivot!A:A, engagement_pivot!C:C, 0) &gt; 0,
  "Yes",
  "No"
)</f>
        <v>Yes</v>
      </c>
      <c r="R2079">
        <f t="shared" si="160"/>
        <v>18</v>
      </c>
      <c r="S2079" t="str">
        <f t="shared" si="161"/>
        <v>13–36 months</v>
      </c>
      <c r="T2079">
        <f>_xlfn.XLOOKUP(A2079,performance_pivot!$A:$A,performance_pivot!$B:$B,"Missing")</f>
        <v>3.5</v>
      </c>
      <c r="U2079">
        <f>_xlfn.XLOOKUP(A2079,compensation_cleaned!$A:$A,compensation_cleaned!$F:$F,"Missing")</f>
        <v>1044648.4727722772</v>
      </c>
      <c r="V2079" t="str">
        <f t="shared" si="162"/>
        <v>Above Avg Pay</v>
      </c>
      <c r="W2079" t="str">
        <f t="shared" si="163"/>
        <v>Low/Avg Performer</v>
      </c>
      <c r="Y2079" t="str">
        <f t="shared" si="164"/>
        <v>Overpaid Low Performer</v>
      </c>
    </row>
    <row r="2080" spans="1:25">
      <c r="A2080" s="7" t="s">
        <v>2266</v>
      </c>
      <c r="B2080" s="8" t="s">
        <v>19</v>
      </c>
      <c r="C2080" s="8">
        <v>25</v>
      </c>
      <c r="D2080" s="8" t="s">
        <v>12</v>
      </c>
      <c r="E2080" s="8" t="s">
        <v>26</v>
      </c>
      <c r="F2080" s="8" t="s">
        <v>58</v>
      </c>
      <c r="G2080" s="9">
        <v>42773</v>
      </c>
      <c r="H2080" s="8" t="s">
        <v>140</v>
      </c>
      <c r="I2080" s="8" t="s">
        <v>45</v>
      </c>
      <c r="J2080" s="10" t="s">
        <v>24</v>
      </c>
      <c r="K2080" t="str">
        <f>_xlfn.XLOOKUP(A2080,attrition_cleaned!$A:$A,attrition_cleaned!$B:$B,"Missing")</f>
        <v>No</v>
      </c>
      <c r="L2080" s="9"/>
      <c r="M2080">
        <f>_xlfn.XLOOKUP(A2080,compensation_cleaned!$A:$A,compensation_cleaned!$B:$B,"Missing")</f>
        <v>1018489</v>
      </c>
      <c r="N2080">
        <f>_xlfn.XLOOKUP(A2080,compensation_cleaned!$A:$A,compensation_cleaned!$C:$C,"Missing")</f>
        <v>146553</v>
      </c>
      <c r="O2080" t="str">
        <f>_xlfn.XLOOKUP(A2080,compensation_cleaned!$A:$A,compensation_cleaned!$D:$D,"Missing")</f>
        <v>L3</v>
      </c>
      <c r="P2080">
        <f>_xlfn.XLOOKUP(A2080,engagement_pivot!$A:$A,engagement_pivot!$B:$B,"Missing")</f>
        <v>2</v>
      </c>
      <c r="Q2080" t="str">
        <f>IF(
  _xlfn.XLOOKUP(A2080, engagement_pivot!A:A, engagement_pivot!C:C, 0) &gt; 0,
  "Yes",
  "No"
)</f>
        <v>Yes</v>
      </c>
      <c r="R2080">
        <f t="shared" si="160"/>
        <v>82</v>
      </c>
      <c r="S2080" t="str">
        <f t="shared" si="161"/>
        <v>37+ months</v>
      </c>
      <c r="T2080">
        <f>_xlfn.XLOOKUP(A2080,performance_pivot!$A:$A,performance_pivot!$B:$B,"Missing")</f>
        <v>3</v>
      </c>
      <c r="U2080">
        <f>_xlfn.XLOOKUP(A2080,compensation_cleaned!$A:$A,compensation_cleaned!$F:$F,"Missing")</f>
        <v>1044648.4727722772</v>
      </c>
      <c r="V2080" t="str">
        <f t="shared" si="162"/>
        <v>Below Avg Pay</v>
      </c>
      <c r="W2080" t="str">
        <f t="shared" si="163"/>
        <v>Low/Avg Performer</v>
      </c>
      <c r="Y2080" t="str">
        <f t="shared" si="164"/>
        <v>Low Pay &amp; Low Performance</v>
      </c>
    </row>
    <row r="2081" spans="1:25">
      <c r="A2081" s="11" t="s">
        <v>2267</v>
      </c>
      <c r="B2081" s="12" t="s">
        <v>19</v>
      </c>
      <c r="C2081" s="12">
        <v>31</v>
      </c>
      <c r="D2081" s="12" t="s">
        <v>12</v>
      </c>
      <c r="E2081" s="12" t="s">
        <v>37</v>
      </c>
      <c r="F2081" s="12" t="s">
        <v>38</v>
      </c>
      <c r="G2081" s="13">
        <v>44849</v>
      </c>
      <c r="H2081" s="12" t="s">
        <v>231</v>
      </c>
      <c r="I2081" s="12" t="s">
        <v>23</v>
      </c>
      <c r="J2081" s="14" t="s">
        <v>17</v>
      </c>
      <c r="K2081" t="str">
        <f>_xlfn.XLOOKUP(A2081,attrition_cleaned!$A:$A,attrition_cleaned!$B:$B,"Missing")</f>
        <v>Yes</v>
      </c>
      <c r="L2081" s="13">
        <v>45860</v>
      </c>
      <c r="M2081">
        <f>_xlfn.XLOOKUP(A2081,compensation_cleaned!$A:$A,compensation_cleaned!$B:$B,"Missing")</f>
        <v>855126</v>
      </c>
      <c r="N2081">
        <f>_xlfn.XLOOKUP(A2081,compensation_cleaned!$A:$A,compensation_cleaned!$C:$C,"Missing")</f>
        <v>49195</v>
      </c>
      <c r="O2081" t="str">
        <f>_xlfn.XLOOKUP(A2081,compensation_cleaned!$A:$A,compensation_cleaned!$D:$D,"Missing")</f>
        <v>L2</v>
      </c>
      <c r="P2081">
        <f>_xlfn.XLOOKUP(A2081,engagement_pivot!$A:$A,engagement_pivot!$B:$B,"Missing")</f>
        <v>1</v>
      </c>
      <c r="Q2081" t="str">
        <f>IF(
  _xlfn.XLOOKUP(A2081, engagement_pivot!A:A, engagement_pivot!C:C, 0) &gt; 0,
  "Yes",
  "No"
)</f>
        <v>Yes</v>
      </c>
      <c r="R2081">
        <f t="shared" si="160"/>
        <v>33</v>
      </c>
      <c r="S2081" t="str">
        <f t="shared" si="161"/>
        <v>13–36 months</v>
      </c>
      <c r="T2081">
        <f>_xlfn.XLOOKUP(A2081,performance_pivot!$A:$A,performance_pivot!$B:$B,"Missing")</f>
        <v>3.25</v>
      </c>
      <c r="U2081">
        <f>_xlfn.XLOOKUP(A2081,compensation_cleaned!$A:$A,compensation_cleaned!$F:$F,"Missing")</f>
        <v>746435.40070921986</v>
      </c>
      <c r="V2081" t="str">
        <f t="shared" si="162"/>
        <v>Above Avg Pay</v>
      </c>
      <c r="W2081" t="str">
        <f t="shared" si="163"/>
        <v>Low/Avg Performer</v>
      </c>
      <c r="Y2081" t="str">
        <f t="shared" si="164"/>
        <v>Overpaid Low Performer</v>
      </c>
    </row>
    <row r="2082" spans="1:25">
      <c r="A2082" s="7" t="s">
        <v>2268</v>
      </c>
      <c r="B2082" s="8" t="s">
        <v>19</v>
      </c>
      <c r="C2082" s="8">
        <v>35</v>
      </c>
      <c r="D2082" s="8" t="s">
        <v>12</v>
      </c>
      <c r="E2082" s="8" t="s">
        <v>49</v>
      </c>
      <c r="F2082" s="8" t="s">
        <v>65</v>
      </c>
      <c r="G2082" s="9">
        <v>44934</v>
      </c>
      <c r="H2082" s="8" t="s">
        <v>372</v>
      </c>
      <c r="I2082" s="8" t="s">
        <v>70</v>
      </c>
      <c r="J2082" s="10" t="s">
        <v>24</v>
      </c>
      <c r="K2082" t="str">
        <f>_xlfn.XLOOKUP(A2082,attrition_cleaned!$A:$A,attrition_cleaned!$B:$B,"Missing")</f>
        <v>No</v>
      </c>
      <c r="L2082" s="9"/>
      <c r="M2082">
        <f>_xlfn.XLOOKUP(A2082,compensation_cleaned!$A:$A,compensation_cleaned!$B:$B,"Missing")</f>
        <v>723885</v>
      </c>
      <c r="N2082">
        <f>_xlfn.XLOOKUP(A2082,compensation_cleaned!$A:$A,compensation_cleaned!$C:$C,"Missing")</f>
        <v>54822</v>
      </c>
      <c r="O2082" t="str">
        <f>_xlfn.XLOOKUP(A2082,compensation_cleaned!$A:$A,compensation_cleaned!$D:$D,"Missing")</f>
        <v>L2</v>
      </c>
      <c r="P2082">
        <f>_xlfn.XLOOKUP(A2082,engagement_pivot!$A:$A,engagement_pivot!$B:$B,"Missing")</f>
        <v>1</v>
      </c>
      <c r="Q2082" t="str">
        <f>IF(
  _xlfn.XLOOKUP(A2082, engagement_pivot!A:A, engagement_pivot!C:C, 0) &gt; 0,
  "Yes",
  "No"
)</f>
        <v>Yes</v>
      </c>
      <c r="R2082">
        <f t="shared" si="160"/>
        <v>11</v>
      </c>
      <c r="S2082" t="str">
        <f t="shared" si="161"/>
        <v>0–12 months</v>
      </c>
      <c r="T2082">
        <f>_xlfn.XLOOKUP(A2082,performance_pivot!$A:$A,performance_pivot!$B:$B,"Missing")</f>
        <v>3</v>
      </c>
      <c r="U2082">
        <f>_xlfn.XLOOKUP(A2082,compensation_cleaned!$A:$A,compensation_cleaned!$F:$F,"Missing")</f>
        <v>746435.40070921986</v>
      </c>
      <c r="V2082" t="str">
        <f t="shared" si="162"/>
        <v>Below Avg Pay</v>
      </c>
      <c r="W2082" t="str">
        <f t="shared" si="163"/>
        <v>Low/Avg Performer</v>
      </c>
      <c r="Y2082" t="str">
        <f t="shared" si="164"/>
        <v>Low Pay &amp; Low Performance</v>
      </c>
    </row>
    <row r="2083" spans="1:25">
      <c r="A2083" s="11" t="s">
        <v>2269</v>
      </c>
      <c r="B2083" s="12" t="s">
        <v>11</v>
      </c>
      <c r="C2083" s="12">
        <v>27</v>
      </c>
      <c r="D2083" s="12" t="s">
        <v>12</v>
      </c>
      <c r="E2083" s="12" t="s">
        <v>49</v>
      </c>
      <c r="F2083" s="12" t="s">
        <v>65</v>
      </c>
      <c r="G2083" s="13">
        <v>44224</v>
      </c>
      <c r="H2083" s="12" t="s">
        <v>552</v>
      </c>
      <c r="I2083" s="12" t="s">
        <v>45</v>
      </c>
      <c r="J2083" s="14" t="s">
        <v>24</v>
      </c>
      <c r="K2083" t="str">
        <f>_xlfn.XLOOKUP(A2083,attrition_cleaned!$A:$A,attrition_cleaned!$B:$B,"Missing")</f>
        <v>Yes</v>
      </c>
      <c r="L2083" s="13">
        <v>44927</v>
      </c>
      <c r="M2083">
        <f>_xlfn.XLOOKUP(A2083,compensation_cleaned!$A:$A,compensation_cleaned!$B:$B,"Missing")</f>
        <v>911351</v>
      </c>
      <c r="N2083">
        <f>_xlfn.XLOOKUP(A2083,compensation_cleaned!$A:$A,compensation_cleaned!$C:$C,"Missing")</f>
        <v>124041</v>
      </c>
      <c r="O2083" t="str">
        <f>_xlfn.XLOOKUP(A2083,compensation_cleaned!$A:$A,compensation_cleaned!$D:$D,"Missing")</f>
        <v>L3</v>
      </c>
      <c r="P2083">
        <f>_xlfn.XLOOKUP(A2083,engagement_pivot!$A:$A,engagement_pivot!$B:$B,"Missing")</f>
        <v>3</v>
      </c>
      <c r="Q2083" t="str">
        <f>IF(
  _xlfn.XLOOKUP(A2083, engagement_pivot!A:A, engagement_pivot!C:C, 0) &gt; 0,
  "Yes",
  "No"
)</f>
        <v>Yes</v>
      </c>
      <c r="R2083">
        <f t="shared" si="160"/>
        <v>23</v>
      </c>
      <c r="S2083" t="str">
        <f t="shared" si="161"/>
        <v>13–36 months</v>
      </c>
      <c r="T2083">
        <f>_xlfn.XLOOKUP(A2083,performance_pivot!$A:$A,performance_pivot!$B:$B,"Missing")</f>
        <v>3.5</v>
      </c>
      <c r="U2083">
        <f>_xlfn.XLOOKUP(A2083,compensation_cleaned!$A:$A,compensation_cleaned!$F:$F,"Missing")</f>
        <v>1044648.4727722772</v>
      </c>
      <c r="V2083" t="str">
        <f t="shared" si="162"/>
        <v>Below Avg Pay</v>
      </c>
      <c r="W2083" t="str">
        <f t="shared" si="163"/>
        <v>Low/Avg Performer</v>
      </c>
      <c r="Y2083" t="str">
        <f t="shared" si="164"/>
        <v>Low Pay &amp; Low Performance</v>
      </c>
    </row>
    <row r="2084" spans="1:25">
      <c r="A2084" s="7" t="s">
        <v>2270</v>
      </c>
      <c r="B2084" s="8" t="s">
        <v>11</v>
      </c>
      <c r="C2084" s="8">
        <v>26</v>
      </c>
      <c r="D2084" s="8" t="s">
        <v>20</v>
      </c>
      <c r="E2084" s="8" t="s">
        <v>26</v>
      </c>
      <c r="F2084" s="8" t="s">
        <v>27</v>
      </c>
      <c r="G2084" s="9">
        <v>44240</v>
      </c>
      <c r="H2084" s="8" t="s">
        <v>60</v>
      </c>
      <c r="I2084" s="8" t="s">
        <v>16</v>
      </c>
      <c r="J2084" s="10" t="s">
        <v>17</v>
      </c>
      <c r="K2084" t="str">
        <f>_xlfn.XLOOKUP(A2084,attrition_cleaned!$A:$A,attrition_cleaned!$B:$B,"Missing")</f>
        <v>No</v>
      </c>
      <c r="L2084" s="9"/>
      <c r="M2084">
        <f>_xlfn.XLOOKUP(A2084,compensation_cleaned!$A:$A,compensation_cleaned!$B:$B,"Missing")</f>
        <v>725744</v>
      </c>
      <c r="N2084">
        <f>_xlfn.XLOOKUP(A2084,compensation_cleaned!$A:$A,compensation_cleaned!$C:$C,"Missing")</f>
        <v>93081</v>
      </c>
      <c r="O2084" t="str">
        <f>_xlfn.XLOOKUP(A2084,compensation_cleaned!$A:$A,compensation_cleaned!$D:$D,"Missing")</f>
        <v>L2</v>
      </c>
      <c r="P2084">
        <f>_xlfn.XLOOKUP(A2084,engagement_pivot!$A:$A,engagement_pivot!$B:$B,"Missing")</f>
        <v>1</v>
      </c>
      <c r="Q2084" t="str">
        <f>IF(
  _xlfn.XLOOKUP(A2084, engagement_pivot!A:A, engagement_pivot!C:C, 0) &gt; 0,
  "Yes",
  "No"
)</f>
        <v>Yes</v>
      </c>
      <c r="R2084">
        <f t="shared" si="160"/>
        <v>34</v>
      </c>
      <c r="S2084" t="str">
        <f t="shared" si="161"/>
        <v>13–36 months</v>
      </c>
      <c r="T2084">
        <f>_xlfn.XLOOKUP(A2084,performance_pivot!$A:$A,performance_pivot!$B:$B,"Missing")</f>
        <v>3.75</v>
      </c>
      <c r="U2084">
        <f>_xlfn.XLOOKUP(A2084,compensation_cleaned!$A:$A,compensation_cleaned!$F:$F,"Missing")</f>
        <v>746435.40070921986</v>
      </c>
      <c r="V2084" t="str">
        <f t="shared" si="162"/>
        <v>Below Avg Pay</v>
      </c>
      <c r="W2084" t="str">
        <f t="shared" si="163"/>
        <v>Low/Avg Performer</v>
      </c>
      <c r="Y2084" t="str">
        <f t="shared" si="164"/>
        <v>Low Pay &amp; Low Performance</v>
      </c>
    </row>
    <row r="2085" spans="1:25">
      <c r="A2085" s="11" t="s">
        <v>2271</v>
      </c>
      <c r="B2085" s="12" t="s">
        <v>19</v>
      </c>
      <c r="C2085" s="12">
        <v>27</v>
      </c>
      <c r="D2085" s="12" t="s">
        <v>20</v>
      </c>
      <c r="E2085" s="12" t="s">
        <v>13</v>
      </c>
      <c r="F2085" s="12" t="s">
        <v>21</v>
      </c>
      <c r="G2085" s="13">
        <v>43711</v>
      </c>
      <c r="H2085" s="12" t="s">
        <v>462</v>
      </c>
      <c r="I2085" s="12" t="s">
        <v>45</v>
      </c>
      <c r="J2085" s="14" t="s">
        <v>24</v>
      </c>
      <c r="K2085" t="str">
        <f>_xlfn.XLOOKUP(A2085,attrition_cleaned!$A:$A,attrition_cleaned!$B:$B,"Missing")</f>
        <v>No</v>
      </c>
      <c r="L2085" s="13"/>
      <c r="M2085">
        <f>_xlfn.XLOOKUP(A2085,compensation_cleaned!$A:$A,compensation_cleaned!$B:$B,"Missing")</f>
        <v>1557982</v>
      </c>
      <c r="N2085">
        <f>_xlfn.XLOOKUP(A2085,compensation_cleaned!$A:$A,compensation_cleaned!$C:$C,"Missing")</f>
        <v>207831</v>
      </c>
      <c r="O2085" t="str">
        <f>_xlfn.XLOOKUP(A2085,compensation_cleaned!$A:$A,compensation_cleaned!$D:$D,"Missing")</f>
        <v>L4</v>
      </c>
      <c r="P2085">
        <f>_xlfn.XLOOKUP(A2085,engagement_pivot!$A:$A,engagement_pivot!$B:$B,"Missing")</f>
        <v>3.6666666666666665</v>
      </c>
      <c r="Q2085" t="str">
        <f>IF(
  _xlfn.XLOOKUP(A2085, engagement_pivot!A:A, engagement_pivot!C:C, 0) &gt; 0,
  "Yes",
  "No"
)</f>
        <v>Yes</v>
      </c>
      <c r="R2085">
        <f t="shared" si="160"/>
        <v>51</v>
      </c>
      <c r="S2085" t="str">
        <f t="shared" si="161"/>
        <v>37+ months</v>
      </c>
      <c r="T2085">
        <f>_xlfn.XLOOKUP(A2085,performance_pivot!$A:$A,performance_pivot!$B:$B,"Missing")</f>
        <v>3</v>
      </c>
      <c r="U2085">
        <f>_xlfn.XLOOKUP(A2085,compensation_cleaned!$A:$A,compensation_cleaned!$F:$F,"Missing")</f>
        <v>1044648.4727722772</v>
      </c>
      <c r="V2085" t="str">
        <f t="shared" si="162"/>
        <v>Above Avg Pay</v>
      </c>
      <c r="W2085" t="str">
        <f t="shared" si="163"/>
        <v>Low/Avg Performer</v>
      </c>
      <c r="Y2085" t="str">
        <f t="shared" si="164"/>
        <v>Overpaid Low Performer</v>
      </c>
    </row>
    <row r="2086" spans="1:25">
      <c r="A2086" s="7" t="s">
        <v>2272</v>
      </c>
      <c r="B2086" s="8" t="s">
        <v>19</v>
      </c>
      <c r="C2086" s="8">
        <v>42</v>
      </c>
      <c r="D2086" s="8" t="s">
        <v>12</v>
      </c>
      <c r="E2086" s="8" t="s">
        <v>26</v>
      </c>
      <c r="F2086" s="8" t="s">
        <v>27</v>
      </c>
      <c r="G2086" s="9">
        <v>44816</v>
      </c>
      <c r="H2086" s="8" t="s">
        <v>329</v>
      </c>
      <c r="I2086" s="8" t="s">
        <v>31</v>
      </c>
      <c r="J2086" s="10" t="s">
        <v>24</v>
      </c>
      <c r="K2086" t="str">
        <f>_xlfn.XLOOKUP(A2086,attrition_cleaned!$A:$A,attrition_cleaned!$B:$B,"Missing")</f>
        <v>No</v>
      </c>
      <c r="L2086" s="9"/>
      <c r="M2086">
        <f>_xlfn.XLOOKUP(A2086,compensation_cleaned!$A:$A,compensation_cleaned!$B:$B,"Missing")</f>
        <v>847588</v>
      </c>
      <c r="N2086">
        <f>_xlfn.XLOOKUP(A2086,compensation_cleaned!$A:$A,compensation_cleaned!$C:$C,"Missing")</f>
        <v>109097</v>
      </c>
      <c r="O2086" t="str">
        <f>_xlfn.XLOOKUP(A2086,compensation_cleaned!$A:$A,compensation_cleaned!$D:$D,"Missing")</f>
        <v>L2</v>
      </c>
      <c r="P2086">
        <f>_xlfn.XLOOKUP(A2086,engagement_pivot!$A:$A,engagement_pivot!$B:$B,"Missing")</f>
        <v>2.3333333333333335</v>
      </c>
      <c r="Q2086" t="str">
        <f>IF(
  _xlfn.XLOOKUP(A2086, engagement_pivot!A:A, engagement_pivot!C:C, 0) &gt; 0,
  "Yes",
  "No"
)</f>
        <v>Yes</v>
      </c>
      <c r="R2086">
        <f t="shared" si="160"/>
        <v>15</v>
      </c>
      <c r="S2086" t="str">
        <f t="shared" si="161"/>
        <v>13–36 months</v>
      </c>
      <c r="T2086">
        <f>_xlfn.XLOOKUP(A2086,performance_pivot!$A:$A,performance_pivot!$B:$B,"Missing")</f>
        <v>4</v>
      </c>
      <c r="U2086">
        <f>_xlfn.XLOOKUP(A2086,compensation_cleaned!$A:$A,compensation_cleaned!$F:$F,"Missing")</f>
        <v>746435.40070921986</v>
      </c>
      <c r="V2086" t="str">
        <f t="shared" si="162"/>
        <v>Above Avg Pay</v>
      </c>
      <c r="W2086" t="str">
        <f t="shared" si="163"/>
        <v>High Performer</v>
      </c>
      <c r="Y2086" t="str">
        <f t="shared" si="164"/>
        <v>Well Aligned</v>
      </c>
    </row>
    <row r="2087" spans="1:25">
      <c r="A2087" s="11" t="s">
        <v>2273</v>
      </c>
      <c r="B2087" s="12" t="s">
        <v>19</v>
      </c>
      <c r="C2087" s="12">
        <v>43</v>
      </c>
      <c r="D2087" s="12" t="s">
        <v>12</v>
      </c>
      <c r="E2087" s="12" t="s">
        <v>37</v>
      </c>
      <c r="F2087" s="12" t="s">
        <v>43</v>
      </c>
      <c r="G2087" s="13">
        <v>44632</v>
      </c>
      <c r="H2087" s="12" t="s">
        <v>102</v>
      </c>
      <c r="I2087" s="12" t="s">
        <v>70</v>
      </c>
      <c r="J2087" s="14" t="s">
        <v>24</v>
      </c>
      <c r="K2087" t="str">
        <f>_xlfn.XLOOKUP(A2087,attrition_cleaned!$A:$A,attrition_cleaned!$B:$B,"Missing")</f>
        <v>No</v>
      </c>
      <c r="L2087" s="13"/>
      <c r="M2087">
        <f>_xlfn.XLOOKUP(A2087,compensation_cleaned!$A:$A,compensation_cleaned!$B:$B,"Missing")</f>
        <v>505022</v>
      </c>
      <c r="N2087">
        <f>_xlfn.XLOOKUP(A2087,compensation_cleaned!$A:$A,compensation_cleaned!$C:$C,"Missing")</f>
        <v>31855</v>
      </c>
      <c r="O2087" t="str">
        <f>_xlfn.XLOOKUP(A2087,compensation_cleaned!$A:$A,compensation_cleaned!$D:$D,"Missing")</f>
        <v>L1</v>
      </c>
      <c r="P2087">
        <f>_xlfn.XLOOKUP(A2087,engagement_pivot!$A:$A,engagement_pivot!$B:$B,"Missing")</f>
        <v>2.5</v>
      </c>
      <c r="Q2087" t="str">
        <f>IF(
  _xlfn.XLOOKUP(A2087, engagement_pivot!A:A, engagement_pivot!C:C, 0) &gt; 0,
  "Yes",
  "No"
)</f>
        <v>Yes</v>
      </c>
      <c r="R2087">
        <f t="shared" si="160"/>
        <v>21</v>
      </c>
      <c r="S2087" t="str">
        <f t="shared" si="161"/>
        <v>13–36 months</v>
      </c>
      <c r="T2087">
        <f>_xlfn.XLOOKUP(A2087,performance_pivot!$A:$A,performance_pivot!$B:$B,"Missing")</f>
        <v>4</v>
      </c>
      <c r="U2087">
        <f>_xlfn.XLOOKUP(A2087,compensation_cleaned!$A:$A,compensation_cleaned!$F:$F,"Missing")</f>
        <v>499723.03723404254</v>
      </c>
      <c r="V2087" t="str">
        <f t="shared" si="162"/>
        <v>Above Avg Pay</v>
      </c>
      <c r="W2087" t="str">
        <f t="shared" si="163"/>
        <v>High Performer</v>
      </c>
      <c r="Y2087" t="str">
        <f t="shared" si="164"/>
        <v>Well Aligned</v>
      </c>
    </row>
    <row r="2088" spans="1:25">
      <c r="A2088" s="7" t="s">
        <v>2274</v>
      </c>
      <c r="B2088" s="8" t="s">
        <v>19</v>
      </c>
      <c r="C2088" s="8">
        <v>36</v>
      </c>
      <c r="D2088" s="8" t="s">
        <v>12</v>
      </c>
      <c r="E2088" s="8" t="s">
        <v>37</v>
      </c>
      <c r="F2088" s="8" t="s">
        <v>38</v>
      </c>
      <c r="G2088" s="9">
        <v>42896</v>
      </c>
      <c r="H2088" s="8" t="s">
        <v>128</v>
      </c>
      <c r="I2088" s="8" t="s">
        <v>56</v>
      </c>
      <c r="J2088" s="10" t="s">
        <v>24</v>
      </c>
      <c r="K2088" t="str">
        <f>_xlfn.XLOOKUP(A2088,attrition_cleaned!$A:$A,attrition_cleaned!$B:$B,"Missing")</f>
        <v>No</v>
      </c>
      <c r="L2088" s="9"/>
      <c r="M2088">
        <f>_xlfn.XLOOKUP(A2088,compensation_cleaned!$A:$A,compensation_cleaned!$B:$B,"Missing")</f>
        <v>557696</v>
      </c>
      <c r="N2088">
        <f>_xlfn.XLOOKUP(A2088,compensation_cleaned!$A:$A,compensation_cleaned!$C:$C,"Missing")</f>
        <v>53231</v>
      </c>
      <c r="O2088" t="str">
        <f>_xlfn.XLOOKUP(A2088,compensation_cleaned!$A:$A,compensation_cleaned!$D:$D,"Missing")</f>
        <v>L1</v>
      </c>
      <c r="P2088">
        <f>_xlfn.XLOOKUP(A2088,engagement_pivot!$A:$A,engagement_pivot!$B:$B,"Missing")</f>
        <v>4.666666666666667</v>
      </c>
      <c r="Q2088" t="str">
        <f>IF(
  _xlfn.XLOOKUP(A2088, engagement_pivot!A:A, engagement_pivot!C:C, 0) &gt; 0,
  "Yes",
  "No"
)</f>
        <v>Yes</v>
      </c>
      <c r="R2088">
        <f t="shared" si="160"/>
        <v>78</v>
      </c>
      <c r="S2088" t="str">
        <f t="shared" si="161"/>
        <v>37+ months</v>
      </c>
      <c r="T2088">
        <f>_xlfn.XLOOKUP(A2088,performance_pivot!$A:$A,performance_pivot!$B:$B,"Missing")</f>
        <v>3.6666666666666665</v>
      </c>
      <c r="U2088">
        <f>_xlfn.XLOOKUP(A2088,compensation_cleaned!$A:$A,compensation_cleaned!$F:$F,"Missing")</f>
        <v>499723.03723404254</v>
      </c>
      <c r="V2088" t="str">
        <f t="shared" si="162"/>
        <v>Above Avg Pay</v>
      </c>
      <c r="W2088" t="str">
        <f t="shared" si="163"/>
        <v>Low/Avg Performer</v>
      </c>
      <c r="Y2088" t="str">
        <f t="shared" si="164"/>
        <v>Overpaid Low Performer</v>
      </c>
    </row>
    <row r="2089" spans="1:25">
      <c r="A2089" s="11" t="s">
        <v>2275</v>
      </c>
      <c r="B2089" s="12" t="s">
        <v>19</v>
      </c>
      <c r="C2089" s="12">
        <v>29</v>
      </c>
      <c r="D2089" s="12" t="s">
        <v>12</v>
      </c>
      <c r="E2089" s="12" t="s">
        <v>49</v>
      </c>
      <c r="F2089" s="12" t="s">
        <v>68</v>
      </c>
      <c r="G2089" s="13">
        <v>44350</v>
      </c>
      <c r="H2089" s="12" t="s">
        <v>66</v>
      </c>
      <c r="I2089" s="12" t="s">
        <v>31</v>
      </c>
      <c r="J2089" s="14" t="s">
        <v>24</v>
      </c>
      <c r="K2089" t="str">
        <f>_xlfn.XLOOKUP(A2089,attrition_cleaned!$A:$A,attrition_cleaned!$B:$B,"Missing")</f>
        <v>No</v>
      </c>
      <c r="L2089" s="13"/>
      <c r="M2089">
        <f>_xlfn.XLOOKUP(A2089,compensation_cleaned!$A:$A,compensation_cleaned!$B:$B,"Missing")</f>
        <v>645944</v>
      </c>
      <c r="N2089">
        <f>_xlfn.XLOOKUP(A2089,compensation_cleaned!$A:$A,compensation_cleaned!$C:$C,"Missing")</f>
        <v>54780</v>
      </c>
      <c r="O2089" t="str">
        <f>_xlfn.XLOOKUP(A2089,compensation_cleaned!$A:$A,compensation_cleaned!$D:$D,"Missing")</f>
        <v>L2</v>
      </c>
      <c r="P2089">
        <f>_xlfn.XLOOKUP(A2089,engagement_pivot!$A:$A,engagement_pivot!$B:$B,"Missing")</f>
        <v>3</v>
      </c>
      <c r="Q2089" t="str">
        <f>IF(
  _xlfn.XLOOKUP(A2089, engagement_pivot!A:A, engagement_pivot!C:C, 0) &gt; 0,
  "Yes",
  "No"
)</f>
        <v>Yes</v>
      </c>
      <c r="R2089">
        <f t="shared" si="160"/>
        <v>30</v>
      </c>
      <c r="S2089" t="str">
        <f t="shared" si="161"/>
        <v>13–36 months</v>
      </c>
      <c r="T2089">
        <f>_xlfn.XLOOKUP(A2089,performance_pivot!$A:$A,performance_pivot!$B:$B,"Missing")</f>
        <v>4</v>
      </c>
      <c r="U2089">
        <f>_xlfn.XLOOKUP(A2089,compensation_cleaned!$A:$A,compensation_cleaned!$F:$F,"Missing")</f>
        <v>746435.40070921986</v>
      </c>
      <c r="V2089" t="str">
        <f t="shared" si="162"/>
        <v>Below Avg Pay</v>
      </c>
      <c r="W2089" t="str">
        <f t="shared" si="163"/>
        <v>High Performer</v>
      </c>
      <c r="Y2089" t="str">
        <f t="shared" si="164"/>
        <v>Underpaid High Performer</v>
      </c>
    </row>
    <row r="2090" spans="1:25">
      <c r="A2090" s="7" t="s">
        <v>2276</v>
      </c>
      <c r="B2090" s="8" t="s">
        <v>19</v>
      </c>
      <c r="C2090" s="8">
        <v>40</v>
      </c>
      <c r="D2090" s="8" t="s">
        <v>12</v>
      </c>
      <c r="E2090" s="8" t="s">
        <v>37</v>
      </c>
      <c r="F2090" s="8" t="s">
        <v>43</v>
      </c>
      <c r="G2090" s="9">
        <v>44895</v>
      </c>
      <c r="H2090" s="8" t="s">
        <v>233</v>
      </c>
      <c r="I2090" s="8" t="s">
        <v>45</v>
      </c>
      <c r="J2090" s="10" t="s">
        <v>24</v>
      </c>
      <c r="K2090" t="str">
        <f>_xlfn.XLOOKUP(A2090,attrition_cleaned!$A:$A,attrition_cleaned!$B:$B,"Missing")</f>
        <v>No</v>
      </c>
      <c r="L2090" s="9"/>
      <c r="M2090">
        <f>_xlfn.XLOOKUP(A2090,compensation_cleaned!$A:$A,compensation_cleaned!$B:$B,"Missing")</f>
        <v>1015991</v>
      </c>
      <c r="N2090">
        <f>_xlfn.XLOOKUP(A2090,compensation_cleaned!$A:$A,compensation_cleaned!$C:$C,"Missing")</f>
        <v>83457</v>
      </c>
      <c r="O2090" t="str">
        <f>_xlfn.XLOOKUP(A2090,compensation_cleaned!$A:$A,compensation_cleaned!$D:$D,"Missing")</f>
        <v>L3</v>
      </c>
      <c r="P2090">
        <f>_xlfn.XLOOKUP(A2090,engagement_pivot!$A:$A,engagement_pivot!$B:$B,"Missing")</f>
        <v>5</v>
      </c>
      <c r="Q2090" t="str">
        <f>IF(
  _xlfn.XLOOKUP(A2090, engagement_pivot!A:A, engagement_pivot!C:C, 0) &gt; 0,
  "Yes",
  "No"
)</f>
        <v>Yes</v>
      </c>
      <c r="R2090">
        <f t="shared" si="160"/>
        <v>13</v>
      </c>
      <c r="S2090" t="str">
        <f t="shared" si="161"/>
        <v>13–36 months</v>
      </c>
      <c r="T2090">
        <f>_xlfn.XLOOKUP(A2090,performance_pivot!$A:$A,performance_pivot!$B:$B,"Missing")</f>
        <v>3</v>
      </c>
      <c r="U2090">
        <f>_xlfn.XLOOKUP(A2090,compensation_cleaned!$A:$A,compensation_cleaned!$F:$F,"Missing")</f>
        <v>1044648.4727722772</v>
      </c>
      <c r="V2090" t="str">
        <f t="shared" si="162"/>
        <v>Below Avg Pay</v>
      </c>
      <c r="W2090" t="str">
        <f t="shared" si="163"/>
        <v>Low/Avg Performer</v>
      </c>
      <c r="Y2090" t="str">
        <f t="shared" si="164"/>
        <v>Low Pay &amp; Low Performance</v>
      </c>
    </row>
    <row r="2091" spans="1:25">
      <c r="A2091" s="11" t="s">
        <v>2277</v>
      </c>
      <c r="B2091" s="12" t="s">
        <v>19</v>
      </c>
      <c r="C2091" s="12">
        <v>25</v>
      </c>
      <c r="D2091" s="12" t="s">
        <v>20</v>
      </c>
      <c r="E2091" s="12" t="s">
        <v>13</v>
      </c>
      <c r="F2091" s="12" t="s">
        <v>21</v>
      </c>
      <c r="G2091" s="13">
        <v>42794</v>
      </c>
      <c r="H2091" s="12" t="s">
        <v>626</v>
      </c>
      <c r="I2091" s="12" t="s">
        <v>56</v>
      </c>
      <c r="J2091" s="14" t="s">
        <v>24</v>
      </c>
      <c r="K2091" t="str">
        <f>_xlfn.XLOOKUP(A2091,attrition_cleaned!$A:$A,attrition_cleaned!$B:$B,"Missing")</f>
        <v>No</v>
      </c>
      <c r="L2091" s="13"/>
      <c r="M2091">
        <f>_xlfn.XLOOKUP(A2091,compensation_cleaned!$A:$A,compensation_cleaned!$B:$B,"Missing")</f>
        <v>812874</v>
      </c>
      <c r="N2091">
        <f>_xlfn.XLOOKUP(A2091,compensation_cleaned!$A:$A,compensation_cleaned!$C:$C,"Missing")</f>
        <v>118119</v>
      </c>
      <c r="O2091" t="str">
        <f>_xlfn.XLOOKUP(A2091,compensation_cleaned!$A:$A,compensation_cleaned!$D:$D,"Missing")</f>
        <v>L2</v>
      </c>
      <c r="P2091">
        <f>_xlfn.XLOOKUP(A2091,engagement_pivot!$A:$A,engagement_pivot!$B:$B,"Missing")</f>
        <v>1</v>
      </c>
      <c r="Q2091" t="str">
        <f>IF(
  _xlfn.XLOOKUP(A2091, engagement_pivot!A:A, engagement_pivot!C:C, 0) &gt; 0,
  "Yes",
  "No"
)</f>
        <v>Yes</v>
      </c>
      <c r="R2091">
        <f t="shared" si="160"/>
        <v>82</v>
      </c>
      <c r="S2091" t="str">
        <f t="shared" si="161"/>
        <v>37+ months</v>
      </c>
      <c r="T2091">
        <f>_xlfn.XLOOKUP(A2091,performance_pivot!$A:$A,performance_pivot!$B:$B,"Missing")</f>
        <v>3.3333333333333335</v>
      </c>
      <c r="U2091">
        <f>_xlfn.XLOOKUP(A2091,compensation_cleaned!$A:$A,compensation_cleaned!$F:$F,"Missing")</f>
        <v>746435.40070921986</v>
      </c>
      <c r="V2091" t="str">
        <f t="shared" si="162"/>
        <v>Above Avg Pay</v>
      </c>
      <c r="W2091" t="str">
        <f t="shared" si="163"/>
        <v>Low/Avg Performer</v>
      </c>
      <c r="Y2091" t="str">
        <f t="shared" si="164"/>
        <v>Overpaid Low Performer</v>
      </c>
    </row>
    <row r="2092" spans="1:25">
      <c r="A2092" s="7" t="s">
        <v>2278</v>
      </c>
      <c r="B2092" s="8" t="s">
        <v>11</v>
      </c>
      <c r="C2092" s="8">
        <v>30</v>
      </c>
      <c r="D2092" s="8" t="s">
        <v>12</v>
      </c>
      <c r="E2092" s="8" t="s">
        <v>33</v>
      </c>
      <c r="F2092" s="8" t="s">
        <v>112</v>
      </c>
      <c r="G2092" s="9">
        <v>43068</v>
      </c>
      <c r="H2092" s="8" t="s">
        <v>263</v>
      </c>
      <c r="I2092" s="8" t="s">
        <v>16</v>
      </c>
      <c r="J2092" s="10" t="s">
        <v>24</v>
      </c>
      <c r="K2092" t="str">
        <f>_xlfn.XLOOKUP(A2092,attrition_cleaned!$A:$A,attrition_cleaned!$B:$B,"Missing")</f>
        <v>No</v>
      </c>
      <c r="L2092" s="9"/>
      <c r="M2092">
        <f>_xlfn.XLOOKUP(A2092,compensation_cleaned!$A:$A,compensation_cleaned!$B:$B,"Missing")</f>
        <v>1004884</v>
      </c>
      <c r="N2092">
        <f>_xlfn.XLOOKUP(A2092,compensation_cleaned!$A:$A,compensation_cleaned!$C:$C,"Missing")</f>
        <v>96351</v>
      </c>
      <c r="O2092" t="str">
        <f>_xlfn.XLOOKUP(A2092,compensation_cleaned!$A:$A,compensation_cleaned!$D:$D,"Missing")</f>
        <v>L3</v>
      </c>
      <c r="P2092">
        <f>_xlfn.XLOOKUP(A2092,engagement_pivot!$A:$A,engagement_pivot!$B:$B,"Missing")</f>
        <v>1</v>
      </c>
      <c r="Q2092" t="str">
        <f>IF(
  _xlfn.XLOOKUP(A2092, engagement_pivot!A:A, engagement_pivot!C:C, 0) &gt; 0,
  "Yes",
  "No"
)</f>
        <v>Yes</v>
      </c>
      <c r="R2092">
        <f t="shared" si="160"/>
        <v>73</v>
      </c>
      <c r="S2092" t="str">
        <f t="shared" si="161"/>
        <v>37+ months</v>
      </c>
      <c r="T2092">
        <f>_xlfn.XLOOKUP(A2092,performance_pivot!$A:$A,performance_pivot!$B:$B,"Missing")</f>
        <v>3.25</v>
      </c>
      <c r="U2092">
        <f>_xlfn.XLOOKUP(A2092,compensation_cleaned!$A:$A,compensation_cleaned!$F:$F,"Missing")</f>
        <v>1044648.4727722772</v>
      </c>
      <c r="V2092" t="str">
        <f t="shared" si="162"/>
        <v>Below Avg Pay</v>
      </c>
      <c r="W2092" t="str">
        <f t="shared" si="163"/>
        <v>Low/Avg Performer</v>
      </c>
      <c r="Y2092" t="str">
        <f t="shared" si="164"/>
        <v>Low Pay &amp; Low Performance</v>
      </c>
    </row>
    <row r="2093" spans="1:25">
      <c r="A2093" s="11" t="s">
        <v>2279</v>
      </c>
      <c r="B2093" s="12" t="s">
        <v>11</v>
      </c>
      <c r="C2093" s="12">
        <v>35</v>
      </c>
      <c r="D2093" s="12" t="s">
        <v>12</v>
      </c>
      <c r="E2093" s="12" t="s">
        <v>49</v>
      </c>
      <c r="F2093" s="12" t="s">
        <v>68</v>
      </c>
      <c r="G2093" s="13">
        <v>45091</v>
      </c>
      <c r="H2093" s="12" t="s">
        <v>229</v>
      </c>
      <c r="I2093" s="12" t="s">
        <v>45</v>
      </c>
      <c r="J2093" s="14" t="s">
        <v>24</v>
      </c>
      <c r="K2093" t="str">
        <f>_xlfn.XLOOKUP(A2093,attrition_cleaned!$A:$A,attrition_cleaned!$B:$B,"Missing")</f>
        <v>Yes</v>
      </c>
      <c r="L2093" s="13">
        <v>46392</v>
      </c>
      <c r="M2093">
        <f>_xlfn.XLOOKUP(A2093,compensation_cleaned!$A:$A,compensation_cleaned!$B:$B,"Missing")</f>
        <v>894197</v>
      </c>
      <c r="N2093">
        <f>_xlfn.XLOOKUP(A2093,compensation_cleaned!$A:$A,compensation_cleaned!$C:$C,"Missing")</f>
        <v>127224</v>
      </c>
      <c r="O2093" t="str">
        <f>_xlfn.XLOOKUP(A2093,compensation_cleaned!$A:$A,compensation_cleaned!$D:$D,"Missing")</f>
        <v>L2</v>
      </c>
      <c r="P2093">
        <f>_xlfn.XLOOKUP(A2093,engagement_pivot!$A:$A,engagement_pivot!$B:$B,"Missing")</f>
        <v>2.5</v>
      </c>
      <c r="Q2093" t="str">
        <f>IF(
  _xlfn.XLOOKUP(A2093, engagement_pivot!A:A, engagement_pivot!C:C, 0) &gt; 0,
  "Yes",
  "No"
)</f>
        <v>Yes</v>
      </c>
      <c r="R2093">
        <f t="shared" si="160"/>
        <v>42</v>
      </c>
      <c r="S2093" t="str">
        <f t="shared" si="161"/>
        <v>37+ months</v>
      </c>
      <c r="T2093">
        <f>_xlfn.XLOOKUP(A2093,performance_pivot!$A:$A,performance_pivot!$B:$B,"Missing")</f>
        <v>3</v>
      </c>
      <c r="U2093">
        <f>_xlfn.XLOOKUP(A2093,compensation_cleaned!$A:$A,compensation_cleaned!$F:$F,"Missing")</f>
        <v>746435.40070921986</v>
      </c>
      <c r="V2093" t="str">
        <f t="shared" si="162"/>
        <v>Above Avg Pay</v>
      </c>
      <c r="W2093" t="str">
        <f t="shared" si="163"/>
        <v>Low/Avg Performer</v>
      </c>
      <c r="Y2093" t="str">
        <f t="shared" si="164"/>
        <v>Overpaid Low Performer</v>
      </c>
    </row>
    <row r="2094" spans="1:25">
      <c r="A2094" s="7" t="s">
        <v>2280</v>
      </c>
      <c r="B2094" s="8" t="s">
        <v>19</v>
      </c>
      <c r="C2094" s="8">
        <v>31</v>
      </c>
      <c r="D2094" s="8" t="s">
        <v>12</v>
      </c>
      <c r="E2094" s="8" t="s">
        <v>49</v>
      </c>
      <c r="F2094" s="8" t="s">
        <v>68</v>
      </c>
      <c r="G2094" s="9">
        <v>44714</v>
      </c>
      <c r="H2094" s="8" t="s">
        <v>198</v>
      </c>
      <c r="I2094" s="8" t="s">
        <v>70</v>
      </c>
      <c r="J2094" s="10" t="s">
        <v>24</v>
      </c>
      <c r="K2094" t="str">
        <f>_xlfn.XLOOKUP(A2094,attrition_cleaned!$A:$A,attrition_cleaned!$B:$B,"Missing")</f>
        <v>No</v>
      </c>
      <c r="L2094" s="9"/>
      <c r="M2094">
        <f>_xlfn.XLOOKUP(A2094,compensation_cleaned!$A:$A,compensation_cleaned!$B:$B,"Missing")</f>
        <v>433153</v>
      </c>
      <c r="N2094">
        <f>_xlfn.XLOOKUP(A2094,compensation_cleaned!$A:$A,compensation_cleaned!$C:$C,"Missing")</f>
        <v>33125</v>
      </c>
      <c r="O2094" t="str">
        <f>_xlfn.XLOOKUP(A2094,compensation_cleaned!$A:$A,compensation_cleaned!$D:$D,"Missing")</f>
        <v>L1</v>
      </c>
      <c r="P2094">
        <f>_xlfn.XLOOKUP(A2094,engagement_pivot!$A:$A,engagement_pivot!$B:$B,"Missing")</f>
        <v>3</v>
      </c>
      <c r="Q2094" t="str">
        <f>IF(
  _xlfn.XLOOKUP(A2094, engagement_pivot!A:A, engagement_pivot!C:C, 0) &gt; 0,
  "Yes",
  "No"
)</f>
        <v>Yes</v>
      </c>
      <c r="R2094">
        <f t="shared" si="160"/>
        <v>18</v>
      </c>
      <c r="S2094" t="str">
        <f t="shared" si="161"/>
        <v>13–36 months</v>
      </c>
      <c r="T2094">
        <f>_xlfn.XLOOKUP(A2094,performance_pivot!$A:$A,performance_pivot!$B:$B,"Missing")</f>
        <v>5</v>
      </c>
      <c r="U2094">
        <f>_xlfn.XLOOKUP(A2094,compensation_cleaned!$A:$A,compensation_cleaned!$F:$F,"Missing")</f>
        <v>499723.03723404254</v>
      </c>
      <c r="V2094" t="str">
        <f t="shared" si="162"/>
        <v>Below Avg Pay</v>
      </c>
      <c r="W2094" t="str">
        <f t="shared" si="163"/>
        <v>High Performer</v>
      </c>
      <c r="Y2094" t="str">
        <f t="shared" si="164"/>
        <v>Underpaid High Performer</v>
      </c>
    </row>
    <row r="2095" spans="1:25">
      <c r="A2095" s="11" t="s">
        <v>2281</v>
      </c>
      <c r="B2095" s="12" t="s">
        <v>11</v>
      </c>
      <c r="C2095" s="12">
        <v>31</v>
      </c>
      <c r="D2095" s="12" t="s">
        <v>20</v>
      </c>
      <c r="E2095" s="12" t="s">
        <v>49</v>
      </c>
      <c r="F2095" s="12" t="s">
        <v>68</v>
      </c>
      <c r="G2095" s="13">
        <v>43521</v>
      </c>
      <c r="H2095" s="12" t="s">
        <v>335</v>
      </c>
      <c r="I2095" s="12" t="s">
        <v>31</v>
      </c>
      <c r="J2095" s="14" t="s">
        <v>24</v>
      </c>
      <c r="K2095" t="str">
        <f>_xlfn.XLOOKUP(A2095,attrition_cleaned!$A:$A,attrition_cleaned!$B:$B,"Missing")</f>
        <v>No</v>
      </c>
      <c r="L2095" s="13"/>
      <c r="M2095">
        <f>_xlfn.XLOOKUP(A2095,compensation_cleaned!$A:$A,compensation_cleaned!$B:$B,"Missing")</f>
        <v>1268509</v>
      </c>
      <c r="N2095">
        <f>_xlfn.XLOOKUP(A2095,compensation_cleaned!$A:$A,compensation_cleaned!$C:$C,"Missing")</f>
        <v>107243</v>
      </c>
      <c r="O2095" t="str">
        <f>_xlfn.XLOOKUP(A2095,compensation_cleaned!$A:$A,compensation_cleaned!$D:$D,"Missing")</f>
        <v>L4</v>
      </c>
      <c r="P2095">
        <f>_xlfn.XLOOKUP(A2095,engagement_pivot!$A:$A,engagement_pivot!$B:$B,"Missing")</f>
        <v>2.5</v>
      </c>
      <c r="Q2095" t="str">
        <f>IF(
  _xlfn.XLOOKUP(A2095, engagement_pivot!A:A, engagement_pivot!C:C, 0) &gt; 0,
  "Yes",
  "No"
)</f>
        <v>Yes</v>
      </c>
      <c r="R2095">
        <f t="shared" si="160"/>
        <v>58</v>
      </c>
      <c r="S2095" t="str">
        <f t="shared" si="161"/>
        <v>37+ months</v>
      </c>
      <c r="T2095">
        <f>_xlfn.XLOOKUP(A2095,performance_pivot!$A:$A,performance_pivot!$B:$B,"Missing")</f>
        <v>4</v>
      </c>
      <c r="U2095">
        <f>_xlfn.XLOOKUP(A2095,compensation_cleaned!$A:$A,compensation_cleaned!$F:$F,"Missing")</f>
        <v>1044648.4727722772</v>
      </c>
      <c r="V2095" t="str">
        <f t="shared" si="162"/>
        <v>Above Avg Pay</v>
      </c>
      <c r="W2095" t="str">
        <f t="shared" si="163"/>
        <v>High Performer</v>
      </c>
      <c r="Y2095" t="str">
        <f t="shared" si="164"/>
        <v>Well Aligned</v>
      </c>
    </row>
    <row r="2096" spans="1:25">
      <c r="A2096" s="7" t="s">
        <v>2282</v>
      </c>
      <c r="B2096" s="8" t="s">
        <v>11</v>
      </c>
      <c r="C2096" s="8">
        <v>37</v>
      </c>
      <c r="D2096" s="8" t="s">
        <v>20</v>
      </c>
      <c r="E2096" s="8" t="s">
        <v>13</v>
      </c>
      <c r="F2096" s="8" t="s">
        <v>14</v>
      </c>
      <c r="G2096" s="9">
        <v>43688</v>
      </c>
      <c r="H2096" s="8" t="s">
        <v>774</v>
      </c>
      <c r="I2096" s="8" t="s">
        <v>23</v>
      </c>
      <c r="J2096" s="10" t="s">
        <v>24</v>
      </c>
      <c r="K2096" t="str">
        <f>_xlfn.XLOOKUP(A2096,attrition_cleaned!$A:$A,attrition_cleaned!$B:$B,"Missing")</f>
        <v>No</v>
      </c>
      <c r="L2096" s="9"/>
      <c r="M2096">
        <f>_xlfn.XLOOKUP(A2096,compensation_cleaned!$A:$A,compensation_cleaned!$B:$B,"Missing")</f>
        <v>780438</v>
      </c>
      <c r="N2096">
        <f>_xlfn.XLOOKUP(A2096,compensation_cleaned!$A:$A,compensation_cleaned!$C:$C,"Missing")</f>
        <v>44765</v>
      </c>
      <c r="O2096" t="str">
        <f>_xlfn.XLOOKUP(A2096,compensation_cleaned!$A:$A,compensation_cleaned!$D:$D,"Missing")</f>
        <v>L2</v>
      </c>
      <c r="P2096">
        <f>_xlfn.XLOOKUP(A2096,engagement_pivot!$A:$A,engagement_pivot!$B:$B,"Missing")</f>
        <v>2.6666666666666665</v>
      </c>
      <c r="Q2096" t="str">
        <f>IF(
  _xlfn.XLOOKUP(A2096, engagement_pivot!A:A, engagement_pivot!C:C, 0) &gt; 0,
  "Yes",
  "No"
)</f>
        <v>Yes</v>
      </c>
      <c r="R2096">
        <f t="shared" si="160"/>
        <v>52</v>
      </c>
      <c r="S2096" t="str">
        <f t="shared" si="161"/>
        <v>37+ months</v>
      </c>
      <c r="T2096">
        <f>_xlfn.XLOOKUP(A2096,performance_pivot!$A:$A,performance_pivot!$B:$B,"Missing")</f>
        <v>3.25</v>
      </c>
      <c r="U2096">
        <f>_xlfn.XLOOKUP(A2096,compensation_cleaned!$A:$A,compensation_cleaned!$F:$F,"Missing")</f>
        <v>746435.40070921986</v>
      </c>
      <c r="V2096" t="str">
        <f t="shared" si="162"/>
        <v>Above Avg Pay</v>
      </c>
      <c r="W2096" t="str">
        <f t="shared" si="163"/>
        <v>Low/Avg Performer</v>
      </c>
      <c r="Y2096" t="str">
        <f t="shared" si="164"/>
        <v>Overpaid Low Performer</v>
      </c>
    </row>
    <row r="2097" spans="1:25">
      <c r="A2097" s="11" t="s">
        <v>2283</v>
      </c>
      <c r="B2097" s="12" t="s">
        <v>19</v>
      </c>
      <c r="C2097" s="12">
        <v>33</v>
      </c>
      <c r="D2097" s="12" t="s">
        <v>12</v>
      </c>
      <c r="E2097" s="12" t="s">
        <v>26</v>
      </c>
      <c r="F2097" s="12" t="s">
        <v>58</v>
      </c>
      <c r="G2097" s="13">
        <v>44025</v>
      </c>
      <c r="H2097" s="12" t="s">
        <v>72</v>
      </c>
      <c r="I2097" s="12" t="s">
        <v>23</v>
      </c>
      <c r="J2097" s="14" t="s">
        <v>17</v>
      </c>
      <c r="K2097" t="str">
        <f>_xlfn.XLOOKUP(A2097,attrition_cleaned!$A:$A,attrition_cleaned!$B:$B,"Missing")</f>
        <v>No</v>
      </c>
      <c r="L2097" s="13"/>
      <c r="M2097">
        <f>_xlfn.XLOOKUP(A2097,compensation_cleaned!$A:$A,compensation_cleaned!$B:$B,"Missing")</f>
        <v>1525752</v>
      </c>
      <c r="N2097">
        <f>_xlfn.XLOOKUP(A2097,compensation_cleaned!$A:$A,compensation_cleaned!$C:$C,"Missing")</f>
        <v>171534</v>
      </c>
      <c r="O2097" t="str">
        <f>_xlfn.XLOOKUP(A2097,compensation_cleaned!$A:$A,compensation_cleaned!$D:$D,"Missing")</f>
        <v>L4</v>
      </c>
      <c r="P2097">
        <f>_xlfn.XLOOKUP(A2097,engagement_pivot!$A:$A,engagement_pivot!$B:$B,"Missing")</f>
        <v>2.5</v>
      </c>
      <c r="Q2097" t="str">
        <f>IF(
  _xlfn.XLOOKUP(A2097, engagement_pivot!A:A, engagement_pivot!C:C, 0) &gt; 0,
  "Yes",
  "No"
)</f>
        <v>Yes</v>
      </c>
      <c r="R2097">
        <f t="shared" si="160"/>
        <v>41</v>
      </c>
      <c r="S2097" t="str">
        <f t="shared" si="161"/>
        <v>37+ months</v>
      </c>
      <c r="T2097">
        <f>_xlfn.XLOOKUP(A2097,performance_pivot!$A:$A,performance_pivot!$B:$B,"Missing")</f>
        <v>2</v>
      </c>
      <c r="U2097">
        <f>_xlfn.XLOOKUP(A2097,compensation_cleaned!$A:$A,compensation_cleaned!$F:$F,"Missing")</f>
        <v>1044648.4727722772</v>
      </c>
      <c r="V2097" t="str">
        <f t="shared" si="162"/>
        <v>Above Avg Pay</v>
      </c>
      <c r="W2097" t="str">
        <f t="shared" si="163"/>
        <v>Low/Avg Performer</v>
      </c>
      <c r="Y2097" t="str">
        <f t="shared" si="164"/>
        <v>Overpaid Low Performer</v>
      </c>
    </row>
    <row r="2098" spans="1:25">
      <c r="A2098" s="7" t="s">
        <v>2284</v>
      </c>
      <c r="B2098" s="8" t="s">
        <v>11</v>
      </c>
      <c r="C2098" s="8">
        <v>33</v>
      </c>
      <c r="D2098" s="8" t="s">
        <v>12</v>
      </c>
      <c r="E2098" s="8" t="s">
        <v>13</v>
      </c>
      <c r="F2098" s="8" t="s">
        <v>21</v>
      </c>
      <c r="G2098" s="9">
        <v>44074</v>
      </c>
      <c r="H2098" s="8" t="s">
        <v>249</v>
      </c>
      <c r="I2098" s="8" t="s">
        <v>23</v>
      </c>
      <c r="J2098" s="10" t="s">
        <v>24</v>
      </c>
      <c r="K2098" t="str">
        <f>_xlfn.XLOOKUP(A2098,attrition_cleaned!$A:$A,attrition_cleaned!$B:$B,"Missing")</f>
        <v>No</v>
      </c>
      <c r="L2098" s="9"/>
      <c r="M2098">
        <f>_xlfn.XLOOKUP(A2098,compensation_cleaned!$A:$A,compensation_cleaned!$B:$B,"Missing")</f>
        <v>555792</v>
      </c>
      <c r="N2098">
        <f>_xlfn.XLOOKUP(A2098,compensation_cleaned!$A:$A,compensation_cleaned!$C:$C,"Missing")</f>
        <v>33087</v>
      </c>
      <c r="O2098" t="str">
        <f>_xlfn.XLOOKUP(A2098,compensation_cleaned!$A:$A,compensation_cleaned!$D:$D,"Missing")</f>
        <v>L1</v>
      </c>
      <c r="P2098">
        <f>_xlfn.XLOOKUP(A2098,engagement_pivot!$A:$A,engagement_pivot!$B:$B,"Missing")</f>
        <v>4</v>
      </c>
      <c r="Q2098" t="str">
        <f>IF(
  _xlfn.XLOOKUP(A2098, engagement_pivot!A:A, engagement_pivot!C:C, 0) &gt; 0,
  "Yes",
  "No"
)</f>
        <v>Yes</v>
      </c>
      <c r="R2098">
        <f t="shared" si="160"/>
        <v>40</v>
      </c>
      <c r="S2098" t="str">
        <f t="shared" si="161"/>
        <v>37+ months</v>
      </c>
      <c r="T2098">
        <f>_xlfn.XLOOKUP(A2098,performance_pivot!$A:$A,performance_pivot!$B:$B,"Missing")</f>
        <v>4</v>
      </c>
      <c r="U2098">
        <f>_xlfn.XLOOKUP(A2098,compensation_cleaned!$A:$A,compensation_cleaned!$F:$F,"Missing")</f>
        <v>499723.03723404254</v>
      </c>
      <c r="V2098" t="str">
        <f t="shared" si="162"/>
        <v>Above Avg Pay</v>
      </c>
      <c r="W2098" t="str">
        <f t="shared" si="163"/>
        <v>High Performer</v>
      </c>
      <c r="Y2098" t="str">
        <f t="shared" si="164"/>
        <v>Well Aligned</v>
      </c>
    </row>
    <row r="2099" spans="1:25">
      <c r="A2099" s="11" t="s">
        <v>2285</v>
      </c>
      <c r="B2099" s="12" t="s">
        <v>19</v>
      </c>
      <c r="C2099" s="12">
        <v>39</v>
      </c>
      <c r="D2099" s="12" t="s">
        <v>12</v>
      </c>
      <c r="E2099" s="12" t="s">
        <v>49</v>
      </c>
      <c r="F2099" s="12" t="s">
        <v>68</v>
      </c>
      <c r="G2099" s="13">
        <v>42841</v>
      </c>
      <c r="H2099" s="12" t="s">
        <v>449</v>
      </c>
      <c r="I2099" s="12" t="s">
        <v>70</v>
      </c>
      <c r="J2099" s="14" t="s">
        <v>24</v>
      </c>
      <c r="K2099" t="str">
        <f>_xlfn.XLOOKUP(A2099,attrition_cleaned!$A:$A,attrition_cleaned!$B:$B,"Missing")</f>
        <v>No</v>
      </c>
      <c r="L2099" s="13"/>
      <c r="M2099">
        <f>_xlfn.XLOOKUP(A2099,compensation_cleaned!$A:$A,compensation_cleaned!$B:$B,"Missing")</f>
        <v>702904</v>
      </c>
      <c r="N2099">
        <f>_xlfn.XLOOKUP(A2099,compensation_cleaned!$A:$A,compensation_cleaned!$C:$C,"Missing")</f>
        <v>85394</v>
      </c>
      <c r="O2099" t="str">
        <f>_xlfn.XLOOKUP(A2099,compensation_cleaned!$A:$A,compensation_cleaned!$D:$D,"Missing")</f>
        <v>L2</v>
      </c>
      <c r="P2099">
        <f>_xlfn.XLOOKUP(A2099,engagement_pivot!$A:$A,engagement_pivot!$B:$B,"Missing")</f>
        <v>1</v>
      </c>
      <c r="Q2099" t="str">
        <f>IF(
  _xlfn.XLOOKUP(A2099, engagement_pivot!A:A, engagement_pivot!C:C, 0) &gt; 0,
  "Yes",
  "No"
)</f>
        <v>Yes</v>
      </c>
      <c r="R2099">
        <f t="shared" si="160"/>
        <v>80</v>
      </c>
      <c r="S2099" t="str">
        <f t="shared" si="161"/>
        <v>37+ months</v>
      </c>
      <c r="T2099">
        <f>_xlfn.XLOOKUP(A2099,performance_pivot!$A:$A,performance_pivot!$B:$B,"Missing")</f>
        <v>3</v>
      </c>
      <c r="U2099">
        <f>_xlfn.XLOOKUP(A2099,compensation_cleaned!$A:$A,compensation_cleaned!$F:$F,"Missing")</f>
        <v>746435.40070921986</v>
      </c>
      <c r="V2099" t="str">
        <f t="shared" si="162"/>
        <v>Below Avg Pay</v>
      </c>
      <c r="W2099" t="str">
        <f t="shared" si="163"/>
        <v>Low/Avg Performer</v>
      </c>
      <c r="Y2099" t="str">
        <f t="shared" si="164"/>
        <v>Low Pay &amp; Low Performance</v>
      </c>
    </row>
    <row r="2100" spans="1:25">
      <c r="A2100" s="7" t="s">
        <v>2286</v>
      </c>
      <c r="B2100" s="8" t="s">
        <v>19</v>
      </c>
      <c r="C2100" s="8">
        <v>34</v>
      </c>
      <c r="D2100" s="8" t="s">
        <v>12</v>
      </c>
      <c r="E2100" s="8" t="s">
        <v>49</v>
      </c>
      <c r="F2100" s="8" t="s">
        <v>68</v>
      </c>
      <c r="G2100" s="9">
        <v>44023</v>
      </c>
      <c r="H2100" s="8" t="s">
        <v>223</v>
      </c>
      <c r="I2100" s="8" t="s">
        <v>70</v>
      </c>
      <c r="J2100" s="10" t="s">
        <v>24</v>
      </c>
      <c r="K2100" t="str">
        <f>_xlfn.XLOOKUP(A2100,attrition_cleaned!$A:$A,attrition_cleaned!$B:$B,"Missing")</f>
        <v>Yes</v>
      </c>
      <c r="L2100" s="9">
        <v>45738</v>
      </c>
      <c r="M2100">
        <f>_xlfn.XLOOKUP(A2100,compensation_cleaned!$A:$A,compensation_cleaned!$B:$B,"Missing")</f>
        <v>702862</v>
      </c>
      <c r="N2100">
        <f>_xlfn.XLOOKUP(A2100,compensation_cleaned!$A:$A,compensation_cleaned!$C:$C,"Missing")</f>
        <v>93205</v>
      </c>
      <c r="O2100" t="str">
        <f>_xlfn.XLOOKUP(A2100,compensation_cleaned!$A:$A,compensation_cleaned!$D:$D,"Missing")</f>
        <v>L2</v>
      </c>
      <c r="P2100">
        <f>_xlfn.XLOOKUP(A2100,engagement_pivot!$A:$A,engagement_pivot!$B:$B,"Missing")</f>
        <v>5</v>
      </c>
      <c r="Q2100" t="str">
        <f>IF(
  _xlfn.XLOOKUP(A2100, engagement_pivot!A:A, engagement_pivot!C:C, 0) &gt; 0,
  "Yes",
  "No"
)</f>
        <v>Yes</v>
      </c>
      <c r="R2100">
        <f t="shared" si="160"/>
        <v>56</v>
      </c>
      <c r="S2100" t="str">
        <f t="shared" si="161"/>
        <v>37+ months</v>
      </c>
      <c r="T2100">
        <f>_xlfn.XLOOKUP(A2100,performance_pivot!$A:$A,performance_pivot!$B:$B,"Missing")</f>
        <v>4</v>
      </c>
      <c r="U2100">
        <f>_xlfn.XLOOKUP(A2100,compensation_cleaned!$A:$A,compensation_cleaned!$F:$F,"Missing")</f>
        <v>746435.40070921986</v>
      </c>
      <c r="V2100" t="str">
        <f t="shared" si="162"/>
        <v>Below Avg Pay</v>
      </c>
      <c r="W2100" t="str">
        <f t="shared" si="163"/>
        <v>High Performer</v>
      </c>
      <c r="Y2100" t="str">
        <f t="shared" si="164"/>
        <v>Underpaid High Performer</v>
      </c>
    </row>
    <row r="2101" spans="1:25">
      <c r="A2101" s="11" t="s">
        <v>2287</v>
      </c>
      <c r="B2101" s="12" t="s">
        <v>19</v>
      </c>
      <c r="C2101" s="12">
        <v>29</v>
      </c>
      <c r="D2101" s="12" t="s">
        <v>20</v>
      </c>
      <c r="E2101" s="12" t="s">
        <v>33</v>
      </c>
      <c r="F2101" s="12" t="s">
        <v>34</v>
      </c>
      <c r="G2101" s="13">
        <v>44409</v>
      </c>
      <c r="H2101" s="12" t="s">
        <v>201</v>
      </c>
      <c r="I2101" s="12" t="s">
        <v>56</v>
      </c>
      <c r="J2101" s="14" t="s">
        <v>24</v>
      </c>
      <c r="K2101" t="str">
        <f>_xlfn.XLOOKUP(A2101,attrition_cleaned!$A:$A,attrition_cleaned!$B:$B,"Missing")</f>
        <v>No</v>
      </c>
      <c r="L2101" s="13"/>
      <c r="M2101">
        <f>_xlfn.XLOOKUP(A2101,compensation_cleaned!$A:$A,compensation_cleaned!$B:$B,"Missing")</f>
        <v>731440</v>
      </c>
      <c r="N2101">
        <f>_xlfn.XLOOKUP(A2101,compensation_cleaned!$A:$A,compensation_cleaned!$C:$C,"Missing")</f>
        <v>79373</v>
      </c>
      <c r="O2101" t="str">
        <f>_xlfn.XLOOKUP(A2101,compensation_cleaned!$A:$A,compensation_cleaned!$D:$D,"Missing")</f>
        <v>L2</v>
      </c>
      <c r="P2101">
        <f>_xlfn.XLOOKUP(A2101,engagement_pivot!$A:$A,engagement_pivot!$B:$B,"Missing")</f>
        <v>4</v>
      </c>
      <c r="Q2101" t="str">
        <f>IF(
  _xlfn.XLOOKUP(A2101, engagement_pivot!A:A, engagement_pivot!C:C, 0) &gt; 0,
  "Yes",
  "No"
)</f>
        <v>Yes</v>
      </c>
      <c r="R2101">
        <f t="shared" si="160"/>
        <v>28</v>
      </c>
      <c r="S2101" t="str">
        <f t="shared" si="161"/>
        <v>13–36 months</v>
      </c>
      <c r="T2101">
        <f>_xlfn.XLOOKUP(A2101,performance_pivot!$A:$A,performance_pivot!$B:$B,"Missing")</f>
        <v>3.5</v>
      </c>
      <c r="U2101">
        <f>_xlfn.XLOOKUP(A2101,compensation_cleaned!$A:$A,compensation_cleaned!$F:$F,"Missing")</f>
        <v>746435.40070921986</v>
      </c>
      <c r="V2101" t="str">
        <f t="shared" si="162"/>
        <v>Below Avg Pay</v>
      </c>
      <c r="W2101" t="str">
        <f t="shared" si="163"/>
        <v>Low/Avg Performer</v>
      </c>
      <c r="Y2101" t="str">
        <f t="shared" si="164"/>
        <v>Low Pay &amp; Low Performance</v>
      </c>
    </row>
    <row r="2102" spans="1:25">
      <c r="A2102" s="7" t="s">
        <v>2288</v>
      </c>
      <c r="B2102" s="8" t="s">
        <v>11</v>
      </c>
      <c r="C2102" s="8">
        <v>33</v>
      </c>
      <c r="D2102" s="8" t="s">
        <v>12</v>
      </c>
      <c r="E2102" s="8" t="s">
        <v>49</v>
      </c>
      <c r="F2102" s="8" t="s">
        <v>65</v>
      </c>
      <c r="G2102" s="9">
        <v>43912</v>
      </c>
      <c r="H2102" s="8" t="s">
        <v>39</v>
      </c>
      <c r="I2102" s="8" t="s">
        <v>23</v>
      </c>
      <c r="J2102" s="10" t="s">
        <v>24</v>
      </c>
      <c r="K2102" t="str">
        <f>_xlfn.XLOOKUP(A2102,attrition_cleaned!$A:$A,attrition_cleaned!$B:$B,"Missing")</f>
        <v>No</v>
      </c>
      <c r="L2102" s="9"/>
      <c r="M2102">
        <f>_xlfn.XLOOKUP(A2102,compensation_cleaned!$A:$A,compensation_cleaned!$B:$B,"Missing")</f>
        <v>1022177</v>
      </c>
      <c r="N2102">
        <f>_xlfn.XLOOKUP(A2102,compensation_cleaned!$A:$A,compensation_cleaned!$C:$C,"Missing")</f>
        <v>57904</v>
      </c>
      <c r="O2102" t="str">
        <f>_xlfn.XLOOKUP(A2102,compensation_cleaned!$A:$A,compensation_cleaned!$D:$D,"Missing")</f>
        <v>L3</v>
      </c>
      <c r="P2102">
        <f>_xlfn.XLOOKUP(A2102,engagement_pivot!$A:$A,engagement_pivot!$B:$B,"Missing")</f>
        <v>5</v>
      </c>
      <c r="Q2102" t="str">
        <f>IF(
  _xlfn.XLOOKUP(A2102, engagement_pivot!A:A, engagement_pivot!C:C, 0) &gt; 0,
  "Yes",
  "No"
)</f>
        <v>Yes</v>
      </c>
      <c r="R2102">
        <f t="shared" si="160"/>
        <v>45</v>
      </c>
      <c r="S2102" t="str">
        <f t="shared" si="161"/>
        <v>37+ months</v>
      </c>
      <c r="T2102">
        <f>_xlfn.XLOOKUP(A2102,performance_pivot!$A:$A,performance_pivot!$B:$B,"Missing")</f>
        <v>3.3333333333333335</v>
      </c>
      <c r="U2102">
        <f>_xlfn.XLOOKUP(A2102,compensation_cleaned!$A:$A,compensation_cleaned!$F:$F,"Missing")</f>
        <v>1044648.4727722772</v>
      </c>
      <c r="V2102" t="str">
        <f t="shared" si="162"/>
        <v>Below Avg Pay</v>
      </c>
      <c r="W2102" t="str">
        <f t="shared" si="163"/>
        <v>Low/Avg Performer</v>
      </c>
      <c r="Y2102" t="str">
        <f t="shared" si="164"/>
        <v>Low Pay &amp; Low Performance</v>
      </c>
    </row>
    <row r="2103" spans="1:25">
      <c r="A2103" s="11" t="s">
        <v>2289</v>
      </c>
      <c r="B2103" s="12" t="s">
        <v>11</v>
      </c>
      <c r="C2103" s="12">
        <v>30</v>
      </c>
      <c r="D2103" s="12" t="s">
        <v>20</v>
      </c>
      <c r="E2103" s="12" t="s">
        <v>13</v>
      </c>
      <c r="F2103" s="12" t="s">
        <v>14</v>
      </c>
      <c r="G2103" s="13">
        <v>43809</v>
      </c>
      <c r="H2103" s="12" t="s">
        <v>102</v>
      </c>
      <c r="I2103" s="12" t="s">
        <v>45</v>
      </c>
      <c r="J2103" s="14" t="s">
        <v>24</v>
      </c>
      <c r="K2103" t="str">
        <f>_xlfn.XLOOKUP(A2103,attrition_cleaned!$A:$A,attrition_cleaned!$B:$B,"Missing")</f>
        <v>No</v>
      </c>
      <c r="L2103" s="13"/>
      <c r="M2103">
        <f>_xlfn.XLOOKUP(A2103,compensation_cleaned!$A:$A,compensation_cleaned!$B:$B,"Missing")</f>
        <v>594108</v>
      </c>
      <c r="N2103">
        <f>_xlfn.XLOOKUP(A2103,compensation_cleaned!$A:$A,compensation_cleaned!$C:$C,"Missing")</f>
        <v>52826</v>
      </c>
      <c r="O2103" t="str">
        <f>_xlfn.XLOOKUP(A2103,compensation_cleaned!$A:$A,compensation_cleaned!$D:$D,"Missing")</f>
        <v>L1</v>
      </c>
      <c r="P2103">
        <f>_xlfn.XLOOKUP(A2103,engagement_pivot!$A:$A,engagement_pivot!$B:$B,"Missing")</f>
        <v>2.6666666666666665</v>
      </c>
      <c r="Q2103" t="str">
        <f>IF(
  _xlfn.XLOOKUP(A2103, engagement_pivot!A:A, engagement_pivot!C:C, 0) &gt; 0,
  "Yes",
  "No"
)</f>
        <v>Yes</v>
      </c>
      <c r="R2103">
        <f t="shared" si="160"/>
        <v>48</v>
      </c>
      <c r="S2103" t="str">
        <f t="shared" si="161"/>
        <v>37+ months</v>
      </c>
      <c r="T2103">
        <f>_xlfn.XLOOKUP(A2103,performance_pivot!$A:$A,performance_pivot!$B:$B,"Missing")</f>
        <v>4</v>
      </c>
      <c r="U2103">
        <f>_xlfn.XLOOKUP(A2103,compensation_cleaned!$A:$A,compensation_cleaned!$F:$F,"Missing")</f>
        <v>499723.03723404254</v>
      </c>
      <c r="V2103" t="str">
        <f t="shared" si="162"/>
        <v>Above Avg Pay</v>
      </c>
      <c r="W2103" t="str">
        <f t="shared" si="163"/>
        <v>High Performer</v>
      </c>
      <c r="Y2103" t="str">
        <f t="shared" si="164"/>
        <v>Well Aligned</v>
      </c>
    </row>
    <row r="2104" spans="1:25">
      <c r="A2104" s="7" t="s">
        <v>2290</v>
      </c>
      <c r="B2104" s="8" t="s">
        <v>11</v>
      </c>
      <c r="C2104" s="8">
        <v>36</v>
      </c>
      <c r="D2104" s="8" t="s">
        <v>12</v>
      </c>
      <c r="E2104" s="8" t="s">
        <v>33</v>
      </c>
      <c r="F2104" s="8" t="s">
        <v>34</v>
      </c>
      <c r="G2104" s="9">
        <v>43556</v>
      </c>
      <c r="H2104" s="8" t="s">
        <v>62</v>
      </c>
      <c r="I2104" s="8" t="s">
        <v>56</v>
      </c>
      <c r="J2104" s="10" t="s">
        <v>24</v>
      </c>
      <c r="K2104" t="str">
        <f>_xlfn.XLOOKUP(A2104,attrition_cleaned!$A:$A,attrition_cleaned!$B:$B,"Missing")</f>
        <v>No</v>
      </c>
      <c r="L2104" s="9"/>
      <c r="M2104">
        <f>_xlfn.XLOOKUP(A2104,compensation_cleaned!$A:$A,compensation_cleaned!$B:$B,"Missing")</f>
        <v>415320</v>
      </c>
      <c r="N2104">
        <f>_xlfn.XLOOKUP(A2104,compensation_cleaned!$A:$A,compensation_cleaned!$C:$C,"Missing")</f>
        <v>40989</v>
      </c>
      <c r="O2104" t="str">
        <f>_xlfn.XLOOKUP(A2104,compensation_cleaned!$A:$A,compensation_cleaned!$D:$D,"Missing")</f>
        <v>L1</v>
      </c>
      <c r="P2104">
        <f>_xlfn.XLOOKUP(A2104,engagement_pivot!$A:$A,engagement_pivot!$B:$B,"Missing")</f>
        <v>3.3333333333333335</v>
      </c>
      <c r="Q2104" t="str">
        <f>IF(
  _xlfn.XLOOKUP(A2104, engagement_pivot!A:A, engagement_pivot!C:C, 0) &gt; 0,
  "Yes",
  "No"
)</f>
        <v>Yes</v>
      </c>
      <c r="R2104">
        <f t="shared" si="160"/>
        <v>56</v>
      </c>
      <c r="S2104" t="str">
        <f t="shared" si="161"/>
        <v>37+ months</v>
      </c>
      <c r="T2104">
        <f>_xlfn.XLOOKUP(A2104,performance_pivot!$A:$A,performance_pivot!$B:$B,"Missing")</f>
        <v>4</v>
      </c>
      <c r="U2104">
        <f>_xlfn.XLOOKUP(A2104,compensation_cleaned!$A:$A,compensation_cleaned!$F:$F,"Missing")</f>
        <v>499723.03723404254</v>
      </c>
      <c r="V2104" t="str">
        <f t="shared" si="162"/>
        <v>Below Avg Pay</v>
      </c>
      <c r="W2104" t="str">
        <f t="shared" si="163"/>
        <v>High Performer</v>
      </c>
      <c r="Y2104" t="str">
        <f t="shared" si="164"/>
        <v>Underpaid High Performer</v>
      </c>
    </row>
    <row r="2105" spans="1:25">
      <c r="A2105" s="11" t="s">
        <v>2291</v>
      </c>
      <c r="B2105" s="12" t="s">
        <v>19</v>
      </c>
      <c r="C2105" s="12">
        <v>43</v>
      </c>
      <c r="D2105" s="12" t="s">
        <v>12</v>
      </c>
      <c r="E2105" s="12" t="s">
        <v>13</v>
      </c>
      <c r="F2105" s="12" t="s">
        <v>21</v>
      </c>
      <c r="G2105" s="13">
        <v>44308</v>
      </c>
      <c r="H2105" s="12" t="s">
        <v>181</v>
      </c>
      <c r="I2105" s="12" t="s">
        <v>56</v>
      </c>
      <c r="J2105" s="14" t="s">
        <v>17</v>
      </c>
      <c r="K2105" t="str">
        <f>_xlfn.XLOOKUP(A2105,attrition_cleaned!$A:$A,attrition_cleaned!$B:$B,"Missing")</f>
        <v>No</v>
      </c>
      <c r="L2105" s="13"/>
      <c r="M2105">
        <f>_xlfn.XLOOKUP(A2105,compensation_cleaned!$A:$A,compensation_cleaned!$B:$B,"Missing")</f>
        <v>866174</v>
      </c>
      <c r="N2105">
        <f>_xlfn.XLOOKUP(A2105,compensation_cleaned!$A:$A,compensation_cleaned!$C:$C,"Missing")</f>
        <v>81405</v>
      </c>
      <c r="O2105" t="str">
        <f>_xlfn.XLOOKUP(A2105,compensation_cleaned!$A:$A,compensation_cleaned!$D:$D,"Missing")</f>
        <v>L2</v>
      </c>
      <c r="P2105">
        <f>_xlfn.XLOOKUP(A2105,engagement_pivot!$A:$A,engagement_pivot!$B:$B,"Missing")</f>
        <v>4</v>
      </c>
      <c r="Q2105" t="str">
        <f>IF(
  _xlfn.XLOOKUP(A2105, engagement_pivot!A:A, engagement_pivot!C:C, 0) &gt; 0,
  "Yes",
  "No"
)</f>
        <v>Yes</v>
      </c>
      <c r="R2105">
        <f t="shared" si="160"/>
        <v>32</v>
      </c>
      <c r="S2105" t="str">
        <f t="shared" si="161"/>
        <v>13–36 months</v>
      </c>
      <c r="T2105">
        <f>_xlfn.XLOOKUP(A2105,performance_pivot!$A:$A,performance_pivot!$B:$B,"Missing")</f>
        <v>4</v>
      </c>
      <c r="U2105">
        <f>_xlfn.XLOOKUP(A2105,compensation_cleaned!$A:$A,compensation_cleaned!$F:$F,"Missing")</f>
        <v>746435.40070921986</v>
      </c>
      <c r="V2105" t="str">
        <f t="shared" si="162"/>
        <v>Above Avg Pay</v>
      </c>
      <c r="W2105" t="str">
        <f t="shared" si="163"/>
        <v>High Performer</v>
      </c>
      <c r="Y2105" t="str">
        <f t="shared" si="164"/>
        <v>Well Aligned</v>
      </c>
    </row>
    <row r="2106" spans="1:25">
      <c r="A2106" s="7" t="s">
        <v>2292</v>
      </c>
      <c r="B2106" s="8" t="s">
        <v>19</v>
      </c>
      <c r="C2106" s="8">
        <v>35</v>
      </c>
      <c r="D2106" s="8" t="s">
        <v>12</v>
      </c>
      <c r="E2106" s="8" t="s">
        <v>37</v>
      </c>
      <c r="F2106" s="8" t="s">
        <v>43</v>
      </c>
      <c r="G2106" s="9">
        <v>43927</v>
      </c>
      <c r="H2106" s="8" t="s">
        <v>398</v>
      </c>
      <c r="I2106" s="8" t="s">
        <v>16</v>
      </c>
      <c r="J2106" s="10" t="s">
        <v>24</v>
      </c>
      <c r="K2106" t="str">
        <f>_xlfn.XLOOKUP(A2106,attrition_cleaned!$A:$A,attrition_cleaned!$B:$B,"Missing")</f>
        <v>No</v>
      </c>
      <c r="L2106" s="9"/>
      <c r="M2106">
        <f>_xlfn.XLOOKUP(A2106,compensation_cleaned!$A:$A,compensation_cleaned!$B:$B,"Missing")</f>
        <v>457332</v>
      </c>
      <c r="N2106">
        <f>_xlfn.XLOOKUP(A2106,compensation_cleaned!$A:$A,compensation_cleaned!$C:$C,"Missing")</f>
        <v>42903</v>
      </c>
      <c r="O2106" t="str">
        <f>_xlfn.XLOOKUP(A2106,compensation_cleaned!$A:$A,compensation_cleaned!$D:$D,"Missing")</f>
        <v>L1</v>
      </c>
      <c r="P2106">
        <f>_xlfn.XLOOKUP(A2106,engagement_pivot!$A:$A,engagement_pivot!$B:$B,"Missing")</f>
        <v>3.6666666666666665</v>
      </c>
      <c r="Q2106" t="str">
        <f>IF(
  _xlfn.XLOOKUP(A2106, engagement_pivot!A:A, engagement_pivot!C:C, 0) &gt; 0,
  "Yes",
  "No"
)</f>
        <v>Yes</v>
      </c>
      <c r="R2106">
        <f t="shared" si="160"/>
        <v>44</v>
      </c>
      <c r="S2106" t="str">
        <f t="shared" si="161"/>
        <v>37+ months</v>
      </c>
      <c r="T2106">
        <f>_xlfn.XLOOKUP(A2106,performance_pivot!$A:$A,performance_pivot!$B:$B,"Missing")</f>
        <v>4.333333333333333</v>
      </c>
      <c r="U2106">
        <f>_xlfn.XLOOKUP(A2106,compensation_cleaned!$A:$A,compensation_cleaned!$F:$F,"Missing")</f>
        <v>499723.03723404254</v>
      </c>
      <c r="V2106" t="str">
        <f t="shared" si="162"/>
        <v>Below Avg Pay</v>
      </c>
      <c r="W2106" t="str">
        <f t="shared" si="163"/>
        <v>High Performer</v>
      </c>
      <c r="Y2106" t="str">
        <f t="shared" si="164"/>
        <v>Underpaid High Performer</v>
      </c>
    </row>
    <row r="2107" spans="1:25">
      <c r="A2107" s="11" t="s">
        <v>2293</v>
      </c>
      <c r="B2107" s="12" t="s">
        <v>19</v>
      </c>
      <c r="C2107" s="12">
        <v>29</v>
      </c>
      <c r="D2107" s="12" t="s">
        <v>12</v>
      </c>
      <c r="E2107" s="12" t="s">
        <v>49</v>
      </c>
      <c r="F2107" s="12" t="s">
        <v>50</v>
      </c>
      <c r="G2107" s="13">
        <v>43438</v>
      </c>
      <c r="H2107" s="12" t="s">
        <v>231</v>
      </c>
      <c r="I2107" s="12" t="s">
        <v>70</v>
      </c>
      <c r="J2107" s="14" t="s">
        <v>24</v>
      </c>
      <c r="K2107" t="str">
        <f>_xlfn.XLOOKUP(A2107,attrition_cleaned!$A:$A,attrition_cleaned!$B:$B,"Missing")</f>
        <v>No</v>
      </c>
      <c r="L2107" s="13"/>
      <c r="M2107">
        <f>_xlfn.XLOOKUP(A2107,compensation_cleaned!$A:$A,compensation_cleaned!$B:$B,"Missing")</f>
        <v>1264599</v>
      </c>
      <c r="N2107">
        <f>_xlfn.XLOOKUP(A2107,compensation_cleaned!$A:$A,compensation_cleaned!$C:$C,"Missing")</f>
        <v>187408</v>
      </c>
      <c r="O2107" t="str">
        <f>_xlfn.XLOOKUP(A2107,compensation_cleaned!$A:$A,compensation_cleaned!$D:$D,"Missing")</f>
        <v>L4</v>
      </c>
      <c r="P2107">
        <f>_xlfn.XLOOKUP(A2107,engagement_pivot!$A:$A,engagement_pivot!$B:$B,"Missing")</f>
        <v>5</v>
      </c>
      <c r="Q2107" t="str">
        <f>IF(
  _xlfn.XLOOKUP(A2107, engagement_pivot!A:A, engagement_pivot!C:C, 0) &gt; 0,
  "Yes",
  "No"
)</f>
        <v>Yes</v>
      </c>
      <c r="R2107">
        <f t="shared" si="160"/>
        <v>60</v>
      </c>
      <c r="S2107" t="str">
        <f t="shared" si="161"/>
        <v>37+ months</v>
      </c>
      <c r="T2107">
        <f>_xlfn.XLOOKUP(A2107,performance_pivot!$A:$A,performance_pivot!$B:$B,"Missing")</f>
        <v>3.5</v>
      </c>
      <c r="U2107">
        <f>_xlfn.XLOOKUP(A2107,compensation_cleaned!$A:$A,compensation_cleaned!$F:$F,"Missing")</f>
        <v>1044648.4727722772</v>
      </c>
      <c r="V2107" t="str">
        <f t="shared" si="162"/>
        <v>Above Avg Pay</v>
      </c>
      <c r="W2107" t="str">
        <f t="shared" si="163"/>
        <v>Low/Avg Performer</v>
      </c>
      <c r="Y2107" t="str">
        <f t="shared" si="164"/>
        <v>Overpaid Low Performer</v>
      </c>
    </row>
    <row r="2108" spans="1:25">
      <c r="A2108" s="7" t="s">
        <v>2294</v>
      </c>
      <c r="B2108" s="8" t="s">
        <v>11</v>
      </c>
      <c r="C2108" s="8">
        <v>32</v>
      </c>
      <c r="D2108" s="8" t="s">
        <v>20</v>
      </c>
      <c r="E2108" s="8" t="s">
        <v>49</v>
      </c>
      <c r="F2108" s="8" t="s">
        <v>68</v>
      </c>
      <c r="G2108" s="9">
        <v>43824</v>
      </c>
      <c r="H2108" s="8" t="s">
        <v>92</v>
      </c>
      <c r="I2108" s="8" t="s">
        <v>45</v>
      </c>
      <c r="J2108" s="10" t="s">
        <v>17</v>
      </c>
      <c r="K2108" t="str">
        <f>_xlfn.XLOOKUP(A2108,attrition_cleaned!$A:$A,attrition_cleaned!$B:$B,"Missing")</f>
        <v>No</v>
      </c>
      <c r="L2108" s="9"/>
      <c r="M2108">
        <f>_xlfn.XLOOKUP(A2108,compensation_cleaned!$A:$A,compensation_cleaned!$B:$B,"Missing")</f>
        <v>446979</v>
      </c>
      <c r="N2108">
        <f>_xlfn.XLOOKUP(A2108,compensation_cleaned!$A:$A,compensation_cleaned!$C:$C,"Missing")</f>
        <v>23946</v>
      </c>
      <c r="O2108" t="str">
        <f>_xlfn.XLOOKUP(A2108,compensation_cleaned!$A:$A,compensation_cleaned!$D:$D,"Missing")</f>
        <v>L1</v>
      </c>
      <c r="P2108">
        <f>_xlfn.XLOOKUP(A2108,engagement_pivot!$A:$A,engagement_pivot!$B:$B,"Missing")</f>
        <v>4.5</v>
      </c>
      <c r="Q2108" t="str">
        <f>IF(
  _xlfn.XLOOKUP(A2108, engagement_pivot!A:A, engagement_pivot!C:C, 0) &gt; 0,
  "Yes",
  "No"
)</f>
        <v>Yes</v>
      </c>
      <c r="R2108">
        <f t="shared" si="160"/>
        <v>48</v>
      </c>
      <c r="S2108" t="str">
        <f t="shared" si="161"/>
        <v>37+ months</v>
      </c>
      <c r="T2108">
        <f>_xlfn.XLOOKUP(A2108,performance_pivot!$A:$A,performance_pivot!$B:$B,"Missing")</f>
        <v>4</v>
      </c>
      <c r="U2108">
        <f>_xlfn.XLOOKUP(A2108,compensation_cleaned!$A:$A,compensation_cleaned!$F:$F,"Missing")</f>
        <v>499723.03723404254</v>
      </c>
      <c r="V2108" t="str">
        <f t="shared" si="162"/>
        <v>Below Avg Pay</v>
      </c>
      <c r="W2108" t="str">
        <f t="shared" si="163"/>
        <v>High Performer</v>
      </c>
      <c r="Y2108" t="str">
        <f t="shared" si="164"/>
        <v>Underpaid High Performer</v>
      </c>
    </row>
    <row r="2109" spans="1:25">
      <c r="A2109" s="11" t="s">
        <v>2295</v>
      </c>
      <c r="B2109" s="12" t="s">
        <v>19</v>
      </c>
      <c r="C2109" s="12">
        <v>23</v>
      </c>
      <c r="D2109" s="12" t="s">
        <v>20</v>
      </c>
      <c r="E2109" s="12" t="s">
        <v>13</v>
      </c>
      <c r="F2109" s="12" t="s">
        <v>14</v>
      </c>
      <c r="G2109" s="13">
        <v>43636</v>
      </c>
      <c r="H2109" s="12" t="s">
        <v>88</v>
      </c>
      <c r="I2109" s="12" t="s">
        <v>31</v>
      </c>
      <c r="J2109" s="14" t="s">
        <v>24</v>
      </c>
      <c r="K2109" t="str">
        <f>_xlfn.XLOOKUP(A2109,attrition_cleaned!$A:$A,attrition_cleaned!$B:$B,"Missing")</f>
        <v>No</v>
      </c>
      <c r="L2109" s="13"/>
      <c r="M2109">
        <f>_xlfn.XLOOKUP(A2109,compensation_cleaned!$A:$A,compensation_cleaned!$B:$B,"Missing")</f>
        <v>760130</v>
      </c>
      <c r="N2109">
        <f>_xlfn.XLOOKUP(A2109,compensation_cleaned!$A:$A,compensation_cleaned!$C:$C,"Missing")</f>
        <v>97390</v>
      </c>
      <c r="O2109" t="str">
        <f>_xlfn.XLOOKUP(A2109,compensation_cleaned!$A:$A,compensation_cleaned!$D:$D,"Missing")</f>
        <v>L2</v>
      </c>
      <c r="P2109">
        <f>_xlfn.XLOOKUP(A2109,engagement_pivot!$A:$A,engagement_pivot!$B:$B,"Missing")</f>
        <v>3</v>
      </c>
      <c r="Q2109" t="str">
        <f>IF(
  _xlfn.XLOOKUP(A2109, engagement_pivot!A:A, engagement_pivot!C:C, 0) &gt; 0,
  "Yes",
  "No"
)</f>
        <v>Yes</v>
      </c>
      <c r="R2109">
        <f t="shared" si="160"/>
        <v>54</v>
      </c>
      <c r="S2109" t="str">
        <f t="shared" si="161"/>
        <v>37+ months</v>
      </c>
      <c r="T2109">
        <f>_xlfn.XLOOKUP(A2109,performance_pivot!$A:$A,performance_pivot!$B:$B,"Missing")</f>
        <v>2.5</v>
      </c>
      <c r="U2109">
        <f>_xlfn.XLOOKUP(A2109,compensation_cleaned!$A:$A,compensation_cleaned!$F:$F,"Missing")</f>
        <v>746435.40070921986</v>
      </c>
      <c r="V2109" t="str">
        <f t="shared" si="162"/>
        <v>Above Avg Pay</v>
      </c>
      <c r="W2109" t="str">
        <f t="shared" si="163"/>
        <v>Low/Avg Performer</v>
      </c>
      <c r="Y2109" t="str">
        <f t="shared" si="164"/>
        <v>Overpaid Low Performer</v>
      </c>
    </row>
    <row r="2110" spans="1:25">
      <c r="A2110" s="7" t="s">
        <v>2296</v>
      </c>
      <c r="B2110" s="8" t="s">
        <v>11</v>
      </c>
      <c r="C2110" s="8">
        <v>35</v>
      </c>
      <c r="D2110" s="8" t="s">
        <v>12</v>
      </c>
      <c r="E2110" s="8" t="s">
        <v>13</v>
      </c>
      <c r="F2110" s="8" t="s">
        <v>14</v>
      </c>
      <c r="G2110" s="9">
        <v>45192</v>
      </c>
      <c r="H2110" s="8" t="s">
        <v>218</v>
      </c>
      <c r="I2110" s="8" t="s">
        <v>45</v>
      </c>
      <c r="J2110" s="10" t="s">
        <v>24</v>
      </c>
      <c r="K2110" t="str">
        <f>_xlfn.XLOOKUP(A2110,attrition_cleaned!$A:$A,attrition_cleaned!$B:$B,"Missing")</f>
        <v>No</v>
      </c>
      <c r="L2110" s="9"/>
      <c r="M2110">
        <f>_xlfn.XLOOKUP(A2110,compensation_cleaned!$A:$A,compensation_cleaned!$B:$B,"Missing")</f>
        <v>699152</v>
      </c>
      <c r="N2110">
        <f>_xlfn.XLOOKUP(A2110,compensation_cleaned!$A:$A,compensation_cleaned!$C:$C,"Missing")</f>
        <v>78687</v>
      </c>
      <c r="O2110" t="str">
        <f>_xlfn.XLOOKUP(A2110,compensation_cleaned!$A:$A,compensation_cleaned!$D:$D,"Missing")</f>
        <v>L2</v>
      </c>
      <c r="P2110">
        <f>_xlfn.XLOOKUP(A2110,engagement_pivot!$A:$A,engagement_pivot!$B:$B,"Missing")</f>
        <v>2.6666666666666665</v>
      </c>
      <c r="Q2110" t="str">
        <f>IF(
  _xlfn.XLOOKUP(A2110, engagement_pivot!A:A, engagement_pivot!C:C, 0) &gt; 0,
  "Yes",
  "No"
)</f>
        <v>Yes</v>
      </c>
      <c r="R2110">
        <f t="shared" si="160"/>
        <v>3</v>
      </c>
      <c r="S2110" t="str">
        <f t="shared" si="161"/>
        <v>0–12 months</v>
      </c>
      <c r="T2110">
        <f>_xlfn.XLOOKUP(A2110,performance_pivot!$A:$A,performance_pivot!$B:$B,"Missing")</f>
        <v>4</v>
      </c>
      <c r="U2110">
        <f>_xlfn.XLOOKUP(A2110,compensation_cleaned!$A:$A,compensation_cleaned!$F:$F,"Missing")</f>
        <v>746435.40070921986</v>
      </c>
      <c r="V2110" t="str">
        <f t="shared" si="162"/>
        <v>Below Avg Pay</v>
      </c>
      <c r="W2110" t="str">
        <f t="shared" si="163"/>
        <v>High Performer</v>
      </c>
      <c r="Y2110" t="str">
        <f t="shared" si="164"/>
        <v>Underpaid High Performer</v>
      </c>
    </row>
    <row r="2111" spans="1:25">
      <c r="A2111" s="11" t="s">
        <v>2297</v>
      </c>
      <c r="B2111" s="12" t="s">
        <v>19</v>
      </c>
      <c r="C2111" s="12">
        <v>29</v>
      </c>
      <c r="D2111" s="12" t="s">
        <v>12</v>
      </c>
      <c r="E2111" s="12" t="s">
        <v>26</v>
      </c>
      <c r="F2111" s="12" t="s">
        <v>58</v>
      </c>
      <c r="G2111" s="13">
        <v>43079</v>
      </c>
      <c r="H2111" s="12" t="s">
        <v>464</v>
      </c>
      <c r="I2111" s="12" t="s">
        <v>31</v>
      </c>
      <c r="J2111" s="14" t="s">
        <v>24</v>
      </c>
      <c r="K2111" t="str">
        <f>_xlfn.XLOOKUP(A2111,attrition_cleaned!$A:$A,attrition_cleaned!$B:$B,"Missing")</f>
        <v>Yes</v>
      </c>
      <c r="L2111" s="13">
        <v>43553</v>
      </c>
      <c r="M2111">
        <f>_xlfn.XLOOKUP(A2111,compensation_cleaned!$A:$A,compensation_cleaned!$B:$B,"Missing")</f>
        <v>849725</v>
      </c>
      <c r="N2111">
        <f>_xlfn.XLOOKUP(A2111,compensation_cleaned!$A:$A,compensation_cleaned!$C:$C,"Missing")</f>
        <v>61157</v>
      </c>
      <c r="O2111" t="str">
        <f>_xlfn.XLOOKUP(A2111,compensation_cleaned!$A:$A,compensation_cleaned!$D:$D,"Missing")</f>
        <v>L2</v>
      </c>
      <c r="P2111">
        <f>_xlfn.XLOOKUP(A2111,engagement_pivot!$A:$A,engagement_pivot!$B:$B,"Missing")</f>
        <v>3</v>
      </c>
      <c r="Q2111" t="str">
        <f>IF(
  _xlfn.XLOOKUP(A2111, engagement_pivot!A:A, engagement_pivot!C:C, 0) &gt; 0,
  "Yes",
  "No"
)</f>
        <v>Yes</v>
      </c>
      <c r="R2111">
        <f t="shared" si="160"/>
        <v>15</v>
      </c>
      <c r="S2111" t="str">
        <f t="shared" si="161"/>
        <v>13–36 months</v>
      </c>
      <c r="T2111">
        <f>_xlfn.XLOOKUP(A2111,performance_pivot!$A:$A,performance_pivot!$B:$B,"Missing")</f>
        <v>3</v>
      </c>
      <c r="U2111">
        <f>_xlfn.XLOOKUP(A2111,compensation_cleaned!$A:$A,compensation_cleaned!$F:$F,"Missing")</f>
        <v>746435.40070921986</v>
      </c>
      <c r="V2111" t="str">
        <f t="shared" si="162"/>
        <v>Above Avg Pay</v>
      </c>
      <c r="W2111" t="str">
        <f t="shared" si="163"/>
        <v>Low/Avg Performer</v>
      </c>
      <c r="Y2111" t="str">
        <f t="shared" si="164"/>
        <v>Overpaid Low Performer</v>
      </c>
    </row>
    <row r="2112" spans="1:25">
      <c r="A2112" s="7" t="s">
        <v>2298</v>
      </c>
      <c r="B2112" s="8" t="s">
        <v>19</v>
      </c>
      <c r="C2112" s="8">
        <v>31</v>
      </c>
      <c r="D2112" s="8" t="s">
        <v>12</v>
      </c>
      <c r="E2112" s="8" t="s">
        <v>37</v>
      </c>
      <c r="F2112" s="8" t="s">
        <v>38</v>
      </c>
      <c r="G2112" s="9">
        <v>43189</v>
      </c>
      <c r="H2112" s="8" t="s">
        <v>88</v>
      </c>
      <c r="I2112" s="8" t="s">
        <v>31</v>
      </c>
      <c r="J2112" s="10" t="s">
        <v>24</v>
      </c>
      <c r="K2112" t="str">
        <f>_xlfn.XLOOKUP(A2112,attrition_cleaned!$A:$A,attrition_cleaned!$B:$B,"Missing")</f>
        <v>No</v>
      </c>
      <c r="L2112" s="9"/>
      <c r="M2112">
        <f>_xlfn.XLOOKUP(A2112,compensation_cleaned!$A:$A,compensation_cleaned!$B:$B,"Missing")</f>
        <v>515010</v>
      </c>
      <c r="N2112">
        <f>_xlfn.XLOOKUP(A2112,compensation_cleaned!$A:$A,compensation_cleaned!$C:$C,"Missing")</f>
        <v>47355</v>
      </c>
      <c r="O2112" t="str">
        <f>_xlfn.XLOOKUP(A2112,compensation_cleaned!$A:$A,compensation_cleaned!$D:$D,"Missing")</f>
        <v>L1</v>
      </c>
      <c r="P2112">
        <f>_xlfn.XLOOKUP(A2112,engagement_pivot!$A:$A,engagement_pivot!$B:$B,"Missing")</f>
        <v>2</v>
      </c>
      <c r="Q2112" t="str">
        <f>IF(
  _xlfn.XLOOKUP(A2112, engagement_pivot!A:A, engagement_pivot!C:C, 0) &gt; 0,
  "Yes",
  "No"
)</f>
        <v>Yes</v>
      </c>
      <c r="R2112">
        <f t="shared" si="160"/>
        <v>69</v>
      </c>
      <c r="S2112" t="str">
        <f t="shared" si="161"/>
        <v>37+ months</v>
      </c>
      <c r="T2112">
        <f>_xlfn.XLOOKUP(A2112,performance_pivot!$A:$A,performance_pivot!$B:$B,"Missing")</f>
        <v>3.5</v>
      </c>
      <c r="U2112">
        <f>_xlfn.XLOOKUP(A2112,compensation_cleaned!$A:$A,compensation_cleaned!$F:$F,"Missing")</f>
        <v>499723.03723404254</v>
      </c>
      <c r="V2112" t="str">
        <f t="shared" si="162"/>
        <v>Above Avg Pay</v>
      </c>
      <c r="W2112" t="str">
        <f t="shared" si="163"/>
        <v>Low/Avg Performer</v>
      </c>
      <c r="Y2112" t="str">
        <f t="shared" si="164"/>
        <v>Overpaid Low Performer</v>
      </c>
    </row>
    <row r="2113" spans="1:25">
      <c r="A2113" s="11" t="s">
        <v>2299</v>
      </c>
      <c r="B2113" s="12" t="s">
        <v>19</v>
      </c>
      <c r="C2113" s="12">
        <v>33</v>
      </c>
      <c r="D2113" s="12" t="s">
        <v>20</v>
      </c>
      <c r="E2113" s="12" t="s">
        <v>37</v>
      </c>
      <c r="F2113" s="12" t="s">
        <v>43</v>
      </c>
      <c r="G2113" s="13">
        <v>42880</v>
      </c>
      <c r="H2113" s="12" t="s">
        <v>140</v>
      </c>
      <c r="I2113" s="12" t="s">
        <v>70</v>
      </c>
      <c r="J2113" s="14" t="s">
        <v>24</v>
      </c>
      <c r="K2113" t="str">
        <f>_xlfn.XLOOKUP(A2113,attrition_cleaned!$A:$A,attrition_cleaned!$B:$B,"Missing")</f>
        <v>No</v>
      </c>
      <c r="L2113" s="13"/>
      <c r="M2113">
        <f>_xlfn.XLOOKUP(A2113,compensation_cleaned!$A:$A,compensation_cleaned!$B:$B,"Missing")</f>
        <v>1109062</v>
      </c>
      <c r="N2113">
        <f>_xlfn.XLOOKUP(A2113,compensation_cleaned!$A:$A,compensation_cleaned!$C:$C,"Missing")</f>
        <v>158858</v>
      </c>
      <c r="O2113" t="str">
        <f>_xlfn.XLOOKUP(A2113,compensation_cleaned!$A:$A,compensation_cleaned!$D:$D,"Missing")</f>
        <v>L3</v>
      </c>
      <c r="P2113">
        <f>_xlfn.XLOOKUP(A2113,engagement_pivot!$A:$A,engagement_pivot!$B:$B,"Missing")</f>
        <v>1</v>
      </c>
      <c r="Q2113" t="str">
        <f>IF(
  _xlfn.XLOOKUP(A2113, engagement_pivot!A:A, engagement_pivot!C:C, 0) &gt; 0,
  "Yes",
  "No"
)</f>
        <v>Yes</v>
      </c>
      <c r="R2113">
        <f t="shared" si="160"/>
        <v>79</v>
      </c>
      <c r="S2113" t="str">
        <f t="shared" si="161"/>
        <v>37+ months</v>
      </c>
      <c r="T2113">
        <f>_xlfn.XLOOKUP(A2113,performance_pivot!$A:$A,performance_pivot!$B:$B,"Missing")</f>
        <v>4</v>
      </c>
      <c r="U2113">
        <f>_xlfn.XLOOKUP(A2113,compensation_cleaned!$A:$A,compensation_cleaned!$F:$F,"Missing")</f>
        <v>1044648.4727722772</v>
      </c>
      <c r="V2113" t="str">
        <f t="shared" si="162"/>
        <v>Above Avg Pay</v>
      </c>
      <c r="W2113" t="str">
        <f t="shared" si="163"/>
        <v>High Performer</v>
      </c>
      <c r="Y2113" t="str">
        <f t="shared" si="164"/>
        <v>Well Aligned</v>
      </c>
    </row>
    <row r="2114" spans="1:25">
      <c r="A2114" s="7" t="s">
        <v>2300</v>
      </c>
      <c r="B2114" s="8" t="s">
        <v>19</v>
      </c>
      <c r="C2114" s="8">
        <v>33</v>
      </c>
      <c r="D2114" s="8" t="s">
        <v>12</v>
      </c>
      <c r="E2114" s="8" t="s">
        <v>49</v>
      </c>
      <c r="F2114" s="8" t="s">
        <v>68</v>
      </c>
      <c r="G2114" s="9">
        <v>43266</v>
      </c>
      <c r="H2114" s="8" t="s">
        <v>338</v>
      </c>
      <c r="I2114" s="8" t="s">
        <v>16</v>
      </c>
      <c r="J2114" s="10" t="s">
        <v>24</v>
      </c>
      <c r="K2114" t="str">
        <f>_xlfn.XLOOKUP(A2114,attrition_cleaned!$A:$A,attrition_cleaned!$B:$B,"Missing")</f>
        <v>Yes</v>
      </c>
      <c r="L2114" s="9">
        <v>44885</v>
      </c>
      <c r="M2114">
        <f>_xlfn.XLOOKUP(A2114,compensation_cleaned!$A:$A,compensation_cleaned!$B:$B,"Missing")</f>
        <v>633632</v>
      </c>
      <c r="N2114">
        <f>_xlfn.XLOOKUP(A2114,compensation_cleaned!$A:$A,compensation_cleaned!$C:$C,"Missing")</f>
        <v>77194</v>
      </c>
      <c r="O2114" t="str">
        <f>_xlfn.XLOOKUP(A2114,compensation_cleaned!$A:$A,compensation_cleaned!$D:$D,"Missing")</f>
        <v>L2</v>
      </c>
      <c r="P2114">
        <f>_xlfn.XLOOKUP(A2114,engagement_pivot!$A:$A,engagement_pivot!$B:$B,"Missing")</f>
        <v>3.6666666666666665</v>
      </c>
      <c r="Q2114" t="str">
        <f>IF(
  _xlfn.XLOOKUP(A2114, engagement_pivot!A:A, engagement_pivot!C:C, 0) &gt; 0,
  "Yes",
  "No"
)</f>
        <v>Yes</v>
      </c>
      <c r="R2114">
        <f t="shared" si="160"/>
        <v>53</v>
      </c>
      <c r="S2114" t="str">
        <f t="shared" si="161"/>
        <v>37+ months</v>
      </c>
      <c r="T2114">
        <f>_xlfn.XLOOKUP(A2114,performance_pivot!$A:$A,performance_pivot!$B:$B,"Missing")</f>
        <v>4.333333333333333</v>
      </c>
      <c r="U2114">
        <f>_xlfn.XLOOKUP(A2114,compensation_cleaned!$A:$A,compensation_cleaned!$F:$F,"Missing")</f>
        <v>746435.40070921986</v>
      </c>
      <c r="V2114" t="str">
        <f t="shared" si="162"/>
        <v>Below Avg Pay</v>
      </c>
      <c r="W2114" t="str">
        <f t="shared" si="163"/>
        <v>High Performer</v>
      </c>
      <c r="Y2114" t="str">
        <f t="shared" si="164"/>
        <v>Underpaid High Performer</v>
      </c>
    </row>
    <row r="2115" spans="1:25">
      <c r="A2115" s="11" t="s">
        <v>2301</v>
      </c>
      <c r="B2115" s="12" t="s">
        <v>19</v>
      </c>
      <c r="C2115" s="12">
        <v>34</v>
      </c>
      <c r="D2115" s="12" t="s">
        <v>12</v>
      </c>
      <c r="E2115" s="12" t="s">
        <v>33</v>
      </c>
      <c r="F2115" s="12" t="s">
        <v>112</v>
      </c>
      <c r="G2115" s="13">
        <v>44034</v>
      </c>
      <c r="H2115" s="12" t="s">
        <v>284</v>
      </c>
      <c r="I2115" s="12" t="s">
        <v>23</v>
      </c>
      <c r="J2115" s="14" t="s">
        <v>24</v>
      </c>
      <c r="K2115" t="str">
        <f>_xlfn.XLOOKUP(A2115,attrition_cleaned!$A:$A,attrition_cleaned!$B:$B,"Missing")</f>
        <v>Yes</v>
      </c>
      <c r="L2115" s="13">
        <v>44235</v>
      </c>
      <c r="M2115">
        <f>_xlfn.XLOOKUP(A2115,compensation_cleaned!$A:$A,compensation_cleaned!$B:$B,"Missing")</f>
        <v>510850</v>
      </c>
      <c r="N2115">
        <f>_xlfn.XLOOKUP(A2115,compensation_cleaned!$A:$A,compensation_cleaned!$C:$C,"Missing")</f>
        <v>48551</v>
      </c>
      <c r="O2115" t="str">
        <f>_xlfn.XLOOKUP(A2115,compensation_cleaned!$A:$A,compensation_cleaned!$D:$D,"Missing")</f>
        <v>L1</v>
      </c>
      <c r="P2115">
        <f>_xlfn.XLOOKUP(A2115,engagement_pivot!$A:$A,engagement_pivot!$B:$B,"Missing")</f>
        <v>4</v>
      </c>
      <c r="Q2115" t="str">
        <f>IF(
  _xlfn.XLOOKUP(A2115, engagement_pivot!A:A, engagement_pivot!C:C, 0) &gt; 0,
  "Yes",
  "No"
)</f>
        <v>Yes</v>
      </c>
      <c r="R2115">
        <f t="shared" ref="R2115:R2178" si="165">IF(K2115="Yes",DATEDIF(G2115,L2115,"M"),DATEDIF(G2115,DATE(2023,12,31),"M"))</f>
        <v>6</v>
      </c>
      <c r="S2115" t="str">
        <f t="shared" ref="S2115:S2178" si="166">IF(R2115&lt;=12,"0–12 months",
 IF(R2115&lt;=36,"13–36 months","37+ months"))</f>
        <v>0–12 months</v>
      </c>
      <c r="T2115">
        <f>_xlfn.XLOOKUP(A2115,performance_pivot!$A:$A,performance_pivot!$B:$B,"Missing")</f>
        <v>2.5</v>
      </c>
      <c r="U2115">
        <f>_xlfn.XLOOKUP(A2115,compensation_cleaned!$A:$A,compensation_cleaned!$F:$F,"Missing")</f>
        <v>499723.03723404254</v>
      </c>
      <c r="V2115" t="str">
        <f t="shared" ref="V2115:V2178" si="167">IF(M2115&gt;U2115,"Above Avg Pay","Below Avg Pay")</f>
        <v>Above Avg Pay</v>
      </c>
      <c r="W2115" t="str">
        <f t="shared" ref="W2115:W2178" si="168">IF(T2115&gt;=4,"High Performer","Low/Avg Performer")</f>
        <v>Low/Avg Performer</v>
      </c>
      <c r="Y2115" t="str">
        <f t="shared" si="164"/>
        <v>Overpaid Low Performer</v>
      </c>
    </row>
    <row r="2116" spans="1:25">
      <c r="A2116" s="7" t="s">
        <v>2302</v>
      </c>
      <c r="B2116" s="8" t="s">
        <v>11</v>
      </c>
      <c r="C2116" s="8">
        <v>44</v>
      </c>
      <c r="D2116" s="8" t="s">
        <v>20</v>
      </c>
      <c r="E2116" s="8" t="s">
        <v>49</v>
      </c>
      <c r="F2116" s="8" t="s">
        <v>65</v>
      </c>
      <c r="G2116" s="9">
        <v>44182</v>
      </c>
      <c r="H2116" s="8" t="s">
        <v>258</v>
      </c>
      <c r="I2116" s="8" t="s">
        <v>70</v>
      </c>
      <c r="J2116" s="10" t="s">
        <v>17</v>
      </c>
      <c r="K2116" t="str">
        <f>_xlfn.XLOOKUP(A2116,attrition_cleaned!$A:$A,attrition_cleaned!$B:$B,"Missing")</f>
        <v>No</v>
      </c>
      <c r="L2116" s="9"/>
      <c r="M2116">
        <f>_xlfn.XLOOKUP(A2116,compensation_cleaned!$A:$A,compensation_cleaned!$B:$B,"Missing")</f>
        <v>965443</v>
      </c>
      <c r="N2116">
        <f>_xlfn.XLOOKUP(A2116,compensation_cleaned!$A:$A,compensation_cleaned!$C:$C,"Missing")</f>
        <v>102712</v>
      </c>
      <c r="O2116" t="str">
        <f>_xlfn.XLOOKUP(A2116,compensation_cleaned!$A:$A,compensation_cleaned!$D:$D,"Missing")</f>
        <v>L3</v>
      </c>
      <c r="P2116">
        <f>_xlfn.XLOOKUP(A2116,engagement_pivot!$A:$A,engagement_pivot!$B:$B,"Missing")</f>
        <v>2</v>
      </c>
      <c r="Q2116" t="str">
        <f>IF(
  _xlfn.XLOOKUP(A2116, engagement_pivot!A:A, engagement_pivot!C:C, 0) &gt; 0,
  "Yes",
  "No"
)</f>
        <v>Yes</v>
      </c>
      <c r="R2116">
        <f t="shared" si="165"/>
        <v>36</v>
      </c>
      <c r="S2116" t="str">
        <f t="shared" si="166"/>
        <v>13–36 months</v>
      </c>
      <c r="T2116">
        <f>_xlfn.XLOOKUP(A2116,performance_pivot!$A:$A,performance_pivot!$B:$B,"Missing")</f>
        <v>3</v>
      </c>
      <c r="U2116">
        <f>_xlfn.XLOOKUP(A2116,compensation_cleaned!$A:$A,compensation_cleaned!$F:$F,"Missing")</f>
        <v>1044648.4727722772</v>
      </c>
      <c r="V2116" t="str">
        <f t="shared" si="167"/>
        <v>Below Avg Pay</v>
      </c>
      <c r="W2116" t="str">
        <f t="shared" si="168"/>
        <v>Low/Avg Performer</v>
      </c>
      <c r="Y2116" t="str">
        <f t="shared" ref="Y2116:Y2179" si="169">IF(
 AND(V2116="Above Avg Pay",W2116="High Performer"),"Well Aligned",
 IF(
  AND(V2116="Below Avg Pay",W2116="High Performer"),"Underpaid High Performer",
  IF(
   AND(V2116="Above Avg Pay",W2116="Low/Avg Performer"),"Overpaid Low Performer",
   "Low Pay &amp; Low Performance"
  )
 )
)</f>
        <v>Low Pay &amp; Low Performance</v>
      </c>
    </row>
    <row r="2117" spans="1:25">
      <c r="A2117" s="11" t="s">
        <v>2303</v>
      </c>
      <c r="B2117" s="12" t="s">
        <v>19</v>
      </c>
      <c r="C2117" s="12">
        <v>26</v>
      </c>
      <c r="D2117" s="12" t="s">
        <v>12</v>
      </c>
      <c r="E2117" s="12" t="s">
        <v>37</v>
      </c>
      <c r="F2117" s="12" t="s">
        <v>38</v>
      </c>
      <c r="G2117" s="13">
        <v>45211</v>
      </c>
      <c r="H2117" s="12" t="s">
        <v>249</v>
      </c>
      <c r="I2117" s="12" t="s">
        <v>23</v>
      </c>
      <c r="J2117" s="14" t="s">
        <v>24</v>
      </c>
      <c r="K2117" t="str">
        <f>_xlfn.XLOOKUP(A2117,attrition_cleaned!$A:$A,attrition_cleaned!$B:$B,"Missing")</f>
        <v>No</v>
      </c>
      <c r="L2117" s="13"/>
      <c r="M2117">
        <f>_xlfn.XLOOKUP(A2117,compensation_cleaned!$A:$A,compensation_cleaned!$B:$B,"Missing")</f>
        <v>924438</v>
      </c>
      <c r="N2117">
        <f>_xlfn.XLOOKUP(A2117,compensation_cleaned!$A:$A,compensation_cleaned!$C:$C,"Missing")</f>
        <v>114712</v>
      </c>
      <c r="O2117" t="str">
        <f>_xlfn.XLOOKUP(A2117,compensation_cleaned!$A:$A,compensation_cleaned!$D:$D,"Missing")</f>
        <v>L3</v>
      </c>
      <c r="P2117">
        <f>_xlfn.XLOOKUP(A2117,engagement_pivot!$A:$A,engagement_pivot!$B:$B,"Missing")</f>
        <v>2.6666666666666665</v>
      </c>
      <c r="Q2117" t="str">
        <f>IF(
  _xlfn.XLOOKUP(A2117, engagement_pivot!A:A, engagement_pivot!C:C, 0) &gt; 0,
  "Yes",
  "No"
)</f>
        <v>Yes</v>
      </c>
      <c r="R2117">
        <f t="shared" si="165"/>
        <v>2</v>
      </c>
      <c r="S2117" t="str">
        <f t="shared" si="166"/>
        <v>0–12 months</v>
      </c>
      <c r="T2117">
        <f>_xlfn.XLOOKUP(A2117,performance_pivot!$A:$A,performance_pivot!$B:$B,"Missing")</f>
        <v>3.5</v>
      </c>
      <c r="U2117">
        <f>_xlfn.XLOOKUP(A2117,compensation_cleaned!$A:$A,compensation_cleaned!$F:$F,"Missing")</f>
        <v>1044648.4727722772</v>
      </c>
      <c r="V2117" t="str">
        <f t="shared" si="167"/>
        <v>Below Avg Pay</v>
      </c>
      <c r="W2117" t="str">
        <f t="shared" si="168"/>
        <v>Low/Avg Performer</v>
      </c>
      <c r="Y2117" t="str">
        <f t="shared" si="169"/>
        <v>Low Pay &amp; Low Performance</v>
      </c>
    </row>
    <row r="2118" spans="1:25">
      <c r="A2118" s="7" t="s">
        <v>2304</v>
      </c>
      <c r="B2118" s="8" t="s">
        <v>11</v>
      </c>
      <c r="C2118" s="8">
        <v>26</v>
      </c>
      <c r="D2118" s="8" t="s">
        <v>12</v>
      </c>
      <c r="E2118" s="8" t="s">
        <v>37</v>
      </c>
      <c r="F2118" s="8" t="s">
        <v>43</v>
      </c>
      <c r="G2118" s="9">
        <v>44754</v>
      </c>
      <c r="H2118" s="8" t="s">
        <v>115</v>
      </c>
      <c r="I2118" s="8" t="s">
        <v>16</v>
      </c>
      <c r="J2118" s="10" t="s">
        <v>24</v>
      </c>
      <c r="K2118" t="str">
        <f>_xlfn.XLOOKUP(A2118,attrition_cleaned!$A:$A,attrition_cleaned!$B:$B,"Missing")</f>
        <v>No</v>
      </c>
      <c r="L2118" s="9"/>
      <c r="M2118">
        <f>_xlfn.XLOOKUP(A2118,compensation_cleaned!$A:$A,compensation_cleaned!$B:$B,"Missing")</f>
        <v>914676</v>
      </c>
      <c r="N2118">
        <f>_xlfn.XLOOKUP(A2118,compensation_cleaned!$A:$A,compensation_cleaned!$C:$C,"Missing")</f>
        <v>103520</v>
      </c>
      <c r="O2118" t="str">
        <f>_xlfn.XLOOKUP(A2118,compensation_cleaned!$A:$A,compensation_cleaned!$D:$D,"Missing")</f>
        <v>L3</v>
      </c>
      <c r="P2118">
        <f>_xlfn.XLOOKUP(A2118,engagement_pivot!$A:$A,engagement_pivot!$B:$B,"Missing")</f>
        <v>1</v>
      </c>
      <c r="Q2118" t="str">
        <f>IF(
  _xlfn.XLOOKUP(A2118, engagement_pivot!A:A, engagement_pivot!C:C, 0) &gt; 0,
  "Yes",
  "No"
)</f>
        <v>Yes</v>
      </c>
      <c r="R2118">
        <f t="shared" si="165"/>
        <v>17</v>
      </c>
      <c r="S2118" t="str">
        <f t="shared" si="166"/>
        <v>13–36 months</v>
      </c>
      <c r="T2118">
        <f>_xlfn.XLOOKUP(A2118,performance_pivot!$A:$A,performance_pivot!$B:$B,"Missing")</f>
        <v>3.75</v>
      </c>
      <c r="U2118">
        <f>_xlfn.XLOOKUP(A2118,compensation_cleaned!$A:$A,compensation_cleaned!$F:$F,"Missing")</f>
        <v>1044648.4727722772</v>
      </c>
      <c r="V2118" t="str">
        <f t="shared" si="167"/>
        <v>Below Avg Pay</v>
      </c>
      <c r="W2118" t="str">
        <f t="shared" si="168"/>
        <v>Low/Avg Performer</v>
      </c>
      <c r="Y2118" t="str">
        <f t="shared" si="169"/>
        <v>Low Pay &amp; Low Performance</v>
      </c>
    </row>
    <row r="2119" spans="1:25">
      <c r="A2119" s="11" t="s">
        <v>2305</v>
      </c>
      <c r="B2119" s="12" t="s">
        <v>19</v>
      </c>
      <c r="C2119" s="12">
        <v>25</v>
      </c>
      <c r="D2119" s="12" t="s">
        <v>12</v>
      </c>
      <c r="E2119" s="12" t="s">
        <v>33</v>
      </c>
      <c r="F2119" s="12" t="s">
        <v>112</v>
      </c>
      <c r="G2119" s="13">
        <v>44117</v>
      </c>
      <c r="H2119" s="12" t="s">
        <v>86</v>
      </c>
      <c r="I2119" s="12" t="s">
        <v>16</v>
      </c>
      <c r="J2119" s="14" t="s">
        <v>24</v>
      </c>
      <c r="K2119" t="str">
        <f>_xlfn.XLOOKUP(A2119,attrition_cleaned!$A:$A,attrition_cleaned!$B:$B,"Missing")</f>
        <v>No</v>
      </c>
      <c r="L2119" s="13"/>
      <c r="M2119">
        <f>_xlfn.XLOOKUP(A2119,compensation_cleaned!$A:$A,compensation_cleaned!$B:$B,"Missing")</f>
        <v>580005</v>
      </c>
      <c r="N2119">
        <f>_xlfn.XLOOKUP(A2119,compensation_cleaned!$A:$A,compensation_cleaned!$C:$C,"Missing")</f>
        <v>30471</v>
      </c>
      <c r="O2119" t="str">
        <f>_xlfn.XLOOKUP(A2119,compensation_cleaned!$A:$A,compensation_cleaned!$D:$D,"Missing")</f>
        <v>L1</v>
      </c>
      <c r="P2119">
        <f>_xlfn.XLOOKUP(A2119,engagement_pivot!$A:$A,engagement_pivot!$B:$B,"Missing")</f>
        <v>1.6666666666666667</v>
      </c>
      <c r="Q2119" t="str">
        <f>IF(
  _xlfn.XLOOKUP(A2119, engagement_pivot!A:A, engagement_pivot!C:C, 0) &gt; 0,
  "Yes",
  "No"
)</f>
        <v>Yes</v>
      </c>
      <c r="R2119">
        <f t="shared" si="165"/>
        <v>38</v>
      </c>
      <c r="S2119" t="str">
        <f t="shared" si="166"/>
        <v>37+ months</v>
      </c>
      <c r="T2119">
        <f>_xlfn.XLOOKUP(A2119,performance_pivot!$A:$A,performance_pivot!$B:$B,"Missing")</f>
        <v>4</v>
      </c>
      <c r="U2119">
        <f>_xlfn.XLOOKUP(A2119,compensation_cleaned!$A:$A,compensation_cleaned!$F:$F,"Missing")</f>
        <v>499723.03723404254</v>
      </c>
      <c r="V2119" t="str">
        <f t="shared" si="167"/>
        <v>Above Avg Pay</v>
      </c>
      <c r="W2119" t="str">
        <f t="shared" si="168"/>
        <v>High Performer</v>
      </c>
      <c r="Y2119" t="str">
        <f t="shared" si="169"/>
        <v>Well Aligned</v>
      </c>
    </row>
    <row r="2120" spans="1:25">
      <c r="A2120" s="7" t="s">
        <v>2306</v>
      </c>
      <c r="B2120" s="8" t="s">
        <v>11</v>
      </c>
      <c r="C2120" s="8">
        <v>40</v>
      </c>
      <c r="D2120" s="8" t="s">
        <v>20</v>
      </c>
      <c r="E2120" s="8" t="s">
        <v>13</v>
      </c>
      <c r="F2120" s="8" t="s">
        <v>21</v>
      </c>
      <c r="G2120" s="9">
        <v>43987</v>
      </c>
      <c r="H2120" s="8" t="s">
        <v>511</v>
      </c>
      <c r="I2120" s="8" t="s">
        <v>31</v>
      </c>
      <c r="J2120" s="10" t="s">
        <v>24</v>
      </c>
      <c r="K2120" t="str">
        <f>_xlfn.XLOOKUP(A2120,attrition_cleaned!$A:$A,attrition_cleaned!$B:$B,"Missing")</f>
        <v>No</v>
      </c>
      <c r="L2120" s="9"/>
      <c r="M2120">
        <f>_xlfn.XLOOKUP(A2120,compensation_cleaned!$A:$A,compensation_cleaned!$B:$B,"Missing")</f>
        <v>1093174</v>
      </c>
      <c r="N2120">
        <f>_xlfn.XLOOKUP(A2120,compensation_cleaned!$A:$A,compensation_cleaned!$C:$C,"Missing")</f>
        <v>71217</v>
      </c>
      <c r="O2120" t="str">
        <f>_xlfn.XLOOKUP(A2120,compensation_cleaned!$A:$A,compensation_cleaned!$D:$D,"Missing")</f>
        <v>L3</v>
      </c>
      <c r="P2120">
        <f>_xlfn.XLOOKUP(A2120,engagement_pivot!$A:$A,engagement_pivot!$B:$B,"Missing")</f>
        <v>2</v>
      </c>
      <c r="Q2120" t="str">
        <f>IF(
  _xlfn.XLOOKUP(A2120, engagement_pivot!A:A, engagement_pivot!C:C, 0) &gt; 0,
  "Yes",
  "No"
)</f>
        <v>Yes</v>
      </c>
      <c r="R2120">
        <f t="shared" si="165"/>
        <v>42</v>
      </c>
      <c r="S2120" t="str">
        <f t="shared" si="166"/>
        <v>37+ months</v>
      </c>
      <c r="T2120">
        <f>_xlfn.XLOOKUP(A2120,performance_pivot!$A:$A,performance_pivot!$B:$B,"Missing")</f>
        <v>2.75</v>
      </c>
      <c r="U2120">
        <f>_xlfn.XLOOKUP(A2120,compensation_cleaned!$A:$A,compensation_cleaned!$F:$F,"Missing")</f>
        <v>1044648.4727722772</v>
      </c>
      <c r="V2120" t="str">
        <f t="shared" si="167"/>
        <v>Above Avg Pay</v>
      </c>
      <c r="W2120" t="str">
        <f t="shared" si="168"/>
        <v>Low/Avg Performer</v>
      </c>
      <c r="Y2120" t="str">
        <f t="shared" si="169"/>
        <v>Overpaid Low Performer</v>
      </c>
    </row>
    <row r="2121" spans="1:25">
      <c r="A2121" s="11" t="s">
        <v>2307</v>
      </c>
      <c r="B2121" s="12" t="s">
        <v>19</v>
      </c>
      <c r="C2121" s="12">
        <v>36</v>
      </c>
      <c r="D2121" s="12" t="s">
        <v>12</v>
      </c>
      <c r="E2121" s="12" t="s">
        <v>49</v>
      </c>
      <c r="F2121" s="12" t="s">
        <v>68</v>
      </c>
      <c r="G2121" s="13">
        <v>44718</v>
      </c>
      <c r="H2121" s="12" t="s">
        <v>192</v>
      </c>
      <c r="I2121" s="12" t="s">
        <v>16</v>
      </c>
      <c r="J2121" s="14" t="s">
        <v>24</v>
      </c>
      <c r="K2121" t="str">
        <f>_xlfn.XLOOKUP(A2121,attrition_cleaned!$A:$A,attrition_cleaned!$B:$B,"Missing")</f>
        <v>No</v>
      </c>
      <c r="L2121" s="13"/>
      <c r="M2121">
        <f>_xlfn.XLOOKUP(A2121,compensation_cleaned!$A:$A,compensation_cleaned!$B:$B,"Missing")</f>
        <v>474734</v>
      </c>
      <c r="N2121">
        <f>_xlfn.XLOOKUP(A2121,compensation_cleaned!$A:$A,compensation_cleaned!$C:$C,"Missing")</f>
        <v>54695</v>
      </c>
      <c r="O2121" t="str">
        <f>_xlfn.XLOOKUP(A2121,compensation_cleaned!$A:$A,compensation_cleaned!$D:$D,"Missing")</f>
        <v>L1</v>
      </c>
      <c r="P2121">
        <f>_xlfn.XLOOKUP(A2121,engagement_pivot!$A:$A,engagement_pivot!$B:$B,"Missing")</f>
        <v>4.666666666666667</v>
      </c>
      <c r="Q2121" t="str">
        <f>IF(
  _xlfn.XLOOKUP(A2121, engagement_pivot!A:A, engagement_pivot!C:C, 0) &gt; 0,
  "Yes",
  "No"
)</f>
        <v>Yes</v>
      </c>
      <c r="R2121">
        <f t="shared" si="165"/>
        <v>18</v>
      </c>
      <c r="S2121" t="str">
        <f t="shared" si="166"/>
        <v>13–36 months</v>
      </c>
      <c r="T2121">
        <f>_xlfn.XLOOKUP(A2121,performance_pivot!$A:$A,performance_pivot!$B:$B,"Missing")</f>
        <v>2.5</v>
      </c>
      <c r="U2121">
        <f>_xlfn.XLOOKUP(A2121,compensation_cleaned!$A:$A,compensation_cleaned!$F:$F,"Missing")</f>
        <v>499723.03723404254</v>
      </c>
      <c r="V2121" t="str">
        <f t="shared" si="167"/>
        <v>Below Avg Pay</v>
      </c>
      <c r="W2121" t="str">
        <f t="shared" si="168"/>
        <v>Low/Avg Performer</v>
      </c>
      <c r="Y2121" t="str">
        <f t="shared" si="169"/>
        <v>Low Pay &amp; Low Performance</v>
      </c>
    </row>
    <row r="2122" spans="1:25">
      <c r="A2122" s="7" t="s">
        <v>2308</v>
      </c>
      <c r="B2122" s="8" t="s">
        <v>19</v>
      </c>
      <c r="C2122" s="8">
        <v>29</v>
      </c>
      <c r="D2122" s="8" t="s">
        <v>20</v>
      </c>
      <c r="E2122" s="8" t="s">
        <v>49</v>
      </c>
      <c r="F2122" s="8" t="s">
        <v>65</v>
      </c>
      <c r="G2122" s="9">
        <v>44592</v>
      </c>
      <c r="H2122" s="8" t="s">
        <v>683</v>
      </c>
      <c r="I2122" s="8" t="s">
        <v>23</v>
      </c>
      <c r="J2122" s="10" t="s">
        <v>24</v>
      </c>
      <c r="K2122" t="str">
        <f>_xlfn.XLOOKUP(A2122,attrition_cleaned!$A:$A,attrition_cleaned!$B:$B,"Missing")</f>
        <v>No</v>
      </c>
      <c r="L2122" s="9"/>
      <c r="M2122">
        <f>_xlfn.XLOOKUP(A2122,compensation_cleaned!$A:$A,compensation_cleaned!$B:$B,"Missing")</f>
        <v>1426628</v>
      </c>
      <c r="N2122">
        <f>_xlfn.XLOOKUP(A2122,compensation_cleaned!$A:$A,compensation_cleaned!$C:$C,"Missing")</f>
        <v>211715</v>
      </c>
      <c r="O2122" t="str">
        <f>_xlfn.XLOOKUP(A2122,compensation_cleaned!$A:$A,compensation_cleaned!$D:$D,"Missing")</f>
        <v>L4</v>
      </c>
      <c r="P2122">
        <f>_xlfn.XLOOKUP(A2122,engagement_pivot!$A:$A,engagement_pivot!$B:$B,"Missing")</f>
        <v>3</v>
      </c>
      <c r="Q2122" t="str">
        <f>IF(
  _xlfn.XLOOKUP(A2122, engagement_pivot!A:A, engagement_pivot!C:C, 0) &gt; 0,
  "Yes",
  "No"
)</f>
        <v>Yes</v>
      </c>
      <c r="R2122">
        <f t="shared" si="165"/>
        <v>23</v>
      </c>
      <c r="S2122" t="str">
        <f t="shared" si="166"/>
        <v>13–36 months</v>
      </c>
      <c r="T2122">
        <f>_xlfn.XLOOKUP(A2122,performance_pivot!$A:$A,performance_pivot!$B:$B,"Missing")</f>
        <v>4.5</v>
      </c>
      <c r="U2122">
        <f>_xlfn.XLOOKUP(A2122,compensation_cleaned!$A:$A,compensation_cleaned!$F:$F,"Missing")</f>
        <v>1044648.4727722772</v>
      </c>
      <c r="V2122" t="str">
        <f t="shared" si="167"/>
        <v>Above Avg Pay</v>
      </c>
      <c r="W2122" t="str">
        <f t="shared" si="168"/>
        <v>High Performer</v>
      </c>
      <c r="Y2122" t="str">
        <f t="shared" si="169"/>
        <v>Well Aligned</v>
      </c>
    </row>
    <row r="2123" spans="1:25">
      <c r="A2123" s="11" t="s">
        <v>2309</v>
      </c>
      <c r="B2123" s="12" t="s">
        <v>11</v>
      </c>
      <c r="C2123" s="12">
        <v>22</v>
      </c>
      <c r="D2123" s="12" t="s">
        <v>12</v>
      </c>
      <c r="E2123" s="12" t="s">
        <v>49</v>
      </c>
      <c r="F2123" s="12" t="s">
        <v>50</v>
      </c>
      <c r="G2123" s="13">
        <v>43494</v>
      </c>
      <c r="H2123" s="12" t="s">
        <v>66</v>
      </c>
      <c r="I2123" s="12" t="s">
        <v>56</v>
      </c>
      <c r="J2123" s="14" t="s">
        <v>24</v>
      </c>
      <c r="K2123" t="str">
        <f>_xlfn.XLOOKUP(A2123,attrition_cleaned!$A:$A,attrition_cleaned!$B:$B,"Missing")</f>
        <v>Yes</v>
      </c>
      <c r="L2123" s="13">
        <v>43853</v>
      </c>
      <c r="M2123">
        <f>_xlfn.XLOOKUP(A2123,compensation_cleaned!$A:$A,compensation_cleaned!$B:$B,"Missing")</f>
        <v>416497</v>
      </c>
      <c r="N2123">
        <f>_xlfn.XLOOKUP(A2123,compensation_cleaned!$A:$A,compensation_cleaned!$C:$C,"Missing")</f>
        <v>60755</v>
      </c>
      <c r="O2123" t="str">
        <f>_xlfn.XLOOKUP(A2123,compensation_cleaned!$A:$A,compensation_cleaned!$D:$D,"Missing")</f>
        <v>L1</v>
      </c>
      <c r="P2123">
        <f>_xlfn.XLOOKUP(A2123,engagement_pivot!$A:$A,engagement_pivot!$B:$B,"Missing")</f>
        <v>3.6666666666666665</v>
      </c>
      <c r="Q2123" t="str">
        <f>IF(
  _xlfn.XLOOKUP(A2123, engagement_pivot!A:A, engagement_pivot!C:C, 0) &gt; 0,
  "Yes",
  "No"
)</f>
        <v>Yes</v>
      </c>
      <c r="R2123">
        <f t="shared" si="165"/>
        <v>11</v>
      </c>
      <c r="S2123" t="str">
        <f t="shared" si="166"/>
        <v>0–12 months</v>
      </c>
      <c r="T2123">
        <f>_xlfn.XLOOKUP(A2123,performance_pivot!$A:$A,performance_pivot!$B:$B,"Missing")</f>
        <v>3.5</v>
      </c>
      <c r="U2123">
        <f>_xlfn.XLOOKUP(A2123,compensation_cleaned!$A:$A,compensation_cleaned!$F:$F,"Missing")</f>
        <v>499723.03723404254</v>
      </c>
      <c r="V2123" t="str">
        <f t="shared" si="167"/>
        <v>Below Avg Pay</v>
      </c>
      <c r="W2123" t="str">
        <f t="shared" si="168"/>
        <v>Low/Avg Performer</v>
      </c>
      <c r="Y2123" t="str">
        <f t="shared" si="169"/>
        <v>Low Pay &amp; Low Performance</v>
      </c>
    </row>
    <row r="2124" spans="1:25">
      <c r="A2124" s="7" t="s">
        <v>2310</v>
      </c>
      <c r="B2124" s="8" t="s">
        <v>19</v>
      </c>
      <c r="C2124" s="8">
        <v>37</v>
      </c>
      <c r="D2124" s="8" t="s">
        <v>12</v>
      </c>
      <c r="E2124" s="8" t="s">
        <v>37</v>
      </c>
      <c r="F2124" s="8" t="s">
        <v>38</v>
      </c>
      <c r="G2124" s="9">
        <v>42819</v>
      </c>
      <c r="H2124" s="8" t="s">
        <v>198</v>
      </c>
      <c r="I2124" s="8" t="s">
        <v>16</v>
      </c>
      <c r="J2124" s="10" t="s">
        <v>17</v>
      </c>
      <c r="K2124" t="str">
        <f>_xlfn.XLOOKUP(A2124,attrition_cleaned!$A:$A,attrition_cleaned!$B:$B,"Missing")</f>
        <v>No</v>
      </c>
      <c r="L2124" s="9"/>
      <c r="M2124">
        <f>_xlfn.XLOOKUP(A2124,compensation_cleaned!$A:$A,compensation_cleaned!$B:$B,"Missing")</f>
        <v>794773</v>
      </c>
      <c r="N2124">
        <f>_xlfn.XLOOKUP(A2124,compensation_cleaned!$A:$A,compensation_cleaned!$C:$C,"Missing")</f>
        <v>83673</v>
      </c>
      <c r="O2124" t="str">
        <f>_xlfn.XLOOKUP(A2124,compensation_cleaned!$A:$A,compensation_cleaned!$D:$D,"Missing")</f>
        <v>L2</v>
      </c>
      <c r="P2124">
        <f>_xlfn.XLOOKUP(A2124,engagement_pivot!$A:$A,engagement_pivot!$B:$B,"Missing")</f>
        <v>3</v>
      </c>
      <c r="Q2124" t="str">
        <f>IF(
  _xlfn.XLOOKUP(A2124, engagement_pivot!A:A, engagement_pivot!C:C, 0) &gt; 0,
  "Yes",
  "No"
)</f>
        <v>Yes</v>
      </c>
      <c r="R2124">
        <f t="shared" si="165"/>
        <v>81</v>
      </c>
      <c r="S2124" t="str">
        <f t="shared" si="166"/>
        <v>37+ months</v>
      </c>
      <c r="T2124">
        <f>_xlfn.XLOOKUP(A2124,performance_pivot!$A:$A,performance_pivot!$B:$B,"Missing")</f>
        <v>3.3333333333333335</v>
      </c>
      <c r="U2124">
        <f>_xlfn.XLOOKUP(A2124,compensation_cleaned!$A:$A,compensation_cleaned!$F:$F,"Missing")</f>
        <v>746435.40070921986</v>
      </c>
      <c r="V2124" t="str">
        <f t="shared" si="167"/>
        <v>Above Avg Pay</v>
      </c>
      <c r="W2124" t="str">
        <f t="shared" si="168"/>
        <v>Low/Avg Performer</v>
      </c>
      <c r="Y2124" t="str">
        <f t="shared" si="169"/>
        <v>Overpaid Low Performer</v>
      </c>
    </row>
    <row r="2125" spans="1:25">
      <c r="A2125" s="11" t="s">
        <v>2311</v>
      </c>
      <c r="B2125" s="12" t="s">
        <v>19</v>
      </c>
      <c r="C2125" s="12">
        <v>38</v>
      </c>
      <c r="D2125" s="12" t="s">
        <v>12</v>
      </c>
      <c r="E2125" s="12" t="s">
        <v>13</v>
      </c>
      <c r="F2125" s="12" t="s">
        <v>14</v>
      </c>
      <c r="G2125" s="13">
        <v>44152</v>
      </c>
      <c r="H2125" s="12" t="s">
        <v>55</v>
      </c>
      <c r="I2125" s="12" t="s">
        <v>16</v>
      </c>
      <c r="J2125" s="14" t="s">
        <v>24</v>
      </c>
      <c r="K2125" t="str">
        <f>_xlfn.XLOOKUP(A2125,attrition_cleaned!$A:$A,attrition_cleaned!$B:$B,"Missing")</f>
        <v>Yes</v>
      </c>
      <c r="L2125" s="13">
        <v>45750</v>
      </c>
      <c r="M2125">
        <f>_xlfn.XLOOKUP(A2125,compensation_cleaned!$A:$A,compensation_cleaned!$B:$B,"Missing")</f>
        <v>524985</v>
      </c>
      <c r="N2125">
        <f>_xlfn.XLOOKUP(A2125,compensation_cleaned!$A:$A,compensation_cleaned!$C:$C,"Missing")</f>
        <v>47445</v>
      </c>
      <c r="O2125" t="str">
        <f>_xlfn.XLOOKUP(A2125,compensation_cleaned!$A:$A,compensation_cleaned!$D:$D,"Missing")</f>
        <v>L1</v>
      </c>
      <c r="P2125">
        <f>_xlfn.XLOOKUP(A2125,engagement_pivot!$A:$A,engagement_pivot!$B:$B,"Missing")</f>
        <v>3.3333333333333335</v>
      </c>
      <c r="Q2125" t="str">
        <f>IF(
  _xlfn.XLOOKUP(A2125, engagement_pivot!A:A, engagement_pivot!C:C, 0) &gt; 0,
  "Yes",
  "No"
)</f>
        <v>Yes</v>
      </c>
      <c r="R2125">
        <f t="shared" si="165"/>
        <v>52</v>
      </c>
      <c r="S2125" t="str">
        <f t="shared" si="166"/>
        <v>37+ months</v>
      </c>
      <c r="T2125">
        <f>_xlfn.XLOOKUP(A2125,performance_pivot!$A:$A,performance_pivot!$B:$B,"Missing")</f>
        <v>3.6666666666666665</v>
      </c>
      <c r="U2125">
        <f>_xlfn.XLOOKUP(A2125,compensation_cleaned!$A:$A,compensation_cleaned!$F:$F,"Missing")</f>
        <v>499723.03723404254</v>
      </c>
      <c r="V2125" t="str">
        <f t="shared" si="167"/>
        <v>Above Avg Pay</v>
      </c>
      <c r="W2125" t="str">
        <f t="shared" si="168"/>
        <v>Low/Avg Performer</v>
      </c>
      <c r="Y2125" t="str">
        <f t="shared" si="169"/>
        <v>Overpaid Low Performer</v>
      </c>
    </row>
    <row r="2126" spans="1:25">
      <c r="A2126" s="7" t="s">
        <v>2312</v>
      </c>
      <c r="B2126" s="8" t="s">
        <v>19</v>
      </c>
      <c r="C2126" s="8">
        <v>37</v>
      </c>
      <c r="D2126" s="8" t="s">
        <v>12</v>
      </c>
      <c r="E2126" s="8" t="s">
        <v>37</v>
      </c>
      <c r="F2126" s="8" t="s">
        <v>43</v>
      </c>
      <c r="G2126" s="9">
        <v>44132</v>
      </c>
      <c r="H2126" s="8" t="s">
        <v>310</v>
      </c>
      <c r="I2126" s="8" t="s">
        <v>56</v>
      </c>
      <c r="J2126" s="10" t="s">
        <v>17</v>
      </c>
      <c r="K2126" t="str">
        <f>_xlfn.XLOOKUP(A2126,attrition_cleaned!$A:$A,attrition_cleaned!$B:$B,"Missing")</f>
        <v>Yes</v>
      </c>
      <c r="L2126" s="9">
        <v>44749</v>
      </c>
      <c r="M2126">
        <f>_xlfn.XLOOKUP(A2126,compensation_cleaned!$A:$A,compensation_cleaned!$B:$B,"Missing")</f>
        <v>1131658</v>
      </c>
      <c r="N2126">
        <f>_xlfn.XLOOKUP(A2126,compensation_cleaned!$A:$A,compensation_cleaned!$C:$C,"Missing")</f>
        <v>147796</v>
      </c>
      <c r="O2126" t="str">
        <f>_xlfn.XLOOKUP(A2126,compensation_cleaned!$A:$A,compensation_cleaned!$D:$D,"Missing")</f>
        <v>L3</v>
      </c>
      <c r="P2126">
        <f>_xlfn.XLOOKUP(A2126,engagement_pivot!$A:$A,engagement_pivot!$B:$B,"Missing")</f>
        <v>2</v>
      </c>
      <c r="Q2126" t="str">
        <f>IF(
  _xlfn.XLOOKUP(A2126, engagement_pivot!A:A, engagement_pivot!C:C, 0) &gt; 0,
  "Yes",
  "No"
)</f>
        <v>Yes</v>
      </c>
      <c r="R2126">
        <f t="shared" si="165"/>
        <v>20</v>
      </c>
      <c r="S2126" t="str">
        <f t="shared" si="166"/>
        <v>13–36 months</v>
      </c>
      <c r="T2126">
        <f>_xlfn.XLOOKUP(A2126,performance_pivot!$A:$A,performance_pivot!$B:$B,"Missing")</f>
        <v>2.5</v>
      </c>
      <c r="U2126">
        <f>_xlfn.XLOOKUP(A2126,compensation_cleaned!$A:$A,compensation_cleaned!$F:$F,"Missing")</f>
        <v>1044648.4727722772</v>
      </c>
      <c r="V2126" t="str">
        <f t="shared" si="167"/>
        <v>Above Avg Pay</v>
      </c>
      <c r="W2126" t="str">
        <f t="shared" si="168"/>
        <v>Low/Avg Performer</v>
      </c>
      <c r="Y2126" t="str">
        <f t="shared" si="169"/>
        <v>Overpaid Low Performer</v>
      </c>
    </row>
    <row r="2127" spans="1:25">
      <c r="A2127" s="11" t="s">
        <v>2313</v>
      </c>
      <c r="B2127" s="12" t="s">
        <v>19</v>
      </c>
      <c r="C2127" s="12">
        <v>38</v>
      </c>
      <c r="D2127" s="12" t="s">
        <v>20</v>
      </c>
      <c r="E2127" s="12" t="s">
        <v>26</v>
      </c>
      <c r="F2127" s="12" t="s">
        <v>27</v>
      </c>
      <c r="G2127" s="13">
        <v>43794</v>
      </c>
      <c r="H2127" s="12" t="s">
        <v>203</v>
      </c>
      <c r="I2127" s="12" t="s">
        <v>56</v>
      </c>
      <c r="J2127" s="14" t="s">
        <v>24</v>
      </c>
      <c r="K2127" t="str">
        <f>_xlfn.XLOOKUP(A2127,attrition_cleaned!$A:$A,attrition_cleaned!$B:$B,"Missing")</f>
        <v>No</v>
      </c>
      <c r="L2127" s="13"/>
      <c r="M2127">
        <f>_xlfn.XLOOKUP(A2127,compensation_cleaned!$A:$A,compensation_cleaned!$B:$B,"Missing")</f>
        <v>841595</v>
      </c>
      <c r="N2127">
        <f>_xlfn.XLOOKUP(A2127,compensation_cleaned!$A:$A,compensation_cleaned!$C:$C,"Missing")</f>
        <v>80076</v>
      </c>
      <c r="O2127" t="str">
        <f>_xlfn.XLOOKUP(A2127,compensation_cleaned!$A:$A,compensation_cleaned!$D:$D,"Missing")</f>
        <v>L2</v>
      </c>
      <c r="P2127">
        <f>_xlfn.XLOOKUP(A2127,engagement_pivot!$A:$A,engagement_pivot!$B:$B,"Missing")</f>
        <v>5</v>
      </c>
      <c r="Q2127" t="str">
        <f>IF(
  _xlfn.XLOOKUP(A2127, engagement_pivot!A:A, engagement_pivot!C:C, 0) &gt; 0,
  "Yes",
  "No"
)</f>
        <v>Yes</v>
      </c>
      <c r="R2127">
        <f t="shared" si="165"/>
        <v>49</v>
      </c>
      <c r="S2127" t="str">
        <f t="shared" si="166"/>
        <v>37+ months</v>
      </c>
      <c r="T2127">
        <f>_xlfn.XLOOKUP(A2127,performance_pivot!$A:$A,performance_pivot!$B:$B,"Missing")</f>
        <v>4</v>
      </c>
      <c r="U2127">
        <f>_xlfn.XLOOKUP(A2127,compensation_cleaned!$A:$A,compensation_cleaned!$F:$F,"Missing")</f>
        <v>746435.40070921986</v>
      </c>
      <c r="V2127" t="str">
        <f t="shared" si="167"/>
        <v>Above Avg Pay</v>
      </c>
      <c r="W2127" t="str">
        <f t="shared" si="168"/>
        <v>High Performer</v>
      </c>
      <c r="Y2127" t="str">
        <f t="shared" si="169"/>
        <v>Well Aligned</v>
      </c>
    </row>
    <row r="2128" spans="1:25">
      <c r="A2128" s="7" t="s">
        <v>2314</v>
      </c>
      <c r="B2128" s="8" t="s">
        <v>11</v>
      </c>
      <c r="C2128" s="8">
        <v>44</v>
      </c>
      <c r="D2128" s="8" t="s">
        <v>12</v>
      </c>
      <c r="E2128" s="8" t="s">
        <v>33</v>
      </c>
      <c r="F2128" s="8" t="s">
        <v>112</v>
      </c>
      <c r="G2128" s="9">
        <v>45057</v>
      </c>
      <c r="H2128" s="8" t="s">
        <v>353</v>
      </c>
      <c r="I2128" s="8" t="s">
        <v>16</v>
      </c>
      <c r="J2128" s="10" t="s">
        <v>24</v>
      </c>
      <c r="K2128" t="str">
        <f>_xlfn.XLOOKUP(A2128,attrition_cleaned!$A:$A,attrition_cleaned!$B:$B,"Missing")</f>
        <v>No</v>
      </c>
      <c r="L2128" s="9"/>
      <c r="M2128">
        <f>_xlfn.XLOOKUP(A2128,compensation_cleaned!$A:$A,compensation_cleaned!$B:$B,"Missing")</f>
        <v>1957133</v>
      </c>
      <c r="N2128">
        <f>_xlfn.XLOOKUP(A2128,compensation_cleaned!$A:$A,compensation_cleaned!$C:$C,"Missing")</f>
        <v>173583</v>
      </c>
      <c r="O2128" t="str">
        <f>_xlfn.XLOOKUP(A2128,compensation_cleaned!$A:$A,compensation_cleaned!$D:$D,"Missing")</f>
        <v>L5</v>
      </c>
      <c r="P2128">
        <f>_xlfn.XLOOKUP(A2128,engagement_pivot!$A:$A,engagement_pivot!$B:$B,"Missing")</f>
        <v>1.3333333333333333</v>
      </c>
      <c r="Q2128" t="str">
        <f>IF(
  _xlfn.XLOOKUP(A2128, engagement_pivot!A:A, engagement_pivot!C:C, 0) &gt; 0,
  "Yes",
  "No"
)</f>
        <v>Yes</v>
      </c>
      <c r="R2128">
        <f t="shared" si="165"/>
        <v>7</v>
      </c>
      <c r="S2128" t="str">
        <f t="shared" si="166"/>
        <v>0–12 months</v>
      </c>
      <c r="T2128">
        <f>_xlfn.XLOOKUP(A2128,performance_pivot!$A:$A,performance_pivot!$B:$B,"Missing")</f>
        <v>2.75</v>
      </c>
      <c r="U2128">
        <f>_xlfn.XLOOKUP(A2128,compensation_cleaned!$A:$A,compensation_cleaned!$F:$F,"Missing")</f>
        <v>1044648.4727722772</v>
      </c>
      <c r="V2128" t="str">
        <f t="shared" si="167"/>
        <v>Above Avg Pay</v>
      </c>
      <c r="W2128" t="str">
        <f t="shared" si="168"/>
        <v>Low/Avg Performer</v>
      </c>
      <c r="Y2128" t="str">
        <f t="shared" si="169"/>
        <v>Overpaid Low Performer</v>
      </c>
    </row>
    <row r="2129" spans="1:25">
      <c r="A2129" s="11" t="s">
        <v>2315</v>
      </c>
      <c r="B2129" s="12" t="s">
        <v>19</v>
      </c>
      <c r="C2129" s="12">
        <v>24</v>
      </c>
      <c r="D2129" s="12" t="s">
        <v>12</v>
      </c>
      <c r="E2129" s="12" t="s">
        <v>49</v>
      </c>
      <c r="F2129" s="12" t="s">
        <v>68</v>
      </c>
      <c r="G2129" s="13">
        <v>42911</v>
      </c>
      <c r="H2129" s="12" t="s">
        <v>192</v>
      </c>
      <c r="I2129" s="12" t="s">
        <v>16</v>
      </c>
      <c r="J2129" s="14" t="s">
        <v>24</v>
      </c>
      <c r="K2129" t="str">
        <f>_xlfn.XLOOKUP(A2129,attrition_cleaned!$A:$A,attrition_cleaned!$B:$B,"Missing")</f>
        <v>No</v>
      </c>
      <c r="L2129" s="13"/>
      <c r="M2129">
        <f>_xlfn.XLOOKUP(A2129,compensation_cleaned!$A:$A,compensation_cleaned!$B:$B,"Missing")</f>
        <v>429456</v>
      </c>
      <c r="N2129">
        <f>_xlfn.XLOOKUP(A2129,compensation_cleaned!$A:$A,compensation_cleaned!$C:$C,"Missing")</f>
        <v>33740</v>
      </c>
      <c r="O2129" t="str">
        <f>_xlfn.XLOOKUP(A2129,compensation_cleaned!$A:$A,compensation_cleaned!$D:$D,"Missing")</f>
        <v>L1</v>
      </c>
      <c r="P2129">
        <f>_xlfn.XLOOKUP(A2129,engagement_pivot!$A:$A,engagement_pivot!$B:$B,"Missing")</f>
        <v>3.5</v>
      </c>
      <c r="Q2129" t="str">
        <f>IF(
  _xlfn.XLOOKUP(A2129, engagement_pivot!A:A, engagement_pivot!C:C, 0) &gt; 0,
  "Yes",
  "No"
)</f>
        <v>Yes</v>
      </c>
      <c r="R2129">
        <f t="shared" si="165"/>
        <v>78</v>
      </c>
      <c r="S2129" t="str">
        <f t="shared" si="166"/>
        <v>37+ months</v>
      </c>
      <c r="T2129">
        <f>_xlfn.XLOOKUP(A2129,performance_pivot!$A:$A,performance_pivot!$B:$B,"Missing")</f>
        <v>4</v>
      </c>
      <c r="U2129">
        <f>_xlfn.XLOOKUP(A2129,compensation_cleaned!$A:$A,compensation_cleaned!$F:$F,"Missing")</f>
        <v>499723.03723404254</v>
      </c>
      <c r="V2129" t="str">
        <f t="shared" si="167"/>
        <v>Below Avg Pay</v>
      </c>
      <c r="W2129" t="str">
        <f t="shared" si="168"/>
        <v>High Performer</v>
      </c>
      <c r="Y2129" t="str">
        <f t="shared" si="169"/>
        <v>Underpaid High Performer</v>
      </c>
    </row>
    <row r="2130" spans="1:25">
      <c r="A2130" s="7" t="s">
        <v>2316</v>
      </c>
      <c r="B2130" s="8" t="s">
        <v>19</v>
      </c>
      <c r="C2130" s="8">
        <v>36</v>
      </c>
      <c r="D2130" s="8" t="s">
        <v>12</v>
      </c>
      <c r="E2130" s="8" t="s">
        <v>33</v>
      </c>
      <c r="F2130" s="8" t="s">
        <v>34</v>
      </c>
      <c r="G2130" s="9">
        <v>43956</v>
      </c>
      <c r="H2130" s="8" t="s">
        <v>100</v>
      </c>
      <c r="I2130" s="8" t="s">
        <v>31</v>
      </c>
      <c r="J2130" s="10" t="s">
        <v>24</v>
      </c>
      <c r="K2130" t="str">
        <f>_xlfn.XLOOKUP(A2130,attrition_cleaned!$A:$A,attrition_cleaned!$B:$B,"Missing")</f>
        <v>No</v>
      </c>
      <c r="L2130" s="9"/>
      <c r="M2130">
        <f>_xlfn.XLOOKUP(A2130,compensation_cleaned!$A:$A,compensation_cleaned!$B:$B,"Missing")</f>
        <v>437033</v>
      </c>
      <c r="N2130">
        <f>_xlfn.XLOOKUP(A2130,compensation_cleaned!$A:$A,compensation_cleaned!$C:$C,"Missing")</f>
        <v>31291</v>
      </c>
      <c r="O2130" t="str">
        <f>_xlfn.XLOOKUP(A2130,compensation_cleaned!$A:$A,compensation_cleaned!$D:$D,"Missing")</f>
        <v>L1</v>
      </c>
      <c r="P2130">
        <f>_xlfn.XLOOKUP(A2130,engagement_pivot!$A:$A,engagement_pivot!$B:$B,"Missing")</f>
        <v>5</v>
      </c>
      <c r="Q2130" t="str">
        <f>IF(
  _xlfn.XLOOKUP(A2130, engagement_pivot!A:A, engagement_pivot!C:C, 0) &gt; 0,
  "Yes",
  "No"
)</f>
        <v>Yes</v>
      </c>
      <c r="R2130">
        <f t="shared" si="165"/>
        <v>43</v>
      </c>
      <c r="S2130" t="str">
        <f t="shared" si="166"/>
        <v>37+ months</v>
      </c>
      <c r="T2130">
        <f>_xlfn.XLOOKUP(A2130,performance_pivot!$A:$A,performance_pivot!$B:$B,"Missing")</f>
        <v>4</v>
      </c>
      <c r="U2130">
        <f>_xlfn.XLOOKUP(A2130,compensation_cleaned!$A:$A,compensation_cleaned!$F:$F,"Missing")</f>
        <v>499723.03723404254</v>
      </c>
      <c r="V2130" t="str">
        <f t="shared" si="167"/>
        <v>Below Avg Pay</v>
      </c>
      <c r="W2130" t="str">
        <f t="shared" si="168"/>
        <v>High Performer</v>
      </c>
      <c r="Y2130" t="str">
        <f t="shared" si="169"/>
        <v>Underpaid High Performer</v>
      </c>
    </row>
    <row r="2131" spans="1:25">
      <c r="A2131" s="11" t="s">
        <v>2317</v>
      </c>
      <c r="B2131" s="12" t="s">
        <v>19</v>
      </c>
      <c r="C2131" s="12">
        <v>31</v>
      </c>
      <c r="D2131" s="12" t="s">
        <v>20</v>
      </c>
      <c r="E2131" s="12" t="s">
        <v>13</v>
      </c>
      <c r="F2131" s="12" t="s">
        <v>14</v>
      </c>
      <c r="G2131" s="13">
        <v>44817</v>
      </c>
      <c r="H2131" s="12" t="s">
        <v>198</v>
      </c>
      <c r="I2131" s="12" t="s">
        <v>56</v>
      </c>
      <c r="J2131" s="14" t="s">
        <v>24</v>
      </c>
      <c r="K2131" t="str">
        <f>_xlfn.XLOOKUP(A2131,attrition_cleaned!$A:$A,attrition_cleaned!$B:$B,"Missing")</f>
        <v>No</v>
      </c>
      <c r="L2131" s="13"/>
      <c r="M2131">
        <f>_xlfn.XLOOKUP(A2131,compensation_cleaned!$A:$A,compensation_cleaned!$B:$B,"Missing")</f>
        <v>1900363</v>
      </c>
      <c r="N2131">
        <f>_xlfn.XLOOKUP(A2131,compensation_cleaned!$A:$A,compensation_cleaned!$C:$C,"Missing")</f>
        <v>124528</v>
      </c>
      <c r="O2131" t="str">
        <f>_xlfn.XLOOKUP(A2131,compensation_cleaned!$A:$A,compensation_cleaned!$D:$D,"Missing")</f>
        <v>L5</v>
      </c>
      <c r="P2131">
        <f>_xlfn.XLOOKUP(A2131,engagement_pivot!$A:$A,engagement_pivot!$B:$B,"Missing")</f>
        <v>2</v>
      </c>
      <c r="Q2131" t="str">
        <f>IF(
  _xlfn.XLOOKUP(A2131, engagement_pivot!A:A, engagement_pivot!C:C, 0) &gt; 0,
  "Yes",
  "No"
)</f>
        <v>Yes</v>
      </c>
      <c r="R2131">
        <f t="shared" si="165"/>
        <v>15</v>
      </c>
      <c r="S2131" t="str">
        <f t="shared" si="166"/>
        <v>13–36 months</v>
      </c>
      <c r="T2131">
        <f>_xlfn.XLOOKUP(A2131,performance_pivot!$A:$A,performance_pivot!$B:$B,"Missing")</f>
        <v>3.5</v>
      </c>
      <c r="U2131">
        <f>_xlfn.XLOOKUP(A2131,compensation_cleaned!$A:$A,compensation_cleaned!$F:$F,"Missing")</f>
        <v>1044648.4727722772</v>
      </c>
      <c r="V2131" t="str">
        <f t="shared" si="167"/>
        <v>Above Avg Pay</v>
      </c>
      <c r="W2131" t="str">
        <f t="shared" si="168"/>
        <v>Low/Avg Performer</v>
      </c>
      <c r="Y2131" t="str">
        <f t="shared" si="169"/>
        <v>Overpaid Low Performer</v>
      </c>
    </row>
    <row r="2132" spans="1:25">
      <c r="A2132" s="7" t="s">
        <v>2318</v>
      </c>
      <c r="B2132" s="8" t="s">
        <v>11</v>
      </c>
      <c r="C2132" s="8">
        <v>30</v>
      </c>
      <c r="D2132" s="8" t="s">
        <v>12</v>
      </c>
      <c r="E2132" s="8" t="s">
        <v>49</v>
      </c>
      <c r="F2132" s="8" t="s">
        <v>65</v>
      </c>
      <c r="G2132" s="9">
        <v>44637</v>
      </c>
      <c r="H2132" s="8" t="s">
        <v>229</v>
      </c>
      <c r="I2132" s="8" t="s">
        <v>70</v>
      </c>
      <c r="J2132" s="10" t="s">
        <v>24</v>
      </c>
      <c r="K2132" t="str">
        <f>_xlfn.XLOOKUP(A2132,attrition_cleaned!$A:$A,attrition_cleaned!$B:$B,"Missing")</f>
        <v>Yes</v>
      </c>
      <c r="L2132" s="9">
        <v>45333</v>
      </c>
      <c r="M2132">
        <f>_xlfn.XLOOKUP(A2132,compensation_cleaned!$A:$A,compensation_cleaned!$B:$B,"Missing")</f>
        <v>534817</v>
      </c>
      <c r="N2132">
        <f>_xlfn.XLOOKUP(A2132,compensation_cleaned!$A:$A,compensation_cleaned!$C:$C,"Missing")</f>
        <v>65728</v>
      </c>
      <c r="O2132" t="str">
        <f>_xlfn.XLOOKUP(A2132,compensation_cleaned!$A:$A,compensation_cleaned!$D:$D,"Missing")</f>
        <v>L1</v>
      </c>
      <c r="P2132">
        <f>_xlfn.XLOOKUP(A2132,engagement_pivot!$A:$A,engagement_pivot!$B:$B,"Missing")</f>
        <v>5</v>
      </c>
      <c r="Q2132" t="str">
        <f>IF(
  _xlfn.XLOOKUP(A2132, engagement_pivot!A:A, engagement_pivot!C:C, 0) &gt; 0,
  "Yes",
  "No"
)</f>
        <v>Yes</v>
      </c>
      <c r="R2132">
        <f t="shared" si="165"/>
        <v>22</v>
      </c>
      <c r="S2132" t="str">
        <f t="shared" si="166"/>
        <v>13–36 months</v>
      </c>
      <c r="T2132">
        <f>_xlfn.XLOOKUP(A2132,performance_pivot!$A:$A,performance_pivot!$B:$B,"Missing")</f>
        <v>3</v>
      </c>
      <c r="U2132">
        <f>_xlfn.XLOOKUP(A2132,compensation_cleaned!$A:$A,compensation_cleaned!$F:$F,"Missing")</f>
        <v>499723.03723404254</v>
      </c>
      <c r="V2132" t="str">
        <f t="shared" si="167"/>
        <v>Above Avg Pay</v>
      </c>
      <c r="W2132" t="str">
        <f t="shared" si="168"/>
        <v>Low/Avg Performer</v>
      </c>
      <c r="Y2132" t="str">
        <f t="shared" si="169"/>
        <v>Overpaid Low Performer</v>
      </c>
    </row>
    <row r="2133" spans="1:25">
      <c r="A2133" s="11" t="s">
        <v>2319</v>
      </c>
      <c r="B2133" s="12" t="s">
        <v>11</v>
      </c>
      <c r="C2133" s="12">
        <v>29</v>
      </c>
      <c r="D2133" s="12" t="s">
        <v>12</v>
      </c>
      <c r="E2133" s="12" t="s">
        <v>13</v>
      </c>
      <c r="F2133" s="12" t="s">
        <v>21</v>
      </c>
      <c r="G2133" s="13">
        <v>43129</v>
      </c>
      <c r="H2133" s="12" t="s">
        <v>126</v>
      </c>
      <c r="I2133" s="12" t="s">
        <v>70</v>
      </c>
      <c r="J2133" s="14" t="s">
        <v>24</v>
      </c>
      <c r="K2133" t="str">
        <f>_xlfn.XLOOKUP(A2133,attrition_cleaned!$A:$A,attrition_cleaned!$B:$B,"Missing")</f>
        <v>No</v>
      </c>
      <c r="L2133" s="13"/>
      <c r="M2133">
        <f>_xlfn.XLOOKUP(A2133,compensation_cleaned!$A:$A,compensation_cleaned!$B:$B,"Missing")</f>
        <v>1049215</v>
      </c>
      <c r="N2133">
        <f>_xlfn.XLOOKUP(A2133,compensation_cleaned!$A:$A,compensation_cleaned!$C:$C,"Missing")</f>
        <v>102641</v>
      </c>
      <c r="O2133" t="str">
        <f>_xlfn.XLOOKUP(A2133,compensation_cleaned!$A:$A,compensation_cleaned!$D:$D,"Missing")</f>
        <v>L3</v>
      </c>
      <c r="P2133">
        <f>_xlfn.XLOOKUP(A2133,engagement_pivot!$A:$A,engagement_pivot!$B:$B,"Missing")</f>
        <v>2.3333333333333335</v>
      </c>
      <c r="Q2133" t="str">
        <f>IF(
  _xlfn.XLOOKUP(A2133, engagement_pivot!A:A, engagement_pivot!C:C, 0) &gt; 0,
  "Yes",
  "No"
)</f>
        <v>Yes</v>
      </c>
      <c r="R2133">
        <f t="shared" si="165"/>
        <v>71</v>
      </c>
      <c r="S2133" t="str">
        <f t="shared" si="166"/>
        <v>37+ months</v>
      </c>
      <c r="T2133">
        <f>_xlfn.XLOOKUP(A2133,performance_pivot!$A:$A,performance_pivot!$B:$B,"Missing")</f>
        <v>5</v>
      </c>
      <c r="U2133">
        <f>_xlfn.XLOOKUP(A2133,compensation_cleaned!$A:$A,compensation_cleaned!$F:$F,"Missing")</f>
        <v>1044648.4727722772</v>
      </c>
      <c r="V2133" t="str">
        <f t="shared" si="167"/>
        <v>Above Avg Pay</v>
      </c>
      <c r="W2133" t="str">
        <f t="shared" si="168"/>
        <v>High Performer</v>
      </c>
      <c r="Y2133" t="str">
        <f t="shared" si="169"/>
        <v>Well Aligned</v>
      </c>
    </row>
    <row r="2134" spans="1:25">
      <c r="A2134" s="7" t="s">
        <v>2320</v>
      </c>
      <c r="B2134" s="8" t="s">
        <v>11</v>
      </c>
      <c r="C2134" s="8">
        <v>23</v>
      </c>
      <c r="D2134" s="8" t="s">
        <v>12</v>
      </c>
      <c r="E2134" s="8" t="s">
        <v>26</v>
      </c>
      <c r="F2134" s="8" t="s">
        <v>58</v>
      </c>
      <c r="G2134" s="9">
        <v>44572</v>
      </c>
      <c r="H2134" s="8" t="s">
        <v>194</v>
      </c>
      <c r="I2134" s="8" t="s">
        <v>56</v>
      </c>
      <c r="J2134" s="10" t="s">
        <v>24</v>
      </c>
      <c r="K2134" t="str">
        <f>_xlfn.XLOOKUP(A2134,attrition_cleaned!$A:$A,attrition_cleaned!$B:$B,"Missing")</f>
        <v>Yes</v>
      </c>
      <c r="L2134" s="9">
        <v>45620</v>
      </c>
      <c r="M2134">
        <f>_xlfn.XLOOKUP(A2134,compensation_cleaned!$A:$A,compensation_cleaned!$B:$B,"Missing")</f>
        <v>903225</v>
      </c>
      <c r="N2134">
        <f>_xlfn.XLOOKUP(A2134,compensation_cleaned!$A:$A,compensation_cleaned!$C:$C,"Missing")</f>
        <v>100533</v>
      </c>
      <c r="O2134" t="str">
        <f>_xlfn.XLOOKUP(A2134,compensation_cleaned!$A:$A,compensation_cleaned!$D:$D,"Missing")</f>
        <v>L3</v>
      </c>
      <c r="P2134">
        <f>_xlfn.XLOOKUP(A2134,engagement_pivot!$A:$A,engagement_pivot!$B:$B,"Missing")</f>
        <v>4.333333333333333</v>
      </c>
      <c r="Q2134" t="str">
        <f>IF(
  _xlfn.XLOOKUP(A2134, engagement_pivot!A:A, engagement_pivot!C:C, 0) &gt; 0,
  "Yes",
  "No"
)</f>
        <v>Yes</v>
      </c>
      <c r="R2134">
        <f t="shared" si="165"/>
        <v>34</v>
      </c>
      <c r="S2134" t="str">
        <f t="shared" si="166"/>
        <v>13–36 months</v>
      </c>
      <c r="T2134">
        <f>_xlfn.XLOOKUP(A2134,performance_pivot!$A:$A,performance_pivot!$B:$B,"Missing")</f>
        <v>4</v>
      </c>
      <c r="U2134">
        <f>_xlfn.XLOOKUP(A2134,compensation_cleaned!$A:$A,compensation_cleaned!$F:$F,"Missing")</f>
        <v>1044648.4727722772</v>
      </c>
      <c r="V2134" t="str">
        <f t="shared" si="167"/>
        <v>Below Avg Pay</v>
      </c>
      <c r="W2134" t="str">
        <f t="shared" si="168"/>
        <v>High Performer</v>
      </c>
      <c r="Y2134" t="str">
        <f t="shared" si="169"/>
        <v>Underpaid High Performer</v>
      </c>
    </row>
    <row r="2135" spans="1:25">
      <c r="A2135" s="11" t="s">
        <v>2321</v>
      </c>
      <c r="B2135" s="12" t="s">
        <v>11</v>
      </c>
      <c r="C2135" s="12">
        <v>42</v>
      </c>
      <c r="D2135" s="12" t="s">
        <v>20</v>
      </c>
      <c r="E2135" s="12" t="s">
        <v>13</v>
      </c>
      <c r="F2135" s="12" t="s">
        <v>14</v>
      </c>
      <c r="G2135" s="13">
        <v>44375</v>
      </c>
      <c r="H2135" s="12" t="s">
        <v>173</v>
      </c>
      <c r="I2135" s="12" t="s">
        <v>70</v>
      </c>
      <c r="J2135" s="14" t="s">
        <v>24</v>
      </c>
      <c r="K2135" t="str">
        <f>_xlfn.XLOOKUP(A2135,attrition_cleaned!$A:$A,attrition_cleaned!$B:$B,"Missing")</f>
        <v>Yes</v>
      </c>
      <c r="L2135" s="13">
        <v>45313</v>
      </c>
      <c r="M2135">
        <f>_xlfn.XLOOKUP(A2135,compensation_cleaned!$A:$A,compensation_cleaned!$B:$B,"Missing")</f>
        <v>413459</v>
      </c>
      <c r="N2135">
        <f>_xlfn.XLOOKUP(A2135,compensation_cleaned!$A:$A,compensation_cleaned!$C:$C,"Missing")</f>
        <v>47446</v>
      </c>
      <c r="O2135" t="str">
        <f>_xlfn.XLOOKUP(A2135,compensation_cleaned!$A:$A,compensation_cleaned!$D:$D,"Missing")</f>
        <v>L1</v>
      </c>
      <c r="P2135">
        <f>_xlfn.XLOOKUP(A2135,engagement_pivot!$A:$A,engagement_pivot!$B:$B,"Missing")</f>
        <v>2</v>
      </c>
      <c r="Q2135" t="str">
        <f>IF(
  _xlfn.XLOOKUP(A2135, engagement_pivot!A:A, engagement_pivot!C:C, 0) &gt; 0,
  "Yes",
  "No"
)</f>
        <v>Yes</v>
      </c>
      <c r="R2135">
        <f t="shared" si="165"/>
        <v>30</v>
      </c>
      <c r="S2135" t="str">
        <f t="shared" si="166"/>
        <v>13–36 months</v>
      </c>
      <c r="T2135">
        <f>_xlfn.XLOOKUP(A2135,performance_pivot!$A:$A,performance_pivot!$B:$B,"Missing")</f>
        <v>3.5</v>
      </c>
      <c r="U2135">
        <f>_xlfn.XLOOKUP(A2135,compensation_cleaned!$A:$A,compensation_cleaned!$F:$F,"Missing")</f>
        <v>499723.03723404254</v>
      </c>
      <c r="V2135" t="str">
        <f t="shared" si="167"/>
        <v>Below Avg Pay</v>
      </c>
      <c r="W2135" t="str">
        <f t="shared" si="168"/>
        <v>Low/Avg Performer</v>
      </c>
      <c r="Y2135" t="str">
        <f t="shared" si="169"/>
        <v>Low Pay &amp; Low Performance</v>
      </c>
    </row>
    <row r="2136" spans="1:25">
      <c r="A2136" s="7" t="s">
        <v>2322</v>
      </c>
      <c r="B2136" s="8" t="s">
        <v>11</v>
      </c>
      <c r="C2136" s="8">
        <v>40</v>
      </c>
      <c r="D2136" s="8" t="s">
        <v>20</v>
      </c>
      <c r="E2136" s="8" t="s">
        <v>13</v>
      </c>
      <c r="F2136" s="8" t="s">
        <v>14</v>
      </c>
      <c r="G2136" s="9">
        <v>44776</v>
      </c>
      <c r="H2136" s="8" t="s">
        <v>82</v>
      </c>
      <c r="I2136" s="8" t="s">
        <v>16</v>
      </c>
      <c r="J2136" s="10" t="s">
        <v>17</v>
      </c>
      <c r="K2136" t="str">
        <f>_xlfn.XLOOKUP(A2136,attrition_cleaned!$A:$A,attrition_cleaned!$B:$B,"Missing")</f>
        <v>No</v>
      </c>
      <c r="L2136" s="9"/>
      <c r="M2136">
        <f>_xlfn.XLOOKUP(A2136,compensation_cleaned!$A:$A,compensation_cleaned!$B:$B,"Missing")</f>
        <v>528655</v>
      </c>
      <c r="N2136">
        <f>_xlfn.XLOOKUP(A2136,compensation_cleaned!$A:$A,compensation_cleaned!$C:$C,"Missing")</f>
        <v>52594</v>
      </c>
      <c r="O2136" t="str">
        <f>_xlfn.XLOOKUP(A2136,compensation_cleaned!$A:$A,compensation_cleaned!$D:$D,"Missing")</f>
        <v>L1</v>
      </c>
      <c r="P2136">
        <f>_xlfn.XLOOKUP(A2136,engagement_pivot!$A:$A,engagement_pivot!$B:$B,"Missing")</f>
        <v>2.6666666666666665</v>
      </c>
      <c r="Q2136" t="str">
        <f>IF(
  _xlfn.XLOOKUP(A2136, engagement_pivot!A:A, engagement_pivot!C:C, 0) &gt; 0,
  "Yes",
  "No"
)</f>
        <v>Yes</v>
      </c>
      <c r="R2136">
        <f t="shared" si="165"/>
        <v>16</v>
      </c>
      <c r="S2136" t="str">
        <f t="shared" si="166"/>
        <v>13–36 months</v>
      </c>
      <c r="T2136">
        <f>_xlfn.XLOOKUP(A2136,performance_pivot!$A:$A,performance_pivot!$B:$B,"Missing")</f>
        <v>3</v>
      </c>
      <c r="U2136">
        <f>_xlfn.XLOOKUP(A2136,compensation_cleaned!$A:$A,compensation_cleaned!$F:$F,"Missing")</f>
        <v>499723.03723404254</v>
      </c>
      <c r="V2136" t="str">
        <f t="shared" si="167"/>
        <v>Above Avg Pay</v>
      </c>
      <c r="W2136" t="str">
        <f t="shared" si="168"/>
        <v>Low/Avg Performer</v>
      </c>
      <c r="Y2136" t="str">
        <f t="shared" si="169"/>
        <v>Overpaid Low Performer</v>
      </c>
    </row>
    <row r="2137" spans="1:25">
      <c r="A2137" s="11" t="s">
        <v>2323</v>
      </c>
      <c r="B2137" s="12" t="s">
        <v>19</v>
      </c>
      <c r="C2137" s="12">
        <v>37</v>
      </c>
      <c r="D2137" s="12" t="s">
        <v>20</v>
      </c>
      <c r="E2137" s="12" t="s">
        <v>49</v>
      </c>
      <c r="F2137" s="12" t="s">
        <v>68</v>
      </c>
      <c r="G2137" s="13">
        <v>42905</v>
      </c>
      <c r="H2137" s="12" t="s">
        <v>239</v>
      </c>
      <c r="I2137" s="12" t="s">
        <v>56</v>
      </c>
      <c r="J2137" s="14" t="s">
        <v>24</v>
      </c>
      <c r="K2137" t="str">
        <f>_xlfn.XLOOKUP(A2137,attrition_cleaned!$A:$A,attrition_cleaned!$B:$B,"Missing")</f>
        <v>No</v>
      </c>
      <c r="L2137" s="13"/>
      <c r="M2137">
        <f>_xlfn.XLOOKUP(A2137,compensation_cleaned!$A:$A,compensation_cleaned!$B:$B,"Missing")</f>
        <v>455203</v>
      </c>
      <c r="N2137">
        <f>_xlfn.XLOOKUP(A2137,compensation_cleaned!$A:$A,compensation_cleaned!$C:$C,"Missing")</f>
        <v>51118</v>
      </c>
      <c r="O2137" t="str">
        <f>_xlfn.XLOOKUP(A2137,compensation_cleaned!$A:$A,compensation_cleaned!$D:$D,"Missing")</f>
        <v>L1</v>
      </c>
      <c r="P2137">
        <f>_xlfn.XLOOKUP(A2137,engagement_pivot!$A:$A,engagement_pivot!$B:$B,"Missing")</f>
        <v>3.3333333333333335</v>
      </c>
      <c r="Q2137" t="str">
        <f>IF(
  _xlfn.XLOOKUP(A2137, engagement_pivot!A:A, engagement_pivot!C:C, 0) &gt; 0,
  "Yes",
  "No"
)</f>
        <v>Yes</v>
      </c>
      <c r="R2137">
        <f t="shared" si="165"/>
        <v>78</v>
      </c>
      <c r="S2137" t="str">
        <f t="shared" si="166"/>
        <v>37+ months</v>
      </c>
      <c r="T2137">
        <f>_xlfn.XLOOKUP(A2137,performance_pivot!$A:$A,performance_pivot!$B:$B,"Missing")</f>
        <v>3.3333333333333335</v>
      </c>
      <c r="U2137">
        <f>_xlfn.XLOOKUP(A2137,compensation_cleaned!$A:$A,compensation_cleaned!$F:$F,"Missing")</f>
        <v>499723.03723404254</v>
      </c>
      <c r="V2137" t="str">
        <f t="shared" si="167"/>
        <v>Below Avg Pay</v>
      </c>
      <c r="W2137" t="str">
        <f t="shared" si="168"/>
        <v>Low/Avg Performer</v>
      </c>
      <c r="Y2137" t="str">
        <f t="shared" si="169"/>
        <v>Low Pay &amp; Low Performance</v>
      </c>
    </row>
    <row r="2138" spans="1:25">
      <c r="A2138" s="7" t="s">
        <v>2324</v>
      </c>
      <c r="B2138" s="8" t="s">
        <v>11</v>
      </c>
      <c r="C2138" s="8">
        <v>22</v>
      </c>
      <c r="D2138" s="8" t="s">
        <v>20</v>
      </c>
      <c r="E2138" s="8" t="s">
        <v>26</v>
      </c>
      <c r="F2138" s="8" t="s">
        <v>27</v>
      </c>
      <c r="G2138" s="9">
        <v>43558</v>
      </c>
      <c r="H2138" s="8" t="s">
        <v>233</v>
      </c>
      <c r="I2138" s="8" t="s">
        <v>70</v>
      </c>
      <c r="J2138" s="10" t="s">
        <v>24</v>
      </c>
      <c r="K2138" t="str">
        <f>_xlfn.XLOOKUP(A2138,attrition_cleaned!$A:$A,attrition_cleaned!$B:$B,"Missing")</f>
        <v>Yes</v>
      </c>
      <c r="L2138" s="9">
        <v>44385</v>
      </c>
      <c r="M2138">
        <f>_xlfn.XLOOKUP(A2138,compensation_cleaned!$A:$A,compensation_cleaned!$B:$B,"Missing")</f>
        <v>866620</v>
      </c>
      <c r="N2138">
        <f>_xlfn.XLOOKUP(A2138,compensation_cleaned!$A:$A,compensation_cleaned!$C:$C,"Missing")</f>
        <v>91357</v>
      </c>
      <c r="O2138" t="str">
        <f>_xlfn.XLOOKUP(A2138,compensation_cleaned!$A:$A,compensation_cleaned!$D:$D,"Missing")</f>
        <v>L2</v>
      </c>
      <c r="P2138">
        <f>_xlfn.XLOOKUP(A2138,engagement_pivot!$A:$A,engagement_pivot!$B:$B,"Missing")</f>
        <v>1.3333333333333333</v>
      </c>
      <c r="Q2138" t="str">
        <f>IF(
  _xlfn.XLOOKUP(A2138, engagement_pivot!A:A, engagement_pivot!C:C, 0) &gt; 0,
  "Yes",
  "No"
)</f>
        <v>Yes</v>
      </c>
      <c r="R2138">
        <f t="shared" si="165"/>
        <v>27</v>
      </c>
      <c r="S2138" t="str">
        <f t="shared" si="166"/>
        <v>13–36 months</v>
      </c>
      <c r="T2138">
        <f>_xlfn.XLOOKUP(A2138,performance_pivot!$A:$A,performance_pivot!$B:$B,"Missing")</f>
        <v>3</v>
      </c>
      <c r="U2138">
        <f>_xlfn.XLOOKUP(A2138,compensation_cleaned!$A:$A,compensation_cleaned!$F:$F,"Missing")</f>
        <v>746435.40070921986</v>
      </c>
      <c r="V2138" t="str">
        <f t="shared" si="167"/>
        <v>Above Avg Pay</v>
      </c>
      <c r="W2138" t="str">
        <f t="shared" si="168"/>
        <v>Low/Avg Performer</v>
      </c>
      <c r="Y2138" t="str">
        <f t="shared" si="169"/>
        <v>Overpaid Low Performer</v>
      </c>
    </row>
    <row r="2139" spans="1:25">
      <c r="A2139" s="11" t="s">
        <v>2325</v>
      </c>
      <c r="B2139" s="12" t="s">
        <v>11</v>
      </c>
      <c r="C2139" s="12">
        <v>39</v>
      </c>
      <c r="D2139" s="12" t="s">
        <v>12</v>
      </c>
      <c r="E2139" s="12" t="s">
        <v>13</v>
      </c>
      <c r="F2139" s="12" t="s">
        <v>21</v>
      </c>
      <c r="G2139" s="13">
        <v>42885</v>
      </c>
      <c r="H2139" s="12" t="s">
        <v>126</v>
      </c>
      <c r="I2139" s="12" t="s">
        <v>70</v>
      </c>
      <c r="J2139" s="14" t="s">
        <v>24</v>
      </c>
      <c r="K2139" t="str">
        <f>_xlfn.XLOOKUP(A2139,attrition_cleaned!$A:$A,attrition_cleaned!$B:$B,"Missing")</f>
        <v>No</v>
      </c>
      <c r="L2139" s="13"/>
      <c r="M2139">
        <f>_xlfn.XLOOKUP(A2139,compensation_cleaned!$A:$A,compensation_cleaned!$B:$B,"Missing")</f>
        <v>636654</v>
      </c>
      <c r="N2139">
        <f>_xlfn.XLOOKUP(A2139,compensation_cleaned!$A:$A,compensation_cleaned!$C:$C,"Missing")</f>
        <v>48218</v>
      </c>
      <c r="O2139" t="str">
        <f>_xlfn.XLOOKUP(A2139,compensation_cleaned!$A:$A,compensation_cleaned!$D:$D,"Missing")</f>
        <v>L2</v>
      </c>
      <c r="P2139">
        <f>_xlfn.XLOOKUP(A2139,engagement_pivot!$A:$A,engagement_pivot!$B:$B,"Missing")</f>
        <v>3</v>
      </c>
      <c r="Q2139" t="str">
        <f>IF(
  _xlfn.XLOOKUP(A2139, engagement_pivot!A:A, engagement_pivot!C:C, 0) &gt; 0,
  "Yes",
  "No"
)</f>
        <v>Yes</v>
      </c>
      <c r="R2139">
        <f t="shared" si="165"/>
        <v>79</v>
      </c>
      <c r="S2139" t="str">
        <f t="shared" si="166"/>
        <v>37+ months</v>
      </c>
      <c r="T2139">
        <f>_xlfn.XLOOKUP(A2139,performance_pivot!$A:$A,performance_pivot!$B:$B,"Missing")</f>
        <v>4.333333333333333</v>
      </c>
      <c r="U2139">
        <f>_xlfn.XLOOKUP(A2139,compensation_cleaned!$A:$A,compensation_cleaned!$F:$F,"Missing")</f>
        <v>746435.40070921986</v>
      </c>
      <c r="V2139" t="str">
        <f t="shared" si="167"/>
        <v>Below Avg Pay</v>
      </c>
      <c r="W2139" t="str">
        <f t="shared" si="168"/>
        <v>High Performer</v>
      </c>
      <c r="Y2139" t="str">
        <f t="shared" si="169"/>
        <v>Underpaid High Performer</v>
      </c>
    </row>
    <row r="2140" spans="1:25">
      <c r="A2140" s="7" t="s">
        <v>2326</v>
      </c>
      <c r="B2140" s="8" t="s">
        <v>11</v>
      </c>
      <c r="C2140" s="8">
        <v>37</v>
      </c>
      <c r="D2140" s="8" t="s">
        <v>12</v>
      </c>
      <c r="E2140" s="8" t="s">
        <v>13</v>
      </c>
      <c r="F2140" s="8" t="s">
        <v>14</v>
      </c>
      <c r="G2140" s="9">
        <v>45110</v>
      </c>
      <c r="H2140" s="8" t="s">
        <v>301</v>
      </c>
      <c r="I2140" s="8" t="s">
        <v>23</v>
      </c>
      <c r="J2140" s="10" t="s">
        <v>24</v>
      </c>
      <c r="K2140" t="str">
        <f>_xlfn.XLOOKUP(A2140,attrition_cleaned!$A:$A,attrition_cleaned!$B:$B,"Missing")</f>
        <v>No</v>
      </c>
      <c r="L2140" s="9"/>
      <c r="M2140">
        <f>_xlfn.XLOOKUP(A2140,compensation_cleaned!$A:$A,compensation_cleaned!$B:$B,"Missing")</f>
        <v>709028</v>
      </c>
      <c r="N2140">
        <f>_xlfn.XLOOKUP(A2140,compensation_cleaned!$A:$A,compensation_cleaned!$C:$C,"Missing")</f>
        <v>84094</v>
      </c>
      <c r="O2140" t="str">
        <f>_xlfn.XLOOKUP(A2140,compensation_cleaned!$A:$A,compensation_cleaned!$D:$D,"Missing")</f>
        <v>L2</v>
      </c>
      <c r="P2140">
        <f>_xlfn.XLOOKUP(A2140,engagement_pivot!$A:$A,engagement_pivot!$B:$B,"Missing")</f>
        <v>2</v>
      </c>
      <c r="Q2140" t="str">
        <f>IF(
  _xlfn.XLOOKUP(A2140, engagement_pivot!A:A, engagement_pivot!C:C, 0) &gt; 0,
  "Yes",
  "No"
)</f>
        <v>Yes</v>
      </c>
      <c r="R2140">
        <f t="shared" si="165"/>
        <v>5</v>
      </c>
      <c r="S2140" t="str">
        <f t="shared" si="166"/>
        <v>0–12 months</v>
      </c>
      <c r="T2140">
        <f>_xlfn.XLOOKUP(A2140,performance_pivot!$A:$A,performance_pivot!$B:$B,"Missing")</f>
        <v>4</v>
      </c>
      <c r="U2140">
        <f>_xlfn.XLOOKUP(A2140,compensation_cleaned!$A:$A,compensation_cleaned!$F:$F,"Missing")</f>
        <v>746435.40070921986</v>
      </c>
      <c r="V2140" t="str">
        <f t="shared" si="167"/>
        <v>Below Avg Pay</v>
      </c>
      <c r="W2140" t="str">
        <f t="shared" si="168"/>
        <v>High Performer</v>
      </c>
      <c r="Y2140" t="str">
        <f t="shared" si="169"/>
        <v>Underpaid High Performer</v>
      </c>
    </row>
    <row r="2141" spans="1:25">
      <c r="A2141" s="11" t="s">
        <v>2327</v>
      </c>
      <c r="B2141" s="12" t="s">
        <v>11</v>
      </c>
      <c r="C2141" s="12">
        <v>24</v>
      </c>
      <c r="D2141" s="12" t="s">
        <v>12</v>
      </c>
      <c r="E2141" s="12" t="s">
        <v>13</v>
      </c>
      <c r="F2141" s="12" t="s">
        <v>21</v>
      </c>
      <c r="G2141" s="13">
        <v>42858</v>
      </c>
      <c r="H2141" s="12" t="s">
        <v>315</v>
      </c>
      <c r="I2141" s="12" t="s">
        <v>56</v>
      </c>
      <c r="J2141" s="14" t="s">
        <v>24</v>
      </c>
      <c r="K2141" t="str">
        <f>_xlfn.XLOOKUP(A2141,attrition_cleaned!$A:$A,attrition_cleaned!$B:$B,"Missing")</f>
        <v>No</v>
      </c>
      <c r="L2141" s="13"/>
      <c r="M2141">
        <f>_xlfn.XLOOKUP(A2141,compensation_cleaned!$A:$A,compensation_cleaned!$B:$B,"Missing")</f>
        <v>885531</v>
      </c>
      <c r="N2141">
        <f>_xlfn.XLOOKUP(A2141,compensation_cleaned!$A:$A,compensation_cleaned!$C:$C,"Missing")</f>
        <v>59193</v>
      </c>
      <c r="O2141" t="str">
        <f>_xlfn.XLOOKUP(A2141,compensation_cleaned!$A:$A,compensation_cleaned!$D:$D,"Missing")</f>
        <v>L2</v>
      </c>
      <c r="P2141">
        <f>_xlfn.XLOOKUP(A2141,engagement_pivot!$A:$A,engagement_pivot!$B:$B,"Missing")</f>
        <v>3</v>
      </c>
      <c r="Q2141" t="str">
        <f>IF(
  _xlfn.XLOOKUP(A2141, engagement_pivot!A:A, engagement_pivot!C:C, 0) &gt; 0,
  "Yes",
  "No"
)</f>
        <v>Yes</v>
      </c>
      <c r="R2141">
        <f t="shared" si="165"/>
        <v>79</v>
      </c>
      <c r="S2141" t="str">
        <f t="shared" si="166"/>
        <v>37+ months</v>
      </c>
      <c r="T2141">
        <f>_xlfn.XLOOKUP(A2141,performance_pivot!$A:$A,performance_pivot!$B:$B,"Missing")</f>
        <v>4</v>
      </c>
      <c r="U2141">
        <f>_xlfn.XLOOKUP(A2141,compensation_cleaned!$A:$A,compensation_cleaned!$F:$F,"Missing")</f>
        <v>746435.40070921986</v>
      </c>
      <c r="V2141" t="str">
        <f t="shared" si="167"/>
        <v>Above Avg Pay</v>
      </c>
      <c r="W2141" t="str">
        <f t="shared" si="168"/>
        <v>High Performer</v>
      </c>
      <c r="Y2141" t="str">
        <f t="shared" si="169"/>
        <v>Well Aligned</v>
      </c>
    </row>
    <row r="2142" spans="1:25">
      <c r="A2142" s="7" t="s">
        <v>2328</v>
      </c>
      <c r="B2142" s="8" t="s">
        <v>19</v>
      </c>
      <c r="C2142" s="8">
        <v>30</v>
      </c>
      <c r="D2142" s="8" t="s">
        <v>12</v>
      </c>
      <c r="E2142" s="8" t="s">
        <v>26</v>
      </c>
      <c r="F2142" s="8" t="s">
        <v>58</v>
      </c>
      <c r="G2142" s="9">
        <v>44044</v>
      </c>
      <c r="H2142" s="8" t="s">
        <v>194</v>
      </c>
      <c r="I2142" s="8" t="s">
        <v>16</v>
      </c>
      <c r="J2142" s="10" t="s">
        <v>24</v>
      </c>
      <c r="K2142" t="str">
        <f>_xlfn.XLOOKUP(A2142,attrition_cleaned!$A:$A,attrition_cleaned!$B:$B,"Missing")</f>
        <v>No</v>
      </c>
      <c r="L2142" s="9"/>
      <c r="M2142">
        <f>_xlfn.XLOOKUP(A2142,compensation_cleaned!$A:$A,compensation_cleaned!$B:$B,"Missing")</f>
        <v>680222</v>
      </c>
      <c r="N2142">
        <f>_xlfn.XLOOKUP(A2142,compensation_cleaned!$A:$A,compensation_cleaned!$C:$C,"Missing")</f>
        <v>74976</v>
      </c>
      <c r="O2142" t="str">
        <f>_xlfn.XLOOKUP(A2142,compensation_cleaned!$A:$A,compensation_cleaned!$D:$D,"Missing")</f>
        <v>L2</v>
      </c>
      <c r="P2142">
        <f>_xlfn.XLOOKUP(A2142,engagement_pivot!$A:$A,engagement_pivot!$B:$B,"Missing")</f>
        <v>3.5</v>
      </c>
      <c r="Q2142" t="str">
        <f>IF(
  _xlfn.XLOOKUP(A2142, engagement_pivot!A:A, engagement_pivot!C:C, 0) &gt; 0,
  "Yes",
  "No"
)</f>
        <v>Yes</v>
      </c>
      <c r="R2142">
        <f t="shared" si="165"/>
        <v>40</v>
      </c>
      <c r="S2142" t="str">
        <f t="shared" si="166"/>
        <v>37+ months</v>
      </c>
      <c r="T2142">
        <f>_xlfn.XLOOKUP(A2142,performance_pivot!$A:$A,performance_pivot!$B:$B,"Missing")</f>
        <v>3.5</v>
      </c>
      <c r="U2142">
        <f>_xlfn.XLOOKUP(A2142,compensation_cleaned!$A:$A,compensation_cleaned!$F:$F,"Missing")</f>
        <v>746435.40070921986</v>
      </c>
      <c r="V2142" t="str">
        <f t="shared" si="167"/>
        <v>Below Avg Pay</v>
      </c>
      <c r="W2142" t="str">
        <f t="shared" si="168"/>
        <v>Low/Avg Performer</v>
      </c>
      <c r="Y2142" t="str">
        <f t="shared" si="169"/>
        <v>Low Pay &amp; Low Performance</v>
      </c>
    </row>
    <row r="2143" spans="1:25">
      <c r="A2143" s="11" t="s">
        <v>2329</v>
      </c>
      <c r="B2143" s="12" t="s">
        <v>19</v>
      </c>
      <c r="C2143" s="12">
        <v>43</v>
      </c>
      <c r="D2143" s="12" t="s">
        <v>12</v>
      </c>
      <c r="E2143" s="12" t="s">
        <v>13</v>
      </c>
      <c r="F2143" s="12" t="s">
        <v>21</v>
      </c>
      <c r="G2143" s="13">
        <v>43950</v>
      </c>
      <c r="H2143" s="12" t="s">
        <v>203</v>
      </c>
      <c r="I2143" s="12" t="s">
        <v>45</v>
      </c>
      <c r="J2143" s="14" t="s">
        <v>24</v>
      </c>
      <c r="K2143" t="str">
        <f>_xlfn.XLOOKUP(A2143,attrition_cleaned!$A:$A,attrition_cleaned!$B:$B,"Missing")</f>
        <v>No</v>
      </c>
      <c r="L2143" s="13"/>
      <c r="M2143">
        <f>_xlfn.XLOOKUP(A2143,compensation_cleaned!$A:$A,compensation_cleaned!$B:$B,"Missing")</f>
        <v>592151</v>
      </c>
      <c r="N2143">
        <f>_xlfn.XLOOKUP(A2143,compensation_cleaned!$A:$A,compensation_cleaned!$C:$C,"Missing")</f>
        <v>83409</v>
      </c>
      <c r="O2143" t="str">
        <f>_xlfn.XLOOKUP(A2143,compensation_cleaned!$A:$A,compensation_cleaned!$D:$D,"Missing")</f>
        <v>L1</v>
      </c>
      <c r="P2143">
        <f>_xlfn.XLOOKUP(A2143,engagement_pivot!$A:$A,engagement_pivot!$B:$B,"Missing")</f>
        <v>2</v>
      </c>
      <c r="Q2143" t="str">
        <f>IF(
  _xlfn.XLOOKUP(A2143, engagement_pivot!A:A, engagement_pivot!C:C, 0) &gt; 0,
  "Yes",
  "No"
)</f>
        <v>Yes</v>
      </c>
      <c r="R2143">
        <f t="shared" si="165"/>
        <v>44</v>
      </c>
      <c r="S2143" t="str">
        <f t="shared" si="166"/>
        <v>37+ months</v>
      </c>
      <c r="T2143">
        <f>_xlfn.XLOOKUP(A2143,performance_pivot!$A:$A,performance_pivot!$B:$B,"Missing")</f>
        <v>3.25</v>
      </c>
      <c r="U2143">
        <f>_xlfn.XLOOKUP(A2143,compensation_cleaned!$A:$A,compensation_cleaned!$F:$F,"Missing")</f>
        <v>499723.03723404254</v>
      </c>
      <c r="V2143" t="str">
        <f t="shared" si="167"/>
        <v>Above Avg Pay</v>
      </c>
      <c r="W2143" t="str">
        <f t="shared" si="168"/>
        <v>Low/Avg Performer</v>
      </c>
      <c r="Y2143" t="str">
        <f t="shared" si="169"/>
        <v>Overpaid Low Performer</v>
      </c>
    </row>
    <row r="2144" spans="1:25">
      <c r="A2144" s="7" t="s">
        <v>2330</v>
      </c>
      <c r="B2144" s="8" t="s">
        <v>11</v>
      </c>
      <c r="C2144" s="8">
        <v>39</v>
      </c>
      <c r="D2144" s="8" t="s">
        <v>12</v>
      </c>
      <c r="E2144" s="8" t="s">
        <v>13</v>
      </c>
      <c r="F2144" s="8" t="s">
        <v>21</v>
      </c>
      <c r="G2144" s="9">
        <v>45216</v>
      </c>
      <c r="H2144" s="8" t="s">
        <v>96</v>
      </c>
      <c r="I2144" s="8" t="s">
        <v>16</v>
      </c>
      <c r="J2144" s="10" t="s">
        <v>24</v>
      </c>
      <c r="K2144" t="str">
        <f>_xlfn.XLOOKUP(A2144,attrition_cleaned!$A:$A,attrition_cleaned!$B:$B,"Missing")</f>
        <v>No</v>
      </c>
      <c r="L2144" s="9"/>
      <c r="M2144">
        <f>_xlfn.XLOOKUP(A2144,compensation_cleaned!$A:$A,compensation_cleaned!$B:$B,"Missing")</f>
        <v>1843450</v>
      </c>
      <c r="N2144">
        <f>_xlfn.XLOOKUP(A2144,compensation_cleaned!$A:$A,compensation_cleaned!$C:$C,"Missing")</f>
        <v>120393</v>
      </c>
      <c r="O2144" t="str">
        <f>_xlfn.XLOOKUP(A2144,compensation_cleaned!$A:$A,compensation_cleaned!$D:$D,"Missing")</f>
        <v>L5</v>
      </c>
      <c r="P2144">
        <f>_xlfn.XLOOKUP(A2144,engagement_pivot!$A:$A,engagement_pivot!$B:$B,"Missing")</f>
        <v>3</v>
      </c>
      <c r="Q2144" t="str">
        <f>IF(
  _xlfn.XLOOKUP(A2144, engagement_pivot!A:A, engagement_pivot!C:C, 0) &gt; 0,
  "Yes",
  "No"
)</f>
        <v>Yes</v>
      </c>
      <c r="R2144">
        <f t="shared" si="165"/>
        <v>2</v>
      </c>
      <c r="S2144" t="str">
        <f t="shared" si="166"/>
        <v>0–12 months</v>
      </c>
      <c r="T2144">
        <f>_xlfn.XLOOKUP(A2144,performance_pivot!$A:$A,performance_pivot!$B:$B,"Missing")</f>
        <v>4</v>
      </c>
      <c r="U2144">
        <f>_xlfn.XLOOKUP(A2144,compensation_cleaned!$A:$A,compensation_cleaned!$F:$F,"Missing")</f>
        <v>1044648.4727722772</v>
      </c>
      <c r="V2144" t="str">
        <f t="shared" si="167"/>
        <v>Above Avg Pay</v>
      </c>
      <c r="W2144" t="str">
        <f t="shared" si="168"/>
        <v>High Performer</v>
      </c>
      <c r="Y2144" t="str">
        <f t="shared" si="169"/>
        <v>Well Aligned</v>
      </c>
    </row>
    <row r="2145" spans="1:25">
      <c r="A2145" s="11" t="s">
        <v>2331</v>
      </c>
      <c r="B2145" s="12" t="s">
        <v>11</v>
      </c>
      <c r="C2145" s="12">
        <v>43</v>
      </c>
      <c r="D2145" s="12" t="s">
        <v>12</v>
      </c>
      <c r="E2145" s="12" t="s">
        <v>49</v>
      </c>
      <c r="F2145" s="12" t="s">
        <v>68</v>
      </c>
      <c r="G2145" s="13">
        <v>43591</v>
      </c>
      <c r="H2145" s="12" t="s">
        <v>76</v>
      </c>
      <c r="I2145" s="12" t="s">
        <v>31</v>
      </c>
      <c r="J2145" s="14" t="s">
        <v>24</v>
      </c>
      <c r="K2145" t="str">
        <f>_xlfn.XLOOKUP(A2145,attrition_cleaned!$A:$A,attrition_cleaned!$B:$B,"Missing")</f>
        <v>Yes</v>
      </c>
      <c r="L2145" s="13">
        <v>45033</v>
      </c>
      <c r="M2145">
        <f>_xlfn.XLOOKUP(A2145,compensation_cleaned!$A:$A,compensation_cleaned!$B:$B,"Missing")</f>
        <v>2141093</v>
      </c>
      <c r="N2145">
        <f>_xlfn.XLOOKUP(A2145,compensation_cleaned!$A:$A,compensation_cleaned!$C:$C,"Missing")</f>
        <v>315676</v>
      </c>
      <c r="O2145" t="str">
        <f>_xlfn.XLOOKUP(A2145,compensation_cleaned!$A:$A,compensation_cleaned!$D:$D,"Missing")</f>
        <v>L5</v>
      </c>
      <c r="P2145">
        <f>_xlfn.XLOOKUP(A2145,engagement_pivot!$A:$A,engagement_pivot!$B:$B,"Missing")</f>
        <v>3.3333333333333335</v>
      </c>
      <c r="Q2145" t="str">
        <f>IF(
  _xlfn.XLOOKUP(A2145, engagement_pivot!A:A, engagement_pivot!C:C, 0) &gt; 0,
  "Yes",
  "No"
)</f>
        <v>Yes</v>
      </c>
      <c r="R2145">
        <f t="shared" si="165"/>
        <v>47</v>
      </c>
      <c r="S2145" t="str">
        <f t="shared" si="166"/>
        <v>37+ months</v>
      </c>
      <c r="T2145">
        <f>_xlfn.XLOOKUP(A2145,performance_pivot!$A:$A,performance_pivot!$B:$B,"Missing")</f>
        <v>4</v>
      </c>
      <c r="U2145">
        <f>_xlfn.XLOOKUP(A2145,compensation_cleaned!$A:$A,compensation_cleaned!$F:$F,"Missing")</f>
        <v>1044648.4727722772</v>
      </c>
      <c r="V2145" t="str">
        <f t="shared" si="167"/>
        <v>Above Avg Pay</v>
      </c>
      <c r="W2145" t="str">
        <f t="shared" si="168"/>
        <v>High Performer</v>
      </c>
      <c r="Y2145" t="str">
        <f t="shared" si="169"/>
        <v>Well Aligned</v>
      </c>
    </row>
    <row r="2146" spans="1:25">
      <c r="A2146" s="7" t="s">
        <v>2332</v>
      </c>
      <c r="B2146" s="8" t="s">
        <v>19</v>
      </c>
      <c r="C2146" s="8">
        <v>22</v>
      </c>
      <c r="D2146" s="8" t="s">
        <v>12</v>
      </c>
      <c r="E2146" s="8" t="s">
        <v>13</v>
      </c>
      <c r="F2146" s="8" t="s">
        <v>14</v>
      </c>
      <c r="G2146" s="9">
        <v>44403</v>
      </c>
      <c r="H2146" s="8" t="s">
        <v>86</v>
      </c>
      <c r="I2146" s="8" t="s">
        <v>16</v>
      </c>
      <c r="J2146" s="10" t="s">
        <v>24</v>
      </c>
      <c r="K2146" t="str">
        <f>_xlfn.XLOOKUP(A2146,attrition_cleaned!$A:$A,attrition_cleaned!$B:$B,"Missing")</f>
        <v>No</v>
      </c>
      <c r="L2146" s="9"/>
      <c r="M2146">
        <f>_xlfn.XLOOKUP(A2146,compensation_cleaned!$A:$A,compensation_cleaned!$B:$B,"Missing")</f>
        <v>897887</v>
      </c>
      <c r="N2146">
        <f>_xlfn.XLOOKUP(A2146,compensation_cleaned!$A:$A,compensation_cleaned!$C:$C,"Missing")</f>
        <v>87150</v>
      </c>
      <c r="O2146" t="str">
        <f>_xlfn.XLOOKUP(A2146,compensation_cleaned!$A:$A,compensation_cleaned!$D:$D,"Missing")</f>
        <v>L2</v>
      </c>
      <c r="P2146">
        <f>_xlfn.XLOOKUP(A2146,engagement_pivot!$A:$A,engagement_pivot!$B:$B,"Missing")</f>
        <v>3</v>
      </c>
      <c r="Q2146" t="str">
        <f>IF(
  _xlfn.XLOOKUP(A2146, engagement_pivot!A:A, engagement_pivot!C:C, 0) &gt; 0,
  "Yes",
  "No"
)</f>
        <v>Yes</v>
      </c>
      <c r="R2146">
        <f t="shared" si="165"/>
        <v>29</v>
      </c>
      <c r="S2146" t="str">
        <f t="shared" si="166"/>
        <v>13–36 months</v>
      </c>
      <c r="T2146">
        <f>_xlfn.XLOOKUP(A2146,performance_pivot!$A:$A,performance_pivot!$B:$B,"Missing")</f>
        <v>4.666666666666667</v>
      </c>
      <c r="U2146">
        <f>_xlfn.XLOOKUP(A2146,compensation_cleaned!$A:$A,compensation_cleaned!$F:$F,"Missing")</f>
        <v>746435.40070921986</v>
      </c>
      <c r="V2146" t="str">
        <f t="shared" si="167"/>
        <v>Above Avg Pay</v>
      </c>
      <c r="W2146" t="str">
        <f t="shared" si="168"/>
        <v>High Performer</v>
      </c>
      <c r="Y2146" t="str">
        <f t="shared" si="169"/>
        <v>Well Aligned</v>
      </c>
    </row>
    <row r="2147" spans="1:25">
      <c r="A2147" s="11" t="s">
        <v>2333</v>
      </c>
      <c r="B2147" s="12" t="s">
        <v>19</v>
      </c>
      <c r="C2147" s="12">
        <v>36</v>
      </c>
      <c r="D2147" s="12" t="s">
        <v>20</v>
      </c>
      <c r="E2147" s="12" t="s">
        <v>33</v>
      </c>
      <c r="F2147" s="12" t="s">
        <v>34</v>
      </c>
      <c r="G2147" s="13">
        <v>45164</v>
      </c>
      <c r="H2147" s="12" t="s">
        <v>555</v>
      </c>
      <c r="I2147" s="12" t="s">
        <v>56</v>
      </c>
      <c r="J2147" s="14" t="s">
        <v>17</v>
      </c>
      <c r="K2147" t="str">
        <f>_xlfn.XLOOKUP(A2147,attrition_cleaned!$A:$A,attrition_cleaned!$B:$B,"Missing")</f>
        <v>No</v>
      </c>
      <c r="L2147" s="13"/>
      <c r="M2147">
        <f>_xlfn.XLOOKUP(A2147,compensation_cleaned!$A:$A,compensation_cleaned!$B:$B,"Missing")</f>
        <v>1039362</v>
      </c>
      <c r="N2147">
        <f>_xlfn.XLOOKUP(A2147,compensation_cleaned!$A:$A,compensation_cleaned!$C:$C,"Missing")</f>
        <v>104143</v>
      </c>
      <c r="O2147" t="str">
        <f>_xlfn.XLOOKUP(A2147,compensation_cleaned!$A:$A,compensation_cleaned!$D:$D,"Missing")</f>
        <v>L3</v>
      </c>
      <c r="P2147">
        <f>_xlfn.XLOOKUP(A2147,engagement_pivot!$A:$A,engagement_pivot!$B:$B,"Missing")</f>
        <v>1</v>
      </c>
      <c r="Q2147" t="str">
        <f>IF(
  _xlfn.XLOOKUP(A2147, engagement_pivot!A:A, engagement_pivot!C:C, 0) &gt; 0,
  "Yes",
  "No"
)</f>
        <v>Yes</v>
      </c>
      <c r="R2147">
        <f t="shared" si="165"/>
        <v>4</v>
      </c>
      <c r="S2147" t="str">
        <f t="shared" si="166"/>
        <v>0–12 months</v>
      </c>
      <c r="T2147">
        <f>_xlfn.XLOOKUP(A2147,performance_pivot!$A:$A,performance_pivot!$B:$B,"Missing")</f>
        <v>3.3333333333333335</v>
      </c>
      <c r="U2147">
        <f>_xlfn.XLOOKUP(A2147,compensation_cleaned!$A:$A,compensation_cleaned!$F:$F,"Missing")</f>
        <v>1044648.4727722772</v>
      </c>
      <c r="V2147" t="str">
        <f t="shared" si="167"/>
        <v>Below Avg Pay</v>
      </c>
      <c r="W2147" t="str">
        <f t="shared" si="168"/>
        <v>Low/Avg Performer</v>
      </c>
      <c r="Y2147" t="str">
        <f t="shared" si="169"/>
        <v>Low Pay &amp; Low Performance</v>
      </c>
    </row>
    <row r="2148" spans="1:25">
      <c r="A2148" s="7" t="s">
        <v>2334</v>
      </c>
      <c r="B2148" s="8" t="s">
        <v>19</v>
      </c>
      <c r="C2148" s="8">
        <v>24</v>
      </c>
      <c r="D2148" s="8" t="s">
        <v>20</v>
      </c>
      <c r="E2148" s="8" t="s">
        <v>13</v>
      </c>
      <c r="F2148" s="8" t="s">
        <v>21</v>
      </c>
      <c r="G2148" s="9">
        <v>43110</v>
      </c>
      <c r="H2148" s="8" t="s">
        <v>126</v>
      </c>
      <c r="I2148" s="8" t="s">
        <v>70</v>
      </c>
      <c r="J2148" s="10" t="s">
        <v>24</v>
      </c>
      <c r="K2148" t="str">
        <f>_xlfn.XLOOKUP(A2148,attrition_cleaned!$A:$A,attrition_cleaned!$B:$B,"Missing")</f>
        <v>No</v>
      </c>
      <c r="L2148" s="9"/>
      <c r="M2148">
        <f>_xlfn.XLOOKUP(A2148,compensation_cleaned!$A:$A,compensation_cleaned!$B:$B,"Missing")</f>
        <v>899726</v>
      </c>
      <c r="N2148">
        <f>_xlfn.XLOOKUP(A2148,compensation_cleaned!$A:$A,compensation_cleaned!$C:$C,"Missing")</f>
        <v>72351</v>
      </c>
      <c r="O2148" t="str">
        <f>_xlfn.XLOOKUP(A2148,compensation_cleaned!$A:$A,compensation_cleaned!$D:$D,"Missing")</f>
        <v>L2</v>
      </c>
      <c r="P2148">
        <f>_xlfn.XLOOKUP(A2148,engagement_pivot!$A:$A,engagement_pivot!$B:$B,"Missing")</f>
        <v>3.6666666666666665</v>
      </c>
      <c r="Q2148" t="str">
        <f>IF(
  _xlfn.XLOOKUP(A2148, engagement_pivot!A:A, engagement_pivot!C:C, 0) &gt; 0,
  "Yes",
  "No"
)</f>
        <v>Yes</v>
      </c>
      <c r="R2148">
        <f t="shared" si="165"/>
        <v>71</v>
      </c>
      <c r="S2148" t="str">
        <f t="shared" si="166"/>
        <v>37+ months</v>
      </c>
      <c r="T2148">
        <f>_xlfn.XLOOKUP(A2148,performance_pivot!$A:$A,performance_pivot!$B:$B,"Missing")</f>
        <v>5</v>
      </c>
      <c r="U2148">
        <f>_xlfn.XLOOKUP(A2148,compensation_cleaned!$A:$A,compensation_cleaned!$F:$F,"Missing")</f>
        <v>746435.40070921986</v>
      </c>
      <c r="V2148" t="str">
        <f t="shared" si="167"/>
        <v>Above Avg Pay</v>
      </c>
      <c r="W2148" t="str">
        <f t="shared" si="168"/>
        <v>High Performer</v>
      </c>
      <c r="Y2148" t="str">
        <f t="shared" si="169"/>
        <v>Well Aligned</v>
      </c>
    </row>
    <row r="2149" spans="1:25">
      <c r="A2149" s="11" t="s">
        <v>2335</v>
      </c>
      <c r="B2149" s="12" t="s">
        <v>19</v>
      </c>
      <c r="C2149" s="12">
        <v>23</v>
      </c>
      <c r="D2149" s="12" t="s">
        <v>12</v>
      </c>
      <c r="E2149" s="12" t="s">
        <v>37</v>
      </c>
      <c r="F2149" s="12" t="s">
        <v>38</v>
      </c>
      <c r="G2149" s="13">
        <v>44861</v>
      </c>
      <c r="H2149" s="12" t="s">
        <v>435</v>
      </c>
      <c r="I2149" s="12" t="s">
        <v>31</v>
      </c>
      <c r="J2149" s="14" t="s">
        <v>24</v>
      </c>
      <c r="K2149" t="str">
        <f>_xlfn.XLOOKUP(A2149,attrition_cleaned!$A:$A,attrition_cleaned!$B:$B,"Missing")</f>
        <v>No</v>
      </c>
      <c r="L2149" s="13"/>
      <c r="M2149">
        <f>_xlfn.XLOOKUP(A2149,compensation_cleaned!$A:$A,compensation_cleaned!$B:$B,"Missing")</f>
        <v>1986517</v>
      </c>
      <c r="N2149">
        <f>_xlfn.XLOOKUP(A2149,compensation_cleaned!$A:$A,compensation_cleaned!$C:$C,"Missing")</f>
        <v>222549</v>
      </c>
      <c r="O2149" t="str">
        <f>_xlfn.XLOOKUP(A2149,compensation_cleaned!$A:$A,compensation_cleaned!$D:$D,"Missing")</f>
        <v>L5</v>
      </c>
      <c r="P2149">
        <f>_xlfn.XLOOKUP(A2149,engagement_pivot!$A:$A,engagement_pivot!$B:$B,"Missing")</f>
        <v>1</v>
      </c>
      <c r="Q2149" t="str">
        <f>IF(
  _xlfn.XLOOKUP(A2149, engagement_pivot!A:A, engagement_pivot!C:C, 0) &gt; 0,
  "Yes",
  "No"
)</f>
        <v>Yes</v>
      </c>
      <c r="R2149">
        <f t="shared" si="165"/>
        <v>14</v>
      </c>
      <c r="S2149" t="str">
        <f t="shared" si="166"/>
        <v>13–36 months</v>
      </c>
      <c r="T2149">
        <f>_xlfn.XLOOKUP(A2149,performance_pivot!$A:$A,performance_pivot!$B:$B,"Missing")</f>
        <v>3.5</v>
      </c>
      <c r="U2149">
        <f>_xlfn.XLOOKUP(A2149,compensation_cleaned!$A:$A,compensation_cleaned!$F:$F,"Missing")</f>
        <v>1044648.4727722772</v>
      </c>
      <c r="V2149" t="str">
        <f t="shared" si="167"/>
        <v>Above Avg Pay</v>
      </c>
      <c r="W2149" t="str">
        <f t="shared" si="168"/>
        <v>Low/Avg Performer</v>
      </c>
      <c r="Y2149" t="str">
        <f t="shared" si="169"/>
        <v>Overpaid Low Performer</v>
      </c>
    </row>
    <row r="2150" spans="1:25">
      <c r="A2150" s="7" t="s">
        <v>2336</v>
      </c>
      <c r="B2150" s="8" t="s">
        <v>19</v>
      </c>
      <c r="C2150" s="8">
        <v>33</v>
      </c>
      <c r="D2150" s="8" t="s">
        <v>12</v>
      </c>
      <c r="E2150" s="8" t="s">
        <v>37</v>
      </c>
      <c r="F2150" s="8" t="s">
        <v>38</v>
      </c>
      <c r="G2150" s="9">
        <v>43960</v>
      </c>
      <c r="H2150" s="8" t="s">
        <v>848</v>
      </c>
      <c r="I2150" s="8" t="s">
        <v>23</v>
      </c>
      <c r="J2150" s="10" t="s">
        <v>24</v>
      </c>
      <c r="K2150" t="str">
        <f>_xlfn.XLOOKUP(A2150,attrition_cleaned!$A:$A,attrition_cleaned!$B:$B,"Missing")</f>
        <v>No</v>
      </c>
      <c r="L2150" s="9"/>
      <c r="M2150">
        <f>_xlfn.XLOOKUP(A2150,compensation_cleaned!$A:$A,compensation_cleaned!$B:$B,"Missing")</f>
        <v>547093</v>
      </c>
      <c r="N2150">
        <f>_xlfn.XLOOKUP(A2150,compensation_cleaned!$A:$A,compensation_cleaned!$C:$C,"Missing")</f>
        <v>61534</v>
      </c>
      <c r="O2150" t="str">
        <f>_xlfn.XLOOKUP(A2150,compensation_cleaned!$A:$A,compensation_cleaned!$D:$D,"Missing")</f>
        <v>L1</v>
      </c>
      <c r="P2150">
        <f>_xlfn.XLOOKUP(A2150,engagement_pivot!$A:$A,engagement_pivot!$B:$B,"Missing")</f>
        <v>1</v>
      </c>
      <c r="Q2150" t="str">
        <f>IF(
  _xlfn.XLOOKUP(A2150, engagement_pivot!A:A, engagement_pivot!C:C, 0) &gt; 0,
  "Yes",
  "No"
)</f>
        <v>Yes</v>
      </c>
      <c r="R2150">
        <f t="shared" si="165"/>
        <v>43</v>
      </c>
      <c r="S2150" t="str">
        <f t="shared" si="166"/>
        <v>37+ months</v>
      </c>
      <c r="T2150">
        <f>_xlfn.XLOOKUP(A2150,performance_pivot!$A:$A,performance_pivot!$B:$B,"Missing")</f>
        <v>3</v>
      </c>
      <c r="U2150">
        <f>_xlfn.XLOOKUP(A2150,compensation_cleaned!$A:$A,compensation_cleaned!$F:$F,"Missing")</f>
        <v>499723.03723404254</v>
      </c>
      <c r="V2150" t="str">
        <f t="shared" si="167"/>
        <v>Above Avg Pay</v>
      </c>
      <c r="W2150" t="str">
        <f t="shared" si="168"/>
        <v>Low/Avg Performer</v>
      </c>
      <c r="Y2150" t="str">
        <f t="shared" si="169"/>
        <v>Overpaid Low Performer</v>
      </c>
    </row>
    <row r="2151" spans="1:25">
      <c r="A2151" s="11" t="s">
        <v>2337</v>
      </c>
      <c r="B2151" s="12" t="s">
        <v>19</v>
      </c>
      <c r="C2151" s="12">
        <v>41</v>
      </c>
      <c r="D2151" s="12" t="s">
        <v>12</v>
      </c>
      <c r="E2151" s="12" t="s">
        <v>13</v>
      </c>
      <c r="F2151" s="12" t="s">
        <v>21</v>
      </c>
      <c r="G2151" s="13">
        <v>42775</v>
      </c>
      <c r="H2151" s="12" t="s">
        <v>30</v>
      </c>
      <c r="I2151" s="12" t="s">
        <v>31</v>
      </c>
      <c r="J2151" s="14" t="s">
        <v>24</v>
      </c>
      <c r="K2151" t="str">
        <f>_xlfn.XLOOKUP(A2151,attrition_cleaned!$A:$A,attrition_cleaned!$B:$B,"Missing")</f>
        <v>Yes</v>
      </c>
      <c r="L2151" s="13">
        <v>44082</v>
      </c>
      <c r="M2151">
        <f>_xlfn.XLOOKUP(A2151,compensation_cleaned!$A:$A,compensation_cleaned!$B:$B,"Missing")</f>
        <v>1025736</v>
      </c>
      <c r="N2151">
        <f>_xlfn.XLOOKUP(A2151,compensation_cleaned!$A:$A,compensation_cleaned!$C:$C,"Missing")</f>
        <v>142312</v>
      </c>
      <c r="O2151" t="str">
        <f>_xlfn.XLOOKUP(A2151,compensation_cleaned!$A:$A,compensation_cleaned!$D:$D,"Missing")</f>
        <v>L3</v>
      </c>
      <c r="P2151">
        <f>_xlfn.XLOOKUP(A2151,engagement_pivot!$A:$A,engagement_pivot!$B:$B,"Missing")</f>
        <v>4.5</v>
      </c>
      <c r="Q2151" t="str">
        <f>IF(
  _xlfn.XLOOKUP(A2151, engagement_pivot!A:A, engagement_pivot!C:C, 0) &gt; 0,
  "Yes",
  "No"
)</f>
        <v>Yes</v>
      </c>
      <c r="R2151">
        <f t="shared" si="165"/>
        <v>42</v>
      </c>
      <c r="S2151" t="str">
        <f t="shared" si="166"/>
        <v>37+ months</v>
      </c>
      <c r="T2151">
        <f>_xlfn.XLOOKUP(A2151,performance_pivot!$A:$A,performance_pivot!$B:$B,"Missing")</f>
        <v>4</v>
      </c>
      <c r="U2151">
        <f>_xlfn.XLOOKUP(A2151,compensation_cleaned!$A:$A,compensation_cleaned!$F:$F,"Missing")</f>
        <v>1044648.4727722772</v>
      </c>
      <c r="V2151" t="str">
        <f t="shared" si="167"/>
        <v>Below Avg Pay</v>
      </c>
      <c r="W2151" t="str">
        <f t="shared" si="168"/>
        <v>High Performer</v>
      </c>
      <c r="Y2151" t="str">
        <f t="shared" si="169"/>
        <v>Underpaid High Performer</v>
      </c>
    </row>
    <row r="2152" spans="1:25">
      <c r="A2152" s="7" t="s">
        <v>2338</v>
      </c>
      <c r="B2152" s="8" t="s">
        <v>19</v>
      </c>
      <c r="C2152" s="8">
        <v>35</v>
      </c>
      <c r="D2152" s="8" t="s">
        <v>20</v>
      </c>
      <c r="E2152" s="8" t="s">
        <v>26</v>
      </c>
      <c r="F2152" s="8" t="s">
        <v>58</v>
      </c>
      <c r="G2152" s="9">
        <v>43983</v>
      </c>
      <c r="H2152" s="8" t="s">
        <v>275</v>
      </c>
      <c r="I2152" s="8" t="s">
        <v>56</v>
      </c>
      <c r="J2152" s="10" t="s">
        <v>24</v>
      </c>
      <c r="K2152" t="str">
        <f>_xlfn.XLOOKUP(A2152,attrition_cleaned!$A:$A,attrition_cleaned!$B:$B,"Missing")</f>
        <v>No</v>
      </c>
      <c r="L2152" s="9"/>
      <c r="M2152">
        <f>_xlfn.XLOOKUP(A2152,compensation_cleaned!$A:$A,compensation_cleaned!$B:$B,"Missing")</f>
        <v>639093</v>
      </c>
      <c r="N2152">
        <f>_xlfn.XLOOKUP(A2152,compensation_cleaned!$A:$A,compensation_cleaned!$C:$C,"Missing")</f>
        <v>67254</v>
      </c>
      <c r="O2152" t="str">
        <f>_xlfn.XLOOKUP(A2152,compensation_cleaned!$A:$A,compensation_cleaned!$D:$D,"Missing")</f>
        <v>L2</v>
      </c>
      <c r="P2152">
        <f>_xlfn.XLOOKUP(A2152,engagement_pivot!$A:$A,engagement_pivot!$B:$B,"Missing")</f>
        <v>2</v>
      </c>
      <c r="Q2152" t="str">
        <f>IF(
  _xlfn.XLOOKUP(A2152, engagement_pivot!A:A, engagement_pivot!C:C, 0) &gt; 0,
  "Yes",
  "No"
)</f>
        <v>Yes</v>
      </c>
      <c r="R2152">
        <f t="shared" si="165"/>
        <v>42</v>
      </c>
      <c r="S2152" t="str">
        <f t="shared" si="166"/>
        <v>37+ months</v>
      </c>
      <c r="T2152">
        <f>_xlfn.XLOOKUP(A2152,performance_pivot!$A:$A,performance_pivot!$B:$B,"Missing")</f>
        <v>2</v>
      </c>
      <c r="U2152">
        <f>_xlfn.XLOOKUP(A2152,compensation_cleaned!$A:$A,compensation_cleaned!$F:$F,"Missing")</f>
        <v>746435.40070921986</v>
      </c>
      <c r="V2152" t="str">
        <f t="shared" si="167"/>
        <v>Below Avg Pay</v>
      </c>
      <c r="W2152" t="str">
        <f t="shared" si="168"/>
        <v>Low/Avg Performer</v>
      </c>
      <c r="Y2152" t="str">
        <f t="shared" si="169"/>
        <v>Low Pay &amp; Low Performance</v>
      </c>
    </row>
    <row r="2153" spans="1:25">
      <c r="A2153" s="11" t="s">
        <v>2339</v>
      </c>
      <c r="B2153" s="12" t="s">
        <v>19</v>
      </c>
      <c r="C2153" s="12">
        <v>41</v>
      </c>
      <c r="D2153" s="12" t="s">
        <v>12</v>
      </c>
      <c r="E2153" s="12" t="s">
        <v>37</v>
      </c>
      <c r="F2153" s="12" t="s">
        <v>43</v>
      </c>
      <c r="G2153" s="13">
        <v>42871</v>
      </c>
      <c r="H2153" s="12" t="s">
        <v>333</v>
      </c>
      <c r="I2153" s="12" t="s">
        <v>45</v>
      </c>
      <c r="J2153" s="14" t="s">
        <v>17</v>
      </c>
      <c r="K2153" t="str">
        <f>_xlfn.XLOOKUP(A2153,attrition_cleaned!$A:$A,attrition_cleaned!$B:$B,"Missing")</f>
        <v>No</v>
      </c>
      <c r="L2153" s="13"/>
      <c r="M2153">
        <f>_xlfn.XLOOKUP(A2153,compensation_cleaned!$A:$A,compensation_cleaned!$B:$B,"Missing")</f>
        <v>1399285</v>
      </c>
      <c r="N2153">
        <f>_xlfn.XLOOKUP(A2153,compensation_cleaned!$A:$A,compensation_cleaned!$C:$C,"Missing")</f>
        <v>116875</v>
      </c>
      <c r="O2153" t="str">
        <f>_xlfn.XLOOKUP(A2153,compensation_cleaned!$A:$A,compensation_cleaned!$D:$D,"Missing")</f>
        <v>L4</v>
      </c>
      <c r="P2153">
        <f>_xlfn.XLOOKUP(A2153,engagement_pivot!$A:$A,engagement_pivot!$B:$B,"Missing")</f>
        <v>3</v>
      </c>
      <c r="Q2153" t="str">
        <f>IF(
  _xlfn.XLOOKUP(A2153, engagement_pivot!A:A, engagement_pivot!C:C, 0) &gt; 0,
  "Yes",
  "No"
)</f>
        <v>Yes</v>
      </c>
      <c r="R2153">
        <f t="shared" si="165"/>
        <v>79</v>
      </c>
      <c r="S2153" t="str">
        <f t="shared" si="166"/>
        <v>37+ months</v>
      </c>
      <c r="T2153">
        <f>_xlfn.XLOOKUP(A2153,performance_pivot!$A:$A,performance_pivot!$B:$B,"Missing")</f>
        <v>3.3333333333333335</v>
      </c>
      <c r="U2153">
        <f>_xlfn.XLOOKUP(A2153,compensation_cleaned!$A:$A,compensation_cleaned!$F:$F,"Missing")</f>
        <v>1044648.4727722772</v>
      </c>
      <c r="V2153" t="str">
        <f t="shared" si="167"/>
        <v>Above Avg Pay</v>
      </c>
      <c r="W2153" t="str">
        <f t="shared" si="168"/>
        <v>Low/Avg Performer</v>
      </c>
      <c r="Y2153" t="str">
        <f t="shared" si="169"/>
        <v>Overpaid Low Performer</v>
      </c>
    </row>
    <row r="2154" spans="1:25">
      <c r="A2154" s="7" t="s">
        <v>2340</v>
      </c>
      <c r="B2154" s="8" t="s">
        <v>19</v>
      </c>
      <c r="C2154" s="8">
        <v>41</v>
      </c>
      <c r="D2154" s="8" t="s">
        <v>20</v>
      </c>
      <c r="E2154" s="8" t="s">
        <v>33</v>
      </c>
      <c r="F2154" s="8" t="s">
        <v>34</v>
      </c>
      <c r="G2154" s="9">
        <v>43606</v>
      </c>
      <c r="H2154" s="8" t="s">
        <v>98</v>
      </c>
      <c r="I2154" s="8" t="s">
        <v>45</v>
      </c>
      <c r="J2154" s="10" t="s">
        <v>24</v>
      </c>
      <c r="K2154" t="str">
        <f>_xlfn.XLOOKUP(A2154,attrition_cleaned!$A:$A,attrition_cleaned!$B:$B,"Missing")</f>
        <v>Yes</v>
      </c>
      <c r="L2154" s="9">
        <v>44657</v>
      </c>
      <c r="M2154">
        <f>_xlfn.XLOOKUP(A2154,compensation_cleaned!$A:$A,compensation_cleaned!$B:$B,"Missing")</f>
        <v>553113</v>
      </c>
      <c r="N2154">
        <f>_xlfn.XLOOKUP(A2154,compensation_cleaned!$A:$A,compensation_cleaned!$C:$C,"Missing")</f>
        <v>47808</v>
      </c>
      <c r="O2154" t="str">
        <f>_xlfn.XLOOKUP(A2154,compensation_cleaned!$A:$A,compensation_cleaned!$D:$D,"Missing")</f>
        <v>L1</v>
      </c>
      <c r="P2154">
        <f>_xlfn.XLOOKUP(A2154,engagement_pivot!$A:$A,engagement_pivot!$B:$B,"Missing")</f>
        <v>1.5</v>
      </c>
      <c r="Q2154" t="str">
        <f>IF(
  _xlfn.XLOOKUP(A2154, engagement_pivot!A:A, engagement_pivot!C:C, 0) &gt; 0,
  "Yes",
  "No"
)</f>
        <v>Yes</v>
      </c>
      <c r="R2154">
        <f t="shared" si="165"/>
        <v>34</v>
      </c>
      <c r="S2154" t="str">
        <f t="shared" si="166"/>
        <v>13–36 months</v>
      </c>
      <c r="T2154">
        <f>_xlfn.XLOOKUP(A2154,performance_pivot!$A:$A,performance_pivot!$B:$B,"Missing")</f>
        <v>3.6666666666666665</v>
      </c>
      <c r="U2154">
        <f>_xlfn.XLOOKUP(A2154,compensation_cleaned!$A:$A,compensation_cleaned!$F:$F,"Missing")</f>
        <v>499723.03723404254</v>
      </c>
      <c r="V2154" t="str">
        <f t="shared" si="167"/>
        <v>Above Avg Pay</v>
      </c>
      <c r="W2154" t="str">
        <f t="shared" si="168"/>
        <v>Low/Avg Performer</v>
      </c>
      <c r="Y2154" t="str">
        <f t="shared" si="169"/>
        <v>Overpaid Low Performer</v>
      </c>
    </row>
    <row r="2155" spans="1:25">
      <c r="A2155" s="11" t="s">
        <v>2341</v>
      </c>
      <c r="B2155" s="12" t="s">
        <v>19</v>
      </c>
      <c r="C2155" s="12">
        <v>26</v>
      </c>
      <c r="D2155" s="12" t="s">
        <v>12</v>
      </c>
      <c r="E2155" s="12" t="s">
        <v>33</v>
      </c>
      <c r="F2155" s="12" t="s">
        <v>34</v>
      </c>
      <c r="G2155" s="13">
        <v>43997</v>
      </c>
      <c r="H2155" s="12" t="s">
        <v>416</v>
      </c>
      <c r="I2155" s="12" t="s">
        <v>56</v>
      </c>
      <c r="J2155" s="14" t="s">
        <v>24</v>
      </c>
      <c r="K2155" t="str">
        <f>_xlfn.XLOOKUP(A2155,attrition_cleaned!$A:$A,attrition_cleaned!$B:$B,"Missing")</f>
        <v>No</v>
      </c>
      <c r="L2155" s="13"/>
      <c r="M2155">
        <f>_xlfn.XLOOKUP(A2155,compensation_cleaned!$A:$A,compensation_cleaned!$B:$B,"Missing")</f>
        <v>482504</v>
      </c>
      <c r="N2155">
        <f>_xlfn.XLOOKUP(A2155,compensation_cleaned!$A:$A,compensation_cleaned!$C:$C,"Missing")</f>
        <v>45070</v>
      </c>
      <c r="O2155" t="str">
        <f>_xlfn.XLOOKUP(A2155,compensation_cleaned!$A:$A,compensation_cleaned!$D:$D,"Missing")</f>
        <v>L1</v>
      </c>
      <c r="P2155">
        <f>_xlfn.XLOOKUP(A2155,engagement_pivot!$A:$A,engagement_pivot!$B:$B,"Missing")</f>
        <v>1</v>
      </c>
      <c r="Q2155" t="str">
        <f>IF(
  _xlfn.XLOOKUP(A2155, engagement_pivot!A:A, engagement_pivot!C:C, 0) &gt; 0,
  "Yes",
  "No"
)</f>
        <v>Yes</v>
      </c>
      <c r="R2155">
        <f t="shared" si="165"/>
        <v>42</v>
      </c>
      <c r="S2155" t="str">
        <f t="shared" si="166"/>
        <v>37+ months</v>
      </c>
      <c r="T2155">
        <f>_xlfn.XLOOKUP(A2155,performance_pivot!$A:$A,performance_pivot!$B:$B,"Missing")</f>
        <v>3.3333333333333335</v>
      </c>
      <c r="U2155">
        <f>_xlfn.XLOOKUP(A2155,compensation_cleaned!$A:$A,compensation_cleaned!$F:$F,"Missing")</f>
        <v>499723.03723404254</v>
      </c>
      <c r="V2155" t="str">
        <f t="shared" si="167"/>
        <v>Below Avg Pay</v>
      </c>
      <c r="W2155" t="str">
        <f t="shared" si="168"/>
        <v>Low/Avg Performer</v>
      </c>
      <c r="Y2155" t="str">
        <f t="shared" si="169"/>
        <v>Low Pay &amp; Low Performance</v>
      </c>
    </row>
    <row r="2156" spans="1:25">
      <c r="A2156" s="7" t="s">
        <v>2342</v>
      </c>
      <c r="B2156" s="8" t="s">
        <v>19</v>
      </c>
      <c r="C2156" s="8">
        <v>39</v>
      </c>
      <c r="D2156" s="8" t="s">
        <v>12</v>
      </c>
      <c r="E2156" s="8" t="s">
        <v>26</v>
      </c>
      <c r="F2156" s="8" t="s">
        <v>27</v>
      </c>
      <c r="G2156" s="9">
        <v>44324</v>
      </c>
      <c r="H2156" s="8" t="s">
        <v>435</v>
      </c>
      <c r="I2156" s="8" t="s">
        <v>70</v>
      </c>
      <c r="J2156" s="10" t="s">
        <v>24</v>
      </c>
      <c r="K2156" t="str">
        <f>_xlfn.XLOOKUP(A2156,attrition_cleaned!$A:$A,attrition_cleaned!$B:$B,"Missing")</f>
        <v>No</v>
      </c>
      <c r="L2156" s="9"/>
      <c r="M2156">
        <f>_xlfn.XLOOKUP(A2156,compensation_cleaned!$A:$A,compensation_cleaned!$B:$B,"Missing")</f>
        <v>1028389</v>
      </c>
      <c r="N2156">
        <f>_xlfn.XLOOKUP(A2156,compensation_cleaned!$A:$A,compensation_cleaned!$C:$C,"Missing")</f>
        <v>77548</v>
      </c>
      <c r="O2156" t="str">
        <f>_xlfn.XLOOKUP(A2156,compensation_cleaned!$A:$A,compensation_cleaned!$D:$D,"Missing")</f>
        <v>L3</v>
      </c>
      <c r="P2156">
        <f>_xlfn.XLOOKUP(A2156,engagement_pivot!$A:$A,engagement_pivot!$B:$B,"Missing")</f>
        <v>3</v>
      </c>
      <c r="Q2156" t="str">
        <f>IF(
  _xlfn.XLOOKUP(A2156, engagement_pivot!A:A, engagement_pivot!C:C, 0) &gt; 0,
  "Yes",
  "No"
)</f>
        <v>Yes</v>
      </c>
      <c r="R2156">
        <f t="shared" si="165"/>
        <v>31</v>
      </c>
      <c r="S2156" t="str">
        <f t="shared" si="166"/>
        <v>13–36 months</v>
      </c>
      <c r="T2156">
        <f>_xlfn.XLOOKUP(A2156,performance_pivot!$A:$A,performance_pivot!$B:$B,"Missing")</f>
        <v>3</v>
      </c>
      <c r="U2156">
        <f>_xlfn.XLOOKUP(A2156,compensation_cleaned!$A:$A,compensation_cleaned!$F:$F,"Missing")</f>
        <v>1044648.4727722772</v>
      </c>
      <c r="V2156" t="str">
        <f t="shared" si="167"/>
        <v>Below Avg Pay</v>
      </c>
      <c r="W2156" t="str">
        <f t="shared" si="168"/>
        <v>Low/Avg Performer</v>
      </c>
      <c r="Y2156" t="str">
        <f t="shared" si="169"/>
        <v>Low Pay &amp; Low Performance</v>
      </c>
    </row>
    <row r="2157" spans="1:25">
      <c r="A2157" s="11" t="s">
        <v>2343</v>
      </c>
      <c r="B2157" s="12" t="s">
        <v>11</v>
      </c>
      <c r="C2157" s="12">
        <v>41</v>
      </c>
      <c r="D2157" s="12" t="s">
        <v>12</v>
      </c>
      <c r="E2157" s="12" t="s">
        <v>37</v>
      </c>
      <c r="F2157" s="12" t="s">
        <v>43</v>
      </c>
      <c r="G2157" s="13">
        <v>43411</v>
      </c>
      <c r="H2157" s="12" t="s">
        <v>545</v>
      </c>
      <c r="I2157" s="12" t="s">
        <v>70</v>
      </c>
      <c r="J2157" s="14" t="s">
        <v>24</v>
      </c>
      <c r="K2157" t="str">
        <f>_xlfn.XLOOKUP(A2157,attrition_cleaned!$A:$A,attrition_cleaned!$B:$B,"Missing")</f>
        <v>No</v>
      </c>
      <c r="L2157" s="13"/>
      <c r="M2157">
        <f>_xlfn.XLOOKUP(A2157,compensation_cleaned!$A:$A,compensation_cleaned!$B:$B,"Missing")</f>
        <v>786376</v>
      </c>
      <c r="N2157">
        <f>_xlfn.XLOOKUP(A2157,compensation_cleaned!$A:$A,compensation_cleaned!$C:$C,"Missing")</f>
        <v>50797</v>
      </c>
      <c r="O2157" t="str">
        <f>_xlfn.XLOOKUP(A2157,compensation_cleaned!$A:$A,compensation_cleaned!$D:$D,"Missing")</f>
        <v>L2</v>
      </c>
      <c r="P2157">
        <f>_xlfn.XLOOKUP(A2157,engagement_pivot!$A:$A,engagement_pivot!$B:$B,"Missing")</f>
        <v>4</v>
      </c>
      <c r="Q2157" t="str">
        <f>IF(
  _xlfn.XLOOKUP(A2157, engagement_pivot!A:A, engagement_pivot!C:C, 0) &gt; 0,
  "Yes",
  "No"
)</f>
        <v>Yes</v>
      </c>
      <c r="R2157">
        <f t="shared" si="165"/>
        <v>61</v>
      </c>
      <c r="S2157" t="str">
        <f t="shared" si="166"/>
        <v>37+ months</v>
      </c>
      <c r="T2157">
        <f>_xlfn.XLOOKUP(A2157,performance_pivot!$A:$A,performance_pivot!$B:$B,"Missing")</f>
        <v>3</v>
      </c>
      <c r="U2157">
        <f>_xlfn.XLOOKUP(A2157,compensation_cleaned!$A:$A,compensation_cleaned!$F:$F,"Missing")</f>
        <v>746435.40070921986</v>
      </c>
      <c r="V2157" t="str">
        <f t="shared" si="167"/>
        <v>Above Avg Pay</v>
      </c>
      <c r="W2157" t="str">
        <f t="shared" si="168"/>
        <v>Low/Avg Performer</v>
      </c>
      <c r="Y2157" t="str">
        <f t="shared" si="169"/>
        <v>Overpaid Low Performer</v>
      </c>
    </row>
    <row r="2158" spans="1:25">
      <c r="A2158" s="7" t="s">
        <v>2344</v>
      </c>
      <c r="B2158" s="8" t="s">
        <v>11</v>
      </c>
      <c r="C2158" s="8">
        <v>41</v>
      </c>
      <c r="D2158" s="8" t="s">
        <v>12</v>
      </c>
      <c r="E2158" s="8" t="s">
        <v>49</v>
      </c>
      <c r="F2158" s="8" t="s">
        <v>50</v>
      </c>
      <c r="G2158" s="9">
        <v>43809</v>
      </c>
      <c r="H2158" s="8" t="s">
        <v>258</v>
      </c>
      <c r="I2158" s="8" t="s">
        <v>31</v>
      </c>
      <c r="J2158" s="10" t="s">
        <v>24</v>
      </c>
      <c r="K2158" t="str">
        <f>_xlfn.XLOOKUP(A2158,attrition_cleaned!$A:$A,attrition_cleaned!$B:$B,"Missing")</f>
        <v>Yes</v>
      </c>
      <c r="L2158" s="9">
        <v>44098</v>
      </c>
      <c r="M2158">
        <f>_xlfn.XLOOKUP(A2158,compensation_cleaned!$A:$A,compensation_cleaned!$B:$B,"Missing")</f>
        <v>1038727</v>
      </c>
      <c r="N2158">
        <f>_xlfn.XLOOKUP(A2158,compensation_cleaned!$A:$A,compensation_cleaned!$C:$C,"Missing")</f>
        <v>143299</v>
      </c>
      <c r="O2158" t="str">
        <f>_xlfn.XLOOKUP(A2158,compensation_cleaned!$A:$A,compensation_cleaned!$D:$D,"Missing")</f>
        <v>L3</v>
      </c>
      <c r="P2158">
        <f>_xlfn.XLOOKUP(A2158,engagement_pivot!$A:$A,engagement_pivot!$B:$B,"Missing")</f>
        <v>4</v>
      </c>
      <c r="Q2158" t="str">
        <f>IF(
  _xlfn.XLOOKUP(A2158, engagement_pivot!A:A, engagement_pivot!C:C, 0) &gt; 0,
  "Yes",
  "No"
)</f>
        <v>Yes</v>
      </c>
      <c r="R2158">
        <f t="shared" si="165"/>
        <v>9</v>
      </c>
      <c r="S2158" t="str">
        <f t="shared" si="166"/>
        <v>0–12 months</v>
      </c>
      <c r="T2158">
        <f>_xlfn.XLOOKUP(A2158,performance_pivot!$A:$A,performance_pivot!$B:$B,"Missing")</f>
        <v>4</v>
      </c>
      <c r="U2158">
        <f>_xlfn.XLOOKUP(A2158,compensation_cleaned!$A:$A,compensation_cleaned!$F:$F,"Missing")</f>
        <v>1044648.4727722772</v>
      </c>
      <c r="V2158" t="str">
        <f t="shared" si="167"/>
        <v>Below Avg Pay</v>
      </c>
      <c r="W2158" t="str">
        <f t="shared" si="168"/>
        <v>High Performer</v>
      </c>
      <c r="Y2158" t="str">
        <f t="shared" si="169"/>
        <v>Underpaid High Performer</v>
      </c>
    </row>
    <row r="2159" spans="1:25">
      <c r="A2159" s="11" t="s">
        <v>2345</v>
      </c>
      <c r="B2159" s="12" t="s">
        <v>19</v>
      </c>
      <c r="C2159" s="12">
        <v>27</v>
      </c>
      <c r="D2159" s="12" t="s">
        <v>20</v>
      </c>
      <c r="E2159" s="12" t="s">
        <v>26</v>
      </c>
      <c r="F2159" s="12" t="s">
        <v>27</v>
      </c>
      <c r="G2159" s="13">
        <v>43820</v>
      </c>
      <c r="H2159" s="12" t="s">
        <v>333</v>
      </c>
      <c r="I2159" s="12" t="s">
        <v>16</v>
      </c>
      <c r="J2159" s="14" t="s">
        <v>24</v>
      </c>
      <c r="K2159" t="str">
        <f>_xlfn.XLOOKUP(A2159,attrition_cleaned!$A:$A,attrition_cleaned!$B:$B,"Missing")</f>
        <v>No</v>
      </c>
      <c r="L2159" s="13"/>
      <c r="M2159">
        <f>_xlfn.XLOOKUP(A2159,compensation_cleaned!$A:$A,compensation_cleaned!$B:$B,"Missing")</f>
        <v>668614</v>
      </c>
      <c r="N2159">
        <f>_xlfn.XLOOKUP(A2159,compensation_cleaned!$A:$A,compensation_cleaned!$C:$C,"Missing")</f>
        <v>67110</v>
      </c>
      <c r="O2159" t="str">
        <f>_xlfn.XLOOKUP(A2159,compensation_cleaned!$A:$A,compensation_cleaned!$D:$D,"Missing")</f>
        <v>L2</v>
      </c>
      <c r="P2159">
        <f>_xlfn.XLOOKUP(A2159,engagement_pivot!$A:$A,engagement_pivot!$B:$B,"Missing")</f>
        <v>5</v>
      </c>
      <c r="Q2159" t="str">
        <f>IF(
  _xlfn.XLOOKUP(A2159, engagement_pivot!A:A, engagement_pivot!C:C, 0) &gt; 0,
  "Yes",
  "No"
)</f>
        <v>Yes</v>
      </c>
      <c r="R2159">
        <f t="shared" si="165"/>
        <v>48</v>
      </c>
      <c r="S2159" t="str">
        <f t="shared" si="166"/>
        <v>37+ months</v>
      </c>
      <c r="T2159">
        <f>_xlfn.XLOOKUP(A2159,performance_pivot!$A:$A,performance_pivot!$B:$B,"Missing")</f>
        <v>3</v>
      </c>
      <c r="U2159">
        <f>_xlfn.XLOOKUP(A2159,compensation_cleaned!$A:$A,compensation_cleaned!$F:$F,"Missing")</f>
        <v>746435.40070921986</v>
      </c>
      <c r="V2159" t="str">
        <f t="shared" si="167"/>
        <v>Below Avg Pay</v>
      </c>
      <c r="W2159" t="str">
        <f t="shared" si="168"/>
        <v>Low/Avg Performer</v>
      </c>
      <c r="Y2159" t="str">
        <f t="shared" si="169"/>
        <v>Low Pay &amp; Low Performance</v>
      </c>
    </row>
    <row r="2160" spans="1:25">
      <c r="A2160" s="7" t="s">
        <v>2346</v>
      </c>
      <c r="B2160" s="8" t="s">
        <v>11</v>
      </c>
      <c r="C2160" s="8">
        <v>31</v>
      </c>
      <c r="D2160" s="8" t="s">
        <v>12</v>
      </c>
      <c r="E2160" s="8" t="s">
        <v>26</v>
      </c>
      <c r="F2160" s="8" t="s">
        <v>27</v>
      </c>
      <c r="G2160" s="9">
        <v>42764</v>
      </c>
      <c r="H2160" s="8" t="s">
        <v>69</v>
      </c>
      <c r="I2160" s="8" t="s">
        <v>16</v>
      </c>
      <c r="J2160" s="10" t="s">
        <v>24</v>
      </c>
      <c r="K2160" t="str">
        <f>_xlfn.XLOOKUP(A2160,attrition_cleaned!$A:$A,attrition_cleaned!$B:$B,"Missing")</f>
        <v>No</v>
      </c>
      <c r="L2160" s="9"/>
      <c r="M2160">
        <f>_xlfn.XLOOKUP(A2160,compensation_cleaned!$A:$A,compensation_cleaned!$B:$B,"Missing")</f>
        <v>1191853</v>
      </c>
      <c r="N2160">
        <f>_xlfn.XLOOKUP(A2160,compensation_cleaned!$A:$A,compensation_cleaned!$C:$C,"Missing")</f>
        <v>124249</v>
      </c>
      <c r="O2160" t="str">
        <f>_xlfn.XLOOKUP(A2160,compensation_cleaned!$A:$A,compensation_cleaned!$D:$D,"Missing")</f>
        <v>L3</v>
      </c>
      <c r="P2160">
        <f>_xlfn.XLOOKUP(A2160,engagement_pivot!$A:$A,engagement_pivot!$B:$B,"Missing")</f>
        <v>2</v>
      </c>
      <c r="Q2160" t="str">
        <f>IF(
  _xlfn.XLOOKUP(A2160, engagement_pivot!A:A, engagement_pivot!C:C, 0) &gt; 0,
  "Yes",
  "No"
)</f>
        <v>Yes</v>
      </c>
      <c r="R2160">
        <f t="shared" si="165"/>
        <v>83</v>
      </c>
      <c r="S2160" t="str">
        <f t="shared" si="166"/>
        <v>37+ months</v>
      </c>
      <c r="T2160">
        <f>_xlfn.XLOOKUP(A2160,performance_pivot!$A:$A,performance_pivot!$B:$B,"Missing")</f>
        <v>3</v>
      </c>
      <c r="U2160">
        <f>_xlfn.XLOOKUP(A2160,compensation_cleaned!$A:$A,compensation_cleaned!$F:$F,"Missing")</f>
        <v>1044648.4727722772</v>
      </c>
      <c r="V2160" t="str">
        <f t="shared" si="167"/>
        <v>Above Avg Pay</v>
      </c>
      <c r="W2160" t="str">
        <f t="shared" si="168"/>
        <v>Low/Avg Performer</v>
      </c>
      <c r="Y2160" t="str">
        <f t="shared" si="169"/>
        <v>Overpaid Low Performer</v>
      </c>
    </row>
    <row r="2161" spans="1:25">
      <c r="A2161" s="11" t="s">
        <v>2347</v>
      </c>
      <c r="B2161" s="12" t="s">
        <v>19</v>
      </c>
      <c r="C2161" s="12">
        <v>22</v>
      </c>
      <c r="D2161" s="12" t="s">
        <v>20</v>
      </c>
      <c r="E2161" s="12" t="s">
        <v>37</v>
      </c>
      <c r="F2161" s="12" t="s">
        <v>43</v>
      </c>
      <c r="G2161" s="13">
        <v>44338</v>
      </c>
      <c r="H2161" s="12" t="s">
        <v>229</v>
      </c>
      <c r="I2161" s="12" t="s">
        <v>70</v>
      </c>
      <c r="J2161" s="14" t="s">
        <v>24</v>
      </c>
      <c r="K2161" t="str">
        <f>_xlfn.XLOOKUP(A2161,attrition_cleaned!$A:$A,attrition_cleaned!$B:$B,"Missing")</f>
        <v>No</v>
      </c>
      <c r="L2161" s="13"/>
      <c r="M2161">
        <f>_xlfn.XLOOKUP(A2161,compensation_cleaned!$A:$A,compensation_cleaned!$B:$B,"Missing")</f>
        <v>687644</v>
      </c>
      <c r="N2161">
        <f>_xlfn.XLOOKUP(A2161,compensation_cleaned!$A:$A,compensation_cleaned!$C:$C,"Missing")</f>
        <v>69555</v>
      </c>
      <c r="O2161" t="str">
        <f>_xlfn.XLOOKUP(A2161,compensation_cleaned!$A:$A,compensation_cleaned!$D:$D,"Missing")</f>
        <v>L2</v>
      </c>
      <c r="P2161">
        <f>_xlfn.XLOOKUP(A2161,engagement_pivot!$A:$A,engagement_pivot!$B:$B,"Missing")</f>
        <v>1.3333333333333333</v>
      </c>
      <c r="Q2161" t="str">
        <f>IF(
  _xlfn.XLOOKUP(A2161, engagement_pivot!A:A, engagement_pivot!C:C, 0) &gt; 0,
  "Yes",
  "No"
)</f>
        <v>Yes</v>
      </c>
      <c r="R2161">
        <f t="shared" si="165"/>
        <v>31</v>
      </c>
      <c r="S2161" t="str">
        <f t="shared" si="166"/>
        <v>13–36 months</v>
      </c>
      <c r="T2161">
        <f>_xlfn.XLOOKUP(A2161,performance_pivot!$A:$A,performance_pivot!$B:$B,"Missing")</f>
        <v>4</v>
      </c>
      <c r="U2161">
        <f>_xlfn.XLOOKUP(A2161,compensation_cleaned!$A:$A,compensation_cleaned!$F:$F,"Missing")</f>
        <v>746435.40070921986</v>
      </c>
      <c r="V2161" t="str">
        <f t="shared" si="167"/>
        <v>Below Avg Pay</v>
      </c>
      <c r="W2161" t="str">
        <f t="shared" si="168"/>
        <v>High Performer</v>
      </c>
      <c r="Y2161" t="str">
        <f t="shared" si="169"/>
        <v>Underpaid High Performer</v>
      </c>
    </row>
    <row r="2162" spans="1:25">
      <c r="A2162" s="7" t="s">
        <v>2348</v>
      </c>
      <c r="B2162" s="8" t="s">
        <v>19</v>
      </c>
      <c r="C2162" s="8">
        <v>34</v>
      </c>
      <c r="D2162" s="8" t="s">
        <v>12</v>
      </c>
      <c r="E2162" s="8" t="s">
        <v>33</v>
      </c>
      <c r="F2162" s="8" t="s">
        <v>112</v>
      </c>
      <c r="G2162" s="9">
        <v>43730</v>
      </c>
      <c r="H2162" s="8" t="s">
        <v>88</v>
      </c>
      <c r="I2162" s="8" t="s">
        <v>23</v>
      </c>
      <c r="J2162" s="10" t="s">
        <v>24</v>
      </c>
      <c r="K2162" t="str">
        <f>_xlfn.XLOOKUP(A2162,attrition_cleaned!$A:$A,attrition_cleaned!$B:$B,"Missing")</f>
        <v>Yes</v>
      </c>
      <c r="L2162" s="9">
        <v>44331</v>
      </c>
      <c r="M2162">
        <f>_xlfn.XLOOKUP(A2162,compensation_cleaned!$A:$A,compensation_cleaned!$B:$B,"Missing")</f>
        <v>848689</v>
      </c>
      <c r="N2162">
        <f>_xlfn.XLOOKUP(A2162,compensation_cleaned!$A:$A,compensation_cleaned!$C:$C,"Missing")</f>
        <v>113914</v>
      </c>
      <c r="O2162" t="str">
        <f>_xlfn.XLOOKUP(A2162,compensation_cleaned!$A:$A,compensation_cleaned!$D:$D,"Missing")</f>
        <v>L2</v>
      </c>
      <c r="P2162">
        <f>_xlfn.XLOOKUP(A2162,engagement_pivot!$A:$A,engagement_pivot!$B:$B,"Missing")</f>
        <v>2.6666666666666665</v>
      </c>
      <c r="Q2162" t="str">
        <f>IF(
  _xlfn.XLOOKUP(A2162, engagement_pivot!A:A, engagement_pivot!C:C, 0) &gt; 0,
  "Yes",
  "No"
)</f>
        <v>Yes</v>
      </c>
      <c r="R2162">
        <f t="shared" si="165"/>
        <v>19</v>
      </c>
      <c r="S2162" t="str">
        <f t="shared" si="166"/>
        <v>13–36 months</v>
      </c>
      <c r="T2162">
        <f>_xlfn.XLOOKUP(A2162,performance_pivot!$A:$A,performance_pivot!$B:$B,"Missing")</f>
        <v>3.25</v>
      </c>
      <c r="U2162">
        <f>_xlfn.XLOOKUP(A2162,compensation_cleaned!$A:$A,compensation_cleaned!$F:$F,"Missing")</f>
        <v>746435.40070921986</v>
      </c>
      <c r="V2162" t="str">
        <f t="shared" si="167"/>
        <v>Above Avg Pay</v>
      </c>
      <c r="W2162" t="str">
        <f t="shared" si="168"/>
        <v>Low/Avg Performer</v>
      </c>
      <c r="Y2162" t="str">
        <f t="shared" si="169"/>
        <v>Overpaid Low Performer</v>
      </c>
    </row>
    <row r="2163" spans="1:25">
      <c r="A2163" s="11" t="s">
        <v>2349</v>
      </c>
      <c r="B2163" s="12" t="s">
        <v>11</v>
      </c>
      <c r="C2163" s="12">
        <v>34</v>
      </c>
      <c r="D2163" s="12" t="s">
        <v>20</v>
      </c>
      <c r="E2163" s="12" t="s">
        <v>37</v>
      </c>
      <c r="F2163" s="12" t="s">
        <v>43</v>
      </c>
      <c r="G2163" s="13">
        <v>42901</v>
      </c>
      <c r="H2163" s="12" t="s">
        <v>113</v>
      </c>
      <c r="I2163" s="12" t="s">
        <v>45</v>
      </c>
      <c r="J2163" s="14" t="s">
        <v>24</v>
      </c>
      <c r="K2163" t="str">
        <f>_xlfn.XLOOKUP(A2163,attrition_cleaned!$A:$A,attrition_cleaned!$B:$B,"Missing")</f>
        <v>No</v>
      </c>
      <c r="L2163" s="13"/>
      <c r="M2163">
        <f>_xlfn.XLOOKUP(A2163,compensation_cleaned!$A:$A,compensation_cleaned!$B:$B,"Missing")</f>
        <v>1124903</v>
      </c>
      <c r="N2163">
        <f>_xlfn.XLOOKUP(A2163,compensation_cleaned!$A:$A,compensation_cleaned!$C:$C,"Missing")</f>
        <v>143973</v>
      </c>
      <c r="O2163" t="str">
        <f>_xlfn.XLOOKUP(A2163,compensation_cleaned!$A:$A,compensation_cleaned!$D:$D,"Missing")</f>
        <v>L3</v>
      </c>
      <c r="P2163">
        <f>_xlfn.XLOOKUP(A2163,engagement_pivot!$A:$A,engagement_pivot!$B:$B,"Missing")</f>
        <v>3</v>
      </c>
      <c r="Q2163" t="str">
        <f>IF(
  _xlfn.XLOOKUP(A2163, engagement_pivot!A:A, engagement_pivot!C:C, 0) &gt; 0,
  "Yes",
  "No"
)</f>
        <v>Yes</v>
      </c>
      <c r="R2163">
        <f t="shared" si="165"/>
        <v>78</v>
      </c>
      <c r="S2163" t="str">
        <f t="shared" si="166"/>
        <v>37+ months</v>
      </c>
      <c r="T2163">
        <f>_xlfn.XLOOKUP(A2163,performance_pivot!$A:$A,performance_pivot!$B:$B,"Missing")</f>
        <v>2.75</v>
      </c>
      <c r="U2163">
        <f>_xlfn.XLOOKUP(A2163,compensation_cleaned!$A:$A,compensation_cleaned!$F:$F,"Missing")</f>
        <v>1044648.4727722772</v>
      </c>
      <c r="V2163" t="str">
        <f t="shared" si="167"/>
        <v>Above Avg Pay</v>
      </c>
      <c r="W2163" t="str">
        <f t="shared" si="168"/>
        <v>Low/Avg Performer</v>
      </c>
      <c r="Y2163" t="str">
        <f t="shared" si="169"/>
        <v>Overpaid Low Performer</v>
      </c>
    </row>
    <row r="2164" spans="1:25">
      <c r="A2164" s="7" t="s">
        <v>2350</v>
      </c>
      <c r="B2164" s="8" t="s">
        <v>19</v>
      </c>
      <c r="C2164" s="8">
        <v>24</v>
      </c>
      <c r="D2164" s="8" t="s">
        <v>20</v>
      </c>
      <c r="E2164" s="8" t="s">
        <v>26</v>
      </c>
      <c r="F2164" s="8" t="s">
        <v>27</v>
      </c>
      <c r="G2164" s="9">
        <v>44688</v>
      </c>
      <c r="H2164" s="8" t="s">
        <v>88</v>
      </c>
      <c r="I2164" s="8" t="s">
        <v>23</v>
      </c>
      <c r="J2164" s="10" t="s">
        <v>24</v>
      </c>
      <c r="K2164" t="str">
        <f>_xlfn.XLOOKUP(A2164,attrition_cleaned!$A:$A,attrition_cleaned!$B:$B,"Missing")</f>
        <v>No</v>
      </c>
      <c r="L2164" s="9"/>
      <c r="M2164">
        <f>_xlfn.XLOOKUP(A2164,compensation_cleaned!$A:$A,compensation_cleaned!$B:$B,"Missing")</f>
        <v>772489</v>
      </c>
      <c r="N2164">
        <f>_xlfn.XLOOKUP(A2164,compensation_cleaned!$A:$A,compensation_cleaned!$C:$C,"Missing")</f>
        <v>80827</v>
      </c>
      <c r="O2164" t="str">
        <f>_xlfn.XLOOKUP(A2164,compensation_cleaned!$A:$A,compensation_cleaned!$D:$D,"Missing")</f>
        <v>L2</v>
      </c>
      <c r="P2164">
        <f>_xlfn.XLOOKUP(A2164,engagement_pivot!$A:$A,engagement_pivot!$B:$B,"Missing")</f>
        <v>3</v>
      </c>
      <c r="Q2164" t="str">
        <f>IF(
  _xlfn.XLOOKUP(A2164, engagement_pivot!A:A, engagement_pivot!C:C, 0) &gt; 0,
  "Yes",
  "No"
)</f>
        <v>Yes</v>
      </c>
      <c r="R2164">
        <f t="shared" si="165"/>
        <v>19</v>
      </c>
      <c r="S2164" t="str">
        <f t="shared" si="166"/>
        <v>13–36 months</v>
      </c>
      <c r="T2164">
        <f>_xlfn.XLOOKUP(A2164,performance_pivot!$A:$A,performance_pivot!$B:$B,"Missing")</f>
        <v>4</v>
      </c>
      <c r="U2164">
        <f>_xlfn.XLOOKUP(A2164,compensation_cleaned!$A:$A,compensation_cleaned!$F:$F,"Missing")</f>
        <v>746435.40070921986</v>
      </c>
      <c r="V2164" t="str">
        <f t="shared" si="167"/>
        <v>Above Avg Pay</v>
      </c>
      <c r="W2164" t="str">
        <f t="shared" si="168"/>
        <v>High Performer</v>
      </c>
      <c r="Y2164" t="str">
        <f t="shared" si="169"/>
        <v>Well Aligned</v>
      </c>
    </row>
    <row r="2165" spans="1:25">
      <c r="A2165" s="11" t="s">
        <v>2351</v>
      </c>
      <c r="B2165" s="12" t="s">
        <v>19</v>
      </c>
      <c r="C2165" s="12">
        <v>36</v>
      </c>
      <c r="D2165" s="12" t="s">
        <v>12</v>
      </c>
      <c r="E2165" s="12" t="s">
        <v>13</v>
      </c>
      <c r="F2165" s="12" t="s">
        <v>21</v>
      </c>
      <c r="G2165" s="13">
        <v>44232</v>
      </c>
      <c r="H2165" s="12" t="s">
        <v>675</v>
      </c>
      <c r="I2165" s="12" t="s">
        <v>45</v>
      </c>
      <c r="J2165" s="14" t="s">
        <v>24</v>
      </c>
      <c r="K2165" t="str">
        <f>_xlfn.XLOOKUP(A2165,attrition_cleaned!$A:$A,attrition_cleaned!$B:$B,"Missing")</f>
        <v>No</v>
      </c>
      <c r="L2165" s="13"/>
      <c r="M2165">
        <f>_xlfn.XLOOKUP(A2165,compensation_cleaned!$A:$A,compensation_cleaned!$B:$B,"Missing")</f>
        <v>1026013</v>
      </c>
      <c r="N2165">
        <f>_xlfn.XLOOKUP(A2165,compensation_cleaned!$A:$A,compensation_cleaned!$C:$C,"Missing")</f>
        <v>52644</v>
      </c>
      <c r="O2165" t="str">
        <f>_xlfn.XLOOKUP(A2165,compensation_cleaned!$A:$A,compensation_cleaned!$D:$D,"Missing")</f>
        <v>L3</v>
      </c>
      <c r="P2165">
        <f>_xlfn.XLOOKUP(A2165,engagement_pivot!$A:$A,engagement_pivot!$B:$B,"Missing")</f>
        <v>4.5</v>
      </c>
      <c r="Q2165" t="str">
        <f>IF(
  _xlfn.XLOOKUP(A2165, engagement_pivot!A:A, engagement_pivot!C:C, 0) &gt; 0,
  "Yes",
  "No"
)</f>
        <v>Yes</v>
      </c>
      <c r="R2165">
        <f t="shared" si="165"/>
        <v>34</v>
      </c>
      <c r="S2165" t="str">
        <f t="shared" si="166"/>
        <v>13–36 months</v>
      </c>
      <c r="T2165">
        <f>_xlfn.XLOOKUP(A2165,performance_pivot!$A:$A,performance_pivot!$B:$B,"Missing")</f>
        <v>3</v>
      </c>
      <c r="U2165">
        <f>_xlfn.XLOOKUP(A2165,compensation_cleaned!$A:$A,compensation_cleaned!$F:$F,"Missing")</f>
        <v>1044648.4727722772</v>
      </c>
      <c r="V2165" t="str">
        <f t="shared" si="167"/>
        <v>Below Avg Pay</v>
      </c>
      <c r="W2165" t="str">
        <f t="shared" si="168"/>
        <v>Low/Avg Performer</v>
      </c>
      <c r="Y2165" t="str">
        <f t="shared" si="169"/>
        <v>Low Pay &amp; Low Performance</v>
      </c>
    </row>
    <row r="2166" spans="1:25">
      <c r="A2166" s="7" t="s">
        <v>2352</v>
      </c>
      <c r="B2166" s="8" t="s">
        <v>19</v>
      </c>
      <c r="C2166" s="8">
        <v>23</v>
      </c>
      <c r="D2166" s="8" t="s">
        <v>12</v>
      </c>
      <c r="E2166" s="8" t="s">
        <v>26</v>
      </c>
      <c r="F2166" s="8" t="s">
        <v>58</v>
      </c>
      <c r="G2166" s="9">
        <v>42950</v>
      </c>
      <c r="H2166" s="8" t="s">
        <v>28</v>
      </c>
      <c r="I2166" s="8" t="s">
        <v>56</v>
      </c>
      <c r="J2166" s="10" t="s">
        <v>17</v>
      </c>
      <c r="K2166" t="str">
        <f>_xlfn.XLOOKUP(A2166,attrition_cleaned!$A:$A,attrition_cleaned!$B:$B,"Missing")</f>
        <v>No</v>
      </c>
      <c r="L2166" s="9"/>
      <c r="M2166">
        <f>_xlfn.XLOOKUP(A2166,compensation_cleaned!$A:$A,compensation_cleaned!$B:$B,"Missing")</f>
        <v>553621</v>
      </c>
      <c r="N2166">
        <f>_xlfn.XLOOKUP(A2166,compensation_cleaned!$A:$A,compensation_cleaned!$C:$C,"Missing")</f>
        <v>36219</v>
      </c>
      <c r="O2166" t="str">
        <f>_xlfn.XLOOKUP(A2166,compensation_cleaned!$A:$A,compensation_cleaned!$D:$D,"Missing")</f>
        <v>L1</v>
      </c>
      <c r="P2166">
        <f>_xlfn.XLOOKUP(A2166,engagement_pivot!$A:$A,engagement_pivot!$B:$B,"Missing")</f>
        <v>3</v>
      </c>
      <c r="Q2166" t="str">
        <f>IF(
  _xlfn.XLOOKUP(A2166, engagement_pivot!A:A, engagement_pivot!C:C, 0) &gt; 0,
  "Yes",
  "No"
)</f>
        <v>Yes</v>
      </c>
      <c r="R2166">
        <f t="shared" si="165"/>
        <v>76</v>
      </c>
      <c r="S2166" t="str">
        <f t="shared" si="166"/>
        <v>37+ months</v>
      </c>
      <c r="T2166">
        <f>_xlfn.XLOOKUP(A2166,performance_pivot!$A:$A,performance_pivot!$B:$B,"Missing")</f>
        <v>3.75</v>
      </c>
      <c r="U2166">
        <f>_xlfn.XLOOKUP(A2166,compensation_cleaned!$A:$A,compensation_cleaned!$F:$F,"Missing")</f>
        <v>499723.03723404254</v>
      </c>
      <c r="V2166" t="str">
        <f t="shared" si="167"/>
        <v>Above Avg Pay</v>
      </c>
      <c r="W2166" t="str">
        <f t="shared" si="168"/>
        <v>Low/Avg Performer</v>
      </c>
      <c r="Y2166" t="str">
        <f t="shared" si="169"/>
        <v>Overpaid Low Performer</v>
      </c>
    </row>
    <row r="2167" spans="1:25">
      <c r="A2167" s="11" t="s">
        <v>2353</v>
      </c>
      <c r="B2167" s="12" t="s">
        <v>19</v>
      </c>
      <c r="C2167" s="12">
        <v>31</v>
      </c>
      <c r="D2167" s="12" t="s">
        <v>20</v>
      </c>
      <c r="E2167" s="12" t="s">
        <v>13</v>
      </c>
      <c r="F2167" s="12" t="s">
        <v>21</v>
      </c>
      <c r="G2167" s="13">
        <v>44764</v>
      </c>
      <c r="H2167" s="12" t="s">
        <v>210</v>
      </c>
      <c r="I2167" s="12" t="s">
        <v>45</v>
      </c>
      <c r="J2167" s="14" t="s">
        <v>24</v>
      </c>
      <c r="K2167" t="str">
        <f>_xlfn.XLOOKUP(A2167,attrition_cleaned!$A:$A,attrition_cleaned!$B:$B,"Missing")</f>
        <v>No</v>
      </c>
      <c r="L2167" s="13"/>
      <c r="M2167">
        <f>_xlfn.XLOOKUP(A2167,compensation_cleaned!$A:$A,compensation_cleaned!$B:$B,"Missing")</f>
        <v>1165668</v>
      </c>
      <c r="N2167">
        <f>_xlfn.XLOOKUP(A2167,compensation_cleaned!$A:$A,compensation_cleaned!$C:$C,"Missing")</f>
        <v>80545</v>
      </c>
      <c r="O2167" t="str">
        <f>_xlfn.XLOOKUP(A2167,compensation_cleaned!$A:$A,compensation_cleaned!$D:$D,"Missing")</f>
        <v>L3</v>
      </c>
      <c r="P2167">
        <f>_xlfn.XLOOKUP(A2167,engagement_pivot!$A:$A,engagement_pivot!$B:$B,"Missing")</f>
        <v>4.666666666666667</v>
      </c>
      <c r="Q2167" t="str">
        <f>IF(
  _xlfn.XLOOKUP(A2167, engagement_pivot!A:A, engagement_pivot!C:C, 0) &gt; 0,
  "Yes",
  "No"
)</f>
        <v>Yes</v>
      </c>
      <c r="R2167">
        <f t="shared" si="165"/>
        <v>17</v>
      </c>
      <c r="S2167" t="str">
        <f t="shared" si="166"/>
        <v>13–36 months</v>
      </c>
      <c r="T2167">
        <f>_xlfn.XLOOKUP(A2167,performance_pivot!$A:$A,performance_pivot!$B:$B,"Missing")</f>
        <v>3</v>
      </c>
      <c r="U2167">
        <f>_xlfn.XLOOKUP(A2167,compensation_cleaned!$A:$A,compensation_cleaned!$F:$F,"Missing")</f>
        <v>1044648.4727722772</v>
      </c>
      <c r="V2167" t="str">
        <f t="shared" si="167"/>
        <v>Above Avg Pay</v>
      </c>
      <c r="W2167" t="str">
        <f t="shared" si="168"/>
        <v>Low/Avg Performer</v>
      </c>
      <c r="Y2167" t="str">
        <f t="shared" si="169"/>
        <v>Overpaid Low Performer</v>
      </c>
    </row>
    <row r="2168" spans="1:25">
      <c r="A2168" s="7" t="s">
        <v>2354</v>
      </c>
      <c r="B2168" s="8" t="s">
        <v>11</v>
      </c>
      <c r="C2168" s="8">
        <v>38</v>
      </c>
      <c r="D2168" s="8" t="s">
        <v>20</v>
      </c>
      <c r="E2168" s="8" t="s">
        <v>49</v>
      </c>
      <c r="F2168" s="8" t="s">
        <v>68</v>
      </c>
      <c r="G2168" s="9">
        <v>44672</v>
      </c>
      <c r="H2168" s="8" t="s">
        <v>149</v>
      </c>
      <c r="I2168" s="8" t="s">
        <v>45</v>
      </c>
      <c r="J2168" s="10" t="s">
        <v>24</v>
      </c>
      <c r="K2168" t="str">
        <f>_xlfn.XLOOKUP(A2168,attrition_cleaned!$A:$A,attrition_cleaned!$B:$B,"Missing")</f>
        <v>Yes</v>
      </c>
      <c r="L2168" s="9">
        <v>45764</v>
      </c>
      <c r="M2168">
        <f>_xlfn.XLOOKUP(A2168,compensation_cleaned!$A:$A,compensation_cleaned!$B:$B,"Missing")</f>
        <v>660167</v>
      </c>
      <c r="N2168">
        <f>_xlfn.XLOOKUP(A2168,compensation_cleaned!$A:$A,compensation_cleaned!$C:$C,"Missing")</f>
        <v>74763</v>
      </c>
      <c r="O2168" t="str">
        <f>_xlfn.XLOOKUP(A2168,compensation_cleaned!$A:$A,compensation_cleaned!$D:$D,"Missing")</f>
        <v>L2</v>
      </c>
      <c r="P2168">
        <f>_xlfn.XLOOKUP(A2168,engagement_pivot!$A:$A,engagement_pivot!$B:$B,"Missing")</f>
        <v>2.3333333333333335</v>
      </c>
      <c r="Q2168" t="str">
        <f>IF(
  _xlfn.XLOOKUP(A2168, engagement_pivot!A:A, engagement_pivot!C:C, 0) &gt; 0,
  "Yes",
  "No"
)</f>
        <v>Yes</v>
      </c>
      <c r="R2168">
        <f t="shared" si="165"/>
        <v>35</v>
      </c>
      <c r="S2168" t="str">
        <f t="shared" si="166"/>
        <v>13–36 months</v>
      </c>
      <c r="T2168">
        <f>_xlfn.XLOOKUP(A2168,performance_pivot!$A:$A,performance_pivot!$B:$B,"Missing")</f>
        <v>2</v>
      </c>
      <c r="U2168">
        <f>_xlfn.XLOOKUP(A2168,compensation_cleaned!$A:$A,compensation_cleaned!$F:$F,"Missing")</f>
        <v>746435.40070921986</v>
      </c>
      <c r="V2168" t="str">
        <f t="shared" si="167"/>
        <v>Below Avg Pay</v>
      </c>
      <c r="W2168" t="str">
        <f t="shared" si="168"/>
        <v>Low/Avg Performer</v>
      </c>
      <c r="Y2168" t="str">
        <f t="shared" si="169"/>
        <v>Low Pay &amp; Low Performance</v>
      </c>
    </row>
    <row r="2169" spans="1:25">
      <c r="A2169" s="11" t="s">
        <v>2355</v>
      </c>
      <c r="B2169" s="12" t="s">
        <v>19</v>
      </c>
      <c r="C2169" s="12">
        <v>24</v>
      </c>
      <c r="D2169" s="12" t="s">
        <v>12</v>
      </c>
      <c r="E2169" s="12" t="s">
        <v>26</v>
      </c>
      <c r="F2169" s="12" t="s">
        <v>58</v>
      </c>
      <c r="G2169" s="13">
        <v>43692</v>
      </c>
      <c r="H2169" s="12" t="s">
        <v>124</v>
      </c>
      <c r="I2169" s="12" t="s">
        <v>23</v>
      </c>
      <c r="J2169" s="14" t="s">
        <v>24</v>
      </c>
      <c r="K2169" t="str">
        <f>_xlfn.XLOOKUP(A2169,attrition_cleaned!$A:$A,attrition_cleaned!$B:$B,"Missing")</f>
        <v>No</v>
      </c>
      <c r="L2169" s="13"/>
      <c r="M2169">
        <f>_xlfn.XLOOKUP(A2169,compensation_cleaned!$A:$A,compensation_cleaned!$B:$B,"Missing")</f>
        <v>684266</v>
      </c>
      <c r="N2169">
        <f>_xlfn.XLOOKUP(A2169,compensation_cleaned!$A:$A,compensation_cleaned!$C:$C,"Missing")</f>
        <v>44161</v>
      </c>
      <c r="O2169" t="str">
        <f>_xlfn.XLOOKUP(A2169,compensation_cleaned!$A:$A,compensation_cleaned!$D:$D,"Missing")</f>
        <v>L2</v>
      </c>
      <c r="P2169">
        <f>_xlfn.XLOOKUP(A2169,engagement_pivot!$A:$A,engagement_pivot!$B:$B,"Missing")</f>
        <v>2</v>
      </c>
      <c r="Q2169" t="str">
        <f>IF(
  _xlfn.XLOOKUP(A2169, engagement_pivot!A:A, engagement_pivot!C:C, 0) &gt; 0,
  "Yes",
  "No"
)</f>
        <v>Yes</v>
      </c>
      <c r="R2169">
        <f t="shared" si="165"/>
        <v>52</v>
      </c>
      <c r="S2169" t="str">
        <f t="shared" si="166"/>
        <v>37+ months</v>
      </c>
      <c r="T2169">
        <f>_xlfn.XLOOKUP(A2169,performance_pivot!$A:$A,performance_pivot!$B:$B,"Missing")</f>
        <v>4.5</v>
      </c>
      <c r="U2169">
        <f>_xlfn.XLOOKUP(A2169,compensation_cleaned!$A:$A,compensation_cleaned!$F:$F,"Missing")</f>
        <v>746435.40070921986</v>
      </c>
      <c r="V2169" t="str">
        <f t="shared" si="167"/>
        <v>Below Avg Pay</v>
      </c>
      <c r="W2169" t="str">
        <f t="shared" si="168"/>
        <v>High Performer</v>
      </c>
      <c r="Y2169" t="str">
        <f t="shared" si="169"/>
        <v>Underpaid High Performer</v>
      </c>
    </row>
    <row r="2170" spans="1:25">
      <c r="A2170" s="7" t="s">
        <v>2356</v>
      </c>
      <c r="B2170" s="8" t="s">
        <v>19</v>
      </c>
      <c r="C2170" s="8">
        <v>24</v>
      </c>
      <c r="D2170" s="8" t="s">
        <v>12</v>
      </c>
      <c r="E2170" s="8" t="s">
        <v>13</v>
      </c>
      <c r="F2170" s="8" t="s">
        <v>21</v>
      </c>
      <c r="G2170" s="9">
        <v>45209</v>
      </c>
      <c r="H2170" s="8" t="s">
        <v>656</v>
      </c>
      <c r="I2170" s="8" t="s">
        <v>16</v>
      </c>
      <c r="J2170" s="10" t="s">
        <v>17</v>
      </c>
      <c r="K2170" t="str">
        <f>_xlfn.XLOOKUP(A2170,attrition_cleaned!$A:$A,attrition_cleaned!$B:$B,"Missing")</f>
        <v>No</v>
      </c>
      <c r="L2170" s="9"/>
      <c r="M2170">
        <f>_xlfn.XLOOKUP(A2170,compensation_cleaned!$A:$A,compensation_cleaned!$B:$B,"Missing")</f>
        <v>1174386</v>
      </c>
      <c r="N2170">
        <f>_xlfn.XLOOKUP(A2170,compensation_cleaned!$A:$A,compensation_cleaned!$C:$C,"Missing")</f>
        <v>126076</v>
      </c>
      <c r="O2170" t="str">
        <f>_xlfn.XLOOKUP(A2170,compensation_cleaned!$A:$A,compensation_cleaned!$D:$D,"Missing")</f>
        <v>L3</v>
      </c>
      <c r="P2170">
        <f>_xlfn.XLOOKUP(A2170,engagement_pivot!$A:$A,engagement_pivot!$B:$B,"Missing")</f>
        <v>5</v>
      </c>
      <c r="Q2170" t="str">
        <f>IF(
  _xlfn.XLOOKUP(A2170, engagement_pivot!A:A, engagement_pivot!C:C, 0) &gt; 0,
  "Yes",
  "No"
)</f>
        <v>Yes</v>
      </c>
      <c r="R2170">
        <f t="shared" si="165"/>
        <v>2</v>
      </c>
      <c r="S2170" t="str">
        <f t="shared" si="166"/>
        <v>0–12 months</v>
      </c>
      <c r="T2170">
        <f>_xlfn.XLOOKUP(A2170,performance_pivot!$A:$A,performance_pivot!$B:$B,"Missing")</f>
        <v>3</v>
      </c>
      <c r="U2170">
        <f>_xlfn.XLOOKUP(A2170,compensation_cleaned!$A:$A,compensation_cleaned!$F:$F,"Missing")</f>
        <v>1044648.4727722772</v>
      </c>
      <c r="V2170" t="str">
        <f t="shared" si="167"/>
        <v>Above Avg Pay</v>
      </c>
      <c r="W2170" t="str">
        <f t="shared" si="168"/>
        <v>Low/Avg Performer</v>
      </c>
      <c r="Y2170" t="str">
        <f t="shared" si="169"/>
        <v>Overpaid Low Performer</v>
      </c>
    </row>
    <row r="2171" spans="1:25">
      <c r="A2171" s="11" t="s">
        <v>2357</v>
      </c>
      <c r="B2171" s="12" t="s">
        <v>11</v>
      </c>
      <c r="C2171" s="12">
        <v>26</v>
      </c>
      <c r="D2171" s="12" t="s">
        <v>20</v>
      </c>
      <c r="E2171" s="12" t="s">
        <v>33</v>
      </c>
      <c r="F2171" s="12" t="s">
        <v>34</v>
      </c>
      <c r="G2171" s="13">
        <v>43278</v>
      </c>
      <c r="H2171" s="12" t="s">
        <v>117</v>
      </c>
      <c r="I2171" s="12" t="s">
        <v>23</v>
      </c>
      <c r="J2171" s="14" t="s">
        <v>24</v>
      </c>
      <c r="K2171" t="str">
        <f>_xlfn.XLOOKUP(A2171,attrition_cleaned!$A:$A,attrition_cleaned!$B:$B,"Missing")</f>
        <v>Yes</v>
      </c>
      <c r="L2171" s="13">
        <v>44477</v>
      </c>
      <c r="M2171">
        <f>_xlfn.XLOOKUP(A2171,compensation_cleaned!$A:$A,compensation_cleaned!$B:$B,"Missing")</f>
        <v>1248238</v>
      </c>
      <c r="N2171">
        <f>_xlfn.XLOOKUP(A2171,compensation_cleaned!$A:$A,compensation_cleaned!$C:$C,"Missing")</f>
        <v>70903</v>
      </c>
      <c r="O2171" t="str">
        <f>_xlfn.XLOOKUP(A2171,compensation_cleaned!$A:$A,compensation_cleaned!$D:$D,"Missing")</f>
        <v>L4</v>
      </c>
      <c r="P2171">
        <f>_xlfn.XLOOKUP(A2171,engagement_pivot!$A:$A,engagement_pivot!$B:$B,"Missing")</f>
        <v>1</v>
      </c>
      <c r="Q2171" t="str">
        <f>IF(
  _xlfn.XLOOKUP(A2171, engagement_pivot!A:A, engagement_pivot!C:C, 0) &gt; 0,
  "Yes",
  "No"
)</f>
        <v>Yes</v>
      </c>
      <c r="R2171">
        <f t="shared" si="165"/>
        <v>39</v>
      </c>
      <c r="S2171" t="str">
        <f t="shared" si="166"/>
        <v>37+ months</v>
      </c>
      <c r="T2171">
        <f>_xlfn.XLOOKUP(A2171,performance_pivot!$A:$A,performance_pivot!$B:$B,"Missing")</f>
        <v>3</v>
      </c>
      <c r="U2171">
        <f>_xlfn.XLOOKUP(A2171,compensation_cleaned!$A:$A,compensation_cleaned!$F:$F,"Missing")</f>
        <v>1044648.4727722772</v>
      </c>
      <c r="V2171" t="str">
        <f t="shared" si="167"/>
        <v>Above Avg Pay</v>
      </c>
      <c r="W2171" t="str">
        <f t="shared" si="168"/>
        <v>Low/Avg Performer</v>
      </c>
      <c r="Y2171" t="str">
        <f t="shared" si="169"/>
        <v>Overpaid Low Performer</v>
      </c>
    </row>
    <row r="2172" spans="1:25">
      <c r="A2172" s="7" t="s">
        <v>2358</v>
      </c>
      <c r="B2172" s="8" t="s">
        <v>19</v>
      </c>
      <c r="C2172" s="8">
        <v>44</v>
      </c>
      <c r="D2172" s="8" t="s">
        <v>20</v>
      </c>
      <c r="E2172" s="8" t="s">
        <v>33</v>
      </c>
      <c r="F2172" s="8" t="s">
        <v>112</v>
      </c>
      <c r="G2172" s="9">
        <v>44496</v>
      </c>
      <c r="H2172" s="8" t="s">
        <v>100</v>
      </c>
      <c r="I2172" s="8" t="s">
        <v>70</v>
      </c>
      <c r="J2172" s="10" t="s">
        <v>24</v>
      </c>
      <c r="K2172" t="str">
        <f>_xlfn.XLOOKUP(A2172,attrition_cleaned!$A:$A,attrition_cleaned!$B:$B,"Missing")</f>
        <v>No</v>
      </c>
      <c r="L2172" s="9"/>
      <c r="M2172">
        <f>_xlfn.XLOOKUP(A2172,compensation_cleaned!$A:$A,compensation_cleaned!$B:$B,"Missing")</f>
        <v>500921</v>
      </c>
      <c r="N2172">
        <f>_xlfn.XLOOKUP(A2172,compensation_cleaned!$A:$A,compensation_cleaned!$C:$C,"Missing")</f>
        <v>39575</v>
      </c>
      <c r="O2172" t="str">
        <f>_xlfn.XLOOKUP(A2172,compensation_cleaned!$A:$A,compensation_cleaned!$D:$D,"Missing")</f>
        <v>L1</v>
      </c>
      <c r="P2172">
        <f>_xlfn.XLOOKUP(A2172,engagement_pivot!$A:$A,engagement_pivot!$B:$B,"Missing")</f>
        <v>1</v>
      </c>
      <c r="Q2172" t="str">
        <f>IF(
  _xlfn.XLOOKUP(A2172, engagement_pivot!A:A, engagement_pivot!C:C, 0) &gt; 0,
  "Yes",
  "No"
)</f>
        <v>Yes</v>
      </c>
      <c r="R2172">
        <f t="shared" si="165"/>
        <v>26</v>
      </c>
      <c r="S2172" t="str">
        <f t="shared" si="166"/>
        <v>13–36 months</v>
      </c>
      <c r="T2172">
        <f>_xlfn.XLOOKUP(A2172,performance_pivot!$A:$A,performance_pivot!$B:$B,"Missing")</f>
        <v>3</v>
      </c>
      <c r="U2172">
        <f>_xlfn.XLOOKUP(A2172,compensation_cleaned!$A:$A,compensation_cleaned!$F:$F,"Missing")</f>
        <v>499723.03723404254</v>
      </c>
      <c r="V2172" t="str">
        <f t="shared" si="167"/>
        <v>Above Avg Pay</v>
      </c>
      <c r="W2172" t="str">
        <f t="shared" si="168"/>
        <v>Low/Avg Performer</v>
      </c>
      <c r="Y2172" t="str">
        <f t="shared" si="169"/>
        <v>Overpaid Low Performer</v>
      </c>
    </row>
    <row r="2173" spans="1:25">
      <c r="A2173" s="11" t="s">
        <v>2359</v>
      </c>
      <c r="B2173" s="12" t="s">
        <v>11</v>
      </c>
      <c r="C2173" s="12">
        <v>34</v>
      </c>
      <c r="D2173" s="12" t="s">
        <v>20</v>
      </c>
      <c r="E2173" s="12" t="s">
        <v>26</v>
      </c>
      <c r="F2173" s="12" t="s">
        <v>27</v>
      </c>
      <c r="G2173" s="13">
        <v>44096</v>
      </c>
      <c r="H2173" s="12" t="s">
        <v>327</v>
      </c>
      <c r="I2173" s="12" t="s">
        <v>23</v>
      </c>
      <c r="J2173" s="14" t="s">
        <v>24</v>
      </c>
      <c r="K2173" t="str">
        <f>_xlfn.XLOOKUP(A2173,attrition_cleaned!$A:$A,attrition_cleaned!$B:$B,"Missing")</f>
        <v>No</v>
      </c>
      <c r="L2173" s="13"/>
      <c r="M2173">
        <f>_xlfn.XLOOKUP(A2173,compensation_cleaned!$A:$A,compensation_cleaned!$B:$B,"Missing")</f>
        <v>430309</v>
      </c>
      <c r="N2173">
        <f>_xlfn.XLOOKUP(A2173,compensation_cleaned!$A:$A,compensation_cleaned!$C:$C,"Missing")</f>
        <v>46710</v>
      </c>
      <c r="O2173" t="str">
        <f>_xlfn.XLOOKUP(A2173,compensation_cleaned!$A:$A,compensation_cleaned!$D:$D,"Missing")</f>
        <v>L1</v>
      </c>
      <c r="P2173">
        <f>_xlfn.XLOOKUP(A2173,engagement_pivot!$A:$A,engagement_pivot!$B:$B,"Missing")</f>
        <v>3</v>
      </c>
      <c r="Q2173" t="str">
        <f>IF(
  _xlfn.XLOOKUP(A2173, engagement_pivot!A:A, engagement_pivot!C:C, 0) &gt; 0,
  "Yes",
  "No"
)</f>
        <v>Yes</v>
      </c>
      <c r="R2173">
        <f t="shared" si="165"/>
        <v>39</v>
      </c>
      <c r="S2173" t="str">
        <f t="shared" si="166"/>
        <v>37+ months</v>
      </c>
      <c r="T2173">
        <f>_xlfn.XLOOKUP(A2173,performance_pivot!$A:$A,performance_pivot!$B:$B,"Missing")</f>
        <v>3.5</v>
      </c>
      <c r="U2173">
        <f>_xlfn.XLOOKUP(A2173,compensation_cleaned!$A:$A,compensation_cleaned!$F:$F,"Missing")</f>
        <v>499723.03723404254</v>
      </c>
      <c r="V2173" t="str">
        <f t="shared" si="167"/>
        <v>Below Avg Pay</v>
      </c>
      <c r="W2173" t="str">
        <f t="shared" si="168"/>
        <v>Low/Avg Performer</v>
      </c>
      <c r="Y2173" t="str">
        <f t="shared" si="169"/>
        <v>Low Pay &amp; Low Performance</v>
      </c>
    </row>
    <row r="2174" spans="1:25">
      <c r="A2174" s="7" t="s">
        <v>2360</v>
      </c>
      <c r="B2174" s="8" t="s">
        <v>11</v>
      </c>
      <c r="C2174" s="8">
        <v>44</v>
      </c>
      <c r="D2174" s="8" t="s">
        <v>20</v>
      </c>
      <c r="E2174" s="8" t="s">
        <v>49</v>
      </c>
      <c r="F2174" s="8" t="s">
        <v>65</v>
      </c>
      <c r="G2174" s="9">
        <v>44737</v>
      </c>
      <c r="H2174" s="8" t="s">
        <v>449</v>
      </c>
      <c r="I2174" s="8" t="s">
        <v>45</v>
      </c>
      <c r="J2174" s="10" t="s">
        <v>24</v>
      </c>
      <c r="K2174" t="str">
        <f>_xlfn.XLOOKUP(A2174,attrition_cleaned!$A:$A,attrition_cleaned!$B:$B,"Missing")</f>
        <v>No</v>
      </c>
      <c r="L2174" s="9"/>
      <c r="M2174">
        <f>_xlfn.XLOOKUP(A2174,compensation_cleaned!$A:$A,compensation_cleaned!$B:$B,"Missing")</f>
        <v>856859</v>
      </c>
      <c r="N2174">
        <f>_xlfn.XLOOKUP(A2174,compensation_cleaned!$A:$A,compensation_cleaned!$C:$C,"Missing")</f>
        <v>118423</v>
      </c>
      <c r="O2174" t="str">
        <f>_xlfn.XLOOKUP(A2174,compensation_cleaned!$A:$A,compensation_cleaned!$D:$D,"Missing")</f>
        <v>L2</v>
      </c>
      <c r="P2174">
        <f>_xlfn.XLOOKUP(A2174,engagement_pivot!$A:$A,engagement_pivot!$B:$B,"Missing")</f>
        <v>4</v>
      </c>
      <c r="Q2174" t="str">
        <f>IF(
  _xlfn.XLOOKUP(A2174, engagement_pivot!A:A, engagement_pivot!C:C, 0) &gt; 0,
  "Yes",
  "No"
)</f>
        <v>Yes</v>
      </c>
      <c r="R2174">
        <f t="shared" si="165"/>
        <v>18</v>
      </c>
      <c r="S2174" t="str">
        <f t="shared" si="166"/>
        <v>13–36 months</v>
      </c>
      <c r="T2174">
        <f>_xlfn.XLOOKUP(A2174,performance_pivot!$A:$A,performance_pivot!$B:$B,"Missing")</f>
        <v>3</v>
      </c>
      <c r="U2174">
        <f>_xlfn.XLOOKUP(A2174,compensation_cleaned!$A:$A,compensation_cleaned!$F:$F,"Missing")</f>
        <v>746435.40070921986</v>
      </c>
      <c r="V2174" t="str">
        <f t="shared" si="167"/>
        <v>Above Avg Pay</v>
      </c>
      <c r="W2174" t="str">
        <f t="shared" si="168"/>
        <v>Low/Avg Performer</v>
      </c>
      <c r="Y2174" t="str">
        <f t="shared" si="169"/>
        <v>Overpaid Low Performer</v>
      </c>
    </row>
    <row r="2175" spans="1:25">
      <c r="A2175" s="11" t="s">
        <v>2361</v>
      </c>
      <c r="B2175" s="12" t="s">
        <v>11</v>
      </c>
      <c r="C2175" s="12">
        <v>25</v>
      </c>
      <c r="D2175" s="12" t="s">
        <v>20</v>
      </c>
      <c r="E2175" s="12" t="s">
        <v>37</v>
      </c>
      <c r="F2175" s="12" t="s">
        <v>38</v>
      </c>
      <c r="G2175" s="13">
        <v>44511</v>
      </c>
      <c r="H2175" s="12" t="s">
        <v>201</v>
      </c>
      <c r="I2175" s="12" t="s">
        <v>23</v>
      </c>
      <c r="J2175" s="14" t="s">
        <v>24</v>
      </c>
      <c r="K2175" t="str">
        <f>_xlfn.XLOOKUP(A2175,attrition_cleaned!$A:$A,attrition_cleaned!$B:$B,"Missing")</f>
        <v>No</v>
      </c>
      <c r="L2175" s="13"/>
      <c r="M2175">
        <f>_xlfn.XLOOKUP(A2175,compensation_cleaned!$A:$A,compensation_cleaned!$B:$B,"Missing")</f>
        <v>678101</v>
      </c>
      <c r="N2175">
        <f>_xlfn.XLOOKUP(A2175,compensation_cleaned!$A:$A,compensation_cleaned!$C:$C,"Missing")</f>
        <v>57113</v>
      </c>
      <c r="O2175" t="str">
        <f>_xlfn.XLOOKUP(A2175,compensation_cleaned!$A:$A,compensation_cleaned!$D:$D,"Missing")</f>
        <v>L2</v>
      </c>
      <c r="P2175">
        <f>_xlfn.XLOOKUP(A2175,engagement_pivot!$A:$A,engagement_pivot!$B:$B,"Missing")</f>
        <v>2.5</v>
      </c>
      <c r="Q2175" t="str">
        <f>IF(
  _xlfn.XLOOKUP(A2175, engagement_pivot!A:A, engagement_pivot!C:C, 0) &gt; 0,
  "Yes",
  "No"
)</f>
        <v>Yes</v>
      </c>
      <c r="R2175">
        <f t="shared" si="165"/>
        <v>25</v>
      </c>
      <c r="S2175" t="str">
        <f t="shared" si="166"/>
        <v>13–36 months</v>
      </c>
      <c r="T2175">
        <f>_xlfn.XLOOKUP(A2175,performance_pivot!$A:$A,performance_pivot!$B:$B,"Missing")</f>
        <v>3.25</v>
      </c>
      <c r="U2175">
        <f>_xlfn.XLOOKUP(A2175,compensation_cleaned!$A:$A,compensation_cleaned!$F:$F,"Missing")</f>
        <v>746435.40070921986</v>
      </c>
      <c r="V2175" t="str">
        <f t="shared" si="167"/>
        <v>Below Avg Pay</v>
      </c>
      <c r="W2175" t="str">
        <f t="shared" si="168"/>
        <v>Low/Avg Performer</v>
      </c>
      <c r="Y2175" t="str">
        <f t="shared" si="169"/>
        <v>Low Pay &amp; Low Performance</v>
      </c>
    </row>
    <row r="2176" spans="1:25">
      <c r="A2176" s="7" t="s">
        <v>2362</v>
      </c>
      <c r="B2176" s="8" t="s">
        <v>19</v>
      </c>
      <c r="C2176" s="8">
        <v>23</v>
      </c>
      <c r="D2176" s="8" t="s">
        <v>12</v>
      </c>
      <c r="E2176" s="8" t="s">
        <v>37</v>
      </c>
      <c r="F2176" s="8" t="s">
        <v>43</v>
      </c>
      <c r="G2176" s="9">
        <v>43105</v>
      </c>
      <c r="H2176" s="8" t="s">
        <v>545</v>
      </c>
      <c r="I2176" s="8" t="s">
        <v>31</v>
      </c>
      <c r="J2176" s="10" t="s">
        <v>17</v>
      </c>
      <c r="K2176" t="str">
        <f>_xlfn.XLOOKUP(A2176,attrition_cleaned!$A:$A,attrition_cleaned!$B:$B,"Missing")</f>
        <v>No</v>
      </c>
      <c r="L2176" s="9"/>
      <c r="M2176">
        <f>_xlfn.XLOOKUP(A2176,compensation_cleaned!$A:$A,compensation_cleaned!$B:$B,"Missing")</f>
        <v>414162</v>
      </c>
      <c r="N2176">
        <f>_xlfn.XLOOKUP(A2176,compensation_cleaned!$A:$A,compensation_cleaned!$C:$C,"Missing")</f>
        <v>37192</v>
      </c>
      <c r="O2176" t="str">
        <f>_xlfn.XLOOKUP(A2176,compensation_cleaned!$A:$A,compensation_cleaned!$D:$D,"Missing")</f>
        <v>L1</v>
      </c>
      <c r="P2176">
        <f>_xlfn.XLOOKUP(A2176,engagement_pivot!$A:$A,engagement_pivot!$B:$B,"Missing")</f>
        <v>3</v>
      </c>
      <c r="Q2176" t="str">
        <f>IF(
  _xlfn.XLOOKUP(A2176, engagement_pivot!A:A, engagement_pivot!C:C, 0) &gt; 0,
  "Yes",
  "No"
)</f>
        <v>Yes</v>
      </c>
      <c r="R2176">
        <f t="shared" si="165"/>
        <v>71</v>
      </c>
      <c r="S2176" t="str">
        <f t="shared" si="166"/>
        <v>37+ months</v>
      </c>
      <c r="T2176">
        <f>_xlfn.XLOOKUP(A2176,performance_pivot!$A:$A,performance_pivot!$B:$B,"Missing")</f>
        <v>3.6666666666666665</v>
      </c>
      <c r="U2176">
        <f>_xlfn.XLOOKUP(A2176,compensation_cleaned!$A:$A,compensation_cleaned!$F:$F,"Missing")</f>
        <v>499723.03723404254</v>
      </c>
      <c r="V2176" t="str">
        <f t="shared" si="167"/>
        <v>Below Avg Pay</v>
      </c>
      <c r="W2176" t="str">
        <f t="shared" si="168"/>
        <v>Low/Avg Performer</v>
      </c>
      <c r="Y2176" t="str">
        <f t="shared" si="169"/>
        <v>Low Pay &amp; Low Performance</v>
      </c>
    </row>
    <row r="2177" spans="1:25">
      <c r="A2177" s="11" t="s">
        <v>2363</v>
      </c>
      <c r="B2177" s="12" t="s">
        <v>19</v>
      </c>
      <c r="C2177" s="12">
        <v>40</v>
      </c>
      <c r="D2177" s="12" t="s">
        <v>12</v>
      </c>
      <c r="E2177" s="12" t="s">
        <v>49</v>
      </c>
      <c r="F2177" s="12" t="s">
        <v>65</v>
      </c>
      <c r="G2177" s="13">
        <v>43895</v>
      </c>
      <c r="H2177" s="12" t="s">
        <v>555</v>
      </c>
      <c r="I2177" s="12" t="s">
        <v>31</v>
      </c>
      <c r="J2177" s="14" t="s">
        <v>17</v>
      </c>
      <c r="K2177" t="str">
        <f>_xlfn.XLOOKUP(A2177,attrition_cleaned!$A:$A,attrition_cleaned!$B:$B,"Missing")</f>
        <v>Yes</v>
      </c>
      <c r="L2177" s="13">
        <v>44855</v>
      </c>
      <c r="M2177">
        <f>_xlfn.XLOOKUP(A2177,compensation_cleaned!$A:$A,compensation_cleaned!$B:$B,"Missing")</f>
        <v>663390</v>
      </c>
      <c r="N2177">
        <f>_xlfn.XLOOKUP(A2177,compensation_cleaned!$A:$A,compensation_cleaned!$C:$C,"Missing")</f>
        <v>50605</v>
      </c>
      <c r="O2177" t="str">
        <f>_xlfn.XLOOKUP(A2177,compensation_cleaned!$A:$A,compensation_cleaned!$D:$D,"Missing")</f>
        <v>L2</v>
      </c>
      <c r="P2177">
        <f>_xlfn.XLOOKUP(A2177,engagement_pivot!$A:$A,engagement_pivot!$B:$B,"Missing")</f>
        <v>4</v>
      </c>
      <c r="Q2177" t="str">
        <f>IF(
  _xlfn.XLOOKUP(A2177, engagement_pivot!A:A, engagement_pivot!C:C, 0) &gt; 0,
  "Yes",
  "No"
)</f>
        <v>Yes</v>
      </c>
      <c r="R2177">
        <f t="shared" si="165"/>
        <v>31</v>
      </c>
      <c r="S2177" t="str">
        <f t="shared" si="166"/>
        <v>13–36 months</v>
      </c>
      <c r="T2177">
        <f>_xlfn.XLOOKUP(A2177,performance_pivot!$A:$A,performance_pivot!$B:$B,"Missing")</f>
        <v>3</v>
      </c>
      <c r="U2177">
        <f>_xlfn.XLOOKUP(A2177,compensation_cleaned!$A:$A,compensation_cleaned!$F:$F,"Missing")</f>
        <v>746435.40070921986</v>
      </c>
      <c r="V2177" t="str">
        <f t="shared" si="167"/>
        <v>Below Avg Pay</v>
      </c>
      <c r="W2177" t="str">
        <f t="shared" si="168"/>
        <v>Low/Avg Performer</v>
      </c>
      <c r="Y2177" t="str">
        <f t="shared" si="169"/>
        <v>Low Pay &amp; Low Performance</v>
      </c>
    </row>
    <row r="2178" spans="1:25">
      <c r="A2178" s="7" t="s">
        <v>2364</v>
      </c>
      <c r="B2178" s="8" t="s">
        <v>11</v>
      </c>
      <c r="C2178" s="8">
        <v>22</v>
      </c>
      <c r="D2178" s="8" t="s">
        <v>12</v>
      </c>
      <c r="E2178" s="8" t="s">
        <v>37</v>
      </c>
      <c r="F2178" s="8" t="s">
        <v>43</v>
      </c>
      <c r="G2178" s="9">
        <v>44616</v>
      </c>
      <c r="H2178" s="8" t="s">
        <v>767</v>
      </c>
      <c r="I2178" s="8" t="s">
        <v>16</v>
      </c>
      <c r="J2178" s="10" t="s">
        <v>24</v>
      </c>
      <c r="K2178" t="str">
        <f>_xlfn.XLOOKUP(A2178,attrition_cleaned!$A:$A,attrition_cleaned!$B:$B,"Missing")</f>
        <v>Yes</v>
      </c>
      <c r="L2178" s="9">
        <v>45804</v>
      </c>
      <c r="M2178">
        <f>_xlfn.XLOOKUP(A2178,compensation_cleaned!$A:$A,compensation_cleaned!$B:$B,"Missing")</f>
        <v>1240326</v>
      </c>
      <c r="N2178">
        <f>_xlfn.XLOOKUP(A2178,compensation_cleaned!$A:$A,compensation_cleaned!$C:$C,"Missing")</f>
        <v>73405</v>
      </c>
      <c r="O2178" t="str">
        <f>_xlfn.XLOOKUP(A2178,compensation_cleaned!$A:$A,compensation_cleaned!$D:$D,"Missing")</f>
        <v>L4</v>
      </c>
      <c r="P2178">
        <f>_xlfn.XLOOKUP(A2178,engagement_pivot!$A:$A,engagement_pivot!$B:$B,"Missing")</f>
        <v>3</v>
      </c>
      <c r="Q2178" t="str">
        <f>IF(
  _xlfn.XLOOKUP(A2178, engagement_pivot!A:A, engagement_pivot!C:C, 0) &gt; 0,
  "Yes",
  "No"
)</f>
        <v>Yes</v>
      </c>
      <c r="R2178">
        <f t="shared" si="165"/>
        <v>39</v>
      </c>
      <c r="S2178" t="str">
        <f t="shared" si="166"/>
        <v>37+ months</v>
      </c>
      <c r="T2178">
        <f>_xlfn.XLOOKUP(A2178,performance_pivot!$A:$A,performance_pivot!$B:$B,"Missing")</f>
        <v>2.5</v>
      </c>
      <c r="U2178">
        <f>_xlfn.XLOOKUP(A2178,compensation_cleaned!$A:$A,compensation_cleaned!$F:$F,"Missing")</f>
        <v>1044648.4727722772</v>
      </c>
      <c r="V2178" t="str">
        <f t="shared" si="167"/>
        <v>Above Avg Pay</v>
      </c>
      <c r="W2178" t="str">
        <f t="shared" si="168"/>
        <v>Low/Avg Performer</v>
      </c>
      <c r="Y2178" t="str">
        <f t="shared" si="169"/>
        <v>Overpaid Low Performer</v>
      </c>
    </row>
    <row r="2179" spans="1:25">
      <c r="A2179" s="11" t="s">
        <v>2365</v>
      </c>
      <c r="B2179" s="12" t="s">
        <v>19</v>
      </c>
      <c r="C2179" s="12">
        <v>38</v>
      </c>
      <c r="D2179" s="12" t="s">
        <v>12</v>
      </c>
      <c r="E2179" s="12" t="s">
        <v>13</v>
      </c>
      <c r="F2179" s="12" t="s">
        <v>14</v>
      </c>
      <c r="G2179" s="13">
        <v>43129</v>
      </c>
      <c r="H2179" s="12" t="s">
        <v>297</v>
      </c>
      <c r="I2179" s="12" t="s">
        <v>23</v>
      </c>
      <c r="J2179" s="14" t="s">
        <v>24</v>
      </c>
      <c r="K2179" t="str">
        <f>_xlfn.XLOOKUP(A2179,attrition_cleaned!$A:$A,attrition_cleaned!$B:$B,"Missing")</f>
        <v>No</v>
      </c>
      <c r="L2179" s="13"/>
      <c r="M2179">
        <f>_xlfn.XLOOKUP(A2179,compensation_cleaned!$A:$A,compensation_cleaned!$B:$B,"Missing")</f>
        <v>606032</v>
      </c>
      <c r="N2179">
        <f>_xlfn.XLOOKUP(A2179,compensation_cleaned!$A:$A,compensation_cleaned!$C:$C,"Missing")</f>
        <v>84993</v>
      </c>
      <c r="O2179" t="str">
        <f>_xlfn.XLOOKUP(A2179,compensation_cleaned!$A:$A,compensation_cleaned!$D:$D,"Missing")</f>
        <v>L2</v>
      </c>
      <c r="P2179">
        <f>_xlfn.XLOOKUP(A2179,engagement_pivot!$A:$A,engagement_pivot!$B:$B,"Missing")</f>
        <v>3.5</v>
      </c>
      <c r="Q2179" t="str">
        <f>IF(
  _xlfn.XLOOKUP(A2179, engagement_pivot!A:A, engagement_pivot!C:C, 0) &gt; 0,
  "Yes",
  "No"
)</f>
        <v>Yes</v>
      </c>
      <c r="R2179">
        <f t="shared" ref="R2179:R2242" si="170">IF(K2179="Yes",DATEDIF(G2179,L2179,"M"),DATEDIF(G2179,DATE(2023,12,31),"M"))</f>
        <v>71</v>
      </c>
      <c r="S2179" t="str">
        <f t="shared" ref="S2179:S2242" si="171">IF(R2179&lt;=12,"0–12 months",
 IF(R2179&lt;=36,"13–36 months","37+ months"))</f>
        <v>37+ months</v>
      </c>
      <c r="T2179">
        <f>_xlfn.XLOOKUP(A2179,performance_pivot!$A:$A,performance_pivot!$B:$B,"Missing")</f>
        <v>4</v>
      </c>
      <c r="U2179">
        <f>_xlfn.XLOOKUP(A2179,compensation_cleaned!$A:$A,compensation_cleaned!$F:$F,"Missing")</f>
        <v>746435.40070921986</v>
      </c>
      <c r="V2179" t="str">
        <f t="shared" ref="V2179:V2242" si="172">IF(M2179&gt;U2179,"Above Avg Pay","Below Avg Pay")</f>
        <v>Below Avg Pay</v>
      </c>
      <c r="W2179" t="str">
        <f t="shared" ref="W2179:W2242" si="173">IF(T2179&gt;=4,"High Performer","Low/Avg Performer")</f>
        <v>High Performer</v>
      </c>
      <c r="Y2179" t="str">
        <f t="shared" si="169"/>
        <v>Underpaid High Performer</v>
      </c>
    </row>
    <row r="2180" spans="1:25">
      <c r="A2180" s="7" t="s">
        <v>2366</v>
      </c>
      <c r="B2180" s="8" t="s">
        <v>19</v>
      </c>
      <c r="C2180" s="8">
        <v>27</v>
      </c>
      <c r="D2180" s="8" t="s">
        <v>12</v>
      </c>
      <c r="E2180" s="8" t="s">
        <v>49</v>
      </c>
      <c r="F2180" s="8" t="s">
        <v>50</v>
      </c>
      <c r="G2180" s="9">
        <v>43889</v>
      </c>
      <c r="H2180" s="8" t="s">
        <v>215</v>
      </c>
      <c r="I2180" s="8" t="s">
        <v>31</v>
      </c>
      <c r="J2180" s="10" t="s">
        <v>24</v>
      </c>
      <c r="K2180" t="str">
        <f>_xlfn.XLOOKUP(A2180,attrition_cleaned!$A:$A,attrition_cleaned!$B:$B,"Missing")</f>
        <v>Yes</v>
      </c>
      <c r="L2180" s="9">
        <v>45341</v>
      </c>
      <c r="M2180">
        <f>_xlfn.XLOOKUP(A2180,compensation_cleaned!$A:$A,compensation_cleaned!$B:$B,"Missing")</f>
        <v>995896</v>
      </c>
      <c r="N2180">
        <f>_xlfn.XLOOKUP(A2180,compensation_cleaned!$A:$A,compensation_cleaned!$C:$C,"Missing")</f>
        <v>91322</v>
      </c>
      <c r="O2180" t="str">
        <f>_xlfn.XLOOKUP(A2180,compensation_cleaned!$A:$A,compensation_cleaned!$D:$D,"Missing")</f>
        <v>L3</v>
      </c>
      <c r="P2180">
        <f>_xlfn.XLOOKUP(A2180,engagement_pivot!$A:$A,engagement_pivot!$B:$B,"Missing")</f>
        <v>2.3333333333333335</v>
      </c>
      <c r="Q2180" t="str">
        <f>IF(
  _xlfn.XLOOKUP(A2180, engagement_pivot!A:A, engagement_pivot!C:C, 0) &gt; 0,
  "Yes",
  "No"
)</f>
        <v>Yes</v>
      </c>
      <c r="R2180">
        <f t="shared" si="170"/>
        <v>47</v>
      </c>
      <c r="S2180" t="str">
        <f t="shared" si="171"/>
        <v>37+ months</v>
      </c>
      <c r="T2180">
        <f>_xlfn.XLOOKUP(A2180,performance_pivot!$A:$A,performance_pivot!$B:$B,"Missing")</f>
        <v>2.6666666666666665</v>
      </c>
      <c r="U2180">
        <f>_xlfn.XLOOKUP(A2180,compensation_cleaned!$A:$A,compensation_cleaned!$F:$F,"Missing")</f>
        <v>1044648.4727722772</v>
      </c>
      <c r="V2180" t="str">
        <f t="shared" si="172"/>
        <v>Below Avg Pay</v>
      </c>
      <c r="W2180" t="str">
        <f t="shared" si="173"/>
        <v>Low/Avg Performer</v>
      </c>
      <c r="Y2180" t="str">
        <f t="shared" ref="Y2180:Y2243" si="174">IF(
 AND(V2180="Above Avg Pay",W2180="High Performer"),"Well Aligned",
 IF(
  AND(V2180="Below Avg Pay",W2180="High Performer"),"Underpaid High Performer",
  IF(
   AND(V2180="Above Avg Pay",W2180="Low/Avg Performer"),"Overpaid Low Performer",
   "Low Pay &amp; Low Performance"
  )
 )
)</f>
        <v>Low Pay &amp; Low Performance</v>
      </c>
    </row>
    <row r="2181" spans="1:25">
      <c r="A2181" s="11" t="s">
        <v>2367</v>
      </c>
      <c r="B2181" s="12" t="s">
        <v>11</v>
      </c>
      <c r="C2181" s="12">
        <v>33</v>
      </c>
      <c r="D2181" s="12" t="s">
        <v>12</v>
      </c>
      <c r="E2181" s="12" t="s">
        <v>13</v>
      </c>
      <c r="F2181" s="12" t="s">
        <v>21</v>
      </c>
      <c r="G2181" s="13">
        <v>44831</v>
      </c>
      <c r="H2181" s="12" t="s">
        <v>128</v>
      </c>
      <c r="I2181" s="12" t="s">
        <v>16</v>
      </c>
      <c r="J2181" s="14" t="s">
        <v>24</v>
      </c>
      <c r="K2181" t="str">
        <f>_xlfn.XLOOKUP(A2181,attrition_cleaned!$A:$A,attrition_cleaned!$B:$B,"Missing")</f>
        <v>No</v>
      </c>
      <c r="L2181" s="13"/>
      <c r="M2181">
        <f>_xlfn.XLOOKUP(A2181,compensation_cleaned!$A:$A,compensation_cleaned!$B:$B,"Missing")</f>
        <v>616333</v>
      </c>
      <c r="N2181">
        <f>_xlfn.XLOOKUP(A2181,compensation_cleaned!$A:$A,compensation_cleaned!$C:$C,"Missing")</f>
        <v>37514</v>
      </c>
      <c r="O2181" t="str">
        <f>_xlfn.XLOOKUP(A2181,compensation_cleaned!$A:$A,compensation_cleaned!$D:$D,"Missing")</f>
        <v>L2</v>
      </c>
      <c r="P2181">
        <f>_xlfn.XLOOKUP(A2181,engagement_pivot!$A:$A,engagement_pivot!$B:$B,"Missing")</f>
        <v>4</v>
      </c>
      <c r="Q2181" t="str">
        <f>IF(
  _xlfn.XLOOKUP(A2181, engagement_pivot!A:A, engagement_pivot!C:C, 0) &gt; 0,
  "Yes",
  "No"
)</f>
        <v>Yes</v>
      </c>
      <c r="R2181">
        <f t="shared" si="170"/>
        <v>15</v>
      </c>
      <c r="S2181" t="str">
        <f t="shared" si="171"/>
        <v>13–36 months</v>
      </c>
      <c r="T2181">
        <f>_xlfn.XLOOKUP(A2181,performance_pivot!$A:$A,performance_pivot!$B:$B,"Missing")</f>
        <v>4</v>
      </c>
      <c r="U2181">
        <f>_xlfn.XLOOKUP(A2181,compensation_cleaned!$A:$A,compensation_cleaned!$F:$F,"Missing")</f>
        <v>746435.40070921986</v>
      </c>
      <c r="V2181" t="str">
        <f t="shared" si="172"/>
        <v>Below Avg Pay</v>
      </c>
      <c r="W2181" t="str">
        <f t="shared" si="173"/>
        <v>High Performer</v>
      </c>
      <c r="Y2181" t="str">
        <f t="shared" si="174"/>
        <v>Underpaid High Performer</v>
      </c>
    </row>
    <row r="2182" spans="1:25">
      <c r="A2182" s="7" t="s">
        <v>2368</v>
      </c>
      <c r="B2182" s="8" t="s">
        <v>19</v>
      </c>
      <c r="C2182" s="8">
        <v>31</v>
      </c>
      <c r="D2182" s="8" t="s">
        <v>12</v>
      </c>
      <c r="E2182" s="8" t="s">
        <v>49</v>
      </c>
      <c r="F2182" s="8" t="s">
        <v>65</v>
      </c>
      <c r="G2182" s="9">
        <v>44179</v>
      </c>
      <c r="H2182" s="8" t="s">
        <v>181</v>
      </c>
      <c r="I2182" s="8" t="s">
        <v>70</v>
      </c>
      <c r="J2182" s="10" t="s">
        <v>17</v>
      </c>
      <c r="K2182" t="str">
        <f>_xlfn.XLOOKUP(A2182,attrition_cleaned!$A:$A,attrition_cleaned!$B:$B,"Missing")</f>
        <v>No</v>
      </c>
      <c r="L2182" s="9"/>
      <c r="M2182">
        <f>_xlfn.XLOOKUP(A2182,compensation_cleaned!$A:$A,compensation_cleaned!$B:$B,"Missing")</f>
        <v>880623</v>
      </c>
      <c r="N2182">
        <f>_xlfn.XLOOKUP(A2182,compensation_cleaned!$A:$A,compensation_cleaned!$C:$C,"Missing")</f>
        <v>47826</v>
      </c>
      <c r="O2182" t="str">
        <f>_xlfn.XLOOKUP(A2182,compensation_cleaned!$A:$A,compensation_cleaned!$D:$D,"Missing")</f>
        <v>L2</v>
      </c>
      <c r="P2182">
        <f>_xlfn.XLOOKUP(A2182,engagement_pivot!$A:$A,engagement_pivot!$B:$B,"Missing")</f>
        <v>4</v>
      </c>
      <c r="Q2182" t="str">
        <f>IF(
  _xlfn.XLOOKUP(A2182, engagement_pivot!A:A, engagement_pivot!C:C, 0) &gt; 0,
  "Yes",
  "No"
)</f>
        <v>Yes</v>
      </c>
      <c r="R2182">
        <f t="shared" si="170"/>
        <v>36</v>
      </c>
      <c r="S2182" t="str">
        <f t="shared" si="171"/>
        <v>13–36 months</v>
      </c>
      <c r="T2182">
        <f>_xlfn.XLOOKUP(A2182,performance_pivot!$A:$A,performance_pivot!$B:$B,"Missing")</f>
        <v>4.5</v>
      </c>
      <c r="U2182">
        <f>_xlfn.XLOOKUP(A2182,compensation_cleaned!$A:$A,compensation_cleaned!$F:$F,"Missing")</f>
        <v>746435.40070921986</v>
      </c>
      <c r="V2182" t="str">
        <f t="shared" si="172"/>
        <v>Above Avg Pay</v>
      </c>
      <c r="W2182" t="str">
        <f t="shared" si="173"/>
        <v>High Performer</v>
      </c>
      <c r="Y2182" t="str">
        <f t="shared" si="174"/>
        <v>Well Aligned</v>
      </c>
    </row>
    <row r="2183" spans="1:25">
      <c r="A2183" s="11" t="s">
        <v>2369</v>
      </c>
      <c r="B2183" s="12" t="s">
        <v>19</v>
      </c>
      <c r="C2183" s="12">
        <v>27</v>
      </c>
      <c r="D2183" s="12" t="s">
        <v>12</v>
      </c>
      <c r="E2183" s="12" t="s">
        <v>26</v>
      </c>
      <c r="F2183" s="12" t="s">
        <v>27</v>
      </c>
      <c r="G2183" s="13">
        <v>44044</v>
      </c>
      <c r="H2183" s="12" t="s">
        <v>78</v>
      </c>
      <c r="I2183" s="12" t="s">
        <v>23</v>
      </c>
      <c r="J2183" s="14" t="s">
        <v>24</v>
      </c>
      <c r="K2183" t="str">
        <f>_xlfn.XLOOKUP(A2183,attrition_cleaned!$A:$A,attrition_cleaned!$B:$B,"Missing")</f>
        <v>Yes</v>
      </c>
      <c r="L2183" s="13">
        <v>44258</v>
      </c>
      <c r="M2183">
        <f>_xlfn.XLOOKUP(A2183,compensation_cleaned!$A:$A,compensation_cleaned!$B:$B,"Missing")</f>
        <v>604005</v>
      </c>
      <c r="N2183">
        <f>_xlfn.XLOOKUP(A2183,compensation_cleaned!$A:$A,compensation_cleaned!$C:$C,"Missing")</f>
        <v>35482</v>
      </c>
      <c r="O2183" t="str">
        <f>_xlfn.XLOOKUP(A2183,compensation_cleaned!$A:$A,compensation_cleaned!$D:$D,"Missing")</f>
        <v>L2</v>
      </c>
      <c r="P2183">
        <f>_xlfn.XLOOKUP(A2183,engagement_pivot!$A:$A,engagement_pivot!$B:$B,"Missing")</f>
        <v>3</v>
      </c>
      <c r="Q2183" t="str">
        <f>IF(
  _xlfn.XLOOKUP(A2183, engagement_pivot!A:A, engagement_pivot!C:C, 0) &gt; 0,
  "Yes",
  "No"
)</f>
        <v>Yes</v>
      </c>
      <c r="R2183">
        <f t="shared" si="170"/>
        <v>7</v>
      </c>
      <c r="S2183" t="str">
        <f t="shared" si="171"/>
        <v>0–12 months</v>
      </c>
      <c r="T2183">
        <f>_xlfn.XLOOKUP(A2183,performance_pivot!$A:$A,performance_pivot!$B:$B,"Missing")</f>
        <v>3</v>
      </c>
      <c r="U2183">
        <f>_xlfn.XLOOKUP(A2183,compensation_cleaned!$A:$A,compensation_cleaned!$F:$F,"Missing")</f>
        <v>746435.40070921986</v>
      </c>
      <c r="V2183" t="str">
        <f t="shared" si="172"/>
        <v>Below Avg Pay</v>
      </c>
      <c r="W2183" t="str">
        <f t="shared" si="173"/>
        <v>Low/Avg Performer</v>
      </c>
      <c r="Y2183" t="str">
        <f t="shared" si="174"/>
        <v>Low Pay &amp; Low Performance</v>
      </c>
    </row>
    <row r="2184" spans="1:25">
      <c r="A2184" s="7" t="s">
        <v>2370</v>
      </c>
      <c r="B2184" s="8" t="s">
        <v>11</v>
      </c>
      <c r="C2184" s="8">
        <v>34</v>
      </c>
      <c r="D2184" s="8" t="s">
        <v>12</v>
      </c>
      <c r="E2184" s="8" t="s">
        <v>33</v>
      </c>
      <c r="F2184" s="8" t="s">
        <v>112</v>
      </c>
      <c r="G2184" s="9">
        <v>44938</v>
      </c>
      <c r="H2184" s="8" t="s">
        <v>194</v>
      </c>
      <c r="I2184" s="8" t="s">
        <v>31</v>
      </c>
      <c r="J2184" s="10" t="s">
        <v>24</v>
      </c>
      <c r="K2184" t="str">
        <f>_xlfn.XLOOKUP(A2184,attrition_cleaned!$A:$A,attrition_cleaned!$B:$B,"Missing")</f>
        <v>No</v>
      </c>
      <c r="L2184" s="9"/>
      <c r="M2184">
        <f>_xlfn.XLOOKUP(A2184,compensation_cleaned!$A:$A,compensation_cleaned!$B:$B,"Missing")</f>
        <v>434025</v>
      </c>
      <c r="N2184">
        <f>_xlfn.XLOOKUP(A2184,compensation_cleaned!$A:$A,compensation_cleaned!$C:$C,"Missing")</f>
        <v>53629</v>
      </c>
      <c r="O2184" t="str">
        <f>_xlfn.XLOOKUP(A2184,compensation_cleaned!$A:$A,compensation_cleaned!$D:$D,"Missing")</f>
        <v>L1</v>
      </c>
      <c r="P2184">
        <f>_xlfn.XLOOKUP(A2184,engagement_pivot!$A:$A,engagement_pivot!$B:$B,"Missing")</f>
        <v>1.5</v>
      </c>
      <c r="Q2184" t="str">
        <f>IF(
  _xlfn.XLOOKUP(A2184, engagement_pivot!A:A, engagement_pivot!C:C, 0) &gt; 0,
  "Yes",
  "No"
)</f>
        <v>Yes</v>
      </c>
      <c r="R2184">
        <f t="shared" si="170"/>
        <v>11</v>
      </c>
      <c r="S2184" t="str">
        <f t="shared" si="171"/>
        <v>0–12 months</v>
      </c>
      <c r="T2184">
        <f>_xlfn.XLOOKUP(A2184,performance_pivot!$A:$A,performance_pivot!$B:$B,"Missing")</f>
        <v>4</v>
      </c>
      <c r="U2184">
        <f>_xlfn.XLOOKUP(A2184,compensation_cleaned!$A:$A,compensation_cleaned!$F:$F,"Missing")</f>
        <v>499723.03723404254</v>
      </c>
      <c r="V2184" t="str">
        <f t="shared" si="172"/>
        <v>Below Avg Pay</v>
      </c>
      <c r="W2184" t="str">
        <f t="shared" si="173"/>
        <v>High Performer</v>
      </c>
      <c r="Y2184" t="str">
        <f t="shared" si="174"/>
        <v>Underpaid High Performer</v>
      </c>
    </row>
    <row r="2185" spans="1:25">
      <c r="A2185" s="11" t="s">
        <v>2371</v>
      </c>
      <c r="B2185" s="12" t="s">
        <v>19</v>
      </c>
      <c r="C2185" s="12">
        <v>44</v>
      </c>
      <c r="D2185" s="12" t="s">
        <v>12</v>
      </c>
      <c r="E2185" s="12" t="s">
        <v>13</v>
      </c>
      <c r="F2185" s="12" t="s">
        <v>14</v>
      </c>
      <c r="G2185" s="13">
        <v>43710</v>
      </c>
      <c r="H2185" s="12" t="s">
        <v>122</v>
      </c>
      <c r="I2185" s="12" t="s">
        <v>45</v>
      </c>
      <c r="J2185" s="14" t="s">
        <v>24</v>
      </c>
      <c r="K2185" t="str">
        <f>_xlfn.XLOOKUP(A2185,attrition_cleaned!$A:$A,attrition_cleaned!$B:$B,"Missing")</f>
        <v>Yes</v>
      </c>
      <c r="L2185" s="13">
        <v>44420</v>
      </c>
      <c r="M2185">
        <f>_xlfn.XLOOKUP(A2185,compensation_cleaned!$A:$A,compensation_cleaned!$B:$B,"Missing")</f>
        <v>958541</v>
      </c>
      <c r="N2185">
        <f>_xlfn.XLOOKUP(A2185,compensation_cleaned!$A:$A,compensation_cleaned!$C:$C,"Missing")</f>
        <v>143085</v>
      </c>
      <c r="O2185" t="str">
        <f>_xlfn.XLOOKUP(A2185,compensation_cleaned!$A:$A,compensation_cleaned!$D:$D,"Missing")</f>
        <v>L3</v>
      </c>
      <c r="P2185">
        <f>_xlfn.XLOOKUP(A2185,engagement_pivot!$A:$A,engagement_pivot!$B:$B,"Missing")</f>
        <v>3</v>
      </c>
      <c r="Q2185" t="str">
        <f>IF(
  _xlfn.XLOOKUP(A2185, engagement_pivot!A:A, engagement_pivot!C:C, 0) &gt; 0,
  "Yes",
  "No"
)</f>
        <v>Yes</v>
      </c>
      <c r="R2185">
        <f t="shared" si="170"/>
        <v>23</v>
      </c>
      <c r="S2185" t="str">
        <f t="shared" si="171"/>
        <v>13–36 months</v>
      </c>
      <c r="T2185">
        <f>_xlfn.XLOOKUP(A2185,performance_pivot!$A:$A,performance_pivot!$B:$B,"Missing")</f>
        <v>5</v>
      </c>
      <c r="U2185">
        <f>_xlfn.XLOOKUP(A2185,compensation_cleaned!$A:$A,compensation_cleaned!$F:$F,"Missing")</f>
        <v>1044648.4727722772</v>
      </c>
      <c r="V2185" t="str">
        <f t="shared" si="172"/>
        <v>Below Avg Pay</v>
      </c>
      <c r="W2185" t="str">
        <f t="shared" si="173"/>
        <v>High Performer</v>
      </c>
      <c r="Y2185" t="str">
        <f t="shared" si="174"/>
        <v>Underpaid High Performer</v>
      </c>
    </row>
    <row r="2186" spans="1:25">
      <c r="A2186" s="7" t="s">
        <v>2372</v>
      </c>
      <c r="B2186" s="8" t="s">
        <v>19</v>
      </c>
      <c r="C2186" s="8">
        <v>44</v>
      </c>
      <c r="D2186" s="8" t="s">
        <v>12</v>
      </c>
      <c r="E2186" s="8" t="s">
        <v>37</v>
      </c>
      <c r="F2186" s="8" t="s">
        <v>38</v>
      </c>
      <c r="G2186" s="9">
        <v>43170</v>
      </c>
      <c r="H2186" s="8" t="s">
        <v>185</v>
      </c>
      <c r="I2186" s="8" t="s">
        <v>31</v>
      </c>
      <c r="J2186" s="10" t="s">
        <v>24</v>
      </c>
      <c r="K2186" t="str">
        <f>_xlfn.XLOOKUP(A2186,attrition_cleaned!$A:$A,attrition_cleaned!$B:$B,"Missing")</f>
        <v>Yes</v>
      </c>
      <c r="L2186" s="9">
        <v>43799</v>
      </c>
      <c r="M2186">
        <f>_xlfn.XLOOKUP(A2186,compensation_cleaned!$A:$A,compensation_cleaned!$B:$B,"Missing")</f>
        <v>847634</v>
      </c>
      <c r="N2186">
        <f>_xlfn.XLOOKUP(A2186,compensation_cleaned!$A:$A,compensation_cleaned!$C:$C,"Missing")</f>
        <v>58655</v>
      </c>
      <c r="O2186" t="str">
        <f>_xlfn.XLOOKUP(A2186,compensation_cleaned!$A:$A,compensation_cleaned!$D:$D,"Missing")</f>
        <v>L2</v>
      </c>
      <c r="P2186">
        <f>_xlfn.XLOOKUP(A2186,engagement_pivot!$A:$A,engagement_pivot!$B:$B,"Missing")</f>
        <v>1</v>
      </c>
      <c r="Q2186" t="str">
        <f>IF(
  _xlfn.XLOOKUP(A2186, engagement_pivot!A:A, engagement_pivot!C:C, 0) &gt; 0,
  "Yes",
  "No"
)</f>
        <v>Yes</v>
      </c>
      <c r="R2186">
        <f t="shared" si="170"/>
        <v>20</v>
      </c>
      <c r="S2186" t="str">
        <f t="shared" si="171"/>
        <v>13–36 months</v>
      </c>
      <c r="T2186">
        <f>_xlfn.XLOOKUP(A2186,performance_pivot!$A:$A,performance_pivot!$B:$B,"Missing")</f>
        <v>3.5</v>
      </c>
      <c r="U2186">
        <f>_xlfn.XLOOKUP(A2186,compensation_cleaned!$A:$A,compensation_cleaned!$F:$F,"Missing")</f>
        <v>746435.40070921986</v>
      </c>
      <c r="V2186" t="str">
        <f t="shared" si="172"/>
        <v>Above Avg Pay</v>
      </c>
      <c r="W2186" t="str">
        <f t="shared" si="173"/>
        <v>Low/Avg Performer</v>
      </c>
      <c r="Y2186" t="str">
        <f t="shared" si="174"/>
        <v>Overpaid Low Performer</v>
      </c>
    </row>
    <row r="2187" spans="1:25">
      <c r="A2187" s="11" t="s">
        <v>2373</v>
      </c>
      <c r="B2187" s="12" t="s">
        <v>19</v>
      </c>
      <c r="C2187" s="12">
        <v>44</v>
      </c>
      <c r="D2187" s="12" t="s">
        <v>12</v>
      </c>
      <c r="E2187" s="12" t="s">
        <v>26</v>
      </c>
      <c r="F2187" s="12" t="s">
        <v>58</v>
      </c>
      <c r="G2187" s="13">
        <v>44636</v>
      </c>
      <c r="H2187" s="12" t="s">
        <v>304</v>
      </c>
      <c r="I2187" s="12" t="s">
        <v>31</v>
      </c>
      <c r="J2187" s="14" t="s">
        <v>24</v>
      </c>
      <c r="K2187" t="str">
        <f>_xlfn.XLOOKUP(A2187,attrition_cleaned!$A:$A,attrition_cleaned!$B:$B,"Missing")</f>
        <v>No</v>
      </c>
      <c r="L2187" s="13"/>
      <c r="M2187">
        <f>_xlfn.XLOOKUP(A2187,compensation_cleaned!$A:$A,compensation_cleaned!$B:$B,"Missing")</f>
        <v>809773</v>
      </c>
      <c r="N2187">
        <f>_xlfn.XLOOKUP(A2187,compensation_cleaned!$A:$A,compensation_cleaned!$C:$C,"Missing")</f>
        <v>98244</v>
      </c>
      <c r="O2187" t="str">
        <f>_xlfn.XLOOKUP(A2187,compensation_cleaned!$A:$A,compensation_cleaned!$D:$D,"Missing")</f>
        <v>L2</v>
      </c>
      <c r="P2187">
        <f>_xlfn.XLOOKUP(A2187,engagement_pivot!$A:$A,engagement_pivot!$B:$B,"Missing")</f>
        <v>2.5</v>
      </c>
      <c r="Q2187" t="str">
        <f>IF(
  _xlfn.XLOOKUP(A2187, engagement_pivot!A:A, engagement_pivot!C:C, 0) &gt; 0,
  "Yes",
  "No"
)</f>
        <v>Yes</v>
      </c>
      <c r="R2187">
        <f t="shared" si="170"/>
        <v>21</v>
      </c>
      <c r="S2187" t="str">
        <f t="shared" si="171"/>
        <v>13–36 months</v>
      </c>
      <c r="T2187">
        <f>_xlfn.XLOOKUP(A2187,performance_pivot!$A:$A,performance_pivot!$B:$B,"Missing")</f>
        <v>2.5</v>
      </c>
      <c r="U2187">
        <f>_xlfn.XLOOKUP(A2187,compensation_cleaned!$A:$A,compensation_cleaned!$F:$F,"Missing")</f>
        <v>746435.40070921986</v>
      </c>
      <c r="V2187" t="str">
        <f t="shared" si="172"/>
        <v>Above Avg Pay</v>
      </c>
      <c r="W2187" t="str">
        <f t="shared" si="173"/>
        <v>Low/Avg Performer</v>
      </c>
      <c r="Y2187" t="str">
        <f t="shared" si="174"/>
        <v>Overpaid Low Performer</v>
      </c>
    </row>
    <row r="2188" spans="1:25">
      <c r="A2188" s="7" t="s">
        <v>2374</v>
      </c>
      <c r="B2188" s="8" t="s">
        <v>11</v>
      </c>
      <c r="C2188" s="8">
        <v>43</v>
      </c>
      <c r="D2188" s="8" t="s">
        <v>20</v>
      </c>
      <c r="E2188" s="8" t="s">
        <v>33</v>
      </c>
      <c r="F2188" s="8" t="s">
        <v>112</v>
      </c>
      <c r="G2188" s="9">
        <v>43479</v>
      </c>
      <c r="H2188" s="8" t="s">
        <v>413</v>
      </c>
      <c r="I2188" s="8" t="s">
        <v>23</v>
      </c>
      <c r="J2188" s="10" t="s">
        <v>24</v>
      </c>
      <c r="K2188" t="str">
        <f>_xlfn.XLOOKUP(A2188,attrition_cleaned!$A:$A,attrition_cleaned!$B:$B,"Missing")</f>
        <v>No</v>
      </c>
      <c r="L2188" s="9"/>
      <c r="M2188">
        <f>_xlfn.XLOOKUP(A2188,compensation_cleaned!$A:$A,compensation_cleaned!$B:$B,"Missing")</f>
        <v>613449</v>
      </c>
      <c r="N2188">
        <f>_xlfn.XLOOKUP(A2188,compensation_cleaned!$A:$A,compensation_cleaned!$C:$C,"Missing")</f>
        <v>78374</v>
      </c>
      <c r="O2188" t="str">
        <f>_xlfn.XLOOKUP(A2188,compensation_cleaned!$A:$A,compensation_cleaned!$D:$D,"Missing")</f>
        <v>L2</v>
      </c>
      <c r="P2188">
        <f>_xlfn.XLOOKUP(A2188,engagement_pivot!$A:$A,engagement_pivot!$B:$B,"Missing")</f>
        <v>3.5</v>
      </c>
      <c r="Q2188" t="str">
        <f>IF(
  _xlfn.XLOOKUP(A2188, engagement_pivot!A:A, engagement_pivot!C:C, 0) &gt; 0,
  "Yes",
  "No"
)</f>
        <v>Yes</v>
      </c>
      <c r="R2188">
        <f t="shared" si="170"/>
        <v>59</v>
      </c>
      <c r="S2188" t="str">
        <f t="shared" si="171"/>
        <v>37+ months</v>
      </c>
      <c r="T2188">
        <f>_xlfn.XLOOKUP(A2188,performance_pivot!$A:$A,performance_pivot!$B:$B,"Missing")</f>
        <v>3</v>
      </c>
      <c r="U2188">
        <f>_xlfn.XLOOKUP(A2188,compensation_cleaned!$A:$A,compensation_cleaned!$F:$F,"Missing")</f>
        <v>746435.40070921986</v>
      </c>
      <c r="V2188" t="str">
        <f t="shared" si="172"/>
        <v>Below Avg Pay</v>
      </c>
      <c r="W2188" t="str">
        <f t="shared" si="173"/>
        <v>Low/Avg Performer</v>
      </c>
      <c r="Y2188" t="str">
        <f t="shared" si="174"/>
        <v>Low Pay &amp; Low Performance</v>
      </c>
    </row>
    <row r="2189" spans="1:25">
      <c r="A2189" s="11" t="s">
        <v>2375</v>
      </c>
      <c r="B2189" s="12" t="s">
        <v>11</v>
      </c>
      <c r="C2189" s="12">
        <v>35</v>
      </c>
      <c r="D2189" s="12" t="s">
        <v>12</v>
      </c>
      <c r="E2189" s="12" t="s">
        <v>33</v>
      </c>
      <c r="F2189" s="12" t="s">
        <v>34</v>
      </c>
      <c r="G2189" s="13">
        <v>43143</v>
      </c>
      <c r="H2189" s="12" t="s">
        <v>683</v>
      </c>
      <c r="I2189" s="12" t="s">
        <v>23</v>
      </c>
      <c r="J2189" s="14" t="s">
        <v>24</v>
      </c>
      <c r="K2189" t="str">
        <f>_xlfn.XLOOKUP(A2189,attrition_cleaned!$A:$A,attrition_cleaned!$B:$B,"Missing")</f>
        <v>No</v>
      </c>
      <c r="L2189" s="13"/>
      <c r="M2189">
        <f>_xlfn.XLOOKUP(A2189,compensation_cleaned!$A:$A,compensation_cleaned!$B:$B,"Missing")</f>
        <v>631233</v>
      </c>
      <c r="N2189">
        <f>_xlfn.XLOOKUP(A2189,compensation_cleaned!$A:$A,compensation_cleaned!$C:$C,"Missing")</f>
        <v>54144</v>
      </c>
      <c r="O2189" t="str">
        <f>_xlfn.XLOOKUP(A2189,compensation_cleaned!$A:$A,compensation_cleaned!$D:$D,"Missing")</f>
        <v>L2</v>
      </c>
      <c r="P2189">
        <f>_xlfn.XLOOKUP(A2189,engagement_pivot!$A:$A,engagement_pivot!$B:$B,"Missing")</f>
        <v>5</v>
      </c>
      <c r="Q2189" t="str">
        <f>IF(
  _xlfn.XLOOKUP(A2189, engagement_pivot!A:A, engagement_pivot!C:C, 0) &gt; 0,
  "Yes",
  "No"
)</f>
        <v>Yes</v>
      </c>
      <c r="R2189">
        <f t="shared" si="170"/>
        <v>70</v>
      </c>
      <c r="S2189" t="str">
        <f t="shared" si="171"/>
        <v>37+ months</v>
      </c>
      <c r="T2189">
        <f>_xlfn.XLOOKUP(A2189,performance_pivot!$A:$A,performance_pivot!$B:$B,"Missing")</f>
        <v>4</v>
      </c>
      <c r="U2189">
        <f>_xlfn.XLOOKUP(A2189,compensation_cleaned!$A:$A,compensation_cleaned!$F:$F,"Missing")</f>
        <v>746435.40070921986</v>
      </c>
      <c r="V2189" t="str">
        <f t="shared" si="172"/>
        <v>Below Avg Pay</v>
      </c>
      <c r="W2189" t="str">
        <f t="shared" si="173"/>
        <v>High Performer</v>
      </c>
      <c r="Y2189" t="str">
        <f t="shared" si="174"/>
        <v>Underpaid High Performer</v>
      </c>
    </row>
    <row r="2190" spans="1:25">
      <c r="A2190" s="7" t="s">
        <v>2376</v>
      </c>
      <c r="B2190" s="8" t="s">
        <v>19</v>
      </c>
      <c r="C2190" s="8">
        <v>34</v>
      </c>
      <c r="D2190" s="8" t="s">
        <v>12</v>
      </c>
      <c r="E2190" s="8" t="s">
        <v>37</v>
      </c>
      <c r="F2190" s="8" t="s">
        <v>43</v>
      </c>
      <c r="G2190" s="9">
        <v>44496</v>
      </c>
      <c r="H2190" s="8" t="s">
        <v>634</v>
      </c>
      <c r="I2190" s="8" t="s">
        <v>16</v>
      </c>
      <c r="J2190" s="10" t="s">
        <v>17</v>
      </c>
      <c r="K2190" t="str">
        <f>_xlfn.XLOOKUP(A2190,attrition_cleaned!$A:$A,attrition_cleaned!$B:$B,"Missing")</f>
        <v>No</v>
      </c>
      <c r="L2190" s="9"/>
      <c r="M2190">
        <f>_xlfn.XLOOKUP(A2190,compensation_cleaned!$A:$A,compensation_cleaned!$B:$B,"Missing")</f>
        <v>719340</v>
      </c>
      <c r="N2190">
        <f>_xlfn.XLOOKUP(A2190,compensation_cleaned!$A:$A,compensation_cleaned!$C:$C,"Missing")</f>
        <v>50008</v>
      </c>
      <c r="O2190" t="str">
        <f>_xlfn.XLOOKUP(A2190,compensation_cleaned!$A:$A,compensation_cleaned!$D:$D,"Missing")</f>
        <v>L2</v>
      </c>
      <c r="P2190">
        <f>_xlfn.XLOOKUP(A2190,engagement_pivot!$A:$A,engagement_pivot!$B:$B,"Missing")</f>
        <v>2</v>
      </c>
      <c r="Q2190" t="str">
        <f>IF(
  _xlfn.XLOOKUP(A2190, engagement_pivot!A:A, engagement_pivot!C:C, 0) &gt; 0,
  "Yes",
  "No"
)</f>
        <v>Yes</v>
      </c>
      <c r="R2190">
        <f t="shared" si="170"/>
        <v>26</v>
      </c>
      <c r="S2190" t="str">
        <f t="shared" si="171"/>
        <v>13–36 months</v>
      </c>
      <c r="T2190">
        <f>_xlfn.XLOOKUP(A2190,performance_pivot!$A:$A,performance_pivot!$B:$B,"Missing")</f>
        <v>4</v>
      </c>
      <c r="U2190">
        <f>_xlfn.XLOOKUP(A2190,compensation_cleaned!$A:$A,compensation_cleaned!$F:$F,"Missing")</f>
        <v>746435.40070921986</v>
      </c>
      <c r="V2190" t="str">
        <f t="shared" si="172"/>
        <v>Below Avg Pay</v>
      </c>
      <c r="W2190" t="str">
        <f t="shared" si="173"/>
        <v>High Performer</v>
      </c>
      <c r="Y2190" t="str">
        <f t="shared" si="174"/>
        <v>Underpaid High Performer</v>
      </c>
    </row>
    <row r="2191" spans="1:25">
      <c r="A2191" s="11" t="s">
        <v>2377</v>
      </c>
      <c r="B2191" s="12" t="s">
        <v>11</v>
      </c>
      <c r="C2191" s="12">
        <v>32</v>
      </c>
      <c r="D2191" s="12" t="s">
        <v>20</v>
      </c>
      <c r="E2191" s="12" t="s">
        <v>37</v>
      </c>
      <c r="F2191" s="12" t="s">
        <v>43</v>
      </c>
      <c r="G2191" s="13">
        <v>44429</v>
      </c>
      <c r="H2191" s="12" t="s">
        <v>585</v>
      </c>
      <c r="I2191" s="12" t="s">
        <v>23</v>
      </c>
      <c r="J2191" s="14" t="s">
        <v>24</v>
      </c>
      <c r="K2191" t="str">
        <f>_xlfn.XLOOKUP(A2191,attrition_cleaned!$A:$A,attrition_cleaned!$B:$B,"Missing")</f>
        <v>No</v>
      </c>
      <c r="L2191" s="13"/>
      <c r="M2191">
        <f>_xlfn.XLOOKUP(A2191,compensation_cleaned!$A:$A,compensation_cleaned!$B:$B,"Missing")</f>
        <v>1955615</v>
      </c>
      <c r="N2191">
        <f>_xlfn.XLOOKUP(A2191,compensation_cleaned!$A:$A,compensation_cleaned!$C:$C,"Missing")</f>
        <v>240268</v>
      </c>
      <c r="O2191" t="str">
        <f>_xlfn.XLOOKUP(A2191,compensation_cleaned!$A:$A,compensation_cleaned!$D:$D,"Missing")</f>
        <v>L5</v>
      </c>
      <c r="P2191">
        <f>_xlfn.XLOOKUP(A2191,engagement_pivot!$A:$A,engagement_pivot!$B:$B,"Missing")</f>
        <v>5</v>
      </c>
      <c r="Q2191" t="str">
        <f>IF(
  _xlfn.XLOOKUP(A2191, engagement_pivot!A:A, engagement_pivot!C:C, 0) &gt; 0,
  "Yes",
  "No"
)</f>
        <v>Yes</v>
      </c>
      <c r="R2191">
        <f t="shared" si="170"/>
        <v>28</v>
      </c>
      <c r="S2191" t="str">
        <f t="shared" si="171"/>
        <v>13–36 months</v>
      </c>
      <c r="T2191">
        <f>_xlfn.XLOOKUP(A2191,performance_pivot!$A:$A,performance_pivot!$B:$B,"Missing")</f>
        <v>5</v>
      </c>
      <c r="U2191">
        <f>_xlfn.XLOOKUP(A2191,compensation_cleaned!$A:$A,compensation_cleaned!$F:$F,"Missing")</f>
        <v>1044648.4727722772</v>
      </c>
      <c r="V2191" t="str">
        <f t="shared" si="172"/>
        <v>Above Avg Pay</v>
      </c>
      <c r="W2191" t="str">
        <f t="shared" si="173"/>
        <v>High Performer</v>
      </c>
      <c r="Y2191" t="str">
        <f t="shared" si="174"/>
        <v>Well Aligned</v>
      </c>
    </row>
    <row r="2192" spans="1:25">
      <c r="A2192" s="7" t="s">
        <v>2378</v>
      </c>
      <c r="B2192" s="8" t="s">
        <v>11</v>
      </c>
      <c r="C2192" s="8">
        <v>36</v>
      </c>
      <c r="D2192" s="8" t="s">
        <v>12</v>
      </c>
      <c r="E2192" s="8" t="s">
        <v>37</v>
      </c>
      <c r="F2192" s="8" t="s">
        <v>38</v>
      </c>
      <c r="G2192" s="9">
        <v>44865</v>
      </c>
      <c r="H2192" s="8" t="s">
        <v>179</v>
      </c>
      <c r="I2192" s="8" t="s">
        <v>45</v>
      </c>
      <c r="J2192" s="10" t="s">
        <v>24</v>
      </c>
      <c r="K2192" t="str">
        <f>_xlfn.XLOOKUP(A2192,attrition_cleaned!$A:$A,attrition_cleaned!$B:$B,"Missing")</f>
        <v>No</v>
      </c>
      <c r="L2192" s="9"/>
      <c r="M2192">
        <f>_xlfn.XLOOKUP(A2192,compensation_cleaned!$A:$A,compensation_cleaned!$B:$B,"Missing")</f>
        <v>1128065</v>
      </c>
      <c r="N2192">
        <f>_xlfn.XLOOKUP(A2192,compensation_cleaned!$A:$A,compensation_cleaned!$C:$C,"Missing")</f>
        <v>160819</v>
      </c>
      <c r="O2192" t="str">
        <f>_xlfn.XLOOKUP(A2192,compensation_cleaned!$A:$A,compensation_cleaned!$D:$D,"Missing")</f>
        <v>L3</v>
      </c>
      <c r="P2192">
        <f>_xlfn.XLOOKUP(A2192,engagement_pivot!$A:$A,engagement_pivot!$B:$B,"Missing")</f>
        <v>5</v>
      </c>
      <c r="Q2192" t="str">
        <f>IF(
  _xlfn.XLOOKUP(A2192, engagement_pivot!A:A, engagement_pivot!C:C, 0) &gt; 0,
  "Yes",
  "No"
)</f>
        <v>Yes</v>
      </c>
      <c r="R2192">
        <f t="shared" si="170"/>
        <v>14</v>
      </c>
      <c r="S2192" t="str">
        <f t="shared" si="171"/>
        <v>13–36 months</v>
      </c>
      <c r="T2192">
        <f>_xlfn.XLOOKUP(A2192,performance_pivot!$A:$A,performance_pivot!$B:$B,"Missing")</f>
        <v>4.25</v>
      </c>
      <c r="U2192">
        <f>_xlfn.XLOOKUP(A2192,compensation_cleaned!$A:$A,compensation_cleaned!$F:$F,"Missing")</f>
        <v>1044648.4727722772</v>
      </c>
      <c r="V2192" t="str">
        <f t="shared" si="172"/>
        <v>Above Avg Pay</v>
      </c>
      <c r="W2192" t="str">
        <f t="shared" si="173"/>
        <v>High Performer</v>
      </c>
      <c r="Y2192" t="str">
        <f t="shared" si="174"/>
        <v>Well Aligned</v>
      </c>
    </row>
    <row r="2193" spans="1:25">
      <c r="A2193" s="11" t="s">
        <v>2379</v>
      </c>
      <c r="B2193" s="12" t="s">
        <v>11</v>
      </c>
      <c r="C2193" s="12">
        <v>44</v>
      </c>
      <c r="D2193" s="12" t="s">
        <v>12</v>
      </c>
      <c r="E2193" s="12" t="s">
        <v>37</v>
      </c>
      <c r="F2193" s="12" t="s">
        <v>43</v>
      </c>
      <c r="G2193" s="13">
        <v>43613</v>
      </c>
      <c r="H2193" s="12" t="s">
        <v>364</v>
      </c>
      <c r="I2193" s="12" t="s">
        <v>23</v>
      </c>
      <c r="J2193" s="14" t="s">
        <v>24</v>
      </c>
      <c r="K2193" t="str">
        <f>_xlfn.XLOOKUP(A2193,attrition_cleaned!$A:$A,attrition_cleaned!$B:$B,"Missing")</f>
        <v>No</v>
      </c>
      <c r="L2193" s="13"/>
      <c r="M2193">
        <f>_xlfn.XLOOKUP(A2193,compensation_cleaned!$A:$A,compensation_cleaned!$B:$B,"Missing")</f>
        <v>1460516</v>
      </c>
      <c r="N2193">
        <f>_xlfn.XLOOKUP(A2193,compensation_cleaned!$A:$A,compensation_cleaned!$C:$C,"Missing")</f>
        <v>146987</v>
      </c>
      <c r="O2193" t="str">
        <f>_xlfn.XLOOKUP(A2193,compensation_cleaned!$A:$A,compensation_cleaned!$D:$D,"Missing")</f>
        <v>L4</v>
      </c>
      <c r="P2193">
        <f>_xlfn.XLOOKUP(A2193,engagement_pivot!$A:$A,engagement_pivot!$B:$B,"Missing")</f>
        <v>4.333333333333333</v>
      </c>
      <c r="Q2193" t="str">
        <f>IF(
  _xlfn.XLOOKUP(A2193, engagement_pivot!A:A, engagement_pivot!C:C, 0) &gt; 0,
  "Yes",
  "No"
)</f>
        <v>Yes</v>
      </c>
      <c r="R2193">
        <f t="shared" si="170"/>
        <v>55</v>
      </c>
      <c r="S2193" t="str">
        <f t="shared" si="171"/>
        <v>37+ months</v>
      </c>
      <c r="T2193">
        <f>_xlfn.XLOOKUP(A2193,performance_pivot!$A:$A,performance_pivot!$B:$B,"Missing")</f>
        <v>4.666666666666667</v>
      </c>
      <c r="U2193">
        <f>_xlfn.XLOOKUP(A2193,compensation_cleaned!$A:$A,compensation_cleaned!$F:$F,"Missing")</f>
        <v>1044648.4727722772</v>
      </c>
      <c r="V2193" t="str">
        <f t="shared" si="172"/>
        <v>Above Avg Pay</v>
      </c>
      <c r="W2193" t="str">
        <f t="shared" si="173"/>
        <v>High Performer</v>
      </c>
      <c r="Y2193" t="str">
        <f t="shared" si="174"/>
        <v>Well Aligned</v>
      </c>
    </row>
    <row r="2194" spans="1:25">
      <c r="A2194" s="7" t="s">
        <v>2380</v>
      </c>
      <c r="B2194" s="8" t="s">
        <v>19</v>
      </c>
      <c r="C2194" s="8">
        <v>43</v>
      </c>
      <c r="D2194" s="8" t="s">
        <v>12</v>
      </c>
      <c r="E2194" s="8" t="s">
        <v>49</v>
      </c>
      <c r="F2194" s="8" t="s">
        <v>65</v>
      </c>
      <c r="G2194" s="9">
        <v>43953</v>
      </c>
      <c r="H2194" s="8" t="s">
        <v>128</v>
      </c>
      <c r="I2194" s="8" t="s">
        <v>45</v>
      </c>
      <c r="J2194" s="10" t="s">
        <v>24</v>
      </c>
      <c r="K2194" t="str">
        <f>_xlfn.XLOOKUP(A2194,attrition_cleaned!$A:$A,attrition_cleaned!$B:$B,"Missing")</f>
        <v>No</v>
      </c>
      <c r="L2194" s="9"/>
      <c r="M2194">
        <f>_xlfn.XLOOKUP(A2194,compensation_cleaned!$A:$A,compensation_cleaned!$B:$B,"Missing")</f>
        <v>478580</v>
      </c>
      <c r="N2194">
        <f>_xlfn.XLOOKUP(A2194,compensation_cleaned!$A:$A,compensation_cleaned!$C:$C,"Missing")</f>
        <v>48018</v>
      </c>
      <c r="O2194" t="str">
        <f>_xlfn.XLOOKUP(A2194,compensation_cleaned!$A:$A,compensation_cleaned!$D:$D,"Missing")</f>
        <v>L1</v>
      </c>
      <c r="P2194">
        <f>_xlfn.XLOOKUP(A2194,engagement_pivot!$A:$A,engagement_pivot!$B:$B,"Missing")</f>
        <v>1</v>
      </c>
      <c r="Q2194" t="str">
        <f>IF(
  _xlfn.XLOOKUP(A2194, engagement_pivot!A:A, engagement_pivot!C:C, 0) &gt; 0,
  "Yes",
  "No"
)</f>
        <v>Yes</v>
      </c>
      <c r="R2194">
        <f t="shared" si="170"/>
        <v>43</v>
      </c>
      <c r="S2194" t="str">
        <f t="shared" si="171"/>
        <v>37+ months</v>
      </c>
      <c r="T2194">
        <f>_xlfn.XLOOKUP(A2194,performance_pivot!$A:$A,performance_pivot!$B:$B,"Missing")</f>
        <v>3.75</v>
      </c>
      <c r="U2194">
        <f>_xlfn.XLOOKUP(A2194,compensation_cleaned!$A:$A,compensation_cleaned!$F:$F,"Missing")</f>
        <v>499723.03723404254</v>
      </c>
      <c r="V2194" t="str">
        <f t="shared" si="172"/>
        <v>Below Avg Pay</v>
      </c>
      <c r="W2194" t="str">
        <f t="shared" si="173"/>
        <v>Low/Avg Performer</v>
      </c>
      <c r="Y2194" t="str">
        <f t="shared" si="174"/>
        <v>Low Pay &amp; Low Performance</v>
      </c>
    </row>
    <row r="2195" spans="1:25">
      <c r="A2195" s="11" t="s">
        <v>2381</v>
      </c>
      <c r="B2195" s="12" t="s">
        <v>11</v>
      </c>
      <c r="C2195" s="12">
        <v>27</v>
      </c>
      <c r="D2195" s="12" t="s">
        <v>20</v>
      </c>
      <c r="E2195" s="12" t="s">
        <v>49</v>
      </c>
      <c r="F2195" s="12" t="s">
        <v>68</v>
      </c>
      <c r="G2195" s="13">
        <v>44284</v>
      </c>
      <c r="H2195" s="12" t="s">
        <v>90</v>
      </c>
      <c r="I2195" s="12" t="s">
        <v>31</v>
      </c>
      <c r="J2195" s="14" t="s">
        <v>17</v>
      </c>
      <c r="K2195" t="str">
        <f>_xlfn.XLOOKUP(A2195,attrition_cleaned!$A:$A,attrition_cleaned!$B:$B,"Missing")</f>
        <v>Yes</v>
      </c>
      <c r="L2195" s="13">
        <v>45592</v>
      </c>
      <c r="M2195">
        <f>_xlfn.XLOOKUP(A2195,compensation_cleaned!$A:$A,compensation_cleaned!$B:$B,"Missing")</f>
        <v>623160</v>
      </c>
      <c r="N2195">
        <f>_xlfn.XLOOKUP(A2195,compensation_cleaned!$A:$A,compensation_cleaned!$C:$C,"Missing")</f>
        <v>34347</v>
      </c>
      <c r="O2195" t="str">
        <f>_xlfn.XLOOKUP(A2195,compensation_cleaned!$A:$A,compensation_cleaned!$D:$D,"Missing")</f>
        <v>L2</v>
      </c>
      <c r="P2195">
        <f>_xlfn.XLOOKUP(A2195,engagement_pivot!$A:$A,engagement_pivot!$B:$B,"Missing")</f>
        <v>4</v>
      </c>
      <c r="Q2195" t="str">
        <f>IF(
  _xlfn.XLOOKUP(A2195, engagement_pivot!A:A, engagement_pivot!C:C, 0) &gt; 0,
  "Yes",
  "No"
)</f>
        <v>Yes</v>
      </c>
      <c r="R2195">
        <f t="shared" si="170"/>
        <v>42</v>
      </c>
      <c r="S2195" t="str">
        <f t="shared" si="171"/>
        <v>37+ months</v>
      </c>
      <c r="T2195">
        <f>_xlfn.XLOOKUP(A2195,performance_pivot!$A:$A,performance_pivot!$B:$B,"Missing")</f>
        <v>3</v>
      </c>
      <c r="U2195">
        <f>_xlfn.XLOOKUP(A2195,compensation_cleaned!$A:$A,compensation_cleaned!$F:$F,"Missing")</f>
        <v>746435.40070921986</v>
      </c>
      <c r="V2195" t="str">
        <f t="shared" si="172"/>
        <v>Below Avg Pay</v>
      </c>
      <c r="W2195" t="str">
        <f t="shared" si="173"/>
        <v>Low/Avg Performer</v>
      </c>
      <c r="Y2195" t="str">
        <f t="shared" si="174"/>
        <v>Low Pay &amp; Low Performance</v>
      </c>
    </row>
    <row r="2196" spans="1:25">
      <c r="A2196" s="7" t="s">
        <v>2382</v>
      </c>
      <c r="B2196" s="8" t="s">
        <v>11</v>
      </c>
      <c r="C2196" s="8">
        <v>41</v>
      </c>
      <c r="D2196" s="8" t="s">
        <v>12</v>
      </c>
      <c r="E2196" s="8" t="s">
        <v>49</v>
      </c>
      <c r="F2196" s="8" t="s">
        <v>50</v>
      </c>
      <c r="G2196" s="9">
        <v>42747</v>
      </c>
      <c r="H2196" s="8" t="s">
        <v>146</v>
      </c>
      <c r="I2196" s="8" t="s">
        <v>31</v>
      </c>
      <c r="J2196" s="10" t="s">
        <v>24</v>
      </c>
      <c r="K2196" t="str">
        <f>_xlfn.XLOOKUP(A2196,attrition_cleaned!$A:$A,attrition_cleaned!$B:$B,"Missing")</f>
        <v>No</v>
      </c>
      <c r="L2196" s="9"/>
      <c r="M2196">
        <f>_xlfn.XLOOKUP(A2196,compensation_cleaned!$A:$A,compensation_cleaned!$B:$B,"Missing")</f>
        <v>1097475</v>
      </c>
      <c r="N2196">
        <f>_xlfn.XLOOKUP(A2196,compensation_cleaned!$A:$A,compensation_cleaned!$C:$C,"Missing")</f>
        <v>152963</v>
      </c>
      <c r="O2196" t="str">
        <f>_xlfn.XLOOKUP(A2196,compensation_cleaned!$A:$A,compensation_cleaned!$D:$D,"Missing")</f>
        <v>L3</v>
      </c>
      <c r="P2196">
        <f>_xlfn.XLOOKUP(A2196,engagement_pivot!$A:$A,engagement_pivot!$B:$B,"Missing")</f>
        <v>3</v>
      </c>
      <c r="Q2196" t="str">
        <f>IF(
  _xlfn.XLOOKUP(A2196, engagement_pivot!A:A, engagement_pivot!C:C, 0) &gt; 0,
  "Yes",
  "No"
)</f>
        <v>Yes</v>
      </c>
      <c r="R2196">
        <f t="shared" si="170"/>
        <v>83</v>
      </c>
      <c r="S2196" t="str">
        <f t="shared" si="171"/>
        <v>37+ months</v>
      </c>
      <c r="T2196">
        <f>_xlfn.XLOOKUP(A2196,performance_pivot!$A:$A,performance_pivot!$B:$B,"Missing")</f>
        <v>3.5</v>
      </c>
      <c r="U2196">
        <f>_xlfn.XLOOKUP(A2196,compensation_cleaned!$A:$A,compensation_cleaned!$F:$F,"Missing")</f>
        <v>1044648.4727722772</v>
      </c>
      <c r="V2196" t="str">
        <f t="shared" si="172"/>
        <v>Above Avg Pay</v>
      </c>
      <c r="W2196" t="str">
        <f t="shared" si="173"/>
        <v>Low/Avg Performer</v>
      </c>
      <c r="Y2196" t="str">
        <f t="shared" si="174"/>
        <v>Overpaid Low Performer</v>
      </c>
    </row>
    <row r="2197" spans="1:25">
      <c r="A2197" s="11" t="s">
        <v>2383</v>
      </c>
      <c r="B2197" s="12" t="s">
        <v>19</v>
      </c>
      <c r="C2197" s="12">
        <v>30</v>
      </c>
      <c r="D2197" s="12" t="s">
        <v>12</v>
      </c>
      <c r="E2197" s="12" t="s">
        <v>26</v>
      </c>
      <c r="F2197" s="12" t="s">
        <v>27</v>
      </c>
      <c r="G2197" s="13">
        <v>44023</v>
      </c>
      <c r="H2197" s="12" t="s">
        <v>683</v>
      </c>
      <c r="I2197" s="12" t="s">
        <v>45</v>
      </c>
      <c r="J2197" s="14" t="s">
        <v>24</v>
      </c>
      <c r="K2197" t="str">
        <f>_xlfn.XLOOKUP(A2197,attrition_cleaned!$A:$A,attrition_cleaned!$B:$B,"Missing")</f>
        <v>Yes</v>
      </c>
      <c r="L2197" s="13">
        <v>44804</v>
      </c>
      <c r="M2197">
        <f>_xlfn.XLOOKUP(A2197,compensation_cleaned!$A:$A,compensation_cleaned!$B:$B,"Missing")</f>
        <v>1104825</v>
      </c>
      <c r="N2197">
        <f>_xlfn.XLOOKUP(A2197,compensation_cleaned!$A:$A,compensation_cleaned!$C:$C,"Missing")</f>
        <v>76190</v>
      </c>
      <c r="O2197" t="str">
        <f>_xlfn.XLOOKUP(A2197,compensation_cleaned!$A:$A,compensation_cleaned!$D:$D,"Missing")</f>
        <v>L3</v>
      </c>
      <c r="P2197">
        <f>_xlfn.XLOOKUP(A2197,engagement_pivot!$A:$A,engagement_pivot!$B:$B,"Missing")</f>
        <v>3</v>
      </c>
      <c r="Q2197" t="str">
        <f>IF(
  _xlfn.XLOOKUP(A2197, engagement_pivot!A:A, engagement_pivot!C:C, 0) &gt; 0,
  "Yes",
  "No"
)</f>
        <v>Yes</v>
      </c>
      <c r="R2197">
        <f t="shared" si="170"/>
        <v>25</v>
      </c>
      <c r="S2197" t="str">
        <f t="shared" si="171"/>
        <v>13–36 months</v>
      </c>
      <c r="T2197">
        <f>_xlfn.XLOOKUP(A2197,performance_pivot!$A:$A,performance_pivot!$B:$B,"Missing")</f>
        <v>3</v>
      </c>
      <c r="U2197">
        <f>_xlfn.XLOOKUP(A2197,compensation_cleaned!$A:$A,compensation_cleaned!$F:$F,"Missing")</f>
        <v>1044648.4727722772</v>
      </c>
      <c r="V2197" t="str">
        <f t="shared" si="172"/>
        <v>Above Avg Pay</v>
      </c>
      <c r="W2197" t="str">
        <f t="shared" si="173"/>
        <v>Low/Avg Performer</v>
      </c>
      <c r="Y2197" t="str">
        <f t="shared" si="174"/>
        <v>Overpaid Low Performer</v>
      </c>
    </row>
    <row r="2198" spans="1:25">
      <c r="A2198" s="7" t="s">
        <v>2384</v>
      </c>
      <c r="B2198" s="8" t="s">
        <v>11</v>
      </c>
      <c r="C2198" s="8">
        <v>23</v>
      </c>
      <c r="D2198" s="8" t="s">
        <v>12</v>
      </c>
      <c r="E2198" s="8" t="s">
        <v>26</v>
      </c>
      <c r="F2198" s="8" t="s">
        <v>27</v>
      </c>
      <c r="G2198" s="9">
        <v>43480</v>
      </c>
      <c r="H2198" s="8" t="s">
        <v>767</v>
      </c>
      <c r="I2198" s="8" t="s">
        <v>31</v>
      </c>
      <c r="J2198" s="10" t="s">
        <v>24</v>
      </c>
      <c r="K2198" t="str">
        <f>_xlfn.XLOOKUP(A2198,attrition_cleaned!$A:$A,attrition_cleaned!$B:$B,"Missing")</f>
        <v>Yes</v>
      </c>
      <c r="L2198" s="9">
        <v>44500</v>
      </c>
      <c r="M2198">
        <f>_xlfn.XLOOKUP(A2198,compensation_cleaned!$A:$A,compensation_cleaned!$B:$B,"Missing")</f>
        <v>1243403</v>
      </c>
      <c r="N2198">
        <f>_xlfn.XLOOKUP(A2198,compensation_cleaned!$A:$A,compensation_cleaned!$C:$C,"Missing")</f>
        <v>85859</v>
      </c>
      <c r="O2198" t="str">
        <f>_xlfn.XLOOKUP(A2198,compensation_cleaned!$A:$A,compensation_cleaned!$D:$D,"Missing")</f>
        <v>L4</v>
      </c>
      <c r="P2198">
        <f>_xlfn.XLOOKUP(A2198,engagement_pivot!$A:$A,engagement_pivot!$B:$B,"Missing")</f>
        <v>4</v>
      </c>
      <c r="Q2198" t="str">
        <f>IF(
  _xlfn.XLOOKUP(A2198, engagement_pivot!A:A, engagement_pivot!C:C, 0) &gt; 0,
  "Yes",
  "No"
)</f>
        <v>Yes</v>
      </c>
      <c r="R2198">
        <f t="shared" si="170"/>
        <v>33</v>
      </c>
      <c r="S2198" t="str">
        <f t="shared" si="171"/>
        <v>13–36 months</v>
      </c>
      <c r="T2198">
        <f>_xlfn.XLOOKUP(A2198,performance_pivot!$A:$A,performance_pivot!$B:$B,"Missing")</f>
        <v>3</v>
      </c>
      <c r="U2198">
        <f>_xlfn.XLOOKUP(A2198,compensation_cleaned!$A:$A,compensation_cleaned!$F:$F,"Missing")</f>
        <v>1044648.4727722772</v>
      </c>
      <c r="V2198" t="str">
        <f t="shared" si="172"/>
        <v>Above Avg Pay</v>
      </c>
      <c r="W2198" t="str">
        <f t="shared" si="173"/>
        <v>Low/Avg Performer</v>
      </c>
      <c r="Y2198" t="str">
        <f t="shared" si="174"/>
        <v>Overpaid Low Performer</v>
      </c>
    </row>
    <row r="2199" spans="1:25">
      <c r="A2199" s="11" t="s">
        <v>2385</v>
      </c>
      <c r="B2199" s="12" t="s">
        <v>11</v>
      </c>
      <c r="C2199" s="12">
        <v>23</v>
      </c>
      <c r="D2199" s="12" t="s">
        <v>12</v>
      </c>
      <c r="E2199" s="12" t="s">
        <v>33</v>
      </c>
      <c r="F2199" s="12" t="s">
        <v>34</v>
      </c>
      <c r="G2199" s="13">
        <v>44396</v>
      </c>
      <c r="H2199" s="12" t="s">
        <v>422</v>
      </c>
      <c r="I2199" s="12" t="s">
        <v>70</v>
      </c>
      <c r="J2199" s="14" t="s">
        <v>24</v>
      </c>
      <c r="K2199" t="str">
        <f>_xlfn.XLOOKUP(A2199,attrition_cleaned!$A:$A,attrition_cleaned!$B:$B,"Missing")</f>
        <v>No</v>
      </c>
      <c r="L2199" s="13"/>
      <c r="M2199">
        <f>_xlfn.XLOOKUP(A2199,compensation_cleaned!$A:$A,compensation_cleaned!$B:$B,"Missing")</f>
        <v>806265</v>
      </c>
      <c r="N2199">
        <f>_xlfn.XLOOKUP(A2199,compensation_cleaned!$A:$A,compensation_cleaned!$C:$C,"Missing")</f>
        <v>50212</v>
      </c>
      <c r="O2199" t="str">
        <f>_xlfn.XLOOKUP(A2199,compensation_cleaned!$A:$A,compensation_cleaned!$D:$D,"Missing")</f>
        <v>L2</v>
      </c>
      <c r="P2199">
        <f>_xlfn.XLOOKUP(A2199,engagement_pivot!$A:$A,engagement_pivot!$B:$B,"Missing")</f>
        <v>2.6666666666666665</v>
      </c>
      <c r="Q2199" t="str">
        <f>IF(
  _xlfn.XLOOKUP(A2199, engagement_pivot!A:A, engagement_pivot!C:C, 0) &gt; 0,
  "Yes",
  "No"
)</f>
        <v>Yes</v>
      </c>
      <c r="R2199">
        <f t="shared" si="170"/>
        <v>29</v>
      </c>
      <c r="S2199" t="str">
        <f t="shared" si="171"/>
        <v>13–36 months</v>
      </c>
      <c r="T2199">
        <f>_xlfn.XLOOKUP(A2199,performance_pivot!$A:$A,performance_pivot!$B:$B,"Missing")</f>
        <v>3</v>
      </c>
      <c r="U2199">
        <f>_xlfn.XLOOKUP(A2199,compensation_cleaned!$A:$A,compensation_cleaned!$F:$F,"Missing")</f>
        <v>746435.40070921986</v>
      </c>
      <c r="V2199" t="str">
        <f t="shared" si="172"/>
        <v>Above Avg Pay</v>
      </c>
      <c r="W2199" t="str">
        <f t="shared" si="173"/>
        <v>Low/Avg Performer</v>
      </c>
      <c r="Y2199" t="str">
        <f t="shared" si="174"/>
        <v>Overpaid Low Performer</v>
      </c>
    </row>
    <row r="2200" spans="1:25">
      <c r="A2200" s="7" t="s">
        <v>2386</v>
      </c>
      <c r="B2200" s="8" t="s">
        <v>19</v>
      </c>
      <c r="C2200" s="8">
        <v>35</v>
      </c>
      <c r="D2200" s="8" t="s">
        <v>12</v>
      </c>
      <c r="E2200" s="8" t="s">
        <v>26</v>
      </c>
      <c r="F2200" s="8" t="s">
        <v>58</v>
      </c>
      <c r="G2200" s="9">
        <v>44706</v>
      </c>
      <c r="H2200" s="8" t="s">
        <v>124</v>
      </c>
      <c r="I2200" s="8" t="s">
        <v>31</v>
      </c>
      <c r="J2200" s="10" t="s">
        <v>24</v>
      </c>
      <c r="K2200" t="str">
        <f>_xlfn.XLOOKUP(A2200,attrition_cleaned!$A:$A,attrition_cleaned!$B:$B,"Missing")</f>
        <v>No</v>
      </c>
      <c r="L2200" s="9"/>
      <c r="M2200">
        <f>_xlfn.XLOOKUP(A2200,compensation_cleaned!$A:$A,compensation_cleaned!$B:$B,"Missing")</f>
        <v>657538</v>
      </c>
      <c r="N2200">
        <f>_xlfn.XLOOKUP(A2200,compensation_cleaned!$A:$A,compensation_cleaned!$C:$C,"Missing")</f>
        <v>51403</v>
      </c>
      <c r="O2200" t="str">
        <f>_xlfn.XLOOKUP(A2200,compensation_cleaned!$A:$A,compensation_cleaned!$D:$D,"Missing")</f>
        <v>L2</v>
      </c>
      <c r="P2200">
        <f>_xlfn.XLOOKUP(A2200,engagement_pivot!$A:$A,engagement_pivot!$B:$B,"Missing")</f>
        <v>3</v>
      </c>
      <c r="Q2200" t="str">
        <f>IF(
  _xlfn.XLOOKUP(A2200, engagement_pivot!A:A, engagement_pivot!C:C, 0) &gt; 0,
  "Yes",
  "No"
)</f>
        <v>Yes</v>
      </c>
      <c r="R2200">
        <f t="shared" si="170"/>
        <v>19</v>
      </c>
      <c r="S2200" t="str">
        <f t="shared" si="171"/>
        <v>13–36 months</v>
      </c>
      <c r="T2200">
        <f>_xlfn.XLOOKUP(A2200,performance_pivot!$A:$A,performance_pivot!$B:$B,"Missing")</f>
        <v>4.666666666666667</v>
      </c>
      <c r="U2200">
        <f>_xlfn.XLOOKUP(A2200,compensation_cleaned!$A:$A,compensation_cleaned!$F:$F,"Missing")</f>
        <v>746435.40070921986</v>
      </c>
      <c r="V2200" t="str">
        <f t="shared" si="172"/>
        <v>Below Avg Pay</v>
      </c>
      <c r="W2200" t="str">
        <f t="shared" si="173"/>
        <v>High Performer</v>
      </c>
      <c r="Y2200" t="str">
        <f t="shared" si="174"/>
        <v>Underpaid High Performer</v>
      </c>
    </row>
    <row r="2201" spans="1:25">
      <c r="A2201" s="11" t="s">
        <v>2387</v>
      </c>
      <c r="B2201" s="12" t="s">
        <v>19</v>
      </c>
      <c r="C2201" s="12">
        <v>44</v>
      </c>
      <c r="D2201" s="12" t="s">
        <v>12</v>
      </c>
      <c r="E2201" s="12" t="s">
        <v>33</v>
      </c>
      <c r="F2201" s="12" t="s">
        <v>112</v>
      </c>
      <c r="G2201" s="13">
        <v>45175</v>
      </c>
      <c r="H2201" s="12" t="s">
        <v>389</v>
      </c>
      <c r="I2201" s="12" t="s">
        <v>56</v>
      </c>
      <c r="J2201" s="14" t="s">
        <v>17</v>
      </c>
      <c r="K2201" t="str">
        <f>_xlfn.XLOOKUP(A2201,attrition_cleaned!$A:$A,attrition_cleaned!$B:$B,"Missing")</f>
        <v>No</v>
      </c>
      <c r="L2201" s="13"/>
      <c r="M2201">
        <f>_xlfn.XLOOKUP(A2201,compensation_cleaned!$A:$A,compensation_cleaned!$B:$B,"Missing")</f>
        <v>637419</v>
      </c>
      <c r="N2201">
        <f>_xlfn.XLOOKUP(A2201,compensation_cleaned!$A:$A,compensation_cleaned!$C:$C,"Missing")</f>
        <v>60413</v>
      </c>
      <c r="O2201" t="str">
        <f>_xlfn.XLOOKUP(A2201,compensation_cleaned!$A:$A,compensation_cleaned!$D:$D,"Missing")</f>
        <v>L2</v>
      </c>
      <c r="P2201">
        <f>_xlfn.XLOOKUP(A2201,engagement_pivot!$A:$A,engagement_pivot!$B:$B,"Missing")</f>
        <v>3.5</v>
      </c>
      <c r="Q2201" t="str">
        <f>IF(
  _xlfn.XLOOKUP(A2201, engagement_pivot!A:A, engagement_pivot!C:C, 0) &gt; 0,
  "Yes",
  "No"
)</f>
        <v>Yes</v>
      </c>
      <c r="R2201">
        <f t="shared" si="170"/>
        <v>3</v>
      </c>
      <c r="S2201" t="str">
        <f t="shared" si="171"/>
        <v>0–12 months</v>
      </c>
      <c r="T2201">
        <f>_xlfn.XLOOKUP(A2201,performance_pivot!$A:$A,performance_pivot!$B:$B,"Missing")</f>
        <v>3.6666666666666665</v>
      </c>
      <c r="U2201">
        <f>_xlfn.XLOOKUP(A2201,compensation_cleaned!$A:$A,compensation_cleaned!$F:$F,"Missing")</f>
        <v>746435.40070921986</v>
      </c>
      <c r="V2201" t="str">
        <f t="shared" si="172"/>
        <v>Below Avg Pay</v>
      </c>
      <c r="W2201" t="str">
        <f t="shared" si="173"/>
        <v>Low/Avg Performer</v>
      </c>
      <c r="Y2201" t="str">
        <f t="shared" si="174"/>
        <v>Low Pay &amp; Low Performance</v>
      </c>
    </row>
    <row r="2202" spans="1:25">
      <c r="A2202" s="7" t="s">
        <v>2388</v>
      </c>
      <c r="B2202" s="8" t="s">
        <v>19</v>
      </c>
      <c r="C2202" s="8">
        <v>38</v>
      </c>
      <c r="D2202" s="8" t="s">
        <v>12</v>
      </c>
      <c r="E2202" s="8" t="s">
        <v>26</v>
      </c>
      <c r="F2202" s="8" t="s">
        <v>27</v>
      </c>
      <c r="G2202" s="9">
        <v>43367</v>
      </c>
      <c r="H2202" s="8" t="s">
        <v>416</v>
      </c>
      <c r="I2202" s="8" t="s">
        <v>56</v>
      </c>
      <c r="J2202" s="10" t="s">
        <v>24</v>
      </c>
      <c r="K2202" t="str">
        <f>_xlfn.XLOOKUP(A2202,attrition_cleaned!$A:$A,attrition_cleaned!$B:$B,"Missing")</f>
        <v>No</v>
      </c>
      <c r="L2202" s="9"/>
      <c r="M2202">
        <f>_xlfn.XLOOKUP(A2202,compensation_cleaned!$A:$A,compensation_cleaned!$B:$B,"Missing")</f>
        <v>812389</v>
      </c>
      <c r="N2202">
        <f>_xlfn.XLOOKUP(A2202,compensation_cleaned!$A:$A,compensation_cleaned!$C:$C,"Missing")</f>
        <v>63617</v>
      </c>
      <c r="O2202" t="str">
        <f>_xlfn.XLOOKUP(A2202,compensation_cleaned!$A:$A,compensation_cleaned!$D:$D,"Missing")</f>
        <v>L2</v>
      </c>
      <c r="P2202">
        <f>_xlfn.XLOOKUP(A2202,engagement_pivot!$A:$A,engagement_pivot!$B:$B,"Missing")</f>
        <v>3.5</v>
      </c>
      <c r="Q2202" t="str">
        <f>IF(
  _xlfn.XLOOKUP(A2202, engagement_pivot!A:A, engagement_pivot!C:C, 0) &gt; 0,
  "Yes",
  "No"
)</f>
        <v>Yes</v>
      </c>
      <c r="R2202">
        <f t="shared" si="170"/>
        <v>63</v>
      </c>
      <c r="S2202" t="str">
        <f t="shared" si="171"/>
        <v>37+ months</v>
      </c>
      <c r="T2202">
        <f>_xlfn.XLOOKUP(A2202,performance_pivot!$A:$A,performance_pivot!$B:$B,"Missing")</f>
        <v>3</v>
      </c>
      <c r="U2202">
        <f>_xlfn.XLOOKUP(A2202,compensation_cleaned!$A:$A,compensation_cleaned!$F:$F,"Missing")</f>
        <v>746435.40070921986</v>
      </c>
      <c r="V2202" t="str">
        <f t="shared" si="172"/>
        <v>Above Avg Pay</v>
      </c>
      <c r="W2202" t="str">
        <f t="shared" si="173"/>
        <v>Low/Avg Performer</v>
      </c>
      <c r="Y2202" t="str">
        <f t="shared" si="174"/>
        <v>Overpaid Low Performer</v>
      </c>
    </row>
    <row r="2203" spans="1:25">
      <c r="A2203" s="11" t="s">
        <v>2389</v>
      </c>
      <c r="B2203" s="12" t="s">
        <v>11</v>
      </c>
      <c r="C2203" s="12">
        <v>23</v>
      </c>
      <c r="D2203" s="12" t="s">
        <v>20</v>
      </c>
      <c r="E2203" s="12" t="s">
        <v>37</v>
      </c>
      <c r="F2203" s="12" t="s">
        <v>43</v>
      </c>
      <c r="G2203" s="13">
        <v>44011</v>
      </c>
      <c r="H2203" s="12" t="s">
        <v>166</v>
      </c>
      <c r="I2203" s="12" t="s">
        <v>70</v>
      </c>
      <c r="J2203" s="14" t="s">
        <v>24</v>
      </c>
      <c r="K2203" t="str">
        <f>_xlfn.XLOOKUP(A2203,attrition_cleaned!$A:$A,attrition_cleaned!$B:$B,"Missing")</f>
        <v>No</v>
      </c>
      <c r="L2203" s="13"/>
      <c r="M2203">
        <f>_xlfn.XLOOKUP(A2203,compensation_cleaned!$A:$A,compensation_cleaned!$B:$B,"Missing")</f>
        <v>521695</v>
      </c>
      <c r="N2203">
        <f>_xlfn.XLOOKUP(A2203,compensation_cleaned!$A:$A,compensation_cleaned!$C:$C,"Missing")</f>
        <v>52005</v>
      </c>
      <c r="O2203" t="str">
        <f>_xlfn.XLOOKUP(A2203,compensation_cleaned!$A:$A,compensation_cleaned!$D:$D,"Missing")</f>
        <v>L1</v>
      </c>
      <c r="P2203">
        <f>_xlfn.XLOOKUP(A2203,engagement_pivot!$A:$A,engagement_pivot!$B:$B,"Missing")</f>
        <v>3.5</v>
      </c>
      <c r="Q2203" t="str">
        <f>IF(
  _xlfn.XLOOKUP(A2203, engagement_pivot!A:A, engagement_pivot!C:C, 0) &gt; 0,
  "Yes",
  "No"
)</f>
        <v>Yes</v>
      </c>
      <c r="R2203">
        <f t="shared" si="170"/>
        <v>42</v>
      </c>
      <c r="S2203" t="str">
        <f t="shared" si="171"/>
        <v>37+ months</v>
      </c>
      <c r="T2203">
        <f>_xlfn.XLOOKUP(A2203,performance_pivot!$A:$A,performance_pivot!$B:$B,"Missing")</f>
        <v>2.6666666666666665</v>
      </c>
      <c r="U2203">
        <f>_xlfn.XLOOKUP(A2203,compensation_cleaned!$A:$A,compensation_cleaned!$F:$F,"Missing")</f>
        <v>499723.03723404254</v>
      </c>
      <c r="V2203" t="str">
        <f t="shared" si="172"/>
        <v>Above Avg Pay</v>
      </c>
      <c r="W2203" t="str">
        <f t="shared" si="173"/>
        <v>Low/Avg Performer</v>
      </c>
      <c r="Y2203" t="str">
        <f t="shared" si="174"/>
        <v>Overpaid Low Performer</v>
      </c>
    </row>
    <row r="2204" spans="1:25">
      <c r="A2204" s="7" t="s">
        <v>2390</v>
      </c>
      <c r="B2204" s="8" t="s">
        <v>19</v>
      </c>
      <c r="C2204" s="8">
        <v>25</v>
      </c>
      <c r="D2204" s="8" t="s">
        <v>12</v>
      </c>
      <c r="E2204" s="8" t="s">
        <v>13</v>
      </c>
      <c r="F2204" s="8" t="s">
        <v>21</v>
      </c>
      <c r="G2204" s="9">
        <v>42936</v>
      </c>
      <c r="H2204" s="8" t="s">
        <v>181</v>
      </c>
      <c r="I2204" s="8" t="s">
        <v>16</v>
      </c>
      <c r="J2204" s="10" t="s">
        <v>24</v>
      </c>
      <c r="K2204" t="str">
        <f>_xlfn.XLOOKUP(A2204,attrition_cleaned!$A:$A,attrition_cleaned!$B:$B,"Missing")</f>
        <v>No</v>
      </c>
      <c r="L2204" s="9"/>
      <c r="M2204">
        <f>_xlfn.XLOOKUP(A2204,compensation_cleaned!$A:$A,compensation_cleaned!$B:$B,"Missing")</f>
        <v>524905</v>
      </c>
      <c r="N2204">
        <f>_xlfn.XLOOKUP(A2204,compensation_cleaned!$A:$A,compensation_cleaned!$C:$C,"Missing")</f>
        <v>75240</v>
      </c>
      <c r="O2204" t="str">
        <f>_xlfn.XLOOKUP(A2204,compensation_cleaned!$A:$A,compensation_cleaned!$D:$D,"Missing")</f>
        <v>L1</v>
      </c>
      <c r="P2204">
        <f>_xlfn.XLOOKUP(A2204,engagement_pivot!$A:$A,engagement_pivot!$B:$B,"Missing")</f>
        <v>3.3333333333333335</v>
      </c>
      <c r="Q2204" t="str">
        <f>IF(
  _xlfn.XLOOKUP(A2204, engagement_pivot!A:A, engagement_pivot!C:C, 0) &gt; 0,
  "Yes",
  "No"
)</f>
        <v>Yes</v>
      </c>
      <c r="R2204">
        <f t="shared" si="170"/>
        <v>77</v>
      </c>
      <c r="S2204" t="str">
        <f t="shared" si="171"/>
        <v>37+ months</v>
      </c>
      <c r="T2204">
        <f>_xlfn.XLOOKUP(A2204,performance_pivot!$A:$A,performance_pivot!$B:$B,"Missing")</f>
        <v>2.5</v>
      </c>
      <c r="U2204">
        <f>_xlfn.XLOOKUP(A2204,compensation_cleaned!$A:$A,compensation_cleaned!$F:$F,"Missing")</f>
        <v>499723.03723404254</v>
      </c>
      <c r="V2204" t="str">
        <f t="shared" si="172"/>
        <v>Above Avg Pay</v>
      </c>
      <c r="W2204" t="str">
        <f t="shared" si="173"/>
        <v>Low/Avg Performer</v>
      </c>
      <c r="Y2204" t="str">
        <f t="shared" si="174"/>
        <v>Overpaid Low Performer</v>
      </c>
    </row>
    <row r="2205" spans="1:25">
      <c r="A2205" s="11" t="s">
        <v>2391</v>
      </c>
      <c r="B2205" s="12" t="s">
        <v>11</v>
      </c>
      <c r="C2205" s="12">
        <v>43</v>
      </c>
      <c r="D2205" s="12" t="s">
        <v>12</v>
      </c>
      <c r="E2205" s="12" t="s">
        <v>49</v>
      </c>
      <c r="F2205" s="12" t="s">
        <v>50</v>
      </c>
      <c r="G2205" s="13">
        <v>42740</v>
      </c>
      <c r="H2205" s="12" t="s">
        <v>47</v>
      </c>
      <c r="I2205" s="12" t="s">
        <v>70</v>
      </c>
      <c r="J2205" s="14" t="s">
        <v>17</v>
      </c>
      <c r="K2205" t="str">
        <f>_xlfn.XLOOKUP(A2205,attrition_cleaned!$A:$A,attrition_cleaned!$B:$B,"Missing")</f>
        <v>No</v>
      </c>
      <c r="L2205" s="13"/>
      <c r="M2205">
        <f>_xlfn.XLOOKUP(A2205,compensation_cleaned!$A:$A,compensation_cleaned!$B:$B,"Missing")</f>
        <v>935544</v>
      </c>
      <c r="N2205">
        <f>_xlfn.XLOOKUP(A2205,compensation_cleaned!$A:$A,compensation_cleaned!$C:$C,"Missing")</f>
        <v>91507</v>
      </c>
      <c r="O2205" t="str">
        <f>_xlfn.XLOOKUP(A2205,compensation_cleaned!$A:$A,compensation_cleaned!$D:$D,"Missing")</f>
        <v>L3</v>
      </c>
      <c r="P2205">
        <f>_xlfn.XLOOKUP(A2205,engagement_pivot!$A:$A,engagement_pivot!$B:$B,"Missing")</f>
        <v>2</v>
      </c>
      <c r="Q2205" t="str">
        <f>IF(
  _xlfn.XLOOKUP(A2205, engagement_pivot!A:A, engagement_pivot!C:C, 0) &gt; 0,
  "Yes",
  "No"
)</f>
        <v>Yes</v>
      </c>
      <c r="R2205">
        <f t="shared" si="170"/>
        <v>83</v>
      </c>
      <c r="S2205" t="str">
        <f t="shared" si="171"/>
        <v>37+ months</v>
      </c>
      <c r="T2205">
        <f>_xlfn.XLOOKUP(A2205,performance_pivot!$A:$A,performance_pivot!$B:$B,"Missing")</f>
        <v>4.25</v>
      </c>
      <c r="U2205">
        <f>_xlfn.XLOOKUP(A2205,compensation_cleaned!$A:$A,compensation_cleaned!$F:$F,"Missing")</f>
        <v>1044648.4727722772</v>
      </c>
      <c r="V2205" t="str">
        <f t="shared" si="172"/>
        <v>Below Avg Pay</v>
      </c>
      <c r="W2205" t="str">
        <f t="shared" si="173"/>
        <v>High Performer</v>
      </c>
      <c r="Y2205" t="str">
        <f t="shared" si="174"/>
        <v>Underpaid High Performer</v>
      </c>
    </row>
    <row r="2206" spans="1:25">
      <c r="A2206" s="7" t="s">
        <v>2392</v>
      </c>
      <c r="B2206" s="8" t="s">
        <v>19</v>
      </c>
      <c r="C2206" s="8">
        <v>43</v>
      </c>
      <c r="D2206" s="8" t="s">
        <v>12</v>
      </c>
      <c r="E2206" s="8" t="s">
        <v>26</v>
      </c>
      <c r="F2206" s="8" t="s">
        <v>27</v>
      </c>
      <c r="G2206" s="9">
        <v>43369</v>
      </c>
      <c r="H2206" s="8" t="s">
        <v>157</v>
      </c>
      <c r="I2206" s="8" t="s">
        <v>70</v>
      </c>
      <c r="J2206" s="10" t="s">
        <v>24</v>
      </c>
      <c r="K2206" t="str">
        <f>_xlfn.XLOOKUP(A2206,attrition_cleaned!$A:$A,attrition_cleaned!$B:$B,"Missing")</f>
        <v>No</v>
      </c>
      <c r="L2206" s="9"/>
      <c r="M2206">
        <f>_xlfn.XLOOKUP(A2206,compensation_cleaned!$A:$A,compensation_cleaned!$B:$B,"Missing")</f>
        <v>549553</v>
      </c>
      <c r="N2206">
        <f>_xlfn.XLOOKUP(A2206,compensation_cleaned!$A:$A,compensation_cleaned!$C:$C,"Missing")</f>
        <v>47290</v>
      </c>
      <c r="O2206" t="str">
        <f>_xlfn.XLOOKUP(A2206,compensation_cleaned!$A:$A,compensation_cleaned!$D:$D,"Missing")</f>
        <v>L1</v>
      </c>
      <c r="P2206">
        <f>_xlfn.XLOOKUP(A2206,engagement_pivot!$A:$A,engagement_pivot!$B:$B,"Missing")</f>
        <v>3</v>
      </c>
      <c r="Q2206" t="str">
        <f>IF(
  _xlfn.XLOOKUP(A2206, engagement_pivot!A:A, engagement_pivot!C:C, 0) &gt; 0,
  "Yes",
  "No"
)</f>
        <v>Yes</v>
      </c>
      <c r="R2206">
        <f t="shared" si="170"/>
        <v>63</v>
      </c>
      <c r="S2206" t="str">
        <f t="shared" si="171"/>
        <v>37+ months</v>
      </c>
      <c r="T2206">
        <f>_xlfn.XLOOKUP(A2206,performance_pivot!$A:$A,performance_pivot!$B:$B,"Missing")</f>
        <v>3</v>
      </c>
      <c r="U2206">
        <f>_xlfn.XLOOKUP(A2206,compensation_cleaned!$A:$A,compensation_cleaned!$F:$F,"Missing")</f>
        <v>499723.03723404254</v>
      </c>
      <c r="V2206" t="str">
        <f t="shared" si="172"/>
        <v>Above Avg Pay</v>
      </c>
      <c r="W2206" t="str">
        <f t="shared" si="173"/>
        <v>Low/Avg Performer</v>
      </c>
      <c r="Y2206" t="str">
        <f t="shared" si="174"/>
        <v>Overpaid Low Performer</v>
      </c>
    </row>
    <row r="2207" spans="1:25">
      <c r="A2207" s="11" t="s">
        <v>2393</v>
      </c>
      <c r="B2207" s="12" t="s">
        <v>19</v>
      </c>
      <c r="C2207" s="12">
        <v>30</v>
      </c>
      <c r="D2207" s="12" t="s">
        <v>20</v>
      </c>
      <c r="E2207" s="12" t="s">
        <v>49</v>
      </c>
      <c r="F2207" s="12" t="s">
        <v>50</v>
      </c>
      <c r="G2207" s="13">
        <v>43287</v>
      </c>
      <c r="H2207" s="12" t="s">
        <v>511</v>
      </c>
      <c r="I2207" s="12" t="s">
        <v>31</v>
      </c>
      <c r="J2207" s="14" t="s">
        <v>24</v>
      </c>
      <c r="K2207" t="str">
        <f>_xlfn.XLOOKUP(A2207,attrition_cleaned!$A:$A,attrition_cleaned!$B:$B,"Missing")</f>
        <v>No</v>
      </c>
      <c r="L2207" s="13"/>
      <c r="M2207">
        <f>_xlfn.XLOOKUP(A2207,compensation_cleaned!$A:$A,compensation_cleaned!$B:$B,"Missing")</f>
        <v>512314</v>
      </c>
      <c r="N2207">
        <f>_xlfn.XLOOKUP(A2207,compensation_cleaned!$A:$A,compensation_cleaned!$C:$C,"Missing")</f>
        <v>38302</v>
      </c>
      <c r="O2207" t="str">
        <f>_xlfn.XLOOKUP(A2207,compensation_cleaned!$A:$A,compensation_cleaned!$D:$D,"Missing")</f>
        <v>L1</v>
      </c>
      <c r="P2207">
        <f>_xlfn.XLOOKUP(A2207,engagement_pivot!$A:$A,engagement_pivot!$B:$B,"Missing")</f>
        <v>5</v>
      </c>
      <c r="Q2207" t="str">
        <f>IF(
  _xlfn.XLOOKUP(A2207, engagement_pivot!A:A, engagement_pivot!C:C, 0) &gt; 0,
  "Yes",
  "No"
)</f>
        <v>Yes</v>
      </c>
      <c r="R2207">
        <f t="shared" si="170"/>
        <v>65</v>
      </c>
      <c r="S2207" t="str">
        <f t="shared" si="171"/>
        <v>37+ months</v>
      </c>
      <c r="T2207">
        <f>_xlfn.XLOOKUP(A2207,performance_pivot!$A:$A,performance_pivot!$B:$B,"Missing")</f>
        <v>3</v>
      </c>
      <c r="U2207">
        <f>_xlfn.XLOOKUP(A2207,compensation_cleaned!$A:$A,compensation_cleaned!$F:$F,"Missing")</f>
        <v>499723.03723404254</v>
      </c>
      <c r="V2207" t="str">
        <f t="shared" si="172"/>
        <v>Above Avg Pay</v>
      </c>
      <c r="W2207" t="str">
        <f t="shared" si="173"/>
        <v>Low/Avg Performer</v>
      </c>
      <c r="Y2207" t="str">
        <f t="shared" si="174"/>
        <v>Overpaid Low Performer</v>
      </c>
    </row>
    <row r="2208" spans="1:25">
      <c r="A2208" s="7" t="s">
        <v>2394</v>
      </c>
      <c r="B2208" s="8" t="s">
        <v>19</v>
      </c>
      <c r="C2208" s="8">
        <v>40</v>
      </c>
      <c r="D2208" s="8" t="s">
        <v>20</v>
      </c>
      <c r="E2208" s="8" t="s">
        <v>37</v>
      </c>
      <c r="F2208" s="8" t="s">
        <v>43</v>
      </c>
      <c r="G2208" s="9">
        <v>43789</v>
      </c>
      <c r="H2208" s="8" t="s">
        <v>534</v>
      </c>
      <c r="I2208" s="8" t="s">
        <v>56</v>
      </c>
      <c r="J2208" s="10" t="s">
        <v>24</v>
      </c>
      <c r="K2208" t="str">
        <f>_xlfn.XLOOKUP(A2208,attrition_cleaned!$A:$A,attrition_cleaned!$B:$B,"Missing")</f>
        <v>No</v>
      </c>
      <c r="L2208" s="9"/>
      <c r="M2208">
        <f>_xlfn.XLOOKUP(A2208,compensation_cleaned!$A:$A,compensation_cleaned!$B:$B,"Missing")</f>
        <v>927562</v>
      </c>
      <c r="N2208">
        <f>_xlfn.XLOOKUP(A2208,compensation_cleaned!$A:$A,compensation_cleaned!$C:$C,"Missing")</f>
        <v>84033</v>
      </c>
      <c r="O2208" t="str">
        <f>_xlfn.XLOOKUP(A2208,compensation_cleaned!$A:$A,compensation_cleaned!$D:$D,"Missing")</f>
        <v>L3</v>
      </c>
      <c r="P2208">
        <f>_xlfn.XLOOKUP(A2208,engagement_pivot!$A:$A,engagement_pivot!$B:$B,"Missing")</f>
        <v>2</v>
      </c>
      <c r="Q2208" t="str">
        <f>IF(
  _xlfn.XLOOKUP(A2208, engagement_pivot!A:A, engagement_pivot!C:C, 0) &gt; 0,
  "Yes",
  "No"
)</f>
        <v>Yes</v>
      </c>
      <c r="R2208">
        <f t="shared" si="170"/>
        <v>49</v>
      </c>
      <c r="S2208" t="str">
        <f t="shared" si="171"/>
        <v>37+ months</v>
      </c>
      <c r="T2208">
        <f>_xlfn.XLOOKUP(A2208,performance_pivot!$A:$A,performance_pivot!$B:$B,"Missing")</f>
        <v>3.5</v>
      </c>
      <c r="U2208">
        <f>_xlfn.XLOOKUP(A2208,compensation_cleaned!$A:$A,compensation_cleaned!$F:$F,"Missing")</f>
        <v>1044648.4727722772</v>
      </c>
      <c r="V2208" t="str">
        <f t="shared" si="172"/>
        <v>Below Avg Pay</v>
      </c>
      <c r="W2208" t="str">
        <f t="shared" si="173"/>
        <v>Low/Avg Performer</v>
      </c>
      <c r="Y2208" t="str">
        <f t="shared" si="174"/>
        <v>Low Pay &amp; Low Performance</v>
      </c>
    </row>
    <row r="2209" spans="1:25">
      <c r="A2209" s="11" t="s">
        <v>2395</v>
      </c>
      <c r="B2209" s="12" t="s">
        <v>19</v>
      </c>
      <c r="C2209" s="12">
        <v>27</v>
      </c>
      <c r="D2209" s="12" t="s">
        <v>12</v>
      </c>
      <c r="E2209" s="12" t="s">
        <v>49</v>
      </c>
      <c r="F2209" s="12" t="s">
        <v>65</v>
      </c>
      <c r="G2209" s="13">
        <v>43260</v>
      </c>
      <c r="H2209" s="12" t="s">
        <v>435</v>
      </c>
      <c r="I2209" s="12" t="s">
        <v>45</v>
      </c>
      <c r="J2209" s="14" t="s">
        <v>24</v>
      </c>
      <c r="K2209" t="str">
        <f>_xlfn.XLOOKUP(A2209,attrition_cleaned!$A:$A,attrition_cleaned!$B:$B,"Missing")</f>
        <v>No</v>
      </c>
      <c r="L2209" s="13"/>
      <c r="M2209">
        <f>_xlfn.XLOOKUP(A2209,compensation_cleaned!$A:$A,compensation_cleaned!$B:$B,"Missing")</f>
        <v>1235337</v>
      </c>
      <c r="N2209">
        <f>_xlfn.XLOOKUP(A2209,compensation_cleaned!$A:$A,compensation_cleaned!$C:$C,"Missing")</f>
        <v>170091</v>
      </c>
      <c r="O2209" t="str">
        <f>_xlfn.XLOOKUP(A2209,compensation_cleaned!$A:$A,compensation_cleaned!$D:$D,"Missing")</f>
        <v>L4</v>
      </c>
      <c r="P2209">
        <f>_xlfn.XLOOKUP(A2209,engagement_pivot!$A:$A,engagement_pivot!$B:$B,"Missing")</f>
        <v>4.333333333333333</v>
      </c>
      <c r="Q2209" t="str">
        <f>IF(
  _xlfn.XLOOKUP(A2209, engagement_pivot!A:A, engagement_pivot!C:C, 0) &gt; 0,
  "Yes",
  "No"
)</f>
        <v>Yes</v>
      </c>
      <c r="R2209">
        <f t="shared" si="170"/>
        <v>66</v>
      </c>
      <c r="S2209" t="str">
        <f t="shared" si="171"/>
        <v>37+ months</v>
      </c>
      <c r="T2209">
        <f>_xlfn.XLOOKUP(A2209,performance_pivot!$A:$A,performance_pivot!$B:$B,"Missing")</f>
        <v>3.5</v>
      </c>
      <c r="U2209">
        <f>_xlfn.XLOOKUP(A2209,compensation_cleaned!$A:$A,compensation_cleaned!$F:$F,"Missing")</f>
        <v>1044648.4727722772</v>
      </c>
      <c r="V2209" t="str">
        <f t="shared" si="172"/>
        <v>Above Avg Pay</v>
      </c>
      <c r="W2209" t="str">
        <f t="shared" si="173"/>
        <v>Low/Avg Performer</v>
      </c>
      <c r="Y2209" t="str">
        <f t="shared" si="174"/>
        <v>Overpaid Low Performer</v>
      </c>
    </row>
    <row r="2210" spans="1:25">
      <c r="A2210" s="7" t="s">
        <v>2396</v>
      </c>
      <c r="B2210" s="8" t="s">
        <v>11</v>
      </c>
      <c r="C2210" s="8">
        <v>24</v>
      </c>
      <c r="D2210" s="8" t="s">
        <v>20</v>
      </c>
      <c r="E2210" s="8" t="s">
        <v>26</v>
      </c>
      <c r="F2210" s="8" t="s">
        <v>58</v>
      </c>
      <c r="G2210" s="9">
        <v>44887</v>
      </c>
      <c r="H2210" s="8" t="s">
        <v>120</v>
      </c>
      <c r="I2210" s="8" t="s">
        <v>56</v>
      </c>
      <c r="J2210" s="10" t="s">
        <v>24</v>
      </c>
      <c r="K2210" t="str">
        <f>_xlfn.XLOOKUP(A2210,attrition_cleaned!$A:$A,attrition_cleaned!$B:$B,"Missing")</f>
        <v>No</v>
      </c>
      <c r="L2210" s="9"/>
      <c r="M2210">
        <f>_xlfn.XLOOKUP(A2210,compensation_cleaned!$A:$A,compensation_cleaned!$B:$B,"Missing")</f>
        <v>1018462</v>
      </c>
      <c r="N2210">
        <f>_xlfn.XLOOKUP(A2210,compensation_cleaned!$A:$A,compensation_cleaned!$C:$C,"Missing")</f>
        <v>80188</v>
      </c>
      <c r="O2210" t="str">
        <f>_xlfn.XLOOKUP(A2210,compensation_cleaned!$A:$A,compensation_cleaned!$D:$D,"Missing")</f>
        <v>L3</v>
      </c>
      <c r="P2210">
        <f>_xlfn.XLOOKUP(A2210,engagement_pivot!$A:$A,engagement_pivot!$B:$B,"Missing")</f>
        <v>3</v>
      </c>
      <c r="Q2210" t="str">
        <f>IF(
  _xlfn.XLOOKUP(A2210, engagement_pivot!A:A, engagement_pivot!C:C, 0) &gt; 0,
  "Yes",
  "No"
)</f>
        <v>Yes</v>
      </c>
      <c r="R2210">
        <f t="shared" si="170"/>
        <v>13</v>
      </c>
      <c r="S2210" t="str">
        <f t="shared" si="171"/>
        <v>13–36 months</v>
      </c>
      <c r="T2210">
        <f>_xlfn.XLOOKUP(A2210,performance_pivot!$A:$A,performance_pivot!$B:$B,"Missing")</f>
        <v>4.5</v>
      </c>
      <c r="U2210">
        <f>_xlfn.XLOOKUP(A2210,compensation_cleaned!$A:$A,compensation_cleaned!$F:$F,"Missing")</f>
        <v>1044648.4727722772</v>
      </c>
      <c r="V2210" t="str">
        <f t="shared" si="172"/>
        <v>Below Avg Pay</v>
      </c>
      <c r="W2210" t="str">
        <f t="shared" si="173"/>
        <v>High Performer</v>
      </c>
      <c r="Y2210" t="str">
        <f t="shared" si="174"/>
        <v>Underpaid High Performer</v>
      </c>
    </row>
    <row r="2211" spans="1:25">
      <c r="A2211" s="11" t="s">
        <v>2397</v>
      </c>
      <c r="B2211" s="12" t="s">
        <v>11</v>
      </c>
      <c r="C2211" s="12">
        <v>25</v>
      </c>
      <c r="D2211" s="12" t="s">
        <v>20</v>
      </c>
      <c r="E2211" s="12" t="s">
        <v>26</v>
      </c>
      <c r="F2211" s="12" t="s">
        <v>58</v>
      </c>
      <c r="G2211" s="13">
        <v>44009</v>
      </c>
      <c r="H2211" s="12" t="s">
        <v>247</v>
      </c>
      <c r="I2211" s="12" t="s">
        <v>23</v>
      </c>
      <c r="J2211" s="14" t="s">
        <v>24</v>
      </c>
      <c r="K2211" t="str">
        <f>_xlfn.XLOOKUP(A2211,attrition_cleaned!$A:$A,attrition_cleaned!$B:$B,"Missing")</f>
        <v>No</v>
      </c>
      <c r="L2211" s="13"/>
      <c r="M2211">
        <f>_xlfn.XLOOKUP(A2211,compensation_cleaned!$A:$A,compensation_cleaned!$B:$B,"Missing")</f>
        <v>2123322</v>
      </c>
      <c r="N2211">
        <f>_xlfn.XLOOKUP(A2211,compensation_cleaned!$A:$A,compensation_cleaned!$C:$C,"Missing")</f>
        <v>179498</v>
      </c>
      <c r="O2211" t="str">
        <f>_xlfn.XLOOKUP(A2211,compensation_cleaned!$A:$A,compensation_cleaned!$D:$D,"Missing")</f>
        <v>L5</v>
      </c>
      <c r="P2211">
        <f>_xlfn.XLOOKUP(A2211,engagement_pivot!$A:$A,engagement_pivot!$B:$B,"Missing")</f>
        <v>5</v>
      </c>
      <c r="Q2211" t="str">
        <f>IF(
  _xlfn.XLOOKUP(A2211, engagement_pivot!A:A, engagement_pivot!C:C, 0) &gt; 0,
  "Yes",
  "No"
)</f>
        <v>Yes</v>
      </c>
      <c r="R2211">
        <f t="shared" si="170"/>
        <v>42</v>
      </c>
      <c r="S2211" t="str">
        <f t="shared" si="171"/>
        <v>37+ months</v>
      </c>
      <c r="T2211">
        <f>_xlfn.XLOOKUP(A2211,performance_pivot!$A:$A,performance_pivot!$B:$B,"Missing")</f>
        <v>3</v>
      </c>
      <c r="U2211">
        <f>_xlfn.XLOOKUP(A2211,compensation_cleaned!$A:$A,compensation_cleaned!$F:$F,"Missing")</f>
        <v>1044648.4727722772</v>
      </c>
      <c r="V2211" t="str">
        <f t="shared" si="172"/>
        <v>Above Avg Pay</v>
      </c>
      <c r="W2211" t="str">
        <f t="shared" si="173"/>
        <v>Low/Avg Performer</v>
      </c>
      <c r="Y2211" t="str">
        <f t="shared" si="174"/>
        <v>Overpaid Low Performer</v>
      </c>
    </row>
    <row r="2212" spans="1:25">
      <c r="A2212" s="7" t="s">
        <v>2398</v>
      </c>
      <c r="B2212" s="8" t="s">
        <v>11</v>
      </c>
      <c r="C2212" s="8">
        <v>25</v>
      </c>
      <c r="D2212" s="8" t="s">
        <v>12</v>
      </c>
      <c r="E2212" s="8" t="s">
        <v>13</v>
      </c>
      <c r="F2212" s="8" t="s">
        <v>21</v>
      </c>
      <c r="G2212" s="9">
        <v>44508</v>
      </c>
      <c r="H2212" s="8" t="s">
        <v>683</v>
      </c>
      <c r="I2212" s="8" t="s">
        <v>16</v>
      </c>
      <c r="J2212" s="10" t="s">
        <v>24</v>
      </c>
      <c r="K2212" t="str">
        <f>_xlfn.XLOOKUP(A2212,attrition_cleaned!$A:$A,attrition_cleaned!$B:$B,"Missing")</f>
        <v>No</v>
      </c>
      <c r="L2212" s="9"/>
      <c r="M2212">
        <f>_xlfn.XLOOKUP(A2212,compensation_cleaned!$A:$A,compensation_cleaned!$B:$B,"Missing")</f>
        <v>789185</v>
      </c>
      <c r="N2212">
        <f>_xlfn.XLOOKUP(A2212,compensation_cleaned!$A:$A,compensation_cleaned!$C:$C,"Missing")</f>
        <v>55056</v>
      </c>
      <c r="O2212" t="str">
        <f>_xlfn.XLOOKUP(A2212,compensation_cleaned!$A:$A,compensation_cleaned!$D:$D,"Missing")</f>
        <v>L2</v>
      </c>
      <c r="P2212">
        <f>_xlfn.XLOOKUP(A2212,engagement_pivot!$A:$A,engagement_pivot!$B:$B,"Missing")</f>
        <v>2</v>
      </c>
      <c r="Q2212" t="str">
        <f>IF(
  _xlfn.XLOOKUP(A2212, engagement_pivot!A:A, engagement_pivot!C:C, 0) &gt; 0,
  "Yes",
  "No"
)</f>
        <v>Yes</v>
      </c>
      <c r="R2212">
        <f t="shared" si="170"/>
        <v>25</v>
      </c>
      <c r="S2212" t="str">
        <f t="shared" si="171"/>
        <v>13–36 months</v>
      </c>
      <c r="T2212">
        <f>_xlfn.XLOOKUP(A2212,performance_pivot!$A:$A,performance_pivot!$B:$B,"Missing")</f>
        <v>4.5</v>
      </c>
      <c r="U2212">
        <f>_xlfn.XLOOKUP(A2212,compensation_cleaned!$A:$A,compensation_cleaned!$F:$F,"Missing")</f>
        <v>746435.40070921986</v>
      </c>
      <c r="V2212" t="str">
        <f t="shared" si="172"/>
        <v>Above Avg Pay</v>
      </c>
      <c r="W2212" t="str">
        <f t="shared" si="173"/>
        <v>High Performer</v>
      </c>
      <c r="Y2212" t="str">
        <f t="shared" si="174"/>
        <v>Well Aligned</v>
      </c>
    </row>
    <row r="2213" spans="1:25">
      <c r="A2213" s="11" t="s">
        <v>2399</v>
      </c>
      <c r="B2213" s="12" t="s">
        <v>19</v>
      </c>
      <c r="C2213" s="12">
        <v>28</v>
      </c>
      <c r="D2213" s="12" t="s">
        <v>12</v>
      </c>
      <c r="E2213" s="12" t="s">
        <v>33</v>
      </c>
      <c r="F2213" s="12" t="s">
        <v>112</v>
      </c>
      <c r="G2213" s="13">
        <v>44129</v>
      </c>
      <c r="H2213" s="12" t="s">
        <v>743</v>
      </c>
      <c r="I2213" s="12" t="s">
        <v>45</v>
      </c>
      <c r="J2213" s="14" t="s">
        <v>24</v>
      </c>
      <c r="K2213" t="str">
        <f>_xlfn.XLOOKUP(A2213,attrition_cleaned!$A:$A,attrition_cleaned!$B:$B,"Missing")</f>
        <v>No</v>
      </c>
      <c r="L2213" s="13"/>
      <c r="M2213">
        <f>_xlfn.XLOOKUP(A2213,compensation_cleaned!$A:$A,compensation_cleaned!$B:$B,"Missing")</f>
        <v>957465</v>
      </c>
      <c r="N2213">
        <f>_xlfn.XLOOKUP(A2213,compensation_cleaned!$A:$A,compensation_cleaned!$C:$C,"Missing")</f>
        <v>52569</v>
      </c>
      <c r="O2213" t="str">
        <f>_xlfn.XLOOKUP(A2213,compensation_cleaned!$A:$A,compensation_cleaned!$D:$D,"Missing")</f>
        <v>L3</v>
      </c>
      <c r="P2213">
        <f>_xlfn.XLOOKUP(A2213,engagement_pivot!$A:$A,engagement_pivot!$B:$B,"Missing")</f>
        <v>4</v>
      </c>
      <c r="Q2213" t="str">
        <f>IF(
  _xlfn.XLOOKUP(A2213, engagement_pivot!A:A, engagement_pivot!C:C, 0) &gt; 0,
  "Yes",
  "No"
)</f>
        <v>Yes</v>
      </c>
      <c r="R2213">
        <f t="shared" si="170"/>
        <v>38</v>
      </c>
      <c r="S2213" t="str">
        <f t="shared" si="171"/>
        <v>37+ months</v>
      </c>
      <c r="T2213">
        <f>_xlfn.XLOOKUP(A2213,performance_pivot!$A:$A,performance_pivot!$B:$B,"Missing")</f>
        <v>3</v>
      </c>
      <c r="U2213">
        <f>_xlfn.XLOOKUP(A2213,compensation_cleaned!$A:$A,compensation_cleaned!$F:$F,"Missing")</f>
        <v>1044648.4727722772</v>
      </c>
      <c r="V2213" t="str">
        <f t="shared" si="172"/>
        <v>Below Avg Pay</v>
      </c>
      <c r="W2213" t="str">
        <f t="shared" si="173"/>
        <v>Low/Avg Performer</v>
      </c>
      <c r="Y2213" t="str">
        <f t="shared" si="174"/>
        <v>Low Pay &amp; Low Performance</v>
      </c>
    </row>
    <row r="2214" spans="1:25">
      <c r="A2214" s="7" t="s">
        <v>2400</v>
      </c>
      <c r="B2214" s="8" t="s">
        <v>19</v>
      </c>
      <c r="C2214" s="8">
        <v>26</v>
      </c>
      <c r="D2214" s="8" t="s">
        <v>20</v>
      </c>
      <c r="E2214" s="8" t="s">
        <v>37</v>
      </c>
      <c r="F2214" s="8" t="s">
        <v>43</v>
      </c>
      <c r="G2214" s="9">
        <v>43478</v>
      </c>
      <c r="H2214" s="8" t="s">
        <v>304</v>
      </c>
      <c r="I2214" s="8" t="s">
        <v>56</v>
      </c>
      <c r="J2214" s="10" t="s">
        <v>24</v>
      </c>
      <c r="K2214" t="str">
        <f>_xlfn.XLOOKUP(A2214,attrition_cleaned!$A:$A,attrition_cleaned!$B:$B,"Missing")</f>
        <v>No</v>
      </c>
      <c r="L2214" s="9"/>
      <c r="M2214">
        <f>_xlfn.XLOOKUP(A2214,compensation_cleaned!$A:$A,compensation_cleaned!$B:$B,"Missing")</f>
        <v>780728</v>
      </c>
      <c r="N2214">
        <f>_xlfn.XLOOKUP(A2214,compensation_cleaned!$A:$A,compensation_cleaned!$C:$C,"Missing")</f>
        <v>57497</v>
      </c>
      <c r="O2214" t="str">
        <f>_xlfn.XLOOKUP(A2214,compensation_cleaned!$A:$A,compensation_cleaned!$D:$D,"Missing")</f>
        <v>L2</v>
      </c>
      <c r="P2214">
        <f>_xlfn.XLOOKUP(A2214,engagement_pivot!$A:$A,engagement_pivot!$B:$B,"Missing")</f>
        <v>3.6666666666666665</v>
      </c>
      <c r="Q2214" t="str">
        <f>IF(
  _xlfn.XLOOKUP(A2214, engagement_pivot!A:A, engagement_pivot!C:C, 0) &gt; 0,
  "Yes",
  "No"
)</f>
        <v>Yes</v>
      </c>
      <c r="R2214">
        <f t="shared" si="170"/>
        <v>59</v>
      </c>
      <c r="S2214" t="str">
        <f t="shared" si="171"/>
        <v>37+ months</v>
      </c>
      <c r="T2214">
        <f>_xlfn.XLOOKUP(A2214,performance_pivot!$A:$A,performance_pivot!$B:$B,"Missing")</f>
        <v>5</v>
      </c>
      <c r="U2214">
        <f>_xlfn.XLOOKUP(A2214,compensation_cleaned!$A:$A,compensation_cleaned!$F:$F,"Missing")</f>
        <v>746435.40070921986</v>
      </c>
      <c r="V2214" t="str">
        <f t="shared" si="172"/>
        <v>Above Avg Pay</v>
      </c>
      <c r="W2214" t="str">
        <f t="shared" si="173"/>
        <v>High Performer</v>
      </c>
      <c r="Y2214" t="str">
        <f t="shared" si="174"/>
        <v>Well Aligned</v>
      </c>
    </row>
    <row r="2215" spans="1:25">
      <c r="A2215" s="11" t="s">
        <v>2401</v>
      </c>
      <c r="B2215" s="12" t="s">
        <v>19</v>
      </c>
      <c r="C2215" s="12">
        <v>40</v>
      </c>
      <c r="D2215" s="12" t="s">
        <v>20</v>
      </c>
      <c r="E2215" s="12" t="s">
        <v>26</v>
      </c>
      <c r="F2215" s="12" t="s">
        <v>58</v>
      </c>
      <c r="G2215" s="13">
        <v>44194</v>
      </c>
      <c r="H2215" s="12" t="s">
        <v>94</v>
      </c>
      <c r="I2215" s="12" t="s">
        <v>16</v>
      </c>
      <c r="J2215" s="14" t="s">
        <v>17</v>
      </c>
      <c r="K2215" t="str">
        <f>_xlfn.XLOOKUP(A2215,attrition_cleaned!$A:$A,attrition_cleaned!$B:$B,"Missing")</f>
        <v>Yes</v>
      </c>
      <c r="L2215" s="13">
        <v>45037</v>
      </c>
      <c r="M2215">
        <f>_xlfn.XLOOKUP(A2215,compensation_cleaned!$A:$A,compensation_cleaned!$B:$B,"Missing")</f>
        <v>852167</v>
      </c>
      <c r="N2215">
        <f>_xlfn.XLOOKUP(A2215,compensation_cleaned!$A:$A,compensation_cleaned!$C:$C,"Missing")</f>
        <v>111224</v>
      </c>
      <c r="O2215" t="str">
        <f>_xlfn.XLOOKUP(A2215,compensation_cleaned!$A:$A,compensation_cleaned!$D:$D,"Missing")</f>
        <v>L2</v>
      </c>
      <c r="P2215">
        <f>_xlfn.XLOOKUP(A2215,engagement_pivot!$A:$A,engagement_pivot!$B:$B,"Missing")</f>
        <v>2.6666666666666665</v>
      </c>
      <c r="Q2215" t="str">
        <f>IF(
  _xlfn.XLOOKUP(A2215, engagement_pivot!A:A, engagement_pivot!C:C, 0) &gt; 0,
  "Yes",
  "No"
)</f>
        <v>Yes</v>
      </c>
      <c r="R2215">
        <f t="shared" si="170"/>
        <v>27</v>
      </c>
      <c r="S2215" t="str">
        <f t="shared" si="171"/>
        <v>13–36 months</v>
      </c>
      <c r="T2215">
        <f>_xlfn.XLOOKUP(A2215,performance_pivot!$A:$A,performance_pivot!$B:$B,"Missing")</f>
        <v>3</v>
      </c>
      <c r="U2215">
        <f>_xlfn.XLOOKUP(A2215,compensation_cleaned!$A:$A,compensation_cleaned!$F:$F,"Missing")</f>
        <v>746435.40070921986</v>
      </c>
      <c r="V2215" t="str">
        <f t="shared" si="172"/>
        <v>Above Avg Pay</v>
      </c>
      <c r="W2215" t="str">
        <f t="shared" si="173"/>
        <v>Low/Avg Performer</v>
      </c>
      <c r="Y2215" t="str">
        <f t="shared" si="174"/>
        <v>Overpaid Low Performer</v>
      </c>
    </row>
    <row r="2216" spans="1:25">
      <c r="A2216" s="7" t="s">
        <v>2402</v>
      </c>
      <c r="B2216" s="8" t="s">
        <v>19</v>
      </c>
      <c r="C2216" s="8">
        <v>44</v>
      </c>
      <c r="D2216" s="8" t="s">
        <v>12</v>
      </c>
      <c r="E2216" s="8" t="s">
        <v>49</v>
      </c>
      <c r="F2216" s="8" t="s">
        <v>68</v>
      </c>
      <c r="G2216" s="9">
        <v>42956</v>
      </c>
      <c r="H2216" s="8" t="s">
        <v>518</v>
      </c>
      <c r="I2216" s="8" t="s">
        <v>45</v>
      </c>
      <c r="J2216" s="10" t="s">
        <v>17</v>
      </c>
      <c r="K2216" t="str">
        <f>_xlfn.XLOOKUP(A2216,attrition_cleaned!$A:$A,attrition_cleaned!$B:$B,"Missing")</f>
        <v>No</v>
      </c>
      <c r="L2216" s="9"/>
      <c r="M2216">
        <f>_xlfn.XLOOKUP(A2216,compensation_cleaned!$A:$A,compensation_cleaned!$B:$B,"Missing")</f>
        <v>927729</v>
      </c>
      <c r="N2216">
        <f>_xlfn.XLOOKUP(A2216,compensation_cleaned!$A:$A,compensation_cleaned!$C:$C,"Missing")</f>
        <v>99197</v>
      </c>
      <c r="O2216" t="str">
        <f>_xlfn.XLOOKUP(A2216,compensation_cleaned!$A:$A,compensation_cleaned!$D:$D,"Missing")</f>
        <v>L3</v>
      </c>
      <c r="P2216">
        <f>_xlfn.XLOOKUP(A2216,engagement_pivot!$A:$A,engagement_pivot!$B:$B,"Missing")</f>
        <v>3</v>
      </c>
      <c r="Q2216" t="str">
        <f>IF(
  _xlfn.XLOOKUP(A2216, engagement_pivot!A:A, engagement_pivot!C:C, 0) &gt; 0,
  "Yes",
  "No"
)</f>
        <v>Yes</v>
      </c>
      <c r="R2216">
        <f t="shared" si="170"/>
        <v>76</v>
      </c>
      <c r="S2216" t="str">
        <f t="shared" si="171"/>
        <v>37+ months</v>
      </c>
      <c r="T2216">
        <f>_xlfn.XLOOKUP(A2216,performance_pivot!$A:$A,performance_pivot!$B:$B,"Missing")</f>
        <v>3.75</v>
      </c>
      <c r="U2216">
        <f>_xlfn.XLOOKUP(A2216,compensation_cleaned!$A:$A,compensation_cleaned!$F:$F,"Missing")</f>
        <v>1044648.4727722772</v>
      </c>
      <c r="V2216" t="str">
        <f t="shared" si="172"/>
        <v>Below Avg Pay</v>
      </c>
      <c r="W2216" t="str">
        <f t="shared" si="173"/>
        <v>Low/Avg Performer</v>
      </c>
      <c r="Y2216" t="str">
        <f t="shared" si="174"/>
        <v>Low Pay &amp; Low Performance</v>
      </c>
    </row>
    <row r="2217" spans="1:25">
      <c r="A2217" s="11" t="s">
        <v>2403</v>
      </c>
      <c r="B2217" s="12" t="s">
        <v>11</v>
      </c>
      <c r="C2217" s="12">
        <v>33</v>
      </c>
      <c r="D2217" s="12" t="s">
        <v>12</v>
      </c>
      <c r="E2217" s="12" t="s">
        <v>37</v>
      </c>
      <c r="F2217" s="12" t="s">
        <v>38</v>
      </c>
      <c r="G2217" s="13">
        <v>44169</v>
      </c>
      <c r="H2217" s="12" t="s">
        <v>895</v>
      </c>
      <c r="I2217" s="12" t="s">
        <v>31</v>
      </c>
      <c r="J2217" s="14" t="s">
        <v>24</v>
      </c>
      <c r="K2217" t="str">
        <f>_xlfn.XLOOKUP(A2217,attrition_cleaned!$A:$A,attrition_cleaned!$B:$B,"Missing")</f>
        <v>No</v>
      </c>
      <c r="L2217" s="13"/>
      <c r="M2217">
        <f>_xlfn.XLOOKUP(A2217,compensation_cleaned!$A:$A,compensation_cleaned!$B:$B,"Missing")</f>
        <v>1196026</v>
      </c>
      <c r="N2217">
        <f>_xlfn.XLOOKUP(A2217,compensation_cleaned!$A:$A,compensation_cleaned!$C:$C,"Missing")</f>
        <v>94545</v>
      </c>
      <c r="O2217" t="str">
        <f>_xlfn.XLOOKUP(A2217,compensation_cleaned!$A:$A,compensation_cleaned!$D:$D,"Missing")</f>
        <v>L3</v>
      </c>
      <c r="P2217">
        <f>_xlfn.XLOOKUP(A2217,engagement_pivot!$A:$A,engagement_pivot!$B:$B,"Missing")</f>
        <v>1.6666666666666667</v>
      </c>
      <c r="Q2217" t="str">
        <f>IF(
  _xlfn.XLOOKUP(A2217, engagement_pivot!A:A, engagement_pivot!C:C, 0) &gt; 0,
  "Yes",
  "No"
)</f>
        <v>Yes</v>
      </c>
      <c r="R2217">
        <f t="shared" si="170"/>
        <v>36</v>
      </c>
      <c r="S2217" t="str">
        <f t="shared" si="171"/>
        <v>13–36 months</v>
      </c>
      <c r="T2217">
        <f>_xlfn.XLOOKUP(A2217,performance_pivot!$A:$A,performance_pivot!$B:$B,"Missing")</f>
        <v>4</v>
      </c>
      <c r="U2217">
        <f>_xlfn.XLOOKUP(A2217,compensation_cleaned!$A:$A,compensation_cleaned!$F:$F,"Missing")</f>
        <v>1044648.4727722772</v>
      </c>
      <c r="V2217" t="str">
        <f t="shared" si="172"/>
        <v>Above Avg Pay</v>
      </c>
      <c r="W2217" t="str">
        <f t="shared" si="173"/>
        <v>High Performer</v>
      </c>
      <c r="Y2217" t="str">
        <f t="shared" si="174"/>
        <v>Well Aligned</v>
      </c>
    </row>
    <row r="2218" spans="1:25">
      <c r="A2218" s="7" t="s">
        <v>2404</v>
      </c>
      <c r="B2218" s="8" t="s">
        <v>19</v>
      </c>
      <c r="C2218" s="8">
        <v>22</v>
      </c>
      <c r="D2218" s="8" t="s">
        <v>12</v>
      </c>
      <c r="E2218" s="8" t="s">
        <v>26</v>
      </c>
      <c r="F2218" s="8" t="s">
        <v>58</v>
      </c>
      <c r="G2218" s="9">
        <v>44263</v>
      </c>
      <c r="H2218" s="8" t="s">
        <v>92</v>
      </c>
      <c r="I2218" s="8" t="s">
        <v>56</v>
      </c>
      <c r="J2218" s="10" t="s">
        <v>17</v>
      </c>
      <c r="K2218" t="str">
        <f>_xlfn.XLOOKUP(A2218,attrition_cleaned!$A:$A,attrition_cleaned!$B:$B,"Missing")</f>
        <v>Yes</v>
      </c>
      <c r="L2218" s="9">
        <v>45876</v>
      </c>
      <c r="M2218">
        <f>_xlfn.XLOOKUP(A2218,compensation_cleaned!$A:$A,compensation_cleaned!$B:$B,"Missing")</f>
        <v>588776</v>
      </c>
      <c r="N2218">
        <f>_xlfn.XLOOKUP(A2218,compensation_cleaned!$A:$A,compensation_cleaned!$C:$C,"Missing")</f>
        <v>59959</v>
      </c>
      <c r="O2218" t="str">
        <f>_xlfn.XLOOKUP(A2218,compensation_cleaned!$A:$A,compensation_cleaned!$D:$D,"Missing")</f>
        <v>L1</v>
      </c>
      <c r="P2218">
        <f>_xlfn.XLOOKUP(A2218,engagement_pivot!$A:$A,engagement_pivot!$B:$B,"Missing")</f>
        <v>2.6666666666666665</v>
      </c>
      <c r="Q2218" t="str">
        <f>IF(
  _xlfn.XLOOKUP(A2218, engagement_pivot!A:A, engagement_pivot!C:C, 0) &gt; 0,
  "Yes",
  "No"
)</f>
        <v>Yes</v>
      </c>
      <c r="R2218">
        <f t="shared" si="170"/>
        <v>52</v>
      </c>
      <c r="S2218" t="str">
        <f t="shared" si="171"/>
        <v>37+ months</v>
      </c>
      <c r="T2218">
        <f>_xlfn.XLOOKUP(A2218,performance_pivot!$A:$A,performance_pivot!$B:$B,"Missing")</f>
        <v>3</v>
      </c>
      <c r="U2218">
        <f>_xlfn.XLOOKUP(A2218,compensation_cleaned!$A:$A,compensation_cleaned!$F:$F,"Missing")</f>
        <v>499723.03723404254</v>
      </c>
      <c r="V2218" t="str">
        <f t="shared" si="172"/>
        <v>Above Avg Pay</v>
      </c>
      <c r="W2218" t="str">
        <f t="shared" si="173"/>
        <v>Low/Avg Performer</v>
      </c>
      <c r="Y2218" t="str">
        <f t="shared" si="174"/>
        <v>Overpaid Low Performer</v>
      </c>
    </row>
    <row r="2219" spans="1:25">
      <c r="A2219" s="11" t="s">
        <v>2405</v>
      </c>
      <c r="B2219" s="12" t="s">
        <v>19</v>
      </c>
      <c r="C2219" s="12">
        <v>31</v>
      </c>
      <c r="D2219" s="12" t="s">
        <v>12</v>
      </c>
      <c r="E2219" s="12" t="s">
        <v>37</v>
      </c>
      <c r="F2219" s="12" t="s">
        <v>38</v>
      </c>
      <c r="G2219" s="13">
        <v>44323</v>
      </c>
      <c r="H2219" s="12" t="s">
        <v>338</v>
      </c>
      <c r="I2219" s="12" t="s">
        <v>70</v>
      </c>
      <c r="J2219" s="14" t="s">
        <v>24</v>
      </c>
      <c r="K2219" t="str">
        <f>_xlfn.XLOOKUP(A2219,attrition_cleaned!$A:$A,attrition_cleaned!$B:$B,"Missing")</f>
        <v>No</v>
      </c>
      <c r="L2219" s="13"/>
      <c r="M2219">
        <f>_xlfn.XLOOKUP(A2219,compensation_cleaned!$A:$A,compensation_cleaned!$B:$B,"Missing")</f>
        <v>1125204</v>
      </c>
      <c r="N2219">
        <f>_xlfn.XLOOKUP(A2219,compensation_cleaned!$A:$A,compensation_cleaned!$C:$C,"Missing")</f>
        <v>112865</v>
      </c>
      <c r="O2219" t="str">
        <f>_xlfn.XLOOKUP(A2219,compensation_cleaned!$A:$A,compensation_cleaned!$D:$D,"Missing")</f>
        <v>L3</v>
      </c>
      <c r="P2219">
        <f>_xlfn.XLOOKUP(A2219,engagement_pivot!$A:$A,engagement_pivot!$B:$B,"Missing")</f>
        <v>3.3333333333333335</v>
      </c>
      <c r="Q2219" t="str">
        <f>IF(
  _xlfn.XLOOKUP(A2219, engagement_pivot!A:A, engagement_pivot!C:C, 0) &gt; 0,
  "Yes",
  "No"
)</f>
        <v>Yes</v>
      </c>
      <c r="R2219">
        <f t="shared" si="170"/>
        <v>31</v>
      </c>
      <c r="S2219" t="str">
        <f t="shared" si="171"/>
        <v>13–36 months</v>
      </c>
      <c r="T2219">
        <f>_xlfn.XLOOKUP(A2219,performance_pivot!$A:$A,performance_pivot!$B:$B,"Missing")</f>
        <v>4</v>
      </c>
      <c r="U2219">
        <f>_xlfn.XLOOKUP(A2219,compensation_cleaned!$A:$A,compensation_cleaned!$F:$F,"Missing")</f>
        <v>1044648.4727722772</v>
      </c>
      <c r="V2219" t="str">
        <f t="shared" si="172"/>
        <v>Above Avg Pay</v>
      </c>
      <c r="W2219" t="str">
        <f t="shared" si="173"/>
        <v>High Performer</v>
      </c>
      <c r="Y2219" t="str">
        <f t="shared" si="174"/>
        <v>Well Aligned</v>
      </c>
    </row>
    <row r="2220" spans="1:25">
      <c r="A2220" s="7" t="s">
        <v>2406</v>
      </c>
      <c r="B2220" s="8" t="s">
        <v>19</v>
      </c>
      <c r="C2220" s="8">
        <v>33</v>
      </c>
      <c r="D2220" s="8" t="s">
        <v>20</v>
      </c>
      <c r="E2220" s="8" t="s">
        <v>26</v>
      </c>
      <c r="F2220" s="8" t="s">
        <v>27</v>
      </c>
      <c r="G2220" s="9">
        <v>43712</v>
      </c>
      <c r="H2220" s="8" t="s">
        <v>656</v>
      </c>
      <c r="I2220" s="8" t="s">
        <v>23</v>
      </c>
      <c r="J2220" s="10" t="s">
        <v>24</v>
      </c>
      <c r="K2220" t="str">
        <f>_xlfn.XLOOKUP(A2220,attrition_cleaned!$A:$A,attrition_cleaned!$B:$B,"Missing")</f>
        <v>No</v>
      </c>
      <c r="L2220" s="9"/>
      <c r="M2220">
        <f>_xlfn.XLOOKUP(A2220,compensation_cleaned!$A:$A,compensation_cleaned!$B:$B,"Missing")</f>
        <v>450206</v>
      </c>
      <c r="N2220">
        <f>_xlfn.XLOOKUP(A2220,compensation_cleaned!$A:$A,compensation_cleaned!$C:$C,"Missing")</f>
        <v>60600</v>
      </c>
      <c r="O2220" t="str">
        <f>_xlfn.XLOOKUP(A2220,compensation_cleaned!$A:$A,compensation_cleaned!$D:$D,"Missing")</f>
        <v>L1</v>
      </c>
      <c r="P2220">
        <f>_xlfn.XLOOKUP(A2220,engagement_pivot!$A:$A,engagement_pivot!$B:$B,"Missing")</f>
        <v>2</v>
      </c>
      <c r="Q2220" t="str">
        <f>IF(
  _xlfn.XLOOKUP(A2220, engagement_pivot!A:A, engagement_pivot!C:C, 0) &gt; 0,
  "Yes",
  "No"
)</f>
        <v>Yes</v>
      </c>
      <c r="R2220">
        <f t="shared" si="170"/>
        <v>51</v>
      </c>
      <c r="S2220" t="str">
        <f t="shared" si="171"/>
        <v>37+ months</v>
      </c>
      <c r="T2220">
        <f>_xlfn.XLOOKUP(A2220,performance_pivot!$A:$A,performance_pivot!$B:$B,"Missing")</f>
        <v>4</v>
      </c>
      <c r="U2220">
        <f>_xlfn.XLOOKUP(A2220,compensation_cleaned!$A:$A,compensation_cleaned!$F:$F,"Missing")</f>
        <v>499723.03723404254</v>
      </c>
      <c r="V2220" t="str">
        <f t="shared" si="172"/>
        <v>Below Avg Pay</v>
      </c>
      <c r="W2220" t="str">
        <f t="shared" si="173"/>
        <v>High Performer</v>
      </c>
      <c r="Y2220" t="str">
        <f t="shared" si="174"/>
        <v>Underpaid High Performer</v>
      </c>
    </row>
    <row r="2221" spans="1:25">
      <c r="A2221" s="11" t="s">
        <v>2407</v>
      </c>
      <c r="B2221" s="12" t="s">
        <v>11</v>
      </c>
      <c r="C2221" s="12">
        <v>39</v>
      </c>
      <c r="D2221" s="12" t="s">
        <v>12</v>
      </c>
      <c r="E2221" s="12" t="s">
        <v>13</v>
      </c>
      <c r="F2221" s="12" t="s">
        <v>14</v>
      </c>
      <c r="G2221" s="13">
        <v>43789</v>
      </c>
      <c r="H2221" s="12" t="s">
        <v>338</v>
      </c>
      <c r="I2221" s="12" t="s">
        <v>45</v>
      </c>
      <c r="J2221" s="14" t="s">
        <v>24</v>
      </c>
      <c r="K2221" t="str">
        <f>_xlfn.XLOOKUP(A2221,attrition_cleaned!$A:$A,attrition_cleaned!$B:$B,"Missing")</f>
        <v>No</v>
      </c>
      <c r="L2221" s="13"/>
      <c r="M2221">
        <f>_xlfn.XLOOKUP(A2221,compensation_cleaned!$A:$A,compensation_cleaned!$B:$B,"Missing")</f>
        <v>1188995</v>
      </c>
      <c r="N2221">
        <f>_xlfn.XLOOKUP(A2221,compensation_cleaned!$A:$A,compensation_cleaned!$C:$C,"Missing")</f>
        <v>155521</v>
      </c>
      <c r="O2221" t="str">
        <f>_xlfn.XLOOKUP(A2221,compensation_cleaned!$A:$A,compensation_cleaned!$D:$D,"Missing")</f>
        <v>L3</v>
      </c>
      <c r="P2221">
        <f>_xlfn.XLOOKUP(A2221,engagement_pivot!$A:$A,engagement_pivot!$B:$B,"Missing")</f>
        <v>2</v>
      </c>
      <c r="Q2221" t="str">
        <f>IF(
  _xlfn.XLOOKUP(A2221, engagement_pivot!A:A, engagement_pivot!C:C, 0) &gt; 0,
  "Yes",
  "No"
)</f>
        <v>Yes</v>
      </c>
      <c r="R2221">
        <f t="shared" si="170"/>
        <v>49</v>
      </c>
      <c r="S2221" t="str">
        <f t="shared" si="171"/>
        <v>37+ months</v>
      </c>
      <c r="T2221">
        <f>_xlfn.XLOOKUP(A2221,performance_pivot!$A:$A,performance_pivot!$B:$B,"Missing")</f>
        <v>4</v>
      </c>
      <c r="U2221">
        <f>_xlfn.XLOOKUP(A2221,compensation_cleaned!$A:$A,compensation_cleaned!$F:$F,"Missing")</f>
        <v>1044648.4727722772</v>
      </c>
      <c r="V2221" t="str">
        <f t="shared" si="172"/>
        <v>Above Avg Pay</v>
      </c>
      <c r="W2221" t="str">
        <f t="shared" si="173"/>
        <v>High Performer</v>
      </c>
      <c r="Y2221" t="str">
        <f t="shared" si="174"/>
        <v>Well Aligned</v>
      </c>
    </row>
    <row r="2222" spans="1:25">
      <c r="A2222" s="7" t="s">
        <v>2408</v>
      </c>
      <c r="B2222" s="8" t="s">
        <v>19</v>
      </c>
      <c r="C2222" s="8">
        <v>41</v>
      </c>
      <c r="D2222" s="8" t="s">
        <v>20</v>
      </c>
      <c r="E2222" s="8" t="s">
        <v>37</v>
      </c>
      <c r="F2222" s="8" t="s">
        <v>43</v>
      </c>
      <c r="G2222" s="9">
        <v>43299</v>
      </c>
      <c r="H2222" s="8" t="s">
        <v>297</v>
      </c>
      <c r="I2222" s="8" t="s">
        <v>70</v>
      </c>
      <c r="J2222" s="10" t="s">
        <v>24</v>
      </c>
      <c r="K2222" t="str">
        <f>_xlfn.XLOOKUP(A2222,attrition_cleaned!$A:$A,attrition_cleaned!$B:$B,"Missing")</f>
        <v>No</v>
      </c>
      <c r="L2222" s="9"/>
      <c r="M2222">
        <f>_xlfn.XLOOKUP(A2222,compensation_cleaned!$A:$A,compensation_cleaned!$B:$B,"Missing")</f>
        <v>783143</v>
      </c>
      <c r="N2222">
        <f>_xlfn.XLOOKUP(A2222,compensation_cleaned!$A:$A,compensation_cleaned!$C:$C,"Missing")</f>
        <v>99757</v>
      </c>
      <c r="O2222" t="str">
        <f>_xlfn.XLOOKUP(A2222,compensation_cleaned!$A:$A,compensation_cleaned!$D:$D,"Missing")</f>
        <v>L2</v>
      </c>
      <c r="P2222">
        <f>_xlfn.XLOOKUP(A2222,engagement_pivot!$A:$A,engagement_pivot!$B:$B,"Missing")</f>
        <v>5</v>
      </c>
      <c r="Q2222" t="str">
        <f>IF(
  _xlfn.XLOOKUP(A2222, engagement_pivot!A:A, engagement_pivot!C:C, 0) &gt; 0,
  "Yes",
  "No"
)</f>
        <v>Yes</v>
      </c>
      <c r="R2222">
        <f t="shared" si="170"/>
        <v>65</v>
      </c>
      <c r="S2222" t="str">
        <f t="shared" si="171"/>
        <v>37+ months</v>
      </c>
      <c r="T2222">
        <f>_xlfn.XLOOKUP(A2222,performance_pivot!$A:$A,performance_pivot!$B:$B,"Missing")</f>
        <v>4.5</v>
      </c>
      <c r="U2222">
        <f>_xlfn.XLOOKUP(A2222,compensation_cleaned!$A:$A,compensation_cleaned!$F:$F,"Missing")</f>
        <v>746435.40070921986</v>
      </c>
      <c r="V2222" t="str">
        <f t="shared" si="172"/>
        <v>Above Avg Pay</v>
      </c>
      <c r="W2222" t="str">
        <f t="shared" si="173"/>
        <v>High Performer</v>
      </c>
      <c r="Y2222" t="str">
        <f t="shared" si="174"/>
        <v>Well Aligned</v>
      </c>
    </row>
    <row r="2223" spans="1:25">
      <c r="A2223" s="11" t="s">
        <v>2409</v>
      </c>
      <c r="B2223" s="12" t="s">
        <v>19</v>
      </c>
      <c r="C2223" s="12">
        <v>32</v>
      </c>
      <c r="D2223" s="12" t="s">
        <v>12</v>
      </c>
      <c r="E2223" s="12" t="s">
        <v>37</v>
      </c>
      <c r="F2223" s="12" t="s">
        <v>38</v>
      </c>
      <c r="G2223" s="13">
        <v>44173</v>
      </c>
      <c r="H2223" s="12" t="s">
        <v>181</v>
      </c>
      <c r="I2223" s="12" t="s">
        <v>23</v>
      </c>
      <c r="J2223" s="14" t="s">
        <v>17</v>
      </c>
      <c r="K2223" t="str">
        <f>_xlfn.XLOOKUP(A2223,attrition_cleaned!$A:$A,attrition_cleaned!$B:$B,"Missing")</f>
        <v>No</v>
      </c>
      <c r="L2223" s="13"/>
      <c r="M2223">
        <f>_xlfn.XLOOKUP(A2223,compensation_cleaned!$A:$A,compensation_cleaned!$B:$B,"Missing")</f>
        <v>936676</v>
      </c>
      <c r="N2223">
        <f>_xlfn.XLOOKUP(A2223,compensation_cleaned!$A:$A,compensation_cleaned!$C:$C,"Missing")</f>
        <v>94060</v>
      </c>
      <c r="O2223" t="str">
        <f>_xlfn.XLOOKUP(A2223,compensation_cleaned!$A:$A,compensation_cleaned!$D:$D,"Missing")</f>
        <v>L3</v>
      </c>
      <c r="P2223">
        <f>_xlfn.XLOOKUP(A2223,engagement_pivot!$A:$A,engagement_pivot!$B:$B,"Missing")</f>
        <v>2.3333333333333335</v>
      </c>
      <c r="Q2223" t="str">
        <f>IF(
  _xlfn.XLOOKUP(A2223, engagement_pivot!A:A, engagement_pivot!C:C, 0) &gt; 0,
  "Yes",
  "No"
)</f>
        <v>Yes</v>
      </c>
      <c r="R2223">
        <f t="shared" si="170"/>
        <v>36</v>
      </c>
      <c r="S2223" t="str">
        <f t="shared" si="171"/>
        <v>13–36 months</v>
      </c>
      <c r="T2223">
        <f>_xlfn.XLOOKUP(A2223,performance_pivot!$A:$A,performance_pivot!$B:$B,"Missing")</f>
        <v>5</v>
      </c>
      <c r="U2223">
        <f>_xlfn.XLOOKUP(A2223,compensation_cleaned!$A:$A,compensation_cleaned!$F:$F,"Missing")</f>
        <v>1044648.4727722772</v>
      </c>
      <c r="V2223" t="str">
        <f t="shared" si="172"/>
        <v>Below Avg Pay</v>
      </c>
      <c r="W2223" t="str">
        <f t="shared" si="173"/>
        <v>High Performer</v>
      </c>
      <c r="Y2223" t="str">
        <f t="shared" si="174"/>
        <v>Underpaid High Performer</v>
      </c>
    </row>
    <row r="2224" spans="1:25">
      <c r="A2224" s="7" t="s">
        <v>2410</v>
      </c>
      <c r="B2224" s="8" t="s">
        <v>19</v>
      </c>
      <c r="C2224" s="8">
        <v>26</v>
      </c>
      <c r="D2224" s="8" t="s">
        <v>12</v>
      </c>
      <c r="E2224" s="8" t="s">
        <v>37</v>
      </c>
      <c r="F2224" s="8" t="s">
        <v>43</v>
      </c>
      <c r="G2224" s="9">
        <v>43400</v>
      </c>
      <c r="H2224" s="8" t="s">
        <v>327</v>
      </c>
      <c r="I2224" s="8" t="s">
        <v>31</v>
      </c>
      <c r="J2224" s="10" t="s">
        <v>24</v>
      </c>
      <c r="K2224" t="str">
        <f>_xlfn.XLOOKUP(A2224,attrition_cleaned!$A:$A,attrition_cleaned!$B:$B,"Missing")</f>
        <v>No</v>
      </c>
      <c r="L2224" s="9"/>
      <c r="M2224">
        <f>_xlfn.XLOOKUP(A2224,compensation_cleaned!$A:$A,compensation_cleaned!$B:$B,"Missing")</f>
        <v>1045704</v>
      </c>
      <c r="N2224">
        <f>_xlfn.XLOOKUP(A2224,compensation_cleaned!$A:$A,compensation_cleaned!$C:$C,"Missing")</f>
        <v>108072</v>
      </c>
      <c r="O2224" t="str">
        <f>_xlfn.XLOOKUP(A2224,compensation_cleaned!$A:$A,compensation_cleaned!$D:$D,"Missing")</f>
        <v>L3</v>
      </c>
      <c r="P2224">
        <f>_xlfn.XLOOKUP(A2224,engagement_pivot!$A:$A,engagement_pivot!$B:$B,"Missing")</f>
        <v>2</v>
      </c>
      <c r="Q2224" t="str">
        <f>IF(
  _xlfn.XLOOKUP(A2224, engagement_pivot!A:A, engagement_pivot!C:C, 0) &gt; 0,
  "Yes",
  "No"
)</f>
        <v>Yes</v>
      </c>
      <c r="R2224">
        <f t="shared" si="170"/>
        <v>62</v>
      </c>
      <c r="S2224" t="str">
        <f t="shared" si="171"/>
        <v>37+ months</v>
      </c>
      <c r="T2224">
        <f>_xlfn.XLOOKUP(A2224,performance_pivot!$A:$A,performance_pivot!$B:$B,"Missing")</f>
        <v>3</v>
      </c>
      <c r="U2224">
        <f>_xlfn.XLOOKUP(A2224,compensation_cleaned!$A:$A,compensation_cleaned!$F:$F,"Missing")</f>
        <v>1044648.4727722772</v>
      </c>
      <c r="V2224" t="str">
        <f t="shared" si="172"/>
        <v>Above Avg Pay</v>
      </c>
      <c r="W2224" t="str">
        <f t="shared" si="173"/>
        <v>Low/Avg Performer</v>
      </c>
      <c r="Y2224" t="str">
        <f t="shared" si="174"/>
        <v>Overpaid Low Performer</v>
      </c>
    </row>
    <row r="2225" spans="1:25">
      <c r="A2225" s="11" t="s">
        <v>2411</v>
      </c>
      <c r="B2225" s="12" t="s">
        <v>19</v>
      </c>
      <c r="C2225" s="12">
        <v>36</v>
      </c>
      <c r="D2225" s="12" t="s">
        <v>12</v>
      </c>
      <c r="E2225" s="12" t="s">
        <v>13</v>
      </c>
      <c r="F2225" s="12" t="s">
        <v>14</v>
      </c>
      <c r="G2225" s="13">
        <v>42937</v>
      </c>
      <c r="H2225" s="12" t="s">
        <v>192</v>
      </c>
      <c r="I2225" s="12" t="s">
        <v>70</v>
      </c>
      <c r="J2225" s="14" t="s">
        <v>24</v>
      </c>
      <c r="K2225" t="str">
        <f>_xlfn.XLOOKUP(A2225,attrition_cleaned!$A:$A,attrition_cleaned!$B:$B,"Missing")</f>
        <v>No</v>
      </c>
      <c r="L2225" s="13"/>
      <c r="M2225">
        <f>_xlfn.XLOOKUP(A2225,compensation_cleaned!$A:$A,compensation_cleaned!$B:$B,"Missing")</f>
        <v>468251</v>
      </c>
      <c r="N2225">
        <f>_xlfn.XLOOKUP(A2225,compensation_cleaned!$A:$A,compensation_cleaned!$C:$C,"Missing")</f>
        <v>65165</v>
      </c>
      <c r="O2225" t="str">
        <f>_xlfn.XLOOKUP(A2225,compensation_cleaned!$A:$A,compensation_cleaned!$D:$D,"Missing")</f>
        <v>L1</v>
      </c>
      <c r="P2225">
        <f>_xlfn.XLOOKUP(A2225,engagement_pivot!$A:$A,engagement_pivot!$B:$B,"Missing")</f>
        <v>4</v>
      </c>
      <c r="Q2225" t="str">
        <f>IF(
  _xlfn.XLOOKUP(A2225, engagement_pivot!A:A, engagement_pivot!C:C, 0) &gt; 0,
  "Yes",
  "No"
)</f>
        <v>Yes</v>
      </c>
      <c r="R2225">
        <f t="shared" si="170"/>
        <v>77</v>
      </c>
      <c r="S2225" t="str">
        <f t="shared" si="171"/>
        <v>37+ months</v>
      </c>
      <c r="T2225">
        <f>_xlfn.XLOOKUP(A2225,performance_pivot!$A:$A,performance_pivot!$B:$B,"Missing")</f>
        <v>3.5</v>
      </c>
      <c r="U2225">
        <f>_xlfn.XLOOKUP(A2225,compensation_cleaned!$A:$A,compensation_cleaned!$F:$F,"Missing")</f>
        <v>499723.03723404254</v>
      </c>
      <c r="V2225" t="str">
        <f t="shared" si="172"/>
        <v>Below Avg Pay</v>
      </c>
      <c r="W2225" t="str">
        <f t="shared" si="173"/>
        <v>Low/Avg Performer</v>
      </c>
      <c r="Y2225" t="str">
        <f t="shared" si="174"/>
        <v>Low Pay &amp; Low Performance</v>
      </c>
    </row>
    <row r="2226" spans="1:25">
      <c r="A2226" s="7" t="s">
        <v>2412</v>
      </c>
      <c r="B2226" s="8" t="s">
        <v>19</v>
      </c>
      <c r="C2226" s="8">
        <v>42</v>
      </c>
      <c r="D2226" s="8" t="s">
        <v>20</v>
      </c>
      <c r="E2226" s="8" t="s">
        <v>13</v>
      </c>
      <c r="F2226" s="8" t="s">
        <v>21</v>
      </c>
      <c r="G2226" s="9">
        <v>44455</v>
      </c>
      <c r="H2226" s="8" t="s">
        <v>162</v>
      </c>
      <c r="I2226" s="8" t="s">
        <v>23</v>
      </c>
      <c r="J2226" s="10" t="s">
        <v>24</v>
      </c>
      <c r="K2226" t="str">
        <f>_xlfn.XLOOKUP(A2226,attrition_cleaned!$A:$A,attrition_cleaned!$B:$B,"Missing")</f>
        <v>No</v>
      </c>
      <c r="L2226" s="9"/>
      <c r="M2226">
        <f>_xlfn.XLOOKUP(A2226,compensation_cleaned!$A:$A,compensation_cleaned!$B:$B,"Missing")</f>
        <v>1251879</v>
      </c>
      <c r="N2226">
        <f>_xlfn.XLOOKUP(A2226,compensation_cleaned!$A:$A,compensation_cleaned!$C:$C,"Missing")</f>
        <v>129576</v>
      </c>
      <c r="O2226" t="str">
        <f>_xlfn.XLOOKUP(A2226,compensation_cleaned!$A:$A,compensation_cleaned!$D:$D,"Missing")</f>
        <v>L4</v>
      </c>
      <c r="P2226">
        <f>_xlfn.XLOOKUP(A2226,engagement_pivot!$A:$A,engagement_pivot!$B:$B,"Missing")</f>
        <v>2</v>
      </c>
      <c r="Q2226" t="str">
        <f>IF(
  _xlfn.XLOOKUP(A2226, engagement_pivot!A:A, engagement_pivot!C:C, 0) &gt; 0,
  "Yes",
  "No"
)</f>
        <v>Yes</v>
      </c>
      <c r="R2226">
        <f t="shared" si="170"/>
        <v>27</v>
      </c>
      <c r="S2226" t="str">
        <f t="shared" si="171"/>
        <v>13–36 months</v>
      </c>
      <c r="T2226">
        <f>_xlfn.XLOOKUP(A2226,performance_pivot!$A:$A,performance_pivot!$B:$B,"Missing")</f>
        <v>4.5</v>
      </c>
      <c r="U2226">
        <f>_xlfn.XLOOKUP(A2226,compensation_cleaned!$A:$A,compensation_cleaned!$F:$F,"Missing")</f>
        <v>1044648.4727722772</v>
      </c>
      <c r="V2226" t="str">
        <f t="shared" si="172"/>
        <v>Above Avg Pay</v>
      </c>
      <c r="W2226" t="str">
        <f t="shared" si="173"/>
        <v>High Performer</v>
      </c>
      <c r="Y2226" t="str">
        <f t="shared" si="174"/>
        <v>Well Aligned</v>
      </c>
    </row>
    <row r="2227" spans="1:25">
      <c r="A2227" s="11" t="s">
        <v>2413</v>
      </c>
      <c r="B2227" s="12" t="s">
        <v>19</v>
      </c>
      <c r="C2227" s="12">
        <v>29</v>
      </c>
      <c r="D2227" s="12" t="s">
        <v>20</v>
      </c>
      <c r="E2227" s="12" t="s">
        <v>13</v>
      </c>
      <c r="F2227" s="12" t="s">
        <v>21</v>
      </c>
      <c r="G2227" s="13">
        <v>44268</v>
      </c>
      <c r="H2227" s="12" t="s">
        <v>358</v>
      </c>
      <c r="I2227" s="12" t="s">
        <v>23</v>
      </c>
      <c r="J2227" s="14" t="s">
        <v>24</v>
      </c>
      <c r="K2227" t="str">
        <f>_xlfn.XLOOKUP(A2227,attrition_cleaned!$A:$A,attrition_cleaned!$B:$B,"Missing")</f>
        <v>No</v>
      </c>
      <c r="L2227" s="13"/>
      <c r="M2227">
        <f>_xlfn.XLOOKUP(A2227,compensation_cleaned!$A:$A,compensation_cleaned!$B:$B,"Missing")</f>
        <v>763167</v>
      </c>
      <c r="N2227">
        <f>_xlfn.XLOOKUP(A2227,compensation_cleaned!$A:$A,compensation_cleaned!$C:$C,"Missing")</f>
        <v>85588</v>
      </c>
      <c r="O2227" t="str">
        <f>_xlfn.XLOOKUP(A2227,compensation_cleaned!$A:$A,compensation_cleaned!$D:$D,"Missing")</f>
        <v>L2</v>
      </c>
      <c r="P2227">
        <f>_xlfn.XLOOKUP(A2227,engagement_pivot!$A:$A,engagement_pivot!$B:$B,"Missing")</f>
        <v>4</v>
      </c>
      <c r="Q2227" t="str">
        <f>IF(
  _xlfn.XLOOKUP(A2227, engagement_pivot!A:A, engagement_pivot!C:C, 0) &gt; 0,
  "Yes",
  "No"
)</f>
        <v>Yes</v>
      </c>
      <c r="R2227">
        <f t="shared" si="170"/>
        <v>33</v>
      </c>
      <c r="S2227" t="str">
        <f t="shared" si="171"/>
        <v>13–36 months</v>
      </c>
      <c r="T2227">
        <f>_xlfn.XLOOKUP(A2227,performance_pivot!$A:$A,performance_pivot!$B:$B,"Missing")</f>
        <v>4</v>
      </c>
      <c r="U2227">
        <f>_xlfn.XLOOKUP(A2227,compensation_cleaned!$A:$A,compensation_cleaned!$F:$F,"Missing")</f>
        <v>746435.40070921986</v>
      </c>
      <c r="V2227" t="str">
        <f t="shared" si="172"/>
        <v>Above Avg Pay</v>
      </c>
      <c r="W2227" t="str">
        <f t="shared" si="173"/>
        <v>High Performer</v>
      </c>
      <c r="Y2227" t="str">
        <f t="shared" si="174"/>
        <v>Well Aligned</v>
      </c>
    </row>
    <row r="2228" spans="1:25">
      <c r="A2228" s="7" t="s">
        <v>2414</v>
      </c>
      <c r="B2228" s="8" t="s">
        <v>11</v>
      </c>
      <c r="C2228" s="8">
        <v>39</v>
      </c>
      <c r="D2228" s="8" t="s">
        <v>20</v>
      </c>
      <c r="E2228" s="8" t="s">
        <v>49</v>
      </c>
      <c r="F2228" s="8" t="s">
        <v>68</v>
      </c>
      <c r="G2228" s="9">
        <v>44414</v>
      </c>
      <c r="H2228" s="8" t="s">
        <v>96</v>
      </c>
      <c r="I2228" s="8" t="s">
        <v>23</v>
      </c>
      <c r="J2228" s="10" t="s">
        <v>24</v>
      </c>
      <c r="K2228" t="str">
        <f>_xlfn.XLOOKUP(A2228,attrition_cleaned!$A:$A,attrition_cleaned!$B:$B,"Missing")</f>
        <v>No</v>
      </c>
      <c r="L2228" s="9"/>
      <c r="M2228">
        <f>_xlfn.XLOOKUP(A2228,compensation_cleaned!$A:$A,compensation_cleaned!$B:$B,"Missing")</f>
        <v>776687</v>
      </c>
      <c r="N2228">
        <f>_xlfn.XLOOKUP(A2228,compensation_cleaned!$A:$A,compensation_cleaned!$C:$C,"Missing")</f>
        <v>66083</v>
      </c>
      <c r="O2228" t="str">
        <f>_xlfn.XLOOKUP(A2228,compensation_cleaned!$A:$A,compensation_cleaned!$D:$D,"Missing")</f>
        <v>L2</v>
      </c>
      <c r="P2228">
        <f>_xlfn.XLOOKUP(A2228,engagement_pivot!$A:$A,engagement_pivot!$B:$B,"Missing")</f>
        <v>2</v>
      </c>
      <c r="Q2228" t="str">
        <f>IF(
  _xlfn.XLOOKUP(A2228, engagement_pivot!A:A, engagement_pivot!C:C, 0) &gt; 0,
  "Yes",
  "No"
)</f>
        <v>Yes</v>
      </c>
      <c r="R2228">
        <f t="shared" si="170"/>
        <v>28</v>
      </c>
      <c r="S2228" t="str">
        <f t="shared" si="171"/>
        <v>13–36 months</v>
      </c>
      <c r="T2228">
        <f>_xlfn.XLOOKUP(A2228,performance_pivot!$A:$A,performance_pivot!$B:$B,"Missing")</f>
        <v>4.333333333333333</v>
      </c>
      <c r="U2228">
        <f>_xlfn.XLOOKUP(A2228,compensation_cleaned!$A:$A,compensation_cleaned!$F:$F,"Missing")</f>
        <v>746435.40070921986</v>
      </c>
      <c r="V2228" t="str">
        <f t="shared" si="172"/>
        <v>Above Avg Pay</v>
      </c>
      <c r="W2228" t="str">
        <f t="shared" si="173"/>
        <v>High Performer</v>
      </c>
      <c r="Y2228" t="str">
        <f t="shared" si="174"/>
        <v>Well Aligned</v>
      </c>
    </row>
    <row r="2229" spans="1:25">
      <c r="A2229" s="11" t="s">
        <v>2415</v>
      </c>
      <c r="B2229" s="12" t="s">
        <v>11</v>
      </c>
      <c r="C2229" s="12">
        <v>30</v>
      </c>
      <c r="D2229" s="12" t="s">
        <v>20</v>
      </c>
      <c r="E2229" s="12" t="s">
        <v>49</v>
      </c>
      <c r="F2229" s="12" t="s">
        <v>65</v>
      </c>
      <c r="G2229" s="13">
        <v>43283</v>
      </c>
      <c r="H2229" s="12" t="s">
        <v>571</v>
      </c>
      <c r="I2229" s="12" t="s">
        <v>56</v>
      </c>
      <c r="J2229" s="14" t="s">
        <v>24</v>
      </c>
      <c r="K2229" t="str">
        <f>_xlfn.XLOOKUP(A2229,attrition_cleaned!$A:$A,attrition_cleaned!$B:$B,"Missing")</f>
        <v>No</v>
      </c>
      <c r="L2229" s="13"/>
      <c r="M2229">
        <f>_xlfn.XLOOKUP(A2229,compensation_cleaned!$A:$A,compensation_cleaned!$B:$B,"Missing")</f>
        <v>812471</v>
      </c>
      <c r="N2229">
        <f>_xlfn.XLOOKUP(A2229,compensation_cleaned!$A:$A,compensation_cleaned!$C:$C,"Missing")</f>
        <v>63843</v>
      </c>
      <c r="O2229" t="str">
        <f>_xlfn.XLOOKUP(A2229,compensation_cleaned!$A:$A,compensation_cleaned!$D:$D,"Missing")</f>
        <v>L2</v>
      </c>
      <c r="P2229">
        <f>_xlfn.XLOOKUP(A2229,engagement_pivot!$A:$A,engagement_pivot!$B:$B,"Missing")</f>
        <v>1</v>
      </c>
      <c r="Q2229" t="str">
        <f>IF(
  _xlfn.XLOOKUP(A2229, engagement_pivot!A:A, engagement_pivot!C:C, 0) &gt; 0,
  "Yes",
  "No"
)</f>
        <v>Yes</v>
      </c>
      <c r="R2229">
        <f t="shared" si="170"/>
        <v>65</v>
      </c>
      <c r="S2229" t="str">
        <f t="shared" si="171"/>
        <v>37+ months</v>
      </c>
      <c r="T2229">
        <f>_xlfn.XLOOKUP(A2229,performance_pivot!$A:$A,performance_pivot!$B:$B,"Missing")</f>
        <v>3.3333333333333335</v>
      </c>
      <c r="U2229">
        <f>_xlfn.XLOOKUP(A2229,compensation_cleaned!$A:$A,compensation_cleaned!$F:$F,"Missing")</f>
        <v>746435.40070921986</v>
      </c>
      <c r="V2229" t="str">
        <f t="shared" si="172"/>
        <v>Above Avg Pay</v>
      </c>
      <c r="W2229" t="str">
        <f t="shared" si="173"/>
        <v>Low/Avg Performer</v>
      </c>
      <c r="Y2229" t="str">
        <f t="shared" si="174"/>
        <v>Overpaid Low Performer</v>
      </c>
    </row>
    <row r="2230" spans="1:25">
      <c r="A2230" s="7" t="s">
        <v>2416</v>
      </c>
      <c r="B2230" s="8" t="s">
        <v>19</v>
      </c>
      <c r="C2230" s="8">
        <v>30</v>
      </c>
      <c r="D2230" s="8" t="s">
        <v>12</v>
      </c>
      <c r="E2230" s="8" t="s">
        <v>13</v>
      </c>
      <c r="F2230" s="8" t="s">
        <v>21</v>
      </c>
      <c r="G2230" s="9">
        <v>44933</v>
      </c>
      <c r="H2230" s="8" t="s">
        <v>96</v>
      </c>
      <c r="I2230" s="8" t="s">
        <v>16</v>
      </c>
      <c r="J2230" s="10" t="s">
        <v>24</v>
      </c>
      <c r="K2230" t="str">
        <f>_xlfn.XLOOKUP(A2230,attrition_cleaned!$A:$A,attrition_cleaned!$B:$B,"Missing")</f>
        <v>No</v>
      </c>
      <c r="L2230" s="9"/>
      <c r="M2230">
        <f>_xlfn.XLOOKUP(A2230,compensation_cleaned!$A:$A,compensation_cleaned!$B:$B,"Missing")</f>
        <v>1355551</v>
      </c>
      <c r="N2230">
        <f>_xlfn.XLOOKUP(A2230,compensation_cleaned!$A:$A,compensation_cleaned!$C:$C,"Missing")</f>
        <v>169948</v>
      </c>
      <c r="O2230" t="str">
        <f>_xlfn.XLOOKUP(A2230,compensation_cleaned!$A:$A,compensation_cleaned!$D:$D,"Missing")</f>
        <v>L4</v>
      </c>
      <c r="P2230">
        <f>_xlfn.XLOOKUP(A2230,engagement_pivot!$A:$A,engagement_pivot!$B:$B,"Missing")</f>
        <v>5</v>
      </c>
      <c r="Q2230" t="str">
        <f>IF(
  _xlfn.XLOOKUP(A2230, engagement_pivot!A:A, engagement_pivot!C:C, 0) &gt; 0,
  "Yes",
  "No"
)</f>
        <v>Yes</v>
      </c>
      <c r="R2230">
        <f t="shared" si="170"/>
        <v>11</v>
      </c>
      <c r="S2230" t="str">
        <f t="shared" si="171"/>
        <v>0–12 months</v>
      </c>
      <c r="T2230">
        <f>_xlfn.XLOOKUP(A2230,performance_pivot!$A:$A,performance_pivot!$B:$B,"Missing")</f>
        <v>3.3333333333333335</v>
      </c>
      <c r="U2230">
        <f>_xlfn.XLOOKUP(A2230,compensation_cleaned!$A:$A,compensation_cleaned!$F:$F,"Missing")</f>
        <v>1044648.4727722772</v>
      </c>
      <c r="V2230" t="str">
        <f t="shared" si="172"/>
        <v>Above Avg Pay</v>
      </c>
      <c r="W2230" t="str">
        <f t="shared" si="173"/>
        <v>Low/Avg Performer</v>
      </c>
      <c r="Y2230" t="str">
        <f t="shared" si="174"/>
        <v>Overpaid Low Performer</v>
      </c>
    </row>
    <row r="2231" spans="1:25">
      <c r="A2231" s="11" t="s">
        <v>2417</v>
      </c>
      <c r="B2231" s="12" t="s">
        <v>11</v>
      </c>
      <c r="C2231" s="12">
        <v>39</v>
      </c>
      <c r="D2231" s="12" t="s">
        <v>20</v>
      </c>
      <c r="E2231" s="12" t="s">
        <v>49</v>
      </c>
      <c r="F2231" s="12" t="s">
        <v>50</v>
      </c>
      <c r="G2231" s="13">
        <v>44792</v>
      </c>
      <c r="H2231" s="12" t="s">
        <v>416</v>
      </c>
      <c r="I2231" s="12" t="s">
        <v>45</v>
      </c>
      <c r="J2231" s="14" t="s">
        <v>24</v>
      </c>
      <c r="K2231" t="str">
        <f>_xlfn.XLOOKUP(A2231,attrition_cleaned!$A:$A,attrition_cleaned!$B:$B,"Missing")</f>
        <v>No</v>
      </c>
      <c r="L2231" s="13"/>
      <c r="M2231">
        <f>_xlfn.XLOOKUP(A2231,compensation_cleaned!$A:$A,compensation_cleaned!$B:$B,"Missing")</f>
        <v>1190826</v>
      </c>
      <c r="N2231">
        <f>_xlfn.XLOOKUP(A2231,compensation_cleaned!$A:$A,compensation_cleaned!$C:$C,"Missing")</f>
        <v>101352</v>
      </c>
      <c r="O2231" t="str">
        <f>_xlfn.XLOOKUP(A2231,compensation_cleaned!$A:$A,compensation_cleaned!$D:$D,"Missing")</f>
        <v>L3</v>
      </c>
      <c r="P2231">
        <f>_xlfn.XLOOKUP(A2231,engagement_pivot!$A:$A,engagement_pivot!$B:$B,"Missing")</f>
        <v>4.666666666666667</v>
      </c>
      <c r="Q2231" t="str">
        <f>IF(
  _xlfn.XLOOKUP(A2231, engagement_pivot!A:A, engagement_pivot!C:C, 0) &gt; 0,
  "Yes",
  "No"
)</f>
        <v>Yes</v>
      </c>
      <c r="R2231">
        <f t="shared" si="170"/>
        <v>16</v>
      </c>
      <c r="S2231" t="str">
        <f t="shared" si="171"/>
        <v>13–36 months</v>
      </c>
      <c r="T2231">
        <f>_xlfn.XLOOKUP(A2231,performance_pivot!$A:$A,performance_pivot!$B:$B,"Missing")</f>
        <v>4.5</v>
      </c>
      <c r="U2231">
        <f>_xlfn.XLOOKUP(A2231,compensation_cleaned!$A:$A,compensation_cleaned!$F:$F,"Missing")</f>
        <v>1044648.4727722772</v>
      </c>
      <c r="V2231" t="str">
        <f t="shared" si="172"/>
        <v>Above Avg Pay</v>
      </c>
      <c r="W2231" t="str">
        <f t="shared" si="173"/>
        <v>High Performer</v>
      </c>
      <c r="Y2231" t="str">
        <f t="shared" si="174"/>
        <v>Well Aligned</v>
      </c>
    </row>
    <row r="2232" spans="1:25">
      <c r="A2232" s="7" t="s">
        <v>2418</v>
      </c>
      <c r="B2232" s="8" t="s">
        <v>11</v>
      </c>
      <c r="C2232" s="8">
        <v>26</v>
      </c>
      <c r="D2232" s="8" t="s">
        <v>12</v>
      </c>
      <c r="E2232" s="8" t="s">
        <v>37</v>
      </c>
      <c r="F2232" s="8" t="s">
        <v>43</v>
      </c>
      <c r="G2232" s="9">
        <v>42838</v>
      </c>
      <c r="H2232" s="8" t="s">
        <v>229</v>
      </c>
      <c r="I2232" s="8" t="s">
        <v>23</v>
      </c>
      <c r="J2232" s="10" t="s">
        <v>24</v>
      </c>
      <c r="K2232" t="str">
        <f>_xlfn.XLOOKUP(A2232,attrition_cleaned!$A:$A,attrition_cleaned!$B:$B,"Missing")</f>
        <v>No</v>
      </c>
      <c r="L2232" s="9"/>
      <c r="M2232">
        <f>_xlfn.XLOOKUP(A2232,compensation_cleaned!$A:$A,compensation_cleaned!$B:$B,"Missing")</f>
        <v>759515</v>
      </c>
      <c r="N2232">
        <f>_xlfn.XLOOKUP(A2232,compensation_cleaned!$A:$A,compensation_cleaned!$C:$C,"Missing")</f>
        <v>67955</v>
      </c>
      <c r="O2232" t="str">
        <f>_xlfn.XLOOKUP(A2232,compensation_cleaned!$A:$A,compensation_cleaned!$D:$D,"Missing")</f>
        <v>L2</v>
      </c>
      <c r="P2232">
        <f>_xlfn.XLOOKUP(A2232,engagement_pivot!$A:$A,engagement_pivot!$B:$B,"Missing")</f>
        <v>3.5</v>
      </c>
      <c r="Q2232" t="str">
        <f>IF(
  _xlfn.XLOOKUP(A2232, engagement_pivot!A:A, engagement_pivot!C:C, 0) &gt; 0,
  "Yes",
  "No"
)</f>
        <v>Yes</v>
      </c>
      <c r="R2232">
        <f t="shared" si="170"/>
        <v>80</v>
      </c>
      <c r="S2232" t="str">
        <f t="shared" si="171"/>
        <v>37+ months</v>
      </c>
      <c r="T2232">
        <f>_xlfn.XLOOKUP(A2232,performance_pivot!$A:$A,performance_pivot!$B:$B,"Missing")</f>
        <v>4</v>
      </c>
      <c r="U2232">
        <f>_xlfn.XLOOKUP(A2232,compensation_cleaned!$A:$A,compensation_cleaned!$F:$F,"Missing")</f>
        <v>746435.40070921986</v>
      </c>
      <c r="V2232" t="str">
        <f t="shared" si="172"/>
        <v>Above Avg Pay</v>
      </c>
      <c r="W2232" t="str">
        <f t="shared" si="173"/>
        <v>High Performer</v>
      </c>
      <c r="Y2232" t="str">
        <f t="shared" si="174"/>
        <v>Well Aligned</v>
      </c>
    </row>
    <row r="2233" spans="1:25">
      <c r="A2233" s="11" t="s">
        <v>2419</v>
      </c>
      <c r="B2233" s="12" t="s">
        <v>19</v>
      </c>
      <c r="C2233" s="12">
        <v>36</v>
      </c>
      <c r="D2233" s="12" t="s">
        <v>20</v>
      </c>
      <c r="E2233" s="12" t="s">
        <v>49</v>
      </c>
      <c r="F2233" s="12" t="s">
        <v>50</v>
      </c>
      <c r="G2233" s="13">
        <v>44903</v>
      </c>
      <c r="H2233" s="12" t="s">
        <v>192</v>
      </c>
      <c r="I2233" s="12" t="s">
        <v>31</v>
      </c>
      <c r="J2233" s="14" t="s">
        <v>17</v>
      </c>
      <c r="K2233" t="str">
        <f>_xlfn.XLOOKUP(A2233,attrition_cleaned!$A:$A,attrition_cleaned!$B:$B,"Missing")</f>
        <v>No</v>
      </c>
      <c r="L2233" s="13"/>
      <c r="M2233">
        <f>_xlfn.XLOOKUP(A2233,compensation_cleaned!$A:$A,compensation_cleaned!$B:$B,"Missing")</f>
        <v>1012199</v>
      </c>
      <c r="N2233">
        <f>_xlfn.XLOOKUP(A2233,compensation_cleaned!$A:$A,compensation_cleaned!$C:$C,"Missing")</f>
        <v>104989</v>
      </c>
      <c r="O2233" t="str">
        <f>_xlfn.XLOOKUP(A2233,compensation_cleaned!$A:$A,compensation_cleaned!$D:$D,"Missing")</f>
        <v>L3</v>
      </c>
      <c r="P2233">
        <f>_xlfn.XLOOKUP(A2233,engagement_pivot!$A:$A,engagement_pivot!$B:$B,"Missing")</f>
        <v>3</v>
      </c>
      <c r="Q2233" t="str">
        <f>IF(
  _xlfn.XLOOKUP(A2233, engagement_pivot!A:A, engagement_pivot!C:C, 0) &gt; 0,
  "Yes",
  "No"
)</f>
        <v>Yes</v>
      </c>
      <c r="R2233">
        <f t="shared" si="170"/>
        <v>12</v>
      </c>
      <c r="S2233" t="str">
        <f t="shared" si="171"/>
        <v>0–12 months</v>
      </c>
      <c r="T2233">
        <f>_xlfn.XLOOKUP(A2233,performance_pivot!$A:$A,performance_pivot!$B:$B,"Missing")</f>
        <v>3.5</v>
      </c>
      <c r="U2233">
        <f>_xlfn.XLOOKUP(A2233,compensation_cleaned!$A:$A,compensation_cleaned!$F:$F,"Missing")</f>
        <v>1044648.4727722772</v>
      </c>
      <c r="V2233" t="str">
        <f t="shared" si="172"/>
        <v>Below Avg Pay</v>
      </c>
      <c r="W2233" t="str">
        <f t="shared" si="173"/>
        <v>Low/Avg Performer</v>
      </c>
      <c r="Y2233" t="str">
        <f t="shared" si="174"/>
        <v>Low Pay &amp; Low Performance</v>
      </c>
    </row>
    <row r="2234" spans="1:25">
      <c r="A2234" s="7" t="s">
        <v>2420</v>
      </c>
      <c r="B2234" s="8" t="s">
        <v>19</v>
      </c>
      <c r="C2234" s="8">
        <v>25</v>
      </c>
      <c r="D2234" s="8" t="s">
        <v>20</v>
      </c>
      <c r="E2234" s="8" t="s">
        <v>33</v>
      </c>
      <c r="F2234" s="8" t="s">
        <v>112</v>
      </c>
      <c r="G2234" s="9">
        <v>43889</v>
      </c>
      <c r="H2234" s="8" t="s">
        <v>683</v>
      </c>
      <c r="I2234" s="8" t="s">
        <v>23</v>
      </c>
      <c r="J2234" s="10" t="s">
        <v>17</v>
      </c>
      <c r="K2234" t="str">
        <f>_xlfn.XLOOKUP(A2234,attrition_cleaned!$A:$A,attrition_cleaned!$B:$B,"Missing")</f>
        <v>No</v>
      </c>
      <c r="L2234" s="9"/>
      <c r="M2234">
        <f>_xlfn.XLOOKUP(A2234,compensation_cleaned!$A:$A,compensation_cleaned!$B:$B,"Missing")</f>
        <v>1181933</v>
      </c>
      <c r="N2234">
        <f>_xlfn.XLOOKUP(A2234,compensation_cleaned!$A:$A,compensation_cleaned!$C:$C,"Missing")</f>
        <v>150044</v>
      </c>
      <c r="O2234" t="str">
        <f>_xlfn.XLOOKUP(A2234,compensation_cleaned!$A:$A,compensation_cleaned!$D:$D,"Missing")</f>
        <v>L3</v>
      </c>
      <c r="P2234">
        <f>_xlfn.XLOOKUP(A2234,engagement_pivot!$A:$A,engagement_pivot!$B:$B,"Missing")</f>
        <v>1</v>
      </c>
      <c r="Q2234" t="str">
        <f>IF(
  _xlfn.XLOOKUP(A2234, engagement_pivot!A:A, engagement_pivot!C:C, 0) &gt; 0,
  "Yes",
  "No"
)</f>
        <v>Yes</v>
      </c>
      <c r="R2234">
        <f t="shared" si="170"/>
        <v>46</v>
      </c>
      <c r="S2234" t="str">
        <f t="shared" si="171"/>
        <v>37+ months</v>
      </c>
      <c r="T2234">
        <f>_xlfn.XLOOKUP(A2234,performance_pivot!$A:$A,performance_pivot!$B:$B,"Missing")</f>
        <v>3.5</v>
      </c>
      <c r="U2234">
        <f>_xlfn.XLOOKUP(A2234,compensation_cleaned!$A:$A,compensation_cleaned!$F:$F,"Missing")</f>
        <v>1044648.4727722772</v>
      </c>
      <c r="V2234" t="str">
        <f t="shared" si="172"/>
        <v>Above Avg Pay</v>
      </c>
      <c r="W2234" t="str">
        <f t="shared" si="173"/>
        <v>Low/Avg Performer</v>
      </c>
      <c r="Y2234" t="str">
        <f t="shared" si="174"/>
        <v>Overpaid Low Performer</v>
      </c>
    </row>
    <row r="2235" spans="1:25">
      <c r="A2235" s="11" t="s">
        <v>2421</v>
      </c>
      <c r="B2235" s="12" t="s">
        <v>19</v>
      </c>
      <c r="C2235" s="12">
        <v>24</v>
      </c>
      <c r="D2235" s="12" t="s">
        <v>12</v>
      </c>
      <c r="E2235" s="12" t="s">
        <v>13</v>
      </c>
      <c r="F2235" s="12" t="s">
        <v>21</v>
      </c>
      <c r="G2235" s="13">
        <v>45113</v>
      </c>
      <c r="H2235" s="12" t="s">
        <v>66</v>
      </c>
      <c r="I2235" s="12" t="s">
        <v>45</v>
      </c>
      <c r="J2235" s="14" t="s">
        <v>24</v>
      </c>
      <c r="K2235" t="str">
        <f>_xlfn.XLOOKUP(A2235,attrition_cleaned!$A:$A,attrition_cleaned!$B:$B,"Missing")</f>
        <v>No</v>
      </c>
      <c r="L2235" s="13"/>
      <c r="M2235">
        <f>_xlfn.XLOOKUP(A2235,compensation_cleaned!$A:$A,compensation_cleaned!$B:$B,"Missing")</f>
        <v>1705611</v>
      </c>
      <c r="N2235">
        <f>_xlfn.XLOOKUP(A2235,compensation_cleaned!$A:$A,compensation_cleaned!$C:$C,"Missing")</f>
        <v>125933</v>
      </c>
      <c r="O2235" t="str">
        <f>_xlfn.XLOOKUP(A2235,compensation_cleaned!$A:$A,compensation_cleaned!$D:$D,"Missing")</f>
        <v>L5</v>
      </c>
      <c r="P2235">
        <f>_xlfn.XLOOKUP(A2235,engagement_pivot!$A:$A,engagement_pivot!$B:$B,"Missing")</f>
        <v>2.5</v>
      </c>
      <c r="Q2235" t="str">
        <f>IF(
  _xlfn.XLOOKUP(A2235, engagement_pivot!A:A, engagement_pivot!C:C, 0) &gt; 0,
  "Yes",
  "No"
)</f>
        <v>Yes</v>
      </c>
      <c r="R2235">
        <f t="shared" si="170"/>
        <v>5</v>
      </c>
      <c r="S2235" t="str">
        <f t="shared" si="171"/>
        <v>0–12 months</v>
      </c>
      <c r="T2235">
        <f>_xlfn.XLOOKUP(A2235,performance_pivot!$A:$A,performance_pivot!$B:$B,"Missing")</f>
        <v>3.25</v>
      </c>
      <c r="U2235">
        <f>_xlfn.XLOOKUP(A2235,compensation_cleaned!$A:$A,compensation_cleaned!$F:$F,"Missing")</f>
        <v>1044648.4727722772</v>
      </c>
      <c r="V2235" t="str">
        <f t="shared" si="172"/>
        <v>Above Avg Pay</v>
      </c>
      <c r="W2235" t="str">
        <f t="shared" si="173"/>
        <v>Low/Avg Performer</v>
      </c>
      <c r="Y2235" t="str">
        <f t="shared" si="174"/>
        <v>Overpaid Low Performer</v>
      </c>
    </row>
    <row r="2236" spans="1:25">
      <c r="A2236" s="7" t="s">
        <v>2422</v>
      </c>
      <c r="B2236" s="8" t="s">
        <v>19</v>
      </c>
      <c r="C2236" s="8">
        <v>26</v>
      </c>
      <c r="D2236" s="8" t="s">
        <v>12</v>
      </c>
      <c r="E2236" s="8" t="s">
        <v>13</v>
      </c>
      <c r="F2236" s="8" t="s">
        <v>21</v>
      </c>
      <c r="G2236" s="9">
        <v>43990</v>
      </c>
      <c r="H2236" s="8" t="s">
        <v>47</v>
      </c>
      <c r="I2236" s="8" t="s">
        <v>16</v>
      </c>
      <c r="J2236" s="10" t="s">
        <v>24</v>
      </c>
      <c r="K2236" t="str">
        <f>_xlfn.XLOOKUP(A2236,attrition_cleaned!$A:$A,attrition_cleaned!$B:$B,"Missing")</f>
        <v>No</v>
      </c>
      <c r="L2236" s="9"/>
      <c r="M2236">
        <f>_xlfn.XLOOKUP(A2236,compensation_cleaned!$A:$A,compensation_cleaned!$B:$B,"Missing")</f>
        <v>432866</v>
      </c>
      <c r="N2236">
        <f>_xlfn.XLOOKUP(A2236,compensation_cleaned!$A:$A,compensation_cleaned!$C:$C,"Missing")</f>
        <v>61247</v>
      </c>
      <c r="O2236" t="str">
        <f>_xlfn.XLOOKUP(A2236,compensation_cleaned!$A:$A,compensation_cleaned!$D:$D,"Missing")</f>
        <v>L1</v>
      </c>
      <c r="P2236">
        <f>_xlfn.XLOOKUP(A2236,engagement_pivot!$A:$A,engagement_pivot!$B:$B,"Missing")</f>
        <v>3.5</v>
      </c>
      <c r="Q2236" t="str">
        <f>IF(
  _xlfn.XLOOKUP(A2236, engagement_pivot!A:A, engagement_pivot!C:C, 0) &gt; 0,
  "Yes",
  "No"
)</f>
        <v>Yes</v>
      </c>
      <c r="R2236">
        <f t="shared" si="170"/>
        <v>42</v>
      </c>
      <c r="S2236" t="str">
        <f t="shared" si="171"/>
        <v>37+ months</v>
      </c>
      <c r="T2236">
        <f>_xlfn.XLOOKUP(A2236,performance_pivot!$A:$A,performance_pivot!$B:$B,"Missing")</f>
        <v>3.75</v>
      </c>
      <c r="U2236">
        <f>_xlfn.XLOOKUP(A2236,compensation_cleaned!$A:$A,compensation_cleaned!$F:$F,"Missing")</f>
        <v>499723.03723404254</v>
      </c>
      <c r="V2236" t="str">
        <f t="shared" si="172"/>
        <v>Below Avg Pay</v>
      </c>
      <c r="W2236" t="str">
        <f t="shared" si="173"/>
        <v>Low/Avg Performer</v>
      </c>
      <c r="Y2236" t="str">
        <f t="shared" si="174"/>
        <v>Low Pay &amp; Low Performance</v>
      </c>
    </row>
    <row r="2237" spans="1:25">
      <c r="A2237" s="11" t="s">
        <v>2423</v>
      </c>
      <c r="B2237" s="12" t="s">
        <v>19</v>
      </c>
      <c r="C2237" s="12">
        <v>39</v>
      </c>
      <c r="D2237" s="12" t="s">
        <v>12</v>
      </c>
      <c r="E2237" s="12" t="s">
        <v>13</v>
      </c>
      <c r="F2237" s="12" t="s">
        <v>14</v>
      </c>
      <c r="G2237" s="13">
        <v>43479</v>
      </c>
      <c r="H2237" s="12" t="s">
        <v>92</v>
      </c>
      <c r="I2237" s="12" t="s">
        <v>16</v>
      </c>
      <c r="J2237" s="14" t="s">
        <v>24</v>
      </c>
      <c r="K2237" t="str">
        <f>_xlfn.XLOOKUP(A2237,attrition_cleaned!$A:$A,attrition_cleaned!$B:$B,"Missing")</f>
        <v>No</v>
      </c>
      <c r="L2237" s="13"/>
      <c r="M2237">
        <f>_xlfn.XLOOKUP(A2237,compensation_cleaned!$A:$A,compensation_cleaned!$B:$B,"Missing")</f>
        <v>659854</v>
      </c>
      <c r="N2237">
        <f>_xlfn.XLOOKUP(A2237,compensation_cleaned!$A:$A,compensation_cleaned!$C:$C,"Missing")</f>
        <v>63274</v>
      </c>
      <c r="O2237" t="str">
        <f>_xlfn.XLOOKUP(A2237,compensation_cleaned!$A:$A,compensation_cleaned!$D:$D,"Missing")</f>
        <v>L2</v>
      </c>
      <c r="P2237">
        <f>_xlfn.XLOOKUP(A2237,engagement_pivot!$A:$A,engagement_pivot!$B:$B,"Missing")</f>
        <v>3</v>
      </c>
      <c r="Q2237" t="str">
        <f>IF(
  _xlfn.XLOOKUP(A2237, engagement_pivot!A:A, engagement_pivot!C:C, 0) &gt; 0,
  "Yes",
  "No"
)</f>
        <v>Yes</v>
      </c>
      <c r="R2237">
        <f t="shared" si="170"/>
        <v>59</v>
      </c>
      <c r="S2237" t="str">
        <f t="shared" si="171"/>
        <v>37+ months</v>
      </c>
      <c r="T2237">
        <f>_xlfn.XLOOKUP(A2237,performance_pivot!$A:$A,performance_pivot!$B:$B,"Missing")</f>
        <v>2.6666666666666665</v>
      </c>
      <c r="U2237">
        <f>_xlfn.XLOOKUP(A2237,compensation_cleaned!$A:$A,compensation_cleaned!$F:$F,"Missing")</f>
        <v>746435.40070921986</v>
      </c>
      <c r="V2237" t="str">
        <f t="shared" si="172"/>
        <v>Below Avg Pay</v>
      </c>
      <c r="W2237" t="str">
        <f t="shared" si="173"/>
        <v>Low/Avg Performer</v>
      </c>
      <c r="Y2237" t="str">
        <f t="shared" si="174"/>
        <v>Low Pay &amp; Low Performance</v>
      </c>
    </row>
    <row r="2238" spans="1:25">
      <c r="A2238" s="7" t="s">
        <v>2424</v>
      </c>
      <c r="B2238" s="8" t="s">
        <v>19</v>
      </c>
      <c r="C2238" s="8">
        <v>33</v>
      </c>
      <c r="D2238" s="8" t="s">
        <v>20</v>
      </c>
      <c r="E2238" s="8" t="s">
        <v>33</v>
      </c>
      <c r="F2238" s="8" t="s">
        <v>34</v>
      </c>
      <c r="G2238" s="9">
        <v>44510</v>
      </c>
      <c r="H2238" s="8" t="s">
        <v>310</v>
      </c>
      <c r="I2238" s="8" t="s">
        <v>31</v>
      </c>
      <c r="J2238" s="10" t="s">
        <v>24</v>
      </c>
      <c r="K2238" t="str">
        <f>_xlfn.XLOOKUP(A2238,attrition_cleaned!$A:$A,attrition_cleaned!$B:$B,"Missing")</f>
        <v>Yes</v>
      </c>
      <c r="L2238" s="9">
        <v>45857</v>
      </c>
      <c r="M2238">
        <f>_xlfn.XLOOKUP(A2238,compensation_cleaned!$A:$A,compensation_cleaned!$B:$B,"Missing")</f>
        <v>431827</v>
      </c>
      <c r="N2238">
        <f>_xlfn.XLOOKUP(A2238,compensation_cleaned!$A:$A,compensation_cleaned!$C:$C,"Missing")</f>
        <v>27970</v>
      </c>
      <c r="O2238" t="str">
        <f>_xlfn.XLOOKUP(A2238,compensation_cleaned!$A:$A,compensation_cleaned!$D:$D,"Missing")</f>
        <v>L1</v>
      </c>
      <c r="P2238">
        <f>_xlfn.XLOOKUP(A2238,engagement_pivot!$A:$A,engagement_pivot!$B:$B,"Missing")</f>
        <v>3</v>
      </c>
      <c r="Q2238" t="str">
        <f>IF(
  _xlfn.XLOOKUP(A2238, engagement_pivot!A:A, engagement_pivot!C:C, 0) &gt; 0,
  "Yes",
  "No"
)</f>
        <v>Yes</v>
      </c>
      <c r="R2238">
        <f t="shared" si="170"/>
        <v>44</v>
      </c>
      <c r="S2238" t="str">
        <f t="shared" si="171"/>
        <v>37+ months</v>
      </c>
      <c r="T2238">
        <f>_xlfn.XLOOKUP(A2238,performance_pivot!$A:$A,performance_pivot!$B:$B,"Missing")</f>
        <v>4</v>
      </c>
      <c r="U2238">
        <f>_xlfn.XLOOKUP(A2238,compensation_cleaned!$A:$A,compensation_cleaned!$F:$F,"Missing")</f>
        <v>499723.03723404254</v>
      </c>
      <c r="V2238" t="str">
        <f t="shared" si="172"/>
        <v>Below Avg Pay</v>
      </c>
      <c r="W2238" t="str">
        <f t="shared" si="173"/>
        <v>High Performer</v>
      </c>
      <c r="Y2238" t="str">
        <f t="shared" si="174"/>
        <v>Underpaid High Performer</v>
      </c>
    </row>
    <row r="2239" spans="1:25">
      <c r="A2239" s="11" t="s">
        <v>2425</v>
      </c>
      <c r="B2239" s="12" t="s">
        <v>11</v>
      </c>
      <c r="C2239" s="12">
        <v>35</v>
      </c>
      <c r="D2239" s="12" t="s">
        <v>12</v>
      </c>
      <c r="E2239" s="12" t="s">
        <v>37</v>
      </c>
      <c r="F2239" s="12" t="s">
        <v>43</v>
      </c>
      <c r="G2239" s="13">
        <v>43807</v>
      </c>
      <c r="H2239" s="12" t="s">
        <v>53</v>
      </c>
      <c r="I2239" s="12" t="s">
        <v>31</v>
      </c>
      <c r="J2239" s="14" t="s">
        <v>24</v>
      </c>
      <c r="K2239" t="str">
        <f>_xlfn.XLOOKUP(A2239,attrition_cleaned!$A:$A,attrition_cleaned!$B:$B,"Missing")</f>
        <v>No</v>
      </c>
      <c r="L2239" s="13"/>
      <c r="M2239">
        <f>_xlfn.XLOOKUP(A2239,compensation_cleaned!$A:$A,compensation_cleaned!$B:$B,"Missing")</f>
        <v>654855</v>
      </c>
      <c r="N2239">
        <f>_xlfn.XLOOKUP(A2239,compensation_cleaned!$A:$A,compensation_cleaned!$C:$C,"Missing")</f>
        <v>51283</v>
      </c>
      <c r="O2239" t="str">
        <f>_xlfn.XLOOKUP(A2239,compensation_cleaned!$A:$A,compensation_cleaned!$D:$D,"Missing")</f>
        <v>L2</v>
      </c>
      <c r="P2239">
        <f>_xlfn.XLOOKUP(A2239,engagement_pivot!$A:$A,engagement_pivot!$B:$B,"Missing")</f>
        <v>4</v>
      </c>
      <c r="Q2239" t="str">
        <f>IF(
  _xlfn.XLOOKUP(A2239, engagement_pivot!A:A, engagement_pivot!C:C, 0) &gt; 0,
  "Yes",
  "No"
)</f>
        <v>Yes</v>
      </c>
      <c r="R2239">
        <f t="shared" si="170"/>
        <v>48</v>
      </c>
      <c r="S2239" t="str">
        <f t="shared" si="171"/>
        <v>37+ months</v>
      </c>
      <c r="T2239">
        <f>_xlfn.XLOOKUP(A2239,performance_pivot!$A:$A,performance_pivot!$B:$B,"Missing")</f>
        <v>4</v>
      </c>
      <c r="U2239">
        <f>_xlfn.XLOOKUP(A2239,compensation_cleaned!$A:$A,compensation_cleaned!$F:$F,"Missing")</f>
        <v>746435.40070921986</v>
      </c>
      <c r="V2239" t="str">
        <f t="shared" si="172"/>
        <v>Below Avg Pay</v>
      </c>
      <c r="W2239" t="str">
        <f t="shared" si="173"/>
        <v>High Performer</v>
      </c>
      <c r="Y2239" t="str">
        <f t="shared" si="174"/>
        <v>Underpaid High Performer</v>
      </c>
    </row>
    <row r="2240" spans="1:25">
      <c r="A2240" s="7" t="s">
        <v>2426</v>
      </c>
      <c r="B2240" s="8" t="s">
        <v>11</v>
      </c>
      <c r="C2240" s="8">
        <v>38</v>
      </c>
      <c r="D2240" s="8" t="s">
        <v>20</v>
      </c>
      <c r="E2240" s="8" t="s">
        <v>26</v>
      </c>
      <c r="F2240" s="8" t="s">
        <v>58</v>
      </c>
      <c r="G2240" s="9">
        <v>44438</v>
      </c>
      <c r="H2240" s="8" t="s">
        <v>102</v>
      </c>
      <c r="I2240" s="8" t="s">
        <v>45</v>
      </c>
      <c r="J2240" s="10" t="s">
        <v>24</v>
      </c>
      <c r="K2240" t="str">
        <f>_xlfn.XLOOKUP(A2240,attrition_cleaned!$A:$A,attrition_cleaned!$B:$B,"Missing")</f>
        <v>No</v>
      </c>
      <c r="L2240" s="9"/>
      <c r="M2240">
        <f>_xlfn.XLOOKUP(A2240,compensation_cleaned!$A:$A,compensation_cleaned!$B:$B,"Missing")</f>
        <v>597506</v>
      </c>
      <c r="N2240">
        <f>_xlfn.XLOOKUP(A2240,compensation_cleaned!$A:$A,compensation_cleaned!$C:$C,"Missing")</f>
        <v>79820</v>
      </c>
      <c r="O2240" t="str">
        <f>_xlfn.XLOOKUP(A2240,compensation_cleaned!$A:$A,compensation_cleaned!$D:$D,"Missing")</f>
        <v>L1</v>
      </c>
      <c r="P2240">
        <f>_xlfn.XLOOKUP(A2240,engagement_pivot!$A:$A,engagement_pivot!$B:$B,"Missing")</f>
        <v>2</v>
      </c>
      <c r="Q2240" t="str">
        <f>IF(
  _xlfn.XLOOKUP(A2240, engagement_pivot!A:A, engagement_pivot!C:C, 0) &gt; 0,
  "Yes",
  "No"
)</f>
        <v>Yes</v>
      </c>
      <c r="R2240">
        <f t="shared" si="170"/>
        <v>28</v>
      </c>
      <c r="S2240" t="str">
        <f t="shared" si="171"/>
        <v>13–36 months</v>
      </c>
      <c r="T2240">
        <f>_xlfn.XLOOKUP(A2240,performance_pivot!$A:$A,performance_pivot!$B:$B,"Missing")</f>
        <v>4</v>
      </c>
      <c r="U2240">
        <f>_xlfn.XLOOKUP(A2240,compensation_cleaned!$A:$A,compensation_cleaned!$F:$F,"Missing")</f>
        <v>499723.03723404254</v>
      </c>
      <c r="V2240" t="str">
        <f t="shared" si="172"/>
        <v>Above Avg Pay</v>
      </c>
      <c r="W2240" t="str">
        <f t="shared" si="173"/>
        <v>High Performer</v>
      </c>
      <c r="Y2240" t="str">
        <f t="shared" si="174"/>
        <v>Well Aligned</v>
      </c>
    </row>
    <row r="2241" spans="1:25">
      <c r="A2241" s="11" t="s">
        <v>2427</v>
      </c>
      <c r="B2241" s="12" t="s">
        <v>19</v>
      </c>
      <c r="C2241" s="12">
        <v>32</v>
      </c>
      <c r="D2241" s="12" t="s">
        <v>20</v>
      </c>
      <c r="E2241" s="12" t="s">
        <v>37</v>
      </c>
      <c r="F2241" s="12" t="s">
        <v>38</v>
      </c>
      <c r="G2241" s="13">
        <v>43391</v>
      </c>
      <c r="H2241" s="12" t="s">
        <v>117</v>
      </c>
      <c r="I2241" s="12" t="s">
        <v>56</v>
      </c>
      <c r="J2241" s="14" t="s">
        <v>24</v>
      </c>
      <c r="K2241" t="str">
        <f>_xlfn.XLOOKUP(A2241,attrition_cleaned!$A:$A,attrition_cleaned!$B:$B,"Missing")</f>
        <v>No</v>
      </c>
      <c r="L2241" s="13"/>
      <c r="M2241">
        <f>_xlfn.XLOOKUP(A2241,compensation_cleaned!$A:$A,compensation_cleaned!$B:$B,"Missing")</f>
        <v>968017</v>
      </c>
      <c r="N2241">
        <f>_xlfn.XLOOKUP(A2241,compensation_cleaned!$A:$A,compensation_cleaned!$C:$C,"Missing")</f>
        <v>102964</v>
      </c>
      <c r="O2241" t="str">
        <f>_xlfn.XLOOKUP(A2241,compensation_cleaned!$A:$A,compensation_cleaned!$D:$D,"Missing")</f>
        <v>L3</v>
      </c>
      <c r="P2241">
        <f>_xlfn.XLOOKUP(A2241,engagement_pivot!$A:$A,engagement_pivot!$B:$B,"Missing")</f>
        <v>3</v>
      </c>
      <c r="Q2241" t="str">
        <f>IF(
  _xlfn.XLOOKUP(A2241, engagement_pivot!A:A, engagement_pivot!C:C, 0) &gt; 0,
  "Yes",
  "No"
)</f>
        <v>Yes</v>
      </c>
      <c r="R2241">
        <f t="shared" si="170"/>
        <v>62</v>
      </c>
      <c r="S2241" t="str">
        <f t="shared" si="171"/>
        <v>37+ months</v>
      </c>
      <c r="T2241">
        <f>_xlfn.XLOOKUP(A2241,performance_pivot!$A:$A,performance_pivot!$B:$B,"Missing")</f>
        <v>3.5</v>
      </c>
      <c r="U2241">
        <f>_xlfn.XLOOKUP(A2241,compensation_cleaned!$A:$A,compensation_cleaned!$F:$F,"Missing")</f>
        <v>1044648.4727722772</v>
      </c>
      <c r="V2241" t="str">
        <f t="shared" si="172"/>
        <v>Below Avg Pay</v>
      </c>
      <c r="W2241" t="str">
        <f t="shared" si="173"/>
        <v>Low/Avg Performer</v>
      </c>
      <c r="Y2241" t="str">
        <f t="shared" si="174"/>
        <v>Low Pay &amp; Low Performance</v>
      </c>
    </row>
    <row r="2242" spans="1:25">
      <c r="A2242" s="7" t="s">
        <v>2428</v>
      </c>
      <c r="B2242" s="8" t="s">
        <v>11</v>
      </c>
      <c r="C2242" s="8">
        <v>22</v>
      </c>
      <c r="D2242" s="8" t="s">
        <v>12</v>
      </c>
      <c r="E2242" s="8" t="s">
        <v>13</v>
      </c>
      <c r="F2242" s="8" t="s">
        <v>21</v>
      </c>
      <c r="G2242" s="9">
        <v>44419</v>
      </c>
      <c r="H2242" s="8" t="s">
        <v>743</v>
      </c>
      <c r="I2242" s="8" t="s">
        <v>70</v>
      </c>
      <c r="J2242" s="10" t="s">
        <v>24</v>
      </c>
      <c r="K2242" t="str">
        <f>_xlfn.XLOOKUP(A2242,attrition_cleaned!$A:$A,attrition_cleaned!$B:$B,"Missing")</f>
        <v>No</v>
      </c>
      <c r="L2242" s="9"/>
      <c r="M2242">
        <f>_xlfn.XLOOKUP(A2242,compensation_cleaned!$A:$A,compensation_cleaned!$B:$B,"Missing")</f>
        <v>1190012</v>
      </c>
      <c r="N2242">
        <f>_xlfn.XLOOKUP(A2242,compensation_cleaned!$A:$A,compensation_cleaned!$C:$C,"Missing")</f>
        <v>178342</v>
      </c>
      <c r="O2242" t="str">
        <f>_xlfn.XLOOKUP(A2242,compensation_cleaned!$A:$A,compensation_cleaned!$D:$D,"Missing")</f>
        <v>L3</v>
      </c>
      <c r="P2242">
        <f>_xlfn.XLOOKUP(A2242,engagement_pivot!$A:$A,engagement_pivot!$B:$B,"Missing")</f>
        <v>5</v>
      </c>
      <c r="Q2242" t="str">
        <f>IF(
  _xlfn.XLOOKUP(A2242, engagement_pivot!A:A, engagement_pivot!C:C, 0) &gt; 0,
  "Yes",
  "No"
)</f>
        <v>Yes</v>
      </c>
      <c r="R2242">
        <f t="shared" si="170"/>
        <v>28</v>
      </c>
      <c r="S2242" t="str">
        <f t="shared" si="171"/>
        <v>13–36 months</v>
      </c>
      <c r="T2242">
        <f>_xlfn.XLOOKUP(A2242,performance_pivot!$A:$A,performance_pivot!$B:$B,"Missing")</f>
        <v>3</v>
      </c>
      <c r="U2242">
        <f>_xlfn.XLOOKUP(A2242,compensation_cleaned!$A:$A,compensation_cleaned!$F:$F,"Missing")</f>
        <v>1044648.4727722772</v>
      </c>
      <c r="V2242" t="str">
        <f t="shared" si="172"/>
        <v>Above Avg Pay</v>
      </c>
      <c r="W2242" t="str">
        <f t="shared" si="173"/>
        <v>Low/Avg Performer</v>
      </c>
      <c r="Y2242" t="str">
        <f t="shared" si="174"/>
        <v>Overpaid Low Performer</v>
      </c>
    </row>
    <row r="2243" spans="1:25">
      <c r="A2243" s="11" t="s">
        <v>2429</v>
      </c>
      <c r="B2243" s="12" t="s">
        <v>19</v>
      </c>
      <c r="C2243" s="12">
        <v>28</v>
      </c>
      <c r="D2243" s="12" t="s">
        <v>12</v>
      </c>
      <c r="E2243" s="12" t="s">
        <v>13</v>
      </c>
      <c r="F2243" s="12" t="s">
        <v>21</v>
      </c>
      <c r="G2243" s="13">
        <v>44942</v>
      </c>
      <c r="H2243" s="12" t="s">
        <v>51</v>
      </c>
      <c r="I2243" s="12" t="s">
        <v>56</v>
      </c>
      <c r="J2243" s="14" t="s">
        <v>24</v>
      </c>
      <c r="K2243" t="str">
        <f>_xlfn.XLOOKUP(A2243,attrition_cleaned!$A:$A,attrition_cleaned!$B:$B,"Missing")</f>
        <v>No</v>
      </c>
      <c r="L2243" s="13"/>
      <c r="M2243">
        <f>_xlfn.XLOOKUP(A2243,compensation_cleaned!$A:$A,compensation_cleaned!$B:$B,"Missing")</f>
        <v>407886</v>
      </c>
      <c r="N2243">
        <f>_xlfn.XLOOKUP(A2243,compensation_cleaned!$A:$A,compensation_cleaned!$C:$C,"Missing")</f>
        <v>29570</v>
      </c>
      <c r="O2243" t="str">
        <f>_xlfn.XLOOKUP(A2243,compensation_cleaned!$A:$A,compensation_cleaned!$D:$D,"Missing")</f>
        <v>L1</v>
      </c>
      <c r="P2243">
        <f>_xlfn.XLOOKUP(A2243,engagement_pivot!$A:$A,engagement_pivot!$B:$B,"Missing")</f>
        <v>5</v>
      </c>
      <c r="Q2243" t="str">
        <f>IF(
  _xlfn.XLOOKUP(A2243, engagement_pivot!A:A, engagement_pivot!C:C, 0) &gt; 0,
  "Yes",
  "No"
)</f>
        <v>Yes</v>
      </c>
      <c r="R2243">
        <f t="shared" ref="R2243:R2306" si="175">IF(K2243="Yes",DATEDIF(G2243,L2243,"M"),DATEDIF(G2243,DATE(2023,12,31),"M"))</f>
        <v>11</v>
      </c>
      <c r="S2243" t="str">
        <f t="shared" ref="S2243:S2306" si="176">IF(R2243&lt;=12,"0–12 months",
 IF(R2243&lt;=36,"13–36 months","37+ months"))</f>
        <v>0–12 months</v>
      </c>
      <c r="T2243">
        <f>_xlfn.XLOOKUP(A2243,performance_pivot!$A:$A,performance_pivot!$B:$B,"Missing")</f>
        <v>4</v>
      </c>
      <c r="U2243">
        <f>_xlfn.XLOOKUP(A2243,compensation_cleaned!$A:$A,compensation_cleaned!$F:$F,"Missing")</f>
        <v>499723.03723404254</v>
      </c>
      <c r="V2243" t="str">
        <f t="shared" ref="V2243:V2306" si="177">IF(M2243&gt;U2243,"Above Avg Pay","Below Avg Pay")</f>
        <v>Below Avg Pay</v>
      </c>
      <c r="W2243" t="str">
        <f t="shared" ref="W2243:W2306" si="178">IF(T2243&gt;=4,"High Performer","Low/Avg Performer")</f>
        <v>High Performer</v>
      </c>
      <c r="Y2243" t="str">
        <f t="shared" si="174"/>
        <v>Underpaid High Performer</v>
      </c>
    </row>
    <row r="2244" spans="1:25">
      <c r="A2244" s="7" t="s">
        <v>2430</v>
      </c>
      <c r="B2244" s="8" t="s">
        <v>11</v>
      </c>
      <c r="C2244" s="8">
        <v>32</v>
      </c>
      <c r="D2244" s="8" t="s">
        <v>12</v>
      </c>
      <c r="E2244" s="8" t="s">
        <v>26</v>
      </c>
      <c r="F2244" s="8" t="s">
        <v>27</v>
      </c>
      <c r="G2244" s="9">
        <v>44615</v>
      </c>
      <c r="H2244" s="8" t="s">
        <v>53</v>
      </c>
      <c r="I2244" s="8" t="s">
        <v>16</v>
      </c>
      <c r="J2244" s="10" t="s">
        <v>24</v>
      </c>
      <c r="K2244" t="str">
        <f>_xlfn.XLOOKUP(A2244,attrition_cleaned!$A:$A,attrition_cleaned!$B:$B,"Missing")</f>
        <v>No</v>
      </c>
      <c r="L2244" s="9"/>
      <c r="M2244">
        <f>_xlfn.XLOOKUP(A2244,compensation_cleaned!$A:$A,compensation_cleaned!$B:$B,"Missing")</f>
        <v>1205332</v>
      </c>
      <c r="N2244">
        <f>_xlfn.XLOOKUP(A2244,compensation_cleaned!$A:$A,compensation_cleaned!$C:$C,"Missing")</f>
        <v>114513</v>
      </c>
      <c r="O2244" t="str">
        <f>_xlfn.XLOOKUP(A2244,compensation_cleaned!$A:$A,compensation_cleaned!$D:$D,"Missing")</f>
        <v>L4</v>
      </c>
      <c r="P2244">
        <f>_xlfn.XLOOKUP(A2244,engagement_pivot!$A:$A,engagement_pivot!$B:$B,"Missing")</f>
        <v>5</v>
      </c>
      <c r="Q2244" t="str">
        <f>IF(
  _xlfn.XLOOKUP(A2244, engagement_pivot!A:A, engagement_pivot!C:C, 0) &gt; 0,
  "Yes",
  "No"
)</f>
        <v>Yes</v>
      </c>
      <c r="R2244">
        <f t="shared" si="175"/>
        <v>22</v>
      </c>
      <c r="S2244" t="str">
        <f t="shared" si="176"/>
        <v>13–36 months</v>
      </c>
      <c r="T2244">
        <f>_xlfn.XLOOKUP(A2244,performance_pivot!$A:$A,performance_pivot!$B:$B,"Missing")</f>
        <v>3.75</v>
      </c>
      <c r="U2244">
        <f>_xlfn.XLOOKUP(A2244,compensation_cleaned!$A:$A,compensation_cleaned!$F:$F,"Missing")</f>
        <v>1044648.4727722772</v>
      </c>
      <c r="V2244" t="str">
        <f t="shared" si="177"/>
        <v>Above Avg Pay</v>
      </c>
      <c r="W2244" t="str">
        <f t="shared" si="178"/>
        <v>Low/Avg Performer</v>
      </c>
      <c r="Y2244" t="str">
        <f t="shared" ref="Y2244:Y2307" si="179">IF(
 AND(V2244="Above Avg Pay",W2244="High Performer"),"Well Aligned",
 IF(
  AND(V2244="Below Avg Pay",W2244="High Performer"),"Underpaid High Performer",
  IF(
   AND(V2244="Above Avg Pay",W2244="Low/Avg Performer"),"Overpaid Low Performer",
   "Low Pay &amp; Low Performance"
  )
 )
)</f>
        <v>Overpaid Low Performer</v>
      </c>
    </row>
    <row r="2245" spans="1:25">
      <c r="A2245" s="11" t="s">
        <v>2431</v>
      </c>
      <c r="B2245" s="12" t="s">
        <v>11</v>
      </c>
      <c r="C2245" s="12">
        <v>37</v>
      </c>
      <c r="D2245" s="12" t="s">
        <v>20</v>
      </c>
      <c r="E2245" s="12" t="s">
        <v>13</v>
      </c>
      <c r="F2245" s="12" t="s">
        <v>21</v>
      </c>
      <c r="G2245" s="13">
        <v>44661</v>
      </c>
      <c r="H2245" s="12" t="s">
        <v>435</v>
      </c>
      <c r="I2245" s="12" t="s">
        <v>16</v>
      </c>
      <c r="J2245" s="14" t="s">
        <v>24</v>
      </c>
      <c r="K2245" t="str">
        <f>_xlfn.XLOOKUP(A2245,attrition_cleaned!$A:$A,attrition_cleaned!$B:$B,"Missing")</f>
        <v>Yes</v>
      </c>
      <c r="L2245" s="13">
        <v>46238</v>
      </c>
      <c r="M2245">
        <f>_xlfn.XLOOKUP(A2245,compensation_cleaned!$A:$A,compensation_cleaned!$B:$B,"Missing")</f>
        <v>1689591</v>
      </c>
      <c r="N2245">
        <f>_xlfn.XLOOKUP(A2245,compensation_cleaned!$A:$A,compensation_cleaned!$C:$C,"Missing")</f>
        <v>88625</v>
      </c>
      <c r="O2245" t="str">
        <f>_xlfn.XLOOKUP(A2245,compensation_cleaned!$A:$A,compensation_cleaned!$D:$D,"Missing")</f>
        <v>L5</v>
      </c>
      <c r="P2245">
        <f>_xlfn.XLOOKUP(A2245,engagement_pivot!$A:$A,engagement_pivot!$B:$B,"Missing")</f>
        <v>1</v>
      </c>
      <c r="Q2245" t="str">
        <f>IF(
  _xlfn.XLOOKUP(A2245, engagement_pivot!A:A, engagement_pivot!C:C, 0) &gt; 0,
  "Yes",
  "No"
)</f>
        <v>Yes</v>
      </c>
      <c r="R2245">
        <f t="shared" si="175"/>
        <v>51</v>
      </c>
      <c r="S2245" t="str">
        <f t="shared" si="176"/>
        <v>37+ months</v>
      </c>
      <c r="T2245">
        <f>_xlfn.XLOOKUP(A2245,performance_pivot!$A:$A,performance_pivot!$B:$B,"Missing")</f>
        <v>4</v>
      </c>
      <c r="U2245">
        <f>_xlfn.XLOOKUP(A2245,compensation_cleaned!$A:$A,compensation_cleaned!$F:$F,"Missing")</f>
        <v>1044648.4727722772</v>
      </c>
      <c r="V2245" t="str">
        <f t="shared" si="177"/>
        <v>Above Avg Pay</v>
      </c>
      <c r="W2245" t="str">
        <f t="shared" si="178"/>
        <v>High Performer</v>
      </c>
      <c r="Y2245" t="str">
        <f t="shared" si="179"/>
        <v>Well Aligned</v>
      </c>
    </row>
    <row r="2246" spans="1:25">
      <c r="A2246" s="7" t="s">
        <v>2432</v>
      </c>
      <c r="B2246" s="8" t="s">
        <v>19</v>
      </c>
      <c r="C2246" s="8">
        <v>44</v>
      </c>
      <c r="D2246" s="8" t="s">
        <v>12</v>
      </c>
      <c r="E2246" s="8" t="s">
        <v>49</v>
      </c>
      <c r="F2246" s="8" t="s">
        <v>65</v>
      </c>
      <c r="G2246" s="9">
        <v>44761</v>
      </c>
      <c r="H2246" s="8" t="s">
        <v>144</v>
      </c>
      <c r="I2246" s="8" t="s">
        <v>31</v>
      </c>
      <c r="J2246" s="10" t="s">
        <v>24</v>
      </c>
      <c r="K2246" t="str">
        <f>_xlfn.XLOOKUP(A2246,attrition_cleaned!$A:$A,attrition_cleaned!$B:$B,"Missing")</f>
        <v>Yes</v>
      </c>
      <c r="L2246" s="9">
        <v>45024</v>
      </c>
      <c r="M2246">
        <f>_xlfn.XLOOKUP(A2246,compensation_cleaned!$A:$A,compensation_cleaned!$B:$B,"Missing")</f>
        <v>1606751</v>
      </c>
      <c r="N2246">
        <f>_xlfn.XLOOKUP(A2246,compensation_cleaned!$A:$A,compensation_cleaned!$C:$C,"Missing")</f>
        <v>88444</v>
      </c>
      <c r="O2246" t="str">
        <f>_xlfn.XLOOKUP(A2246,compensation_cleaned!$A:$A,compensation_cleaned!$D:$D,"Missing")</f>
        <v>L5</v>
      </c>
      <c r="P2246">
        <f>_xlfn.XLOOKUP(A2246,engagement_pivot!$A:$A,engagement_pivot!$B:$B,"Missing")</f>
        <v>4</v>
      </c>
      <c r="Q2246" t="str">
        <f>IF(
  _xlfn.XLOOKUP(A2246, engagement_pivot!A:A, engagement_pivot!C:C, 0) &gt; 0,
  "Yes",
  "No"
)</f>
        <v>Yes</v>
      </c>
      <c r="R2246">
        <f t="shared" si="175"/>
        <v>8</v>
      </c>
      <c r="S2246" t="str">
        <f t="shared" si="176"/>
        <v>0–12 months</v>
      </c>
      <c r="T2246">
        <f>_xlfn.XLOOKUP(A2246,performance_pivot!$A:$A,performance_pivot!$B:$B,"Missing")</f>
        <v>4</v>
      </c>
      <c r="U2246">
        <f>_xlfn.XLOOKUP(A2246,compensation_cleaned!$A:$A,compensation_cleaned!$F:$F,"Missing")</f>
        <v>1044648.4727722772</v>
      </c>
      <c r="V2246" t="str">
        <f t="shared" si="177"/>
        <v>Above Avg Pay</v>
      </c>
      <c r="W2246" t="str">
        <f t="shared" si="178"/>
        <v>High Performer</v>
      </c>
      <c r="Y2246" t="str">
        <f t="shared" si="179"/>
        <v>Well Aligned</v>
      </c>
    </row>
    <row r="2247" spans="1:25">
      <c r="A2247" s="11" t="s">
        <v>2433</v>
      </c>
      <c r="B2247" s="12" t="s">
        <v>19</v>
      </c>
      <c r="C2247" s="12">
        <v>41</v>
      </c>
      <c r="D2247" s="12" t="s">
        <v>12</v>
      </c>
      <c r="E2247" s="12" t="s">
        <v>37</v>
      </c>
      <c r="F2247" s="12" t="s">
        <v>38</v>
      </c>
      <c r="G2247" s="13">
        <v>43495</v>
      </c>
      <c r="H2247" s="12" t="s">
        <v>295</v>
      </c>
      <c r="I2247" s="12" t="s">
        <v>23</v>
      </c>
      <c r="J2247" s="14" t="s">
        <v>24</v>
      </c>
      <c r="K2247" t="str">
        <f>_xlfn.XLOOKUP(A2247,attrition_cleaned!$A:$A,attrition_cleaned!$B:$B,"Missing")</f>
        <v>No</v>
      </c>
      <c r="L2247" s="13"/>
      <c r="M2247">
        <f>_xlfn.XLOOKUP(A2247,compensation_cleaned!$A:$A,compensation_cleaned!$B:$B,"Missing")</f>
        <v>919365</v>
      </c>
      <c r="N2247">
        <f>_xlfn.XLOOKUP(A2247,compensation_cleaned!$A:$A,compensation_cleaned!$C:$C,"Missing")</f>
        <v>68391</v>
      </c>
      <c r="O2247" t="str">
        <f>_xlfn.XLOOKUP(A2247,compensation_cleaned!$A:$A,compensation_cleaned!$D:$D,"Missing")</f>
        <v>L3</v>
      </c>
      <c r="P2247">
        <f>_xlfn.XLOOKUP(A2247,engagement_pivot!$A:$A,engagement_pivot!$B:$B,"Missing")</f>
        <v>1</v>
      </c>
      <c r="Q2247" t="str">
        <f>IF(
  _xlfn.XLOOKUP(A2247, engagement_pivot!A:A, engagement_pivot!C:C, 0) &gt; 0,
  "Yes",
  "No"
)</f>
        <v>Yes</v>
      </c>
      <c r="R2247">
        <f t="shared" si="175"/>
        <v>59</v>
      </c>
      <c r="S2247" t="str">
        <f t="shared" si="176"/>
        <v>37+ months</v>
      </c>
      <c r="T2247">
        <f>_xlfn.XLOOKUP(A2247,performance_pivot!$A:$A,performance_pivot!$B:$B,"Missing")</f>
        <v>3</v>
      </c>
      <c r="U2247">
        <f>_xlfn.XLOOKUP(A2247,compensation_cleaned!$A:$A,compensation_cleaned!$F:$F,"Missing")</f>
        <v>1044648.4727722772</v>
      </c>
      <c r="V2247" t="str">
        <f t="shared" si="177"/>
        <v>Below Avg Pay</v>
      </c>
      <c r="W2247" t="str">
        <f t="shared" si="178"/>
        <v>Low/Avg Performer</v>
      </c>
      <c r="Y2247" t="str">
        <f t="shared" si="179"/>
        <v>Low Pay &amp; Low Performance</v>
      </c>
    </row>
    <row r="2248" spans="1:25">
      <c r="A2248" s="7" t="s">
        <v>2434</v>
      </c>
      <c r="B2248" s="8" t="s">
        <v>19</v>
      </c>
      <c r="C2248" s="8">
        <v>28</v>
      </c>
      <c r="D2248" s="8" t="s">
        <v>12</v>
      </c>
      <c r="E2248" s="8" t="s">
        <v>26</v>
      </c>
      <c r="F2248" s="8" t="s">
        <v>58</v>
      </c>
      <c r="G2248" s="9">
        <v>43544</v>
      </c>
      <c r="H2248" s="8" t="s">
        <v>107</v>
      </c>
      <c r="I2248" s="8" t="s">
        <v>45</v>
      </c>
      <c r="J2248" s="10" t="s">
        <v>24</v>
      </c>
      <c r="K2248" t="str">
        <f>_xlfn.XLOOKUP(A2248,attrition_cleaned!$A:$A,attrition_cleaned!$B:$B,"Missing")</f>
        <v>Yes</v>
      </c>
      <c r="L2248" s="9">
        <v>45168</v>
      </c>
      <c r="M2248">
        <f>_xlfn.XLOOKUP(A2248,compensation_cleaned!$A:$A,compensation_cleaned!$B:$B,"Missing")</f>
        <v>1117076</v>
      </c>
      <c r="N2248">
        <f>_xlfn.XLOOKUP(A2248,compensation_cleaned!$A:$A,compensation_cleaned!$C:$C,"Missing")</f>
        <v>124721</v>
      </c>
      <c r="O2248" t="str">
        <f>_xlfn.XLOOKUP(A2248,compensation_cleaned!$A:$A,compensation_cleaned!$D:$D,"Missing")</f>
        <v>L3</v>
      </c>
      <c r="P2248">
        <f>_xlfn.XLOOKUP(A2248,engagement_pivot!$A:$A,engagement_pivot!$B:$B,"Missing")</f>
        <v>3</v>
      </c>
      <c r="Q2248" t="str">
        <f>IF(
  _xlfn.XLOOKUP(A2248, engagement_pivot!A:A, engagement_pivot!C:C, 0) &gt; 0,
  "Yes",
  "No"
)</f>
        <v>Yes</v>
      </c>
      <c r="R2248">
        <f t="shared" si="175"/>
        <v>53</v>
      </c>
      <c r="S2248" t="str">
        <f t="shared" si="176"/>
        <v>37+ months</v>
      </c>
      <c r="T2248">
        <f>_xlfn.XLOOKUP(A2248,performance_pivot!$A:$A,performance_pivot!$B:$B,"Missing")</f>
        <v>2.75</v>
      </c>
      <c r="U2248">
        <f>_xlfn.XLOOKUP(A2248,compensation_cleaned!$A:$A,compensation_cleaned!$F:$F,"Missing")</f>
        <v>1044648.4727722772</v>
      </c>
      <c r="V2248" t="str">
        <f t="shared" si="177"/>
        <v>Above Avg Pay</v>
      </c>
      <c r="W2248" t="str">
        <f t="shared" si="178"/>
        <v>Low/Avg Performer</v>
      </c>
      <c r="Y2248" t="str">
        <f t="shared" si="179"/>
        <v>Overpaid Low Performer</v>
      </c>
    </row>
    <row r="2249" spans="1:25">
      <c r="A2249" s="11" t="s">
        <v>2435</v>
      </c>
      <c r="B2249" s="12" t="s">
        <v>11</v>
      </c>
      <c r="C2249" s="12">
        <v>24</v>
      </c>
      <c r="D2249" s="12" t="s">
        <v>20</v>
      </c>
      <c r="E2249" s="12" t="s">
        <v>37</v>
      </c>
      <c r="F2249" s="12" t="s">
        <v>43</v>
      </c>
      <c r="G2249" s="13">
        <v>43243</v>
      </c>
      <c r="H2249" s="12" t="s">
        <v>69</v>
      </c>
      <c r="I2249" s="12" t="s">
        <v>23</v>
      </c>
      <c r="J2249" s="14" t="s">
        <v>24</v>
      </c>
      <c r="K2249" t="str">
        <f>_xlfn.XLOOKUP(A2249,attrition_cleaned!$A:$A,attrition_cleaned!$B:$B,"Missing")</f>
        <v>No</v>
      </c>
      <c r="L2249" s="13"/>
      <c r="M2249">
        <f>_xlfn.XLOOKUP(A2249,compensation_cleaned!$A:$A,compensation_cleaned!$B:$B,"Missing")</f>
        <v>581039</v>
      </c>
      <c r="N2249">
        <f>_xlfn.XLOOKUP(A2249,compensation_cleaned!$A:$A,compensation_cleaned!$C:$C,"Missing")</f>
        <v>85615</v>
      </c>
      <c r="O2249" t="str">
        <f>_xlfn.XLOOKUP(A2249,compensation_cleaned!$A:$A,compensation_cleaned!$D:$D,"Missing")</f>
        <v>L1</v>
      </c>
      <c r="P2249">
        <f>_xlfn.XLOOKUP(A2249,engagement_pivot!$A:$A,engagement_pivot!$B:$B,"Missing")</f>
        <v>5</v>
      </c>
      <c r="Q2249" t="str">
        <f>IF(
  _xlfn.XLOOKUP(A2249, engagement_pivot!A:A, engagement_pivot!C:C, 0) &gt; 0,
  "Yes",
  "No"
)</f>
        <v>Yes</v>
      </c>
      <c r="R2249">
        <f t="shared" si="175"/>
        <v>67</v>
      </c>
      <c r="S2249" t="str">
        <f t="shared" si="176"/>
        <v>37+ months</v>
      </c>
      <c r="T2249">
        <f>_xlfn.XLOOKUP(A2249,performance_pivot!$A:$A,performance_pivot!$B:$B,"Missing")</f>
        <v>4</v>
      </c>
      <c r="U2249">
        <f>_xlfn.XLOOKUP(A2249,compensation_cleaned!$A:$A,compensation_cleaned!$F:$F,"Missing")</f>
        <v>499723.03723404254</v>
      </c>
      <c r="V2249" t="str">
        <f t="shared" si="177"/>
        <v>Above Avg Pay</v>
      </c>
      <c r="W2249" t="str">
        <f t="shared" si="178"/>
        <v>High Performer</v>
      </c>
      <c r="Y2249" t="str">
        <f t="shared" si="179"/>
        <v>Well Aligned</v>
      </c>
    </row>
    <row r="2250" spans="1:25">
      <c r="A2250" s="7" t="s">
        <v>2436</v>
      </c>
      <c r="B2250" s="8" t="s">
        <v>11</v>
      </c>
      <c r="C2250" s="8">
        <v>43</v>
      </c>
      <c r="D2250" s="8" t="s">
        <v>20</v>
      </c>
      <c r="E2250" s="8" t="s">
        <v>49</v>
      </c>
      <c r="F2250" s="8" t="s">
        <v>68</v>
      </c>
      <c r="G2250" s="9">
        <v>43591</v>
      </c>
      <c r="H2250" s="8" t="s">
        <v>338</v>
      </c>
      <c r="I2250" s="8" t="s">
        <v>45</v>
      </c>
      <c r="J2250" s="10" t="s">
        <v>24</v>
      </c>
      <c r="K2250" t="str">
        <f>_xlfn.XLOOKUP(A2250,attrition_cleaned!$A:$A,attrition_cleaned!$B:$B,"Missing")</f>
        <v>No</v>
      </c>
      <c r="L2250" s="9"/>
      <c r="M2250">
        <f>_xlfn.XLOOKUP(A2250,compensation_cleaned!$A:$A,compensation_cleaned!$B:$B,"Missing")</f>
        <v>957292</v>
      </c>
      <c r="N2250">
        <f>_xlfn.XLOOKUP(A2250,compensation_cleaned!$A:$A,compensation_cleaned!$C:$C,"Missing")</f>
        <v>51988</v>
      </c>
      <c r="O2250" t="str">
        <f>_xlfn.XLOOKUP(A2250,compensation_cleaned!$A:$A,compensation_cleaned!$D:$D,"Missing")</f>
        <v>L3</v>
      </c>
      <c r="P2250">
        <f>_xlfn.XLOOKUP(A2250,engagement_pivot!$A:$A,engagement_pivot!$B:$B,"Missing")</f>
        <v>2.5</v>
      </c>
      <c r="Q2250" t="str">
        <f>IF(
  _xlfn.XLOOKUP(A2250, engagement_pivot!A:A, engagement_pivot!C:C, 0) &gt; 0,
  "Yes",
  "No"
)</f>
        <v>Yes</v>
      </c>
      <c r="R2250">
        <f t="shared" si="175"/>
        <v>55</v>
      </c>
      <c r="S2250" t="str">
        <f t="shared" si="176"/>
        <v>37+ months</v>
      </c>
      <c r="T2250">
        <f>_xlfn.XLOOKUP(A2250,performance_pivot!$A:$A,performance_pivot!$B:$B,"Missing")</f>
        <v>3.5</v>
      </c>
      <c r="U2250">
        <f>_xlfn.XLOOKUP(A2250,compensation_cleaned!$A:$A,compensation_cleaned!$F:$F,"Missing")</f>
        <v>1044648.4727722772</v>
      </c>
      <c r="V2250" t="str">
        <f t="shared" si="177"/>
        <v>Below Avg Pay</v>
      </c>
      <c r="W2250" t="str">
        <f t="shared" si="178"/>
        <v>Low/Avg Performer</v>
      </c>
      <c r="Y2250" t="str">
        <f t="shared" si="179"/>
        <v>Low Pay &amp; Low Performance</v>
      </c>
    </row>
    <row r="2251" spans="1:25">
      <c r="A2251" s="11" t="s">
        <v>2437</v>
      </c>
      <c r="B2251" s="12" t="s">
        <v>19</v>
      </c>
      <c r="C2251" s="12">
        <v>32</v>
      </c>
      <c r="D2251" s="12" t="s">
        <v>20</v>
      </c>
      <c r="E2251" s="12" t="s">
        <v>49</v>
      </c>
      <c r="F2251" s="12" t="s">
        <v>68</v>
      </c>
      <c r="G2251" s="13">
        <v>45014</v>
      </c>
      <c r="H2251" s="12" t="s">
        <v>848</v>
      </c>
      <c r="I2251" s="12" t="s">
        <v>70</v>
      </c>
      <c r="J2251" s="14" t="s">
        <v>24</v>
      </c>
      <c r="K2251" t="str">
        <f>_xlfn.XLOOKUP(A2251,attrition_cleaned!$A:$A,attrition_cleaned!$B:$B,"Missing")</f>
        <v>No</v>
      </c>
      <c r="L2251" s="13"/>
      <c r="M2251">
        <f>_xlfn.XLOOKUP(A2251,compensation_cleaned!$A:$A,compensation_cleaned!$B:$B,"Missing")</f>
        <v>1360247</v>
      </c>
      <c r="N2251">
        <f>_xlfn.XLOOKUP(A2251,compensation_cleaned!$A:$A,compensation_cleaned!$C:$C,"Missing")</f>
        <v>85522</v>
      </c>
      <c r="O2251" t="str">
        <f>_xlfn.XLOOKUP(A2251,compensation_cleaned!$A:$A,compensation_cleaned!$D:$D,"Missing")</f>
        <v>L4</v>
      </c>
      <c r="P2251">
        <f>_xlfn.XLOOKUP(A2251,engagement_pivot!$A:$A,engagement_pivot!$B:$B,"Missing")</f>
        <v>2.6666666666666665</v>
      </c>
      <c r="Q2251" t="str">
        <f>IF(
  _xlfn.XLOOKUP(A2251, engagement_pivot!A:A, engagement_pivot!C:C, 0) &gt; 0,
  "Yes",
  "No"
)</f>
        <v>Yes</v>
      </c>
      <c r="R2251">
        <f t="shared" si="175"/>
        <v>9</v>
      </c>
      <c r="S2251" t="str">
        <f t="shared" si="176"/>
        <v>0–12 months</v>
      </c>
      <c r="T2251">
        <f>_xlfn.XLOOKUP(A2251,performance_pivot!$A:$A,performance_pivot!$B:$B,"Missing")</f>
        <v>3.5</v>
      </c>
      <c r="U2251">
        <f>_xlfn.XLOOKUP(A2251,compensation_cleaned!$A:$A,compensation_cleaned!$F:$F,"Missing")</f>
        <v>1044648.4727722772</v>
      </c>
      <c r="V2251" t="str">
        <f t="shared" si="177"/>
        <v>Above Avg Pay</v>
      </c>
      <c r="W2251" t="str">
        <f t="shared" si="178"/>
        <v>Low/Avg Performer</v>
      </c>
      <c r="Y2251" t="str">
        <f t="shared" si="179"/>
        <v>Overpaid Low Performer</v>
      </c>
    </row>
    <row r="2252" spans="1:25">
      <c r="A2252" s="7" t="s">
        <v>2438</v>
      </c>
      <c r="B2252" s="8" t="s">
        <v>19</v>
      </c>
      <c r="C2252" s="8">
        <v>23</v>
      </c>
      <c r="D2252" s="8" t="s">
        <v>20</v>
      </c>
      <c r="E2252" s="8" t="s">
        <v>37</v>
      </c>
      <c r="F2252" s="8" t="s">
        <v>38</v>
      </c>
      <c r="G2252" s="9">
        <v>43189</v>
      </c>
      <c r="H2252" s="8" t="s">
        <v>356</v>
      </c>
      <c r="I2252" s="8" t="s">
        <v>70</v>
      </c>
      <c r="J2252" s="10" t="s">
        <v>17</v>
      </c>
      <c r="K2252" t="str">
        <f>_xlfn.XLOOKUP(A2252,attrition_cleaned!$A:$A,attrition_cleaned!$B:$B,"Missing")</f>
        <v>No</v>
      </c>
      <c r="L2252" s="9"/>
      <c r="M2252">
        <f>_xlfn.XLOOKUP(A2252,compensation_cleaned!$A:$A,compensation_cleaned!$B:$B,"Missing")</f>
        <v>553449</v>
      </c>
      <c r="N2252">
        <f>_xlfn.XLOOKUP(A2252,compensation_cleaned!$A:$A,compensation_cleaned!$C:$C,"Missing")</f>
        <v>50183</v>
      </c>
      <c r="O2252" t="str">
        <f>_xlfn.XLOOKUP(A2252,compensation_cleaned!$A:$A,compensation_cleaned!$D:$D,"Missing")</f>
        <v>L1</v>
      </c>
      <c r="P2252">
        <f>_xlfn.XLOOKUP(A2252,engagement_pivot!$A:$A,engagement_pivot!$B:$B,"Missing")</f>
        <v>3</v>
      </c>
      <c r="Q2252" t="str">
        <f>IF(
  _xlfn.XLOOKUP(A2252, engagement_pivot!A:A, engagement_pivot!C:C, 0) &gt; 0,
  "Yes",
  "No"
)</f>
        <v>Yes</v>
      </c>
      <c r="R2252">
        <f t="shared" si="175"/>
        <v>69</v>
      </c>
      <c r="S2252" t="str">
        <f t="shared" si="176"/>
        <v>37+ months</v>
      </c>
      <c r="T2252">
        <f>_xlfn.XLOOKUP(A2252,performance_pivot!$A:$A,performance_pivot!$B:$B,"Missing")</f>
        <v>2.5</v>
      </c>
      <c r="U2252">
        <f>_xlfn.XLOOKUP(A2252,compensation_cleaned!$A:$A,compensation_cleaned!$F:$F,"Missing")</f>
        <v>499723.03723404254</v>
      </c>
      <c r="V2252" t="str">
        <f t="shared" si="177"/>
        <v>Above Avg Pay</v>
      </c>
      <c r="W2252" t="str">
        <f t="shared" si="178"/>
        <v>Low/Avg Performer</v>
      </c>
      <c r="Y2252" t="str">
        <f t="shared" si="179"/>
        <v>Overpaid Low Performer</v>
      </c>
    </row>
    <row r="2253" spans="1:25">
      <c r="A2253" s="11" t="s">
        <v>2439</v>
      </c>
      <c r="B2253" s="12" t="s">
        <v>11</v>
      </c>
      <c r="C2253" s="12">
        <v>25</v>
      </c>
      <c r="D2253" s="12" t="s">
        <v>20</v>
      </c>
      <c r="E2253" s="12" t="s">
        <v>49</v>
      </c>
      <c r="F2253" s="12" t="s">
        <v>50</v>
      </c>
      <c r="G2253" s="13">
        <v>42842</v>
      </c>
      <c r="H2253" s="12" t="s">
        <v>444</v>
      </c>
      <c r="I2253" s="12" t="s">
        <v>16</v>
      </c>
      <c r="J2253" s="14" t="s">
        <v>24</v>
      </c>
      <c r="K2253" t="str">
        <f>_xlfn.XLOOKUP(A2253,attrition_cleaned!$A:$A,attrition_cleaned!$B:$B,"Missing")</f>
        <v>No</v>
      </c>
      <c r="L2253" s="13"/>
      <c r="M2253">
        <f>_xlfn.XLOOKUP(A2253,compensation_cleaned!$A:$A,compensation_cleaned!$B:$B,"Missing")</f>
        <v>500849</v>
      </c>
      <c r="N2253">
        <f>_xlfn.XLOOKUP(A2253,compensation_cleaned!$A:$A,compensation_cleaned!$C:$C,"Missing")</f>
        <v>43360</v>
      </c>
      <c r="O2253" t="str">
        <f>_xlfn.XLOOKUP(A2253,compensation_cleaned!$A:$A,compensation_cleaned!$D:$D,"Missing")</f>
        <v>L1</v>
      </c>
      <c r="P2253">
        <f>_xlfn.XLOOKUP(A2253,engagement_pivot!$A:$A,engagement_pivot!$B:$B,"Missing")</f>
        <v>4.5</v>
      </c>
      <c r="Q2253" t="str">
        <f>IF(
  _xlfn.XLOOKUP(A2253, engagement_pivot!A:A, engagement_pivot!C:C, 0) &gt; 0,
  "Yes",
  "No"
)</f>
        <v>Yes</v>
      </c>
      <c r="R2253">
        <f t="shared" si="175"/>
        <v>80</v>
      </c>
      <c r="S2253" t="str">
        <f t="shared" si="176"/>
        <v>37+ months</v>
      </c>
      <c r="T2253">
        <f>_xlfn.XLOOKUP(A2253,performance_pivot!$A:$A,performance_pivot!$B:$B,"Missing")</f>
        <v>4</v>
      </c>
      <c r="U2253">
        <f>_xlfn.XLOOKUP(A2253,compensation_cleaned!$A:$A,compensation_cleaned!$F:$F,"Missing")</f>
        <v>499723.03723404254</v>
      </c>
      <c r="V2253" t="str">
        <f t="shared" si="177"/>
        <v>Above Avg Pay</v>
      </c>
      <c r="W2253" t="str">
        <f t="shared" si="178"/>
        <v>High Performer</v>
      </c>
      <c r="Y2253" t="str">
        <f t="shared" si="179"/>
        <v>Well Aligned</v>
      </c>
    </row>
    <row r="2254" spans="1:25">
      <c r="A2254" s="7" t="s">
        <v>2440</v>
      </c>
      <c r="B2254" s="8" t="s">
        <v>11</v>
      </c>
      <c r="C2254" s="8">
        <v>42</v>
      </c>
      <c r="D2254" s="8" t="s">
        <v>20</v>
      </c>
      <c r="E2254" s="8" t="s">
        <v>33</v>
      </c>
      <c r="F2254" s="8" t="s">
        <v>34</v>
      </c>
      <c r="G2254" s="9">
        <v>44674</v>
      </c>
      <c r="H2254" s="8" t="s">
        <v>511</v>
      </c>
      <c r="I2254" s="8" t="s">
        <v>56</v>
      </c>
      <c r="J2254" s="10" t="s">
        <v>24</v>
      </c>
      <c r="K2254" t="str">
        <f>_xlfn.XLOOKUP(A2254,attrition_cleaned!$A:$A,attrition_cleaned!$B:$B,"Missing")</f>
        <v>No</v>
      </c>
      <c r="L2254" s="9"/>
      <c r="M2254">
        <f>_xlfn.XLOOKUP(A2254,compensation_cleaned!$A:$A,compensation_cleaned!$B:$B,"Missing")</f>
        <v>902828</v>
      </c>
      <c r="N2254">
        <f>_xlfn.XLOOKUP(A2254,compensation_cleaned!$A:$A,compensation_cleaned!$C:$C,"Missing")</f>
        <v>115078</v>
      </c>
      <c r="O2254" t="str">
        <f>_xlfn.XLOOKUP(A2254,compensation_cleaned!$A:$A,compensation_cleaned!$D:$D,"Missing")</f>
        <v>L3</v>
      </c>
      <c r="P2254">
        <f>_xlfn.XLOOKUP(A2254,engagement_pivot!$A:$A,engagement_pivot!$B:$B,"Missing")</f>
        <v>3</v>
      </c>
      <c r="Q2254" t="str">
        <f>IF(
  _xlfn.XLOOKUP(A2254, engagement_pivot!A:A, engagement_pivot!C:C, 0) &gt; 0,
  "Yes",
  "No"
)</f>
        <v>Yes</v>
      </c>
      <c r="R2254">
        <f t="shared" si="175"/>
        <v>20</v>
      </c>
      <c r="S2254" t="str">
        <f t="shared" si="176"/>
        <v>13–36 months</v>
      </c>
      <c r="T2254">
        <f>_xlfn.XLOOKUP(A2254,performance_pivot!$A:$A,performance_pivot!$B:$B,"Missing")</f>
        <v>4</v>
      </c>
      <c r="U2254">
        <f>_xlfn.XLOOKUP(A2254,compensation_cleaned!$A:$A,compensation_cleaned!$F:$F,"Missing")</f>
        <v>1044648.4727722772</v>
      </c>
      <c r="V2254" t="str">
        <f t="shared" si="177"/>
        <v>Below Avg Pay</v>
      </c>
      <c r="W2254" t="str">
        <f t="shared" si="178"/>
        <v>High Performer</v>
      </c>
      <c r="Y2254" t="str">
        <f t="shared" si="179"/>
        <v>Underpaid High Performer</v>
      </c>
    </row>
    <row r="2255" spans="1:25">
      <c r="A2255" s="11" t="s">
        <v>2441</v>
      </c>
      <c r="B2255" s="12" t="s">
        <v>19</v>
      </c>
      <c r="C2255" s="12">
        <v>38</v>
      </c>
      <c r="D2255" s="12" t="s">
        <v>12</v>
      </c>
      <c r="E2255" s="12" t="s">
        <v>33</v>
      </c>
      <c r="F2255" s="12" t="s">
        <v>34</v>
      </c>
      <c r="G2255" s="13">
        <v>44351</v>
      </c>
      <c r="H2255" s="12" t="s">
        <v>109</v>
      </c>
      <c r="I2255" s="12" t="s">
        <v>16</v>
      </c>
      <c r="J2255" s="14" t="s">
        <v>24</v>
      </c>
      <c r="K2255" t="str">
        <f>_xlfn.XLOOKUP(A2255,attrition_cleaned!$A:$A,attrition_cleaned!$B:$B,"Missing")</f>
        <v>No</v>
      </c>
      <c r="L2255" s="13"/>
      <c r="M2255">
        <f>_xlfn.XLOOKUP(A2255,compensation_cleaned!$A:$A,compensation_cleaned!$B:$B,"Missing")</f>
        <v>498857</v>
      </c>
      <c r="N2255">
        <f>_xlfn.XLOOKUP(A2255,compensation_cleaned!$A:$A,compensation_cleaned!$C:$C,"Missing")</f>
        <v>49294</v>
      </c>
      <c r="O2255" t="str">
        <f>_xlfn.XLOOKUP(A2255,compensation_cleaned!$A:$A,compensation_cleaned!$D:$D,"Missing")</f>
        <v>L1</v>
      </c>
      <c r="P2255">
        <f>_xlfn.XLOOKUP(A2255,engagement_pivot!$A:$A,engagement_pivot!$B:$B,"Missing")</f>
        <v>1</v>
      </c>
      <c r="Q2255" t="str">
        <f>IF(
  _xlfn.XLOOKUP(A2255, engagement_pivot!A:A, engagement_pivot!C:C, 0) &gt; 0,
  "Yes",
  "No"
)</f>
        <v>Yes</v>
      </c>
      <c r="R2255">
        <f t="shared" si="175"/>
        <v>30</v>
      </c>
      <c r="S2255" t="str">
        <f t="shared" si="176"/>
        <v>13–36 months</v>
      </c>
      <c r="T2255">
        <f>_xlfn.XLOOKUP(A2255,performance_pivot!$A:$A,performance_pivot!$B:$B,"Missing")</f>
        <v>4</v>
      </c>
      <c r="U2255">
        <f>_xlfn.XLOOKUP(A2255,compensation_cleaned!$A:$A,compensation_cleaned!$F:$F,"Missing")</f>
        <v>499723.03723404254</v>
      </c>
      <c r="V2255" t="str">
        <f t="shared" si="177"/>
        <v>Below Avg Pay</v>
      </c>
      <c r="W2255" t="str">
        <f t="shared" si="178"/>
        <v>High Performer</v>
      </c>
      <c r="Y2255" t="str">
        <f t="shared" si="179"/>
        <v>Underpaid High Performer</v>
      </c>
    </row>
    <row r="2256" spans="1:25">
      <c r="A2256" s="7" t="s">
        <v>2442</v>
      </c>
      <c r="B2256" s="8" t="s">
        <v>19</v>
      </c>
      <c r="C2256" s="8">
        <v>24</v>
      </c>
      <c r="D2256" s="8" t="s">
        <v>12</v>
      </c>
      <c r="E2256" s="8" t="s">
        <v>49</v>
      </c>
      <c r="F2256" s="8" t="s">
        <v>50</v>
      </c>
      <c r="G2256" s="9">
        <v>44712</v>
      </c>
      <c r="H2256" s="8" t="s">
        <v>78</v>
      </c>
      <c r="I2256" s="8" t="s">
        <v>45</v>
      </c>
      <c r="J2256" s="10" t="s">
        <v>24</v>
      </c>
      <c r="K2256" t="str">
        <f>_xlfn.XLOOKUP(A2256,attrition_cleaned!$A:$A,attrition_cleaned!$B:$B,"Missing")</f>
        <v>No</v>
      </c>
      <c r="L2256" s="9"/>
      <c r="M2256">
        <f>_xlfn.XLOOKUP(A2256,compensation_cleaned!$A:$A,compensation_cleaned!$B:$B,"Missing")</f>
        <v>828645</v>
      </c>
      <c r="N2256">
        <f>_xlfn.XLOOKUP(A2256,compensation_cleaned!$A:$A,compensation_cleaned!$C:$C,"Missing")</f>
        <v>54657</v>
      </c>
      <c r="O2256" t="str">
        <f>_xlfn.XLOOKUP(A2256,compensation_cleaned!$A:$A,compensation_cleaned!$D:$D,"Missing")</f>
        <v>L2</v>
      </c>
      <c r="P2256">
        <f>_xlfn.XLOOKUP(A2256,engagement_pivot!$A:$A,engagement_pivot!$B:$B,"Missing")</f>
        <v>4</v>
      </c>
      <c r="Q2256" t="str">
        <f>IF(
  _xlfn.XLOOKUP(A2256, engagement_pivot!A:A, engagement_pivot!C:C, 0) &gt; 0,
  "Yes",
  "No"
)</f>
        <v>Yes</v>
      </c>
      <c r="R2256">
        <f t="shared" si="175"/>
        <v>19</v>
      </c>
      <c r="S2256" t="str">
        <f t="shared" si="176"/>
        <v>13–36 months</v>
      </c>
      <c r="T2256">
        <f>_xlfn.XLOOKUP(A2256,performance_pivot!$A:$A,performance_pivot!$B:$B,"Missing")</f>
        <v>3.5</v>
      </c>
      <c r="U2256">
        <f>_xlfn.XLOOKUP(A2256,compensation_cleaned!$A:$A,compensation_cleaned!$F:$F,"Missing")</f>
        <v>746435.40070921986</v>
      </c>
      <c r="V2256" t="str">
        <f t="shared" si="177"/>
        <v>Above Avg Pay</v>
      </c>
      <c r="W2256" t="str">
        <f t="shared" si="178"/>
        <v>Low/Avg Performer</v>
      </c>
      <c r="Y2256" t="str">
        <f t="shared" si="179"/>
        <v>Overpaid Low Performer</v>
      </c>
    </row>
    <row r="2257" spans="1:25">
      <c r="A2257" s="11" t="s">
        <v>2443</v>
      </c>
      <c r="B2257" s="12" t="s">
        <v>11</v>
      </c>
      <c r="C2257" s="12">
        <v>40</v>
      </c>
      <c r="D2257" s="12" t="s">
        <v>12</v>
      </c>
      <c r="E2257" s="12" t="s">
        <v>37</v>
      </c>
      <c r="F2257" s="12" t="s">
        <v>38</v>
      </c>
      <c r="G2257" s="13">
        <v>44356</v>
      </c>
      <c r="H2257" s="12" t="s">
        <v>44</v>
      </c>
      <c r="I2257" s="12" t="s">
        <v>56</v>
      </c>
      <c r="J2257" s="14" t="s">
        <v>24</v>
      </c>
      <c r="K2257" t="str">
        <f>_xlfn.XLOOKUP(A2257,attrition_cleaned!$A:$A,attrition_cleaned!$B:$B,"Missing")</f>
        <v>Yes</v>
      </c>
      <c r="L2257" s="13">
        <v>44631</v>
      </c>
      <c r="M2257">
        <f>_xlfn.XLOOKUP(A2257,compensation_cleaned!$A:$A,compensation_cleaned!$B:$B,"Missing")</f>
        <v>712919</v>
      </c>
      <c r="N2257">
        <f>_xlfn.XLOOKUP(A2257,compensation_cleaned!$A:$A,compensation_cleaned!$C:$C,"Missing")</f>
        <v>63214</v>
      </c>
      <c r="O2257" t="str">
        <f>_xlfn.XLOOKUP(A2257,compensation_cleaned!$A:$A,compensation_cleaned!$D:$D,"Missing")</f>
        <v>L2</v>
      </c>
      <c r="P2257">
        <f>_xlfn.XLOOKUP(A2257,engagement_pivot!$A:$A,engagement_pivot!$B:$B,"Missing")</f>
        <v>1</v>
      </c>
      <c r="Q2257" t="str">
        <f>IF(
  _xlfn.XLOOKUP(A2257, engagement_pivot!A:A, engagement_pivot!C:C, 0) &gt; 0,
  "Yes",
  "No"
)</f>
        <v>Yes</v>
      </c>
      <c r="R2257">
        <f t="shared" si="175"/>
        <v>9</v>
      </c>
      <c r="S2257" t="str">
        <f t="shared" si="176"/>
        <v>0–12 months</v>
      </c>
      <c r="T2257">
        <f>_xlfn.XLOOKUP(A2257,performance_pivot!$A:$A,performance_pivot!$B:$B,"Missing")</f>
        <v>3</v>
      </c>
      <c r="U2257">
        <f>_xlfn.XLOOKUP(A2257,compensation_cleaned!$A:$A,compensation_cleaned!$F:$F,"Missing")</f>
        <v>746435.40070921986</v>
      </c>
      <c r="V2257" t="str">
        <f t="shared" si="177"/>
        <v>Below Avg Pay</v>
      </c>
      <c r="W2257" t="str">
        <f t="shared" si="178"/>
        <v>Low/Avg Performer</v>
      </c>
      <c r="Y2257" t="str">
        <f t="shared" si="179"/>
        <v>Low Pay &amp; Low Performance</v>
      </c>
    </row>
    <row r="2258" spans="1:25">
      <c r="A2258" s="7" t="s">
        <v>2444</v>
      </c>
      <c r="B2258" s="8" t="s">
        <v>19</v>
      </c>
      <c r="C2258" s="8">
        <v>40</v>
      </c>
      <c r="D2258" s="8" t="s">
        <v>12</v>
      </c>
      <c r="E2258" s="8" t="s">
        <v>49</v>
      </c>
      <c r="F2258" s="8" t="s">
        <v>50</v>
      </c>
      <c r="G2258" s="9">
        <v>44309</v>
      </c>
      <c r="H2258" s="8" t="s">
        <v>327</v>
      </c>
      <c r="I2258" s="8" t="s">
        <v>70</v>
      </c>
      <c r="J2258" s="10" t="s">
        <v>24</v>
      </c>
      <c r="K2258" t="str">
        <f>_xlfn.XLOOKUP(A2258,attrition_cleaned!$A:$A,attrition_cleaned!$B:$B,"Missing")</f>
        <v>No</v>
      </c>
      <c r="L2258" s="9"/>
      <c r="M2258">
        <f>_xlfn.XLOOKUP(A2258,compensation_cleaned!$A:$A,compensation_cleaned!$B:$B,"Missing")</f>
        <v>1005706</v>
      </c>
      <c r="N2258">
        <f>_xlfn.XLOOKUP(A2258,compensation_cleaned!$A:$A,compensation_cleaned!$C:$C,"Missing")</f>
        <v>99892</v>
      </c>
      <c r="O2258" t="str">
        <f>_xlfn.XLOOKUP(A2258,compensation_cleaned!$A:$A,compensation_cleaned!$D:$D,"Missing")</f>
        <v>L3</v>
      </c>
      <c r="P2258">
        <f>_xlfn.XLOOKUP(A2258,engagement_pivot!$A:$A,engagement_pivot!$B:$B,"Missing")</f>
        <v>2.3333333333333335</v>
      </c>
      <c r="Q2258" t="str">
        <f>IF(
  _xlfn.XLOOKUP(A2258, engagement_pivot!A:A, engagement_pivot!C:C, 0) &gt; 0,
  "Yes",
  "No"
)</f>
        <v>Yes</v>
      </c>
      <c r="R2258">
        <f t="shared" si="175"/>
        <v>32</v>
      </c>
      <c r="S2258" t="str">
        <f t="shared" si="176"/>
        <v>13–36 months</v>
      </c>
      <c r="T2258">
        <f>_xlfn.XLOOKUP(A2258,performance_pivot!$A:$A,performance_pivot!$B:$B,"Missing")</f>
        <v>3.5</v>
      </c>
      <c r="U2258">
        <f>_xlfn.XLOOKUP(A2258,compensation_cleaned!$A:$A,compensation_cleaned!$F:$F,"Missing")</f>
        <v>1044648.4727722772</v>
      </c>
      <c r="V2258" t="str">
        <f t="shared" si="177"/>
        <v>Below Avg Pay</v>
      </c>
      <c r="W2258" t="str">
        <f t="shared" si="178"/>
        <v>Low/Avg Performer</v>
      </c>
      <c r="Y2258" t="str">
        <f t="shared" si="179"/>
        <v>Low Pay &amp; Low Performance</v>
      </c>
    </row>
    <row r="2259" spans="1:25">
      <c r="A2259" s="11" t="s">
        <v>2445</v>
      </c>
      <c r="B2259" s="12" t="s">
        <v>19</v>
      </c>
      <c r="C2259" s="12">
        <v>22</v>
      </c>
      <c r="D2259" s="12" t="s">
        <v>12</v>
      </c>
      <c r="E2259" s="12" t="s">
        <v>37</v>
      </c>
      <c r="F2259" s="12" t="s">
        <v>38</v>
      </c>
      <c r="G2259" s="13">
        <v>44771</v>
      </c>
      <c r="H2259" s="12" t="s">
        <v>166</v>
      </c>
      <c r="I2259" s="12" t="s">
        <v>56</v>
      </c>
      <c r="J2259" s="14" t="s">
        <v>24</v>
      </c>
      <c r="K2259" t="str">
        <f>_xlfn.XLOOKUP(A2259,attrition_cleaned!$A:$A,attrition_cleaned!$B:$B,"Missing")</f>
        <v>Yes</v>
      </c>
      <c r="L2259" s="13">
        <v>45558</v>
      </c>
      <c r="M2259">
        <f>_xlfn.XLOOKUP(A2259,compensation_cleaned!$A:$A,compensation_cleaned!$B:$B,"Missing")</f>
        <v>664538</v>
      </c>
      <c r="N2259">
        <f>_xlfn.XLOOKUP(A2259,compensation_cleaned!$A:$A,compensation_cleaned!$C:$C,"Missing")</f>
        <v>76806</v>
      </c>
      <c r="O2259" t="str">
        <f>_xlfn.XLOOKUP(A2259,compensation_cleaned!$A:$A,compensation_cleaned!$D:$D,"Missing")</f>
        <v>L2</v>
      </c>
      <c r="P2259">
        <f>_xlfn.XLOOKUP(A2259,engagement_pivot!$A:$A,engagement_pivot!$B:$B,"Missing")</f>
        <v>5</v>
      </c>
      <c r="Q2259" t="str">
        <f>IF(
  _xlfn.XLOOKUP(A2259, engagement_pivot!A:A, engagement_pivot!C:C, 0) &gt; 0,
  "Yes",
  "No"
)</f>
        <v>Yes</v>
      </c>
      <c r="R2259">
        <f t="shared" si="175"/>
        <v>25</v>
      </c>
      <c r="S2259" t="str">
        <f t="shared" si="176"/>
        <v>13–36 months</v>
      </c>
      <c r="T2259">
        <f>_xlfn.XLOOKUP(A2259,performance_pivot!$A:$A,performance_pivot!$B:$B,"Missing")</f>
        <v>4</v>
      </c>
      <c r="U2259">
        <f>_xlfn.XLOOKUP(A2259,compensation_cleaned!$A:$A,compensation_cleaned!$F:$F,"Missing")</f>
        <v>746435.40070921986</v>
      </c>
      <c r="V2259" t="str">
        <f t="shared" si="177"/>
        <v>Below Avg Pay</v>
      </c>
      <c r="W2259" t="str">
        <f t="shared" si="178"/>
        <v>High Performer</v>
      </c>
      <c r="Y2259" t="str">
        <f t="shared" si="179"/>
        <v>Underpaid High Performer</v>
      </c>
    </row>
    <row r="2260" spans="1:25">
      <c r="A2260" s="7" t="s">
        <v>2446</v>
      </c>
      <c r="B2260" s="8" t="s">
        <v>19</v>
      </c>
      <c r="C2260" s="8">
        <v>38</v>
      </c>
      <c r="D2260" s="8" t="s">
        <v>12</v>
      </c>
      <c r="E2260" s="8" t="s">
        <v>49</v>
      </c>
      <c r="F2260" s="8" t="s">
        <v>65</v>
      </c>
      <c r="G2260" s="9">
        <v>43236</v>
      </c>
      <c r="H2260" s="8" t="s">
        <v>743</v>
      </c>
      <c r="I2260" s="8" t="s">
        <v>31</v>
      </c>
      <c r="J2260" s="10" t="s">
        <v>24</v>
      </c>
      <c r="K2260" t="str">
        <f>_xlfn.XLOOKUP(A2260,attrition_cleaned!$A:$A,attrition_cleaned!$B:$B,"Missing")</f>
        <v>Yes</v>
      </c>
      <c r="L2260" s="9">
        <v>44684</v>
      </c>
      <c r="M2260">
        <f>_xlfn.XLOOKUP(A2260,compensation_cleaned!$A:$A,compensation_cleaned!$B:$B,"Missing")</f>
        <v>703117</v>
      </c>
      <c r="N2260">
        <f>_xlfn.XLOOKUP(A2260,compensation_cleaned!$A:$A,compensation_cleaned!$C:$C,"Missing")</f>
        <v>69952</v>
      </c>
      <c r="O2260" t="str">
        <f>_xlfn.XLOOKUP(A2260,compensation_cleaned!$A:$A,compensation_cleaned!$D:$D,"Missing")</f>
        <v>L2</v>
      </c>
      <c r="P2260">
        <f>_xlfn.XLOOKUP(A2260,engagement_pivot!$A:$A,engagement_pivot!$B:$B,"Missing")</f>
        <v>4.5</v>
      </c>
      <c r="Q2260" t="str">
        <f>IF(
  _xlfn.XLOOKUP(A2260, engagement_pivot!A:A, engagement_pivot!C:C, 0) &gt; 0,
  "Yes",
  "No"
)</f>
        <v>Yes</v>
      </c>
      <c r="R2260">
        <f t="shared" si="175"/>
        <v>47</v>
      </c>
      <c r="S2260" t="str">
        <f t="shared" si="176"/>
        <v>37+ months</v>
      </c>
      <c r="T2260">
        <f>_xlfn.XLOOKUP(A2260,performance_pivot!$A:$A,performance_pivot!$B:$B,"Missing")</f>
        <v>3.75</v>
      </c>
      <c r="U2260">
        <f>_xlfn.XLOOKUP(A2260,compensation_cleaned!$A:$A,compensation_cleaned!$F:$F,"Missing")</f>
        <v>746435.40070921986</v>
      </c>
      <c r="V2260" t="str">
        <f t="shared" si="177"/>
        <v>Below Avg Pay</v>
      </c>
      <c r="W2260" t="str">
        <f t="shared" si="178"/>
        <v>Low/Avg Performer</v>
      </c>
      <c r="Y2260" t="str">
        <f t="shared" si="179"/>
        <v>Low Pay &amp; Low Performance</v>
      </c>
    </row>
    <row r="2261" spans="1:25">
      <c r="A2261" s="11" t="s">
        <v>2447</v>
      </c>
      <c r="B2261" s="12" t="s">
        <v>11</v>
      </c>
      <c r="C2261" s="12">
        <v>36</v>
      </c>
      <c r="D2261" s="12" t="s">
        <v>12</v>
      </c>
      <c r="E2261" s="12" t="s">
        <v>26</v>
      </c>
      <c r="F2261" s="12" t="s">
        <v>27</v>
      </c>
      <c r="G2261" s="13">
        <v>44031</v>
      </c>
      <c r="H2261" s="12" t="s">
        <v>353</v>
      </c>
      <c r="I2261" s="12" t="s">
        <v>23</v>
      </c>
      <c r="J2261" s="14" t="s">
        <v>24</v>
      </c>
      <c r="K2261" t="str">
        <f>_xlfn.XLOOKUP(A2261,attrition_cleaned!$A:$A,attrition_cleaned!$B:$B,"Missing")</f>
        <v>Yes</v>
      </c>
      <c r="L2261" s="13">
        <v>44804</v>
      </c>
      <c r="M2261">
        <f>_xlfn.XLOOKUP(A2261,compensation_cleaned!$A:$A,compensation_cleaned!$B:$B,"Missing")</f>
        <v>816826</v>
      </c>
      <c r="N2261">
        <f>_xlfn.XLOOKUP(A2261,compensation_cleaned!$A:$A,compensation_cleaned!$C:$C,"Missing")</f>
        <v>78937</v>
      </c>
      <c r="O2261" t="str">
        <f>_xlfn.XLOOKUP(A2261,compensation_cleaned!$A:$A,compensation_cleaned!$D:$D,"Missing")</f>
        <v>L2</v>
      </c>
      <c r="P2261">
        <f>_xlfn.XLOOKUP(A2261,engagement_pivot!$A:$A,engagement_pivot!$B:$B,"Missing")</f>
        <v>2.6666666666666665</v>
      </c>
      <c r="Q2261" t="str">
        <f>IF(
  _xlfn.XLOOKUP(A2261, engagement_pivot!A:A, engagement_pivot!C:C, 0) &gt; 0,
  "Yes",
  "No"
)</f>
        <v>Yes</v>
      </c>
      <c r="R2261">
        <f t="shared" si="175"/>
        <v>25</v>
      </c>
      <c r="S2261" t="str">
        <f t="shared" si="176"/>
        <v>13–36 months</v>
      </c>
      <c r="T2261">
        <f>_xlfn.XLOOKUP(A2261,performance_pivot!$A:$A,performance_pivot!$B:$B,"Missing")</f>
        <v>3.5</v>
      </c>
      <c r="U2261">
        <f>_xlfn.XLOOKUP(A2261,compensation_cleaned!$A:$A,compensation_cleaned!$F:$F,"Missing")</f>
        <v>746435.40070921986</v>
      </c>
      <c r="V2261" t="str">
        <f t="shared" si="177"/>
        <v>Above Avg Pay</v>
      </c>
      <c r="W2261" t="str">
        <f t="shared" si="178"/>
        <v>Low/Avg Performer</v>
      </c>
      <c r="Y2261" t="str">
        <f t="shared" si="179"/>
        <v>Overpaid Low Performer</v>
      </c>
    </row>
    <row r="2262" spans="1:25">
      <c r="A2262" s="7" t="s">
        <v>2448</v>
      </c>
      <c r="B2262" s="8" t="s">
        <v>19</v>
      </c>
      <c r="C2262" s="8">
        <v>24</v>
      </c>
      <c r="D2262" s="8" t="s">
        <v>12</v>
      </c>
      <c r="E2262" s="8" t="s">
        <v>37</v>
      </c>
      <c r="F2262" s="8" t="s">
        <v>38</v>
      </c>
      <c r="G2262" s="9">
        <v>44826</v>
      </c>
      <c r="H2262" s="8" t="s">
        <v>157</v>
      </c>
      <c r="I2262" s="8" t="s">
        <v>23</v>
      </c>
      <c r="J2262" s="10" t="s">
        <v>24</v>
      </c>
      <c r="K2262" t="str">
        <f>_xlfn.XLOOKUP(A2262,attrition_cleaned!$A:$A,attrition_cleaned!$B:$B,"Missing")</f>
        <v>No</v>
      </c>
      <c r="L2262" s="9"/>
      <c r="M2262">
        <f>_xlfn.XLOOKUP(A2262,compensation_cleaned!$A:$A,compensation_cleaned!$B:$B,"Missing")</f>
        <v>956551</v>
      </c>
      <c r="N2262">
        <f>_xlfn.XLOOKUP(A2262,compensation_cleaned!$A:$A,compensation_cleaned!$C:$C,"Missing")</f>
        <v>123399</v>
      </c>
      <c r="O2262" t="str">
        <f>_xlfn.XLOOKUP(A2262,compensation_cleaned!$A:$A,compensation_cleaned!$D:$D,"Missing")</f>
        <v>L3</v>
      </c>
      <c r="P2262">
        <f>_xlfn.XLOOKUP(A2262,engagement_pivot!$A:$A,engagement_pivot!$B:$B,"Missing")</f>
        <v>2</v>
      </c>
      <c r="Q2262" t="str">
        <f>IF(
  _xlfn.XLOOKUP(A2262, engagement_pivot!A:A, engagement_pivot!C:C, 0) &gt; 0,
  "Yes",
  "No"
)</f>
        <v>Yes</v>
      </c>
      <c r="R2262">
        <f t="shared" si="175"/>
        <v>15</v>
      </c>
      <c r="S2262" t="str">
        <f t="shared" si="176"/>
        <v>13–36 months</v>
      </c>
      <c r="T2262">
        <f>_xlfn.XLOOKUP(A2262,performance_pivot!$A:$A,performance_pivot!$B:$B,"Missing")</f>
        <v>4.333333333333333</v>
      </c>
      <c r="U2262">
        <f>_xlfn.XLOOKUP(A2262,compensation_cleaned!$A:$A,compensation_cleaned!$F:$F,"Missing")</f>
        <v>1044648.4727722772</v>
      </c>
      <c r="V2262" t="str">
        <f t="shared" si="177"/>
        <v>Below Avg Pay</v>
      </c>
      <c r="W2262" t="str">
        <f t="shared" si="178"/>
        <v>High Performer</v>
      </c>
      <c r="Y2262" t="str">
        <f t="shared" si="179"/>
        <v>Underpaid High Performer</v>
      </c>
    </row>
    <row r="2263" spans="1:25">
      <c r="A2263" s="11" t="s">
        <v>2449</v>
      </c>
      <c r="B2263" s="12" t="s">
        <v>11</v>
      </c>
      <c r="C2263" s="12">
        <v>23</v>
      </c>
      <c r="D2263" s="12" t="s">
        <v>20</v>
      </c>
      <c r="E2263" s="12" t="s">
        <v>33</v>
      </c>
      <c r="F2263" s="12" t="s">
        <v>112</v>
      </c>
      <c r="G2263" s="13">
        <v>44817</v>
      </c>
      <c r="H2263" s="12" t="s">
        <v>364</v>
      </c>
      <c r="I2263" s="12" t="s">
        <v>56</v>
      </c>
      <c r="J2263" s="14" t="s">
        <v>24</v>
      </c>
      <c r="K2263" t="str">
        <f>_xlfn.XLOOKUP(A2263,attrition_cleaned!$A:$A,attrition_cleaned!$B:$B,"Missing")</f>
        <v>Yes</v>
      </c>
      <c r="L2263" s="13">
        <v>45567</v>
      </c>
      <c r="M2263">
        <f>_xlfn.XLOOKUP(A2263,compensation_cleaned!$A:$A,compensation_cleaned!$B:$B,"Missing")</f>
        <v>800176</v>
      </c>
      <c r="N2263">
        <f>_xlfn.XLOOKUP(A2263,compensation_cleaned!$A:$A,compensation_cleaned!$C:$C,"Missing")</f>
        <v>53878</v>
      </c>
      <c r="O2263" t="str">
        <f>_xlfn.XLOOKUP(A2263,compensation_cleaned!$A:$A,compensation_cleaned!$D:$D,"Missing")</f>
        <v>L2</v>
      </c>
      <c r="P2263">
        <f>_xlfn.XLOOKUP(A2263,engagement_pivot!$A:$A,engagement_pivot!$B:$B,"Missing")</f>
        <v>3</v>
      </c>
      <c r="Q2263" t="str">
        <f>IF(
  _xlfn.XLOOKUP(A2263, engagement_pivot!A:A, engagement_pivot!C:C, 0) &gt; 0,
  "Yes",
  "No"
)</f>
        <v>Yes</v>
      </c>
      <c r="R2263">
        <f t="shared" si="175"/>
        <v>24</v>
      </c>
      <c r="S2263" t="str">
        <f t="shared" si="176"/>
        <v>13–36 months</v>
      </c>
      <c r="T2263">
        <f>_xlfn.XLOOKUP(A2263,performance_pivot!$A:$A,performance_pivot!$B:$B,"Missing")</f>
        <v>3.5</v>
      </c>
      <c r="U2263">
        <f>_xlfn.XLOOKUP(A2263,compensation_cleaned!$A:$A,compensation_cleaned!$F:$F,"Missing")</f>
        <v>746435.40070921986</v>
      </c>
      <c r="V2263" t="str">
        <f t="shared" si="177"/>
        <v>Above Avg Pay</v>
      </c>
      <c r="W2263" t="str">
        <f t="shared" si="178"/>
        <v>Low/Avg Performer</v>
      </c>
      <c r="Y2263" t="str">
        <f t="shared" si="179"/>
        <v>Overpaid Low Performer</v>
      </c>
    </row>
    <row r="2264" spans="1:25">
      <c r="A2264" s="7" t="s">
        <v>2450</v>
      </c>
      <c r="B2264" s="8" t="s">
        <v>11</v>
      </c>
      <c r="C2264" s="8">
        <v>36</v>
      </c>
      <c r="D2264" s="8" t="s">
        <v>12</v>
      </c>
      <c r="E2264" s="8" t="s">
        <v>33</v>
      </c>
      <c r="F2264" s="8" t="s">
        <v>34</v>
      </c>
      <c r="G2264" s="9">
        <v>43329</v>
      </c>
      <c r="H2264" s="8" t="s">
        <v>263</v>
      </c>
      <c r="I2264" s="8" t="s">
        <v>56</v>
      </c>
      <c r="J2264" s="10" t="s">
        <v>17</v>
      </c>
      <c r="K2264" t="str">
        <f>_xlfn.XLOOKUP(A2264,attrition_cleaned!$A:$A,attrition_cleaned!$B:$B,"Missing")</f>
        <v>Yes</v>
      </c>
      <c r="L2264" s="9">
        <v>43909</v>
      </c>
      <c r="M2264">
        <f>_xlfn.XLOOKUP(A2264,compensation_cleaned!$A:$A,compensation_cleaned!$B:$B,"Missing")</f>
        <v>829228</v>
      </c>
      <c r="N2264">
        <f>_xlfn.XLOOKUP(A2264,compensation_cleaned!$A:$A,compensation_cleaned!$C:$C,"Missing")</f>
        <v>119255</v>
      </c>
      <c r="O2264" t="str">
        <f>_xlfn.XLOOKUP(A2264,compensation_cleaned!$A:$A,compensation_cleaned!$D:$D,"Missing")</f>
        <v>L2</v>
      </c>
      <c r="P2264">
        <f>_xlfn.XLOOKUP(A2264,engagement_pivot!$A:$A,engagement_pivot!$B:$B,"Missing")</f>
        <v>1.5</v>
      </c>
      <c r="Q2264" t="str">
        <f>IF(
  _xlfn.XLOOKUP(A2264, engagement_pivot!A:A, engagement_pivot!C:C, 0) &gt; 0,
  "Yes",
  "No"
)</f>
        <v>Yes</v>
      </c>
      <c r="R2264">
        <f t="shared" si="175"/>
        <v>19</v>
      </c>
      <c r="S2264" t="str">
        <f t="shared" si="176"/>
        <v>13–36 months</v>
      </c>
      <c r="T2264">
        <f>_xlfn.XLOOKUP(A2264,performance_pivot!$A:$A,performance_pivot!$B:$B,"Missing")</f>
        <v>3</v>
      </c>
      <c r="U2264">
        <f>_xlfn.XLOOKUP(A2264,compensation_cleaned!$A:$A,compensation_cleaned!$F:$F,"Missing")</f>
        <v>746435.40070921986</v>
      </c>
      <c r="V2264" t="str">
        <f t="shared" si="177"/>
        <v>Above Avg Pay</v>
      </c>
      <c r="W2264" t="str">
        <f t="shared" si="178"/>
        <v>Low/Avg Performer</v>
      </c>
      <c r="Y2264" t="str">
        <f t="shared" si="179"/>
        <v>Overpaid Low Performer</v>
      </c>
    </row>
    <row r="2265" spans="1:25">
      <c r="A2265" s="11" t="s">
        <v>2451</v>
      </c>
      <c r="B2265" s="12" t="s">
        <v>11</v>
      </c>
      <c r="C2265" s="12">
        <v>25</v>
      </c>
      <c r="D2265" s="12" t="s">
        <v>12</v>
      </c>
      <c r="E2265" s="12" t="s">
        <v>37</v>
      </c>
      <c r="F2265" s="12" t="s">
        <v>43</v>
      </c>
      <c r="G2265" s="13">
        <v>44141</v>
      </c>
      <c r="H2265" s="12" t="s">
        <v>656</v>
      </c>
      <c r="I2265" s="12" t="s">
        <v>23</v>
      </c>
      <c r="J2265" s="14" t="s">
        <v>24</v>
      </c>
      <c r="K2265" t="str">
        <f>_xlfn.XLOOKUP(A2265,attrition_cleaned!$A:$A,attrition_cleaned!$B:$B,"Missing")</f>
        <v>Yes</v>
      </c>
      <c r="L2265" s="13">
        <v>45143</v>
      </c>
      <c r="M2265">
        <f>_xlfn.XLOOKUP(A2265,compensation_cleaned!$A:$A,compensation_cleaned!$B:$B,"Missing")</f>
        <v>1073733</v>
      </c>
      <c r="N2265">
        <f>_xlfn.XLOOKUP(A2265,compensation_cleaned!$A:$A,compensation_cleaned!$C:$C,"Missing")</f>
        <v>86262</v>
      </c>
      <c r="O2265" t="str">
        <f>_xlfn.XLOOKUP(A2265,compensation_cleaned!$A:$A,compensation_cleaned!$D:$D,"Missing")</f>
        <v>L3</v>
      </c>
      <c r="P2265">
        <f>_xlfn.XLOOKUP(A2265,engagement_pivot!$A:$A,engagement_pivot!$B:$B,"Missing")</f>
        <v>2.6666666666666665</v>
      </c>
      <c r="Q2265" t="str">
        <f>IF(
  _xlfn.XLOOKUP(A2265, engagement_pivot!A:A, engagement_pivot!C:C, 0) &gt; 0,
  "Yes",
  "No"
)</f>
        <v>Yes</v>
      </c>
      <c r="R2265">
        <f t="shared" si="175"/>
        <v>32</v>
      </c>
      <c r="S2265" t="str">
        <f t="shared" si="176"/>
        <v>13–36 months</v>
      </c>
      <c r="T2265">
        <f>_xlfn.XLOOKUP(A2265,performance_pivot!$A:$A,performance_pivot!$B:$B,"Missing")</f>
        <v>2.75</v>
      </c>
      <c r="U2265">
        <f>_xlfn.XLOOKUP(A2265,compensation_cleaned!$A:$A,compensation_cleaned!$F:$F,"Missing")</f>
        <v>1044648.4727722772</v>
      </c>
      <c r="V2265" t="str">
        <f t="shared" si="177"/>
        <v>Above Avg Pay</v>
      </c>
      <c r="W2265" t="str">
        <f t="shared" si="178"/>
        <v>Low/Avg Performer</v>
      </c>
      <c r="Y2265" t="str">
        <f t="shared" si="179"/>
        <v>Overpaid Low Performer</v>
      </c>
    </row>
    <row r="2266" spans="1:25">
      <c r="A2266" s="7" t="s">
        <v>2452</v>
      </c>
      <c r="B2266" s="8" t="s">
        <v>19</v>
      </c>
      <c r="C2266" s="8">
        <v>41</v>
      </c>
      <c r="D2266" s="8" t="s">
        <v>20</v>
      </c>
      <c r="E2266" s="8" t="s">
        <v>26</v>
      </c>
      <c r="F2266" s="8" t="s">
        <v>27</v>
      </c>
      <c r="G2266" s="9">
        <v>45100</v>
      </c>
      <c r="H2266" s="8" t="s">
        <v>301</v>
      </c>
      <c r="I2266" s="8" t="s">
        <v>23</v>
      </c>
      <c r="J2266" s="10" t="s">
        <v>24</v>
      </c>
      <c r="K2266" t="str">
        <f>_xlfn.XLOOKUP(A2266,attrition_cleaned!$A:$A,attrition_cleaned!$B:$B,"Missing")</f>
        <v>No</v>
      </c>
      <c r="L2266" s="9"/>
      <c r="M2266">
        <f>_xlfn.XLOOKUP(A2266,compensation_cleaned!$A:$A,compensation_cleaned!$B:$B,"Missing")</f>
        <v>1091040</v>
      </c>
      <c r="N2266">
        <f>_xlfn.XLOOKUP(A2266,compensation_cleaned!$A:$A,compensation_cleaned!$C:$C,"Missing")</f>
        <v>75177</v>
      </c>
      <c r="O2266" t="str">
        <f>_xlfn.XLOOKUP(A2266,compensation_cleaned!$A:$A,compensation_cleaned!$D:$D,"Missing")</f>
        <v>L3</v>
      </c>
      <c r="P2266">
        <f>_xlfn.XLOOKUP(A2266,engagement_pivot!$A:$A,engagement_pivot!$B:$B,"Missing")</f>
        <v>1</v>
      </c>
      <c r="Q2266" t="str">
        <f>IF(
  _xlfn.XLOOKUP(A2266, engagement_pivot!A:A, engagement_pivot!C:C, 0) &gt; 0,
  "Yes",
  "No"
)</f>
        <v>Yes</v>
      </c>
      <c r="R2266">
        <f t="shared" si="175"/>
        <v>6</v>
      </c>
      <c r="S2266" t="str">
        <f t="shared" si="176"/>
        <v>0–12 months</v>
      </c>
      <c r="T2266">
        <f>_xlfn.XLOOKUP(A2266,performance_pivot!$A:$A,performance_pivot!$B:$B,"Missing")</f>
        <v>3.6666666666666665</v>
      </c>
      <c r="U2266">
        <f>_xlfn.XLOOKUP(A2266,compensation_cleaned!$A:$A,compensation_cleaned!$F:$F,"Missing")</f>
        <v>1044648.4727722772</v>
      </c>
      <c r="V2266" t="str">
        <f t="shared" si="177"/>
        <v>Above Avg Pay</v>
      </c>
      <c r="W2266" t="str">
        <f t="shared" si="178"/>
        <v>Low/Avg Performer</v>
      </c>
      <c r="Y2266" t="str">
        <f t="shared" si="179"/>
        <v>Overpaid Low Performer</v>
      </c>
    </row>
    <row r="2267" spans="1:25">
      <c r="A2267" s="11" t="s">
        <v>2453</v>
      </c>
      <c r="B2267" s="12" t="s">
        <v>19</v>
      </c>
      <c r="C2267" s="12">
        <v>29</v>
      </c>
      <c r="D2267" s="12" t="s">
        <v>12</v>
      </c>
      <c r="E2267" s="12" t="s">
        <v>13</v>
      </c>
      <c r="F2267" s="12" t="s">
        <v>21</v>
      </c>
      <c r="G2267" s="13">
        <v>43531</v>
      </c>
      <c r="H2267" s="12" t="s">
        <v>272</v>
      </c>
      <c r="I2267" s="12" t="s">
        <v>23</v>
      </c>
      <c r="J2267" s="14" t="s">
        <v>17</v>
      </c>
      <c r="K2267" t="str">
        <f>_xlfn.XLOOKUP(A2267,attrition_cleaned!$A:$A,attrition_cleaned!$B:$B,"Missing")</f>
        <v>No</v>
      </c>
      <c r="L2267" s="13"/>
      <c r="M2267">
        <f>_xlfn.XLOOKUP(A2267,compensation_cleaned!$A:$A,compensation_cleaned!$B:$B,"Missing")</f>
        <v>1464385</v>
      </c>
      <c r="N2267">
        <f>_xlfn.XLOOKUP(A2267,compensation_cleaned!$A:$A,compensation_cleaned!$C:$C,"Missing")</f>
        <v>157259</v>
      </c>
      <c r="O2267" t="str">
        <f>_xlfn.XLOOKUP(A2267,compensation_cleaned!$A:$A,compensation_cleaned!$D:$D,"Missing")</f>
        <v>L4</v>
      </c>
      <c r="P2267">
        <f>_xlfn.XLOOKUP(A2267,engagement_pivot!$A:$A,engagement_pivot!$B:$B,"Missing")</f>
        <v>3.6666666666666665</v>
      </c>
      <c r="Q2267" t="str">
        <f>IF(
  _xlfn.XLOOKUP(A2267, engagement_pivot!A:A, engagement_pivot!C:C, 0) &gt; 0,
  "Yes",
  "No"
)</f>
        <v>Yes</v>
      </c>
      <c r="R2267">
        <f t="shared" si="175"/>
        <v>57</v>
      </c>
      <c r="S2267" t="str">
        <f t="shared" si="176"/>
        <v>37+ months</v>
      </c>
      <c r="T2267">
        <f>_xlfn.XLOOKUP(A2267,performance_pivot!$A:$A,performance_pivot!$B:$B,"Missing")</f>
        <v>4.5</v>
      </c>
      <c r="U2267">
        <f>_xlfn.XLOOKUP(A2267,compensation_cleaned!$A:$A,compensation_cleaned!$F:$F,"Missing")</f>
        <v>1044648.4727722772</v>
      </c>
      <c r="V2267" t="str">
        <f t="shared" si="177"/>
        <v>Above Avg Pay</v>
      </c>
      <c r="W2267" t="str">
        <f t="shared" si="178"/>
        <v>High Performer</v>
      </c>
      <c r="Y2267" t="str">
        <f t="shared" si="179"/>
        <v>Well Aligned</v>
      </c>
    </row>
    <row r="2268" spans="1:25">
      <c r="A2268" s="7" t="s">
        <v>2454</v>
      </c>
      <c r="B2268" s="8" t="s">
        <v>19</v>
      </c>
      <c r="C2268" s="8">
        <v>25</v>
      </c>
      <c r="D2268" s="8" t="s">
        <v>12</v>
      </c>
      <c r="E2268" s="8" t="s">
        <v>49</v>
      </c>
      <c r="F2268" s="8" t="s">
        <v>50</v>
      </c>
      <c r="G2268" s="9">
        <v>43005</v>
      </c>
      <c r="H2268" s="8" t="s">
        <v>181</v>
      </c>
      <c r="I2268" s="8" t="s">
        <v>70</v>
      </c>
      <c r="J2268" s="10" t="s">
        <v>24</v>
      </c>
      <c r="K2268" t="str">
        <f>_xlfn.XLOOKUP(A2268,attrition_cleaned!$A:$A,attrition_cleaned!$B:$B,"Missing")</f>
        <v>Yes</v>
      </c>
      <c r="L2268" s="9">
        <v>43805</v>
      </c>
      <c r="M2268">
        <f>_xlfn.XLOOKUP(A2268,compensation_cleaned!$A:$A,compensation_cleaned!$B:$B,"Missing")</f>
        <v>567818</v>
      </c>
      <c r="N2268">
        <f>_xlfn.XLOOKUP(A2268,compensation_cleaned!$A:$A,compensation_cleaned!$C:$C,"Missing")</f>
        <v>84511</v>
      </c>
      <c r="O2268" t="str">
        <f>_xlfn.XLOOKUP(A2268,compensation_cleaned!$A:$A,compensation_cleaned!$D:$D,"Missing")</f>
        <v>L1</v>
      </c>
      <c r="P2268">
        <f>_xlfn.XLOOKUP(A2268,engagement_pivot!$A:$A,engagement_pivot!$B:$B,"Missing")</f>
        <v>3</v>
      </c>
      <c r="Q2268" t="str">
        <f>IF(
  _xlfn.XLOOKUP(A2268, engagement_pivot!A:A, engagement_pivot!C:C, 0) &gt; 0,
  "Yes",
  "No"
)</f>
        <v>Yes</v>
      </c>
      <c r="R2268">
        <f t="shared" si="175"/>
        <v>26</v>
      </c>
      <c r="S2268" t="str">
        <f t="shared" si="176"/>
        <v>13–36 months</v>
      </c>
      <c r="T2268">
        <f>_xlfn.XLOOKUP(A2268,performance_pivot!$A:$A,performance_pivot!$B:$B,"Missing")</f>
        <v>2.3333333333333335</v>
      </c>
      <c r="U2268">
        <f>_xlfn.XLOOKUP(A2268,compensation_cleaned!$A:$A,compensation_cleaned!$F:$F,"Missing")</f>
        <v>499723.03723404254</v>
      </c>
      <c r="V2268" t="str">
        <f t="shared" si="177"/>
        <v>Above Avg Pay</v>
      </c>
      <c r="W2268" t="str">
        <f t="shared" si="178"/>
        <v>Low/Avg Performer</v>
      </c>
      <c r="Y2268" t="str">
        <f t="shared" si="179"/>
        <v>Overpaid Low Performer</v>
      </c>
    </row>
    <row r="2269" spans="1:25">
      <c r="A2269" s="11" t="s">
        <v>2455</v>
      </c>
      <c r="B2269" s="12" t="s">
        <v>19</v>
      </c>
      <c r="C2269" s="12">
        <v>37</v>
      </c>
      <c r="D2269" s="12" t="s">
        <v>12</v>
      </c>
      <c r="E2269" s="12" t="s">
        <v>49</v>
      </c>
      <c r="F2269" s="12" t="s">
        <v>68</v>
      </c>
      <c r="G2269" s="13">
        <v>45243</v>
      </c>
      <c r="H2269" s="12" t="s">
        <v>47</v>
      </c>
      <c r="I2269" s="12" t="s">
        <v>16</v>
      </c>
      <c r="J2269" s="14" t="s">
        <v>24</v>
      </c>
      <c r="K2269" t="str">
        <f>_xlfn.XLOOKUP(A2269,attrition_cleaned!$A:$A,attrition_cleaned!$B:$B,"Missing")</f>
        <v>Yes</v>
      </c>
      <c r="L2269" s="13">
        <v>45695</v>
      </c>
      <c r="M2269">
        <f>_xlfn.XLOOKUP(A2269,compensation_cleaned!$A:$A,compensation_cleaned!$B:$B,"Missing")</f>
        <v>657954</v>
      </c>
      <c r="N2269">
        <f>_xlfn.XLOOKUP(A2269,compensation_cleaned!$A:$A,compensation_cleaned!$C:$C,"Missing")</f>
        <v>56794</v>
      </c>
      <c r="O2269" t="str">
        <f>_xlfn.XLOOKUP(A2269,compensation_cleaned!$A:$A,compensation_cleaned!$D:$D,"Missing")</f>
        <v>L2</v>
      </c>
      <c r="P2269">
        <f>_xlfn.XLOOKUP(A2269,engagement_pivot!$A:$A,engagement_pivot!$B:$B,"Missing")</f>
        <v>3</v>
      </c>
      <c r="Q2269" t="str">
        <f>IF(
  _xlfn.XLOOKUP(A2269, engagement_pivot!A:A, engagement_pivot!C:C, 0) &gt; 0,
  "Yes",
  "No"
)</f>
        <v>Yes</v>
      </c>
      <c r="R2269">
        <f t="shared" si="175"/>
        <v>14</v>
      </c>
      <c r="S2269" t="str">
        <f t="shared" si="176"/>
        <v>13–36 months</v>
      </c>
      <c r="T2269">
        <f>_xlfn.XLOOKUP(A2269,performance_pivot!$A:$A,performance_pivot!$B:$B,"Missing")</f>
        <v>2.6666666666666665</v>
      </c>
      <c r="U2269">
        <f>_xlfn.XLOOKUP(A2269,compensation_cleaned!$A:$A,compensation_cleaned!$F:$F,"Missing")</f>
        <v>746435.40070921986</v>
      </c>
      <c r="V2269" t="str">
        <f t="shared" si="177"/>
        <v>Below Avg Pay</v>
      </c>
      <c r="W2269" t="str">
        <f t="shared" si="178"/>
        <v>Low/Avg Performer</v>
      </c>
      <c r="Y2269" t="str">
        <f t="shared" si="179"/>
        <v>Low Pay &amp; Low Performance</v>
      </c>
    </row>
    <row r="2270" spans="1:25">
      <c r="A2270" s="7" t="s">
        <v>2456</v>
      </c>
      <c r="B2270" s="8" t="s">
        <v>11</v>
      </c>
      <c r="C2270" s="8">
        <v>40</v>
      </c>
      <c r="D2270" s="8" t="s">
        <v>12</v>
      </c>
      <c r="E2270" s="8" t="s">
        <v>13</v>
      </c>
      <c r="F2270" s="8" t="s">
        <v>21</v>
      </c>
      <c r="G2270" s="9">
        <v>44114</v>
      </c>
      <c r="H2270" s="8" t="s">
        <v>146</v>
      </c>
      <c r="I2270" s="8" t="s">
        <v>16</v>
      </c>
      <c r="J2270" s="10" t="s">
        <v>24</v>
      </c>
      <c r="K2270" t="str">
        <f>_xlfn.XLOOKUP(A2270,attrition_cleaned!$A:$A,attrition_cleaned!$B:$B,"Missing")</f>
        <v>No</v>
      </c>
      <c r="L2270" s="9"/>
      <c r="M2270">
        <f>_xlfn.XLOOKUP(A2270,compensation_cleaned!$A:$A,compensation_cleaned!$B:$B,"Missing")</f>
        <v>1103156</v>
      </c>
      <c r="N2270">
        <f>_xlfn.XLOOKUP(A2270,compensation_cleaned!$A:$A,compensation_cleaned!$C:$C,"Missing")</f>
        <v>117446</v>
      </c>
      <c r="O2270" t="str">
        <f>_xlfn.XLOOKUP(A2270,compensation_cleaned!$A:$A,compensation_cleaned!$D:$D,"Missing")</f>
        <v>L3</v>
      </c>
      <c r="P2270">
        <f>_xlfn.XLOOKUP(A2270,engagement_pivot!$A:$A,engagement_pivot!$B:$B,"Missing")</f>
        <v>1.3333333333333333</v>
      </c>
      <c r="Q2270" t="str">
        <f>IF(
  _xlfn.XLOOKUP(A2270, engagement_pivot!A:A, engagement_pivot!C:C, 0) &gt; 0,
  "Yes",
  "No"
)</f>
        <v>Yes</v>
      </c>
      <c r="R2270">
        <f t="shared" si="175"/>
        <v>38</v>
      </c>
      <c r="S2270" t="str">
        <f t="shared" si="176"/>
        <v>37+ months</v>
      </c>
      <c r="T2270">
        <f>_xlfn.XLOOKUP(A2270,performance_pivot!$A:$A,performance_pivot!$B:$B,"Missing")</f>
        <v>3.5</v>
      </c>
      <c r="U2270">
        <f>_xlfn.XLOOKUP(A2270,compensation_cleaned!$A:$A,compensation_cleaned!$F:$F,"Missing")</f>
        <v>1044648.4727722772</v>
      </c>
      <c r="V2270" t="str">
        <f t="shared" si="177"/>
        <v>Above Avg Pay</v>
      </c>
      <c r="W2270" t="str">
        <f t="shared" si="178"/>
        <v>Low/Avg Performer</v>
      </c>
      <c r="Y2270" t="str">
        <f t="shared" si="179"/>
        <v>Overpaid Low Performer</v>
      </c>
    </row>
    <row r="2271" spans="1:25">
      <c r="A2271" s="11" t="s">
        <v>2457</v>
      </c>
      <c r="B2271" s="12" t="s">
        <v>19</v>
      </c>
      <c r="C2271" s="12">
        <v>26</v>
      </c>
      <c r="D2271" s="12" t="s">
        <v>20</v>
      </c>
      <c r="E2271" s="12" t="s">
        <v>33</v>
      </c>
      <c r="F2271" s="12" t="s">
        <v>112</v>
      </c>
      <c r="G2271" s="13">
        <v>44819</v>
      </c>
      <c r="H2271" s="12" t="s">
        <v>261</v>
      </c>
      <c r="I2271" s="12" t="s">
        <v>31</v>
      </c>
      <c r="J2271" s="14" t="s">
        <v>24</v>
      </c>
      <c r="K2271" t="str">
        <f>_xlfn.XLOOKUP(A2271,attrition_cleaned!$A:$A,attrition_cleaned!$B:$B,"Missing")</f>
        <v>No</v>
      </c>
      <c r="L2271" s="13"/>
      <c r="M2271">
        <f>_xlfn.XLOOKUP(A2271,compensation_cleaned!$A:$A,compensation_cleaned!$B:$B,"Missing")</f>
        <v>459691</v>
      </c>
      <c r="N2271">
        <f>_xlfn.XLOOKUP(A2271,compensation_cleaned!$A:$A,compensation_cleaned!$C:$C,"Missing")</f>
        <v>54590</v>
      </c>
      <c r="O2271" t="str">
        <f>_xlfn.XLOOKUP(A2271,compensation_cleaned!$A:$A,compensation_cleaned!$D:$D,"Missing")</f>
        <v>L1</v>
      </c>
      <c r="P2271">
        <f>_xlfn.XLOOKUP(A2271,engagement_pivot!$A:$A,engagement_pivot!$B:$B,"Missing")</f>
        <v>4.5</v>
      </c>
      <c r="Q2271" t="str">
        <f>IF(
  _xlfn.XLOOKUP(A2271, engagement_pivot!A:A, engagement_pivot!C:C, 0) &gt; 0,
  "Yes",
  "No"
)</f>
        <v>Yes</v>
      </c>
      <c r="R2271">
        <f t="shared" si="175"/>
        <v>15</v>
      </c>
      <c r="S2271" t="str">
        <f t="shared" si="176"/>
        <v>13–36 months</v>
      </c>
      <c r="T2271">
        <f>_xlfn.XLOOKUP(A2271,performance_pivot!$A:$A,performance_pivot!$B:$B,"Missing")</f>
        <v>3.5</v>
      </c>
      <c r="U2271">
        <f>_xlfn.XLOOKUP(A2271,compensation_cleaned!$A:$A,compensation_cleaned!$F:$F,"Missing")</f>
        <v>499723.03723404254</v>
      </c>
      <c r="V2271" t="str">
        <f t="shared" si="177"/>
        <v>Below Avg Pay</v>
      </c>
      <c r="W2271" t="str">
        <f t="shared" si="178"/>
        <v>Low/Avg Performer</v>
      </c>
      <c r="Y2271" t="str">
        <f t="shared" si="179"/>
        <v>Low Pay &amp; Low Performance</v>
      </c>
    </row>
    <row r="2272" spans="1:25">
      <c r="A2272" s="7" t="s">
        <v>2458</v>
      </c>
      <c r="B2272" s="8" t="s">
        <v>19</v>
      </c>
      <c r="C2272" s="8">
        <v>43</v>
      </c>
      <c r="D2272" s="8" t="s">
        <v>20</v>
      </c>
      <c r="E2272" s="8" t="s">
        <v>49</v>
      </c>
      <c r="F2272" s="8" t="s">
        <v>50</v>
      </c>
      <c r="G2272" s="9">
        <v>43419</v>
      </c>
      <c r="H2272" s="8" t="s">
        <v>181</v>
      </c>
      <c r="I2272" s="8" t="s">
        <v>31</v>
      </c>
      <c r="J2272" s="10" t="s">
        <v>24</v>
      </c>
      <c r="K2272" t="str">
        <f>_xlfn.XLOOKUP(A2272,attrition_cleaned!$A:$A,attrition_cleaned!$B:$B,"Missing")</f>
        <v>No</v>
      </c>
      <c r="L2272" s="9"/>
      <c r="M2272">
        <f>_xlfn.XLOOKUP(A2272,compensation_cleaned!$A:$A,compensation_cleaned!$B:$B,"Missing")</f>
        <v>968218</v>
      </c>
      <c r="N2272">
        <f>_xlfn.XLOOKUP(A2272,compensation_cleaned!$A:$A,compensation_cleaned!$C:$C,"Missing")</f>
        <v>74054</v>
      </c>
      <c r="O2272" t="str">
        <f>_xlfn.XLOOKUP(A2272,compensation_cleaned!$A:$A,compensation_cleaned!$D:$D,"Missing")</f>
        <v>L3</v>
      </c>
      <c r="P2272">
        <f>_xlfn.XLOOKUP(A2272,engagement_pivot!$A:$A,engagement_pivot!$B:$B,"Missing")</f>
        <v>3.3333333333333335</v>
      </c>
      <c r="Q2272" t="str">
        <f>IF(
  _xlfn.XLOOKUP(A2272, engagement_pivot!A:A, engagement_pivot!C:C, 0) &gt; 0,
  "Yes",
  "No"
)</f>
        <v>Yes</v>
      </c>
      <c r="R2272">
        <f t="shared" si="175"/>
        <v>61</v>
      </c>
      <c r="S2272" t="str">
        <f t="shared" si="176"/>
        <v>37+ months</v>
      </c>
      <c r="T2272">
        <f>_xlfn.XLOOKUP(A2272,performance_pivot!$A:$A,performance_pivot!$B:$B,"Missing")</f>
        <v>4</v>
      </c>
      <c r="U2272">
        <f>_xlfn.XLOOKUP(A2272,compensation_cleaned!$A:$A,compensation_cleaned!$F:$F,"Missing")</f>
        <v>1044648.4727722772</v>
      </c>
      <c r="V2272" t="str">
        <f t="shared" si="177"/>
        <v>Below Avg Pay</v>
      </c>
      <c r="W2272" t="str">
        <f t="shared" si="178"/>
        <v>High Performer</v>
      </c>
      <c r="Y2272" t="str">
        <f t="shared" si="179"/>
        <v>Underpaid High Performer</v>
      </c>
    </row>
    <row r="2273" spans="1:25">
      <c r="A2273" s="11" t="s">
        <v>2459</v>
      </c>
      <c r="B2273" s="12" t="s">
        <v>19</v>
      </c>
      <c r="C2273" s="12">
        <v>23</v>
      </c>
      <c r="D2273" s="12" t="s">
        <v>20</v>
      </c>
      <c r="E2273" s="12" t="s">
        <v>26</v>
      </c>
      <c r="F2273" s="12" t="s">
        <v>58</v>
      </c>
      <c r="G2273" s="13">
        <v>44350</v>
      </c>
      <c r="H2273" s="12" t="s">
        <v>231</v>
      </c>
      <c r="I2273" s="12" t="s">
        <v>16</v>
      </c>
      <c r="J2273" s="14" t="s">
        <v>24</v>
      </c>
      <c r="K2273" t="str">
        <f>_xlfn.XLOOKUP(A2273,attrition_cleaned!$A:$A,attrition_cleaned!$B:$B,"Missing")</f>
        <v>Yes</v>
      </c>
      <c r="L2273" s="13">
        <v>44916</v>
      </c>
      <c r="M2273">
        <f>_xlfn.XLOOKUP(A2273,compensation_cleaned!$A:$A,compensation_cleaned!$B:$B,"Missing")</f>
        <v>1160755</v>
      </c>
      <c r="N2273">
        <f>_xlfn.XLOOKUP(A2273,compensation_cleaned!$A:$A,compensation_cleaned!$C:$C,"Missing")</f>
        <v>126050</v>
      </c>
      <c r="O2273" t="str">
        <f>_xlfn.XLOOKUP(A2273,compensation_cleaned!$A:$A,compensation_cleaned!$D:$D,"Missing")</f>
        <v>L3</v>
      </c>
      <c r="P2273">
        <f>_xlfn.XLOOKUP(A2273,engagement_pivot!$A:$A,engagement_pivot!$B:$B,"Missing")</f>
        <v>5</v>
      </c>
      <c r="Q2273" t="str">
        <f>IF(
  _xlfn.XLOOKUP(A2273, engagement_pivot!A:A, engagement_pivot!C:C, 0) &gt; 0,
  "Yes",
  "No"
)</f>
        <v>Yes</v>
      </c>
      <c r="R2273">
        <f t="shared" si="175"/>
        <v>18</v>
      </c>
      <c r="S2273" t="str">
        <f t="shared" si="176"/>
        <v>13–36 months</v>
      </c>
      <c r="T2273">
        <f>_xlfn.XLOOKUP(A2273,performance_pivot!$A:$A,performance_pivot!$B:$B,"Missing")</f>
        <v>3</v>
      </c>
      <c r="U2273">
        <f>_xlfn.XLOOKUP(A2273,compensation_cleaned!$A:$A,compensation_cleaned!$F:$F,"Missing")</f>
        <v>1044648.4727722772</v>
      </c>
      <c r="V2273" t="str">
        <f t="shared" si="177"/>
        <v>Above Avg Pay</v>
      </c>
      <c r="W2273" t="str">
        <f t="shared" si="178"/>
        <v>Low/Avg Performer</v>
      </c>
      <c r="Y2273" t="str">
        <f t="shared" si="179"/>
        <v>Overpaid Low Performer</v>
      </c>
    </row>
    <row r="2274" spans="1:25">
      <c r="A2274" s="7" t="s">
        <v>2460</v>
      </c>
      <c r="B2274" s="8" t="s">
        <v>19</v>
      </c>
      <c r="C2274" s="8">
        <v>34</v>
      </c>
      <c r="D2274" s="8" t="s">
        <v>20</v>
      </c>
      <c r="E2274" s="8" t="s">
        <v>49</v>
      </c>
      <c r="F2274" s="8" t="s">
        <v>65</v>
      </c>
      <c r="G2274" s="9">
        <v>42975</v>
      </c>
      <c r="H2274" s="8" t="s">
        <v>683</v>
      </c>
      <c r="I2274" s="8" t="s">
        <v>23</v>
      </c>
      <c r="J2274" s="10" t="s">
        <v>24</v>
      </c>
      <c r="K2274" t="str">
        <f>_xlfn.XLOOKUP(A2274,attrition_cleaned!$A:$A,attrition_cleaned!$B:$B,"Missing")</f>
        <v>Yes</v>
      </c>
      <c r="L2274" s="9">
        <v>44474</v>
      </c>
      <c r="M2274">
        <f>_xlfn.XLOOKUP(A2274,compensation_cleaned!$A:$A,compensation_cleaned!$B:$B,"Missing")</f>
        <v>830307</v>
      </c>
      <c r="N2274">
        <f>_xlfn.XLOOKUP(A2274,compensation_cleaned!$A:$A,compensation_cleaned!$C:$C,"Missing")</f>
        <v>44642</v>
      </c>
      <c r="O2274" t="str">
        <f>_xlfn.XLOOKUP(A2274,compensation_cleaned!$A:$A,compensation_cleaned!$D:$D,"Missing")</f>
        <v>L2</v>
      </c>
      <c r="P2274">
        <f>_xlfn.XLOOKUP(A2274,engagement_pivot!$A:$A,engagement_pivot!$B:$B,"Missing")</f>
        <v>4</v>
      </c>
      <c r="Q2274" t="str">
        <f>IF(
  _xlfn.XLOOKUP(A2274, engagement_pivot!A:A, engagement_pivot!C:C, 0) &gt; 0,
  "Yes",
  "No"
)</f>
        <v>Yes</v>
      </c>
      <c r="R2274">
        <f t="shared" si="175"/>
        <v>49</v>
      </c>
      <c r="S2274" t="str">
        <f t="shared" si="176"/>
        <v>37+ months</v>
      </c>
      <c r="T2274">
        <f>_xlfn.XLOOKUP(A2274,performance_pivot!$A:$A,performance_pivot!$B:$B,"Missing")</f>
        <v>3.3333333333333335</v>
      </c>
      <c r="U2274">
        <f>_xlfn.XLOOKUP(A2274,compensation_cleaned!$A:$A,compensation_cleaned!$F:$F,"Missing")</f>
        <v>746435.40070921986</v>
      </c>
      <c r="V2274" t="str">
        <f t="shared" si="177"/>
        <v>Above Avg Pay</v>
      </c>
      <c r="W2274" t="str">
        <f t="shared" si="178"/>
        <v>Low/Avg Performer</v>
      </c>
      <c r="Y2274" t="str">
        <f t="shared" si="179"/>
        <v>Overpaid Low Performer</v>
      </c>
    </row>
    <row r="2275" spans="1:25">
      <c r="A2275" s="11" t="s">
        <v>2461</v>
      </c>
      <c r="B2275" s="12" t="s">
        <v>19</v>
      </c>
      <c r="C2275" s="12">
        <v>37</v>
      </c>
      <c r="D2275" s="12" t="s">
        <v>12</v>
      </c>
      <c r="E2275" s="12" t="s">
        <v>26</v>
      </c>
      <c r="F2275" s="12" t="s">
        <v>27</v>
      </c>
      <c r="G2275" s="13">
        <v>44503</v>
      </c>
      <c r="H2275" s="12" t="s">
        <v>218</v>
      </c>
      <c r="I2275" s="12" t="s">
        <v>56</v>
      </c>
      <c r="J2275" s="14" t="s">
        <v>17</v>
      </c>
      <c r="K2275" t="str">
        <f>_xlfn.XLOOKUP(A2275,attrition_cleaned!$A:$A,attrition_cleaned!$B:$B,"Missing")</f>
        <v>No</v>
      </c>
      <c r="L2275" s="13"/>
      <c r="M2275">
        <f>_xlfn.XLOOKUP(A2275,compensation_cleaned!$A:$A,compensation_cleaned!$B:$B,"Missing")</f>
        <v>735633</v>
      </c>
      <c r="N2275">
        <f>_xlfn.XLOOKUP(A2275,compensation_cleaned!$A:$A,compensation_cleaned!$C:$C,"Missing")</f>
        <v>76674</v>
      </c>
      <c r="O2275" t="str">
        <f>_xlfn.XLOOKUP(A2275,compensation_cleaned!$A:$A,compensation_cleaned!$D:$D,"Missing")</f>
        <v>L2</v>
      </c>
      <c r="P2275">
        <f>_xlfn.XLOOKUP(A2275,engagement_pivot!$A:$A,engagement_pivot!$B:$B,"Missing")</f>
        <v>1.6666666666666667</v>
      </c>
      <c r="Q2275" t="str">
        <f>IF(
  _xlfn.XLOOKUP(A2275, engagement_pivot!A:A, engagement_pivot!C:C, 0) &gt; 0,
  "Yes",
  "No"
)</f>
        <v>Yes</v>
      </c>
      <c r="R2275">
        <f t="shared" si="175"/>
        <v>25</v>
      </c>
      <c r="S2275" t="str">
        <f t="shared" si="176"/>
        <v>13–36 months</v>
      </c>
      <c r="T2275">
        <f>_xlfn.XLOOKUP(A2275,performance_pivot!$A:$A,performance_pivot!$B:$B,"Missing")</f>
        <v>4</v>
      </c>
      <c r="U2275">
        <f>_xlfn.XLOOKUP(A2275,compensation_cleaned!$A:$A,compensation_cleaned!$F:$F,"Missing")</f>
        <v>746435.40070921986</v>
      </c>
      <c r="V2275" t="str">
        <f t="shared" si="177"/>
        <v>Below Avg Pay</v>
      </c>
      <c r="W2275" t="str">
        <f t="shared" si="178"/>
        <v>High Performer</v>
      </c>
      <c r="Y2275" t="str">
        <f t="shared" si="179"/>
        <v>Underpaid High Performer</v>
      </c>
    </row>
    <row r="2276" spans="1:25">
      <c r="A2276" s="7" t="s">
        <v>2462</v>
      </c>
      <c r="B2276" s="8" t="s">
        <v>11</v>
      </c>
      <c r="C2276" s="8">
        <v>37</v>
      </c>
      <c r="D2276" s="8" t="s">
        <v>12</v>
      </c>
      <c r="E2276" s="8" t="s">
        <v>26</v>
      </c>
      <c r="F2276" s="8" t="s">
        <v>27</v>
      </c>
      <c r="G2276" s="9">
        <v>44357</v>
      </c>
      <c r="H2276" s="8" t="s">
        <v>358</v>
      </c>
      <c r="I2276" s="8" t="s">
        <v>23</v>
      </c>
      <c r="J2276" s="10" t="s">
        <v>24</v>
      </c>
      <c r="K2276" t="str">
        <f>_xlfn.XLOOKUP(A2276,attrition_cleaned!$A:$A,attrition_cleaned!$B:$B,"Missing")</f>
        <v>No</v>
      </c>
      <c r="L2276" s="9"/>
      <c r="M2276">
        <f>_xlfn.XLOOKUP(A2276,compensation_cleaned!$A:$A,compensation_cleaned!$B:$B,"Missing")</f>
        <v>900678</v>
      </c>
      <c r="N2276">
        <f>_xlfn.XLOOKUP(A2276,compensation_cleaned!$A:$A,compensation_cleaned!$C:$C,"Missing")</f>
        <v>110567</v>
      </c>
      <c r="O2276" t="str">
        <f>_xlfn.XLOOKUP(A2276,compensation_cleaned!$A:$A,compensation_cleaned!$D:$D,"Missing")</f>
        <v>L3</v>
      </c>
      <c r="P2276">
        <f>_xlfn.XLOOKUP(A2276,engagement_pivot!$A:$A,engagement_pivot!$B:$B,"Missing")</f>
        <v>4</v>
      </c>
      <c r="Q2276" t="str">
        <f>IF(
  _xlfn.XLOOKUP(A2276, engagement_pivot!A:A, engagement_pivot!C:C, 0) &gt; 0,
  "Yes",
  "No"
)</f>
        <v>Yes</v>
      </c>
      <c r="R2276">
        <f t="shared" si="175"/>
        <v>30</v>
      </c>
      <c r="S2276" t="str">
        <f t="shared" si="176"/>
        <v>13–36 months</v>
      </c>
      <c r="T2276">
        <f>_xlfn.XLOOKUP(A2276,performance_pivot!$A:$A,performance_pivot!$B:$B,"Missing")</f>
        <v>3.75</v>
      </c>
      <c r="U2276">
        <f>_xlfn.XLOOKUP(A2276,compensation_cleaned!$A:$A,compensation_cleaned!$F:$F,"Missing")</f>
        <v>1044648.4727722772</v>
      </c>
      <c r="V2276" t="str">
        <f t="shared" si="177"/>
        <v>Below Avg Pay</v>
      </c>
      <c r="W2276" t="str">
        <f t="shared" si="178"/>
        <v>Low/Avg Performer</v>
      </c>
      <c r="Y2276" t="str">
        <f t="shared" si="179"/>
        <v>Low Pay &amp; Low Performance</v>
      </c>
    </row>
    <row r="2277" spans="1:25">
      <c r="A2277" s="11" t="s">
        <v>2463</v>
      </c>
      <c r="B2277" s="12" t="s">
        <v>11</v>
      </c>
      <c r="C2277" s="12">
        <v>24</v>
      </c>
      <c r="D2277" s="12" t="s">
        <v>12</v>
      </c>
      <c r="E2277" s="12" t="s">
        <v>26</v>
      </c>
      <c r="F2277" s="12" t="s">
        <v>58</v>
      </c>
      <c r="G2277" s="13">
        <v>44330</v>
      </c>
      <c r="H2277" s="12" t="s">
        <v>444</v>
      </c>
      <c r="I2277" s="12" t="s">
        <v>23</v>
      </c>
      <c r="J2277" s="14" t="s">
        <v>17</v>
      </c>
      <c r="K2277" t="str">
        <f>_xlfn.XLOOKUP(A2277,attrition_cleaned!$A:$A,attrition_cleaned!$B:$B,"Missing")</f>
        <v>No</v>
      </c>
      <c r="L2277" s="13"/>
      <c r="M2277">
        <f>_xlfn.XLOOKUP(A2277,compensation_cleaned!$A:$A,compensation_cleaned!$B:$B,"Missing")</f>
        <v>656284</v>
      </c>
      <c r="N2277">
        <f>_xlfn.XLOOKUP(A2277,compensation_cleaned!$A:$A,compensation_cleaned!$C:$C,"Missing")</f>
        <v>97791</v>
      </c>
      <c r="O2277" t="str">
        <f>_xlfn.XLOOKUP(A2277,compensation_cleaned!$A:$A,compensation_cleaned!$D:$D,"Missing")</f>
        <v>L2</v>
      </c>
      <c r="P2277">
        <f>_xlfn.XLOOKUP(A2277,engagement_pivot!$A:$A,engagement_pivot!$B:$B,"Missing")</f>
        <v>2</v>
      </c>
      <c r="Q2277" t="str">
        <f>IF(
  _xlfn.XLOOKUP(A2277, engagement_pivot!A:A, engagement_pivot!C:C, 0) &gt; 0,
  "Yes",
  "No"
)</f>
        <v>Yes</v>
      </c>
      <c r="R2277">
        <f t="shared" si="175"/>
        <v>31</v>
      </c>
      <c r="S2277" t="str">
        <f t="shared" si="176"/>
        <v>13–36 months</v>
      </c>
      <c r="T2277">
        <f>_xlfn.XLOOKUP(A2277,performance_pivot!$A:$A,performance_pivot!$B:$B,"Missing")</f>
        <v>3.3333333333333335</v>
      </c>
      <c r="U2277">
        <f>_xlfn.XLOOKUP(A2277,compensation_cleaned!$A:$A,compensation_cleaned!$F:$F,"Missing")</f>
        <v>746435.40070921986</v>
      </c>
      <c r="V2277" t="str">
        <f t="shared" si="177"/>
        <v>Below Avg Pay</v>
      </c>
      <c r="W2277" t="str">
        <f t="shared" si="178"/>
        <v>Low/Avg Performer</v>
      </c>
      <c r="Y2277" t="str">
        <f t="shared" si="179"/>
        <v>Low Pay &amp; Low Performance</v>
      </c>
    </row>
    <row r="2278" spans="1:25">
      <c r="A2278" s="7" t="s">
        <v>2464</v>
      </c>
      <c r="B2278" s="8" t="s">
        <v>11</v>
      </c>
      <c r="C2278" s="8">
        <v>41</v>
      </c>
      <c r="D2278" s="8" t="s">
        <v>20</v>
      </c>
      <c r="E2278" s="8" t="s">
        <v>33</v>
      </c>
      <c r="F2278" s="8" t="s">
        <v>112</v>
      </c>
      <c r="G2278" s="9">
        <v>43074</v>
      </c>
      <c r="H2278" s="8" t="s">
        <v>272</v>
      </c>
      <c r="I2278" s="8" t="s">
        <v>16</v>
      </c>
      <c r="J2278" s="10" t="s">
        <v>24</v>
      </c>
      <c r="K2278" t="str">
        <f>_xlfn.XLOOKUP(A2278,attrition_cleaned!$A:$A,attrition_cleaned!$B:$B,"Missing")</f>
        <v>No</v>
      </c>
      <c r="L2278" s="9"/>
      <c r="M2278">
        <f>_xlfn.XLOOKUP(A2278,compensation_cleaned!$A:$A,compensation_cleaned!$B:$B,"Missing")</f>
        <v>698509</v>
      </c>
      <c r="N2278">
        <f>_xlfn.XLOOKUP(A2278,compensation_cleaned!$A:$A,compensation_cleaned!$C:$C,"Missing")</f>
        <v>53899</v>
      </c>
      <c r="O2278" t="str">
        <f>_xlfn.XLOOKUP(A2278,compensation_cleaned!$A:$A,compensation_cleaned!$D:$D,"Missing")</f>
        <v>L2</v>
      </c>
      <c r="P2278">
        <f>_xlfn.XLOOKUP(A2278,engagement_pivot!$A:$A,engagement_pivot!$B:$B,"Missing")</f>
        <v>4</v>
      </c>
      <c r="Q2278" t="str">
        <f>IF(
  _xlfn.XLOOKUP(A2278, engagement_pivot!A:A, engagement_pivot!C:C, 0) &gt; 0,
  "Yes",
  "No"
)</f>
        <v>Yes</v>
      </c>
      <c r="R2278">
        <f t="shared" si="175"/>
        <v>72</v>
      </c>
      <c r="S2278" t="str">
        <f t="shared" si="176"/>
        <v>37+ months</v>
      </c>
      <c r="T2278">
        <f>_xlfn.XLOOKUP(A2278,performance_pivot!$A:$A,performance_pivot!$B:$B,"Missing")</f>
        <v>3.75</v>
      </c>
      <c r="U2278">
        <f>_xlfn.XLOOKUP(A2278,compensation_cleaned!$A:$A,compensation_cleaned!$F:$F,"Missing")</f>
        <v>746435.40070921986</v>
      </c>
      <c r="V2278" t="str">
        <f t="shared" si="177"/>
        <v>Below Avg Pay</v>
      </c>
      <c r="W2278" t="str">
        <f t="shared" si="178"/>
        <v>Low/Avg Performer</v>
      </c>
      <c r="Y2278" t="str">
        <f t="shared" si="179"/>
        <v>Low Pay &amp; Low Performance</v>
      </c>
    </row>
    <row r="2279" spans="1:25">
      <c r="A2279" s="11" t="s">
        <v>2465</v>
      </c>
      <c r="B2279" s="12" t="s">
        <v>19</v>
      </c>
      <c r="C2279" s="12">
        <v>35</v>
      </c>
      <c r="D2279" s="12" t="s">
        <v>12</v>
      </c>
      <c r="E2279" s="12" t="s">
        <v>49</v>
      </c>
      <c r="F2279" s="12" t="s">
        <v>65</v>
      </c>
      <c r="G2279" s="13">
        <v>43913</v>
      </c>
      <c r="H2279" s="12" t="s">
        <v>429</v>
      </c>
      <c r="I2279" s="12" t="s">
        <v>45</v>
      </c>
      <c r="J2279" s="14" t="s">
        <v>24</v>
      </c>
      <c r="K2279" t="str">
        <f>_xlfn.XLOOKUP(A2279,attrition_cleaned!$A:$A,attrition_cleaned!$B:$B,"Missing")</f>
        <v>No</v>
      </c>
      <c r="L2279" s="13"/>
      <c r="M2279">
        <f>_xlfn.XLOOKUP(A2279,compensation_cleaned!$A:$A,compensation_cleaned!$B:$B,"Missing")</f>
        <v>720498</v>
      </c>
      <c r="N2279">
        <f>_xlfn.XLOOKUP(A2279,compensation_cleaned!$A:$A,compensation_cleaned!$C:$C,"Missing")</f>
        <v>79809</v>
      </c>
      <c r="O2279" t="str">
        <f>_xlfn.XLOOKUP(A2279,compensation_cleaned!$A:$A,compensation_cleaned!$D:$D,"Missing")</f>
        <v>L2</v>
      </c>
      <c r="P2279">
        <f>_xlfn.XLOOKUP(A2279,engagement_pivot!$A:$A,engagement_pivot!$B:$B,"Missing")</f>
        <v>2.6666666666666665</v>
      </c>
      <c r="Q2279" t="str">
        <f>IF(
  _xlfn.XLOOKUP(A2279, engagement_pivot!A:A, engagement_pivot!C:C, 0) &gt; 0,
  "Yes",
  "No"
)</f>
        <v>Yes</v>
      </c>
      <c r="R2279">
        <f t="shared" si="175"/>
        <v>45</v>
      </c>
      <c r="S2279" t="str">
        <f t="shared" si="176"/>
        <v>37+ months</v>
      </c>
      <c r="T2279">
        <f>_xlfn.XLOOKUP(A2279,performance_pivot!$A:$A,performance_pivot!$B:$B,"Missing")</f>
        <v>3</v>
      </c>
      <c r="U2279">
        <f>_xlfn.XLOOKUP(A2279,compensation_cleaned!$A:$A,compensation_cleaned!$F:$F,"Missing")</f>
        <v>746435.40070921986</v>
      </c>
      <c r="V2279" t="str">
        <f t="shared" si="177"/>
        <v>Below Avg Pay</v>
      </c>
      <c r="W2279" t="str">
        <f t="shared" si="178"/>
        <v>Low/Avg Performer</v>
      </c>
      <c r="Y2279" t="str">
        <f t="shared" si="179"/>
        <v>Low Pay &amp; Low Performance</v>
      </c>
    </row>
    <row r="2280" spans="1:25">
      <c r="A2280" s="7" t="s">
        <v>2466</v>
      </c>
      <c r="B2280" s="8" t="s">
        <v>19</v>
      </c>
      <c r="C2280" s="8">
        <v>31</v>
      </c>
      <c r="D2280" s="8" t="s">
        <v>12</v>
      </c>
      <c r="E2280" s="8" t="s">
        <v>33</v>
      </c>
      <c r="F2280" s="8" t="s">
        <v>34</v>
      </c>
      <c r="G2280" s="9">
        <v>43347</v>
      </c>
      <c r="H2280" s="8" t="s">
        <v>233</v>
      </c>
      <c r="I2280" s="8" t="s">
        <v>45</v>
      </c>
      <c r="J2280" s="10" t="s">
        <v>24</v>
      </c>
      <c r="K2280" t="str">
        <f>_xlfn.XLOOKUP(A2280,attrition_cleaned!$A:$A,attrition_cleaned!$B:$B,"Missing")</f>
        <v>No</v>
      </c>
      <c r="L2280" s="9"/>
      <c r="M2280">
        <f>_xlfn.XLOOKUP(A2280,compensation_cleaned!$A:$A,compensation_cleaned!$B:$B,"Missing")</f>
        <v>993854</v>
      </c>
      <c r="N2280">
        <f>_xlfn.XLOOKUP(A2280,compensation_cleaned!$A:$A,compensation_cleaned!$C:$C,"Missing")</f>
        <v>52100</v>
      </c>
      <c r="O2280" t="str">
        <f>_xlfn.XLOOKUP(A2280,compensation_cleaned!$A:$A,compensation_cleaned!$D:$D,"Missing")</f>
        <v>L3</v>
      </c>
      <c r="P2280">
        <f>_xlfn.XLOOKUP(A2280,engagement_pivot!$A:$A,engagement_pivot!$B:$B,"Missing")</f>
        <v>3</v>
      </c>
      <c r="Q2280" t="str">
        <f>IF(
  _xlfn.XLOOKUP(A2280, engagement_pivot!A:A, engagement_pivot!C:C, 0) &gt; 0,
  "Yes",
  "No"
)</f>
        <v>Yes</v>
      </c>
      <c r="R2280">
        <f t="shared" si="175"/>
        <v>63</v>
      </c>
      <c r="S2280" t="str">
        <f t="shared" si="176"/>
        <v>37+ months</v>
      </c>
      <c r="T2280">
        <f>_xlfn.XLOOKUP(A2280,performance_pivot!$A:$A,performance_pivot!$B:$B,"Missing")</f>
        <v>3.6666666666666665</v>
      </c>
      <c r="U2280">
        <f>_xlfn.XLOOKUP(A2280,compensation_cleaned!$A:$A,compensation_cleaned!$F:$F,"Missing")</f>
        <v>1044648.4727722772</v>
      </c>
      <c r="V2280" t="str">
        <f t="shared" si="177"/>
        <v>Below Avg Pay</v>
      </c>
      <c r="W2280" t="str">
        <f t="shared" si="178"/>
        <v>Low/Avg Performer</v>
      </c>
      <c r="Y2280" t="str">
        <f t="shared" si="179"/>
        <v>Low Pay &amp; Low Performance</v>
      </c>
    </row>
    <row r="2281" spans="1:25">
      <c r="A2281" s="11" t="s">
        <v>2467</v>
      </c>
      <c r="B2281" s="12" t="s">
        <v>19</v>
      </c>
      <c r="C2281" s="12">
        <v>38</v>
      </c>
      <c r="D2281" s="12" t="s">
        <v>20</v>
      </c>
      <c r="E2281" s="12" t="s">
        <v>13</v>
      </c>
      <c r="F2281" s="12" t="s">
        <v>21</v>
      </c>
      <c r="G2281" s="13">
        <v>43672</v>
      </c>
      <c r="H2281" s="12" t="s">
        <v>301</v>
      </c>
      <c r="I2281" s="12" t="s">
        <v>31</v>
      </c>
      <c r="J2281" s="14" t="s">
        <v>24</v>
      </c>
      <c r="K2281" t="str">
        <f>_xlfn.XLOOKUP(A2281,attrition_cleaned!$A:$A,attrition_cleaned!$B:$B,"Missing")</f>
        <v>No</v>
      </c>
      <c r="L2281" s="13"/>
      <c r="M2281">
        <f>_xlfn.XLOOKUP(A2281,compensation_cleaned!$A:$A,compensation_cleaned!$B:$B,"Missing")</f>
        <v>587860</v>
      </c>
      <c r="N2281">
        <f>_xlfn.XLOOKUP(A2281,compensation_cleaned!$A:$A,compensation_cleaned!$C:$C,"Missing")</f>
        <v>31345</v>
      </c>
      <c r="O2281" t="str">
        <f>_xlfn.XLOOKUP(A2281,compensation_cleaned!$A:$A,compensation_cleaned!$D:$D,"Missing")</f>
        <v>L1</v>
      </c>
      <c r="P2281">
        <f>_xlfn.XLOOKUP(A2281,engagement_pivot!$A:$A,engagement_pivot!$B:$B,"Missing")</f>
        <v>4.5</v>
      </c>
      <c r="Q2281" t="str">
        <f>IF(
  _xlfn.XLOOKUP(A2281, engagement_pivot!A:A, engagement_pivot!C:C, 0) &gt; 0,
  "Yes",
  "No"
)</f>
        <v>Yes</v>
      </c>
      <c r="R2281">
        <f t="shared" si="175"/>
        <v>53</v>
      </c>
      <c r="S2281" t="str">
        <f t="shared" si="176"/>
        <v>37+ months</v>
      </c>
      <c r="T2281">
        <f>_xlfn.XLOOKUP(A2281,performance_pivot!$A:$A,performance_pivot!$B:$B,"Missing")</f>
        <v>4.5</v>
      </c>
      <c r="U2281">
        <f>_xlfn.XLOOKUP(A2281,compensation_cleaned!$A:$A,compensation_cleaned!$F:$F,"Missing")</f>
        <v>499723.03723404254</v>
      </c>
      <c r="V2281" t="str">
        <f t="shared" si="177"/>
        <v>Above Avg Pay</v>
      </c>
      <c r="W2281" t="str">
        <f t="shared" si="178"/>
        <v>High Performer</v>
      </c>
      <c r="Y2281" t="str">
        <f t="shared" si="179"/>
        <v>Well Aligned</v>
      </c>
    </row>
    <row r="2282" spans="1:25">
      <c r="A2282" s="7" t="s">
        <v>2468</v>
      </c>
      <c r="B2282" s="8" t="s">
        <v>19</v>
      </c>
      <c r="C2282" s="8">
        <v>22</v>
      </c>
      <c r="D2282" s="8" t="s">
        <v>12</v>
      </c>
      <c r="E2282" s="8" t="s">
        <v>13</v>
      </c>
      <c r="F2282" s="8" t="s">
        <v>14</v>
      </c>
      <c r="G2282" s="9">
        <v>45227</v>
      </c>
      <c r="H2282" s="8" t="s">
        <v>51</v>
      </c>
      <c r="I2282" s="8" t="s">
        <v>23</v>
      </c>
      <c r="J2282" s="10" t="s">
        <v>17</v>
      </c>
      <c r="K2282" t="str">
        <f>_xlfn.XLOOKUP(A2282,attrition_cleaned!$A:$A,attrition_cleaned!$B:$B,"Missing")</f>
        <v>No</v>
      </c>
      <c r="L2282" s="9"/>
      <c r="M2282">
        <f>_xlfn.XLOOKUP(A2282,compensation_cleaned!$A:$A,compensation_cleaned!$B:$B,"Missing")</f>
        <v>506233</v>
      </c>
      <c r="N2282">
        <f>_xlfn.XLOOKUP(A2282,compensation_cleaned!$A:$A,compensation_cleaned!$C:$C,"Missing")</f>
        <v>34488</v>
      </c>
      <c r="O2282" t="str">
        <f>_xlfn.XLOOKUP(A2282,compensation_cleaned!$A:$A,compensation_cleaned!$D:$D,"Missing")</f>
        <v>L1</v>
      </c>
      <c r="P2282">
        <f>_xlfn.XLOOKUP(A2282,engagement_pivot!$A:$A,engagement_pivot!$B:$B,"Missing")</f>
        <v>5</v>
      </c>
      <c r="Q2282" t="str">
        <f>IF(
  _xlfn.XLOOKUP(A2282, engagement_pivot!A:A, engagement_pivot!C:C, 0) &gt; 0,
  "Yes",
  "No"
)</f>
        <v>Yes</v>
      </c>
      <c r="R2282">
        <f t="shared" si="175"/>
        <v>2</v>
      </c>
      <c r="S2282" t="str">
        <f t="shared" si="176"/>
        <v>0–12 months</v>
      </c>
      <c r="T2282">
        <f>_xlfn.XLOOKUP(A2282,performance_pivot!$A:$A,performance_pivot!$B:$B,"Missing")</f>
        <v>3</v>
      </c>
      <c r="U2282">
        <f>_xlfn.XLOOKUP(A2282,compensation_cleaned!$A:$A,compensation_cleaned!$F:$F,"Missing")</f>
        <v>499723.03723404254</v>
      </c>
      <c r="V2282" t="str">
        <f t="shared" si="177"/>
        <v>Above Avg Pay</v>
      </c>
      <c r="W2282" t="str">
        <f t="shared" si="178"/>
        <v>Low/Avg Performer</v>
      </c>
      <c r="Y2282" t="str">
        <f t="shared" si="179"/>
        <v>Overpaid Low Performer</v>
      </c>
    </row>
    <row r="2283" spans="1:25">
      <c r="A2283" s="11" t="s">
        <v>2469</v>
      </c>
      <c r="B2283" s="12" t="s">
        <v>11</v>
      </c>
      <c r="C2283" s="12">
        <v>26</v>
      </c>
      <c r="D2283" s="12" t="s">
        <v>12</v>
      </c>
      <c r="E2283" s="12" t="s">
        <v>13</v>
      </c>
      <c r="F2283" s="12" t="s">
        <v>14</v>
      </c>
      <c r="G2283" s="13">
        <v>43305</v>
      </c>
      <c r="H2283" s="12" t="s">
        <v>585</v>
      </c>
      <c r="I2283" s="12" t="s">
        <v>70</v>
      </c>
      <c r="J2283" s="14" t="s">
        <v>24</v>
      </c>
      <c r="K2283" t="str">
        <f>_xlfn.XLOOKUP(A2283,attrition_cleaned!$A:$A,attrition_cleaned!$B:$B,"Missing")</f>
        <v>No</v>
      </c>
      <c r="L2283" s="13"/>
      <c r="M2283">
        <f>_xlfn.XLOOKUP(A2283,compensation_cleaned!$A:$A,compensation_cleaned!$B:$B,"Missing")</f>
        <v>861002</v>
      </c>
      <c r="N2283">
        <f>_xlfn.XLOOKUP(A2283,compensation_cleaned!$A:$A,compensation_cleaned!$C:$C,"Missing")</f>
        <v>129106</v>
      </c>
      <c r="O2283" t="str">
        <f>_xlfn.XLOOKUP(A2283,compensation_cleaned!$A:$A,compensation_cleaned!$D:$D,"Missing")</f>
        <v>L2</v>
      </c>
      <c r="P2283">
        <f>_xlfn.XLOOKUP(A2283,engagement_pivot!$A:$A,engagement_pivot!$B:$B,"Missing")</f>
        <v>2.3333333333333335</v>
      </c>
      <c r="Q2283" t="str">
        <f>IF(
  _xlfn.XLOOKUP(A2283, engagement_pivot!A:A, engagement_pivot!C:C, 0) &gt; 0,
  "Yes",
  "No"
)</f>
        <v>Yes</v>
      </c>
      <c r="R2283">
        <f t="shared" si="175"/>
        <v>65</v>
      </c>
      <c r="S2283" t="str">
        <f t="shared" si="176"/>
        <v>37+ months</v>
      </c>
      <c r="T2283">
        <f>_xlfn.XLOOKUP(A2283,performance_pivot!$A:$A,performance_pivot!$B:$B,"Missing")</f>
        <v>3.5</v>
      </c>
      <c r="U2283">
        <f>_xlfn.XLOOKUP(A2283,compensation_cleaned!$A:$A,compensation_cleaned!$F:$F,"Missing")</f>
        <v>746435.40070921986</v>
      </c>
      <c r="V2283" t="str">
        <f t="shared" si="177"/>
        <v>Above Avg Pay</v>
      </c>
      <c r="W2283" t="str">
        <f t="shared" si="178"/>
        <v>Low/Avg Performer</v>
      </c>
      <c r="Y2283" t="str">
        <f t="shared" si="179"/>
        <v>Overpaid Low Performer</v>
      </c>
    </row>
    <row r="2284" spans="1:25">
      <c r="A2284" s="7" t="s">
        <v>2470</v>
      </c>
      <c r="B2284" s="8" t="s">
        <v>11</v>
      </c>
      <c r="C2284" s="8">
        <v>43</v>
      </c>
      <c r="D2284" s="8" t="s">
        <v>12</v>
      </c>
      <c r="E2284" s="8" t="s">
        <v>13</v>
      </c>
      <c r="F2284" s="8" t="s">
        <v>21</v>
      </c>
      <c r="G2284" s="9">
        <v>43154</v>
      </c>
      <c r="H2284" s="8" t="s">
        <v>53</v>
      </c>
      <c r="I2284" s="8" t="s">
        <v>31</v>
      </c>
      <c r="J2284" s="10" t="s">
        <v>24</v>
      </c>
      <c r="K2284" t="str">
        <f>_xlfn.XLOOKUP(A2284,attrition_cleaned!$A:$A,attrition_cleaned!$B:$B,"Missing")</f>
        <v>Yes</v>
      </c>
      <c r="L2284" s="9">
        <v>44126</v>
      </c>
      <c r="M2284">
        <f>_xlfn.XLOOKUP(A2284,compensation_cleaned!$A:$A,compensation_cleaned!$B:$B,"Missing")</f>
        <v>688181</v>
      </c>
      <c r="N2284">
        <f>_xlfn.XLOOKUP(A2284,compensation_cleaned!$A:$A,compensation_cleaned!$C:$C,"Missing")</f>
        <v>51038</v>
      </c>
      <c r="O2284" t="str">
        <f>_xlfn.XLOOKUP(A2284,compensation_cleaned!$A:$A,compensation_cleaned!$D:$D,"Missing")</f>
        <v>L2</v>
      </c>
      <c r="P2284">
        <f>_xlfn.XLOOKUP(A2284,engagement_pivot!$A:$A,engagement_pivot!$B:$B,"Missing")</f>
        <v>4</v>
      </c>
      <c r="Q2284" t="str">
        <f>IF(
  _xlfn.XLOOKUP(A2284, engagement_pivot!A:A, engagement_pivot!C:C, 0) &gt; 0,
  "Yes",
  "No"
)</f>
        <v>Yes</v>
      </c>
      <c r="R2284">
        <f t="shared" si="175"/>
        <v>31</v>
      </c>
      <c r="S2284" t="str">
        <f t="shared" si="176"/>
        <v>13–36 months</v>
      </c>
      <c r="T2284">
        <f>_xlfn.XLOOKUP(A2284,performance_pivot!$A:$A,performance_pivot!$B:$B,"Missing")</f>
        <v>3</v>
      </c>
      <c r="U2284">
        <f>_xlfn.XLOOKUP(A2284,compensation_cleaned!$A:$A,compensation_cleaned!$F:$F,"Missing")</f>
        <v>746435.40070921986</v>
      </c>
      <c r="V2284" t="str">
        <f t="shared" si="177"/>
        <v>Below Avg Pay</v>
      </c>
      <c r="W2284" t="str">
        <f t="shared" si="178"/>
        <v>Low/Avg Performer</v>
      </c>
      <c r="Y2284" t="str">
        <f t="shared" si="179"/>
        <v>Low Pay &amp; Low Performance</v>
      </c>
    </row>
    <row r="2285" spans="1:25">
      <c r="A2285" s="11" t="s">
        <v>2471</v>
      </c>
      <c r="B2285" s="12" t="s">
        <v>19</v>
      </c>
      <c r="C2285" s="12">
        <v>29</v>
      </c>
      <c r="D2285" s="12" t="s">
        <v>12</v>
      </c>
      <c r="E2285" s="12" t="s">
        <v>37</v>
      </c>
      <c r="F2285" s="12" t="s">
        <v>43</v>
      </c>
      <c r="G2285" s="13">
        <v>44763</v>
      </c>
      <c r="H2285" s="12" t="s">
        <v>198</v>
      </c>
      <c r="I2285" s="12" t="s">
        <v>31</v>
      </c>
      <c r="J2285" s="14" t="s">
        <v>24</v>
      </c>
      <c r="K2285" t="str">
        <f>_xlfn.XLOOKUP(A2285,attrition_cleaned!$A:$A,attrition_cleaned!$B:$B,"Missing")</f>
        <v>Yes</v>
      </c>
      <c r="L2285" s="13">
        <v>45172</v>
      </c>
      <c r="M2285">
        <f>_xlfn.XLOOKUP(A2285,compensation_cleaned!$A:$A,compensation_cleaned!$B:$B,"Missing")</f>
        <v>409808</v>
      </c>
      <c r="N2285">
        <f>_xlfn.XLOOKUP(A2285,compensation_cleaned!$A:$A,compensation_cleaned!$C:$C,"Missing")</f>
        <v>32869</v>
      </c>
      <c r="O2285" t="str">
        <f>_xlfn.XLOOKUP(A2285,compensation_cleaned!$A:$A,compensation_cleaned!$D:$D,"Missing")</f>
        <v>L1</v>
      </c>
      <c r="P2285">
        <f>_xlfn.XLOOKUP(A2285,engagement_pivot!$A:$A,engagement_pivot!$B:$B,"Missing")</f>
        <v>2.6666666666666665</v>
      </c>
      <c r="Q2285" t="str">
        <f>IF(
  _xlfn.XLOOKUP(A2285, engagement_pivot!A:A, engagement_pivot!C:C, 0) &gt; 0,
  "Yes",
  "No"
)</f>
        <v>Yes</v>
      </c>
      <c r="R2285">
        <f t="shared" si="175"/>
        <v>13</v>
      </c>
      <c r="S2285" t="str">
        <f t="shared" si="176"/>
        <v>13–36 months</v>
      </c>
      <c r="T2285">
        <f>_xlfn.XLOOKUP(A2285,performance_pivot!$A:$A,performance_pivot!$B:$B,"Missing")</f>
        <v>3.6666666666666665</v>
      </c>
      <c r="U2285">
        <f>_xlfn.XLOOKUP(A2285,compensation_cleaned!$A:$A,compensation_cleaned!$F:$F,"Missing")</f>
        <v>499723.03723404254</v>
      </c>
      <c r="V2285" t="str">
        <f t="shared" si="177"/>
        <v>Below Avg Pay</v>
      </c>
      <c r="W2285" t="str">
        <f t="shared" si="178"/>
        <v>Low/Avg Performer</v>
      </c>
      <c r="Y2285" t="str">
        <f t="shared" si="179"/>
        <v>Low Pay &amp; Low Performance</v>
      </c>
    </row>
    <row r="2286" spans="1:25">
      <c r="A2286" s="7" t="s">
        <v>2472</v>
      </c>
      <c r="B2286" s="8" t="s">
        <v>19</v>
      </c>
      <c r="C2286" s="8">
        <v>32</v>
      </c>
      <c r="D2286" s="8" t="s">
        <v>20</v>
      </c>
      <c r="E2286" s="8" t="s">
        <v>37</v>
      </c>
      <c r="F2286" s="8" t="s">
        <v>38</v>
      </c>
      <c r="G2286" s="9">
        <v>44990</v>
      </c>
      <c r="H2286" s="8" t="s">
        <v>60</v>
      </c>
      <c r="I2286" s="8" t="s">
        <v>70</v>
      </c>
      <c r="J2286" s="10" t="s">
        <v>24</v>
      </c>
      <c r="K2286" t="str">
        <f>_xlfn.XLOOKUP(A2286,attrition_cleaned!$A:$A,attrition_cleaned!$B:$B,"Missing")</f>
        <v>No</v>
      </c>
      <c r="L2286" s="9"/>
      <c r="M2286">
        <f>_xlfn.XLOOKUP(A2286,compensation_cleaned!$A:$A,compensation_cleaned!$B:$B,"Missing")</f>
        <v>834661</v>
      </c>
      <c r="N2286">
        <f>_xlfn.XLOOKUP(A2286,compensation_cleaned!$A:$A,compensation_cleaned!$C:$C,"Missing")</f>
        <v>89448</v>
      </c>
      <c r="O2286" t="str">
        <f>_xlfn.XLOOKUP(A2286,compensation_cleaned!$A:$A,compensation_cleaned!$D:$D,"Missing")</f>
        <v>L2</v>
      </c>
      <c r="P2286">
        <f>_xlfn.XLOOKUP(A2286,engagement_pivot!$A:$A,engagement_pivot!$B:$B,"Missing")</f>
        <v>2.5</v>
      </c>
      <c r="Q2286" t="str">
        <f>IF(
  _xlfn.XLOOKUP(A2286, engagement_pivot!A:A, engagement_pivot!C:C, 0) &gt; 0,
  "Yes",
  "No"
)</f>
        <v>Yes</v>
      </c>
      <c r="R2286">
        <f t="shared" si="175"/>
        <v>9</v>
      </c>
      <c r="S2286" t="str">
        <f t="shared" si="176"/>
        <v>0–12 months</v>
      </c>
      <c r="T2286">
        <f>_xlfn.XLOOKUP(A2286,performance_pivot!$A:$A,performance_pivot!$B:$B,"Missing")</f>
        <v>4.5</v>
      </c>
      <c r="U2286">
        <f>_xlfn.XLOOKUP(A2286,compensation_cleaned!$A:$A,compensation_cleaned!$F:$F,"Missing")</f>
        <v>746435.40070921986</v>
      </c>
      <c r="V2286" t="str">
        <f t="shared" si="177"/>
        <v>Above Avg Pay</v>
      </c>
      <c r="W2286" t="str">
        <f t="shared" si="178"/>
        <v>High Performer</v>
      </c>
      <c r="Y2286" t="str">
        <f t="shared" si="179"/>
        <v>Well Aligned</v>
      </c>
    </row>
    <row r="2287" spans="1:25">
      <c r="A2287" s="11" t="s">
        <v>2473</v>
      </c>
      <c r="B2287" s="12" t="s">
        <v>11</v>
      </c>
      <c r="C2287" s="12">
        <v>42</v>
      </c>
      <c r="D2287" s="12" t="s">
        <v>20</v>
      </c>
      <c r="E2287" s="12" t="s">
        <v>13</v>
      </c>
      <c r="F2287" s="12" t="s">
        <v>14</v>
      </c>
      <c r="G2287" s="13">
        <v>42872</v>
      </c>
      <c r="H2287" s="12" t="s">
        <v>120</v>
      </c>
      <c r="I2287" s="12" t="s">
        <v>23</v>
      </c>
      <c r="J2287" s="14" t="s">
        <v>24</v>
      </c>
      <c r="K2287" t="str">
        <f>_xlfn.XLOOKUP(A2287,attrition_cleaned!$A:$A,attrition_cleaned!$B:$B,"Missing")</f>
        <v>Yes</v>
      </c>
      <c r="L2287" s="13">
        <v>43413</v>
      </c>
      <c r="M2287">
        <f>_xlfn.XLOOKUP(A2287,compensation_cleaned!$A:$A,compensation_cleaned!$B:$B,"Missing")</f>
        <v>886560</v>
      </c>
      <c r="N2287">
        <f>_xlfn.XLOOKUP(A2287,compensation_cleaned!$A:$A,compensation_cleaned!$C:$C,"Missing")</f>
        <v>89457</v>
      </c>
      <c r="O2287" t="str">
        <f>_xlfn.XLOOKUP(A2287,compensation_cleaned!$A:$A,compensation_cleaned!$D:$D,"Missing")</f>
        <v>L2</v>
      </c>
      <c r="P2287">
        <f>_xlfn.XLOOKUP(A2287,engagement_pivot!$A:$A,engagement_pivot!$B:$B,"Missing")</f>
        <v>3</v>
      </c>
      <c r="Q2287" t="str">
        <f>IF(
  _xlfn.XLOOKUP(A2287, engagement_pivot!A:A, engagement_pivot!C:C, 0) &gt; 0,
  "Yes",
  "No"
)</f>
        <v>Yes</v>
      </c>
      <c r="R2287">
        <f t="shared" si="175"/>
        <v>17</v>
      </c>
      <c r="S2287" t="str">
        <f t="shared" si="176"/>
        <v>13–36 months</v>
      </c>
      <c r="T2287">
        <f>_xlfn.XLOOKUP(A2287,performance_pivot!$A:$A,performance_pivot!$B:$B,"Missing")</f>
        <v>5</v>
      </c>
      <c r="U2287">
        <f>_xlfn.XLOOKUP(A2287,compensation_cleaned!$A:$A,compensation_cleaned!$F:$F,"Missing")</f>
        <v>746435.40070921986</v>
      </c>
      <c r="V2287" t="str">
        <f t="shared" si="177"/>
        <v>Above Avg Pay</v>
      </c>
      <c r="W2287" t="str">
        <f t="shared" si="178"/>
        <v>High Performer</v>
      </c>
      <c r="Y2287" t="str">
        <f t="shared" si="179"/>
        <v>Well Aligned</v>
      </c>
    </row>
    <row r="2288" spans="1:25">
      <c r="A2288" s="7" t="s">
        <v>2474</v>
      </c>
      <c r="B2288" s="8" t="s">
        <v>11</v>
      </c>
      <c r="C2288" s="8">
        <v>38</v>
      </c>
      <c r="D2288" s="8" t="s">
        <v>12</v>
      </c>
      <c r="E2288" s="8" t="s">
        <v>26</v>
      </c>
      <c r="F2288" s="8" t="s">
        <v>58</v>
      </c>
      <c r="G2288" s="9">
        <v>44749</v>
      </c>
      <c r="H2288" s="8" t="s">
        <v>133</v>
      </c>
      <c r="I2288" s="8" t="s">
        <v>70</v>
      </c>
      <c r="J2288" s="10" t="s">
        <v>24</v>
      </c>
      <c r="K2288" t="str">
        <f>_xlfn.XLOOKUP(A2288,attrition_cleaned!$A:$A,attrition_cleaned!$B:$B,"Missing")</f>
        <v>No</v>
      </c>
      <c r="L2288" s="9"/>
      <c r="M2288">
        <f>_xlfn.XLOOKUP(A2288,compensation_cleaned!$A:$A,compensation_cleaned!$B:$B,"Missing")</f>
        <v>569479</v>
      </c>
      <c r="N2288">
        <f>_xlfn.XLOOKUP(A2288,compensation_cleaned!$A:$A,compensation_cleaned!$C:$C,"Missing")</f>
        <v>43771</v>
      </c>
      <c r="O2288" t="str">
        <f>_xlfn.XLOOKUP(A2288,compensation_cleaned!$A:$A,compensation_cleaned!$D:$D,"Missing")</f>
        <v>L1</v>
      </c>
      <c r="P2288">
        <f>_xlfn.XLOOKUP(A2288,engagement_pivot!$A:$A,engagement_pivot!$B:$B,"Missing")</f>
        <v>2</v>
      </c>
      <c r="Q2288" t="str">
        <f>IF(
  _xlfn.XLOOKUP(A2288, engagement_pivot!A:A, engagement_pivot!C:C, 0) &gt; 0,
  "Yes",
  "No"
)</f>
        <v>Yes</v>
      </c>
      <c r="R2288">
        <f t="shared" si="175"/>
        <v>17</v>
      </c>
      <c r="S2288" t="str">
        <f t="shared" si="176"/>
        <v>13–36 months</v>
      </c>
      <c r="T2288">
        <f>_xlfn.XLOOKUP(A2288,performance_pivot!$A:$A,performance_pivot!$B:$B,"Missing")</f>
        <v>3</v>
      </c>
      <c r="U2288">
        <f>_xlfn.XLOOKUP(A2288,compensation_cleaned!$A:$A,compensation_cleaned!$F:$F,"Missing")</f>
        <v>499723.03723404254</v>
      </c>
      <c r="V2288" t="str">
        <f t="shared" si="177"/>
        <v>Above Avg Pay</v>
      </c>
      <c r="W2288" t="str">
        <f t="shared" si="178"/>
        <v>Low/Avg Performer</v>
      </c>
      <c r="Y2288" t="str">
        <f t="shared" si="179"/>
        <v>Overpaid Low Performer</v>
      </c>
    </row>
    <row r="2289" spans="1:25">
      <c r="A2289" s="11" t="s">
        <v>2475</v>
      </c>
      <c r="B2289" s="12" t="s">
        <v>11</v>
      </c>
      <c r="C2289" s="12">
        <v>22</v>
      </c>
      <c r="D2289" s="12" t="s">
        <v>20</v>
      </c>
      <c r="E2289" s="12" t="s">
        <v>49</v>
      </c>
      <c r="F2289" s="12" t="s">
        <v>68</v>
      </c>
      <c r="G2289" s="13">
        <v>44118</v>
      </c>
      <c r="H2289" s="12" t="s">
        <v>126</v>
      </c>
      <c r="I2289" s="12" t="s">
        <v>56</v>
      </c>
      <c r="J2289" s="14" t="s">
        <v>24</v>
      </c>
      <c r="K2289" t="str">
        <f>_xlfn.XLOOKUP(A2289,attrition_cleaned!$A:$A,attrition_cleaned!$B:$B,"Missing")</f>
        <v>Yes</v>
      </c>
      <c r="L2289" s="13">
        <v>44892</v>
      </c>
      <c r="M2289">
        <f>_xlfn.XLOOKUP(A2289,compensation_cleaned!$A:$A,compensation_cleaned!$B:$B,"Missing")</f>
        <v>1010149</v>
      </c>
      <c r="N2289">
        <f>_xlfn.XLOOKUP(A2289,compensation_cleaned!$A:$A,compensation_cleaned!$C:$C,"Missing")</f>
        <v>123112</v>
      </c>
      <c r="O2289" t="str">
        <f>_xlfn.XLOOKUP(A2289,compensation_cleaned!$A:$A,compensation_cleaned!$D:$D,"Missing")</f>
        <v>L3</v>
      </c>
      <c r="P2289">
        <f>_xlfn.XLOOKUP(A2289,engagement_pivot!$A:$A,engagement_pivot!$B:$B,"Missing")</f>
        <v>2.5</v>
      </c>
      <c r="Q2289" t="str">
        <f>IF(
  _xlfn.XLOOKUP(A2289, engagement_pivot!A:A, engagement_pivot!C:C, 0) &gt; 0,
  "Yes",
  "No"
)</f>
        <v>Yes</v>
      </c>
      <c r="R2289">
        <f t="shared" si="175"/>
        <v>25</v>
      </c>
      <c r="S2289" t="str">
        <f t="shared" si="176"/>
        <v>13–36 months</v>
      </c>
      <c r="T2289">
        <f>_xlfn.XLOOKUP(A2289,performance_pivot!$A:$A,performance_pivot!$B:$B,"Missing")</f>
        <v>3</v>
      </c>
      <c r="U2289">
        <f>_xlfn.XLOOKUP(A2289,compensation_cleaned!$A:$A,compensation_cleaned!$F:$F,"Missing")</f>
        <v>1044648.4727722772</v>
      </c>
      <c r="V2289" t="str">
        <f t="shared" si="177"/>
        <v>Below Avg Pay</v>
      </c>
      <c r="W2289" t="str">
        <f t="shared" si="178"/>
        <v>Low/Avg Performer</v>
      </c>
      <c r="Y2289" t="str">
        <f t="shared" si="179"/>
        <v>Low Pay &amp; Low Performance</v>
      </c>
    </row>
    <row r="2290" spans="1:25">
      <c r="A2290" s="7" t="s">
        <v>2476</v>
      </c>
      <c r="B2290" s="8" t="s">
        <v>19</v>
      </c>
      <c r="C2290" s="8">
        <v>38</v>
      </c>
      <c r="D2290" s="8" t="s">
        <v>12</v>
      </c>
      <c r="E2290" s="8" t="s">
        <v>26</v>
      </c>
      <c r="F2290" s="8" t="s">
        <v>58</v>
      </c>
      <c r="G2290" s="9">
        <v>43917</v>
      </c>
      <c r="H2290" s="8" t="s">
        <v>133</v>
      </c>
      <c r="I2290" s="8" t="s">
        <v>16</v>
      </c>
      <c r="J2290" s="10" t="s">
        <v>24</v>
      </c>
      <c r="K2290" t="str">
        <f>_xlfn.XLOOKUP(A2290,attrition_cleaned!$A:$A,attrition_cleaned!$B:$B,"Missing")</f>
        <v>No</v>
      </c>
      <c r="L2290" s="9"/>
      <c r="M2290">
        <f>_xlfn.XLOOKUP(A2290,compensation_cleaned!$A:$A,compensation_cleaned!$B:$B,"Missing")</f>
        <v>492420</v>
      </c>
      <c r="N2290">
        <f>_xlfn.XLOOKUP(A2290,compensation_cleaned!$A:$A,compensation_cleaned!$C:$C,"Missing")</f>
        <v>31351</v>
      </c>
      <c r="O2290" t="str">
        <f>_xlfn.XLOOKUP(A2290,compensation_cleaned!$A:$A,compensation_cleaned!$D:$D,"Missing")</f>
        <v>L1</v>
      </c>
      <c r="P2290">
        <f>_xlfn.XLOOKUP(A2290,engagement_pivot!$A:$A,engagement_pivot!$B:$B,"Missing")</f>
        <v>3.3333333333333335</v>
      </c>
      <c r="Q2290" t="str">
        <f>IF(
  _xlfn.XLOOKUP(A2290, engagement_pivot!A:A, engagement_pivot!C:C, 0) &gt; 0,
  "Yes",
  "No"
)</f>
        <v>Yes</v>
      </c>
      <c r="R2290">
        <f t="shared" si="175"/>
        <v>45</v>
      </c>
      <c r="S2290" t="str">
        <f t="shared" si="176"/>
        <v>37+ months</v>
      </c>
      <c r="T2290">
        <f>_xlfn.XLOOKUP(A2290,performance_pivot!$A:$A,performance_pivot!$B:$B,"Missing")</f>
        <v>3.6666666666666665</v>
      </c>
      <c r="U2290">
        <f>_xlfn.XLOOKUP(A2290,compensation_cleaned!$A:$A,compensation_cleaned!$F:$F,"Missing")</f>
        <v>499723.03723404254</v>
      </c>
      <c r="V2290" t="str">
        <f t="shared" si="177"/>
        <v>Below Avg Pay</v>
      </c>
      <c r="W2290" t="str">
        <f t="shared" si="178"/>
        <v>Low/Avg Performer</v>
      </c>
      <c r="Y2290" t="str">
        <f t="shared" si="179"/>
        <v>Low Pay &amp; Low Performance</v>
      </c>
    </row>
    <row r="2291" spans="1:25">
      <c r="A2291" s="11" t="s">
        <v>2477</v>
      </c>
      <c r="B2291" s="12" t="s">
        <v>11</v>
      </c>
      <c r="C2291" s="12">
        <v>37</v>
      </c>
      <c r="D2291" s="12" t="s">
        <v>12</v>
      </c>
      <c r="E2291" s="12" t="s">
        <v>26</v>
      </c>
      <c r="F2291" s="12" t="s">
        <v>27</v>
      </c>
      <c r="G2291" s="13">
        <v>43222</v>
      </c>
      <c r="H2291" s="12" t="s">
        <v>432</v>
      </c>
      <c r="I2291" s="12" t="s">
        <v>23</v>
      </c>
      <c r="J2291" s="14" t="s">
        <v>24</v>
      </c>
      <c r="K2291" t="str">
        <f>_xlfn.XLOOKUP(A2291,attrition_cleaned!$A:$A,attrition_cleaned!$B:$B,"Missing")</f>
        <v>Yes</v>
      </c>
      <c r="L2291" s="13">
        <v>43891</v>
      </c>
      <c r="M2291">
        <f>_xlfn.XLOOKUP(A2291,compensation_cleaned!$A:$A,compensation_cleaned!$B:$B,"Missing")</f>
        <v>1128411</v>
      </c>
      <c r="N2291">
        <f>_xlfn.XLOOKUP(A2291,compensation_cleaned!$A:$A,compensation_cleaned!$C:$C,"Missing")</f>
        <v>101706</v>
      </c>
      <c r="O2291" t="str">
        <f>_xlfn.XLOOKUP(A2291,compensation_cleaned!$A:$A,compensation_cleaned!$D:$D,"Missing")</f>
        <v>L3</v>
      </c>
      <c r="P2291">
        <f>_xlfn.XLOOKUP(A2291,engagement_pivot!$A:$A,engagement_pivot!$B:$B,"Missing")</f>
        <v>5</v>
      </c>
      <c r="Q2291" t="str">
        <f>IF(
  _xlfn.XLOOKUP(A2291, engagement_pivot!A:A, engagement_pivot!C:C, 0) &gt; 0,
  "Yes",
  "No"
)</f>
        <v>Yes</v>
      </c>
      <c r="R2291">
        <f t="shared" si="175"/>
        <v>21</v>
      </c>
      <c r="S2291" t="str">
        <f t="shared" si="176"/>
        <v>13–36 months</v>
      </c>
      <c r="T2291">
        <f>_xlfn.XLOOKUP(A2291,performance_pivot!$A:$A,performance_pivot!$B:$B,"Missing")</f>
        <v>3.6666666666666665</v>
      </c>
      <c r="U2291">
        <f>_xlfn.XLOOKUP(A2291,compensation_cleaned!$A:$A,compensation_cleaned!$F:$F,"Missing")</f>
        <v>1044648.4727722772</v>
      </c>
      <c r="V2291" t="str">
        <f t="shared" si="177"/>
        <v>Above Avg Pay</v>
      </c>
      <c r="W2291" t="str">
        <f t="shared" si="178"/>
        <v>Low/Avg Performer</v>
      </c>
      <c r="Y2291" t="str">
        <f t="shared" si="179"/>
        <v>Overpaid Low Performer</v>
      </c>
    </row>
    <row r="2292" spans="1:25">
      <c r="A2292" s="7" t="s">
        <v>2478</v>
      </c>
      <c r="B2292" s="8" t="s">
        <v>19</v>
      </c>
      <c r="C2292" s="8">
        <v>36</v>
      </c>
      <c r="D2292" s="8" t="s">
        <v>20</v>
      </c>
      <c r="E2292" s="8" t="s">
        <v>13</v>
      </c>
      <c r="F2292" s="8" t="s">
        <v>21</v>
      </c>
      <c r="G2292" s="9">
        <v>44926</v>
      </c>
      <c r="H2292" s="8" t="s">
        <v>113</v>
      </c>
      <c r="I2292" s="8" t="s">
        <v>16</v>
      </c>
      <c r="J2292" s="10" t="s">
        <v>24</v>
      </c>
      <c r="K2292" t="str">
        <f>_xlfn.XLOOKUP(A2292,attrition_cleaned!$A:$A,attrition_cleaned!$B:$B,"Missing")</f>
        <v>No</v>
      </c>
      <c r="L2292" s="9"/>
      <c r="M2292">
        <f>_xlfn.XLOOKUP(A2292,compensation_cleaned!$A:$A,compensation_cleaned!$B:$B,"Missing")</f>
        <v>1530583</v>
      </c>
      <c r="N2292">
        <f>_xlfn.XLOOKUP(A2292,compensation_cleaned!$A:$A,compensation_cleaned!$C:$C,"Missing")</f>
        <v>147347</v>
      </c>
      <c r="O2292" t="str">
        <f>_xlfn.XLOOKUP(A2292,compensation_cleaned!$A:$A,compensation_cleaned!$D:$D,"Missing")</f>
        <v>L4</v>
      </c>
      <c r="P2292">
        <f>_xlfn.XLOOKUP(A2292,engagement_pivot!$A:$A,engagement_pivot!$B:$B,"Missing")</f>
        <v>4</v>
      </c>
      <c r="Q2292" t="str">
        <f>IF(
  _xlfn.XLOOKUP(A2292, engagement_pivot!A:A, engagement_pivot!C:C, 0) &gt; 0,
  "Yes",
  "No"
)</f>
        <v>Yes</v>
      </c>
      <c r="R2292">
        <f t="shared" si="175"/>
        <v>12</v>
      </c>
      <c r="S2292" t="str">
        <f t="shared" si="176"/>
        <v>0–12 months</v>
      </c>
      <c r="T2292">
        <f>_xlfn.XLOOKUP(A2292,performance_pivot!$A:$A,performance_pivot!$B:$B,"Missing")</f>
        <v>3</v>
      </c>
      <c r="U2292">
        <f>_xlfn.XLOOKUP(A2292,compensation_cleaned!$A:$A,compensation_cleaned!$F:$F,"Missing")</f>
        <v>1044648.4727722772</v>
      </c>
      <c r="V2292" t="str">
        <f t="shared" si="177"/>
        <v>Above Avg Pay</v>
      </c>
      <c r="W2292" t="str">
        <f t="shared" si="178"/>
        <v>Low/Avg Performer</v>
      </c>
      <c r="Y2292" t="str">
        <f t="shared" si="179"/>
        <v>Overpaid Low Performer</v>
      </c>
    </row>
    <row r="2293" spans="1:25">
      <c r="A2293" s="11" t="s">
        <v>2479</v>
      </c>
      <c r="B2293" s="12" t="s">
        <v>19</v>
      </c>
      <c r="C2293" s="12">
        <v>23</v>
      </c>
      <c r="D2293" s="12" t="s">
        <v>20</v>
      </c>
      <c r="E2293" s="12" t="s">
        <v>33</v>
      </c>
      <c r="F2293" s="12" t="s">
        <v>34</v>
      </c>
      <c r="G2293" s="13">
        <v>43359</v>
      </c>
      <c r="H2293" s="12" t="s">
        <v>297</v>
      </c>
      <c r="I2293" s="12" t="s">
        <v>31</v>
      </c>
      <c r="J2293" s="14" t="s">
        <v>24</v>
      </c>
      <c r="K2293" t="str">
        <f>_xlfn.XLOOKUP(A2293,attrition_cleaned!$A:$A,attrition_cleaned!$B:$B,"Missing")</f>
        <v>No</v>
      </c>
      <c r="L2293" s="13"/>
      <c r="M2293">
        <f>_xlfn.XLOOKUP(A2293,compensation_cleaned!$A:$A,compensation_cleaned!$B:$B,"Missing")</f>
        <v>698524</v>
      </c>
      <c r="N2293">
        <f>_xlfn.XLOOKUP(A2293,compensation_cleaned!$A:$A,compensation_cleaned!$C:$C,"Missing")</f>
        <v>62053</v>
      </c>
      <c r="O2293" t="str">
        <f>_xlfn.XLOOKUP(A2293,compensation_cleaned!$A:$A,compensation_cleaned!$D:$D,"Missing")</f>
        <v>L2</v>
      </c>
      <c r="P2293">
        <f>_xlfn.XLOOKUP(A2293,engagement_pivot!$A:$A,engagement_pivot!$B:$B,"Missing")</f>
        <v>3.6666666666666665</v>
      </c>
      <c r="Q2293" t="str">
        <f>IF(
  _xlfn.XLOOKUP(A2293, engagement_pivot!A:A, engagement_pivot!C:C, 0) &gt; 0,
  "Yes",
  "No"
)</f>
        <v>Yes</v>
      </c>
      <c r="R2293">
        <f t="shared" si="175"/>
        <v>63</v>
      </c>
      <c r="S2293" t="str">
        <f t="shared" si="176"/>
        <v>37+ months</v>
      </c>
      <c r="T2293">
        <f>_xlfn.XLOOKUP(A2293,performance_pivot!$A:$A,performance_pivot!$B:$B,"Missing")</f>
        <v>4.333333333333333</v>
      </c>
      <c r="U2293">
        <f>_xlfn.XLOOKUP(A2293,compensation_cleaned!$A:$A,compensation_cleaned!$F:$F,"Missing")</f>
        <v>746435.40070921986</v>
      </c>
      <c r="V2293" t="str">
        <f t="shared" si="177"/>
        <v>Below Avg Pay</v>
      </c>
      <c r="W2293" t="str">
        <f t="shared" si="178"/>
        <v>High Performer</v>
      </c>
      <c r="Y2293" t="str">
        <f t="shared" si="179"/>
        <v>Underpaid High Performer</v>
      </c>
    </row>
    <row r="2294" spans="1:25">
      <c r="A2294" s="7" t="s">
        <v>2480</v>
      </c>
      <c r="B2294" s="8" t="s">
        <v>11</v>
      </c>
      <c r="C2294" s="8">
        <v>41</v>
      </c>
      <c r="D2294" s="8" t="s">
        <v>12</v>
      </c>
      <c r="E2294" s="8" t="s">
        <v>13</v>
      </c>
      <c r="F2294" s="8" t="s">
        <v>21</v>
      </c>
      <c r="G2294" s="9">
        <v>44814</v>
      </c>
      <c r="H2294" s="8" t="s">
        <v>51</v>
      </c>
      <c r="I2294" s="8" t="s">
        <v>23</v>
      </c>
      <c r="J2294" s="10" t="s">
        <v>24</v>
      </c>
      <c r="K2294" t="str">
        <f>_xlfn.XLOOKUP(A2294,attrition_cleaned!$A:$A,attrition_cleaned!$B:$B,"Missing")</f>
        <v>No</v>
      </c>
      <c r="L2294" s="9"/>
      <c r="M2294">
        <f>_xlfn.XLOOKUP(A2294,compensation_cleaned!$A:$A,compensation_cleaned!$B:$B,"Missing")</f>
        <v>681285</v>
      </c>
      <c r="N2294">
        <f>_xlfn.XLOOKUP(A2294,compensation_cleaned!$A:$A,compensation_cleaned!$C:$C,"Missing")</f>
        <v>69749</v>
      </c>
      <c r="O2294" t="str">
        <f>_xlfn.XLOOKUP(A2294,compensation_cleaned!$A:$A,compensation_cleaned!$D:$D,"Missing")</f>
        <v>L2</v>
      </c>
      <c r="P2294">
        <f>_xlfn.XLOOKUP(A2294,engagement_pivot!$A:$A,engagement_pivot!$B:$B,"Missing")</f>
        <v>1</v>
      </c>
      <c r="Q2294" t="str">
        <f>IF(
  _xlfn.XLOOKUP(A2294, engagement_pivot!A:A, engagement_pivot!C:C, 0) &gt; 0,
  "Yes",
  "No"
)</f>
        <v>Yes</v>
      </c>
      <c r="R2294">
        <f t="shared" si="175"/>
        <v>15</v>
      </c>
      <c r="S2294" t="str">
        <f t="shared" si="176"/>
        <v>13–36 months</v>
      </c>
      <c r="T2294">
        <f>_xlfn.XLOOKUP(A2294,performance_pivot!$A:$A,performance_pivot!$B:$B,"Missing")</f>
        <v>3</v>
      </c>
      <c r="U2294">
        <f>_xlfn.XLOOKUP(A2294,compensation_cleaned!$A:$A,compensation_cleaned!$F:$F,"Missing")</f>
        <v>746435.40070921986</v>
      </c>
      <c r="V2294" t="str">
        <f t="shared" si="177"/>
        <v>Below Avg Pay</v>
      </c>
      <c r="W2294" t="str">
        <f t="shared" si="178"/>
        <v>Low/Avg Performer</v>
      </c>
      <c r="Y2294" t="str">
        <f t="shared" si="179"/>
        <v>Low Pay &amp; Low Performance</v>
      </c>
    </row>
    <row r="2295" spans="1:25">
      <c r="A2295" s="11" t="s">
        <v>2481</v>
      </c>
      <c r="B2295" s="12" t="s">
        <v>19</v>
      </c>
      <c r="C2295" s="12">
        <v>29</v>
      </c>
      <c r="D2295" s="12" t="s">
        <v>12</v>
      </c>
      <c r="E2295" s="12" t="s">
        <v>26</v>
      </c>
      <c r="F2295" s="12" t="s">
        <v>58</v>
      </c>
      <c r="G2295" s="13">
        <v>44348</v>
      </c>
      <c r="H2295" s="12" t="s">
        <v>329</v>
      </c>
      <c r="I2295" s="12" t="s">
        <v>23</v>
      </c>
      <c r="J2295" s="14" t="s">
        <v>24</v>
      </c>
      <c r="K2295" t="str">
        <f>_xlfn.XLOOKUP(A2295,attrition_cleaned!$A:$A,attrition_cleaned!$B:$B,"Missing")</f>
        <v>No</v>
      </c>
      <c r="L2295" s="13"/>
      <c r="M2295">
        <f>_xlfn.XLOOKUP(A2295,compensation_cleaned!$A:$A,compensation_cleaned!$B:$B,"Missing")</f>
        <v>1521240</v>
      </c>
      <c r="N2295">
        <f>_xlfn.XLOOKUP(A2295,compensation_cleaned!$A:$A,compensation_cleaned!$C:$C,"Missing")</f>
        <v>186898</v>
      </c>
      <c r="O2295" t="str">
        <f>_xlfn.XLOOKUP(A2295,compensation_cleaned!$A:$A,compensation_cleaned!$D:$D,"Missing")</f>
        <v>L4</v>
      </c>
      <c r="P2295">
        <f>_xlfn.XLOOKUP(A2295,engagement_pivot!$A:$A,engagement_pivot!$B:$B,"Missing")</f>
        <v>2.5</v>
      </c>
      <c r="Q2295" t="str">
        <f>IF(
  _xlfn.XLOOKUP(A2295, engagement_pivot!A:A, engagement_pivot!C:C, 0) &gt; 0,
  "Yes",
  "No"
)</f>
        <v>Yes</v>
      </c>
      <c r="R2295">
        <f t="shared" si="175"/>
        <v>30</v>
      </c>
      <c r="S2295" t="str">
        <f t="shared" si="176"/>
        <v>13–36 months</v>
      </c>
      <c r="T2295">
        <f>_xlfn.XLOOKUP(A2295,performance_pivot!$A:$A,performance_pivot!$B:$B,"Missing")</f>
        <v>4</v>
      </c>
      <c r="U2295">
        <f>_xlfn.XLOOKUP(A2295,compensation_cleaned!$A:$A,compensation_cleaned!$F:$F,"Missing")</f>
        <v>1044648.4727722772</v>
      </c>
      <c r="V2295" t="str">
        <f t="shared" si="177"/>
        <v>Above Avg Pay</v>
      </c>
      <c r="W2295" t="str">
        <f t="shared" si="178"/>
        <v>High Performer</v>
      </c>
      <c r="Y2295" t="str">
        <f t="shared" si="179"/>
        <v>Well Aligned</v>
      </c>
    </row>
    <row r="2296" spans="1:25">
      <c r="A2296" s="7" t="s">
        <v>2482</v>
      </c>
      <c r="B2296" s="8" t="s">
        <v>11</v>
      </c>
      <c r="C2296" s="8">
        <v>33</v>
      </c>
      <c r="D2296" s="8" t="s">
        <v>12</v>
      </c>
      <c r="E2296" s="8" t="s">
        <v>26</v>
      </c>
      <c r="F2296" s="8" t="s">
        <v>27</v>
      </c>
      <c r="G2296" s="9">
        <v>44804</v>
      </c>
      <c r="H2296" s="8" t="s">
        <v>462</v>
      </c>
      <c r="I2296" s="8" t="s">
        <v>16</v>
      </c>
      <c r="J2296" s="10" t="s">
        <v>24</v>
      </c>
      <c r="K2296" t="str">
        <f>_xlfn.XLOOKUP(A2296,attrition_cleaned!$A:$A,attrition_cleaned!$B:$B,"Missing")</f>
        <v>No</v>
      </c>
      <c r="L2296" s="9"/>
      <c r="M2296">
        <f>_xlfn.XLOOKUP(A2296,compensation_cleaned!$A:$A,compensation_cleaned!$B:$B,"Missing")</f>
        <v>968232</v>
      </c>
      <c r="N2296">
        <f>_xlfn.XLOOKUP(A2296,compensation_cleaned!$A:$A,compensation_cleaned!$C:$C,"Missing")</f>
        <v>96435</v>
      </c>
      <c r="O2296" t="str">
        <f>_xlfn.XLOOKUP(A2296,compensation_cleaned!$A:$A,compensation_cleaned!$D:$D,"Missing")</f>
        <v>L3</v>
      </c>
      <c r="P2296">
        <f>_xlfn.XLOOKUP(A2296,engagement_pivot!$A:$A,engagement_pivot!$B:$B,"Missing")</f>
        <v>2.3333333333333335</v>
      </c>
      <c r="Q2296" t="str">
        <f>IF(
  _xlfn.XLOOKUP(A2296, engagement_pivot!A:A, engagement_pivot!C:C, 0) &gt; 0,
  "Yes",
  "No"
)</f>
        <v>Yes</v>
      </c>
      <c r="R2296">
        <f t="shared" si="175"/>
        <v>16</v>
      </c>
      <c r="S2296" t="str">
        <f t="shared" si="176"/>
        <v>13–36 months</v>
      </c>
      <c r="T2296">
        <f>_xlfn.XLOOKUP(A2296,performance_pivot!$A:$A,performance_pivot!$B:$B,"Missing")</f>
        <v>3</v>
      </c>
      <c r="U2296">
        <f>_xlfn.XLOOKUP(A2296,compensation_cleaned!$A:$A,compensation_cleaned!$F:$F,"Missing")</f>
        <v>1044648.4727722772</v>
      </c>
      <c r="V2296" t="str">
        <f t="shared" si="177"/>
        <v>Below Avg Pay</v>
      </c>
      <c r="W2296" t="str">
        <f t="shared" si="178"/>
        <v>Low/Avg Performer</v>
      </c>
      <c r="Y2296" t="str">
        <f t="shared" si="179"/>
        <v>Low Pay &amp; Low Performance</v>
      </c>
    </row>
    <row r="2297" spans="1:25">
      <c r="A2297" s="11" t="s">
        <v>2483</v>
      </c>
      <c r="B2297" s="12" t="s">
        <v>19</v>
      </c>
      <c r="C2297" s="12">
        <v>37</v>
      </c>
      <c r="D2297" s="12" t="s">
        <v>12</v>
      </c>
      <c r="E2297" s="12" t="s">
        <v>37</v>
      </c>
      <c r="F2297" s="12" t="s">
        <v>38</v>
      </c>
      <c r="G2297" s="13">
        <v>43375</v>
      </c>
      <c r="H2297" s="12" t="s">
        <v>131</v>
      </c>
      <c r="I2297" s="12" t="s">
        <v>16</v>
      </c>
      <c r="J2297" s="14" t="s">
        <v>24</v>
      </c>
      <c r="K2297" t="str">
        <f>_xlfn.XLOOKUP(A2297,attrition_cleaned!$A:$A,attrition_cleaned!$B:$B,"Missing")</f>
        <v>No</v>
      </c>
      <c r="L2297" s="13"/>
      <c r="M2297">
        <f>_xlfn.XLOOKUP(A2297,compensation_cleaned!$A:$A,compensation_cleaned!$B:$B,"Missing")</f>
        <v>550814</v>
      </c>
      <c r="N2297">
        <f>_xlfn.XLOOKUP(A2297,compensation_cleaned!$A:$A,compensation_cleaned!$C:$C,"Missing")</f>
        <v>81095</v>
      </c>
      <c r="O2297" t="str">
        <f>_xlfn.XLOOKUP(A2297,compensation_cleaned!$A:$A,compensation_cleaned!$D:$D,"Missing")</f>
        <v>L1</v>
      </c>
      <c r="P2297">
        <f>_xlfn.XLOOKUP(A2297,engagement_pivot!$A:$A,engagement_pivot!$B:$B,"Missing")</f>
        <v>3</v>
      </c>
      <c r="Q2297" t="str">
        <f>IF(
  _xlfn.XLOOKUP(A2297, engagement_pivot!A:A, engagement_pivot!C:C, 0) &gt; 0,
  "Yes",
  "No"
)</f>
        <v>Yes</v>
      </c>
      <c r="R2297">
        <f t="shared" si="175"/>
        <v>62</v>
      </c>
      <c r="S2297" t="str">
        <f t="shared" si="176"/>
        <v>37+ months</v>
      </c>
      <c r="T2297">
        <f>_xlfn.XLOOKUP(A2297,performance_pivot!$A:$A,performance_pivot!$B:$B,"Missing")</f>
        <v>3</v>
      </c>
      <c r="U2297">
        <f>_xlfn.XLOOKUP(A2297,compensation_cleaned!$A:$A,compensation_cleaned!$F:$F,"Missing")</f>
        <v>499723.03723404254</v>
      </c>
      <c r="V2297" t="str">
        <f t="shared" si="177"/>
        <v>Above Avg Pay</v>
      </c>
      <c r="W2297" t="str">
        <f t="shared" si="178"/>
        <v>Low/Avg Performer</v>
      </c>
      <c r="Y2297" t="str">
        <f t="shared" si="179"/>
        <v>Overpaid Low Performer</v>
      </c>
    </row>
    <row r="2298" spans="1:25">
      <c r="A2298" s="7" t="s">
        <v>2484</v>
      </c>
      <c r="B2298" s="8" t="s">
        <v>19</v>
      </c>
      <c r="C2298" s="8">
        <v>29</v>
      </c>
      <c r="D2298" s="8" t="s">
        <v>12</v>
      </c>
      <c r="E2298" s="8" t="s">
        <v>37</v>
      </c>
      <c r="F2298" s="8" t="s">
        <v>43</v>
      </c>
      <c r="G2298" s="9">
        <v>43897</v>
      </c>
      <c r="H2298" s="8" t="s">
        <v>66</v>
      </c>
      <c r="I2298" s="8" t="s">
        <v>16</v>
      </c>
      <c r="J2298" s="10" t="s">
        <v>24</v>
      </c>
      <c r="K2298" t="str">
        <f>_xlfn.XLOOKUP(A2298,attrition_cleaned!$A:$A,attrition_cleaned!$B:$B,"Missing")</f>
        <v>No</v>
      </c>
      <c r="L2298" s="9"/>
      <c r="M2298">
        <f>_xlfn.XLOOKUP(A2298,compensation_cleaned!$A:$A,compensation_cleaned!$B:$B,"Missing")</f>
        <v>1133151</v>
      </c>
      <c r="N2298">
        <f>_xlfn.XLOOKUP(A2298,compensation_cleaned!$A:$A,compensation_cleaned!$C:$C,"Missing")</f>
        <v>121436</v>
      </c>
      <c r="O2298" t="str">
        <f>_xlfn.XLOOKUP(A2298,compensation_cleaned!$A:$A,compensation_cleaned!$D:$D,"Missing")</f>
        <v>L3</v>
      </c>
      <c r="P2298">
        <f>_xlfn.XLOOKUP(A2298,engagement_pivot!$A:$A,engagement_pivot!$B:$B,"Missing")</f>
        <v>4</v>
      </c>
      <c r="Q2298" t="str">
        <f>IF(
  _xlfn.XLOOKUP(A2298, engagement_pivot!A:A, engagement_pivot!C:C, 0) &gt; 0,
  "Yes",
  "No"
)</f>
        <v>Yes</v>
      </c>
      <c r="R2298">
        <f t="shared" si="175"/>
        <v>45</v>
      </c>
      <c r="S2298" t="str">
        <f t="shared" si="176"/>
        <v>37+ months</v>
      </c>
      <c r="T2298">
        <f>_xlfn.XLOOKUP(A2298,performance_pivot!$A:$A,performance_pivot!$B:$B,"Missing")</f>
        <v>3</v>
      </c>
      <c r="U2298">
        <f>_xlfn.XLOOKUP(A2298,compensation_cleaned!$A:$A,compensation_cleaned!$F:$F,"Missing")</f>
        <v>1044648.4727722772</v>
      </c>
      <c r="V2298" t="str">
        <f t="shared" si="177"/>
        <v>Above Avg Pay</v>
      </c>
      <c r="W2298" t="str">
        <f t="shared" si="178"/>
        <v>Low/Avg Performer</v>
      </c>
      <c r="Y2298" t="str">
        <f t="shared" si="179"/>
        <v>Overpaid Low Performer</v>
      </c>
    </row>
    <row r="2299" spans="1:25">
      <c r="A2299" s="11" t="s">
        <v>2485</v>
      </c>
      <c r="B2299" s="12" t="s">
        <v>19</v>
      </c>
      <c r="C2299" s="12">
        <v>44</v>
      </c>
      <c r="D2299" s="12" t="s">
        <v>12</v>
      </c>
      <c r="E2299" s="12" t="s">
        <v>33</v>
      </c>
      <c r="F2299" s="12" t="s">
        <v>112</v>
      </c>
      <c r="G2299" s="13">
        <v>43960</v>
      </c>
      <c r="H2299" s="12" t="s">
        <v>78</v>
      </c>
      <c r="I2299" s="12" t="s">
        <v>70</v>
      </c>
      <c r="J2299" s="14" t="s">
        <v>24</v>
      </c>
      <c r="K2299" t="str">
        <f>_xlfn.XLOOKUP(A2299,attrition_cleaned!$A:$A,attrition_cleaned!$B:$B,"Missing")</f>
        <v>No</v>
      </c>
      <c r="L2299" s="13"/>
      <c r="M2299">
        <f>_xlfn.XLOOKUP(A2299,compensation_cleaned!$A:$A,compensation_cleaned!$B:$B,"Missing")</f>
        <v>932397</v>
      </c>
      <c r="N2299">
        <f>_xlfn.XLOOKUP(A2299,compensation_cleaned!$A:$A,compensation_cleaned!$C:$C,"Missing")</f>
        <v>129279</v>
      </c>
      <c r="O2299" t="str">
        <f>_xlfn.XLOOKUP(A2299,compensation_cleaned!$A:$A,compensation_cleaned!$D:$D,"Missing")</f>
        <v>L3</v>
      </c>
      <c r="P2299">
        <f>_xlfn.XLOOKUP(A2299,engagement_pivot!$A:$A,engagement_pivot!$B:$B,"Missing")</f>
        <v>4</v>
      </c>
      <c r="Q2299" t="str">
        <f>IF(
  _xlfn.XLOOKUP(A2299, engagement_pivot!A:A, engagement_pivot!C:C, 0) &gt; 0,
  "Yes",
  "No"
)</f>
        <v>Yes</v>
      </c>
      <c r="R2299">
        <f t="shared" si="175"/>
        <v>43</v>
      </c>
      <c r="S2299" t="str">
        <f t="shared" si="176"/>
        <v>37+ months</v>
      </c>
      <c r="T2299">
        <f>_xlfn.XLOOKUP(A2299,performance_pivot!$A:$A,performance_pivot!$B:$B,"Missing")</f>
        <v>3.5</v>
      </c>
      <c r="U2299">
        <f>_xlfn.XLOOKUP(A2299,compensation_cleaned!$A:$A,compensation_cleaned!$F:$F,"Missing")</f>
        <v>1044648.4727722772</v>
      </c>
      <c r="V2299" t="str">
        <f t="shared" si="177"/>
        <v>Below Avg Pay</v>
      </c>
      <c r="W2299" t="str">
        <f t="shared" si="178"/>
        <v>Low/Avg Performer</v>
      </c>
      <c r="Y2299" t="str">
        <f t="shared" si="179"/>
        <v>Low Pay &amp; Low Performance</v>
      </c>
    </row>
    <row r="2300" spans="1:25">
      <c r="A2300" s="7" t="s">
        <v>2486</v>
      </c>
      <c r="B2300" s="8" t="s">
        <v>11</v>
      </c>
      <c r="C2300" s="8">
        <v>26</v>
      </c>
      <c r="D2300" s="8" t="s">
        <v>20</v>
      </c>
      <c r="E2300" s="8" t="s">
        <v>33</v>
      </c>
      <c r="F2300" s="8" t="s">
        <v>112</v>
      </c>
      <c r="G2300" s="9">
        <v>44228</v>
      </c>
      <c r="H2300" s="8" t="s">
        <v>92</v>
      </c>
      <c r="I2300" s="8" t="s">
        <v>56</v>
      </c>
      <c r="J2300" s="10" t="s">
        <v>24</v>
      </c>
      <c r="K2300" t="str">
        <f>_xlfn.XLOOKUP(A2300,attrition_cleaned!$A:$A,attrition_cleaned!$B:$B,"Missing")</f>
        <v>Yes</v>
      </c>
      <c r="L2300" s="9">
        <v>45337</v>
      </c>
      <c r="M2300">
        <f>_xlfn.XLOOKUP(A2300,compensation_cleaned!$A:$A,compensation_cleaned!$B:$B,"Missing")</f>
        <v>740089</v>
      </c>
      <c r="N2300">
        <f>_xlfn.XLOOKUP(A2300,compensation_cleaned!$A:$A,compensation_cleaned!$C:$C,"Missing")</f>
        <v>100944</v>
      </c>
      <c r="O2300" t="str">
        <f>_xlfn.XLOOKUP(A2300,compensation_cleaned!$A:$A,compensation_cleaned!$D:$D,"Missing")</f>
        <v>L2</v>
      </c>
      <c r="P2300">
        <f>_xlfn.XLOOKUP(A2300,engagement_pivot!$A:$A,engagement_pivot!$B:$B,"Missing")</f>
        <v>3.6666666666666665</v>
      </c>
      <c r="Q2300" t="str">
        <f>IF(
  _xlfn.XLOOKUP(A2300, engagement_pivot!A:A, engagement_pivot!C:C, 0) &gt; 0,
  "Yes",
  "No"
)</f>
        <v>Yes</v>
      </c>
      <c r="R2300">
        <f t="shared" si="175"/>
        <v>36</v>
      </c>
      <c r="S2300" t="str">
        <f t="shared" si="176"/>
        <v>13–36 months</v>
      </c>
      <c r="T2300">
        <f>_xlfn.XLOOKUP(A2300,performance_pivot!$A:$A,performance_pivot!$B:$B,"Missing")</f>
        <v>3</v>
      </c>
      <c r="U2300">
        <f>_xlfn.XLOOKUP(A2300,compensation_cleaned!$A:$A,compensation_cleaned!$F:$F,"Missing")</f>
        <v>746435.40070921986</v>
      </c>
      <c r="V2300" t="str">
        <f t="shared" si="177"/>
        <v>Below Avg Pay</v>
      </c>
      <c r="W2300" t="str">
        <f t="shared" si="178"/>
        <v>Low/Avg Performer</v>
      </c>
      <c r="Y2300" t="str">
        <f t="shared" si="179"/>
        <v>Low Pay &amp; Low Performance</v>
      </c>
    </row>
    <row r="2301" spans="1:25">
      <c r="A2301" s="11" t="s">
        <v>2487</v>
      </c>
      <c r="B2301" s="12" t="s">
        <v>11</v>
      </c>
      <c r="C2301" s="12">
        <v>44</v>
      </c>
      <c r="D2301" s="12" t="s">
        <v>20</v>
      </c>
      <c r="E2301" s="12" t="s">
        <v>13</v>
      </c>
      <c r="F2301" s="12" t="s">
        <v>21</v>
      </c>
      <c r="G2301" s="13">
        <v>43720</v>
      </c>
      <c r="H2301" s="12" t="s">
        <v>69</v>
      </c>
      <c r="I2301" s="12" t="s">
        <v>56</v>
      </c>
      <c r="J2301" s="14" t="s">
        <v>24</v>
      </c>
      <c r="K2301" t="str">
        <f>_xlfn.XLOOKUP(A2301,attrition_cleaned!$A:$A,attrition_cleaned!$B:$B,"Missing")</f>
        <v>Yes</v>
      </c>
      <c r="L2301" s="13">
        <v>44345</v>
      </c>
      <c r="M2301">
        <f>_xlfn.XLOOKUP(A2301,compensation_cleaned!$A:$A,compensation_cleaned!$B:$B,"Missing")</f>
        <v>926971</v>
      </c>
      <c r="N2301">
        <f>_xlfn.XLOOKUP(A2301,compensation_cleaned!$A:$A,compensation_cleaned!$C:$C,"Missing")</f>
        <v>75587</v>
      </c>
      <c r="O2301" t="str">
        <f>_xlfn.XLOOKUP(A2301,compensation_cleaned!$A:$A,compensation_cleaned!$D:$D,"Missing")</f>
        <v>L3</v>
      </c>
      <c r="P2301">
        <f>_xlfn.XLOOKUP(A2301,engagement_pivot!$A:$A,engagement_pivot!$B:$B,"Missing")</f>
        <v>3</v>
      </c>
      <c r="Q2301" t="str">
        <f>IF(
  _xlfn.XLOOKUP(A2301, engagement_pivot!A:A, engagement_pivot!C:C, 0) &gt; 0,
  "Yes",
  "No"
)</f>
        <v>Yes</v>
      </c>
      <c r="R2301">
        <f t="shared" si="175"/>
        <v>20</v>
      </c>
      <c r="S2301" t="str">
        <f t="shared" si="176"/>
        <v>13–36 months</v>
      </c>
      <c r="T2301">
        <f>_xlfn.XLOOKUP(A2301,performance_pivot!$A:$A,performance_pivot!$B:$B,"Missing")</f>
        <v>4.666666666666667</v>
      </c>
      <c r="U2301">
        <f>_xlfn.XLOOKUP(A2301,compensation_cleaned!$A:$A,compensation_cleaned!$F:$F,"Missing")</f>
        <v>1044648.4727722772</v>
      </c>
      <c r="V2301" t="str">
        <f t="shared" si="177"/>
        <v>Below Avg Pay</v>
      </c>
      <c r="W2301" t="str">
        <f t="shared" si="178"/>
        <v>High Performer</v>
      </c>
      <c r="Y2301" t="str">
        <f t="shared" si="179"/>
        <v>Underpaid High Performer</v>
      </c>
    </row>
    <row r="2302" spans="1:25">
      <c r="A2302" s="7" t="s">
        <v>2488</v>
      </c>
      <c r="B2302" s="8" t="s">
        <v>11</v>
      </c>
      <c r="C2302" s="8">
        <v>25</v>
      </c>
      <c r="D2302" s="8" t="s">
        <v>12</v>
      </c>
      <c r="E2302" s="8" t="s">
        <v>26</v>
      </c>
      <c r="F2302" s="8" t="s">
        <v>27</v>
      </c>
      <c r="G2302" s="9">
        <v>43998</v>
      </c>
      <c r="H2302" s="8" t="s">
        <v>275</v>
      </c>
      <c r="I2302" s="8" t="s">
        <v>70</v>
      </c>
      <c r="J2302" s="10" t="s">
        <v>17</v>
      </c>
      <c r="K2302" t="str">
        <f>_xlfn.XLOOKUP(A2302,attrition_cleaned!$A:$A,attrition_cleaned!$B:$B,"Missing")</f>
        <v>No</v>
      </c>
      <c r="L2302" s="9"/>
      <c r="M2302">
        <f>_xlfn.XLOOKUP(A2302,compensation_cleaned!$A:$A,compensation_cleaned!$B:$B,"Missing")</f>
        <v>1501944</v>
      </c>
      <c r="N2302">
        <f>_xlfn.XLOOKUP(A2302,compensation_cleaned!$A:$A,compensation_cleaned!$C:$C,"Missing")</f>
        <v>223283</v>
      </c>
      <c r="O2302" t="str">
        <f>_xlfn.XLOOKUP(A2302,compensation_cleaned!$A:$A,compensation_cleaned!$D:$D,"Missing")</f>
        <v>L4</v>
      </c>
      <c r="P2302">
        <f>_xlfn.XLOOKUP(A2302,engagement_pivot!$A:$A,engagement_pivot!$B:$B,"Missing")</f>
        <v>3.5</v>
      </c>
      <c r="Q2302" t="str">
        <f>IF(
  _xlfn.XLOOKUP(A2302, engagement_pivot!A:A, engagement_pivot!C:C, 0) &gt; 0,
  "Yes",
  "No"
)</f>
        <v>Yes</v>
      </c>
      <c r="R2302">
        <f t="shared" si="175"/>
        <v>42</v>
      </c>
      <c r="S2302" t="str">
        <f t="shared" si="176"/>
        <v>37+ months</v>
      </c>
      <c r="T2302">
        <f>_xlfn.XLOOKUP(A2302,performance_pivot!$A:$A,performance_pivot!$B:$B,"Missing")</f>
        <v>2.75</v>
      </c>
      <c r="U2302">
        <f>_xlfn.XLOOKUP(A2302,compensation_cleaned!$A:$A,compensation_cleaned!$F:$F,"Missing")</f>
        <v>1044648.4727722772</v>
      </c>
      <c r="V2302" t="str">
        <f t="shared" si="177"/>
        <v>Above Avg Pay</v>
      </c>
      <c r="W2302" t="str">
        <f t="shared" si="178"/>
        <v>Low/Avg Performer</v>
      </c>
      <c r="Y2302" t="str">
        <f t="shared" si="179"/>
        <v>Overpaid Low Performer</v>
      </c>
    </row>
    <row r="2303" spans="1:25">
      <c r="A2303" s="11" t="s">
        <v>2489</v>
      </c>
      <c r="B2303" s="12" t="s">
        <v>11</v>
      </c>
      <c r="C2303" s="12">
        <v>25</v>
      </c>
      <c r="D2303" s="12" t="s">
        <v>20</v>
      </c>
      <c r="E2303" s="12" t="s">
        <v>33</v>
      </c>
      <c r="F2303" s="12" t="s">
        <v>34</v>
      </c>
      <c r="G2303" s="13">
        <v>42918</v>
      </c>
      <c r="H2303" s="12" t="s">
        <v>113</v>
      </c>
      <c r="I2303" s="12" t="s">
        <v>16</v>
      </c>
      <c r="J2303" s="14" t="s">
        <v>24</v>
      </c>
      <c r="K2303" t="str">
        <f>_xlfn.XLOOKUP(A2303,attrition_cleaned!$A:$A,attrition_cleaned!$B:$B,"Missing")</f>
        <v>No</v>
      </c>
      <c r="L2303" s="13"/>
      <c r="M2303">
        <f>_xlfn.XLOOKUP(A2303,compensation_cleaned!$A:$A,compensation_cleaned!$B:$B,"Missing")</f>
        <v>809389</v>
      </c>
      <c r="N2303">
        <f>_xlfn.XLOOKUP(A2303,compensation_cleaned!$A:$A,compensation_cleaned!$C:$C,"Missing")</f>
        <v>47950</v>
      </c>
      <c r="O2303" t="str">
        <f>_xlfn.XLOOKUP(A2303,compensation_cleaned!$A:$A,compensation_cleaned!$D:$D,"Missing")</f>
        <v>L2</v>
      </c>
      <c r="P2303">
        <f>_xlfn.XLOOKUP(A2303,engagement_pivot!$A:$A,engagement_pivot!$B:$B,"Missing")</f>
        <v>3</v>
      </c>
      <c r="Q2303" t="str">
        <f>IF(
  _xlfn.XLOOKUP(A2303, engagement_pivot!A:A, engagement_pivot!C:C, 0) &gt; 0,
  "Yes",
  "No"
)</f>
        <v>Yes</v>
      </c>
      <c r="R2303">
        <f t="shared" si="175"/>
        <v>77</v>
      </c>
      <c r="S2303" t="str">
        <f t="shared" si="176"/>
        <v>37+ months</v>
      </c>
      <c r="T2303">
        <f>_xlfn.XLOOKUP(A2303,performance_pivot!$A:$A,performance_pivot!$B:$B,"Missing")</f>
        <v>4</v>
      </c>
      <c r="U2303">
        <f>_xlfn.XLOOKUP(A2303,compensation_cleaned!$A:$A,compensation_cleaned!$F:$F,"Missing")</f>
        <v>746435.40070921986</v>
      </c>
      <c r="V2303" t="str">
        <f t="shared" si="177"/>
        <v>Above Avg Pay</v>
      </c>
      <c r="W2303" t="str">
        <f t="shared" si="178"/>
        <v>High Performer</v>
      </c>
      <c r="Y2303" t="str">
        <f t="shared" si="179"/>
        <v>Well Aligned</v>
      </c>
    </row>
    <row r="2304" spans="1:25">
      <c r="A2304" s="7" t="s">
        <v>2490</v>
      </c>
      <c r="B2304" s="8" t="s">
        <v>19</v>
      </c>
      <c r="C2304" s="8">
        <v>33</v>
      </c>
      <c r="D2304" s="8" t="s">
        <v>20</v>
      </c>
      <c r="E2304" s="8" t="s">
        <v>37</v>
      </c>
      <c r="F2304" s="8" t="s">
        <v>43</v>
      </c>
      <c r="G2304" s="9">
        <v>42759</v>
      </c>
      <c r="H2304" s="8" t="s">
        <v>144</v>
      </c>
      <c r="I2304" s="8" t="s">
        <v>16</v>
      </c>
      <c r="J2304" s="10" t="s">
        <v>24</v>
      </c>
      <c r="K2304" t="str">
        <f>_xlfn.XLOOKUP(A2304,attrition_cleaned!$A:$A,attrition_cleaned!$B:$B,"Missing")</f>
        <v>No</v>
      </c>
      <c r="L2304" s="9"/>
      <c r="M2304">
        <f>_xlfn.XLOOKUP(A2304,compensation_cleaned!$A:$A,compensation_cleaned!$B:$B,"Missing")</f>
        <v>917552</v>
      </c>
      <c r="N2304">
        <f>_xlfn.XLOOKUP(A2304,compensation_cleaned!$A:$A,compensation_cleaned!$C:$C,"Missing")</f>
        <v>59100</v>
      </c>
      <c r="O2304" t="str">
        <f>_xlfn.XLOOKUP(A2304,compensation_cleaned!$A:$A,compensation_cleaned!$D:$D,"Missing")</f>
        <v>L3</v>
      </c>
      <c r="P2304">
        <f>_xlfn.XLOOKUP(A2304,engagement_pivot!$A:$A,engagement_pivot!$B:$B,"Missing")</f>
        <v>5</v>
      </c>
      <c r="Q2304" t="str">
        <f>IF(
  _xlfn.XLOOKUP(A2304, engagement_pivot!A:A, engagement_pivot!C:C, 0) &gt; 0,
  "Yes",
  "No"
)</f>
        <v>Yes</v>
      </c>
      <c r="R2304">
        <f t="shared" si="175"/>
        <v>83</v>
      </c>
      <c r="S2304" t="str">
        <f t="shared" si="176"/>
        <v>37+ months</v>
      </c>
      <c r="T2304">
        <f>_xlfn.XLOOKUP(A2304,performance_pivot!$A:$A,performance_pivot!$B:$B,"Missing")</f>
        <v>4.333333333333333</v>
      </c>
      <c r="U2304">
        <f>_xlfn.XLOOKUP(A2304,compensation_cleaned!$A:$A,compensation_cleaned!$F:$F,"Missing")</f>
        <v>1044648.4727722772</v>
      </c>
      <c r="V2304" t="str">
        <f t="shared" si="177"/>
        <v>Below Avg Pay</v>
      </c>
      <c r="W2304" t="str">
        <f t="shared" si="178"/>
        <v>High Performer</v>
      </c>
      <c r="Y2304" t="str">
        <f t="shared" si="179"/>
        <v>Underpaid High Performer</v>
      </c>
    </row>
    <row r="2305" spans="1:25">
      <c r="A2305" s="11" t="s">
        <v>2491</v>
      </c>
      <c r="B2305" s="12" t="s">
        <v>19</v>
      </c>
      <c r="C2305" s="12">
        <v>30</v>
      </c>
      <c r="D2305" s="12" t="s">
        <v>12</v>
      </c>
      <c r="E2305" s="12" t="s">
        <v>37</v>
      </c>
      <c r="F2305" s="12" t="s">
        <v>43</v>
      </c>
      <c r="G2305" s="13">
        <v>43306</v>
      </c>
      <c r="H2305" s="12" t="s">
        <v>244</v>
      </c>
      <c r="I2305" s="12" t="s">
        <v>16</v>
      </c>
      <c r="J2305" s="14" t="s">
        <v>24</v>
      </c>
      <c r="K2305" t="str">
        <f>_xlfn.XLOOKUP(A2305,attrition_cleaned!$A:$A,attrition_cleaned!$B:$B,"Missing")</f>
        <v>No</v>
      </c>
      <c r="L2305" s="13"/>
      <c r="M2305">
        <f>_xlfn.XLOOKUP(A2305,compensation_cleaned!$A:$A,compensation_cleaned!$B:$B,"Missing")</f>
        <v>692846</v>
      </c>
      <c r="N2305">
        <f>_xlfn.XLOOKUP(A2305,compensation_cleaned!$A:$A,compensation_cleaned!$C:$C,"Missing")</f>
        <v>96006</v>
      </c>
      <c r="O2305" t="str">
        <f>_xlfn.XLOOKUP(A2305,compensation_cleaned!$A:$A,compensation_cleaned!$D:$D,"Missing")</f>
        <v>L2</v>
      </c>
      <c r="P2305">
        <f>_xlfn.XLOOKUP(A2305,engagement_pivot!$A:$A,engagement_pivot!$B:$B,"Missing")</f>
        <v>3</v>
      </c>
      <c r="Q2305" t="str">
        <f>IF(
  _xlfn.XLOOKUP(A2305, engagement_pivot!A:A, engagement_pivot!C:C, 0) &gt; 0,
  "Yes",
  "No"
)</f>
        <v>Yes</v>
      </c>
      <c r="R2305">
        <f t="shared" si="175"/>
        <v>65</v>
      </c>
      <c r="S2305" t="str">
        <f t="shared" si="176"/>
        <v>37+ months</v>
      </c>
      <c r="T2305">
        <f>_xlfn.XLOOKUP(A2305,performance_pivot!$A:$A,performance_pivot!$B:$B,"Missing")</f>
        <v>3.5</v>
      </c>
      <c r="U2305">
        <f>_xlfn.XLOOKUP(A2305,compensation_cleaned!$A:$A,compensation_cleaned!$F:$F,"Missing")</f>
        <v>746435.40070921986</v>
      </c>
      <c r="V2305" t="str">
        <f t="shared" si="177"/>
        <v>Below Avg Pay</v>
      </c>
      <c r="W2305" t="str">
        <f t="shared" si="178"/>
        <v>Low/Avg Performer</v>
      </c>
      <c r="Y2305" t="str">
        <f t="shared" si="179"/>
        <v>Low Pay &amp; Low Performance</v>
      </c>
    </row>
    <row r="2306" spans="1:25">
      <c r="A2306" s="7" t="s">
        <v>2492</v>
      </c>
      <c r="B2306" s="8" t="s">
        <v>19</v>
      </c>
      <c r="C2306" s="8">
        <v>23</v>
      </c>
      <c r="D2306" s="8" t="s">
        <v>20</v>
      </c>
      <c r="E2306" s="8" t="s">
        <v>37</v>
      </c>
      <c r="F2306" s="8" t="s">
        <v>43</v>
      </c>
      <c r="G2306" s="9">
        <v>44095</v>
      </c>
      <c r="H2306" s="8" t="s">
        <v>164</v>
      </c>
      <c r="I2306" s="8" t="s">
        <v>31</v>
      </c>
      <c r="J2306" s="10" t="s">
        <v>24</v>
      </c>
      <c r="K2306" t="str">
        <f>_xlfn.XLOOKUP(A2306,attrition_cleaned!$A:$A,attrition_cleaned!$B:$B,"Missing")</f>
        <v>Yes</v>
      </c>
      <c r="L2306" s="9">
        <v>44288</v>
      </c>
      <c r="M2306">
        <f>_xlfn.XLOOKUP(A2306,compensation_cleaned!$A:$A,compensation_cleaned!$B:$B,"Missing")</f>
        <v>708705</v>
      </c>
      <c r="N2306">
        <f>_xlfn.XLOOKUP(A2306,compensation_cleaned!$A:$A,compensation_cleaned!$C:$C,"Missing")</f>
        <v>36545</v>
      </c>
      <c r="O2306" t="str">
        <f>_xlfn.XLOOKUP(A2306,compensation_cleaned!$A:$A,compensation_cleaned!$D:$D,"Missing")</f>
        <v>L2</v>
      </c>
      <c r="P2306">
        <f>_xlfn.XLOOKUP(A2306,engagement_pivot!$A:$A,engagement_pivot!$B:$B,"Missing")</f>
        <v>3</v>
      </c>
      <c r="Q2306" t="str">
        <f>IF(
  _xlfn.XLOOKUP(A2306, engagement_pivot!A:A, engagement_pivot!C:C, 0) &gt; 0,
  "Yes",
  "No"
)</f>
        <v>Yes</v>
      </c>
      <c r="R2306">
        <f t="shared" si="175"/>
        <v>6</v>
      </c>
      <c r="S2306" t="str">
        <f t="shared" si="176"/>
        <v>0–12 months</v>
      </c>
      <c r="T2306">
        <f>_xlfn.XLOOKUP(A2306,performance_pivot!$A:$A,performance_pivot!$B:$B,"Missing")</f>
        <v>3.3333333333333335</v>
      </c>
      <c r="U2306">
        <f>_xlfn.XLOOKUP(A2306,compensation_cleaned!$A:$A,compensation_cleaned!$F:$F,"Missing")</f>
        <v>746435.40070921986</v>
      </c>
      <c r="V2306" t="str">
        <f t="shared" si="177"/>
        <v>Below Avg Pay</v>
      </c>
      <c r="W2306" t="str">
        <f t="shared" si="178"/>
        <v>Low/Avg Performer</v>
      </c>
      <c r="Y2306" t="str">
        <f t="shared" si="179"/>
        <v>Low Pay &amp; Low Performance</v>
      </c>
    </row>
    <row r="2307" spans="1:25">
      <c r="A2307" s="11" t="s">
        <v>2493</v>
      </c>
      <c r="B2307" s="12" t="s">
        <v>11</v>
      </c>
      <c r="C2307" s="12">
        <v>28</v>
      </c>
      <c r="D2307" s="12" t="s">
        <v>20</v>
      </c>
      <c r="E2307" s="12" t="s">
        <v>26</v>
      </c>
      <c r="F2307" s="12" t="s">
        <v>58</v>
      </c>
      <c r="G2307" s="13">
        <v>43742</v>
      </c>
      <c r="H2307" s="12" t="s">
        <v>284</v>
      </c>
      <c r="I2307" s="12" t="s">
        <v>45</v>
      </c>
      <c r="J2307" s="14" t="s">
        <v>24</v>
      </c>
      <c r="K2307" t="str">
        <f>_xlfn.XLOOKUP(A2307,attrition_cleaned!$A:$A,attrition_cleaned!$B:$B,"Missing")</f>
        <v>Yes</v>
      </c>
      <c r="L2307" s="13">
        <v>44435</v>
      </c>
      <c r="M2307">
        <f>_xlfn.XLOOKUP(A2307,compensation_cleaned!$A:$A,compensation_cleaned!$B:$B,"Missing")</f>
        <v>2124995</v>
      </c>
      <c r="N2307">
        <f>_xlfn.XLOOKUP(A2307,compensation_cleaned!$A:$A,compensation_cleaned!$C:$C,"Missing")</f>
        <v>201537</v>
      </c>
      <c r="O2307" t="str">
        <f>_xlfn.XLOOKUP(A2307,compensation_cleaned!$A:$A,compensation_cleaned!$D:$D,"Missing")</f>
        <v>L5</v>
      </c>
      <c r="P2307">
        <f>_xlfn.XLOOKUP(A2307,engagement_pivot!$A:$A,engagement_pivot!$B:$B,"Missing")</f>
        <v>3.5</v>
      </c>
      <c r="Q2307" t="str">
        <f>IF(
  _xlfn.XLOOKUP(A2307, engagement_pivot!A:A, engagement_pivot!C:C, 0) &gt; 0,
  "Yes",
  "No"
)</f>
        <v>Yes</v>
      </c>
      <c r="R2307">
        <f t="shared" ref="R2307:R2370" si="180">IF(K2307="Yes",DATEDIF(G2307,L2307,"M"),DATEDIF(G2307,DATE(2023,12,31),"M"))</f>
        <v>22</v>
      </c>
      <c r="S2307" t="str">
        <f t="shared" ref="S2307:S2370" si="181">IF(R2307&lt;=12,"0–12 months",
 IF(R2307&lt;=36,"13–36 months","37+ months"))</f>
        <v>13–36 months</v>
      </c>
      <c r="T2307">
        <f>_xlfn.XLOOKUP(A2307,performance_pivot!$A:$A,performance_pivot!$B:$B,"Missing")</f>
        <v>3</v>
      </c>
      <c r="U2307">
        <f>_xlfn.XLOOKUP(A2307,compensation_cleaned!$A:$A,compensation_cleaned!$F:$F,"Missing")</f>
        <v>1044648.4727722772</v>
      </c>
      <c r="V2307" t="str">
        <f t="shared" ref="V2307:V2370" si="182">IF(M2307&gt;U2307,"Above Avg Pay","Below Avg Pay")</f>
        <v>Above Avg Pay</v>
      </c>
      <c r="W2307" t="str">
        <f t="shared" ref="W2307:W2370" si="183">IF(T2307&gt;=4,"High Performer","Low/Avg Performer")</f>
        <v>Low/Avg Performer</v>
      </c>
      <c r="Y2307" t="str">
        <f t="shared" si="179"/>
        <v>Overpaid Low Performer</v>
      </c>
    </row>
    <row r="2308" spans="1:25">
      <c r="A2308" s="7" t="s">
        <v>2494</v>
      </c>
      <c r="B2308" s="8" t="s">
        <v>11</v>
      </c>
      <c r="C2308" s="8">
        <v>41</v>
      </c>
      <c r="D2308" s="8" t="s">
        <v>12</v>
      </c>
      <c r="E2308" s="8" t="s">
        <v>13</v>
      </c>
      <c r="F2308" s="8" t="s">
        <v>21</v>
      </c>
      <c r="G2308" s="9">
        <v>42873</v>
      </c>
      <c r="H2308" s="8" t="s">
        <v>162</v>
      </c>
      <c r="I2308" s="8" t="s">
        <v>16</v>
      </c>
      <c r="J2308" s="10" t="s">
        <v>24</v>
      </c>
      <c r="K2308" t="str">
        <f>_xlfn.XLOOKUP(A2308,attrition_cleaned!$A:$A,attrition_cleaned!$B:$B,"Missing")</f>
        <v>No</v>
      </c>
      <c r="L2308" s="9"/>
      <c r="M2308">
        <f>_xlfn.XLOOKUP(A2308,compensation_cleaned!$A:$A,compensation_cleaned!$B:$B,"Missing")</f>
        <v>511053</v>
      </c>
      <c r="N2308">
        <f>_xlfn.XLOOKUP(A2308,compensation_cleaned!$A:$A,compensation_cleaned!$C:$C,"Missing")</f>
        <v>64077</v>
      </c>
      <c r="O2308" t="str">
        <f>_xlfn.XLOOKUP(A2308,compensation_cleaned!$A:$A,compensation_cleaned!$D:$D,"Missing")</f>
        <v>L1</v>
      </c>
      <c r="P2308">
        <f>_xlfn.XLOOKUP(A2308,engagement_pivot!$A:$A,engagement_pivot!$B:$B,"Missing")</f>
        <v>1</v>
      </c>
      <c r="Q2308" t="str">
        <f>IF(
  _xlfn.XLOOKUP(A2308, engagement_pivot!A:A, engagement_pivot!C:C, 0) &gt; 0,
  "Yes",
  "No"
)</f>
        <v>Yes</v>
      </c>
      <c r="R2308">
        <f t="shared" si="180"/>
        <v>79</v>
      </c>
      <c r="S2308" t="str">
        <f t="shared" si="181"/>
        <v>37+ months</v>
      </c>
      <c r="T2308">
        <f>_xlfn.XLOOKUP(A2308,performance_pivot!$A:$A,performance_pivot!$B:$B,"Missing")</f>
        <v>4.25</v>
      </c>
      <c r="U2308">
        <f>_xlfn.XLOOKUP(A2308,compensation_cleaned!$A:$A,compensation_cleaned!$F:$F,"Missing")</f>
        <v>499723.03723404254</v>
      </c>
      <c r="V2308" t="str">
        <f t="shared" si="182"/>
        <v>Above Avg Pay</v>
      </c>
      <c r="W2308" t="str">
        <f t="shared" si="183"/>
        <v>High Performer</v>
      </c>
      <c r="Y2308" t="str">
        <f t="shared" ref="Y2308:Y2371" si="184">IF(
 AND(V2308="Above Avg Pay",W2308="High Performer"),"Well Aligned",
 IF(
  AND(V2308="Below Avg Pay",W2308="High Performer"),"Underpaid High Performer",
  IF(
   AND(V2308="Above Avg Pay",W2308="Low/Avg Performer"),"Overpaid Low Performer",
   "Low Pay &amp; Low Performance"
  )
 )
)</f>
        <v>Well Aligned</v>
      </c>
    </row>
    <row r="2309" spans="1:25">
      <c r="A2309" s="11" t="s">
        <v>2495</v>
      </c>
      <c r="B2309" s="12" t="s">
        <v>11</v>
      </c>
      <c r="C2309" s="12">
        <v>41</v>
      </c>
      <c r="D2309" s="12" t="s">
        <v>20</v>
      </c>
      <c r="E2309" s="12" t="s">
        <v>49</v>
      </c>
      <c r="F2309" s="12" t="s">
        <v>68</v>
      </c>
      <c r="G2309" s="13">
        <v>44326</v>
      </c>
      <c r="H2309" s="12" t="s">
        <v>921</v>
      </c>
      <c r="I2309" s="12" t="s">
        <v>45</v>
      </c>
      <c r="J2309" s="14" t="s">
        <v>24</v>
      </c>
      <c r="K2309" t="str">
        <f>_xlfn.XLOOKUP(A2309,attrition_cleaned!$A:$A,attrition_cleaned!$B:$B,"Missing")</f>
        <v>No</v>
      </c>
      <c r="L2309" s="13"/>
      <c r="M2309">
        <f>_xlfn.XLOOKUP(A2309,compensation_cleaned!$A:$A,compensation_cleaned!$B:$B,"Missing")</f>
        <v>851346</v>
      </c>
      <c r="N2309">
        <f>_xlfn.XLOOKUP(A2309,compensation_cleaned!$A:$A,compensation_cleaned!$C:$C,"Missing")</f>
        <v>103711</v>
      </c>
      <c r="O2309" t="str">
        <f>_xlfn.XLOOKUP(A2309,compensation_cleaned!$A:$A,compensation_cleaned!$D:$D,"Missing")</f>
        <v>L2</v>
      </c>
      <c r="P2309">
        <f>_xlfn.XLOOKUP(A2309,engagement_pivot!$A:$A,engagement_pivot!$B:$B,"Missing")</f>
        <v>1</v>
      </c>
      <c r="Q2309" t="str">
        <f>IF(
  _xlfn.XLOOKUP(A2309, engagement_pivot!A:A, engagement_pivot!C:C, 0) &gt; 0,
  "Yes",
  "No"
)</f>
        <v>Yes</v>
      </c>
      <c r="R2309">
        <f t="shared" si="180"/>
        <v>31</v>
      </c>
      <c r="S2309" t="str">
        <f t="shared" si="181"/>
        <v>13–36 months</v>
      </c>
      <c r="T2309">
        <f>_xlfn.XLOOKUP(A2309,performance_pivot!$A:$A,performance_pivot!$B:$B,"Missing")</f>
        <v>3</v>
      </c>
      <c r="U2309">
        <f>_xlfn.XLOOKUP(A2309,compensation_cleaned!$A:$A,compensation_cleaned!$F:$F,"Missing")</f>
        <v>746435.40070921986</v>
      </c>
      <c r="V2309" t="str">
        <f t="shared" si="182"/>
        <v>Above Avg Pay</v>
      </c>
      <c r="W2309" t="str">
        <f t="shared" si="183"/>
        <v>Low/Avg Performer</v>
      </c>
      <c r="Y2309" t="str">
        <f t="shared" si="184"/>
        <v>Overpaid Low Performer</v>
      </c>
    </row>
    <row r="2310" spans="1:25">
      <c r="A2310" s="7" t="s">
        <v>2496</v>
      </c>
      <c r="B2310" s="8" t="s">
        <v>11</v>
      </c>
      <c r="C2310" s="8">
        <v>24</v>
      </c>
      <c r="D2310" s="8" t="s">
        <v>12</v>
      </c>
      <c r="E2310" s="8" t="s">
        <v>37</v>
      </c>
      <c r="F2310" s="8" t="s">
        <v>43</v>
      </c>
      <c r="G2310" s="9">
        <v>45242</v>
      </c>
      <c r="H2310" s="8" t="s">
        <v>107</v>
      </c>
      <c r="I2310" s="8" t="s">
        <v>31</v>
      </c>
      <c r="J2310" s="10" t="s">
        <v>24</v>
      </c>
      <c r="K2310" t="str">
        <f>_xlfn.XLOOKUP(A2310,attrition_cleaned!$A:$A,attrition_cleaned!$B:$B,"Missing")</f>
        <v>No</v>
      </c>
      <c r="L2310" s="9"/>
      <c r="M2310">
        <f>_xlfn.XLOOKUP(A2310,compensation_cleaned!$A:$A,compensation_cleaned!$B:$B,"Missing")</f>
        <v>1660176</v>
      </c>
      <c r="N2310">
        <f>_xlfn.XLOOKUP(A2310,compensation_cleaned!$A:$A,compensation_cleaned!$C:$C,"Missing")</f>
        <v>175720</v>
      </c>
      <c r="O2310" t="str">
        <f>_xlfn.XLOOKUP(A2310,compensation_cleaned!$A:$A,compensation_cleaned!$D:$D,"Missing")</f>
        <v>L5</v>
      </c>
      <c r="P2310">
        <f>_xlfn.XLOOKUP(A2310,engagement_pivot!$A:$A,engagement_pivot!$B:$B,"Missing")</f>
        <v>1.5</v>
      </c>
      <c r="Q2310" t="str">
        <f>IF(
  _xlfn.XLOOKUP(A2310, engagement_pivot!A:A, engagement_pivot!C:C, 0) &gt; 0,
  "Yes",
  "No"
)</f>
        <v>Yes</v>
      </c>
      <c r="R2310">
        <f t="shared" si="180"/>
        <v>1</v>
      </c>
      <c r="S2310" t="str">
        <f t="shared" si="181"/>
        <v>0–12 months</v>
      </c>
      <c r="T2310">
        <f>_xlfn.XLOOKUP(A2310,performance_pivot!$A:$A,performance_pivot!$B:$B,"Missing")</f>
        <v>3</v>
      </c>
      <c r="U2310">
        <f>_xlfn.XLOOKUP(A2310,compensation_cleaned!$A:$A,compensation_cleaned!$F:$F,"Missing")</f>
        <v>1044648.4727722772</v>
      </c>
      <c r="V2310" t="str">
        <f t="shared" si="182"/>
        <v>Above Avg Pay</v>
      </c>
      <c r="W2310" t="str">
        <f t="shared" si="183"/>
        <v>Low/Avg Performer</v>
      </c>
      <c r="Y2310" t="str">
        <f t="shared" si="184"/>
        <v>Overpaid Low Performer</v>
      </c>
    </row>
    <row r="2311" spans="1:25">
      <c r="A2311" s="11" t="s">
        <v>2497</v>
      </c>
      <c r="B2311" s="12" t="s">
        <v>19</v>
      </c>
      <c r="C2311" s="12">
        <v>25</v>
      </c>
      <c r="D2311" s="12" t="s">
        <v>20</v>
      </c>
      <c r="E2311" s="12" t="s">
        <v>37</v>
      </c>
      <c r="F2311" s="12" t="s">
        <v>38</v>
      </c>
      <c r="G2311" s="13">
        <v>44159</v>
      </c>
      <c r="H2311" s="12" t="s">
        <v>98</v>
      </c>
      <c r="I2311" s="12" t="s">
        <v>45</v>
      </c>
      <c r="J2311" s="14" t="s">
        <v>24</v>
      </c>
      <c r="K2311" t="str">
        <f>_xlfn.XLOOKUP(A2311,attrition_cleaned!$A:$A,attrition_cleaned!$B:$B,"Missing")</f>
        <v>No</v>
      </c>
      <c r="L2311" s="13"/>
      <c r="M2311">
        <f>_xlfn.XLOOKUP(A2311,compensation_cleaned!$A:$A,compensation_cleaned!$B:$B,"Missing")</f>
        <v>631770</v>
      </c>
      <c r="N2311">
        <f>_xlfn.XLOOKUP(A2311,compensation_cleaned!$A:$A,compensation_cleaned!$C:$C,"Missing")</f>
        <v>34157</v>
      </c>
      <c r="O2311" t="str">
        <f>_xlfn.XLOOKUP(A2311,compensation_cleaned!$A:$A,compensation_cleaned!$D:$D,"Missing")</f>
        <v>L2</v>
      </c>
      <c r="P2311">
        <f>_xlfn.XLOOKUP(A2311,engagement_pivot!$A:$A,engagement_pivot!$B:$B,"Missing")</f>
        <v>5</v>
      </c>
      <c r="Q2311" t="str">
        <f>IF(
  _xlfn.XLOOKUP(A2311, engagement_pivot!A:A, engagement_pivot!C:C, 0) &gt; 0,
  "Yes",
  "No"
)</f>
        <v>Yes</v>
      </c>
      <c r="R2311">
        <f t="shared" si="180"/>
        <v>37</v>
      </c>
      <c r="S2311" t="str">
        <f t="shared" si="181"/>
        <v>37+ months</v>
      </c>
      <c r="T2311">
        <f>_xlfn.XLOOKUP(A2311,performance_pivot!$A:$A,performance_pivot!$B:$B,"Missing")</f>
        <v>3</v>
      </c>
      <c r="U2311">
        <f>_xlfn.XLOOKUP(A2311,compensation_cleaned!$A:$A,compensation_cleaned!$F:$F,"Missing")</f>
        <v>746435.40070921986</v>
      </c>
      <c r="V2311" t="str">
        <f t="shared" si="182"/>
        <v>Below Avg Pay</v>
      </c>
      <c r="W2311" t="str">
        <f t="shared" si="183"/>
        <v>Low/Avg Performer</v>
      </c>
      <c r="Y2311" t="str">
        <f t="shared" si="184"/>
        <v>Low Pay &amp; Low Performance</v>
      </c>
    </row>
    <row r="2312" spans="1:25">
      <c r="A2312" s="7" t="s">
        <v>2498</v>
      </c>
      <c r="B2312" s="8" t="s">
        <v>19</v>
      </c>
      <c r="C2312" s="8">
        <v>39</v>
      </c>
      <c r="D2312" s="8" t="s">
        <v>20</v>
      </c>
      <c r="E2312" s="8" t="s">
        <v>13</v>
      </c>
      <c r="F2312" s="8" t="s">
        <v>21</v>
      </c>
      <c r="G2312" s="9">
        <v>43429</v>
      </c>
      <c r="H2312" s="8" t="s">
        <v>159</v>
      </c>
      <c r="I2312" s="8" t="s">
        <v>45</v>
      </c>
      <c r="J2312" s="10" t="s">
        <v>24</v>
      </c>
      <c r="K2312" t="str">
        <f>_xlfn.XLOOKUP(A2312,attrition_cleaned!$A:$A,attrition_cleaned!$B:$B,"Missing")</f>
        <v>No</v>
      </c>
      <c r="L2312" s="9"/>
      <c r="M2312">
        <f>_xlfn.XLOOKUP(A2312,compensation_cleaned!$A:$A,compensation_cleaned!$B:$B,"Missing")</f>
        <v>817479</v>
      </c>
      <c r="N2312">
        <f>_xlfn.XLOOKUP(A2312,compensation_cleaned!$A:$A,compensation_cleaned!$C:$C,"Missing")</f>
        <v>100245</v>
      </c>
      <c r="O2312" t="str">
        <f>_xlfn.XLOOKUP(A2312,compensation_cleaned!$A:$A,compensation_cleaned!$D:$D,"Missing")</f>
        <v>L2</v>
      </c>
      <c r="P2312">
        <f>_xlfn.XLOOKUP(A2312,engagement_pivot!$A:$A,engagement_pivot!$B:$B,"Missing")</f>
        <v>1</v>
      </c>
      <c r="Q2312" t="str">
        <f>IF(
  _xlfn.XLOOKUP(A2312, engagement_pivot!A:A, engagement_pivot!C:C, 0) &gt; 0,
  "Yes",
  "No"
)</f>
        <v>Yes</v>
      </c>
      <c r="R2312">
        <f t="shared" si="180"/>
        <v>61</v>
      </c>
      <c r="S2312" t="str">
        <f t="shared" si="181"/>
        <v>37+ months</v>
      </c>
      <c r="T2312">
        <f>_xlfn.XLOOKUP(A2312,performance_pivot!$A:$A,performance_pivot!$B:$B,"Missing")</f>
        <v>3.5</v>
      </c>
      <c r="U2312">
        <f>_xlfn.XLOOKUP(A2312,compensation_cleaned!$A:$A,compensation_cleaned!$F:$F,"Missing")</f>
        <v>746435.40070921986</v>
      </c>
      <c r="V2312" t="str">
        <f t="shared" si="182"/>
        <v>Above Avg Pay</v>
      </c>
      <c r="W2312" t="str">
        <f t="shared" si="183"/>
        <v>Low/Avg Performer</v>
      </c>
      <c r="Y2312" t="str">
        <f t="shared" si="184"/>
        <v>Overpaid Low Performer</v>
      </c>
    </row>
    <row r="2313" spans="1:25">
      <c r="A2313" s="11" t="s">
        <v>2499</v>
      </c>
      <c r="B2313" s="12" t="s">
        <v>19</v>
      </c>
      <c r="C2313" s="12">
        <v>32</v>
      </c>
      <c r="D2313" s="12" t="s">
        <v>20</v>
      </c>
      <c r="E2313" s="12" t="s">
        <v>37</v>
      </c>
      <c r="F2313" s="12" t="s">
        <v>38</v>
      </c>
      <c r="G2313" s="13">
        <v>43899</v>
      </c>
      <c r="H2313" s="12" t="s">
        <v>201</v>
      </c>
      <c r="I2313" s="12" t="s">
        <v>56</v>
      </c>
      <c r="J2313" s="14" t="s">
        <v>24</v>
      </c>
      <c r="K2313" t="str">
        <f>_xlfn.XLOOKUP(A2313,attrition_cleaned!$A:$A,attrition_cleaned!$B:$B,"Missing")</f>
        <v>No</v>
      </c>
      <c r="L2313" s="13"/>
      <c r="M2313">
        <f>_xlfn.XLOOKUP(A2313,compensation_cleaned!$A:$A,compensation_cleaned!$B:$B,"Missing")</f>
        <v>1384927</v>
      </c>
      <c r="N2313">
        <f>_xlfn.XLOOKUP(A2313,compensation_cleaned!$A:$A,compensation_cleaned!$C:$C,"Missing")</f>
        <v>121108</v>
      </c>
      <c r="O2313" t="str">
        <f>_xlfn.XLOOKUP(A2313,compensation_cleaned!$A:$A,compensation_cleaned!$D:$D,"Missing")</f>
        <v>L4</v>
      </c>
      <c r="P2313">
        <f>_xlfn.XLOOKUP(A2313,engagement_pivot!$A:$A,engagement_pivot!$B:$B,"Missing")</f>
        <v>2</v>
      </c>
      <c r="Q2313" t="str">
        <f>IF(
  _xlfn.XLOOKUP(A2313, engagement_pivot!A:A, engagement_pivot!C:C, 0) &gt; 0,
  "Yes",
  "No"
)</f>
        <v>Yes</v>
      </c>
      <c r="R2313">
        <f t="shared" si="180"/>
        <v>45</v>
      </c>
      <c r="S2313" t="str">
        <f t="shared" si="181"/>
        <v>37+ months</v>
      </c>
      <c r="T2313">
        <f>_xlfn.XLOOKUP(A2313,performance_pivot!$A:$A,performance_pivot!$B:$B,"Missing")</f>
        <v>2.75</v>
      </c>
      <c r="U2313">
        <f>_xlfn.XLOOKUP(A2313,compensation_cleaned!$A:$A,compensation_cleaned!$F:$F,"Missing")</f>
        <v>1044648.4727722772</v>
      </c>
      <c r="V2313" t="str">
        <f t="shared" si="182"/>
        <v>Above Avg Pay</v>
      </c>
      <c r="W2313" t="str">
        <f t="shared" si="183"/>
        <v>Low/Avg Performer</v>
      </c>
      <c r="Y2313" t="str">
        <f t="shared" si="184"/>
        <v>Overpaid Low Performer</v>
      </c>
    </row>
    <row r="2314" spans="1:25">
      <c r="A2314" s="7" t="s">
        <v>2500</v>
      </c>
      <c r="B2314" s="8" t="s">
        <v>11</v>
      </c>
      <c r="C2314" s="8">
        <v>30</v>
      </c>
      <c r="D2314" s="8" t="s">
        <v>12</v>
      </c>
      <c r="E2314" s="8" t="s">
        <v>33</v>
      </c>
      <c r="F2314" s="8" t="s">
        <v>112</v>
      </c>
      <c r="G2314" s="9">
        <v>44149</v>
      </c>
      <c r="H2314" s="8" t="s">
        <v>656</v>
      </c>
      <c r="I2314" s="8" t="s">
        <v>56</v>
      </c>
      <c r="J2314" s="10" t="s">
        <v>24</v>
      </c>
      <c r="K2314" t="str">
        <f>_xlfn.XLOOKUP(A2314,attrition_cleaned!$A:$A,attrition_cleaned!$B:$B,"Missing")</f>
        <v>No</v>
      </c>
      <c r="L2314" s="9"/>
      <c r="M2314">
        <f>_xlfn.XLOOKUP(A2314,compensation_cleaned!$A:$A,compensation_cleaned!$B:$B,"Missing")</f>
        <v>578828</v>
      </c>
      <c r="N2314">
        <f>_xlfn.XLOOKUP(A2314,compensation_cleaned!$A:$A,compensation_cleaned!$C:$C,"Missing")</f>
        <v>73578</v>
      </c>
      <c r="O2314" t="str">
        <f>_xlfn.XLOOKUP(A2314,compensation_cleaned!$A:$A,compensation_cleaned!$D:$D,"Missing")</f>
        <v>L1</v>
      </c>
      <c r="P2314">
        <f>_xlfn.XLOOKUP(A2314,engagement_pivot!$A:$A,engagement_pivot!$B:$B,"Missing")</f>
        <v>3.3333333333333335</v>
      </c>
      <c r="Q2314" t="str">
        <f>IF(
  _xlfn.XLOOKUP(A2314, engagement_pivot!A:A, engagement_pivot!C:C, 0) &gt; 0,
  "Yes",
  "No"
)</f>
        <v>Yes</v>
      </c>
      <c r="R2314">
        <f t="shared" si="180"/>
        <v>37</v>
      </c>
      <c r="S2314" t="str">
        <f t="shared" si="181"/>
        <v>37+ months</v>
      </c>
      <c r="T2314">
        <f>_xlfn.XLOOKUP(A2314,performance_pivot!$A:$A,performance_pivot!$B:$B,"Missing")</f>
        <v>2.5</v>
      </c>
      <c r="U2314">
        <f>_xlfn.XLOOKUP(A2314,compensation_cleaned!$A:$A,compensation_cleaned!$F:$F,"Missing")</f>
        <v>499723.03723404254</v>
      </c>
      <c r="V2314" t="str">
        <f t="shared" si="182"/>
        <v>Above Avg Pay</v>
      </c>
      <c r="W2314" t="str">
        <f t="shared" si="183"/>
        <v>Low/Avg Performer</v>
      </c>
      <c r="Y2314" t="str">
        <f t="shared" si="184"/>
        <v>Overpaid Low Performer</v>
      </c>
    </row>
    <row r="2315" spans="1:25">
      <c r="A2315" s="11" t="s">
        <v>2501</v>
      </c>
      <c r="B2315" s="12" t="s">
        <v>19</v>
      </c>
      <c r="C2315" s="12">
        <v>22</v>
      </c>
      <c r="D2315" s="12" t="s">
        <v>20</v>
      </c>
      <c r="E2315" s="12" t="s">
        <v>26</v>
      </c>
      <c r="F2315" s="12" t="s">
        <v>58</v>
      </c>
      <c r="G2315" s="13">
        <v>44738</v>
      </c>
      <c r="H2315" s="12" t="s">
        <v>30</v>
      </c>
      <c r="I2315" s="12" t="s">
        <v>23</v>
      </c>
      <c r="J2315" s="14" t="s">
        <v>24</v>
      </c>
      <c r="K2315" t="str">
        <f>_xlfn.XLOOKUP(A2315,attrition_cleaned!$A:$A,attrition_cleaned!$B:$B,"Missing")</f>
        <v>No</v>
      </c>
      <c r="L2315" s="13"/>
      <c r="M2315">
        <f>_xlfn.XLOOKUP(A2315,compensation_cleaned!$A:$A,compensation_cleaned!$B:$B,"Missing")</f>
        <v>604889</v>
      </c>
      <c r="N2315">
        <f>_xlfn.XLOOKUP(A2315,compensation_cleaned!$A:$A,compensation_cleaned!$C:$C,"Missing")</f>
        <v>86684</v>
      </c>
      <c r="O2315" t="str">
        <f>_xlfn.XLOOKUP(A2315,compensation_cleaned!$A:$A,compensation_cleaned!$D:$D,"Missing")</f>
        <v>L2</v>
      </c>
      <c r="P2315">
        <f>_xlfn.XLOOKUP(A2315,engagement_pivot!$A:$A,engagement_pivot!$B:$B,"Missing")</f>
        <v>5</v>
      </c>
      <c r="Q2315" t="str">
        <f>IF(
  _xlfn.XLOOKUP(A2315, engagement_pivot!A:A, engagement_pivot!C:C, 0) &gt; 0,
  "Yes",
  "No"
)</f>
        <v>Yes</v>
      </c>
      <c r="R2315">
        <f t="shared" si="180"/>
        <v>18</v>
      </c>
      <c r="S2315" t="str">
        <f t="shared" si="181"/>
        <v>13–36 months</v>
      </c>
      <c r="T2315">
        <f>_xlfn.XLOOKUP(A2315,performance_pivot!$A:$A,performance_pivot!$B:$B,"Missing")</f>
        <v>3</v>
      </c>
      <c r="U2315">
        <f>_xlfn.XLOOKUP(A2315,compensation_cleaned!$A:$A,compensation_cleaned!$F:$F,"Missing")</f>
        <v>746435.40070921986</v>
      </c>
      <c r="V2315" t="str">
        <f t="shared" si="182"/>
        <v>Below Avg Pay</v>
      </c>
      <c r="W2315" t="str">
        <f t="shared" si="183"/>
        <v>Low/Avg Performer</v>
      </c>
      <c r="Y2315" t="str">
        <f t="shared" si="184"/>
        <v>Low Pay &amp; Low Performance</v>
      </c>
    </row>
    <row r="2316" spans="1:25">
      <c r="A2316" s="7" t="s">
        <v>2502</v>
      </c>
      <c r="B2316" s="8" t="s">
        <v>19</v>
      </c>
      <c r="C2316" s="8">
        <v>23</v>
      </c>
      <c r="D2316" s="8" t="s">
        <v>12</v>
      </c>
      <c r="E2316" s="8" t="s">
        <v>13</v>
      </c>
      <c r="F2316" s="8" t="s">
        <v>14</v>
      </c>
      <c r="G2316" s="9">
        <v>43683</v>
      </c>
      <c r="H2316" s="8" t="s">
        <v>231</v>
      </c>
      <c r="I2316" s="8" t="s">
        <v>70</v>
      </c>
      <c r="J2316" s="10" t="s">
        <v>17</v>
      </c>
      <c r="K2316" t="str">
        <f>_xlfn.XLOOKUP(A2316,attrition_cleaned!$A:$A,attrition_cleaned!$B:$B,"Missing")</f>
        <v>No</v>
      </c>
      <c r="L2316" s="9"/>
      <c r="M2316">
        <f>_xlfn.XLOOKUP(A2316,compensation_cleaned!$A:$A,compensation_cleaned!$B:$B,"Missing")</f>
        <v>637623</v>
      </c>
      <c r="N2316">
        <f>_xlfn.XLOOKUP(A2316,compensation_cleaned!$A:$A,compensation_cleaned!$C:$C,"Missing")</f>
        <v>36195</v>
      </c>
      <c r="O2316" t="str">
        <f>_xlfn.XLOOKUP(A2316,compensation_cleaned!$A:$A,compensation_cleaned!$D:$D,"Missing")</f>
        <v>L2</v>
      </c>
      <c r="P2316">
        <f>_xlfn.XLOOKUP(A2316,engagement_pivot!$A:$A,engagement_pivot!$B:$B,"Missing")</f>
        <v>3.5</v>
      </c>
      <c r="Q2316" t="str">
        <f>IF(
  _xlfn.XLOOKUP(A2316, engagement_pivot!A:A, engagement_pivot!C:C, 0) &gt; 0,
  "Yes",
  "No"
)</f>
        <v>Yes</v>
      </c>
      <c r="R2316">
        <f t="shared" si="180"/>
        <v>52</v>
      </c>
      <c r="S2316" t="str">
        <f t="shared" si="181"/>
        <v>37+ months</v>
      </c>
      <c r="T2316">
        <f>_xlfn.XLOOKUP(A2316,performance_pivot!$A:$A,performance_pivot!$B:$B,"Missing")</f>
        <v>3.3333333333333335</v>
      </c>
      <c r="U2316">
        <f>_xlfn.XLOOKUP(A2316,compensation_cleaned!$A:$A,compensation_cleaned!$F:$F,"Missing")</f>
        <v>746435.40070921986</v>
      </c>
      <c r="V2316" t="str">
        <f t="shared" si="182"/>
        <v>Below Avg Pay</v>
      </c>
      <c r="W2316" t="str">
        <f t="shared" si="183"/>
        <v>Low/Avg Performer</v>
      </c>
      <c r="Y2316" t="str">
        <f t="shared" si="184"/>
        <v>Low Pay &amp; Low Performance</v>
      </c>
    </row>
    <row r="2317" spans="1:25">
      <c r="A2317" s="11" t="s">
        <v>2503</v>
      </c>
      <c r="B2317" s="12" t="s">
        <v>11</v>
      </c>
      <c r="C2317" s="12">
        <v>33</v>
      </c>
      <c r="D2317" s="12" t="s">
        <v>12</v>
      </c>
      <c r="E2317" s="12" t="s">
        <v>26</v>
      </c>
      <c r="F2317" s="12" t="s">
        <v>58</v>
      </c>
      <c r="G2317" s="13">
        <v>44187</v>
      </c>
      <c r="H2317" s="12" t="s">
        <v>28</v>
      </c>
      <c r="I2317" s="12" t="s">
        <v>70</v>
      </c>
      <c r="J2317" s="14" t="s">
        <v>24</v>
      </c>
      <c r="K2317" t="str">
        <f>_xlfn.XLOOKUP(A2317,attrition_cleaned!$A:$A,attrition_cleaned!$B:$B,"Missing")</f>
        <v>No</v>
      </c>
      <c r="L2317" s="13"/>
      <c r="M2317">
        <f>_xlfn.XLOOKUP(A2317,compensation_cleaned!$A:$A,compensation_cleaned!$B:$B,"Missing")</f>
        <v>492063</v>
      </c>
      <c r="N2317">
        <f>_xlfn.XLOOKUP(A2317,compensation_cleaned!$A:$A,compensation_cleaned!$C:$C,"Missing")</f>
        <v>56662</v>
      </c>
      <c r="O2317" t="str">
        <f>_xlfn.XLOOKUP(A2317,compensation_cleaned!$A:$A,compensation_cleaned!$D:$D,"Missing")</f>
        <v>L1</v>
      </c>
      <c r="P2317">
        <f>_xlfn.XLOOKUP(A2317,engagement_pivot!$A:$A,engagement_pivot!$B:$B,"Missing")</f>
        <v>3.5</v>
      </c>
      <c r="Q2317" t="str">
        <f>IF(
  _xlfn.XLOOKUP(A2317, engagement_pivot!A:A, engagement_pivot!C:C, 0) &gt; 0,
  "Yes",
  "No"
)</f>
        <v>Yes</v>
      </c>
      <c r="R2317">
        <f t="shared" si="180"/>
        <v>36</v>
      </c>
      <c r="S2317" t="str">
        <f t="shared" si="181"/>
        <v>13–36 months</v>
      </c>
      <c r="T2317">
        <f>_xlfn.XLOOKUP(A2317,performance_pivot!$A:$A,performance_pivot!$B:$B,"Missing")</f>
        <v>3.6666666666666665</v>
      </c>
      <c r="U2317">
        <f>_xlfn.XLOOKUP(A2317,compensation_cleaned!$A:$A,compensation_cleaned!$F:$F,"Missing")</f>
        <v>499723.03723404254</v>
      </c>
      <c r="V2317" t="str">
        <f t="shared" si="182"/>
        <v>Below Avg Pay</v>
      </c>
      <c r="W2317" t="str">
        <f t="shared" si="183"/>
        <v>Low/Avg Performer</v>
      </c>
      <c r="Y2317" t="str">
        <f t="shared" si="184"/>
        <v>Low Pay &amp; Low Performance</v>
      </c>
    </row>
    <row r="2318" spans="1:25">
      <c r="A2318" s="7" t="s">
        <v>2504</v>
      </c>
      <c r="B2318" s="8" t="s">
        <v>11</v>
      </c>
      <c r="C2318" s="8">
        <v>41</v>
      </c>
      <c r="D2318" s="8" t="s">
        <v>12</v>
      </c>
      <c r="E2318" s="8" t="s">
        <v>33</v>
      </c>
      <c r="F2318" s="8" t="s">
        <v>34</v>
      </c>
      <c r="G2318" s="9">
        <v>44271</v>
      </c>
      <c r="H2318" s="8" t="s">
        <v>229</v>
      </c>
      <c r="I2318" s="8" t="s">
        <v>70</v>
      </c>
      <c r="J2318" s="10" t="s">
        <v>24</v>
      </c>
      <c r="K2318" t="str">
        <f>_xlfn.XLOOKUP(A2318,attrition_cleaned!$A:$A,attrition_cleaned!$B:$B,"Missing")</f>
        <v>No</v>
      </c>
      <c r="L2318" s="9"/>
      <c r="M2318">
        <f>_xlfn.XLOOKUP(A2318,compensation_cleaned!$A:$A,compensation_cleaned!$B:$B,"Missing")</f>
        <v>1133133</v>
      </c>
      <c r="N2318">
        <f>_xlfn.XLOOKUP(A2318,compensation_cleaned!$A:$A,compensation_cleaned!$C:$C,"Missing")</f>
        <v>104850</v>
      </c>
      <c r="O2318" t="str">
        <f>_xlfn.XLOOKUP(A2318,compensation_cleaned!$A:$A,compensation_cleaned!$D:$D,"Missing")</f>
        <v>L3</v>
      </c>
      <c r="P2318">
        <f>_xlfn.XLOOKUP(A2318,engagement_pivot!$A:$A,engagement_pivot!$B:$B,"Missing")</f>
        <v>4</v>
      </c>
      <c r="Q2318" t="str">
        <f>IF(
  _xlfn.XLOOKUP(A2318, engagement_pivot!A:A, engagement_pivot!C:C, 0) &gt; 0,
  "Yes",
  "No"
)</f>
        <v>Yes</v>
      </c>
      <c r="R2318">
        <f t="shared" si="180"/>
        <v>33</v>
      </c>
      <c r="S2318" t="str">
        <f t="shared" si="181"/>
        <v>13–36 months</v>
      </c>
      <c r="T2318">
        <f>_xlfn.XLOOKUP(A2318,performance_pivot!$A:$A,performance_pivot!$B:$B,"Missing")</f>
        <v>3</v>
      </c>
      <c r="U2318">
        <f>_xlfn.XLOOKUP(A2318,compensation_cleaned!$A:$A,compensation_cleaned!$F:$F,"Missing")</f>
        <v>1044648.4727722772</v>
      </c>
      <c r="V2318" t="str">
        <f t="shared" si="182"/>
        <v>Above Avg Pay</v>
      </c>
      <c r="W2318" t="str">
        <f t="shared" si="183"/>
        <v>Low/Avg Performer</v>
      </c>
      <c r="Y2318" t="str">
        <f t="shared" si="184"/>
        <v>Overpaid Low Performer</v>
      </c>
    </row>
    <row r="2319" spans="1:25">
      <c r="A2319" s="11" t="s">
        <v>2505</v>
      </c>
      <c r="B2319" s="12" t="s">
        <v>19</v>
      </c>
      <c r="C2319" s="12">
        <v>26</v>
      </c>
      <c r="D2319" s="12" t="s">
        <v>20</v>
      </c>
      <c r="E2319" s="12" t="s">
        <v>33</v>
      </c>
      <c r="F2319" s="12" t="s">
        <v>34</v>
      </c>
      <c r="G2319" s="13">
        <v>43852</v>
      </c>
      <c r="H2319" s="12" t="s">
        <v>86</v>
      </c>
      <c r="I2319" s="12" t="s">
        <v>31</v>
      </c>
      <c r="J2319" s="14" t="s">
        <v>24</v>
      </c>
      <c r="K2319" t="str">
        <f>_xlfn.XLOOKUP(A2319,attrition_cleaned!$A:$A,attrition_cleaned!$B:$B,"Missing")</f>
        <v>No</v>
      </c>
      <c r="L2319" s="13"/>
      <c r="M2319">
        <f>_xlfn.XLOOKUP(A2319,compensation_cleaned!$A:$A,compensation_cleaned!$B:$B,"Missing")</f>
        <v>811134</v>
      </c>
      <c r="N2319">
        <f>_xlfn.XLOOKUP(A2319,compensation_cleaned!$A:$A,compensation_cleaned!$C:$C,"Missing")</f>
        <v>109977</v>
      </c>
      <c r="O2319" t="str">
        <f>_xlfn.XLOOKUP(A2319,compensation_cleaned!$A:$A,compensation_cleaned!$D:$D,"Missing")</f>
        <v>L2</v>
      </c>
      <c r="P2319">
        <f>_xlfn.XLOOKUP(A2319,engagement_pivot!$A:$A,engagement_pivot!$B:$B,"Missing")</f>
        <v>2.3333333333333335</v>
      </c>
      <c r="Q2319" t="str">
        <f>IF(
  _xlfn.XLOOKUP(A2319, engagement_pivot!A:A, engagement_pivot!C:C, 0) &gt; 0,
  "Yes",
  "No"
)</f>
        <v>Yes</v>
      </c>
      <c r="R2319">
        <f t="shared" si="180"/>
        <v>47</v>
      </c>
      <c r="S2319" t="str">
        <f t="shared" si="181"/>
        <v>37+ months</v>
      </c>
      <c r="T2319">
        <f>_xlfn.XLOOKUP(A2319,performance_pivot!$A:$A,performance_pivot!$B:$B,"Missing")</f>
        <v>3</v>
      </c>
      <c r="U2319">
        <f>_xlfn.XLOOKUP(A2319,compensation_cleaned!$A:$A,compensation_cleaned!$F:$F,"Missing")</f>
        <v>746435.40070921986</v>
      </c>
      <c r="V2319" t="str">
        <f t="shared" si="182"/>
        <v>Above Avg Pay</v>
      </c>
      <c r="W2319" t="str">
        <f t="shared" si="183"/>
        <v>Low/Avg Performer</v>
      </c>
      <c r="Y2319" t="str">
        <f t="shared" si="184"/>
        <v>Overpaid Low Performer</v>
      </c>
    </row>
    <row r="2320" spans="1:25">
      <c r="A2320" s="7" t="s">
        <v>2506</v>
      </c>
      <c r="B2320" s="8" t="s">
        <v>19</v>
      </c>
      <c r="C2320" s="8">
        <v>37</v>
      </c>
      <c r="D2320" s="8" t="s">
        <v>12</v>
      </c>
      <c r="E2320" s="8" t="s">
        <v>49</v>
      </c>
      <c r="F2320" s="8" t="s">
        <v>68</v>
      </c>
      <c r="G2320" s="9">
        <v>43820</v>
      </c>
      <c r="H2320" s="8" t="s">
        <v>545</v>
      </c>
      <c r="I2320" s="8" t="s">
        <v>70</v>
      </c>
      <c r="J2320" s="10" t="s">
        <v>24</v>
      </c>
      <c r="K2320" t="str">
        <f>_xlfn.XLOOKUP(A2320,attrition_cleaned!$A:$A,attrition_cleaned!$B:$B,"Missing")</f>
        <v>No</v>
      </c>
      <c r="L2320" s="9"/>
      <c r="M2320">
        <f>_xlfn.XLOOKUP(A2320,compensation_cleaned!$A:$A,compensation_cleaned!$B:$B,"Missing")</f>
        <v>659664</v>
      </c>
      <c r="N2320">
        <f>_xlfn.XLOOKUP(A2320,compensation_cleaned!$A:$A,compensation_cleaned!$C:$C,"Missing")</f>
        <v>65773</v>
      </c>
      <c r="O2320" t="str">
        <f>_xlfn.XLOOKUP(A2320,compensation_cleaned!$A:$A,compensation_cleaned!$D:$D,"Missing")</f>
        <v>L2</v>
      </c>
      <c r="P2320">
        <f>_xlfn.XLOOKUP(A2320,engagement_pivot!$A:$A,engagement_pivot!$B:$B,"Missing")</f>
        <v>3</v>
      </c>
      <c r="Q2320" t="str">
        <f>IF(
  _xlfn.XLOOKUP(A2320, engagement_pivot!A:A, engagement_pivot!C:C, 0) &gt; 0,
  "Yes",
  "No"
)</f>
        <v>Yes</v>
      </c>
      <c r="R2320">
        <f t="shared" si="180"/>
        <v>48</v>
      </c>
      <c r="S2320" t="str">
        <f t="shared" si="181"/>
        <v>37+ months</v>
      </c>
      <c r="T2320">
        <f>_xlfn.XLOOKUP(A2320,performance_pivot!$A:$A,performance_pivot!$B:$B,"Missing")</f>
        <v>3.5</v>
      </c>
      <c r="U2320">
        <f>_xlfn.XLOOKUP(A2320,compensation_cleaned!$A:$A,compensation_cleaned!$F:$F,"Missing")</f>
        <v>746435.40070921986</v>
      </c>
      <c r="V2320" t="str">
        <f t="shared" si="182"/>
        <v>Below Avg Pay</v>
      </c>
      <c r="W2320" t="str">
        <f t="shared" si="183"/>
        <v>Low/Avg Performer</v>
      </c>
      <c r="Y2320" t="str">
        <f t="shared" si="184"/>
        <v>Low Pay &amp; Low Performance</v>
      </c>
    </row>
    <row r="2321" spans="1:25">
      <c r="A2321" s="11" t="s">
        <v>2507</v>
      </c>
      <c r="B2321" s="12" t="s">
        <v>19</v>
      </c>
      <c r="C2321" s="12">
        <v>26</v>
      </c>
      <c r="D2321" s="12" t="s">
        <v>20</v>
      </c>
      <c r="E2321" s="12" t="s">
        <v>49</v>
      </c>
      <c r="F2321" s="12" t="s">
        <v>50</v>
      </c>
      <c r="G2321" s="13">
        <v>42812</v>
      </c>
      <c r="H2321" s="12" t="s">
        <v>109</v>
      </c>
      <c r="I2321" s="12" t="s">
        <v>16</v>
      </c>
      <c r="J2321" s="14" t="s">
        <v>24</v>
      </c>
      <c r="K2321" t="str">
        <f>_xlfn.XLOOKUP(A2321,attrition_cleaned!$A:$A,attrition_cleaned!$B:$B,"Missing")</f>
        <v>Yes</v>
      </c>
      <c r="L2321" s="13">
        <v>44418</v>
      </c>
      <c r="M2321">
        <f>_xlfn.XLOOKUP(A2321,compensation_cleaned!$A:$A,compensation_cleaned!$B:$B,"Missing")</f>
        <v>1833220</v>
      </c>
      <c r="N2321">
        <f>_xlfn.XLOOKUP(A2321,compensation_cleaned!$A:$A,compensation_cleaned!$C:$C,"Missing")</f>
        <v>191665</v>
      </c>
      <c r="O2321" t="str">
        <f>_xlfn.XLOOKUP(A2321,compensation_cleaned!$A:$A,compensation_cleaned!$D:$D,"Missing")</f>
        <v>L5</v>
      </c>
      <c r="P2321">
        <f>_xlfn.XLOOKUP(A2321,engagement_pivot!$A:$A,engagement_pivot!$B:$B,"Missing")</f>
        <v>2.6666666666666665</v>
      </c>
      <c r="Q2321" t="str">
        <f>IF(
  _xlfn.XLOOKUP(A2321, engagement_pivot!A:A, engagement_pivot!C:C, 0) &gt; 0,
  "Yes",
  "No"
)</f>
        <v>Yes</v>
      </c>
      <c r="R2321">
        <f t="shared" si="180"/>
        <v>52</v>
      </c>
      <c r="S2321" t="str">
        <f t="shared" si="181"/>
        <v>37+ months</v>
      </c>
      <c r="T2321">
        <f>_xlfn.XLOOKUP(A2321,performance_pivot!$A:$A,performance_pivot!$B:$B,"Missing")</f>
        <v>4</v>
      </c>
      <c r="U2321">
        <f>_xlfn.XLOOKUP(A2321,compensation_cleaned!$A:$A,compensation_cleaned!$F:$F,"Missing")</f>
        <v>1044648.4727722772</v>
      </c>
      <c r="V2321" t="str">
        <f t="shared" si="182"/>
        <v>Above Avg Pay</v>
      </c>
      <c r="W2321" t="str">
        <f t="shared" si="183"/>
        <v>High Performer</v>
      </c>
      <c r="Y2321" t="str">
        <f t="shared" si="184"/>
        <v>Well Aligned</v>
      </c>
    </row>
    <row r="2322" spans="1:25">
      <c r="A2322" s="7" t="s">
        <v>2508</v>
      </c>
      <c r="B2322" s="8" t="s">
        <v>19</v>
      </c>
      <c r="C2322" s="8">
        <v>31</v>
      </c>
      <c r="D2322" s="8" t="s">
        <v>12</v>
      </c>
      <c r="E2322" s="8" t="s">
        <v>37</v>
      </c>
      <c r="F2322" s="8" t="s">
        <v>38</v>
      </c>
      <c r="G2322" s="9">
        <v>44088</v>
      </c>
      <c r="H2322" s="8" t="s">
        <v>78</v>
      </c>
      <c r="I2322" s="8" t="s">
        <v>70</v>
      </c>
      <c r="J2322" s="10" t="s">
        <v>24</v>
      </c>
      <c r="K2322" t="str">
        <f>_xlfn.XLOOKUP(A2322,attrition_cleaned!$A:$A,attrition_cleaned!$B:$B,"Missing")</f>
        <v>No</v>
      </c>
      <c r="L2322" s="9"/>
      <c r="M2322">
        <f>_xlfn.XLOOKUP(A2322,compensation_cleaned!$A:$A,compensation_cleaned!$B:$B,"Missing")</f>
        <v>1319464</v>
      </c>
      <c r="N2322">
        <f>_xlfn.XLOOKUP(A2322,compensation_cleaned!$A:$A,compensation_cleaned!$C:$C,"Missing")</f>
        <v>67562</v>
      </c>
      <c r="O2322" t="str">
        <f>_xlfn.XLOOKUP(A2322,compensation_cleaned!$A:$A,compensation_cleaned!$D:$D,"Missing")</f>
        <v>L4</v>
      </c>
      <c r="P2322">
        <f>_xlfn.XLOOKUP(A2322,engagement_pivot!$A:$A,engagement_pivot!$B:$B,"Missing")</f>
        <v>1</v>
      </c>
      <c r="Q2322" t="str">
        <f>IF(
  _xlfn.XLOOKUP(A2322, engagement_pivot!A:A, engagement_pivot!C:C, 0) &gt; 0,
  "Yes",
  "No"
)</f>
        <v>Yes</v>
      </c>
      <c r="R2322">
        <f t="shared" si="180"/>
        <v>39</v>
      </c>
      <c r="S2322" t="str">
        <f t="shared" si="181"/>
        <v>37+ months</v>
      </c>
      <c r="T2322">
        <f>_xlfn.XLOOKUP(A2322,performance_pivot!$A:$A,performance_pivot!$B:$B,"Missing")</f>
        <v>4</v>
      </c>
      <c r="U2322">
        <f>_xlfn.XLOOKUP(A2322,compensation_cleaned!$A:$A,compensation_cleaned!$F:$F,"Missing")</f>
        <v>1044648.4727722772</v>
      </c>
      <c r="V2322" t="str">
        <f t="shared" si="182"/>
        <v>Above Avg Pay</v>
      </c>
      <c r="W2322" t="str">
        <f t="shared" si="183"/>
        <v>High Performer</v>
      </c>
      <c r="Y2322" t="str">
        <f t="shared" si="184"/>
        <v>Well Aligned</v>
      </c>
    </row>
    <row r="2323" spans="1:25">
      <c r="A2323" s="11" t="s">
        <v>2509</v>
      </c>
      <c r="B2323" s="12" t="s">
        <v>19</v>
      </c>
      <c r="C2323" s="12">
        <v>41</v>
      </c>
      <c r="D2323" s="12" t="s">
        <v>12</v>
      </c>
      <c r="E2323" s="12" t="s">
        <v>26</v>
      </c>
      <c r="F2323" s="12" t="s">
        <v>27</v>
      </c>
      <c r="G2323" s="13">
        <v>42827</v>
      </c>
      <c r="H2323" s="12" t="s">
        <v>675</v>
      </c>
      <c r="I2323" s="12" t="s">
        <v>16</v>
      </c>
      <c r="J2323" s="14" t="s">
        <v>24</v>
      </c>
      <c r="K2323" t="str">
        <f>_xlfn.XLOOKUP(A2323,attrition_cleaned!$A:$A,attrition_cleaned!$B:$B,"Missing")</f>
        <v>No</v>
      </c>
      <c r="L2323" s="13"/>
      <c r="M2323">
        <f>_xlfn.XLOOKUP(A2323,compensation_cleaned!$A:$A,compensation_cleaned!$B:$B,"Missing")</f>
        <v>1078183</v>
      </c>
      <c r="N2323">
        <f>_xlfn.XLOOKUP(A2323,compensation_cleaned!$A:$A,compensation_cleaned!$C:$C,"Missing")</f>
        <v>89763</v>
      </c>
      <c r="O2323" t="str">
        <f>_xlfn.XLOOKUP(A2323,compensation_cleaned!$A:$A,compensation_cleaned!$D:$D,"Missing")</f>
        <v>L3</v>
      </c>
      <c r="P2323">
        <f>_xlfn.XLOOKUP(A2323,engagement_pivot!$A:$A,engagement_pivot!$B:$B,"Missing")</f>
        <v>4.5</v>
      </c>
      <c r="Q2323" t="str">
        <f>IF(
  _xlfn.XLOOKUP(A2323, engagement_pivot!A:A, engagement_pivot!C:C, 0) &gt; 0,
  "Yes",
  "No"
)</f>
        <v>Yes</v>
      </c>
      <c r="R2323">
        <f t="shared" si="180"/>
        <v>80</v>
      </c>
      <c r="S2323" t="str">
        <f t="shared" si="181"/>
        <v>37+ months</v>
      </c>
      <c r="T2323">
        <f>_xlfn.XLOOKUP(A2323,performance_pivot!$A:$A,performance_pivot!$B:$B,"Missing")</f>
        <v>3.25</v>
      </c>
      <c r="U2323">
        <f>_xlfn.XLOOKUP(A2323,compensation_cleaned!$A:$A,compensation_cleaned!$F:$F,"Missing")</f>
        <v>1044648.4727722772</v>
      </c>
      <c r="V2323" t="str">
        <f t="shared" si="182"/>
        <v>Above Avg Pay</v>
      </c>
      <c r="W2323" t="str">
        <f t="shared" si="183"/>
        <v>Low/Avg Performer</v>
      </c>
      <c r="Y2323" t="str">
        <f t="shared" si="184"/>
        <v>Overpaid Low Performer</v>
      </c>
    </row>
    <row r="2324" spans="1:25">
      <c r="A2324" s="7" t="s">
        <v>2510</v>
      </c>
      <c r="B2324" s="8" t="s">
        <v>11</v>
      </c>
      <c r="C2324" s="8">
        <v>41</v>
      </c>
      <c r="D2324" s="8" t="s">
        <v>12</v>
      </c>
      <c r="E2324" s="8" t="s">
        <v>13</v>
      </c>
      <c r="F2324" s="8" t="s">
        <v>21</v>
      </c>
      <c r="G2324" s="9">
        <v>44369</v>
      </c>
      <c r="H2324" s="8" t="s">
        <v>416</v>
      </c>
      <c r="I2324" s="8" t="s">
        <v>16</v>
      </c>
      <c r="J2324" s="10" t="s">
        <v>24</v>
      </c>
      <c r="K2324" t="str">
        <f>_xlfn.XLOOKUP(A2324,attrition_cleaned!$A:$A,attrition_cleaned!$B:$B,"Missing")</f>
        <v>Yes</v>
      </c>
      <c r="L2324" s="9">
        <v>45875</v>
      </c>
      <c r="M2324">
        <f>_xlfn.XLOOKUP(A2324,compensation_cleaned!$A:$A,compensation_cleaned!$B:$B,"Missing")</f>
        <v>1126171</v>
      </c>
      <c r="N2324">
        <f>_xlfn.XLOOKUP(A2324,compensation_cleaned!$A:$A,compensation_cleaned!$C:$C,"Missing")</f>
        <v>129302</v>
      </c>
      <c r="O2324" t="str">
        <f>_xlfn.XLOOKUP(A2324,compensation_cleaned!$A:$A,compensation_cleaned!$D:$D,"Missing")</f>
        <v>L3</v>
      </c>
      <c r="P2324">
        <f>_xlfn.XLOOKUP(A2324,engagement_pivot!$A:$A,engagement_pivot!$B:$B,"Missing")</f>
        <v>2.6666666666666665</v>
      </c>
      <c r="Q2324" t="str">
        <f>IF(
  _xlfn.XLOOKUP(A2324, engagement_pivot!A:A, engagement_pivot!C:C, 0) &gt; 0,
  "Yes",
  "No"
)</f>
        <v>Yes</v>
      </c>
      <c r="R2324">
        <f t="shared" si="180"/>
        <v>49</v>
      </c>
      <c r="S2324" t="str">
        <f t="shared" si="181"/>
        <v>37+ months</v>
      </c>
      <c r="T2324">
        <f>_xlfn.XLOOKUP(A2324,performance_pivot!$A:$A,performance_pivot!$B:$B,"Missing")</f>
        <v>3.6666666666666665</v>
      </c>
      <c r="U2324">
        <f>_xlfn.XLOOKUP(A2324,compensation_cleaned!$A:$A,compensation_cleaned!$F:$F,"Missing")</f>
        <v>1044648.4727722772</v>
      </c>
      <c r="V2324" t="str">
        <f t="shared" si="182"/>
        <v>Above Avg Pay</v>
      </c>
      <c r="W2324" t="str">
        <f t="shared" si="183"/>
        <v>Low/Avg Performer</v>
      </c>
      <c r="Y2324" t="str">
        <f t="shared" si="184"/>
        <v>Overpaid Low Performer</v>
      </c>
    </row>
    <row r="2325" spans="1:25">
      <c r="A2325" s="11" t="s">
        <v>2511</v>
      </c>
      <c r="B2325" s="12" t="s">
        <v>19</v>
      </c>
      <c r="C2325" s="12">
        <v>31</v>
      </c>
      <c r="D2325" s="12" t="s">
        <v>12</v>
      </c>
      <c r="E2325" s="12" t="s">
        <v>33</v>
      </c>
      <c r="F2325" s="12" t="s">
        <v>34</v>
      </c>
      <c r="G2325" s="13">
        <v>42882</v>
      </c>
      <c r="H2325" s="12" t="s">
        <v>774</v>
      </c>
      <c r="I2325" s="12" t="s">
        <v>16</v>
      </c>
      <c r="J2325" s="14" t="s">
        <v>24</v>
      </c>
      <c r="K2325" t="str">
        <f>_xlfn.XLOOKUP(A2325,attrition_cleaned!$A:$A,attrition_cleaned!$B:$B,"Missing")</f>
        <v>No</v>
      </c>
      <c r="L2325" s="13"/>
      <c r="M2325">
        <f>_xlfn.XLOOKUP(A2325,compensation_cleaned!$A:$A,compensation_cleaned!$B:$B,"Missing")</f>
        <v>468786</v>
      </c>
      <c r="N2325">
        <f>_xlfn.XLOOKUP(A2325,compensation_cleaned!$A:$A,compensation_cleaned!$C:$C,"Missing")</f>
        <v>33442</v>
      </c>
      <c r="O2325" t="str">
        <f>_xlfn.XLOOKUP(A2325,compensation_cleaned!$A:$A,compensation_cleaned!$D:$D,"Missing")</f>
        <v>L1</v>
      </c>
      <c r="P2325">
        <f>_xlfn.XLOOKUP(A2325,engagement_pivot!$A:$A,engagement_pivot!$B:$B,"Missing")</f>
        <v>3.6666666666666665</v>
      </c>
      <c r="Q2325" t="str">
        <f>IF(
  _xlfn.XLOOKUP(A2325, engagement_pivot!A:A, engagement_pivot!C:C, 0) &gt; 0,
  "Yes",
  "No"
)</f>
        <v>Yes</v>
      </c>
      <c r="R2325">
        <f t="shared" si="180"/>
        <v>79</v>
      </c>
      <c r="S2325" t="str">
        <f t="shared" si="181"/>
        <v>37+ months</v>
      </c>
      <c r="T2325">
        <f>_xlfn.XLOOKUP(A2325,performance_pivot!$A:$A,performance_pivot!$B:$B,"Missing")</f>
        <v>4</v>
      </c>
      <c r="U2325">
        <f>_xlfn.XLOOKUP(A2325,compensation_cleaned!$A:$A,compensation_cleaned!$F:$F,"Missing")</f>
        <v>499723.03723404254</v>
      </c>
      <c r="V2325" t="str">
        <f t="shared" si="182"/>
        <v>Below Avg Pay</v>
      </c>
      <c r="W2325" t="str">
        <f t="shared" si="183"/>
        <v>High Performer</v>
      </c>
      <c r="Y2325" t="str">
        <f t="shared" si="184"/>
        <v>Underpaid High Performer</v>
      </c>
    </row>
    <row r="2326" spans="1:25">
      <c r="A2326" s="7" t="s">
        <v>2512</v>
      </c>
      <c r="B2326" s="8" t="s">
        <v>11</v>
      </c>
      <c r="C2326" s="8">
        <v>41</v>
      </c>
      <c r="D2326" s="8" t="s">
        <v>12</v>
      </c>
      <c r="E2326" s="8" t="s">
        <v>26</v>
      </c>
      <c r="F2326" s="8" t="s">
        <v>27</v>
      </c>
      <c r="G2326" s="9">
        <v>44917</v>
      </c>
      <c r="H2326" s="8" t="s">
        <v>215</v>
      </c>
      <c r="I2326" s="8" t="s">
        <v>31</v>
      </c>
      <c r="J2326" s="10" t="s">
        <v>24</v>
      </c>
      <c r="K2326" t="str">
        <f>_xlfn.XLOOKUP(A2326,attrition_cleaned!$A:$A,attrition_cleaned!$B:$B,"Missing")</f>
        <v>No</v>
      </c>
      <c r="L2326" s="9"/>
      <c r="M2326">
        <f>_xlfn.XLOOKUP(A2326,compensation_cleaned!$A:$A,compensation_cleaned!$B:$B,"Missing")</f>
        <v>646214</v>
      </c>
      <c r="N2326">
        <f>_xlfn.XLOOKUP(A2326,compensation_cleaned!$A:$A,compensation_cleaned!$C:$C,"Missing")</f>
        <v>53102</v>
      </c>
      <c r="O2326" t="str">
        <f>_xlfn.XLOOKUP(A2326,compensation_cleaned!$A:$A,compensation_cleaned!$D:$D,"Missing")</f>
        <v>L2</v>
      </c>
      <c r="P2326">
        <f>_xlfn.XLOOKUP(A2326,engagement_pivot!$A:$A,engagement_pivot!$B:$B,"Missing")</f>
        <v>2</v>
      </c>
      <c r="Q2326" t="str">
        <f>IF(
  _xlfn.XLOOKUP(A2326, engagement_pivot!A:A, engagement_pivot!C:C, 0) &gt; 0,
  "Yes",
  "No"
)</f>
        <v>Yes</v>
      </c>
      <c r="R2326">
        <f t="shared" si="180"/>
        <v>12</v>
      </c>
      <c r="S2326" t="str">
        <f t="shared" si="181"/>
        <v>0–12 months</v>
      </c>
      <c r="T2326">
        <f>_xlfn.XLOOKUP(A2326,performance_pivot!$A:$A,performance_pivot!$B:$B,"Missing")</f>
        <v>3.25</v>
      </c>
      <c r="U2326">
        <f>_xlfn.XLOOKUP(A2326,compensation_cleaned!$A:$A,compensation_cleaned!$F:$F,"Missing")</f>
        <v>746435.40070921986</v>
      </c>
      <c r="V2326" t="str">
        <f t="shared" si="182"/>
        <v>Below Avg Pay</v>
      </c>
      <c r="W2326" t="str">
        <f t="shared" si="183"/>
        <v>Low/Avg Performer</v>
      </c>
      <c r="Y2326" t="str">
        <f t="shared" si="184"/>
        <v>Low Pay &amp; Low Performance</v>
      </c>
    </row>
    <row r="2327" spans="1:25">
      <c r="A2327" s="11" t="s">
        <v>2513</v>
      </c>
      <c r="B2327" s="12" t="s">
        <v>11</v>
      </c>
      <c r="C2327" s="12">
        <v>26</v>
      </c>
      <c r="D2327" s="12" t="s">
        <v>12</v>
      </c>
      <c r="E2327" s="12" t="s">
        <v>33</v>
      </c>
      <c r="F2327" s="12" t="s">
        <v>112</v>
      </c>
      <c r="G2327" s="13">
        <v>45102</v>
      </c>
      <c r="H2327" s="12" t="s">
        <v>113</v>
      </c>
      <c r="I2327" s="12" t="s">
        <v>70</v>
      </c>
      <c r="J2327" s="14" t="s">
        <v>24</v>
      </c>
      <c r="K2327" t="str">
        <f>_xlfn.XLOOKUP(A2327,attrition_cleaned!$A:$A,attrition_cleaned!$B:$B,"Missing")</f>
        <v>No</v>
      </c>
      <c r="L2327" s="13"/>
      <c r="M2327">
        <f>_xlfn.XLOOKUP(A2327,compensation_cleaned!$A:$A,compensation_cleaned!$B:$B,"Missing")</f>
        <v>1752643</v>
      </c>
      <c r="N2327">
        <f>_xlfn.XLOOKUP(A2327,compensation_cleaned!$A:$A,compensation_cleaned!$C:$C,"Missing")</f>
        <v>159211</v>
      </c>
      <c r="O2327" t="str">
        <f>_xlfn.XLOOKUP(A2327,compensation_cleaned!$A:$A,compensation_cleaned!$D:$D,"Missing")</f>
        <v>L5</v>
      </c>
      <c r="P2327">
        <f>_xlfn.XLOOKUP(A2327,engagement_pivot!$A:$A,engagement_pivot!$B:$B,"Missing")</f>
        <v>1</v>
      </c>
      <c r="Q2327" t="str">
        <f>IF(
  _xlfn.XLOOKUP(A2327, engagement_pivot!A:A, engagement_pivot!C:C, 0) &gt; 0,
  "Yes",
  "No"
)</f>
        <v>Yes</v>
      </c>
      <c r="R2327">
        <f t="shared" si="180"/>
        <v>6</v>
      </c>
      <c r="S2327" t="str">
        <f t="shared" si="181"/>
        <v>0–12 months</v>
      </c>
      <c r="T2327">
        <f>_xlfn.XLOOKUP(A2327,performance_pivot!$A:$A,performance_pivot!$B:$B,"Missing")</f>
        <v>4</v>
      </c>
      <c r="U2327">
        <f>_xlfn.XLOOKUP(A2327,compensation_cleaned!$A:$A,compensation_cleaned!$F:$F,"Missing")</f>
        <v>1044648.4727722772</v>
      </c>
      <c r="V2327" t="str">
        <f t="shared" si="182"/>
        <v>Above Avg Pay</v>
      </c>
      <c r="W2327" t="str">
        <f t="shared" si="183"/>
        <v>High Performer</v>
      </c>
      <c r="Y2327" t="str">
        <f t="shared" si="184"/>
        <v>Well Aligned</v>
      </c>
    </row>
    <row r="2328" spans="1:25">
      <c r="A2328" s="7" t="s">
        <v>2514</v>
      </c>
      <c r="B2328" s="8" t="s">
        <v>19</v>
      </c>
      <c r="C2328" s="8">
        <v>30</v>
      </c>
      <c r="D2328" s="8" t="s">
        <v>12</v>
      </c>
      <c r="E2328" s="8" t="s">
        <v>26</v>
      </c>
      <c r="F2328" s="8" t="s">
        <v>27</v>
      </c>
      <c r="G2328" s="9">
        <v>43331</v>
      </c>
      <c r="H2328" s="8" t="s">
        <v>353</v>
      </c>
      <c r="I2328" s="8" t="s">
        <v>45</v>
      </c>
      <c r="J2328" s="10" t="s">
        <v>24</v>
      </c>
      <c r="K2328" t="str">
        <f>_xlfn.XLOOKUP(A2328,attrition_cleaned!$A:$A,attrition_cleaned!$B:$B,"Missing")</f>
        <v>No</v>
      </c>
      <c r="L2328" s="9"/>
      <c r="M2328">
        <f>_xlfn.XLOOKUP(A2328,compensation_cleaned!$A:$A,compensation_cleaned!$B:$B,"Missing")</f>
        <v>469783</v>
      </c>
      <c r="N2328">
        <f>_xlfn.XLOOKUP(A2328,compensation_cleaned!$A:$A,compensation_cleaned!$C:$C,"Missing")</f>
        <v>27707</v>
      </c>
      <c r="O2328" t="str">
        <f>_xlfn.XLOOKUP(A2328,compensation_cleaned!$A:$A,compensation_cleaned!$D:$D,"Missing")</f>
        <v>L1</v>
      </c>
      <c r="P2328">
        <f>_xlfn.XLOOKUP(A2328,engagement_pivot!$A:$A,engagement_pivot!$B:$B,"Missing")</f>
        <v>2.3333333333333335</v>
      </c>
      <c r="Q2328" t="str">
        <f>IF(
  _xlfn.XLOOKUP(A2328, engagement_pivot!A:A, engagement_pivot!C:C, 0) &gt; 0,
  "Yes",
  "No"
)</f>
        <v>Yes</v>
      </c>
      <c r="R2328">
        <f t="shared" si="180"/>
        <v>64</v>
      </c>
      <c r="S2328" t="str">
        <f t="shared" si="181"/>
        <v>37+ months</v>
      </c>
      <c r="T2328">
        <f>_xlfn.XLOOKUP(A2328,performance_pivot!$A:$A,performance_pivot!$B:$B,"Missing")</f>
        <v>3.5</v>
      </c>
      <c r="U2328">
        <f>_xlfn.XLOOKUP(A2328,compensation_cleaned!$A:$A,compensation_cleaned!$F:$F,"Missing")</f>
        <v>499723.03723404254</v>
      </c>
      <c r="V2328" t="str">
        <f t="shared" si="182"/>
        <v>Below Avg Pay</v>
      </c>
      <c r="W2328" t="str">
        <f t="shared" si="183"/>
        <v>Low/Avg Performer</v>
      </c>
      <c r="Y2328" t="str">
        <f t="shared" si="184"/>
        <v>Low Pay &amp; Low Performance</v>
      </c>
    </row>
    <row r="2329" spans="1:25">
      <c r="A2329" s="11" t="s">
        <v>2515</v>
      </c>
      <c r="B2329" s="12" t="s">
        <v>19</v>
      </c>
      <c r="C2329" s="12">
        <v>37</v>
      </c>
      <c r="D2329" s="12" t="s">
        <v>12</v>
      </c>
      <c r="E2329" s="12" t="s">
        <v>33</v>
      </c>
      <c r="F2329" s="12" t="s">
        <v>112</v>
      </c>
      <c r="G2329" s="13">
        <v>45015</v>
      </c>
      <c r="H2329" s="12" t="s">
        <v>449</v>
      </c>
      <c r="I2329" s="12" t="s">
        <v>70</v>
      </c>
      <c r="J2329" s="14" t="s">
        <v>24</v>
      </c>
      <c r="K2329" t="str">
        <f>_xlfn.XLOOKUP(A2329,attrition_cleaned!$A:$A,attrition_cleaned!$B:$B,"Missing")</f>
        <v>No</v>
      </c>
      <c r="L2329" s="13"/>
      <c r="M2329">
        <f>_xlfn.XLOOKUP(A2329,compensation_cleaned!$A:$A,compensation_cleaned!$B:$B,"Missing")</f>
        <v>1520087</v>
      </c>
      <c r="N2329">
        <f>_xlfn.XLOOKUP(A2329,compensation_cleaned!$A:$A,compensation_cleaned!$C:$C,"Missing")</f>
        <v>103009</v>
      </c>
      <c r="O2329" t="str">
        <f>_xlfn.XLOOKUP(A2329,compensation_cleaned!$A:$A,compensation_cleaned!$D:$D,"Missing")</f>
        <v>L4</v>
      </c>
      <c r="P2329">
        <f>_xlfn.XLOOKUP(A2329,engagement_pivot!$A:$A,engagement_pivot!$B:$B,"Missing")</f>
        <v>3.3333333333333335</v>
      </c>
      <c r="Q2329" t="str">
        <f>IF(
  _xlfn.XLOOKUP(A2329, engagement_pivot!A:A, engagement_pivot!C:C, 0) &gt; 0,
  "Yes",
  "No"
)</f>
        <v>Yes</v>
      </c>
      <c r="R2329">
        <f t="shared" si="180"/>
        <v>9</v>
      </c>
      <c r="S2329" t="str">
        <f t="shared" si="181"/>
        <v>0–12 months</v>
      </c>
      <c r="T2329">
        <f>_xlfn.XLOOKUP(A2329,performance_pivot!$A:$A,performance_pivot!$B:$B,"Missing")</f>
        <v>2.5</v>
      </c>
      <c r="U2329">
        <f>_xlfn.XLOOKUP(A2329,compensation_cleaned!$A:$A,compensation_cleaned!$F:$F,"Missing")</f>
        <v>1044648.4727722772</v>
      </c>
      <c r="V2329" t="str">
        <f t="shared" si="182"/>
        <v>Above Avg Pay</v>
      </c>
      <c r="W2329" t="str">
        <f t="shared" si="183"/>
        <v>Low/Avg Performer</v>
      </c>
      <c r="Y2329" t="str">
        <f t="shared" si="184"/>
        <v>Overpaid Low Performer</v>
      </c>
    </row>
    <row r="2330" spans="1:25">
      <c r="A2330" s="7" t="s">
        <v>2516</v>
      </c>
      <c r="B2330" s="8" t="s">
        <v>11</v>
      </c>
      <c r="C2330" s="8">
        <v>23</v>
      </c>
      <c r="D2330" s="8" t="s">
        <v>20</v>
      </c>
      <c r="E2330" s="8" t="s">
        <v>33</v>
      </c>
      <c r="F2330" s="8" t="s">
        <v>34</v>
      </c>
      <c r="G2330" s="9">
        <v>43011</v>
      </c>
      <c r="H2330" s="8" t="s">
        <v>462</v>
      </c>
      <c r="I2330" s="8" t="s">
        <v>45</v>
      </c>
      <c r="J2330" s="10" t="s">
        <v>24</v>
      </c>
      <c r="K2330" t="str">
        <f>_xlfn.XLOOKUP(A2330,attrition_cleaned!$A:$A,attrition_cleaned!$B:$B,"Missing")</f>
        <v>No</v>
      </c>
      <c r="L2330" s="9"/>
      <c r="M2330">
        <f>_xlfn.XLOOKUP(A2330,compensation_cleaned!$A:$A,compensation_cleaned!$B:$B,"Missing")</f>
        <v>1096014</v>
      </c>
      <c r="N2330">
        <f>_xlfn.XLOOKUP(A2330,compensation_cleaned!$A:$A,compensation_cleaned!$C:$C,"Missing")</f>
        <v>94178</v>
      </c>
      <c r="O2330" t="str">
        <f>_xlfn.XLOOKUP(A2330,compensation_cleaned!$A:$A,compensation_cleaned!$D:$D,"Missing")</f>
        <v>L3</v>
      </c>
      <c r="P2330">
        <f>_xlfn.XLOOKUP(A2330,engagement_pivot!$A:$A,engagement_pivot!$B:$B,"Missing")</f>
        <v>3</v>
      </c>
      <c r="Q2330" t="str">
        <f>IF(
  _xlfn.XLOOKUP(A2330, engagement_pivot!A:A, engagement_pivot!C:C, 0) &gt; 0,
  "Yes",
  "No"
)</f>
        <v>Yes</v>
      </c>
      <c r="R2330">
        <f t="shared" si="180"/>
        <v>74</v>
      </c>
      <c r="S2330" t="str">
        <f t="shared" si="181"/>
        <v>37+ months</v>
      </c>
      <c r="T2330">
        <f>_xlfn.XLOOKUP(A2330,performance_pivot!$A:$A,performance_pivot!$B:$B,"Missing")</f>
        <v>4</v>
      </c>
      <c r="U2330">
        <f>_xlfn.XLOOKUP(A2330,compensation_cleaned!$A:$A,compensation_cleaned!$F:$F,"Missing")</f>
        <v>1044648.4727722772</v>
      </c>
      <c r="V2330" t="str">
        <f t="shared" si="182"/>
        <v>Above Avg Pay</v>
      </c>
      <c r="W2330" t="str">
        <f t="shared" si="183"/>
        <v>High Performer</v>
      </c>
      <c r="Y2330" t="str">
        <f t="shared" si="184"/>
        <v>Well Aligned</v>
      </c>
    </row>
    <row r="2331" spans="1:25">
      <c r="A2331" s="11" t="s">
        <v>2517</v>
      </c>
      <c r="B2331" s="12" t="s">
        <v>19</v>
      </c>
      <c r="C2331" s="12">
        <v>26</v>
      </c>
      <c r="D2331" s="12" t="s">
        <v>12</v>
      </c>
      <c r="E2331" s="12" t="s">
        <v>13</v>
      </c>
      <c r="F2331" s="12" t="s">
        <v>14</v>
      </c>
      <c r="G2331" s="13">
        <v>43325</v>
      </c>
      <c r="H2331" s="12" t="s">
        <v>80</v>
      </c>
      <c r="I2331" s="12" t="s">
        <v>23</v>
      </c>
      <c r="J2331" s="14" t="s">
        <v>17</v>
      </c>
      <c r="K2331" t="str">
        <f>_xlfn.XLOOKUP(A2331,attrition_cleaned!$A:$A,attrition_cleaned!$B:$B,"Missing")</f>
        <v>No</v>
      </c>
      <c r="L2331" s="13"/>
      <c r="M2331">
        <f>_xlfn.XLOOKUP(A2331,compensation_cleaned!$A:$A,compensation_cleaned!$B:$B,"Missing")</f>
        <v>1121848</v>
      </c>
      <c r="N2331">
        <f>_xlfn.XLOOKUP(A2331,compensation_cleaned!$A:$A,compensation_cleaned!$C:$C,"Missing")</f>
        <v>138488</v>
      </c>
      <c r="O2331" t="str">
        <f>_xlfn.XLOOKUP(A2331,compensation_cleaned!$A:$A,compensation_cleaned!$D:$D,"Missing")</f>
        <v>L3</v>
      </c>
      <c r="P2331">
        <f>_xlfn.XLOOKUP(A2331,engagement_pivot!$A:$A,engagement_pivot!$B:$B,"Missing")</f>
        <v>5</v>
      </c>
      <c r="Q2331" t="str">
        <f>IF(
  _xlfn.XLOOKUP(A2331, engagement_pivot!A:A, engagement_pivot!C:C, 0) &gt; 0,
  "Yes",
  "No"
)</f>
        <v>Yes</v>
      </c>
      <c r="R2331">
        <f t="shared" si="180"/>
        <v>64</v>
      </c>
      <c r="S2331" t="str">
        <f t="shared" si="181"/>
        <v>37+ months</v>
      </c>
      <c r="T2331">
        <f>_xlfn.XLOOKUP(A2331,performance_pivot!$A:$A,performance_pivot!$B:$B,"Missing")</f>
        <v>4</v>
      </c>
      <c r="U2331">
        <f>_xlfn.XLOOKUP(A2331,compensation_cleaned!$A:$A,compensation_cleaned!$F:$F,"Missing")</f>
        <v>1044648.4727722772</v>
      </c>
      <c r="V2331" t="str">
        <f t="shared" si="182"/>
        <v>Above Avg Pay</v>
      </c>
      <c r="W2331" t="str">
        <f t="shared" si="183"/>
        <v>High Performer</v>
      </c>
      <c r="Y2331" t="str">
        <f t="shared" si="184"/>
        <v>Well Aligned</v>
      </c>
    </row>
    <row r="2332" spans="1:25">
      <c r="A2332" s="7" t="s">
        <v>2518</v>
      </c>
      <c r="B2332" s="8" t="s">
        <v>11</v>
      </c>
      <c r="C2332" s="8">
        <v>24</v>
      </c>
      <c r="D2332" s="8" t="s">
        <v>20</v>
      </c>
      <c r="E2332" s="8" t="s">
        <v>49</v>
      </c>
      <c r="F2332" s="8" t="s">
        <v>68</v>
      </c>
      <c r="G2332" s="9">
        <v>43630</v>
      </c>
      <c r="H2332" s="8" t="s">
        <v>656</v>
      </c>
      <c r="I2332" s="8" t="s">
        <v>16</v>
      </c>
      <c r="J2332" s="10" t="s">
        <v>24</v>
      </c>
      <c r="K2332" t="str">
        <f>_xlfn.XLOOKUP(A2332,attrition_cleaned!$A:$A,attrition_cleaned!$B:$B,"Missing")</f>
        <v>No</v>
      </c>
      <c r="L2332" s="9"/>
      <c r="M2332">
        <f>_xlfn.XLOOKUP(A2332,compensation_cleaned!$A:$A,compensation_cleaned!$B:$B,"Missing")</f>
        <v>1474014</v>
      </c>
      <c r="N2332">
        <f>_xlfn.XLOOKUP(A2332,compensation_cleaned!$A:$A,compensation_cleaned!$C:$C,"Missing")</f>
        <v>132896</v>
      </c>
      <c r="O2332" t="str">
        <f>_xlfn.XLOOKUP(A2332,compensation_cleaned!$A:$A,compensation_cleaned!$D:$D,"Missing")</f>
        <v>L4</v>
      </c>
      <c r="P2332">
        <f>_xlfn.XLOOKUP(A2332,engagement_pivot!$A:$A,engagement_pivot!$B:$B,"Missing")</f>
        <v>4</v>
      </c>
      <c r="Q2332" t="str">
        <f>IF(
  _xlfn.XLOOKUP(A2332, engagement_pivot!A:A, engagement_pivot!C:C, 0) &gt; 0,
  "Yes",
  "No"
)</f>
        <v>Yes</v>
      </c>
      <c r="R2332">
        <f t="shared" si="180"/>
        <v>54</v>
      </c>
      <c r="S2332" t="str">
        <f t="shared" si="181"/>
        <v>37+ months</v>
      </c>
      <c r="T2332">
        <f>_xlfn.XLOOKUP(A2332,performance_pivot!$A:$A,performance_pivot!$B:$B,"Missing")</f>
        <v>3.5</v>
      </c>
      <c r="U2332">
        <f>_xlfn.XLOOKUP(A2332,compensation_cleaned!$A:$A,compensation_cleaned!$F:$F,"Missing")</f>
        <v>1044648.4727722772</v>
      </c>
      <c r="V2332" t="str">
        <f t="shared" si="182"/>
        <v>Above Avg Pay</v>
      </c>
      <c r="W2332" t="str">
        <f t="shared" si="183"/>
        <v>Low/Avg Performer</v>
      </c>
      <c r="Y2332" t="str">
        <f t="shared" si="184"/>
        <v>Overpaid Low Performer</v>
      </c>
    </row>
    <row r="2333" spans="1:25">
      <c r="A2333" s="11" t="s">
        <v>2519</v>
      </c>
      <c r="B2333" s="12" t="s">
        <v>19</v>
      </c>
      <c r="C2333" s="12">
        <v>34</v>
      </c>
      <c r="D2333" s="12" t="s">
        <v>20</v>
      </c>
      <c r="E2333" s="12" t="s">
        <v>33</v>
      </c>
      <c r="F2333" s="12" t="s">
        <v>34</v>
      </c>
      <c r="G2333" s="13">
        <v>43190</v>
      </c>
      <c r="H2333" s="12" t="s">
        <v>315</v>
      </c>
      <c r="I2333" s="12" t="s">
        <v>16</v>
      </c>
      <c r="J2333" s="14" t="s">
        <v>24</v>
      </c>
      <c r="K2333" t="str">
        <f>_xlfn.XLOOKUP(A2333,attrition_cleaned!$A:$A,attrition_cleaned!$B:$B,"Missing")</f>
        <v>No</v>
      </c>
      <c r="L2333" s="13"/>
      <c r="M2333">
        <f>_xlfn.XLOOKUP(A2333,compensation_cleaned!$A:$A,compensation_cleaned!$B:$B,"Missing")</f>
        <v>978306</v>
      </c>
      <c r="N2333">
        <f>_xlfn.XLOOKUP(A2333,compensation_cleaned!$A:$A,compensation_cleaned!$C:$C,"Missing")</f>
        <v>54394</v>
      </c>
      <c r="O2333" t="str">
        <f>_xlfn.XLOOKUP(A2333,compensation_cleaned!$A:$A,compensation_cleaned!$D:$D,"Missing")</f>
        <v>L3</v>
      </c>
      <c r="P2333">
        <f>_xlfn.XLOOKUP(A2333,engagement_pivot!$A:$A,engagement_pivot!$B:$B,"Missing")</f>
        <v>5</v>
      </c>
      <c r="Q2333" t="str">
        <f>IF(
  _xlfn.XLOOKUP(A2333, engagement_pivot!A:A, engagement_pivot!C:C, 0) &gt; 0,
  "Yes",
  "No"
)</f>
        <v>Yes</v>
      </c>
      <c r="R2333">
        <f t="shared" si="180"/>
        <v>69</v>
      </c>
      <c r="S2333" t="str">
        <f t="shared" si="181"/>
        <v>37+ months</v>
      </c>
      <c r="T2333">
        <f>_xlfn.XLOOKUP(A2333,performance_pivot!$A:$A,performance_pivot!$B:$B,"Missing")</f>
        <v>2.75</v>
      </c>
      <c r="U2333">
        <f>_xlfn.XLOOKUP(A2333,compensation_cleaned!$A:$A,compensation_cleaned!$F:$F,"Missing")</f>
        <v>1044648.4727722772</v>
      </c>
      <c r="V2333" t="str">
        <f t="shared" si="182"/>
        <v>Below Avg Pay</v>
      </c>
      <c r="W2333" t="str">
        <f t="shared" si="183"/>
        <v>Low/Avg Performer</v>
      </c>
      <c r="Y2333" t="str">
        <f t="shared" si="184"/>
        <v>Low Pay &amp; Low Performance</v>
      </c>
    </row>
    <row r="2334" spans="1:25">
      <c r="A2334" s="7" t="s">
        <v>2520</v>
      </c>
      <c r="B2334" s="8" t="s">
        <v>11</v>
      </c>
      <c r="C2334" s="8">
        <v>23</v>
      </c>
      <c r="D2334" s="8" t="s">
        <v>12</v>
      </c>
      <c r="E2334" s="8" t="s">
        <v>33</v>
      </c>
      <c r="F2334" s="8" t="s">
        <v>112</v>
      </c>
      <c r="G2334" s="9">
        <v>43112</v>
      </c>
      <c r="H2334" s="8" t="s">
        <v>146</v>
      </c>
      <c r="I2334" s="8" t="s">
        <v>31</v>
      </c>
      <c r="J2334" s="10" t="s">
        <v>24</v>
      </c>
      <c r="K2334" t="str">
        <f>_xlfn.XLOOKUP(A2334,attrition_cleaned!$A:$A,attrition_cleaned!$B:$B,"Missing")</f>
        <v>No</v>
      </c>
      <c r="L2334" s="9"/>
      <c r="M2334">
        <f>_xlfn.XLOOKUP(A2334,compensation_cleaned!$A:$A,compensation_cleaned!$B:$B,"Missing")</f>
        <v>975434</v>
      </c>
      <c r="N2334">
        <f>_xlfn.XLOOKUP(A2334,compensation_cleaned!$A:$A,compensation_cleaned!$C:$C,"Missing")</f>
        <v>80444</v>
      </c>
      <c r="O2334" t="str">
        <f>_xlfn.XLOOKUP(A2334,compensation_cleaned!$A:$A,compensation_cleaned!$D:$D,"Missing")</f>
        <v>L3</v>
      </c>
      <c r="P2334">
        <f>_xlfn.XLOOKUP(A2334,engagement_pivot!$A:$A,engagement_pivot!$B:$B,"Missing")</f>
        <v>2</v>
      </c>
      <c r="Q2334" t="str">
        <f>IF(
  _xlfn.XLOOKUP(A2334, engagement_pivot!A:A, engagement_pivot!C:C, 0) &gt; 0,
  "Yes",
  "No"
)</f>
        <v>Yes</v>
      </c>
      <c r="R2334">
        <f t="shared" si="180"/>
        <v>71</v>
      </c>
      <c r="S2334" t="str">
        <f t="shared" si="181"/>
        <v>37+ months</v>
      </c>
      <c r="T2334">
        <f>_xlfn.XLOOKUP(A2334,performance_pivot!$A:$A,performance_pivot!$B:$B,"Missing")</f>
        <v>3.25</v>
      </c>
      <c r="U2334">
        <f>_xlfn.XLOOKUP(A2334,compensation_cleaned!$A:$A,compensation_cleaned!$F:$F,"Missing")</f>
        <v>1044648.4727722772</v>
      </c>
      <c r="V2334" t="str">
        <f t="shared" si="182"/>
        <v>Below Avg Pay</v>
      </c>
      <c r="W2334" t="str">
        <f t="shared" si="183"/>
        <v>Low/Avg Performer</v>
      </c>
      <c r="Y2334" t="str">
        <f t="shared" si="184"/>
        <v>Low Pay &amp; Low Performance</v>
      </c>
    </row>
    <row r="2335" spans="1:25">
      <c r="A2335" s="11" t="s">
        <v>2521</v>
      </c>
      <c r="B2335" s="12" t="s">
        <v>19</v>
      </c>
      <c r="C2335" s="12">
        <v>43</v>
      </c>
      <c r="D2335" s="12" t="s">
        <v>12</v>
      </c>
      <c r="E2335" s="12" t="s">
        <v>13</v>
      </c>
      <c r="F2335" s="12" t="s">
        <v>14</v>
      </c>
      <c r="G2335" s="13">
        <v>43706</v>
      </c>
      <c r="H2335" s="12" t="s">
        <v>215</v>
      </c>
      <c r="I2335" s="12" t="s">
        <v>16</v>
      </c>
      <c r="J2335" s="14" t="s">
        <v>24</v>
      </c>
      <c r="K2335" t="str">
        <f>_xlfn.XLOOKUP(A2335,attrition_cleaned!$A:$A,attrition_cleaned!$B:$B,"Missing")</f>
        <v>No</v>
      </c>
      <c r="L2335" s="13"/>
      <c r="M2335">
        <f>_xlfn.XLOOKUP(A2335,compensation_cleaned!$A:$A,compensation_cleaned!$B:$B,"Missing")</f>
        <v>588585</v>
      </c>
      <c r="N2335">
        <f>_xlfn.XLOOKUP(A2335,compensation_cleaned!$A:$A,compensation_cleaned!$C:$C,"Missing")</f>
        <v>41064</v>
      </c>
      <c r="O2335" t="str">
        <f>_xlfn.XLOOKUP(A2335,compensation_cleaned!$A:$A,compensation_cleaned!$D:$D,"Missing")</f>
        <v>L1</v>
      </c>
      <c r="P2335">
        <f>_xlfn.XLOOKUP(A2335,engagement_pivot!$A:$A,engagement_pivot!$B:$B,"Missing")</f>
        <v>3</v>
      </c>
      <c r="Q2335" t="str">
        <f>IF(
  _xlfn.XLOOKUP(A2335, engagement_pivot!A:A, engagement_pivot!C:C, 0) &gt; 0,
  "Yes",
  "No"
)</f>
        <v>Yes</v>
      </c>
      <c r="R2335">
        <f t="shared" si="180"/>
        <v>52</v>
      </c>
      <c r="S2335" t="str">
        <f t="shared" si="181"/>
        <v>37+ months</v>
      </c>
      <c r="T2335">
        <f>_xlfn.XLOOKUP(A2335,performance_pivot!$A:$A,performance_pivot!$B:$B,"Missing")</f>
        <v>3</v>
      </c>
      <c r="U2335">
        <f>_xlfn.XLOOKUP(A2335,compensation_cleaned!$A:$A,compensation_cleaned!$F:$F,"Missing")</f>
        <v>499723.03723404254</v>
      </c>
      <c r="V2335" t="str">
        <f t="shared" si="182"/>
        <v>Above Avg Pay</v>
      </c>
      <c r="W2335" t="str">
        <f t="shared" si="183"/>
        <v>Low/Avg Performer</v>
      </c>
      <c r="Y2335" t="str">
        <f t="shared" si="184"/>
        <v>Overpaid Low Performer</v>
      </c>
    </row>
    <row r="2336" spans="1:25">
      <c r="A2336" s="7" t="s">
        <v>2522</v>
      </c>
      <c r="B2336" s="8" t="s">
        <v>19</v>
      </c>
      <c r="C2336" s="8">
        <v>26</v>
      </c>
      <c r="D2336" s="8" t="s">
        <v>12</v>
      </c>
      <c r="E2336" s="8" t="s">
        <v>26</v>
      </c>
      <c r="F2336" s="8" t="s">
        <v>27</v>
      </c>
      <c r="G2336" s="9">
        <v>42858</v>
      </c>
      <c r="H2336" s="8" t="s">
        <v>263</v>
      </c>
      <c r="I2336" s="8" t="s">
        <v>56</v>
      </c>
      <c r="J2336" s="10" t="s">
        <v>24</v>
      </c>
      <c r="K2336" t="str">
        <f>_xlfn.XLOOKUP(A2336,attrition_cleaned!$A:$A,attrition_cleaned!$B:$B,"Missing")</f>
        <v>No</v>
      </c>
      <c r="L2336" s="9"/>
      <c r="M2336">
        <f>_xlfn.XLOOKUP(A2336,compensation_cleaned!$A:$A,compensation_cleaned!$B:$B,"Missing")</f>
        <v>1103217</v>
      </c>
      <c r="N2336">
        <f>_xlfn.XLOOKUP(A2336,compensation_cleaned!$A:$A,compensation_cleaned!$C:$C,"Missing")</f>
        <v>101297</v>
      </c>
      <c r="O2336" t="str">
        <f>_xlfn.XLOOKUP(A2336,compensation_cleaned!$A:$A,compensation_cleaned!$D:$D,"Missing")</f>
        <v>L3</v>
      </c>
      <c r="P2336">
        <f>_xlfn.XLOOKUP(A2336,engagement_pivot!$A:$A,engagement_pivot!$B:$B,"Missing")</f>
        <v>3</v>
      </c>
      <c r="Q2336" t="str">
        <f>IF(
  _xlfn.XLOOKUP(A2336, engagement_pivot!A:A, engagement_pivot!C:C, 0) &gt; 0,
  "Yes",
  "No"
)</f>
        <v>Yes</v>
      </c>
      <c r="R2336">
        <f t="shared" si="180"/>
        <v>79</v>
      </c>
      <c r="S2336" t="str">
        <f t="shared" si="181"/>
        <v>37+ months</v>
      </c>
      <c r="T2336">
        <f>_xlfn.XLOOKUP(A2336,performance_pivot!$A:$A,performance_pivot!$B:$B,"Missing")</f>
        <v>3</v>
      </c>
      <c r="U2336">
        <f>_xlfn.XLOOKUP(A2336,compensation_cleaned!$A:$A,compensation_cleaned!$F:$F,"Missing")</f>
        <v>1044648.4727722772</v>
      </c>
      <c r="V2336" t="str">
        <f t="shared" si="182"/>
        <v>Above Avg Pay</v>
      </c>
      <c r="W2336" t="str">
        <f t="shared" si="183"/>
        <v>Low/Avg Performer</v>
      </c>
      <c r="Y2336" t="str">
        <f t="shared" si="184"/>
        <v>Overpaid Low Performer</v>
      </c>
    </row>
    <row r="2337" spans="1:25">
      <c r="A2337" s="11" t="s">
        <v>2523</v>
      </c>
      <c r="B2337" s="12" t="s">
        <v>11</v>
      </c>
      <c r="C2337" s="12">
        <v>39</v>
      </c>
      <c r="D2337" s="12" t="s">
        <v>12</v>
      </c>
      <c r="E2337" s="12" t="s">
        <v>13</v>
      </c>
      <c r="F2337" s="12" t="s">
        <v>21</v>
      </c>
      <c r="G2337" s="13">
        <v>45000</v>
      </c>
      <c r="H2337" s="12" t="s">
        <v>41</v>
      </c>
      <c r="I2337" s="12" t="s">
        <v>70</v>
      </c>
      <c r="J2337" s="14" t="s">
        <v>24</v>
      </c>
      <c r="K2337" t="str">
        <f>_xlfn.XLOOKUP(A2337,attrition_cleaned!$A:$A,attrition_cleaned!$B:$B,"Missing")</f>
        <v>No</v>
      </c>
      <c r="L2337" s="13"/>
      <c r="M2337">
        <f>_xlfn.XLOOKUP(A2337,compensation_cleaned!$A:$A,compensation_cleaned!$B:$B,"Missing")</f>
        <v>2094199</v>
      </c>
      <c r="N2337">
        <f>_xlfn.XLOOKUP(A2337,compensation_cleaned!$A:$A,compensation_cleaned!$C:$C,"Missing")</f>
        <v>311203</v>
      </c>
      <c r="O2337" t="str">
        <f>_xlfn.XLOOKUP(A2337,compensation_cleaned!$A:$A,compensation_cleaned!$D:$D,"Missing")</f>
        <v>L5</v>
      </c>
      <c r="P2337">
        <f>_xlfn.XLOOKUP(A2337,engagement_pivot!$A:$A,engagement_pivot!$B:$B,"Missing")</f>
        <v>5</v>
      </c>
      <c r="Q2337" t="str">
        <f>IF(
  _xlfn.XLOOKUP(A2337, engagement_pivot!A:A, engagement_pivot!C:C, 0) &gt; 0,
  "Yes",
  "No"
)</f>
        <v>Yes</v>
      </c>
      <c r="R2337">
        <f t="shared" si="180"/>
        <v>9</v>
      </c>
      <c r="S2337" t="str">
        <f t="shared" si="181"/>
        <v>0–12 months</v>
      </c>
      <c r="T2337">
        <f>_xlfn.XLOOKUP(A2337,performance_pivot!$A:$A,performance_pivot!$B:$B,"Missing")</f>
        <v>3.6666666666666665</v>
      </c>
      <c r="U2337">
        <f>_xlfn.XLOOKUP(A2337,compensation_cleaned!$A:$A,compensation_cleaned!$F:$F,"Missing")</f>
        <v>1044648.4727722772</v>
      </c>
      <c r="V2337" t="str">
        <f t="shared" si="182"/>
        <v>Above Avg Pay</v>
      </c>
      <c r="W2337" t="str">
        <f t="shared" si="183"/>
        <v>Low/Avg Performer</v>
      </c>
      <c r="Y2337" t="str">
        <f t="shared" si="184"/>
        <v>Overpaid Low Performer</v>
      </c>
    </row>
    <row r="2338" spans="1:25">
      <c r="A2338" s="7" t="s">
        <v>2524</v>
      </c>
      <c r="B2338" s="8" t="s">
        <v>19</v>
      </c>
      <c r="C2338" s="8">
        <v>26</v>
      </c>
      <c r="D2338" s="8" t="s">
        <v>12</v>
      </c>
      <c r="E2338" s="8" t="s">
        <v>13</v>
      </c>
      <c r="F2338" s="8" t="s">
        <v>14</v>
      </c>
      <c r="G2338" s="9">
        <v>43333</v>
      </c>
      <c r="H2338" s="8" t="s">
        <v>60</v>
      </c>
      <c r="I2338" s="8" t="s">
        <v>23</v>
      </c>
      <c r="J2338" s="10" t="s">
        <v>24</v>
      </c>
      <c r="K2338" t="str">
        <f>_xlfn.XLOOKUP(A2338,attrition_cleaned!$A:$A,attrition_cleaned!$B:$B,"Missing")</f>
        <v>No</v>
      </c>
      <c r="L2338" s="9"/>
      <c r="M2338">
        <f>_xlfn.XLOOKUP(A2338,compensation_cleaned!$A:$A,compensation_cleaned!$B:$B,"Missing")</f>
        <v>626431</v>
      </c>
      <c r="N2338">
        <f>_xlfn.XLOOKUP(A2338,compensation_cleaned!$A:$A,compensation_cleaned!$C:$C,"Missing")</f>
        <v>78004</v>
      </c>
      <c r="O2338" t="str">
        <f>_xlfn.XLOOKUP(A2338,compensation_cleaned!$A:$A,compensation_cleaned!$D:$D,"Missing")</f>
        <v>L2</v>
      </c>
      <c r="P2338">
        <f>_xlfn.XLOOKUP(A2338,engagement_pivot!$A:$A,engagement_pivot!$B:$B,"Missing")</f>
        <v>5</v>
      </c>
      <c r="Q2338" t="str">
        <f>IF(
  _xlfn.XLOOKUP(A2338, engagement_pivot!A:A, engagement_pivot!C:C, 0) &gt; 0,
  "Yes",
  "No"
)</f>
        <v>Yes</v>
      </c>
      <c r="R2338">
        <f t="shared" si="180"/>
        <v>64</v>
      </c>
      <c r="S2338" t="str">
        <f t="shared" si="181"/>
        <v>37+ months</v>
      </c>
      <c r="T2338">
        <f>_xlfn.XLOOKUP(A2338,performance_pivot!$A:$A,performance_pivot!$B:$B,"Missing")</f>
        <v>4</v>
      </c>
      <c r="U2338">
        <f>_xlfn.XLOOKUP(A2338,compensation_cleaned!$A:$A,compensation_cleaned!$F:$F,"Missing")</f>
        <v>746435.40070921986</v>
      </c>
      <c r="V2338" t="str">
        <f t="shared" si="182"/>
        <v>Below Avg Pay</v>
      </c>
      <c r="W2338" t="str">
        <f t="shared" si="183"/>
        <v>High Performer</v>
      </c>
      <c r="Y2338" t="str">
        <f t="shared" si="184"/>
        <v>Underpaid High Performer</v>
      </c>
    </row>
    <row r="2339" spans="1:25">
      <c r="A2339" s="11" t="s">
        <v>2525</v>
      </c>
      <c r="B2339" s="12" t="s">
        <v>11</v>
      </c>
      <c r="C2339" s="12">
        <v>24</v>
      </c>
      <c r="D2339" s="12" t="s">
        <v>12</v>
      </c>
      <c r="E2339" s="12" t="s">
        <v>49</v>
      </c>
      <c r="F2339" s="12" t="s">
        <v>65</v>
      </c>
      <c r="G2339" s="13">
        <v>44774</v>
      </c>
      <c r="H2339" s="12" t="s">
        <v>429</v>
      </c>
      <c r="I2339" s="12" t="s">
        <v>31</v>
      </c>
      <c r="J2339" s="14" t="s">
        <v>24</v>
      </c>
      <c r="K2339" t="str">
        <f>_xlfn.XLOOKUP(A2339,attrition_cleaned!$A:$A,attrition_cleaned!$B:$B,"Missing")</f>
        <v>No</v>
      </c>
      <c r="L2339" s="13"/>
      <c r="M2339">
        <f>_xlfn.XLOOKUP(A2339,compensation_cleaned!$A:$A,compensation_cleaned!$B:$B,"Missing")</f>
        <v>1146808</v>
      </c>
      <c r="N2339">
        <f>_xlfn.XLOOKUP(A2339,compensation_cleaned!$A:$A,compensation_cleaned!$C:$C,"Missing")</f>
        <v>86893</v>
      </c>
      <c r="O2339" t="str">
        <f>_xlfn.XLOOKUP(A2339,compensation_cleaned!$A:$A,compensation_cleaned!$D:$D,"Missing")</f>
        <v>L3</v>
      </c>
      <c r="P2339">
        <f>_xlfn.XLOOKUP(A2339,engagement_pivot!$A:$A,engagement_pivot!$B:$B,"Missing")</f>
        <v>3</v>
      </c>
      <c r="Q2339" t="str">
        <f>IF(
  _xlfn.XLOOKUP(A2339, engagement_pivot!A:A, engagement_pivot!C:C, 0) &gt; 0,
  "Yes",
  "No"
)</f>
        <v>Yes</v>
      </c>
      <c r="R2339">
        <f t="shared" si="180"/>
        <v>16</v>
      </c>
      <c r="S2339" t="str">
        <f t="shared" si="181"/>
        <v>13–36 months</v>
      </c>
      <c r="T2339">
        <f>_xlfn.XLOOKUP(A2339,performance_pivot!$A:$A,performance_pivot!$B:$B,"Missing")</f>
        <v>2.6666666666666665</v>
      </c>
      <c r="U2339">
        <f>_xlfn.XLOOKUP(A2339,compensation_cleaned!$A:$A,compensation_cleaned!$F:$F,"Missing")</f>
        <v>1044648.4727722772</v>
      </c>
      <c r="V2339" t="str">
        <f t="shared" si="182"/>
        <v>Above Avg Pay</v>
      </c>
      <c r="W2339" t="str">
        <f t="shared" si="183"/>
        <v>Low/Avg Performer</v>
      </c>
      <c r="Y2339" t="str">
        <f t="shared" si="184"/>
        <v>Overpaid Low Performer</v>
      </c>
    </row>
    <row r="2340" spans="1:25">
      <c r="A2340" s="7" t="s">
        <v>2526</v>
      </c>
      <c r="B2340" s="8" t="s">
        <v>19</v>
      </c>
      <c r="C2340" s="8">
        <v>38</v>
      </c>
      <c r="D2340" s="8" t="s">
        <v>12</v>
      </c>
      <c r="E2340" s="8" t="s">
        <v>33</v>
      </c>
      <c r="F2340" s="8" t="s">
        <v>112</v>
      </c>
      <c r="G2340" s="9">
        <v>43814</v>
      </c>
      <c r="H2340" s="8" t="s">
        <v>233</v>
      </c>
      <c r="I2340" s="8" t="s">
        <v>23</v>
      </c>
      <c r="J2340" s="10" t="s">
        <v>24</v>
      </c>
      <c r="K2340" t="str">
        <f>_xlfn.XLOOKUP(A2340,attrition_cleaned!$A:$A,attrition_cleaned!$B:$B,"Missing")</f>
        <v>Yes</v>
      </c>
      <c r="L2340" s="9">
        <v>45164</v>
      </c>
      <c r="M2340">
        <f>_xlfn.XLOOKUP(A2340,compensation_cleaned!$A:$A,compensation_cleaned!$B:$B,"Missing")</f>
        <v>1062126</v>
      </c>
      <c r="N2340">
        <f>_xlfn.XLOOKUP(A2340,compensation_cleaned!$A:$A,compensation_cleaned!$C:$C,"Missing")</f>
        <v>68701</v>
      </c>
      <c r="O2340" t="str">
        <f>_xlfn.XLOOKUP(A2340,compensation_cleaned!$A:$A,compensation_cleaned!$D:$D,"Missing")</f>
        <v>L3</v>
      </c>
      <c r="P2340">
        <f>_xlfn.XLOOKUP(A2340,engagement_pivot!$A:$A,engagement_pivot!$B:$B,"Missing")</f>
        <v>4.5</v>
      </c>
      <c r="Q2340" t="str">
        <f>IF(
  _xlfn.XLOOKUP(A2340, engagement_pivot!A:A, engagement_pivot!C:C, 0) &gt; 0,
  "Yes",
  "No"
)</f>
        <v>Yes</v>
      </c>
      <c r="R2340">
        <f t="shared" si="180"/>
        <v>44</v>
      </c>
      <c r="S2340" t="str">
        <f t="shared" si="181"/>
        <v>37+ months</v>
      </c>
      <c r="T2340">
        <f>_xlfn.XLOOKUP(A2340,performance_pivot!$A:$A,performance_pivot!$B:$B,"Missing")</f>
        <v>3</v>
      </c>
      <c r="U2340">
        <f>_xlfn.XLOOKUP(A2340,compensation_cleaned!$A:$A,compensation_cleaned!$F:$F,"Missing")</f>
        <v>1044648.4727722772</v>
      </c>
      <c r="V2340" t="str">
        <f t="shared" si="182"/>
        <v>Above Avg Pay</v>
      </c>
      <c r="W2340" t="str">
        <f t="shared" si="183"/>
        <v>Low/Avg Performer</v>
      </c>
      <c r="Y2340" t="str">
        <f t="shared" si="184"/>
        <v>Overpaid Low Performer</v>
      </c>
    </row>
    <row r="2341" spans="1:25">
      <c r="A2341" s="11" t="s">
        <v>2527</v>
      </c>
      <c r="B2341" s="12" t="s">
        <v>19</v>
      </c>
      <c r="C2341" s="12">
        <v>32</v>
      </c>
      <c r="D2341" s="12" t="s">
        <v>12</v>
      </c>
      <c r="E2341" s="12" t="s">
        <v>26</v>
      </c>
      <c r="F2341" s="12" t="s">
        <v>27</v>
      </c>
      <c r="G2341" s="13">
        <v>43353</v>
      </c>
      <c r="H2341" s="12" t="s">
        <v>432</v>
      </c>
      <c r="I2341" s="12" t="s">
        <v>45</v>
      </c>
      <c r="J2341" s="14" t="s">
        <v>24</v>
      </c>
      <c r="K2341" t="str">
        <f>_xlfn.XLOOKUP(A2341,attrition_cleaned!$A:$A,attrition_cleaned!$B:$B,"Missing")</f>
        <v>No</v>
      </c>
      <c r="L2341" s="13"/>
      <c r="M2341">
        <f>_xlfn.XLOOKUP(A2341,compensation_cleaned!$A:$A,compensation_cleaned!$B:$B,"Missing")</f>
        <v>663833</v>
      </c>
      <c r="N2341">
        <f>_xlfn.XLOOKUP(A2341,compensation_cleaned!$A:$A,compensation_cleaned!$C:$C,"Missing")</f>
        <v>74613</v>
      </c>
      <c r="O2341" t="str">
        <f>_xlfn.XLOOKUP(A2341,compensation_cleaned!$A:$A,compensation_cleaned!$D:$D,"Missing")</f>
        <v>L2</v>
      </c>
      <c r="P2341">
        <f>_xlfn.XLOOKUP(A2341,engagement_pivot!$A:$A,engagement_pivot!$B:$B,"Missing")</f>
        <v>2</v>
      </c>
      <c r="Q2341" t="str">
        <f>IF(
  _xlfn.XLOOKUP(A2341, engagement_pivot!A:A, engagement_pivot!C:C, 0) &gt; 0,
  "Yes",
  "No"
)</f>
        <v>Yes</v>
      </c>
      <c r="R2341">
        <f t="shared" si="180"/>
        <v>63</v>
      </c>
      <c r="S2341" t="str">
        <f t="shared" si="181"/>
        <v>37+ months</v>
      </c>
      <c r="T2341">
        <f>_xlfn.XLOOKUP(A2341,performance_pivot!$A:$A,performance_pivot!$B:$B,"Missing")</f>
        <v>4</v>
      </c>
      <c r="U2341">
        <f>_xlfn.XLOOKUP(A2341,compensation_cleaned!$A:$A,compensation_cleaned!$F:$F,"Missing")</f>
        <v>746435.40070921986</v>
      </c>
      <c r="V2341" t="str">
        <f t="shared" si="182"/>
        <v>Below Avg Pay</v>
      </c>
      <c r="W2341" t="str">
        <f t="shared" si="183"/>
        <v>High Performer</v>
      </c>
      <c r="Y2341" t="str">
        <f t="shared" si="184"/>
        <v>Underpaid High Performer</v>
      </c>
    </row>
    <row r="2342" spans="1:25">
      <c r="A2342" s="7" t="s">
        <v>2528</v>
      </c>
      <c r="B2342" s="8" t="s">
        <v>11</v>
      </c>
      <c r="C2342" s="8">
        <v>44</v>
      </c>
      <c r="D2342" s="8" t="s">
        <v>12</v>
      </c>
      <c r="E2342" s="8" t="s">
        <v>49</v>
      </c>
      <c r="F2342" s="8" t="s">
        <v>65</v>
      </c>
      <c r="G2342" s="9">
        <v>43519</v>
      </c>
      <c r="H2342" s="8" t="s">
        <v>372</v>
      </c>
      <c r="I2342" s="8" t="s">
        <v>16</v>
      </c>
      <c r="J2342" s="10" t="s">
        <v>24</v>
      </c>
      <c r="K2342" t="str">
        <f>_xlfn.XLOOKUP(A2342,attrition_cleaned!$A:$A,attrition_cleaned!$B:$B,"Missing")</f>
        <v>No</v>
      </c>
      <c r="L2342" s="9"/>
      <c r="M2342">
        <f>_xlfn.XLOOKUP(A2342,compensation_cleaned!$A:$A,compensation_cleaned!$B:$B,"Missing")</f>
        <v>643813</v>
      </c>
      <c r="N2342">
        <f>_xlfn.XLOOKUP(A2342,compensation_cleaned!$A:$A,compensation_cleaned!$C:$C,"Missing")</f>
        <v>63857</v>
      </c>
      <c r="O2342" t="str">
        <f>_xlfn.XLOOKUP(A2342,compensation_cleaned!$A:$A,compensation_cleaned!$D:$D,"Missing")</f>
        <v>L2</v>
      </c>
      <c r="P2342">
        <f>_xlfn.XLOOKUP(A2342,engagement_pivot!$A:$A,engagement_pivot!$B:$B,"Missing")</f>
        <v>3</v>
      </c>
      <c r="Q2342" t="str">
        <f>IF(
  _xlfn.XLOOKUP(A2342, engagement_pivot!A:A, engagement_pivot!C:C, 0) &gt; 0,
  "Yes",
  "No"
)</f>
        <v>Yes</v>
      </c>
      <c r="R2342">
        <f t="shared" si="180"/>
        <v>58</v>
      </c>
      <c r="S2342" t="str">
        <f t="shared" si="181"/>
        <v>37+ months</v>
      </c>
      <c r="T2342">
        <f>_xlfn.XLOOKUP(A2342,performance_pivot!$A:$A,performance_pivot!$B:$B,"Missing")</f>
        <v>3</v>
      </c>
      <c r="U2342">
        <f>_xlfn.XLOOKUP(A2342,compensation_cleaned!$A:$A,compensation_cleaned!$F:$F,"Missing")</f>
        <v>746435.40070921986</v>
      </c>
      <c r="V2342" t="str">
        <f t="shared" si="182"/>
        <v>Below Avg Pay</v>
      </c>
      <c r="W2342" t="str">
        <f t="shared" si="183"/>
        <v>Low/Avg Performer</v>
      </c>
      <c r="Y2342" t="str">
        <f t="shared" si="184"/>
        <v>Low Pay &amp; Low Performance</v>
      </c>
    </row>
    <row r="2343" spans="1:25">
      <c r="A2343" s="11" t="s">
        <v>2529</v>
      </c>
      <c r="B2343" s="12" t="s">
        <v>19</v>
      </c>
      <c r="C2343" s="12">
        <v>35</v>
      </c>
      <c r="D2343" s="12" t="s">
        <v>12</v>
      </c>
      <c r="E2343" s="12" t="s">
        <v>37</v>
      </c>
      <c r="F2343" s="12" t="s">
        <v>38</v>
      </c>
      <c r="G2343" s="13">
        <v>45133</v>
      </c>
      <c r="H2343" s="12" t="s">
        <v>198</v>
      </c>
      <c r="I2343" s="12" t="s">
        <v>16</v>
      </c>
      <c r="J2343" s="14" t="s">
        <v>24</v>
      </c>
      <c r="K2343" t="str">
        <f>_xlfn.XLOOKUP(A2343,attrition_cleaned!$A:$A,attrition_cleaned!$B:$B,"Missing")</f>
        <v>No</v>
      </c>
      <c r="L2343" s="13"/>
      <c r="M2343">
        <f>_xlfn.XLOOKUP(A2343,compensation_cleaned!$A:$A,compensation_cleaned!$B:$B,"Missing")</f>
        <v>1506701</v>
      </c>
      <c r="N2343">
        <f>_xlfn.XLOOKUP(A2343,compensation_cleaned!$A:$A,compensation_cleaned!$C:$C,"Missing")</f>
        <v>77872</v>
      </c>
      <c r="O2343" t="str">
        <f>_xlfn.XLOOKUP(A2343,compensation_cleaned!$A:$A,compensation_cleaned!$D:$D,"Missing")</f>
        <v>L4</v>
      </c>
      <c r="P2343">
        <f>_xlfn.XLOOKUP(A2343,engagement_pivot!$A:$A,engagement_pivot!$B:$B,"Missing")</f>
        <v>5</v>
      </c>
      <c r="Q2343" t="str">
        <f>IF(
  _xlfn.XLOOKUP(A2343, engagement_pivot!A:A, engagement_pivot!C:C, 0) &gt; 0,
  "Yes",
  "No"
)</f>
        <v>Yes</v>
      </c>
      <c r="R2343">
        <f t="shared" si="180"/>
        <v>5</v>
      </c>
      <c r="S2343" t="str">
        <f t="shared" si="181"/>
        <v>0–12 months</v>
      </c>
      <c r="T2343">
        <f>_xlfn.XLOOKUP(A2343,performance_pivot!$A:$A,performance_pivot!$B:$B,"Missing")</f>
        <v>3.6666666666666665</v>
      </c>
      <c r="U2343">
        <f>_xlfn.XLOOKUP(A2343,compensation_cleaned!$A:$A,compensation_cleaned!$F:$F,"Missing")</f>
        <v>1044648.4727722772</v>
      </c>
      <c r="V2343" t="str">
        <f t="shared" si="182"/>
        <v>Above Avg Pay</v>
      </c>
      <c r="W2343" t="str">
        <f t="shared" si="183"/>
        <v>Low/Avg Performer</v>
      </c>
      <c r="Y2343" t="str">
        <f t="shared" si="184"/>
        <v>Overpaid Low Performer</v>
      </c>
    </row>
    <row r="2344" spans="1:25">
      <c r="A2344" s="7" t="s">
        <v>2530</v>
      </c>
      <c r="B2344" s="8" t="s">
        <v>11</v>
      </c>
      <c r="C2344" s="8">
        <v>23</v>
      </c>
      <c r="D2344" s="8" t="s">
        <v>12</v>
      </c>
      <c r="E2344" s="8" t="s">
        <v>33</v>
      </c>
      <c r="F2344" s="8" t="s">
        <v>34</v>
      </c>
      <c r="G2344" s="9">
        <v>44779</v>
      </c>
      <c r="H2344" s="8" t="s">
        <v>244</v>
      </c>
      <c r="I2344" s="8" t="s">
        <v>56</v>
      </c>
      <c r="J2344" s="10" t="s">
        <v>24</v>
      </c>
      <c r="K2344" t="str">
        <f>_xlfn.XLOOKUP(A2344,attrition_cleaned!$A:$A,attrition_cleaned!$B:$B,"Missing")</f>
        <v>No</v>
      </c>
      <c r="L2344" s="9"/>
      <c r="M2344">
        <f>_xlfn.XLOOKUP(A2344,compensation_cleaned!$A:$A,compensation_cleaned!$B:$B,"Missing")</f>
        <v>820737</v>
      </c>
      <c r="N2344">
        <f>_xlfn.XLOOKUP(A2344,compensation_cleaned!$A:$A,compensation_cleaned!$C:$C,"Missing")</f>
        <v>52162</v>
      </c>
      <c r="O2344" t="str">
        <f>_xlfn.XLOOKUP(A2344,compensation_cleaned!$A:$A,compensation_cleaned!$D:$D,"Missing")</f>
        <v>L2</v>
      </c>
      <c r="P2344">
        <f>_xlfn.XLOOKUP(A2344,engagement_pivot!$A:$A,engagement_pivot!$B:$B,"Missing")</f>
        <v>5</v>
      </c>
      <c r="Q2344" t="str">
        <f>IF(
  _xlfn.XLOOKUP(A2344, engagement_pivot!A:A, engagement_pivot!C:C, 0) &gt; 0,
  "Yes",
  "No"
)</f>
        <v>Yes</v>
      </c>
      <c r="R2344">
        <f t="shared" si="180"/>
        <v>16</v>
      </c>
      <c r="S2344" t="str">
        <f t="shared" si="181"/>
        <v>13–36 months</v>
      </c>
      <c r="T2344">
        <f>_xlfn.XLOOKUP(A2344,performance_pivot!$A:$A,performance_pivot!$B:$B,"Missing")</f>
        <v>2.5</v>
      </c>
      <c r="U2344">
        <f>_xlfn.XLOOKUP(A2344,compensation_cleaned!$A:$A,compensation_cleaned!$F:$F,"Missing")</f>
        <v>746435.40070921986</v>
      </c>
      <c r="V2344" t="str">
        <f t="shared" si="182"/>
        <v>Above Avg Pay</v>
      </c>
      <c r="W2344" t="str">
        <f t="shared" si="183"/>
        <v>Low/Avg Performer</v>
      </c>
      <c r="Y2344" t="str">
        <f t="shared" si="184"/>
        <v>Overpaid Low Performer</v>
      </c>
    </row>
    <row r="2345" spans="1:25">
      <c r="A2345" s="11" t="s">
        <v>2531</v>
      </c>
      <c r="B2345" s="12" t="s">
        <v>19</v>
      </c>
      <c r="C2345" s="12">
        <v>32</v>
      </c>
      <c r="D2345" s="12" t="s">
        <v>20</v>
      </c>
      <c r="E2345" s="12" t="s">
        <v>33</v>
      </c>
      <c r="F2345" s="12" t="s">
        <v>34</v>
      </c>
      <c r="G2345" s="13">
        <v>45170</v>
      </c>
      <c r="H2345" s="12" t="s">
        <v>530</v>
      </c>
      <c r="I2345" s="12" t="s">
        <v>31</v>
      </c>
      <c r="J2345" s="14" t="s">
        <v>24</v>
      </c>
      <c r="K2345" t="str">
        <f>_xlfn.XLOOKUP(A2345,attrition_cleaned!$A:$A,attrition_cleaned!$B:$B,"Missing")</f>
        <v>No</v>
      </c>
      <c r="L2345" s="13"/>
      <c r="M2345">
        <f>_xlfn.XLOOKUP(A2345,compensation_cleaned!$A:$A,compensation_cleaned!$B:$B,"Missing")</f>
        <v>413284</v>
      </c>
      <c r="N2345">
        <f>_xlfn.XLOOKUP(A2345,compensation_cleaned!$A:$A,compensation_cleaned!$C:$C,"Missing")</f>
        <v>26651</v>
      </c>
      <c r="O2345" t="str">
        <f>_xlfn.XLOOKUP(A2345,compensation_cleaned!$A:$A,compensation_cleaned!$D:$D,"Missing")</f>
        <v>L1</v>
      </c>
      <c r="P2345">
        <f>_xlfn.XLOOKUP(A2345,engagement_pivot!$A:$A,engagement_pivot!$B:$B,"Missing")</f>
        <v>3</v>
      </c>
      <c r="Q2345" t="str">
        <f>IF(
  _xlfn.XLOOKUP(A2345, engagement_pivot!A:A, engagement_pivot!C:C, 0) &gt; 0,
  "Yes",
  "No"
)</f>
        <v>Yes</v>
      </c>
      <c r="R2345">
        <f t="shared" si="180"/>
        <v>3</v>
      </c>
      <c r="S2345" t="str">
        <f t="shared" si="181"/>
        <v>0–12 months</v>
      </c>
      <c r="T2345">
        <f>_xlfn.XLOOKUP(A2345,performance_pivot!$A:$A,performance_pivot!$B:$B,"Missing")</f>
        <v>5</v>
      </c>
      <c r="U2345">
        <f>_xlfn.XLOOKUP(A2345,compensation_cleaned!$A:$A,compensation_cleaned!$F:$F,"Missing")</f>
        <v>499723.03723404254</v>
      </c>
      <c r="V2345" t="str">
        <f t="shared" si="182"/>
        <v>Below Avg Pay</v>
      </c>
      <c r="W2345" t="str">
        <f t="shared" si="183"/>
        <v>High Performer</v>
      </c>
      <c r="Y2345" t="str">
        <f t="shared" si="184"/>
        <v>Underpaid High Performer</v>
      </c>
    </row>
    <row r="2346" spans="1:25">
      <c r="A2346" s="7" t="s">
        <v>2532</v>
      </c>
      <c r="B2346" s="8" t="s">
        <v>11</v>
      </c>
      <c r="C2346" s="8">
        <v>36</v>
      </c>
      <c r="D2346" s="8" t="s">
        <v>12</v>
      </c>
      <c r="E2346" s="8" t="s">
        <v>37</v>
      </c>
      <c r="F2346" s="8" t="s">
        <v>38</v>
      </c>
      <c r="G2346" s="9">
        <v>44961</v>
      </c>
      <c r="H2346" s="8" t="s">
        <v>113</v>
      </c>
      <c r="I2346" s="8" t="s">
        <v>70</v>
      </c>
      <c r="J2346" s="10" t="s">
        <v>24</v>
      </c>
      <c r="K2346" t="str">
        <f>_xlfn.XLOOKUP(A2346,attrition_cleaned!$A:$A,attrition_cleaned!$B:$B,"Missing")</f>
        <v>No</v>
      </c>
      <c r="L2346" s="9"/>
      <c r="M2346">
        <f>_xlfn.XLOOKUP(A2346,compensation_cleaned!$A:$A,compensation_cleaned!$B:$B,"Missing")</f>
        <v>446305</v>
      </c>
      <c r="N2346">
        <f>_xlfn.XLOOKUP(A2346,compensation_cleaned!$A:$A,compensation_cleaned!$C:$C,"Missing")</f>
        <v>48741</v>
      </c>
      <c r="O2346" t="str">
        <f>_xlfn.XLOOKUP(A2346,compensation_cleaned!$A:$A,compensation_cleaned!$D:$D,"Missing")</f>
        <v>L1</v>
      </c>
      <c r="P2346">
        <f>_xlfn.XLOOKUP(A2346,engagement_pivot!$A:$A,engagement_pivot!$B:$B,"Missing")</f>
        <v>5</v>
      </c>
      <c r="Q2346" t="str">
        <f>IF(
  _xlfn.XLOOKUP(A2346, engagement_pivot!A:A, engagement_pivot!C:C, 0) &gt; 0,
  "Yes",
  "No"
)</f>
        <v>Yes</v>
      </c>
      <c r="R2346">
        <f t="shared" si="180"/>
        <v>10</v>
      </c>
      <c r="S2346" t="str">
        <f t="shared" si="181"/>
        <v>0–12 months</v>
      </c>
      <c r="T2346">
        <f>_xlfn.XLOOKUP(A2346,performance_pivot!$A:$A,performance_pivot!$B:$B,"Missing")</f>
        <v>3.6666666666666665</v>
      </c>
      <c r="U2346">
        <f>_xlfn.XLOOKUP(A2346,compensation_cleaned!$A:$A,compensation_cleaned!$F:$F,"Missing")</f>
        <v>499723.03723404254</v>
      </c>
      <c r="V2346" t="str">
        <f t="shared" si="182"/>
        <v>Below Avg Pay</v>
      </c>
      <c r="W2346" t="str">
        <f t="shared" si="183"/>
        <v>Low/Avg Performer</v>
      </c>
      <c r="Y2346" t="str">
        <f t="shared" si="184"/>
        <v>Low Pay &amp; Low Performance</v>
      </c>
    </row>
    <row r="2347" spans="1:25">
      <c r="A2347" s="11" t="s">
        <v>2533</v>
      </c>
      <c r="B2347" s="12" t="s">
        <v>19</v>
      </c>
      <c r="C2347" s="12">
        <v>41</v>
      </c>
      <c r="D2347" s="12" t="s">
        <v>12</v>
      </c>
      <c r="E2347" s="12" t="s">
        <v>33</v>
      </c>
      <c r="F2347" s="12" t="s">
        <v>112</v>
      </c>
      <c r="G2347" s="13">
        <v>45247</v>
      </c>
      <c r="H2347" s="12" t="s">
        <v>207</v>
      </c>
      <c r="I2347" s="12" t="s">
        <v>23</v>
      </c>
      <c r="J2347" s="14" t="s">
        <v>24</v>
      </c>
      <c r="K2347" t="str">
        <f>_xlfn.XLOOKUP(A2347,attrition_cleaned!$A:$A,attrition_cleaned!$B:$B,"Missing")</f>
        <v>Yes</v>
      </c>
      <c r="L2347" s="13">
        <v>45753</v>
      </c>
      <c r="M2347">
        <f>_xlfn.XLOOKUP(A2347,compensation_cleaned!$A:$A,compensation_cleaned!$B:$B,"Missing")</f>
        <v>600997</v>
      </c>
      <c r="N2347">
        <f>_xlfn.XLOOKUP(A2347,compensation_cleaned!$A:$A,compensation_cleaned!$C:$C,"Missing")</f>
        <v>82201</v>
      </c>
      <c r="O2347" t="str">
        <f>_xlfn.XLOOKUP(A2347,compensation_cleaned!$A:$A,compensation_cleaned!$D:$D,"Missing")</f>
        <v>L2</v>
      </c>
      <c r="P2347">
        <f>_xlfn.XLOOKUP(A2347,engagement_pivot!$A:$A,engagement_pivot!$B:$B,"Missing")</f>
        <v>3.3333333333333335</v>
      </c>
      <c r="Q2347" t="str">
        <f>IF(
  _xlfn.XLOOKUP(A2347, engagement_pivot!A:A, engagement_pivot!C:C, 0) &gt; 0,
  "Yes",
  "No"
)</f>
        <v>Yes</v>
      </c>
      <c r="R2347">
        <f t="shared" si="180"/>
        <v>16</v>
      </c>
      <c r="S2347" t="str">
        <f t="shared" si="181"/>
        <v>13–36 months</v>
      </c>
      <c r="T2347">
        <f>_xlfn.XLOOKUP(A2347,performance_pivot!$A:$A,performance_pivot!$B:$B,"Missing")</f>
        <v>4.333333333333333</v>
      </c>
      <c r="U2347">
        <f>_xlfn.XLOOKUP(A2347,compensation_cleaned!$A:$A,compensation_cleaned!$F:$F,"Missing")</f>
        <v>746435.40070921986</v>
      </c>
      <c r="V2347" t="str">
        <f t="shared" si="182"/>
        <v>Below Avg Pay</v>
      </c>
      <c r="W2347" t="str">
        <f t="shared" si="183"/>
        <v>High Performer</v>
      </c>
      <c r="Y2347" t="str">
        <f t="shared" si="184"/>
        <v>Underpaid High Performer</v>
      </c>
    </row>
    <row r="2348" spans="1:25">
      <c r="A2348" s="7" t="s">
        <v>2534</v>
      </c>
      <c r="B2348" s="8" t="s">
        <v>11</v>
      </c>
      <c r="C2348" s="8">
        <v>31</v>
      </c>
      <c r="D2348" s="8" t="s">
        <v>20</v>
      </c>
      <c r="E2348" s="8" t="s">
        <v>33</v>
      </c>
      <c r="F2348" s="8" t="s">
        <v>112</v>
      </c>
      <c r="G2348" s="9">
        <v>43262</v>
      </c>
      <c r="H2348" s="8" t="s">
        <v>210</v>
      </c>
      <c r="I2348" s="8" t="s">
        <v>70</v>
      </c>
      <c r="J2348" s="10" t="s">
        <v>24</v>
      </c>
      <c r="K2348" t="str">
        <f>_xlfn.XLOOKUP(A2348,attrition_cleaned!$A:$A,attrition_cleaned!$B:$B,"Missing")</f>
        <v>No</v>
      </c>
      <c r="L2348" s="9"/>
      <c r="M2348">
        <f>_xlfn.XLOOKUP(A2348,compensation_cleaned!$A:$A,compensation_cleaned!$B:$B,"Missing")</f>
        <v>1557351</v>
      </c>
      <c r="N2348">
        <f>_xlfn.XLOOKUP(A2348,compensation_cleaned!$A:$A,compensation_cleaned!$C:$C,"Missing")</f>
        <v>156772</v>
      </c>
      <c r="O2348" t="str">
        <f>_xlfn.XLOOKUP(A2348,compensation_cleaned!$A:$A,compensation_cleaned!$D:$D,"Missing")</f>
        <v>L4</v>
      </c>
      <c r="P2348">
        <f>_xlfn.XLOOKUP(A2348,engagement_pivot!$A:$A,engagement_pivot!$B:$B,"Missing")</f>
        <v>3</v>
      </c>
      <c r="Q2348" t="str">
        <f>IF(
  _xlfn.XLOOKUP(A2348, engagement_pivot!A:A, engagement_pivot!C:C, 0) &gt; 0,
  "Yes",
  "No"
)</f>
        <v>Yes</v>
      </c>
      <c r="R2348">
        <f t="shared" si="180"/>
        <v>66</v>
      </c>
      <c r="S2348" t="str">
        <f t="shared" si="181"/>
        <v>37+ months</v>
      </c>
      <c r="T2348">
        <f>_xlfn.XLOOKUP(A2348,performance_pivot!$A:$A,performance_pivot!$B:$B,"Missing")</f>
        <v>3</v>
      </c>
      <c r="U2348">
        <f>_xlfn.XLOOKUP(A2348,compensation_cleaned!$A:$A,compensation_cleaned!$F:$F,"Missing")</f>
        <v>1044648.4727722772</v>
      </c>
      <c r="V2348" t="str">
        <f t="shared" si="182"/>
        <v>Above Avg Pay</v>
      </c>
      <c r="W2348" t="str">
        <f t="shared" si="183"/>
        <v>Low/Avg Performer</v>
      </c>
      <c r="Y2348" t="str">
        <f t="shared" si="184"/>
        <v>Overpaid Low Performer</v>
      </c>
    </row>
    <row r="2349" spans="1:25">
      <c r="A2349" s="11" t="s">
        <v>2535</v>
      </c>
      <c r="B2349" s="12" t="s">
        <v>19</v>
      </c>
      <c r="C2349" s="12">
        <v>41</v>
      </c>
      <c r="D2349" s="12" t="s">
        <v>12</v>
      </c>
      <c r="E2349" s="12" t="s">
        <v>13</v>
      </c>
      <c r="F2349" s="12" t="s">
        <v>21</v>
      </c>
      <c r="G2349" s="13">
        <v>43331</v>
      </c>
      <c r="H2349" s="12" t="s">
        <v>552</v>
      </c>
      <c r="I2349" s="12" t="s">
        <v>56</v>
      </c>
      <c r="J2349" s="14" t="s">
        <v>24</v>
      </c>
      <c r="K2349" t="str">
        <f>_xlfn.XLOOKUP(A2349,attrition_cleaned!$A:$A,attrition_cleaned!$B:$B,"Missing")</f>
        <v>No</v>
      </c>
      <c r="L2349" s="13"/>
      <c r="M2349">
        <f>_xlfn.XLOOKUP(A2349,compensation_cleaned!$A:$A,compensation_cleaned!$B:$B,"Missing")</f>
        <v>1506245</v>
      </c>
      <c r="N2349">
        <f>_xlfn.XLOOKUP(A2349,compensation_cleaned!$A:$A,compensation_cleaned!$C:$C,"Missing")</f>
        <v>159641</v>
      </c>
      <c r="O2349" t="str">
        <f>_xlfn.XLOOKUP(A2349,compensation_cleaned!$A:$A,compensation_cleaned!$D:$D,"Missing")</f>
        <v>L4</v>
      </c>
      <c r="P2349">
        <f>_xlfn.XLOOKUP(A2349,engagement_pivot!$A:$A,engagement_pivot!$B:$B,"Missing")</f>
        <v>3.5</v>
      </c>
      <c r="Q2349" t="str">
        <f>IF(
  _xlfn.XLOOKUP(A2349, engagement_pivot!A:A, engagement_pivot!C:C, 0) &gt; 0,
  "Yes",
  "No"
)</f>
        <v>Yes</v>
      </c>
      <c r="R2349">
        <f t="shared" si="180"/>
        <v>64</v>
      </c>
      <c r="S2349" t="str">
        <f t="shared" si="181"/>
        <v>37+ months</v>
      </c>
      <c r="T2349">
        <f>_xlfn.XLOOKUP(A2349,performance_pivot!$A:$A,performance_pivot!$B:$B,"Missing")</f>
        <v>4</v>
      </c>
      <c r="U2349">
        <f>_xlfn.XLOOKUP(A2349,compensation_cleaned!$A:$A,compensation_cleaned!$F:$F,"Missing")</f>
        <v>1044648.4727722772</v>
      </c>
      <c r="V2349" t="str">
        <f t="shared" si="182"/>
        <v>Above Avg Pay</v>
      </c>
      <c r="W2349" t="str">
        <f t="shared" si="183"/>
        <v>High Performer</v>
      </c>
      <c r="Y2349" t="str">
        <f t="shared" si="184"/>
        <v>Well Aligned</v>
      </c>
    </row>
    <row r="2350" spans="1:25">
      <c r="A2350" s="7" t="s">
        <v>2536</v>
      </c>
      <c r="B2350" s="8" t="s">
        <v>19</v>
      </c>
      <c r="C2350" s="8">
        <v>41</v>
      </c>
      <c r="D2350" s="8" t="s">
        <v>12</v>
      </c>
      <c r="E2350" s="8" t="s">
        <v>37</v>
      </c>
      <c r="F2350" s="8" t="s">
        <v>43</v>
      </c>
      <c r="G2350" s="9">
        <v>43905</v>
      </c>
      <c r="H2350" s="8" t="s">
        <v>229</v>
      </c>
      <c r="I2350" s="8" t="s">
        <v>23</v>
      </c>
      <c r="J2350" s="10" t="s">
        <v>24</v>
      </c>
      <c r="K2350" t="str">
        <f>_xlfn.XLOOKUP(A2350,attrition_cleaned!$A:$A,attrition_cleaned!$B:$B,"Missing")</f>
        <v>No</v>
      </c>
      <c r="L2350" s="9"/>
      <c r="M2350">
        <f>_xlfn.XLOOKUP(A2350,compensation_cleaned!$A:$A,compensation_cleaned!$B:$B,"Missing")</f>
        <v>631031</v>
      </c>
      <c r="N2350">
        <f>_xlfn.XLOOKUP(A2350,compensation_cleaned!$A:$A,compensation_cleaned!$C:$C,"Missing")</f>
        <v>81445</v>
      </c>
      <c r="O2350" t="str">
        <f>_xlfn.XLOOKUP(A2350,compensation_cleaned!$A:$A,compensation_cleaned!$D:$D,"Missing")</f>
        <v>L2</v>
      </c>
      <c r="P2350">
        <f>_xlfn.XLOOKUP(A2350,engagement_pivot!$A:$A,engagement_pivot!$B:$B,"Missing")</f>
        <v>4</v>
      </c>
      <c r="Q2350" t="str">
        <f>IF(
  _xlfn.XLOOKUP(A2350, engagement_pivot!A:A, engagement_pivot!C:C, 0) &gt; 0,
  "Yes",
  "No"
)</f>
        <v>Yes</v>
      </c>
      <c r="R2350">
        <f t="shared" si="180"/>
        <v>45</v>
      </c>
      <c r="S2350" t="str">
        <f t="shared" si="181"/>
        <v>37+ months</v>
      </c>
      <c r="T2350">
        <f>_xlfn.XLOOKUP(A2350,performance_pivot!$A:$A,performance_pivot!$B:$B,"Missing")</f>
        <v>2</v>
      </c>
      <c r="U2350">
        <f>_xlfn.XLOOKUP(A2350,compensation_cleaned!$A:$A,compensation_cleaned!$F:$F,"Missing")</f>
        <v>746435.40070921986</v>
      </c>
      <c r="V2350" t="str">
        <f t="shared" si="182"/>
        <v>Below Avg Pay</v>
      </c>
      <c r="W2350" t="str">
        <f t="shared" si="183"/>
        <v>Low/Avg Performer</v>
      </c>
      <c r="Y2350" t="str">
        <f t="shared" si="184"/>
        <v>Low Pay &amp; Low Performance</v>
      </c>
    </row>
    <row r="2351" spans="1:25">
      <c r="A2351" s="11" t="s">
        <v>2537</v>
      </c>
      <c r="B2351" s="12" t="s">
        <v>19</v>
      </c>
      <c r="C2351" s="12">
        <v>36</v>
      </c>
      <c r="D2351" s="12" t="s">
        <v>20</v>
      </c>
      <c r="E2351" s="12" t="s">
        <v>26</v>
      </c>
      <c r="F2351" s="12" t="s">
        <v>27</v>
      </c>
      <c r="G2351" s="13">
        <v>44449</v>
      </c>
      <c r="H2351" s="12" t="s">
        <v>207</v>
      </c>
      <c r="I2351" s="12" t="s">
        <v>45</v>
      </c>
      <c r="J2351" s="14" t="s">
        <v>24</v>
      </c>
      <c r="K2351" t="str">
        <f>_xlfn.XLOOKUP(A2351,attrition_cleaned!$A:$A,attrition_cleaned!$B:$B,"Missing")</f>
        <v>Yes</v>
      </c>
      <c r="L2351" s="13">
        <v>45140</v>
      </c>
      <c r="M2351">
        <f>_xlfn.XLOOKUP(A2351,compensation_cleaned!$A:$A,compensation_cleaned!$B:$B,"Missing")</f>
        <v>1140788</v>
      </c>
      <c r="N2351">
        <f>_xlfn.XLOOKUP(A2351,compensation_cleaned!$A:$A,compensation_cleaned!$C:$C,"Missing")</f>
        <v>96891</v>
      </c>
      <c r="O2351" t="str">
        <f>_xlfn.XLOOKUP(A2351,compensation_cleaned!$A:$A,compensation_cleaned!$D:$D,"Missing")</f>
        <v>L3</v>
      </c>
      <c r="P2351">
        <f>_xlfn.XLOOKUP(A2351,engagement_pivot!$A:$A,engagement_pivot!$B:$B,"Missing")</f>
        <v>4</v>
      </c>
      <c r="Q2351" t="str">
        <f>IF(
  _xlfn.XLOOKUP(A2351, engagement_pivot!A:A, engagement_pivot!C:C, 0) &gt; 0,
  "Yes",
  "No"
)</f>
        <v>Yes</v>
      </c>
      <c r="R2351">
        <f t="shared" si="180"/>
        <v>22</v>
      </c>
      <c r="S2351" t="str">
        <f t="shared" si="181"/>
        <v>13–36 months</v>
      </c>
      <c r="T2351">
        <f>_xlfn.XLOOKUP(A2351,performance_pivot!$A:$A,performance_pivot!$B:$B,"Missing")</f>
        <v>4.333333333333333</v>
      </c>
      <c r="U2351">
        <f>_xlfn.XLOOKUP(A2351,compensation_cleaned!$A:$A,compensation_cleaned!$F:$F,"Missing")</f>
        <v>1044648.4727722772</v>
      </c>
      <c r="V2351" t="str">
        <f t="shared" si="182"/>
        <v>Above Avg Pay</v>
      </c>
      <c r="W2351" t="str">
        <f t="shared" si="183"/>
        <v>High Performer</v>
      </c>
      <c r="Y2351" t="str">
        <f t="shared" si="184"/>
        <v>Well Aligned</v>
      </c>
    </row>
    <row r="2352" spans="1:25">
      <c r="A2352" s="7" t="s">
        <v>2538</v>
      </c>
      <c r="B2352" s="8" t="s">
        <v>19</v>
      </c>
      <c r="C2352" s="8">
        <v>27</v>
      </c>
      <c r="D2352" s="8" t="s">
        <v>12</v>
      </c>
      <c r="E2352" s="8" t="s">
        <v>33</v>
      </c>
      <c r="F2352" s="8" t="s">
        <v>112</v>
      </c>
      <c r="G2352" s="9">
        <v>42863</v>
      </c>
      <c r="H2352" s="8" t="s">
        <v>55</v>
      </c>
      <c r="I2352" s="8" t="s">
        <v>56</v>
      </c>
      <c r="J2352" s="10" t="s">
        <v>24</v>
      </c>
      <c r="K2352" t="str">
        <f>_xlfn.XLOOKUP(A2352,attrition_cleaned!$A:$A,attrition_cleaned!$B:$B,"Missing")</f>
        <v>No</v>
      </c>
      <c r="L2352" s="9"/>
      <c r="M2352">
        <f>_xlfn.XLOOKUP(A2352,compensation_cleaned!$A:$A,compensation_cleaned!$B:$B,"Missing")</f>
        <v>1536950</v>
      </c>
      <c r="N2352">
        <f>_xlfn.XLOOKUP(A2352,compensation_cleaned!$A:$A,compensation_cleaned!$C:$C,"Missing")</f>
        <v>220535</v>
      </c>
      <c r="O2352" t="str">
        <f>_xlfn.XLOOKUP(A2352,compensation_cleaned!$A:$A,compensation_cleaned!$D:$D,"Missing")</f>
        <v>L4</v>
      </c>
      <c r="P2352">
        <f>_xlfn.XLOOKUP(A2352,engagement_pivot!$A:$A,engagement_pivot!$B:$B,"Missing")</f>
        <v>2</v>
      </c>
      <c r="Q2352" t="str">
        <f>IF(
  _xlfn.XLOOKUP(A2352, engagement_pivot!A:A, engagement_pivot!C:C, 0) &gt; 0,
  "Yes",
  "No"
)</f>
        <v>Yes</v>
      </c>
      <c r="R2352">
        <f t="shared" si="180"/>
        <v>79</v>
      </c>
      <c r="S2352" t="str">
        <f t="shared" si="181"/>
        <v>37+ months</v>
      </c>
      <c r="T2352">
        <f>_xlfn.XLOOKUP(A2352,performance_pivot!$A:$A,performance_pivot!$B:$B,"Missing")</f>
        <v>4</v>
      </c>
      <c r="U2352">
        <f>_xlfn.XLOOKUP(A2352,compensation_cleaned!$A:$A,compensation_cleaned!$F:$F,"Missing")</f>
        <v>1044648.4727722772</v>
      </c>
      <c r="V2352" t="str">
        <f t="shared" si="182"/>
        <v>Above Avg Pay</v>
      </c>
      <c r="W2352" t="str">
        <f t="shared" si="183"/>
        <v>High Performer</v>
      </c>
      <c r="Y2352" t="str">
        <f t="shared" si="184"/>
        <v>Well Aligned</v>
      </c>
    </row>
    <row r="2353" spans="1:25">
      <c r="A2353" s="11" t="s">
        <v>2539</v>
      </c>
      <c r="B2353" s="12" t="s">
        <v>11</v>
      </c>
      <c r="C2353" s="12">
        <v>39</v>
      </c>
      <c r="D2353" s="12" t="s">
        <v>12</v>
      </c>
      <c r="E2353" s="12" t="s">
        <v>37</v>
      </c>
      <c r="F2353" s="12" t="s">
        <v>43</v>
      </c>
      <c r="G2353" s="13">
        <v>43760</v>
      </c>
      <c r="H2353" s="12" t="s">
        <v>215</v>
      </c>
      <c r="I2353" s="12" t="s">
        <v>56</v>
      </c>
      <c r="J2353" s="14" t="s">
        <v>24</v>
      </c>
      <c r="K2353" t="str">
        <f>_xlfn.XLOOKUP(A2353,attrition_cleaned!$A:$A,attrition_cleaned!$B:$B,"Missing")</f>
        <v>No</v>
      </c>
      <c r="L2353" s="13"/>
      <c r="M2353">
        <f>_xlfn.XLOOKUP(A2353,compensation_cleaned!$A:$A,compensation_cleaned!$B:$B,"Missing")</f>
        <v>690714</v>
      </c>
      <c r="N2353">
        <f>_xlfn.XLOOKUP(A2353,compensation_cleaned!$A:$A,compensation_cleaned!$C:$C,"Missing")</f>
        <v>41692</v>
      </c>
      <c r="O2353" t="str">
        <f>_xlfn.XLOOKUP(A2353,compensation_cleaned!$A:$A,compensation_cleaned!$D:$D,"Missing")</f>
        <v>L2</v>
      </c>
      <c r="P2353">
        <f>_xlfn.XLOOKUP(A2353,engagement_pivot!$A:$A,engagement_pivot!$B:$B,"Missing")</f>
        <v>3.6666666666666665</v>
      </c>
      <c r="Q2353" t="str">
        <f>IF(
  _xlfn.XLOOKUP(A2353, engagement_pivot!A:A, engagement_pivot!C:C, 0) &gt; 0,
  "Yes",
  "No"
)</f>
        <v>Yes</v>
      </c>
      <c r="R2353">
        <f t="shared" si="180"/>
        <v>50</v>
      </c>
      <c r="S2353" t="str">
        <f t="shared" si="181"/>
        <v>37+ months</v>
      </c>
      <c r="T2353">
        <f>_xlfn.XLOOKUP(A2353,performance_pivot!$A:$A,performance_pivot!$B:$B,"Missing")</f>
        <v>2</v>
      </c>
      <c r="U2353">
        <f>_xlfn.XLOOKUP(A2353,compensation_cleaned!$A:$A,compensation_cleaned!$F:$F,"Missing")</f>
        <v>746435.40070921986</v>
      </c>
      <c r="V2353" t="str">
        <f t="shared" si="182"/>
        <v>Below Avg Pay</v>
      </c>
      <c r="W2353" t="str">
        <f t="shared" si="183"/>
        <v>Low/Avg Performer</v>
      </c>
      <c r="Y2353" t="str">
        <f t="shared" si="184"/>
        <v>Low Pay &amp; Low Performance</v>
      </c>
    </row>
    <row r="2354" spans="1:25">
      <c r="A2354" s="7" t="s">
        <v>2540</v>
      </c>
      <c r="B2354" s="8" t="s">
        <v>11</v>
      </c>
      <c r="C2354" s="8">
        <v>26</v>
      </c>
      <c r="D2354" s="8" t="s">
        <v>12</v>
      </c>
      <c r="E2354" s="8" t="s">
        <v>37</v>
      </c>
      <c r="F2354" s="8" t="s">
        <v>38</v>
      </c>
      <c r="G2354" s="9">
        <v>44330</v>
      </c>
      <c r="H2354" s="8" t="s">
        <v>39</v>
      </c>
      <c r="I2354" s="8" t="s">
        <v>56</v>
      </c>
      <c r="J2354" s="10" t="s">
        <v>24</v>
      </c>
      <c r="K2354" t="str">
        <f>_xlfn.XLOOKUP(A2354,attrition_cleaned!$A:$A,attrition_cleaned!$B:$B,"Missing")</f>
        <v>Yes</v>
      </c>
      <c r="L2354" s="9">
        <v>45652</v>
      </c>
      <c r="M2354">
        <f>_xlfn.XLOOKUP(A2354,compensation_cleaned!$A:$A,compensation_cleaned!$B:$B,"Missing")</f>
        <v>459888</v>
      </c>
      <c r="N2354">
        <f>_xlfn.XLOOKUP(A2354,compensation_cleaned!$A:$A,compensation_cleaned!$C:$C,"Missing")</f>
        <v>25086</v>
      </c>
      <c r="O2354" t="str">
        <f>_xlfn.XLOOKUP(A2354,compensation_cleaned!$A:$A,compensation_cleaned!$D:$D,"Missing")</f>
        <v>L1</v>
      </c>
      <c r="P2354">
        <f>_xlfn.XLOOKUP(A2354,engagement_pivot!$A:$A,engagement_pivot!$B:$B,"Missing")</f>
        <v>2</v>
      </c>
      <c r="Q2354" t="str">
        <f>IF(
  _xlfn.XLOOKUP(A2354, engagement_pivot!A:A, engagement_pivot!C:C, 0) &gt; 0,
  "Yes",
  "No"
)</f>
        <v>Yes</v>
      </c>
      <c r="R2354">
        <f t="shared" si="180"/>
        <v>43</v>
      </c>
      <c r="S2354" t="str">
        <f t="shared" si="181"/>
        <v>37+ months</v>
      </c>
      <c r="T2354">
        <f>_xlfn.XLOOKUP(A2354,performance_pivot!$A:$A,performance_pivot!$B:$B,"Missing")</f>
        <v>3.25</v>
      </c>
      <c r="U2354">
        <f>_xlfn.XLOOKUP(A2354,compensation_cleaned!$A:$A,compensation_cleaned!$F:$F,"Missing")</f>
        <v>499723.03723404254</v>
      </c>
      <c r="V2354" t="str">
        <f t="shared" si="182"/>
        <v>Below Avg Pay</v>
      </c>
      <c r="W2354" t="str">
        <f t="shared" si="183"/>
        <v>Low/Avg Performer</v>
      </c>
      <c r="Y2354" t="str">
        <f t="shared" si="184"/>
        <v>Low Pay &amp; Low Performance</v>
      </c>
    </row>
    <row r="2355" spans="1:25">
      <c r="A2355" s="11" t="s">
        <v>2541</v>
      </c>
      <c r="B2355" s="12" t="s">
        <v>19</v>
      </c>
      <c r="C2355" s="12">
        <v>31</v>
      </c>
      <c r="D2355" s="12" t="s">
        <v>12</v>
      </c>
      <c r="E2355" s="12" t="s">
        <v>49</v>
      </c>
      <c r="F2355" s="12" t="s">
        <v>50</v>
      </c>
      <c r="G2355" s="13">
        <v>44119</v>
      </c>
      <c r="H2355" s="12" t="s">
        <v>511</v>
      </c>
      <c r="I2355" s="12" t="s">
        <v>45</v>
      </c>
      <c r="J2355" s="14" t="s">
        <v>17</v>
      </c>
      <c r="K2355" t="str">
        <f>_xlfn.XLOOKUP(A2355,attrition_cleaned!$A:$A,attrition_cleaned!$B:$B,"Missing")</f>
        <v>No</v>
      </c>
      <c r="L2355" s="13"/>
      <c r="M2355">
        <f>_xlfn.XLOOKUP(A2355,compensation_cleaned!$A:$A,compensation_cleaned!$B:$B,"Missing")</f>
        <v>1499588</v>
      </c>
      <c r="N2355">
        <f>_xlfn.XLOOKUP(A2355,compensation_cleaned!$A:$A,compensation_cleaned!$C:$C,"Missing")</f>
        <v>132907</v>
      </c>
      <c r="O2355" t="str">
        <f>_xlfn.XLOOKUP(A2355,compensation_cleaned!$A:$A,compensation_cleaned!$D:$D,"Missing")</f>
        <v>L4</v>
      </c>
      <c r="P2355">
        <f>_xlfn.XLOOKUP(A2355,engagement_pivot!$A:$A,engagement_pivot!$B:$B,"Missing")</f>
        <v>5</v>
      </c>
      <c r="Q2355" t="str">
        <f>IF(
  _xlfn.XLOOKUP(A2355, engagement_pivot!A:A, engagement_pivot!C:C, 0) &gt; 0,
  "Yes",
  "No"
)</f>
        <v>Yes</v>
      </c>
      <c r="R2355">
        <f t="shared" si="180"/>
        <v>38</v>
      </c>
      <c r="S2355" t="str">
        <f t="shared" si="181"/>
        <v>37+ months</v>
      </c>
      <c r="T2355">
        <f>_xlfn.XLOOKUP(A2355,performance_pivot!$A:$A,performance_pivot!$B:$B,"Missing")</f>
        <v>4</v>
      </c>
      <c r="U2355">
        <f>_xlfn.XLOOKUP(A2355,compensation_cleaned!$A:$A,compensation_cleaned!$F:$F,"Missing")</f>
        <v>1044648.4727722772</v>
      </c>
      <c r="V2355" t="str">
        <f t="shared" si="182"/>
        <v>Above Avg Pay</v>
      </c>
      <c r="W2355" t="str">
        <f t="shared" si="183"/>
        <v>High Performer</v>
      </c>
      <c r="Y2355" t="str">
        <f t="shared" si="184"/>
        <v>Well Aligned</v>
      </c>
    </row>
    <row r="2356" spans="1:25">
      <c r="A2356" s="7" t="s">
        <v>2542</v>
      </c>
      <c r="B2356" s="8" t="s">
        <v>11</v>
      </c>
      <c r="C2356" s="8">
        <v>26</v>
      </c>
      <c r="D2356" s="8" t="s">
        <v>12</v>
      </c>
      <c r="E2356" s="8" t="s">
        <v>13</v>
      </c>
      <c r="F2356" s="8" t="s">
        <v>14</v>
      </c>
      <c r="G2356" s="9">
        <v>43765</v>
      </c>
      <c r="H2356" s="8" t="s">
        <v>220</v>
      </c>
      <c r="I2356" s="8" t="s">
        <v>70</v>
      </c>
      <c r="J2356" s="10" t="s">
        <v>24</v>
      </c>
      <c r="K2356" t="str">
        <f>_xlfn.XLOOKUP(A2356,attrition_cleaned!$A:$A,attrition_cleaned!$B:$B,"Missing")</f>
        <v>Yes</v>
      </c>
      <c r="L2356" s="9">
        <v>44573</v>
      </c>
      <c r="M2356">
        <f>_xlfn.XLOOKUP(A2356,compensation_cleaned!$A:$A,compensation_cleaned!$B:$B,"Missing")</f>
        <v>1247869</v>
      </c>
      <c r="N2356">
        <f>_xlfn.XLOOKUP(A2356,compensation_cleaned!$A:$A,compensation_cleaned!$C:$C,"Missing")</f>
        <v>152405</v>
      </c>
      <c r="O2356" t="str">
        <f>_xlfn.XLOOKUP(A2356,compensation_cleaned!$A:$A,compensation_cleaned!$D:$D,"Missing")</f>
        <v>L4</v>
      </c>
      <c r="P2356">
        <f>_xlfn.XLOOKUP(A2356,engagement_pivot!$A:$A,engagement_pivot!$B:$B,"Missing")</f>
        <v>4</v>
      </c>
      <c r="Q2356" t="str">
        <f>IF(
  _xlfn.XLOOKUP(A2356, engagement_pivot!A:A, engagement_pivot!C:C, 0) &gt; 0,
  "Yes",
  "No"
)</f>
        <v>Yes</v>
      </c>
      <c r="R2356">
        <f t="shared" si="180"/>
        <v>26</v>
      </c>
      <c r="S2356" t="str">
        <f t="shared" si="181"/>
        <v>13–36 months</v>
      </c>
      <c r="T2356">
        <f>_xlfn.XLOOKUP(A2356,performance_pivot!$A:$A,performance_pivot!$B:$B,"Missing")</f>
        <v>4</v>
      </c>
      <c r="U2356">
        <f>_xlfn.XLOOKUP(A2356,compensation_cleaned!$A:$A,compensation_cleaned!$F:$F,"Missing")</f>
        <v>1044648.4727722772</v>
      </c>
      <c r="V2356" t="str">
        <f t="shared" si="182"/>
        <v>Above Avg Pay</v>
      </c>
      <c r="W2356" t="str">
        <f t="shared" si="183"/>
        <v>High Performer</v>
      </c>
      <c r="Y2356" t="str">
        <f t="shared" si="184"/>
        <v>Well Aligned</v>
      </c>
    </row>
    <row r="2357" spans="1:25">
      <c r="A2357" s="11" t="s">
        <v>2543</v>
      </c>
      <c r="B2357" s="12" t="s">
        <v>19</v>
      </c>
      <c r="C2357" s="12">
        <v>39</v>
      </c>
      <c r="D2357" s="12" t="s">
        <v>12</v>
      </c>
      <c r="E2357" s="12" t="s">
        <v>49</v>
      </c>
      <c r="F2357" s="12" t="s">
        <v>50</v>
      </c>
      <c r="G2357" s="13">
        <v>43572</v>
      </c>
      <c r="H2357" s="12" t="s">
        <v>368</v>
      </c>
      <c r="I2357" s="12" t="s">
        <v>31</v>
      </c>
      <c r="J2357" s="14" t="s">
        <v>24</v>
      </c>
      <c r="K2357" t="str">
        <f>_xlfn.XLOOKUP(A2357,attrition_cleaned!$A:$A,attrition_cleaned!$B:$B,"Missing")</f>
        <v>No</v>
      </c>
      <c r="L2357" s="13"/>
      <c r="M2357">
        <f>_xlfn.XLOOKUP(A2357,compensation_cleaned!$A:$A,compensation_cleaned!$B:$B,"Missing")</f>
        <v>618170</v>
      </c>
      <c r="N2357">
        <f>_xlfn.XLOOKUP(A2357,compensation_cleaned!$A:$A,compensation_cleaned!$C:$C,"Missing")</f>
        <v>84446</v>
      </c>
      <c r="O2357" t="str">
        <f>_xlfn.XLOOKUP(A2357,compensation_cleaned!$A:$A,compensation_cleaned!$D:$D,"Missing")</f>
        <v>L2</v>
      </c>
      <c r="P2357">
        <f>_xlfn.XLOOKUP(A2357,engagement_pivot!$A:$A,engagement_pivot!$B:$B,"Missing")</f>
        <v>3</v>
      </c>
      <c r="Q2357" t="str">
        <f>IF(
  _xlfn.XLOOKUP(A2357, engagement_pivot!A:A, engagement_pivot!C:C, 0) &gt; 0,
  "Yes",
  "No"
)</f>
        <v>Yes</v>
      </c>
      <c r="R2357">
        <f t="shared" si="180"/>
        <v>56</v>
      </c>
      <c r="S2357" t="str">
        <f t="shared" si="181"/>
        <v>37+ months</v>
      </c>
      <c r="T2357">
        <f>_xlfn.XLOOKUP(A2357,performance_pivot!$A:$A,performance_pivot!$B:$B,"Missing")</f>
        <v>3.5</v>
      </c>
      <c r="U2357">
        <f>_xlfn.XLOOKUP(A2357,compensation_cleaned!$A:$A,compensation_cleaned!$F:$F,"Missing")</f>
        <v>746435.40070921986</v>
      </c>
      <c r="V2357" t="str">
        <f t="shared" si="182"/>
        <v>Below Avg Pay</v>
      </c>
      <c r="W2357" t="str">
        <f t="shared" si="183"/>
        <v>Low/Avg Performer</v>
      </c>
      <c r="Y2357" t="str">
        <f t="shared" si="184"/>
        <v>Low Pay &amp; Low Performance</v>
      </c>
    </row>
    <row r="2358" spans="1:25">
      <c r="A2358" s="7" t="s">
        <v>2544</v>
      </c>
      <c r="B2358" s="8" t="s">
        <v>19</v>
      </c>
      <c r="C2358" s="8">
        <v>35</v>
      </c>
      <c r="D2358" s="8" t="s">
        <v>12</v>
      </c>
      <c r="E2358" s="8" t="s">
        <v>33</v>
      </c>
      <c r="F2358" s="8" t="s">
        <v>34</v>
      </c>
      <c r="G2358" s="9">
        <v>44133</v>
      </c>
      <c r="H2358" s="8" t="s">
        <v>86</v>
      </c>
      <c r="I2358" s="8" t="s">
        <v>31</v>
      </c>
      <c r="J2358" s="10" t="s">
        <v>24</v>
      </c>
      <c r="K2358" t="str">
        <f>_xlfn.XLOOKUP(A2358,attrition_cleaned!$A:$A,attrition_cleaned!$B:$B,"Missing")</f>
        <v>No</v>
      </c>
      <c r="L2358" s="9"/>
      <c r="M2358">
        <f>_xlfn.XLOOKUP(A2358,compensation_cleaned!$A:$A,compensation_cleaned!$B:$B,"Missing")</f>
        <v>667296</v>
      </c>
      <c r="N2358">
        <f>_xlfn.XLOOKUP(A2358,compensation_cleaned!$A:$A,compensation_cleaned!$C:$C,"Missing")</f>
        <v>53935</v>
      </c>
      <c r="O2358" t="str">
        <f>_xlfn.XLOOKUP(A2358,compensation_cleaned!$A:$A,compensation_cleaned!$D:$D,"Missing")</f>
        <v>L2</v>
      </c>
      <c r="P2358">
        <f>_xlfn.XLOOKUP(A2358,engagement_pivot!$A:$A,engagement_pivot!$B:$B,"Missing")</f>
        <v>4.5</v>
      </c>
      <c r="Q2358" t="str">
        <f>IF(
  _xlfn.XLOOKUP(A2358, engagement_pivot!A:A, engagement_pivot!C:C, 0) &gt; 0,
  "Yes",
  "No"
)</f>
        <v>Yes</v>
      </c>
      <c r="R2358">
        <f t="shared" si="180"/>
        <v>38</v>
      </c>
      <c r="S2358" t="str">
        <f t="shared" si="181"/>
        <v>37+ months</v>
      </c>
      <c r="T2358">
        <f>_xlfn.XLOOKUP(A2358,performance_pivot!$A:$A,performance_pivot!$B:$B,"Missing")</f>
        <v>3.3333333333333335</v>
      </c>
      <c r="U2358">
        <f>_xlfn.XLOOKUP(A2358,compensation_cleaned!$A:$A,compensation_cleaned!$F:$F,"Missing")</f>
        <v>746435.40070921986</v>
      </c>
      <c r="V2358" t="str">
        <f t="shared" si="182"/>
        <v>Below Avg Pay</v>
      </c>
      <c r="W2358" t="str">
        <f t="shared" si="183"/>
        <v>Low/Avg Performer</v>
      </c>
      <c r="Y2358" t="str">
        <f t="shared" si="184"/>
        <v>Low Pay &amp; Low Performance</v>
      </c>
    </row>
    <row r="2359" spans="1:25">
      <c r="A2359" s="11" t="s">
        <v>2545</v>
      </c>
      <c r="B2359" s="12" t="s">
        <v>19</v>
      </c>
      <c r="C2359" s="12">
        <v>37</v>
      </c>
      <c r="D2359" s="12" t="s">
        <v>20</v>
      </c>
      <c r="E2359" s="12" t="s">
        <v>49</v>
      </c>
      <c r="F2359" s="12" t="s">
        <v>50</v>
      </c>
      <c r="G2359" s="13">
        <v>44149</v>
      </c>
      <c r="H2359" s="12" t="s">
        <v>301</v>
      </c>
      <c r="I2359" s="12" t="s">
        <v>45</v>
      </c>
      <c r="J2359" s="14" t="s">
        <v>24</v>
      </c>
      <c r="K2359" t="str">
        <f>_xlfn.XLOOKUP(A2359,attrition_cleaned!$A:$A,attrition_cleaned!$B:$B,"Missing")</f>
        <v>No</v>
      </c>
      <c r="L2359" s="13"/>
      <c r="M2359">
        <f>_xlfn.XLOOKUP(A2359,compensation_cleaned!$A:$A,compensation_cleaned!$B:$B,"Missing")</f>
        <v>1057004</v>
      </c>
      <c r="N2359">
        <f>_xlfn.XLOOKUP(A2359,compensation_cleaned!$A:$A,compensation_cleaned!$C:$C,"Missing")</f>
        <v>119133</v>
      </c>
      <c r="O2359" t="str">
        <f>_xlfn.XLOOKUP(A2359,compensation_cleaned!$A:$A,compensation_cleaned!$D:$D,"Missing")</f>
        <v>L3</v>
      </c>
      <c r="P2359">
        <f>_xlfn.XLOOKUP(A2359,engagement_pivot!$A:$A,engagement_pivot!$B:$B,"Missing")</f>
        <v>2</v>
      </c>
      <c r="Q2359" t="str">
        <f>IF(
  _xlfn.XLOOKUP(A2359, engagement_pivot!A:A, engagement_pivot!C:C, 0) &gt; 0,
  "Yes",
  "No"
)</f>
        <v>Yes</v>
      </c>
      <c r="R2359">
        <f t="shared" si="180"/>
        <v>37</v>
      </c>
      <c r="S2359" t="str">
        <f t="shared" si="181"/>
        <v>37+ months</v>
      </c>
      <c r="T2359">
        <f>_xlfn.XLOOKUP(A2359,performance_pivot!$A:$A,performance_pivot!$B:$B,"Missing")</f>
        <v>3</v>
      </c>
      <c r="U2359">
        <f>_xlfn.XLOOKUP(A2359,compensation_cleaned!$A:$A,compensation_cleaned!$F:$F,"Missing")</f>
        <v>1044648.4727722772</v>
      </c>
      <c r="V2359" t="str">
        <f t="shared" si="182"/>
        <v>Above Avg Pay</v>
      </c>
      <c r="W2359" t="str">
        <f t="shared" si="183"/>
        <v>Low/Avg Performer</v>
      </c>
      <c r="Y2359" t="str">
        <f t="shared" si="184"/>
        <v>Overpaid Low Performer</v>
      </c>
    </row>
    <row r="2360" spans="1:25">
      <c r="A2360" s="7" t="s">
        <v>2546</v>
      </c>
      <c r="B2360" s="8" t="s">
        <v>19</v>
      </c>
      <c r="C2360" s="8">
        <v>38</v>
      </c>
      <c r="D2360" s="8" t="s">
        <v>20</v>
      </c>
      <c r="E2360" s="8" t="s">
        <v>26</v>
      </c>
      <c r="F2360" s="8" t="s">
        <v>27</v>
      </c>
      <c r="G2360" s="9">
        <v>42957</v>
      </c>
      <c r="H2360" s="8" t="s">
        <v>205</v>
      </c>
      <c r="I2360" s="8" t="s">
        <v>45</v>
      </c>
      <c r="J2360" s="10" t="s">
        <v>24</v>
      </c>
      <c r="K2360" t="str">
        <f>_xlfn.XLOOKUP(A2360,attrition_cleaned!$A:$A,attrition_cleaned!$B:$B,"Missing")</f>
        <v>No</v>
      </c>
      <c r="L2360" s="9"/>
      <c r="M2360">
        <f>_xlfn.XLOOKUP(A2360,compensation_cleaned!$A:$A,compensation_cleaned!$B:$B,"Missing")</f>
        <v>411354</v>
      </c>
      <c r="N2360">
        <f>_xlfn.XLOOKUP(A2360,compensation_cleaned!$A:$A,compensation_cleaned!$C:$C,"Missing")</f>
        <v>33903</v>
      </c>
      <c r="O2360" t="str">
        <f>_xlfn.XLOOKUP(A2360,compensation_cleaned!$A:$A,compensation_cleaned!$D:$D,"Missing")</f>
        <v>L1</v>
      </c>
      <c r="P2360">
        <f>_xlfn.XLOOKUP(A2360,engagement_pivot!$A:$A,engagement_pivot!$B:$B,"Missing")</f>
        <v>2.6666666666666665</v>
      </c>
      <c r="Q2360" t="str">
        <f>IF(
  _xlfn.XLOOKUP(A2360, engagement_pivot!A:A, engagement_pivot!C:C, 0) &gt; 0,
  "Yes",
  "No"
)</f>
        <v>Yes</v>
      </c>
      <c r="R2360">
        <f t="shared" si="180"/>
        <v>76</v>
      </c>
      <c r="S2360" t="str">
        <f t="shared" si="181"/>
        <v>37+ months</v>
      </c>
      <c r="T2360">
        <f>_xlfn.XLOOKUP(A2360,performance_pivot!$A:$A,performance_pivot!$B:$B,"Missing")</f>
        <v>3.3333333333333335</v>
      </c>
      <c r="U2360">
        <f>_xlfn.XLOOKUP(A2360,compensation_cleaned!$A:$A,compensation_cleaned!$F:$F,"Missing")</f>
        <v>499723.03723404254</v>
      </c>
      <c r="V2360" t="str">
        <f t="shared" si="182"/>
        <v>Below Avg Pay</v>
      </c>
      <c r="W2360" t="str">
        <f t="shared" si="183"/>
        <v>Low/Avg Performer</v>
      </c>
      <c r="Y2360" t="str">
        <f t="shared" si="184"/>
        <v>Low Pay &amp; Low Performance</v>
      </c>
    </row>
    <row r="2361" spans="1:25">
      <c r="A2361" s="11" t="s">
        <v>2547</v>
      </c>
      <c r="B2361" s="12" t="s">
        <v>19</v>
      </c>
      <c r="C2361" s="12">
        <v>22</v>
      </c>
      <c r="D2361" s="12" t="s">
        <v>20</v>
      </c>
      <c r="E2361" s="12" t="s">
        <v>49</v>
      </c>
      <c r="F2361" s="12" t="s">
        <v>68</v>
      </c>
      <c r="G2361" s="13">
        <v>43028</v>
      </c>
      <c r="H2361" s="12" t="s">
        <v>60</v>
      </c>
      <c r="I2361" s="12" t="s">
        <v>56</v>
      </c>
      <c r="J2361" s="14" t="s">
        <v>24</v>
      </c>
      <c r="K2361" t="str">
        <f>_xlfn.XLOOKUP(A2361,attrition_cleaned!$A:$A,attrition_cleaned!$B:$B,"Missing")</f>
        <v>No</v>
      </c>
      <c r="L2361" s="13"/>
      <c r="M2361">
        <f>_xlfn.XLOOKUP(A2361,compensation_cleaned!$A:$A,compensation_cleaned!$B:$B,"Missing")</f>
        <v>784958</v>
      </c>
      <c r="N2361">
        <f>_xlfn.XLOOKUP(A2361,compensation_cleaned!$A:$A,compensation_cleaned!$C:$C,"Missing")</f>
        <v>116751</v>
      </c>
      <c r="O2361" t="str">
        <f>_xlfn.XLOOKUP(A2361,compensation_cleaned!$A:$A,compensation_cleaned!$D:$D,"Missing")</f>
        <v>L2</v>
      </c>
      <c r="P2361">
        <f>_xlfn.XLOOKUP(A2361,engagement_pivot!$A:$A,engagement_pivot!$B:$B,"Missing")</f>
        <v>1</v>
      </c>
      <c r="Q2361" t="str">
        <f>IF(
  _xlfn.XLOOKUP(A2361, engagement_pivot!A:A, engagement_pivot!C:C, 0) &gt; 0,
  "Yes",
  "No"
)</f>
        <v>Yes</v>
      </c>
      <c r="R2361">
        <f t="shared" si="180"/>
        <v>74</v>
      </c>
      <c r="S2361" t="str">
        <f t="shared" si="181"/>
        <v>37+ months</v>
      </c>
      <c r="T2361">
        <f>_xlfn.XLOOKUP(A2361,performance_pivot!$A:$A,performance_pivot!$B:$B,"Missing")</f>
        <v>3.75</v>
      </c>
      <c r="U2361">
        <f>_xlfn.XLOOKUP(A2361,compensation_cleaned!$A:$A,compensation_cleaned!$F:$F,"Missing")</f>
        <v>746435.40070921986</v>
      </c>
      <c r="V2361" t="str">
        <f t="shared" si="182"/>
        <v>Above Avg Pay</v>
      </c>
      <c r="W2361" t="str">
        <f t="shared" si="183"/>
        <v>Low/Avg Performer</v>
      </c>
      <c r="Y2361" t="str">
        <f t="shared" si="184"/>
        <v>Overpaid Low Performer</v>
      </c>
    </row>
    <row r="2362" spans="1:25">
      <c r="A2362" s="7" t="s">
        <v>2548</v>
      </c>
      <c r="B2362" s="8" t="s">
        <v>11</v>
      </c>
      <c r="C2362" s="8">
        <v>37</v>
      </c>
      <c r="D2362" s="8" t="s">
        <v>12</v>
      </c>
      <c r="E2362" s="8" t="s">
        <v>37</v>
      </c>
      <c r="F2362" s="8" t="s">
        <v>38</v>
      </c>
      <c r="G2362" s="9">
        <v>42924</v>
      </c>
      <c r="H2362" s="8" t="s">
        <v>299</v>
      </c>
      <c r="I2362" s="8" t="s">
        <v>56</v>
      </c>
      <c r="J2362" s="10" t="s">
        <v>24</v>
      </c>
      <c r="K2362" t="str">
        <f>_xlfn.XLOOKUP(A2362,attrition_cleaned!$A:$A,attrition_cleaned!$B:$B,"Missing")</f>
        <v>No</v>
      </c>
      <c r="L2362" s="9"/>
      <c r="M2362">
        <f>_xlfn.XLOOKUP(A2362,compensation_cleaned!$A:$A,compensation_cleaned!$B:$B,"Missing")</f>
        <v>625102</v>
      </c>
      <c r="N2362">
        <f>_xlfn.XLOOKUP(A2362,compensation_cleaned!$A:$A,compensation_cleaned!$C:$C,"Missing")</f>
        <v>83970</v>
      </c>
      <c r="O2362" t="str">
        <f>_xlfn.XLOOKUP(A2362,compensation_cleaned!$A:$A,compensation_cleaned!$D:$D,"Missing")</f>
        <v>L2</v>
      </c>
      <c r="P2362">
        <f>_xlfn.XLOOKUP(A2362,engagement_pivot!$A:$A,engagement_pivot!$B:$B,"Missing")</f>
        <v>2.5</v>
      </c>
      <c r="Q2362" t="str">
        <f>IF(
  _xlfn.XLOOKUP(A2362, engagement_pivot!A:A, engagement_pivot!C:C, 0) &gt; 0,
  "Yes",
  "No"
)</f>
        <v>Yes</v>
      </c>
      <c r="R2362">
        <f t="shared" si="180"/>
        <v>77</v>
      </c>
      <c r="S2362" t="str">
        <f t="shared" si="181"/>
        <v>37+ months</v>
      </c>
      <c r="T2362">
        <f>_xlfn.XLOOKUP(A2362,performance_pivot!$A:$A,performance_pivot!$B:$B,"Missing")</f>
        <v>4.25</v>
      </c>
      <c r="U2362">
        <f>_xlfn.XLOOKUP(A2362,compensation_cleaned!$A:$A,compensation_cleaned!$F:$F,"Missing")</f>
        <v>746435.40070921986</v>
      </c>
      <c r="V2362" t="str">
        <f t="shared" si="182"/>
        <v>Below Avg Pay</v>
      </c>
      <c r="W2362" t="str">
        <f t="shared" si="183"/>
        <v>High Performer</v>
      </c>
      <c r="Y2362" t="str">
        <f t="shared" si="184"/>
        <v>Underpaid High Performer</v>
      </c>
    </row>
    <row r="2363" spans="1:25">
      <c r="A2363" s="11" t="s">
        <v>2549</v>
      </c>
      <c r="B2363" s="12" t="s">
        <v>19</v>
      </c>
      <c r="C2363" s="12">
        <v>38</v>
      </c>
      <c r="D2363" s="12" t="s">
        <v>12</v>
      </c>
      <c r="E2363" s="12" t="s">
        <v>49</v>
      </c>
      <c r="F2363" s="12" t="s">
        <v>68</v>
      </c>
      <c r="G2363" s="13">
        <v>42929</v>
      </c>
      <c r="H2363" s="12" t="s">
        <v>30</v>
      </c>
      <c r="I2363" s="12" t="s">
        <v>23</v>
      </c>
      <c r="J2363" s="14" t="s">
        <v>24</v>
      </c>
      <c r="K2363" t="str">
        <f>_xlfn.XLOOKUP(A2363,attrition_cleaned!$A:$A,attrition_cleaned!$B:$B,"Missing")</f>
        <v>Yes</v>
      </c>
      <c r="L2363" s="13">
        <v>43159</v>
      </c>
      <c r="M2363">
        <f>_xlfn.XLOOKUP(A2363,compensation_cleaned!$A:$A,compensation_cleaned!$B:$B,"Missing")</f>
        <v>698416</v>
      </c>
      <c r="N2363">
        <f>_xlfn.XLOOKUP(A2363,compensation_cleaned!$A:$A,compensation_cleaned!$C:$C,"Missing")</f>
        <v>42829</v>
      </c>
      <c r="O2363" t="str">
        <f>_xlfn.XLOOKUP(A2363,compensation_cleaned!$A:$A,compensation_cleaned!$D:$D,"Missing")</f>
        <v>L2</v>
      </c>
      <c r="P2363">
        <f>_xlfn.XLOOKUP(A2363,engagement_pivot!$A:$A,engagement_pivot!$B:$B,"Missing")</f>
        <v>3.5</v>
      </c>
      <c r="Q2363" t="str">
        <f>IF(
  _xlfn.XLOOKUP(A2363, engagement_pivot!A:A, engagement_pivot!C:C, 0) &gt; 0,
  "Yes",
  "No"
)</f>
        <v>Yes</v>
      </c>
      <c r="R2363">
        <f t="shared" si="180"/>
        <v>7</v>
      </c>
      <c r="S2363" t="str">
        <f t="shared" si="181"/>
        <v>0–12 months</v>
      </c>
      <c r="T2363">
        <f>_xlfn.XLOOKUP(A2363,performance_pivot!$A:$A,performance_pivot!$B:$B,"Missing")</f>
        <v>4</v>
      </c>
      <c r="U2363">
        <f>_xlfn.XLOOKUP(A2363,compensation_cleaned!$A:$A,compensation_cleaned!$F:$F,"Missing")</f>
        <v>746435.40070921986</v>
      </c>
      <c r="V2363" t="str">
        <f t="shared" si="182"/>
        <v>Below Avg Pay</v>
      </c>
      <c r="W2363" t="str">
        <f t="shared" si="183"/>
        <v>High Performer</v>
      </c>
      <c r="Y2363" t="str">
        <f t="shared" si="184"/>
        <v>Underpaid High Performer</v>
      </c>
    </row>
    <row r="2364" spans="1:25">
      <c r="A2364" s="7" t="s">
        <v>2550</v>
      </c>
      <c r="B2364" s="8" t="s">
        <v>11</v>
      </c>
      <c r="C2364" s="8">
        <v>35</v>
      </c>
      <c r="D2364" s="8" t="s">
        <v>12</v>
      </c>
      <c r="E2364" s="8" t="s">
        <v>49</v>
      </c>
      <c r="F2364" s="8" t="s">
        <v>65</v>
      </c>
      <c r="G2364" s="9">
        <v>43195</v>
      </c>
      <c r="H2364" s="8" t="s">
        <v>205</v>
      </c>
      <c r="I2364" s="8" t="s">
        <v>16</v>
      </c>
      <c r="J2364" s="10" t="s">
        <v>24</v>
      </c>
      <c r="K2364" t="str">
        <f>_xlfn.XLOOKUP(A2364,attrition_cleaned!$A:$A,attrition_cleaned!$B:$B,"Missing")</f>
        <v>No</v>
      </c>
      <c r="L2364" s="9"/>
      <c r="M2364">
        <f>_xlfn.XLOOKUP(A2364,compensation_cleaned!$A:$A,compensation_cleaned!$B:$B,"Missing")</f>
        <v>1145239</v>
      </c>
      <c r="N2364">
        <f>_xlfn.XLOOKUP(A2364,compensation_cleaned!$A:$A,compensation_cleaned!$C:$C,"Missing")</f>
        <v>75019</v>
      </c>
      <c r="O2364" t="str">
        <f>_xlfn.XLOOKUP(A2364,compensation_cleaned!$A:$A,compensation_cleaned!$D:$D,"Missing")</f>
        <v>L3</v>
      </c>
      <c r="P2364">
        <f>_xlfn.XLOOKUP(A2364,engagement_pivot!$A:$A,engagement_pivot!$B:$B,"Missing")</f>
        <v>3.3333333333333335</v>
      </c>
      <c r="Q2364" t="str">
        <f>IF(
  _xlfn.XLOOKUP(A2364, engagement_pivot!A:A, engagement_pivot!C:C, 0) &gt; 0,
  "Yes",
  "No"
)</f>
        <v>Yes</v>
      </c>
      <c r="R2364">
        <f t="shared" si="180"/>
        <v>68</v>
      </c>
      <c r="S2364" t="str">
        <f t="shared" si="181"/>
        <v>37+ months</v>
      </c>
      <c r="T2364">
        <f>_xlfn.XLOOKUP(A2364,performance_pivot!$A:$A,performance_pivot!$B:$B,"Missing")</f>
        <v>3.3333333333333335</v>
      </c>
      <c r="U2364">
        <f>_xlfn.XLOOKUP(A2364,compensation_cleaned!$A:$A,compensation_cleaned!$F:$F,"Missing")</f>
        <v>1044648.4727722772</v>
      </c>
      <c r="V2364" t="str">
        <f t="shared" si="182"/>
        <v>Above Avg Pay</v>
      </c>
      <c r="W2364" t="str">
        <f t="shared" si="183"/>
        <v>Low/Avg Performer</v>
      </c>
      <c r="Y2364" t="str">
        <f t="shared" si="184"/>
        <v>Overpaid Low Performer</v>
      </c>
    </row>
    <row r="2365" spans="1:25">
      <c r="A2365" s="11" t="s">
        <v>2551</v>
      </c>
      <c r="B2365" s="12" t="s">
        <v>11</v>
      </c>
      <c r="C2365" s="12">
        <v>41</v>
      </c>
      <c r="D2365" s="12" t="s">
        <v>20</v>
      </c>
      <c r="E2365" s="12" t="s">
        <v>49</v>
      </c>
      <c r="F2365" s="12" t="s">
        <v>68</v>
      </c>
      <c r="G2365" s="13">
        <v>43392</v>
      </c>
      <c r="H2365" s="12" t="s">
        <v>176</v>
      </c>
      <c r="I2365" s="12" t="s">
        <v>23</v>
      </c>
      <c r="J2365" s="14" t="s">
        <v>24</v>
      </c>
      <c r="K2365" t="str">
        <f>_xlfn.XLOOKUP(A2365,attrition_cleaned!$A:$A,attrition_cleaned!$B:$B,"Missing")</f>
        <v>No</v>
      </c>
      <c r="L2365" s="13"/>
      <c r="M2365">
        <f>_xlfn.XLOOKUP(A2365,compensation_cleaned!$A:$A,compensation_cleaned!$B:$B,"Missing")</f>
        <v>778360</v>
      </c>
      <c r="N2365">
        <f>_xlfn.XLOOKUP(A2365,compensation_cleaned!$A:$A,compensation_cleaned!$C:$C,"Missing")</f>
        <v>82607</v>
      </c>
      <c r="O2365" t="str">
        <f>_xlfn.XLOOKUP(A2365,compensation_cleaned!$A:$A,compensation_cleaned!$D:$D,"Missing")</f>
        <v>L2</v>
      </c>
      <c r="P2365">
        <f>_xlfn.XLOOKUP(A2365,engagement_pivot!$A:$A,engagement_pivot!$B:$B,"Missing")</f>
        <v>2.6666666666666665</v>
      </c>
      <c r="Q2365" t="str">
        <f>IF(
  _xlfn.XLOOKUP(A2365, engagement_pivot!A:A, engagement_pivot!C:C, 0) &gt; 0,
  "Yes",
  "No"
)</f>
        <v>Yes</v>
      </c>
      <c r="R2365">
        <f t="shared" si="180"/>
        <v>62</v>
      </c>
      <c r="S2365" t="str">
        <f t="shared" si="181"/>
        <v>37+ months</v>
      </c>
      <c r="T2365">
        <f>_xlfn.XLOOKUP(A2365,performance_pivot!$A:$A,performance_pivot!$B:$B,"Missing")</f>
        <v>3.3333333333333335</v>
      </c>
      <c r="U2365">
        <f>_xlfn.XLOOKUP(A2365,compensation_cleaned!$A:$A,compensation_cleaned!$F:$F,"Missing")</f>
        <v>746435.40070921986</v>
      </c>
      <c r="V2365" t="str">
        <f t="shared" si="182"/>
        <v>Above Avg Pay</v>
      </c>
      <c r="W2365" t="str">
        <f t="shared" si="183"/>
        <v>Low/Avg Performer</v>
      </c>
      <c r="Y2365" t="str">
        <f t="shared" si="184"/>
        <v>Overpaid Low Performer</v>
      </c>
    </row>
    <row r="2366" spans="1:25">
      <c r="A2366" s="7" t="s">
        <v>2552</v>
      </c>
      <c r="B2366" s="8" t="s">
        <v>11</v>
      </c>
      <c r="C2366" s="8">
        <v>24</v>
      </c>
      <c r="D2366" s="8" t="s">
        <v>20</v>
      </c>
      <c r="E2366" s="8" t="s">
        <v>33</v>
      </c>
      <c r="F2366" s="8" t="s">
        <v>112</v>
      </c>
      <c r="G2366" s="9">
        <v>43417</v>
      </c>
      <c r="H2366" s="8" t="s">
        <v>203</v>
      </c>
      <c r="I2366" s="8" t="s">
        <v>23</v>
      </c>
      <c r="J2366" s="10" t="s">
        <v>24</v>
      </c>
      <c r="K2366" t="str">
        <f>_xlfn.XLOOKUP(A2366,attrition_cleaned!$A:$A,attrition_cleaned!$B:$B,"Missing")</f>
        <v>No</v>
      </c>
      <c r="L2366" s="9"/>
      <c r="M2366">
        <f>_xlfn.XLOOKUP(A2366,compensation_cleaned!$A:$A,compensation_cleaned!$B:$B,"Missing")</f>
        <v>441540</v>
      </c>
      <c r="N2366">
        <f>_xlfn.XLOOKUP(A2366,compensation_cleaned!$A:$A,compensation_cleaned!$C:$C,"Missing")</f>
        <v>48165</v>
      </c>
      <c r="O2366" t="str">
        <f>_xlfn.XLOOKUP(A2366,compensation_cleaned!$A:$A,compensation_cleaned!$D:$D,"Missing")</f>
        <v>L1</v>
      </c>
      <c r="P2366">
        <f>_xlfn.XLOOKUP(A2366,engagement_pivot!$A:$A,engagement_pivot!$B:$B,"Missing")</f>
        <v>1.3333333333333333</v>
      </c>
      <c r="Q2366" t="str">
        <f>IF(
  _xlfn.XLOOKUP(A2366, engagement_pivot!A:A, engagement_pivot!C:C, 0) &gt; 0,
  "Yes",
  "No"
)</f>
        <v>Yes</v>
      </c>
      <c r="R2366">
        <f t="shared" si="180"/>
        <v>61</v>
      </c>
      <c r="S2366" t="str">
        <f t="shared" si="181"/>
        <v>37+ months</v>
      </c>
      <c r="T2366">
        <f>_xlfn.XLOOKUP(A2366,performance_pivot!$A:$A,performance_pivot!$B:$B,"Missing")</f>
        <v>2.5</v>
      </c>
      <c r="U2366">
        <f>_xlfn.XLOOKUP(A2366,compensation_cleaned!$A:$A,compensation_cleaned!$F:$F,"Missing")</f>
        <v>499723.03723404254</v>
      </c>
      <c r="V2366" t="str">
        <f t="shared" si="182"/>
        <v>Below Avg Pay</v>
      </c>
      <c r="W2366" t="str">
        <f t="shared" si="183"/>
        <v>Low/Avg Performer</v>
      </c>
      <c r="Y2366" t="str">
        <f t="shared" si="184"/>
        <v>Low Pay &amp; Low Performance</v>
      </c>
    </row>
    <row r="2367" spans="1:25">
      <c r="A2367" s="11" t="s">
        <v>2553</v>
      </c>
      <c r="B2367" s="12" t="s">
        <v>19</v>
      </c>
      <c r="C2367" s="12">
        <v>30</v>
      </c>
      <c r="D2367" s="12" t="s">
        <v>12</v>
      </c>
      <c r="E2367" s="12" t="s">
        <v>26</v>
      </c>
      <c r="F2367" s="12" t="s">
        <v>27</v>
      </c>
      <c r="G2367" s="13">
        <v>43218</v>
      </c>
      <c r="H2367" s="12" t="s">
        <v>80</v>
      </c>
      <c r="I2367" s="12" t="s">
        <v>45</v>
      </c>
      <c r="J2367" s="14" t="s">
        <v>24</v>
      </c>
      <c r="K2367" t="str">
        <f>_xlfn.XLOOKUP(A2367,attrition_cleaned!$A:$A,attrition_cleaned!$B:$B,"Missing")</f>
        <v>No</v>
      </c>
      <c r="L2367" s="13"/>
      <c r="M2367">
        <f>_xlfn.XLOOKUP(A2367,compensation_cleaned!$A:$A,compensation_cleaned!$B:$B,"Missing")</f>
        <v>1011627</v>
      </c>
      <c r="N2367">
        <f>_xlfn.XLOOKUP(A2367,compensation_cleaned!$A:$A,compensation_cleaned!$C:$C,"Missing")</f>
        <v>51896</v>
      </c>
      <c r="O2367" t="str">
        <f>_xlfn.XLOOKUP(A2367,compensation_cleaned!$A:$A,compensation_cleaned!$D:$D,"Missing")</f>
        <v>L3</v>
      </c>
      <c r="P2367">
        <f>_xlfn.XLOOKUP(A2367,engagement_pivot!$A:$A,engagement_pivot!$B:$B,"Missing")</f>
        <v>2.5</v>
      </c>
      <c r="Q2367" t="str">
        <f>IF(
  _xlfn.XLOOKUP(A2367, engagement_pivot!A:A, engagement_pivot!C:C, 0) &gt; 0,
  "Yes",
  "No"
)</f>
        <v>Yes</v>
      </c>
      <c r="R2367">
        <f t="shared" si="180"/>
        <v>68</v>
      </c>
      <c r="S2367" t="str">
        <f t="shared" si="181"/>
        <v>37+ months</v>
      </c>
      <c r="T2367">
        <f>_xlfn.XLOOKUP(A2367,performance_pivot!$A:$A,performance_pivot!$B:$B,"Missing")</f>
        <v>3</v>
      </c>
      <c r="U2367">
        <f>_xlfn.XLOOKUP(A2367,compensation_cleaned!$A:$A,compensation_cleaned!$F:$F,"Missing")</f>
        <v>1044648.4727722772</v>
      </c>
      <c r="V2367" t="str">
        <f t="shared" si="182"/>
        <v>Below Avg Pay</v>
      </c>
      <c r="W2367" t="str">
        <f t="shared" si="183"/>
        <v>Low/Avg Performer</v>
      </c>
      <c r="Y2367" t="str">
        <f t="shared" si="184"/>
        <v>Low Pay &amp; Low Performance</v>
      </c>
    </row>
    <row r="2368" spans="1:25">
      <c r="A2368" s="7" t="s">
        <v>2554</v>
      </c>
      <c r="B2368" s="8" t="s">
        <v>11</v>
      </c>
      <c r="C2368" s="8">
        <v>39</v>
      </c>
      <c r="D2368" s="8" t="s">
        <v>12</v>
      </c>
      <c r="E2368" s="8" t="s">
        <v>26</v>
      </c>
      <c r="F2368" s="8" t="s">
        <v>58</v>
      </c>
      <c r="G2368" s="9">
        <v>43549</v>
      </c>
      <c r="H2368" s="8" t="s">
        <v>329</v>
      </c>
      <c r="I2368" s="8" t="s">
        <v>31</v>
      </c>
      <c r="J2368" s="10" t="s">
        <v>17</v>
      </c>
      <c r="K2368" t="str">
        <f>_xlfn.XLOOKUP(A2368,attrition_cleaned!$A:$A,attrition_cleaned!$B:$B,"Missing")</f>
        <v>No</v>
      </c>
      <c r="L2368" s="9"/>
      <c r="M2368">
        <f>_xlfn.XLOOKUP(A2368,compensation_cleaned!$A:$A,compensation_cleaned!$B:$B,"Missing")</f>
        <v>1144047</v>
      </c>
      <c r="N2368">
        <f>_xlfn.XLOOKUP(A2368,compensation_cleaned!$A:$A,compensation_cleaned!$C:$C,"Missing")</f>
        <v>82391</v>
      </c>
      <c r="O2368" t="str">
        <f>_xlfn.XLOOKUP(A2368,compensation_cleaned!$A:$A,compensation_cleaned!$D:$D,"Missing")</f>
        <v>L3</v>
      </c>
      <c r="P2368">
        <f>_xlfn.XLOOKUP(A2368,engagement_pivot!$A:$A,engagement_pivot!$B:$B,"Missing")</f>
        <v>2</v>
      </c>
      <c r="Q2368" t="str">
        <f>IF(
  _xlfn.XLOOKUP(A2368, engagement_pivot!A:A, engagement_pivot!C:C, 0) &gt; 0,
  "Yes",
  "No"
)</f>
        <v>Yes</v>
      </c>
      <c r="R2368">
        <f t="shared" si="180"/>
        <v>57</v>
      </c>
      <c r="S2368" t="str">
        <f t="shared" si="181"/>
        <v>37+ months</v>
      </c>
      <c r="T2368">
        <f>_xlfn.XLOOKUP(A2368,performance_pivot!$A:$A,performance_pivot!$B:$B,"Missing")</f>
        <v>5</v>
      </c>
      <c r="U2368">
        <f>_xlfn.XLOOKUP(A2368,compensation_cleaned!$A:$A,compensation_cleaned!$F:$F,"Missing")</f>
        <v>1044648.4727722772</v>
      </c>
      <c r="V2368" t="str">
        <f t="shared" si="182"/>
        <v>Above Avg Pay</v>
      </c>
      <c r="W2368" t="str">
        <f t="shared" si="183"/>
        <v>High Performer</v>
      </c>
      <c r="Y2368" t="str">
        <f t="shared" si="184"/>
        <v>Well Aligned</v>
      </c>
    </row>
    <row r="2369" spans="1:25">
      <c r="A2369" s="11" t="s">
        <v>2555</v>
      </c>
      <c r="B2369" s="12" t="s">
        <v>19</v>
      </c>
      <c r="C2369" s="12">
        <v>23</v>
      </c>
      <c r="D2369" s="12" t="s">
        <v>12</v>
      </c>
      <c r="E2369" s="12" t="s">
        <v>49</v>
      </c>
      <c r="F2369" s="12" t="s">
        <v>68</v>
      </c>
      <c r="G2369" s="13">
        <v>45222</v>
      </c>
      <c r="H2369" s="12" t="s">
        <v>30</v>
      </c>
      <c r="I2369" s="12" t="s">
        <v>45</v>
      </c>
      <c r="J2369" s="14" t="s">
        <v>24</v>
      </c>
      <c r="K2369" t="str">
        <f>_xlfn.XLOOKUP(A2369,attrition_cleaned!$A:$A,attrition_cleaned!$B:$B,"Missing")</f>
        <v>No</v>
      </c>
      <c r="L2369" s="13"/>
      <c r="M2369">
        <f>_xlfn.XLOOKUP(A2369,compensation_cleaned!$A:$A,compensation_cleaned!$B:$B,"Missing")</f>
        <v>785856</v>
      </c>
      <c r="N2369">
        <f>_xlfn.XLOOKUP(A2369,compensation_cleaned!$A:$A,compensation_cleaned!$C:$C,"Missing")</f>
        <v>69532</v>
      </c>
      <c r="O2369" t="str">
        <f>_xlfn.XLOOKUP(A2369,compensation_cleaned!$A:$A,compensation_cleaned!$D:$D,"Missing")</f>
        <v>L2</v>
      </c>
      <c r="P2369">
        <f>_xlfn.XLOOKUP(A2369,engagement_pivot!$A:$A,engagement_pivot!$B:$B,"Missing")</f>
        <v>4</v>
      </c>
      <c r="Q2369" t="str">
        <f>IF(
  _xlfn.XLOOKUP(A2369, engagement_pivot!A:A, engagement_pivot!C:C, 0) &gt; 0,
  "Yes",
  "No"
)</f>
        <v>Yes</v>
      </c>
      <c r="R2369">
        <f t="shared" si="180"/>
        <v>2</v>
      </c>
      <c r="S2369" t="str">
        <f t="shared" si="181"/>
        <v>0–12 months</v>
      </c>
      <c r="T2369">
        <f>_xlfn.XLOOKUP(A2369,performance_pivot!$A:$A,performance_pivot!$B:$B,"Missing")</f>
        <v>4</v>
      </c>
      <c r="U2369">
        <f>_xlfn.XLOOKUP(A2369,compensation_cleaned!$A:$A,compensation_cleaned!$F:$F,"Missing")</f>
        <v>746435.40070921986</v>
      </c>
      <c r="V2369" t="str">
        <f t="shared" si="182"/>
        <v>Above Avg Pay</v>
      </c>
      <c r="W2369" t="str">
        <f t="shared" si="183"/>
        <v>High Performer</v>
      </c>
      <c r="Y2369" t="str">
        <f t="shared" si="184"/>
        <v>Well Aligned</v>
      </c>
    </row>
    <row r="2370" spans="1:25">
      <c r="A2370" s="7" t="s">
        <v>2556</v>
      </c>
      <c r="B2370" s="8" t="s">
        <v>11</v>
      </c>
      <c r="C2370" s="8">
        <v>32</v>
      </c>
      <c r="D2370" s="8" t="s">
        <v>12</v>
      </c>
      <c r="E2370" s="8" t="s">
        <v>37</v>
      </c>
      <c r="F2370" s="8" t="s">
        <v>38</v>
      </c>
      <c r="G2370" s="9">
        <v>43182</v>
      </c>
      <c r="H2370" s="8" t="s">
        <v>51</v>
      </c>
      <c r="I2370" s="8" t="s">
        <v>16</v>
      </c>
      <c r="J2370" s="10" t="s">
        <v>24</v>
      </c>
      <c r="K2370" t="str">
        <f>_xlfn.XLOOKUP(A2370,attrition_cleaned!$A:$A,attrition_cleaned!$B:$B,"Missing")</f>
        <v>Yes</v>
      </c>
      <c r="L2370" s="9">
        <v>44881</v>
      </c>
      <c r="M2370">
        <f>_xlfn.XLOOKUP(A2370,compensation_cleaned!$A:$A,compensation_cleaned!$B:$B,"Missing")</f>
        <v>780052</v>
      </c>
      <c r="N2370">
        <f>_xlfn.XLOOKUP(A2370,compensation_cleaned!$A:$A,compensation_cleaned!$C:$C,"Missing")</f>
        <v>98214</v>
      </c>
      <c r="O2370" t="str">
        <f>_xlfn.XLOOKUP(A2370,compensation_cleaned!$A:$A,compensation_cleaned!$D:$D,"Missing")</f>
        <v>L2</v>
      </c>
      <c r="P2370">
        <f>_xlfn.XLOOKUP(A2370,engagement_pivot!$A:$A,engagement_pivot!$B:$B,"Missing")</f>
        <v>4</v>
      </c>
      <c r="Q2370" t="str">
        <f>IF(
  _xlfn.XLOOKUP(A2370, engagement_pivot!A:A, engagement_pivot!C:C, 0) &gt; 0,
  "Yes",
  "No"
)</f>
        <v>Yes</v>
      </c>
      <c r="R2370">
        <f t="shared" si="180"/>
        <v>55</v>
      </c>
      <c r="S2370" t="str">
        <f t="shared" si="181"/>
        <v>37+ months</v>
      </c>
      <c r="T2370">
        <f>_xlfn.XLOOKUP(A2370,performance_pivot!$A:$A,performance_pivot!$B:$B,"Missing")</f>
        <v>3</v>
      </c>
      <c r="U2370">
        <f>_xlfn.XLOOKUP(A2370,compensation_cleaned!$A:$A,compensation_cleaned!$F:$F,"Missing")</f>
        <v>746435.40070921986</v>
      </c>
      <c r="V2370" t="str">
        <f t="shared" si="182"/>
        <v>Above Avg Pay</v>
      </c>
      <c r="W2370" t="str">
        <f t="shared" si="183"/>
        <v>Low/Avg Performer</v>
      </c>
      <c r="Y2370" t="str">
        <f t="shared" si="184"/>
        <v>Overpaid Low Performer</v>
      </c>
    </row>
    <row r="2371" spans="1:25">
      <c r="A2371" s="11" t="s">
        <v>2557</v>
      </c>
      <c r="B2371" s="12" t="s">
        <v>19</v>
      </c>
      <c r="C2371" s="12">
        <v>39</v>
      </c>
      <c r="D2371" s="12" t="s">
        <v>12</v>
      </c>
      <c r="E2371" s="12" t="s">
        <v>33</v>
      </c>
      <c r="F2371" s="12" t="s">
        <v>112</v>
      </c>
      <c r="G2371" s="13">
        <v>42759</v>
      </c>
      <c r="H2371" s="12" t="s">
        <v>398</v>
      </c>
      <c r="I2371" s="12" t="s">
        <v>23</v>
      </c>
      <c r="J2371" s="14" t="s">
        <v>24</v>
      </c>
      <c r="K2371" t="str">
        <f>_xlfn.XLOOKUP(A2371,attrition_cleaned!$A:$A,attrition_cleaned!$B:$B,"Missing")</f>
        <v>Yes</v>
      </c>
      <c r="L2371" s="13">
        <v>43134</v>
      </c>
      <c r="M2371">
        <f>_xlfn.XLOOKUP(A2371,compensation_cleaned!$A:$A,compensation_cleaned!$B:$B,"Missing")</f>
        <v>815023</v>
      </c>
      <c r="N2371">
        <f>_xlfn.XLOOKUP(A2371,compensation_cleaned!$A:$A,compensation_cleaned!$C:$C,"Missing")</f>
        <v>76923</v>
      </c>
      <c r="O2371" t="str">
        <f>_xlfn.XLOOKUP(A2371,compensation_cleaned!$A:$A,compensation_cleaned!$D:$D,"Missing")</f>
        <v>L2</v>
      </c>
      <c r="P2371">
        <f>_xlfn.XLOOKUP(A2371,engagement_pivot!$A:$A,engagement_pivot!$B:$B,"Missing")</f>
        <v>1</v>
      </c>
      <c r="Q2371" t="str">
        <f>IF(
  _xlfn.XLOOKUP(A2371, engagement_pivot!A:A, engagement_pivot!C:C, 0) &gt; 0,
  "Yes",
  "No"
)</f>
        <v>Yes</v>
      </c>
      <c r="R2371">
        <f t="shared" ref="R2371:R2434" si="185">IF(K2371="Yes",DATEDIF(G2371,L2371,"M"),DATEDIF(G2371,DATE(2023,12,31),"M"))</f>
        <v>12</v>
      </c>
      <c r="S2371" t="str">
        <f t="shared" ref="S2371:S2434" si="186">IF(R2371&lt;=12,"0–12 months",
 IF(R2371&lt;=36,"13–36 months","37+ months"))</f>
        <v>0–12 months</v>
      </c>
      <c r="T2371">
        <f>_xlfn.XLOOKUP(A2371,performance_pivot!$A:$A,performance_pivot!$B:$B,"Missing")</f>
        <v>3</v>
      </c>
      <c r="U2371">
        <f>_xlfn.XLOOKUP(A2371,compensation_cleaned!$A:$A,compensation_cleaned!$F:$F,"Missing")</f>
        <v>746435.40070921986</v>
      </c>
      <c r="V2371" t="str">
        <f t="shared" ref="V2371:V2434" si="187">IF(M2371&gt;U2371,"Above Avg Pay","Below Avg Pay")</f>
        <v>Above Avg Pay</v>
      </c>
      <c r="W2371" t="str">
        <f t="shared" ref="W2371:W2434" si="188">IF(T2371&gt;=4,"High Performer","Low/Avg Performer")</f>
        <v>Low/Avg Performer</v>
      </c>
      <c r="Y2371" t="str">
        <f t="shared" si="184"/>
        <v>Overpaid Low Performer</v>
      </c>
    </row>
    <row r="2372" spans="1:25">
      <c r="A2372" s="7" t="s">
        <v>2558</v>
      </c>
      <c r="B2372" s="8" t="s">
        <v>19</v>
      </c>
      <c r="C2372" s="8">
        <v>44</v>
      </c>
      <c r="D2372" s="8" t="s">
        <v>12</v>
      </c>
      <c r="E2372" s="8" t="s">
        <v>13</v>
      </c>
      <c r="F2372" s="8" t="s">
        <v>14</v>
      </c>
      <c r="G2372" s="9">
        <v>44182</v>
      </c>
      <c r="H2372" s="8" t="s">
        <v>299</v>
      </c>
      <c r="I2372" s="8" t="s">
        <v>23</v>
      </c>
      <c r="J2372" s="10" t="s">
        <v>17</v>
      </c>
      <c r="K2372" t="str">
        <f>_xlfn.XLOOKUP(A2372,attrition_cleaned!$A:$A,attrition_cleaned!$B:$B,"Missing")</f>
        <v>No</v>
      </c>
      <c r="L2372" s="9"/>
      <c r="M2372">
        <f>_xlfn.XLOOKUP(A2372,compensation_cleaned!$A:$A,compensation_cleaned!$B:$B,"Missing")</f>
        <v>1024111</v>
      </c>
      <c r="N2372">
        <f>_xlfn.XLOOKUP(A2372,compensation_cleaned!$A:$A,compensation_cleaned!$C:$C,"Missing")</f>
        <v>145892</v>
      </c>
      <c r="O2372" t="str">
        <f>_xlfn.XLOOKUP(A2372,compensation_cleaned!$A:$A,compensation_cleaned!$D:$D,"Missing")</f>
        <v>L3</v>
      </c>
      <c r="P2372">
        <f>_xlfn.XLOOKUP(A2372,engagement_pivot!$A:$A,engagement_pivot!$B:$B,"Missing")</f>
        <v>3</v>
      </c>
      <c r="Q2372" t="str">
        <f>IF(
  _xlfn.XLOOKUP(A2372, engagement_pivot!A:A, engagement_pivot!C:C, 0) &gt; 0,
  "Yes",
  "No"
)</f>
        <v>Yes</v>
      </c>
      <c r="R2372">
        <f t="shared" si="185"/>
        <v>36</v>
      </c>
      <c r="S2372" t="str">
        <f t="shared" si="186"/>
        <v>13–36 months</v>
      </c>
      <c r="T2372">
        <f>_xlfn.XLOOKUP(A2372,performance_pivot!$A:$A,performance_pivot!$B:$B,"Missing")</f>
        <v>3.5</v>
      </c>
      <c r="U2372">
        <f>_xlfn.XLOOKUP(A2372,compensation_cleaned!$A:$A,compensation_cleaned!$F:$F,"Missing")</f>
        <v>1044648.4727722772</v>
      </c>
      <c r="V2372" t="str">
        <f t="shared" si="187"/>
        <v>Below Avg Pay</v>
      </c>
      <c r="W2372" t="str">
        <f t="shared" si="188"/>
        <v>Low/Avg Performer</v>
      </c>
      <c r="Y2372" t="str">
        <f t="shared" ref="Y2372:Y2435" si="189">IF(
 AND(V2372="Above Avg Pay",W2372="High Performer"),"Well Aligned",
 IF(
  AND(V2372="Below Avg Pay",W2372="High Performer"),"Underpaid High Performer",
  IF(
   AND(V2372="Above Avg Pay",W2372="Low/Avg Performer"),"Overpaid Low Performer",
   "Low Pay &amp; Low Performance"
  )
 )
)</f>
        <v>Low Pay &amp; Low Performance</v>
      </c>
    </row>
    <row r="2373" spans="1:25">
      <c r="A2373" s="11" t="s">
        <v>2559</v>
      </c>
      <c r="B2373" s="12" t="s">
        <v>19</v>
      </c>
      <c r="C2373" s="12">
        <v>31</v>
      </c>
      <c r="D2373" s="12" t="s">
        <v>12</v>
      </c>
      <c r="E2373" s="12" t="s">
        <v>49</v>
      </c>
      <c r="F2373" s="12" t="s">
        <v>50</v>
      </c>
      <c r="G2373" s="13">
        <v>45228</v>
      </c>
      <c r="H2373" s="12" t="s">
        <v>272</v>
      </c>
      <c r="I2373" s="12" t="s">
        <v>45</v>
      </c>
      <c r="J2373" s="14" t="s">
        <v>24</v>
      </c>
      <c r="K2373" t="str">
        <f>_xlfn.XLOOKUP(A2373,attrition_cleaned!$A:$A,attrition_cleaned!$B:$B,"Missing")</f>
        <v>No</v>
      </c>
      <c r="L2373" s="13"/>
      <c r="M2373">
        <f>_xlfn.XLOOKUP(A2373,compensation_cleaned!$A:$A,compensation_cleaned!$B:$B,"Missing")</f>
        <v>806562</v>
      </c>
      <c r="N2373">
        <f>_xlfn.XLOOKUP(A2373,compensation_cleaned!$A:$A,compensation_cleaned!$C:$C,"Missing")</f>
        <v>87142</v>
      </c>
      <c r="O2373" t="str">
        <f>_xlfn.XLOOKUP(A2373,compensation_cleaned!$A:$A,compensation_cleaned!$D:$D,"Missing")</f>
        <v>L2</v>
      </c>
      <c r="P2373">
        <f>_xlfn.XLOOKUP(A2373,engagement_pivot!$A:$A,engagement_pivot!$B:$B,"Missing")</f>
        <v>2.3333333333333335</v>
      </c>
      <c r="Q2373" t="str">
        <f>IF(
  _xlfn.XLOOKUP(A2373, engagement_pivot!A:A, engagement_pivot!C:C, 0) &gt; 0,
  "Yes",
  "No"
)</f>
        <v>Yes</v>
      </c>
      <c r="R2373">
        <f t="shared" si="185"/>
        <v>2</v>
      </c>
      <c r="S2373" t="str">
        <f t="shared" si="186"/>
        <v>0–12 months</v>
      </c>
      <c r="T2373">
        <f>_xlfn.XLOOKUP(A2373,performance_pivot!$A:$A,performance_pivot!$B:$B,"Missing")</f>
        <v>4</v>
      </c>
      <c r="U2373">
        <f>_xlfn.XLOOKUP(A2373,compensation_cleaned!$A:$A,compensation_cleaned!$F:$F,"Missing")</f>
        <v>746435.40070921986</v>
      </c>
      <c r="V2373" t="str">
        <f t="shared" si="187"/>
        <v>Above Avg Pay</v>
      </c>
      <c r="W2373" t="str">
        <f t="shared" si="188"/>
        <v>High Performer</v>
      </c>
      <c r="Y2373" t="str">
        <f t="shared" si="189"/>
        <v>Well Aligned</v>
      </c>
    </row>
    <row r="2374" spans="1:25">
      <c r="A2374" s="7" t="s">
        <v>2560</v>
      </c>
      <c r="B2374" s="8" t="s">
        <v>11</v>
      </c>
      <c r="C2374" s="8">
        <v>28</v>
      </c>
      <c r="D2374" s="8" t="s">
        <v>12</v>
      </c>
      <c r="E2374" s="8" t="s">
        <v>13</v>
      </c>
      <c r="F2374" s="8" t="s">
        <v>21</v>
      </c>
      <c r="G2374" s="9">
        <v>43459</v>
      </c>
      <c r="H2374" s="8" t="s">
        <v>582</v>
      </c>
      <c r="I2374" s="8" t="s">
        <v>56</v>
      </c>
      <c r="J2374" s="10" t="s">
        <v>24</v>
      </c>
      <c r="K2374" t="str">
        <f>_xlfn.XLOOKUP(A2374,attrition_cleaned!$A:$A,attrition_cleaned!$B:$B,"Missing")</f>
        <v>No</v>
      </c>
      <c r="L2374" s="9"/>
      <c r="M2374">
        <f>_xlfn.XLOOKUP(A2374,compensation_cleaned!$A:$A,compensation_cleaned!$B:$B,"Missing")</f>
        <v>959060</v>
      </c>
      <c r="N2374">
        <f>_xlfn.XLOOKUP(A2374,compensation_cleaned!$A:$A,compensation_cleaned!$C:$C,"Missing")</f>
        <v>91090</v>
      </c>
      <c r="O2374" t="str">
        <f>_xlfn.XLOOKUP(A2374,compensation_cleaned!$A:$A,compensation_cleaned!$D:$D,"Missing")</f>
        <v>L3</v>
      </c>
      <c r="P2374">
        <f>_xlfn.XLOOKUP(A2374,engagement_pivot!$A:$A,engagement_pivot!$B:$B,"Missing")</f>
        <v>3</v>
      </c>
      <c r="Q2374" t="str">
        <f>IF(
  _xlfn.XLOOKUP(A2374, engagement_pivot!A:A, engagement_pivot!C:C, 0) &gt; 0,
  "Yes",
  "No"
)</f>
        <v>Yes</v>
      </c>
      <c r="R2374">
        <f t="shared" si="185"/>
        <v>60</v>
      </c>
      <c r="S2374" t="str">
        <f t="shared" si="186"/>
        <v>37+ months</v>
      </c>
      <c r="T2374">
        <f>_xlfn.XLOOKUP(A2374,performance_pivot!$A:$A,performance_pivot!$B:$B,"Missing")</f>
        <v>4</v>
      </c>
      <c r="U2374">
        <f>_xlfn.XLOOKUP(A2374,compensation_cleaned!$A:$A,compensation_cleaned!$F:$F,"Missing")</f>
        <v>1044648.4727722772</v>
      </c>
      <c r="V2374" t="str">
        <f t="shared" si="187"/>
        <v>Below Avg Pay</v>
      </c>
      <c r="W2374" t="str">
        <f t="shared" si="188"/>
        <v>High Performer</v>
      </c>
      <c r="Y2374" t="str">
        <f t="shared" si="189"/>
        <v>Underpaid High Performer</v>
      </c>
    </row>
    <row r="2375" spans="1:25">
      <c r="A2375" s="11" t="s">
        <v>2561</v>
      </c>
      <c r="B2375" s="12" t="s">
        <v>19</v>
      </c>
      <c r="C2375" s="12">
        <v>37</v>
      </c>
      <c r="D2375" s="12" t="s">
        <v>12</v>
      </c>
      <c r="E2375" s="12" t="s">
        <v>26</v>
      </c>
      <c r="F2375" s="12" t="s">
        <v>58</v>
      </c>
      <c r="G2375" s="13">
        <v>43129</v>
      </c>
      <c r="H2375" s="12" t="s">
        <v>131</v>
      </c>
      <c r="I2375" s="12" t="s">
        <v>31</v>
      </c>
      <c r="J2375" s="14" t="s">
        <v>24</v>
      </c>
      <c r="K2375" t="str">
        <f>_xlfn.XLOOKUP(A2375,attrition_cleaned!$A:$A,attrition_cleaned!$B:$B,"Missing")</f>
        <v>Yes</v>
      </c>
      <c r="L2375" s="13">
        <v>44904</v>
      </c>
      <c r="M2375">
        <f>_xlfn.XLOOKUP(A2375,compensation_cleaned!$A:$A,compensation_cleaned!$B:$B,"Missing")</f>
        <v>1315322</v>
      </c>
      <c r="N2375">
        <f>_xlfn.XLOOKUP(A2375,compensation_cleaned!$A:$A,compensation_cleaned!$C:$C,"Missing")</f>
        <v>111361</v>
      </c>
      <c r="O2375" t="str">
        <f>_xlfn.XLOOKUP(A2375,compensation_cleaned!$A:$A,compensation_cleaned!$D:$D,"Missing")</f>
        <v>L4</v>
      </c>
      <c r="P2375">
        <f>_xlfn.XLOOKUP(A2375,engagement_pivot!$A:$A,engagement_pivot!$B:$B,"Missing")</f>
        <v>5</v>
      </c>
      <c r="Q2375" t="str">
        <f>IF(
  _xlfn.XLOOKUP(A2375, engagement_pivot!A:A, engagement_pivot!C:C, 0) &gt; 0,
  "Yes",
  "No"
)</f>
        <v>Yes</v>
      </c>
      <c r="R2375">
        <f t="shared" si="185"/>
        <v>58</v>
      </c>
      <c r="S2375" t="str">
        <f t="shared" si="186"/>
        <v>37+ months</v>
      </c>
      <c r="T2375">
        <f>_xlfn.XLOOKUP(A2375,performance_pivot!$A:$A,performance_pivot!$B:$B,"Missing")</f>
        <v>3.5</v>
      </c>
      <c r="U2375">
        <f>_xlfn.XLOOKUP(A2375,compensation_cleaned!$A:$A,compensation_cleaned!$F:$F,"Missing")</f>
        <v>1044648.4727722772</v>
      </c>
      <c r="V2375" t="str">
        <f t="shared" si="187"/>
        <v>Above Avg Pay</v>
      </c>
      <c r="W2375" t="str">
        <f t="shared" si="188"/>
        <v>Low/Avg Performer</v>
      </c>
      <c r="Y2375" t="str">
        <f t="shared" si="189"/>
        <v>Overpaid Low Performer</v>
      </c>
    </row>
    <row r="2376" spans="1:25">
      <c r="A2376" s="7" t="s">
        <v>2562</v>
      </c>
      <c r="B2376" s="8" t="s">
        <v>19</v>
      </c>
      <c r="C2376" s="8">
        <v>36</v>
      </c>
      <c r="D2376" s="8" t="s">
        <v>12</v>
      </c>
      <c r="E2376" s="8" t="s">
        <v>26</v>
      </c>
      <c r="F2376" s="8" t="s">
        <v>58</v>
      </c>
      <c r="G2376" s="9">
        <v>45132</v>
      </c>
      <c r="H2376" s="8" t="s">
        <v>364</v>
      </c>
      <c r="I2376" s="8" t="s">
        <v>31</v>
      </c>
      <c r="J2376" s="10" t="s">
        <v>24</v>
      </c>
      <c r="K2376" t="str">
        <f>_xlfn.XLOOKUP(A2376,attrition_cleaned!$A:$A,attrition_cleaned!$B:$B,"Missing")</f>
        <v>No</v>
      </c>
      <c r="L2376" s="9"/>
      <c r="M2376">
        <f>_xlfn.XLOOKUP(A2376,compensation_cleaned!$A:$A,compensation_cleaned!$B:$B,"Missing")</f>
        <v>2022610</v>
      </c>
      <c r="N2376">
        <f>_xlfn.XLOOKUP(A2376,compensation_cleaned!$A:$A,compensation_cleaned!$C:$C,"Missing")</f>
        <v>250859</v>
      </c>
      <c r="O2376" t="str">
        <f>_xlfn.XLOOKUP(A2376,compensation_cleaned!$A:$A,compensation_cleaned!$D:$D,"Missing")</f>
        <v>L5</v>
      </c>
      <c r="P2376">
        <f>_xlfn.XLOOKUP(A2376,engagement_pivot!$A:$A,engagement_pivot!$B:$B,"Missing")</f>
        <v>3</v>
      </c>
      <c r="Q2376" t="str">
        <f>IF(
  _xlfn.XLOOKUP(A2376, engagement_pivot!A:A, engagement_pivot!C:C, 0) &gt; 0,
  "Yes",
  "No"
)</f>
        <v>Yes</v>
      </c>
      <c r="R2376">
        <f t="shared" si="185"/>
        <v>5</v>
      </c>
      <c r="S2376" t="str">
        <f t="shared" si="186"/>
        <v>0–12 months</v>
      </c>
      <c r="T2376">
        <f>_xlfn.XLOOKUP(A2376,performance_pivot!$A:$A,performance_pivot!$B:$B,"Missing")</f>
        <v>4.333333333333333</v>
      </c>
      <c r="U2376">
        <f>_xlfn.XLOOKUP(A2376,compensation_cleaned!$A:$A,compensation_cleaned!$F:$F,"Missing")</f>
        <v>1044648.4727722772</v>
      </c>
      <c r="V2376" t="str">
        <f t="shared" si="187"/>
        <v>Above Avg Pay</v>
      </c>
      <c r="W2376" t="str">
        <f t="shared" si="188"/>
        <v>High Performer</v>
      </c>
      <c r="Y2376" t="str">
        <f t="shared" si="189"/>
        <v>Well Aligned</v>
      </c>
    </row>
    <row r="2377" spans="1:25">
      <c r="A2377" s="11" t="s">
        <v>2563</v>
      </c>
      <c r="B2377" s="12" t="s">
        <v>19</v>
      </c>
      <c r="C2377" s="12">
        <v>25</v>
      </c>
      <c r="D2377" s="12" t="s">
        <v>12</v>
      </c>
      <c r="E2377" s="12" t="s">
        <v>37</v>
      </c>
      <c r="F2377" s="12" t="s">
        <v>38</v>
      </c>
      <c r="G2377" s="13">
        <v>44600</v>
      </c>
      <c r="H2377" s="12" t="s">
        <v>94</v>
      </c>
      <c r="I2377" s="12" t="s">
        <v>70</v>
      </c>
      <c r="J2377" s="14" t="s">
        <v>24</v>
      </c>
      <c r="K2377" t="str">
        <f>_xlfn.XLOOKUP(A2377,attrition_cleaned!$A:$A,attrition_cleaned!$B:$B,"Missing")</f>
        <v>No</v>
      </c>
      <c r="L2377" s="13"/>
      <c r="M2377">
        <f>_xlfn.XLOOKUP(A2377,compensation_cleaned!$A:$A,compensation_cleaned!$B:$B,"Missing")</f>
        <v>737098</v>
      </c>
      <c r="N2377">
        <f>_xlfn.XLOOKUP(A2377,compensation_cleaned!$A:$A,compensation_cleaned!$C:$C,"Missing")</f>
        <v>77274</v>
      </c>
      <c r="O2377" t="str">
        <f>_xlfn.XLOOKUP(A2377,compensation_cleaned!$A:$A,compensation_cleaned!$D:$D,"Missing")</f>
        <v>L2</v>
      </c>
      <c r="P2377">
        <f>_xlfn.XLOOKUP(A2377,engagement_pivot!$A:$A,engagement_pivot!$B:$B,"Missing")</f>
        <v>2</v>
      </c>
      <c r="Q2377" t="str">
        <f>IF(
  _xlfn.XLOOKUP(A2377, engagement_pivot!A:A, engagement_pivot!C:C, 0) &gt; 0,
  "Yes",
  "No"
)</f>
        <v>Yes</v>
      </c>
      <c r="R2377">
        <f t="shared" si="185"/>
        <v>22</v>
      </c>
      <c r="S2377" t="str">
        <f t="shared" si="186"/>
        <v>13–36 months</v>
      </c>
      <c r="T2377">
        <f>_xlfn.XLOOKUP(A2377,performance_pivot!$A:$A,performance_pivot!$B:$B,"Missing")</f>
        <v>3</v>
      </c>
      <c r="U2377">
        <f>_xlfn.XLOOKUP(A2377,compensation_cleaned!$A:$A,compensation_cleaned!$F:$F,"Missing")</f>
        <v>746435.40070921986</v>
      </c>
      <c r="V2377" t="str">
        <f t="shared" si="187"/>
        <v>Below Avg Pay</v>
      </c>
      <c r="W2377" t="str">
        <f t="shared" si="188"/>
        <v>Low/Avg Performer</v>
      </c>
      <c r="Y2377" t="str">
        <f t="shared" si="189"/>
        <v>Low Pay &amp; Low Performance</v>
      </c>
    </row>
    <row r="2378" spans="1:25">
      <c r="A2378" s="7" t="s">
        <v>2564</v>
      </c>
      <c r="B2378" s="8" t="s">
        <v>19</v>
      </c>
      <c r="C2378" s="8">
        <v>25</v>
      </c>
      <c r="D2378" s="8" t="s">
        <v>12</v>
      </c>
      <c r="E2378" s="8" t="s">
        <v>13</v>
      </c>
      <c r="F2378" s="8" t="s">
        <v>21</v>
      </c>
      <c r="G2378" s="9">
        <v>45055</v>
      </c>
      <c r="H2378" s="8" t="s">
        <v>258</v>
      </c>
      <c r="I2378" s="8" t="s">
        <v>70</v>
      </c>
      <c r="J2378" s="10" t="s">
        <v>24</v>
      </c>
      <c r="K2378" t="str">
        <f>_xlfn.XLOOKUP(A2378,attrition_cleaned!$A:$A,attrition_cleaned!$B:$B,"Missing")</f>
        <v>No</v>
      </c>
      <c r="L2378" s="9"/>
      <c r="M2378">
        <f>_xlfn.XLOOKUP(A2378,compensation_cleaned!$A:$A,compensation_cleaned!$B:$B,"Missing")</f>
        <v>882835</v>
      </c>
      <c r="N2378">
        <f>_xlfn.XLOOKUP(A2378,compensation_cleaned!$A:$A,compensation_cleaned!$C:$C,"Missing")</f>
        <v>129095</v>
      </c>
      <c r="O2378" t="str">
        <f>_xlfn.XLOOKUP(A2378,compensation_cleaned!$A:$A,compensation_cleaned!$D:$D,"Missing")</f>
        <v>L2</v>
      </c>
      <c r="P2378">
        <f>_xlfn.XLOOKUP(A2378,engagement_pivot!$A:$A,engagement_pivot!$B:$B,"Missing")</f>
        <v>3.6666666666666665</v>
      </c>
      <c r="Q2378" t="str">
        <f>IF(
  _xlfn.XLOOKUP(A2378, engagement_pivot!A:A, engagement_pivot!C:C, 0) &gt; 0,
  "Yes",
  "No"
)</f>
        <v>Yes</v>
      </c>
      <c r="R2378">
        <f t="shared" si="185"/>
        <v>7</v>
      </c>
      <c r="S2378" t="str">
        <f t="shared" si="186"/>
        <v>0–12 months</v>
      </c>
      <c r="T2378">
        <f>_xlfn.XLOOKUP(A2378,performance_pivot!$A:$A,performance_pivot!$B:$B,"Missing")</f>
        <v>3</v>
      </c>
      <c r="U2378">
        <f>_xlfn.XLOOKUP(A2378,compensation_cleaned!$A:$A,compensation_cleaned!$F:$F,"Missing")</f>
        <v>746435.40070921986</v>
      </c>
      <c r="V2378" t="str">
        <f t="shared" si="187"/>
        <v>Above Avg Pay</v>
      </c>
      <c r="W2378" t="str">
        <f t="shared" si="188"/>
        <v>Low/Avg Performer</v>
      </c>
      <c r="Y2378" t="str">
        <f t="shared" si="189"/>
        <v>Overpaid Low Performer</v>
      </c>
    </row>
    <row r="2379" spans="1:25">
      <c r="A2379" s="11" t="s">
        <v>2565</v>
      </c>
      <c r="B2379" s="12" t="s">
        <v>19</v>
      </c>
      <c r="C2379" s="12">
        <v>39</v>
      </c>
      <c r="D2379" s="12" t="s">
        <v>20</v>
      </c>
      <c r="E2379" s="12" t="s">
        <v>33</v>
      </c>
      <c r="F2379" s="12" t="s">
        <v>34</v>
      </c>
      <c r="G2379" s="13">
        <v>44444</v>
      </c>
      <c r="H2379" s="12" t="s">
        <v>518</v>
      </c>
      <c r="I2379" s="12" t="s">
        <v>70</v>
      </c>
      <c r="J2379" s="14" t="s">
        <v>24</v>
      </c>
      <c r="K2379" t="str">
        <f>_xlfn.XLOOKUP(A2379,attrition_cleaned!$A:$A,attrition_cleaned!$B:$B,"Missing")</f>
        <v>Yes</v>
      </c>
      <c r="L2379" s="13">
        <v>45753</v>
      </c>
      <c r="M2379">
        <f>_xlfn.XLOOKUP(A2379,compensation_cleaned!$A:$A,compensation_cleaned!$B:$B,"Missing")</f>
        <v>822290</v>
      </c>
      <c r="N2379">
        <f>_xlfn.XLOOKUP(A2379,compensation_cleaned!$A:$A,compensation_cleaned!$C:$C,"Missing")</f>
        <v>116199</v>
      </c>
      <c r="O2379" t="str">
        <f>_xlfn.XLOOKUP(A2379,compensation_cleaned!$A:$A,compensation_cleaned!$D:$D,"Missing")</f>
        <v>L2</v>
      </c>
      <c r="P2379">
        <f>_xlfn.XLOOKUP(A2379,engagement_pivot!$A:$A,engagement_pivot!$B:$B,"Missing")</f>
        <v>2</v>
      </c>
      <c r="Q2379" t="str">
        <f>IF(
  _xlfn.XLOOKUP(A2379, engagement_pivot!A:A, engagement_pivot!C:C, 0) &gt; 0,
  "Yes",
  "No"
)</f>
        <v>Yes</v>
      </c>
      <c r="R2379">
        <f t="shared" si="185"/>
        <v>43</v>
      </c>
      <c r="S2379" t="str">
        <f t="shared" si="186"/>
        <v>37+ months</v>
      </c>
      <c r="T2379">
        <f>_xlfn.XLOOKUP(A2379,performance_pivot!$A:$A,performance_pivot!$B:$B,"Missing")</f>
        <v>2.6666666666666665</v>
      </c>
      <c r="U2379">
        <f>_xlfn.XLOOKUP(A2379,compensation_cleaned!$A:$A,compensation_cleaned!$F:$F,"Missing")</f>
        <v>746435.40070921986</v>
      </c>
      <c r="V2379" t="str">
        <f t="shared" si="187"/>
        <v>Above Avg Pay</v>
      </c>
      <c r="W2379" t="str">
        <f t="shared" si="188"/>
        <v>Low/Avg Performer</v>
      </c>
      <c r="Y2379" t="str">
        <f t="shared" si="189"/>
        <v>Overpaid Low Performer</v>
      </c>
    </row>
    <row r="2380" spans="1:25">
      <c r="A2380" s="7" t="s">
        <v>2566</v>
      </c>
      <c r="B2380" s="8" t="s">
        <v>11</v>
      </c>
      <c r="C2380" s="8">
        <v>29</v>
      </c>
      <c r="D2380" s="8" t="s">
        <v>12</v>
      </c>
      <c r="E2380" s="8" t="s">
        <v>37</v>
      </c>
      <c r="F2380" s="8" t="s">
        <v>43</v>
      </c>
      <c r="G2380" s="9">
        <v>44414</v>
      </c>
      <c r="H2380" s="8" t="s">
        <v>100</v>
      </c>
      <c r="I2380" s="8" t="s">
        <v>45</v>
      </c>
      <c r="J2380" s="10" t="s">
        <v>24</v>
      </c>
      <c r="K2380" t="str">
        <f>_xlfn.XLOOKUP(A2380,attrition_cleaned!$A:$A,attrition_cleaned!$B:$B,"Missing")</f>
        <v>No</v>
      </c>
      <c r="L2380" s="9"/>
      <c r="M2380">
        <f>_xlfn.XLOOKUP(A2380,compensation_cleaned!$A:$A,compensation_cleaned!$B:$B,"Missing")</f>
        <v>923354</v>
      </c>
      <c r="N2380">
        <f>_xlfn.XLOOKUP(A2380,compensation_cleaned!$A:$A,compensation_cleaned!$C:$C,"Missing")</f>
        <v>95737</v>
      </c>
      <c r="O2380" t="str">
        <f>_xlfn.XLOOKUP(A2380,compensation_cleaned!$A:$A,compensation_cleaned!$D:$D,"Missing")</f>
        <v>L3</v>
      </c>
      <c r="P2380">
        <f>_xlfn.XLOOKUP(A2380,engagement_pivot!$A:$A,engagement_pivot!$B:$B,"Missing")</f>
        <v>4</v>
      </c>
      <c r="Q2380" t="str">
        <f>IF(
  _xlfn.XLOOKUP(A2380, engagement_pivot!A:A, engagement_pivot!C:C, 0) &gt; 0,
  "Yes",
  "No"
)</f>
        <v>Yes</v>
      </c>
      <c r="R2380">
        <f t="shared" si="185"/>
        <v>28</v>
      </c>
      <c r="S2380" t="str">
        <f t="shared" si="186"/>
        <v>13–36 months</v>
      </c>
      <c r="T2380">
        <f>_xlfn.XLOOKUP(A2380,performance_pivot!$A:$A,performance_pivot!$B:$B,"Missing")</f>
        <v>2.5</v>
      </c>
      <c r="U2380">
        <f>_xlfn.XLOOKUP(A2380,compensation_cleaned!$A:$A,compensation_cleaned!$F:$F,"Missing")</f>
        <v>1044648.4727722772</v>
      </c>
      <c r="V2380" t="str">
        <f t="shared" si="187"/>
        <v>Below Avg Pay</v>
      </c>
      <c r="W2380" t="str">
        <f t="shared" si="188"/>
        <v>Low/Avg Performer</v>
      </c>
      <c r="Y2380" t="str">
        <f t="shared" si="189"/>
        <v>Low Pay &amp; Low Performance</v>
      </c>
    </row>
    <row r="2381" spans="1:25">
      <c r="A2381" s="11" t="s">
        <v>2567</v>
      </c>
      <c r="B2381" s="12" t="s">
        <v>19</v>
      </c>
      <c r="C2381" s="12">
        <v>39</v>
      </c>
      <c r="D2381" s="12" t="s">
        <v>20</v>
      </c>
      <c r="E2381" s="12" t="s">
        <v>26</v>
      </c>
      <c r="F2381" s="12" t="s">
        <v>58</v>
      </c>
      <c r="G2381" s="13">
        <v>44301</v>
      </c>
      <c r="H2381" s="12" t="s">
        <v>231</v>
      </c>
      <c r="I2381" s="12" t="s">
        <v>16</v>
      </c>
      <c r="J2381" s="14" t="s">
        <v>17</v>
      </c>
      <c r="K2381" t="str">
        <f>_xlfn.XLOOKUP(A2381,attrition_cleaned!$A:$A,attrition_cleaned!$B:$B,"Missing")</f>
        <v>No</v>
      </c>
      <c r="L2381" s="13"/>
      <c r="M2381">
        <f>_xlfn.XLOOKUP(A2381,compensation_cleaned!$A:$A,compensation_cleaned!$B:$B,"Missing")</f>
        <v>800159</v>
      </c>
      <c r="N2381">
        <f>_xlfn.XLOOKUP(A2381,compensation_cleaned!$A:$A,compensation_cleaned!$C:$C,"Missing")</f>
        <v>67065</v>
      </c>
      <c r="O2381" t="str">
        <f>_xlfn.XLOOKUP(A2381,compensation_cleaned!$A:$A,compensation_cleaned!$D:$D,"Missing")</f>
        <v>L2</v>
      </c>
      <c r="P2381">
        <f>_xlfn.XLOOKUP(A2381,engagement_pivot!$A:$A,engagement_pivot!$B:$B,"Missing")</f>
        <v>1.3333333333333333</v>
      </c>
      <c r="Q2381" t="str">
        <f>IF(
  _xlfn.XLOOKUP(A2381, engagement_pivot!A:A, engagement_pivot!C:C, 0) &gt; 0,
  "Yes",
  "No"
)</f>
        <v>Yes</v>
      </c>
      <c r="R2381">
        <f t="shared" si="185"/>
        <v>32</v>
      </c>
      <c r="S2381" t="str">
        <f t="shared" si="186"/>
        <v>13–36 months</v>
      </c>
      <c r="T2381">
        <f>_xlfn.XLOOKUP(A2381,performance_pivot!$A:$A,performance_pivot!$B:$B,"Missing")</f>
        <v>2.6666666666666665</v>
      </c>
      <c r="U2381">
        <f>_xlfn.XLOOKUP(A2381,compensation_cleaned!$A:$A,compensation_cleaned!$F:$F,"Missing")</f>
        <v>746435.40070921986</v>
      </c>
      <c r="V2381" t="str">
        <f t="shared" si="187"/>
        <v>Above Avg Pay</v>
      </c>
      <c r="W2381" t="str">
        <f t="shared" si="188"/>
        <v>Low/Avg Performer</v>
      </c>
      <c r="Y2381" t="str">
        <f t="shared" si="189"/>
        <v>Overpaid Low Performer</v>
      </c>
    </row>
    <row r="2382" spans="1:25">
      <c r="A2382" s="7" t="s">
        <v>2568</v>
      </c>
      <c r="B2382" s="8" t="s">
        <v>19</v>
      </c>
      <c r="C2382" s="8">
        <v>41</v>
      </c>
      <c r="D2382" s="8" t="s">
        <v>20</v>
      </c>
      <c r="E2382" s="8" t="s">
        <v>37</v>
      </c>
      <c r="F2382" s="8" t="s">
        <v>43</v>
      </c>
      <c r="G2382" s="9">
        <v>44317</v>
      </c>
      <c r="H2382" s="8" t="s">
        <v>205</v>
      </c>
      <c r="I2382" s="8" t="s">
        <v>23</v>
      </c>
      <c r="J2382" s="10" t="s">
        <v>24</v>
      </c>
      <c r="K2382" t="str">
        <f>_xlfn.XLOOKUP(A2382,attrition_cleaned!$A:$A,attrition_cleaned!$B:$B,"Missing")</f>
        <v>No</v>
      </c>
      <c r="L2382" s="9"/>
      <c r="M2382">
        <f>_xlfn.XLOOKUP(A2382,compensation_cleaned!$A:$A,compensation_cleaned!$B:$B,"Missing")</f>
        <v>1545582</v>
      </c>
      <c r="N2382">
        <f>_xlfn.XLOOKUP(A2382,compensation_cleaned!$A:$A,compensation_cleaned!$C:$C,"Missing")</f>
        <v>141368</v>
      </c>
      <c r="O2382" t="str">
        <f>_xlfn.XLOOKUP(A2382,compensation_cleaned!$A:$A,compensation_cleaned!$D:$D,"Missing")</f>
        <v>L4</v>
      </c>
      <c r="P2382">
        <f>_xlfn.XLOOKUP(A2382,engagement_pivot!$A:$A,engagement_pivot!$B:$B,"Missing")</f>
        <v>2.6666666666666665</v>
      </c>
      <c r="Q2382" t="str">
        <f>IF(
  _xlfn.XLOOKUP(A2382, engagement_pivot!A:A, engagement_pivot!C:C, 0) &gt; 0,
  "Yes",
  "No"
)</f>
        <v>Yes</v>
      </c>
      <c r="R2382">
        <f t="shared" si="185"/>
        <v>31</v>
      </c>
      <c r="S2382" t="str">
        <f t="shared" si="186"/>
        <v>13–36 months</v>
      </c>
      <c r="T2382">
        <f>_xlfn.XLOOKUP(A2382,performance_pivot!$A:$A,performance_pivot!$B:$B,"Missing")</f>
        <v>3.5</v>
      </c>
      <c r="U2382">
        <f>_xlfn.XLOOKUP(A2382,compensation_cleaned!$A:$A,compensation_cleaned!$F:$F,"Missing")</f>
        <v>1044648.4727722772</v>
      </c>
      <c r="V2382" t="str">
        <f t="shared" si="187"/>
        <v>Above Avg Pay</v>
      </c>
      <c r="W2382" t="str">
        <f t="shared" si="188"/>
        <v>Low/Avg Performer</v>
      </c>
      <c r="Y2382" t="str">
        <f t="shared" si="189"/>
        <v>Overpaid Low Performer</v>
      </c>
    </row>
    <row r="2383" spans="1:25">
      <c r="A2383" s="11" t="s">
        <v>2569</v>
      </c>
      <c r="B2383" s="12" t="s">
        <v>11</v>
      </c>
      <c r="C2383" s="12">
        <v>25</v>
      </c>
      <c r="D2383" s="12" t="s">
        <v>20</v>
      </c>
      <c r="E2383" s="12" t="s">
        <v>33</v>
      </c>
      <c r="F2383" s="12" t="s">
        <v>112</v>
      </c>
      <c r="G2383" s="13">
        <v>45252</v>
      </c>
      <c r="H2383" s="12" t="s">
        <v>205</v>
      </c>
      <c r="I2383" s="12" t="s">
        <v>70</v>
      </c>
      <c r="J2383" s="14" t="s">
        <v>24</v>
      </c>
      <c r="K2383" t="str">
        <f>_xlfn.XLOOKUP(A2383,attrition_cleaned!$A:$A,attrition_cleaned!$B:$B,"Missing")</f>
        <v>No</v>
      </c>
      <c r="L2383" s="13"/>
      <c r="M2383">
        <f>_xlfn.XLOOKUP(A2383,compensation_cleaned!$A:$A,compensation_cleaned!$B:$B,"Missing")</f>
        <v>1280533</v>
      </c>
      <c r="N2383">
        <f>_xlfn.XLOOKUP(A2383,compensation_cleaned!$A:$A,compensation_cleaned!$C:$C,"Missing")</f>
        <v>150073</v>
      </c>
      <c r="O2383" t="str">
        <f>_xlfn.XLOOKUP(A2383,compensation_cleaned!$A:$A,compensation_cleaned!$D:$D,"Missing")</f>
        <v>L4</v>
      </c>
      <c r="P2383">
        <f>_xlfn.XLOOKUP(A2383,engagement_pivot!$A:$A,engagement_pivot!$B:$B,"Missing")</f>
        <v>1</v>
      </c>
      <c r="Q2383" t="str">
        <f>IF(
  _xlfn.XLOOKUP(A2383, engagement_pivot!A:A, engagement_pivot!C:C, 0) &gt; 0,
  "Yes",
  "No"
)</f>
        <v>Yes</v>
      </c>
      <c r="R2383">
        <f t="shared" si="185"/>
        <v>1</v>
      </c>
      <c r="S2383" t="str">
        <f t="shared" si="186"/>
        <v>0–12 months</v>
      </c>
      <c r="T2383">
        <f>_xlfn.XLOOKUP(A2383,performance_pivot!$A:$A,performance_pivot!$B:$B,"Missing")</f>
        <v>3</v>
      </c>
      <c r="U2383">
        <f>_xlfn.XLOOKUP(A2383,compensation_cleaned!$A:$A,compensation_cleaned!$F:$F,"Missing")</f>
        <v>1044648.4727722772</v>
      </c>
      <c r="V2383" t="str">
        <f t="shared" si="187"/>
        <v>Above Avg Pay</v>
      </c>
      <c r="W2383" t="str">
        <f t="shared" si="188"/>
        <v>Low/Avg Performer</v>
      </c>
      <c r="Y2383" t="str">
        <f t="shared" si="189"/>
        <v>Overpaid Low Performer</v>
      </c>
    </row>
    <row r="2384" spans="1:25">
      <c r="A2384" s="7" t="s">
        <v>2570</v>
      </c>
      <c r="B2384" s="8" t="s">
        <v>19</v>
      </c>
      <c r="C2384" s="8">
        <v>22</v>
      </c>
      <c r="D2384" s="8" t="s">
        <v>20</v>
      </c>
      <c r="E2384" s="8" t="s">
        <v>13</v>
      </c>
      <c r="F2384" s="8" t="s">
        <v>14</v>
      </c>
      <c r="G2384" s="9">
        <v>43479</v>
      </c>
      <c r="H2384" s="8" t="s">
        <v>47</v>
      </c>
      <c r="I2384" s="8" t="s">
        <v>70</v>
      </c>
      <c r="J2384" s="10" t="s">
        <v>24</v>
      </c>
      <c r="K2384" t="str">
        <f>_xlfn.XLOOKUP(A2384,attrition_cleaned!$A:$A,attrition_cleaned!$B:$B,"Missing")</f>
        <v>No</v>
      </c>
      <c r="L2384" s="9"/>
      <c r="M2384">
        <f>_xlfn.XLOOKUP(A2384,compensation_cleaned!$A:$A,compensation_cleaned!$B:$B,"Missing")</f>
        <v>1110212</v>
      </c>
      <c r="N2384">
        <f>_xlfn.XLOOKUP(A2384,compensation_cleaned!$A:$A,compensation_cleaned!$C:$C,"Missing")</f>
        <v>133724</v>
      </c>
      <c r="O2384" t="str">
        <f>_xlfn.XLOOKUP(A2384,compensation_cleaned!$A:$A,compensation_cleaned!$D:$D,"Missing")</f>
        <v>L3</v>
      </c>
      <c r="P2384">
        <f>_xlfn.XLOOKUP(A2384,engagement_pivot!$A:$A,engagement_pivot!$B:$B,"Missing")</f>
        <v>3.5</v>
      </c>
      <c r="Q2384" t="str">
        <f>IF(
  _xlfn.XLOOKUP(A2384, engagement_pivot!A:A, engagement_pivot!C:C, 0) &gt; 0,
  "Yes",
  "No"
)</f>
        <v>Yes</v>
      </c>
      <c r="R2384">
        <f t="shared" si="185"/>
        <v>59</v>
      </c>
      <c r="S2384" t="str">
        <f t="shared" si="186"/>
        <v>37+ months</v>
      </c>
      <c r="T2384">
        <f>_xlfn.XLOOKUP(A2384,performance_pivot!$A:$A,performance_pivot!$B:$B,"Missing")</f>
        <v>2.75</v>
      </c>
      <c r="U2384">
        <f>_xlfn.XLOOKUP(A2384,compensation_cleaned!$A:$A,compensation_cleaned!$F:$F,"Missing")</f>
        <v>1044648.4727722772</v>
      </c>
      <c r="V2384" t="str">
        <f t="shared" si="187"/>
        <v>Above Avg Pay</v>
      </c>
      <c r="W2384" t="str">
        <f t="shared" si="188"/>
        <v>Low/Avg Performer</v>
      </c>
      <c r="Y2384" t="str">
        <f t="shared" si="189"/>
        <v>Overpaid Low Performer</v>
      </c>
    </row>
    <row r="2385" spans="1:25">
      <c r="A2385" s="11" t="s">
        <v>2571</v>
      </c>
      <c r="B2385" s="12" t="s">
        <v>19</v>
      </c>
      <c r="C2385" s="12">
        <v>41</v>
      </c>
      <c r="D2385" s="12" t="s">
        <v>20</v>
      </c>
      <c r="E2385" s="12" t="s">
        <v>13</v>
      </c>
      <c r="F2385" s="12" t="s">
        <v>14</v>
      </c>
      <c r="G2385" s="13">
        <v>44943</v>
      </c>
      <c r="H2385" s="12" t="s">
        <v>295</v>
      </c>
      <c r="I2385" s="12" t="s">
        <v>70</v>
      </c>
      <c r="J2385" s="14" t="s">
        <v>17</v>
      </c>
      <c r="K2385" t="str">
        <f>_xlfn.XLOOKUP(A2385,attrition_cleaned!$A:$A,attrition_cleaned!$B:$B,"Missing")</f>
        <v>No</v>
      </c>
      <c r="L2385" s="13"/>
      <c r="M2385">
        <f>_xlfn.XLOOKUP(A2385,compensation_cleaned!$A:$A,compensation_cleaned!$B:$B,"Missing")</f>
        <v>890213</v>
      </c>
      <c r="N2385">
        <f>_xlfn.XLOOKUP(A2385,compensation_cleaned!$A:$A,compensation_cleaned!$C:$C,"Missing")</f>
        <v>45649</v>
      </c>
      <c r="O2385" t="str">
        <f>_xlfn.XLOOKUP(A2385,compensation_cleaned!$A:$A,compensation_cleaned!$D:$D,"Missing")</f>
        <v>L2</v>
      </c>
      <c r="P2385">
        <f>_xlfn.XLOOKUP(A2385,engagement_pivot!$A:$A,engagement_pivot!$B:$B,"Missing")</f>
        <v>1.6666666666666667</v>
      </c>
      <c r="Q2385" t="str">
        <f>IF(
  _xlfn.XLOOKUP(A2385, engagement_pivot!A:A, engagement_pivot!C:C, 0) &gt; 0,
  "Yes",
  "No"
)</f>
        <v>Yes</v>
      </c>
      <c r="R2385">
        <f t="shared" si="185"/>
        <v>11</v>
      </c>
      <c r="S2385" t="str">
        <f t="shared" si="186"/>
        <v>0–12 months</v>
      </c>
      <c r="T2385">
        <f>_xlfn.XLOOKUP(A2385,performance_pivot!$A:$A,performance_pivot!$B:$B,"Missing")</f>
        <v>4</v>
      </c>
      <c r="U2385">
        <f>_xlfn.XLOOKUP(A2385,compensation_cleaned!$A:$A,compensation_cleaned!$F:$F,"Missing")</f>
        <v>746435.40070921986</v>
      </c>
      <c r="V2385" t="str">
        <f t="shared" si="187"/>
        <v>Above Avg Pay</v>
      </c>
      <c r="W2385" t="str">
        <f t="shared" si="188"/>
        <v>High Performer</v>
      </c>
      <c r="Y2385" t="str">
        <f t="shared" si="189"/>
        <v>Well Aligned</v>
      </c>
    </row>
    <row r="2386" spans="1:25">
      <c r="A2386" s="7" t="s">
        <v>2572</v>
      </c>
      <c r="B2386" s="8" t="s">
        <v>11</v>
      </c>
      <c r="C2386" s="8">
        <v>27</v>
      </c>
      <c r="D2386" s="8" t="s">
        <v>12</v>
      </c>
      <c r="E2386" s="8" t="s">
        <v>26</v>
      </c>
      <c r="F2386" s="8" t="s">
        <v>27</v>
      </c>
      <c r="G2386" s="9">
        <v>43318</v>
      </c>
      <c r="H2386" s="8" t="s">
        <v>207</v>
      </c>
      <c r="I2386" s="8" t="s">
        <v>45</v>
      </c>
      <c r="J2386" s="10" t="s">
        <v>24</v>
      </c>
      <c r="K2386" t="str">
        <f>_xlfn.XLOOKUP(A2386,attrition_cleaned!$A:$A,attrition_cleaned!$B:$B,"Missing")</f>
        <v>Yes</v>
      </c>
      <c r="L2386" s="9">
        <v>44223</v>
      </c>
      <c r="M2386">
        <f>_xlfn.XLOOKUP(A2386,compensation_cleaned!$A:$A,compensation_cleaned!$B:$B,"Missing")</f>
        <v>894781</v>
      </c>
      <c r="N2386">
        <f>_xlfn.XLOOKUP(A2386,compensation_cleaned!$A:$A,compensation_cleaned!$C:$C,"Missing")</f>
        <v>73689</v>
      </c>
      <c r="O2386" t="str">
        <f>_xlfn.XLOOKUP(A2386,compensation_cleaned!$A:$A,compensation_cleaned!$D:$D,"Missing")</f>
        <v>L2</v>
      </c>
      <c r="P2386">
        <f>_xlfn.XLOOKUP(A2386,engagement_pivot!$A:$A,engagement_pivot!$B:$B,"Missing")</f>
        <v>1</v>
      </c>
      <c r="Q2386" t="str">
        <f>IF(
  _xlfn.XLOOKUP(A2386, engagement_pivot!A:A, engagement_pivot!C:C, 0) &gt; 0,
  "Yes",
  "No"
)</f>
        <v>Yes</v>
      </c>
      <c r="R2386">
        <f t="shared" si="185"/>
        <v>29</v>
      </c>
      <c r="S2386" t="str">
        <f t="shared" si="186"/>
        <v>13–36 months</v>
      </c>
      <c r="T2386">
        <f>_xlfn.XLOOKUP(A2386,performance_pivot!$A:$A,performance_pivot!$B:$B,"Missing")</f>
        <v>4.5</v>
      </c>
      <c r="U2386">
        <f>_xlfn.XLOOKUP(A2386,compensation_cleaned!$A:$A,compensation_cleaned!$F:$F,"Missing")</f>
        <v>746435.40070921986</v>
      </c>
      <c r="V2386" t="str">
        <f t="shared" si="187"/>
        <v>Above Avg Pay</v>
      </c>
      <c r="W2386" t="str">
        <f t="shared" si="188"/>
        <v>High Performer</v>
      </c>
      <c r="Y2386" t="str">
        <f t="shared" si="189"/>
        <v>Well Aligned</v>
      </c>
    </row>
    <row r="2387" spans="1:25">
      <c r="A2387" s="11" t="s">
        <v>2573</v>
      </c>
      <c r="B2387" s="12" t="s">
        <v>11</v>
      </c>
      <c r="C2387" s="12">
        <v>40</v>
      </c>
      <c r="D2387" s="12" t="s">
        <v>12</v>
      </c>
      <c r="E2387" s="12" t="s">
        <v>37</v>
      </c>
      <c r="F2387" s="12" t="s">
        <v>38</v>
      </c>
      <c r="G2387" s="13">
        <v>44439</v>
      </c>
      <c r="H2387" s="12" t="s">
        <v>249</v>
      </c>
      <c r="I2387" s="12" t="s">
        <v>23</v>
      </c>
      <c r="J2387" s="14" t="s">
        <v>24</v>
      </c>
      <c r="K2387" t="str">
        <f>_xlfn.XLOOKUP(A2387,attrition_cleaned!$A:$A,attrition_cleaned!$B:$B,"Missing")</f>
        <v>No</v>
      </c>
      <c r="L2387" s="13"/>
      <c r="M2387">
        <f>_xlfn.XLOOKUP(A2387,compensation_cleaned!$A:$A,compensation_cleaned!$B:$B,"Missing")</f>
        <v>648527</v>
      </c>
      <c r="N2387">
        <f>_xlfn.XLOOKUP(A2387,compensation_cleaned!$A:$A,compensation_cleaned!$C:$C,"Missing")</f>
        <v>84995</v>
      </c>
      <c r="O2387" t="str">
        <f>_xlfn.XLOOKUP(A2387,compensation_cleaned!$A:$A,compensation_cleaned!$D:$D,"Missing")</f>
        <v>L2</v>
      </c>
      <c r="P2387">
        <f>_xlfn.XLOOKUP(A2387,engagement_pivot!$A:$A,engagement_pivot!$B:$B,"Missing")</f>
        <v>1.3333333333333333</v>
      </c>
      <c r="Q2387" t="str">
        <f>IF(
  _xlfn.XLOOKUP(A2387, engagement_pivot!A:A, engagement_pivot!C:C, 0) &gt; 0,
  "Yes",
  "No"
)</f>
        <v>Yes</v>
      </c>
      <c r="R2387">
        <f t="shared" si="185"/>
        <v>28</v>
      </c>
      <c r="S2387" t="str">
        <f t="shared" si="186"/>
        <v>13–36 months</v>
      </c>
      <c r="T2387">
        <f>_xlfn.XLOOKUP(A2387,performance_pivot!$A:$A,performance_pivot!$B:$B,"Missing")</f>
        <v>5</v>
      </c>
      <c r="U2387">
        <f>_xlfn.XLOOKUP(A2387,compensation_cleaned!$A:$A,compensation_cleaned!$F:$F,"Missing")</f>
        <v>746435.40070921986</v>
      </c>
      <c r="V2387" t="str">
        <f t="shared" si="187"/>
        <v>Below Avg Pay</v>
      </c>
      <c r="W2387" t="str">
        <f t="shared" si="188"/>
        <v>High Performer</v>
      </c>
      <c r="Y2387" t="str">
        <f t="shared" si="189"/>
        <v>Underpaid High Performer</v>
      </c>
    </row>
    <row r="2388" spans="1:25">
      <c r="A2388" s="7" t="s">
        <v>2574</v>
      </c>
      <c r="B2388" s="8" t="s">
        <v>19</v>
      </c>
      <c r="C2388" s="8">
        <v>36</v>
      </c>
      <c r="D2388" s="8" t="s">
        <v>12</v>
      </c>
      <c r="E2388" s="8" t="s">
        <v>33</v>
      </c>
      <c r="F2388" s="8" t="s">
        <v>112</v>
      </c>
      <c r="G2388" s="9">
        <v>45219</v>
      </c>
      <c r="H2388" s="8" t="s">
        <v>66</v>
      </c>
      <c r="I2388" s="8" t="s">
        <v>70</v>
      </c>
      <c r="J2388" s="10" t="s">
        <v>24</v>
      </c>
      <c r="K2388" t="str">
        <f>_xlfn.XLOOKUP(A2388,attrition_cleaned!$A:$A,attrition_cleaned!$B:$B,"Missing")</f>
        <v>No</v>
      </c>
      <c r="L2388" s="9"/>
      <c r="M2388">
        <f>_xlfn.XLOOKUP(A2388,compensation_cleaned!$A:$A,compensation_cleaned!$B:$B,"Missing")</f>
        <v>1097141</v>
      </c>
      <c r="N2388">
        <f>_xlfn.XLOOKUP(A2388,compensation_cleaned!$A:$A,compensation_cleaned!$C:$C,"Missing")</f>
        <v>140745</v>
      </c>
      <c r="O2388" t="str">
        <f>_xlfn.XLOOKUP(A2388,compensation_cleaned!$A:$A,compensation_cleaned!$D:$D,"Missing")</f>
        <v>L3</v>
      </c>
      <c r="P2388">
        <f>_xlfn.XLOOKUP(A2388,engagement_pivot!$A:$A,engagement_pivot!$B:$B,"Missing")</f>
        <v>2</v>
      </c>
      <c r="Q2388" t="str">
        <f>IF(
  _xlfn.XLOOKUP(A2388, engagement_pivot!A:A, engagement_pivot!C:C, 0) &gt; 0,
  "Yes",
  "No"
)</f>
        <v>Yes</v>
      </c>
      <c r="R2388">
        <f t="shared" si="185"/>
        <v>2</v>
      </c>
      <c r="S2388" t="str">
        <f t="shared" si="186"/>
        <v>0–12 months</v>
      </c>
      <c r="T2388">
        <f>_xlfn.XLOOKUP(A2388,performance_pivot!$A:$A,performance_pivot!$B:$B,"Missing")</f>
        <v>3.25</v>
      </c>
      <c r="U2388">
        <f>_xlfn.XLOOKUP(A2388,compensation_cleaned!$A:$A,compensation_cleaned!$F:$F,"Missing")</f>
        <v>1044648.4727722772</v>
      </c>
      <c r="V2388" t="str">
        <f t="shared" si="187"/>
        <v>Above Avg Pay</v>
      </c>
      <c r="W2388" t="str">
        <f t="shared" si="188"/>
        <v>Low/Avg Performer</v>
      </c>
      <c r="Y2388" t="str">
        <f t="shared" si="189"/>
        <v>Overpaid Low Performer</v>
      </c>
    </row>
    <row r="2389" spans="1:25">
      <c r="A2389" s="11" t="s">
        <v>2575</v>
      </c>
      <c r="B2389" s="12" t="s">
        <v>19</v>
      </c>
      <c r="C2389" s="12">
        <v>22</v>
      </c>
      <c r="D2389" s="12" t="s">
        <v>12</v>
      </c>
      <c r="E2389" s="12" t="s">
        <v>33</v>
      </c>
      <c r="F2389" s="12" t="s">
        <v>112</v>
      </c>
      <c r="G2389" s="13">
        <v>42867</v>
      </c>
      <c r="H2389" s="12" t="s">
        <v>275</v>
      </c>
      <c r="I2389" s="12" t="s">
        <v>23</v>
      </c>
      <c r="J2389" s="14" t="s">
        <v>24</v>
      </c>
      <c r="K2389" t="str">
        <f>_xlfn.XLOOKUP(A2389,attrition_cleaned!$A:$A,attrition_cleaned!$B:$B,"Missing")</f>
        <v>No</v>
      </c>
      <c r="L2389" s="13"/>
      <c r="M2389">
        <f>_xlfn.XLOOKUP(A2389,compensation_cleaned!$A:$A,compensation_cleaned!$B:$B,"Missing")</f>
        <v>1012264</v>
      </c>
      <c r="N2389">
        <f>_xlfn.XLOOKUP(A2389,compensation_cleaned!$A:$A,compensation_cleaned!$C:$C,"Missing")</f>
        <v>98774</v>
      </c>
      <c r="O2389" t="str">
        <f>_xlfn.XLOOKUP(A2389,compensation_cleaned!$A:$A,compensation_cleaned!$D:$D,"Missing")</f>
        <v>L3</v>
      </c>
      <c r="P2389">
        <f>_xlfn.XLOOKUP(A2389,engagement_pivot!$A:$A,engagement_pivot!$B:$B,"Missing")</f>
        <v>2</v>
      </c>
      <c r="Q2389" t="str">
        <f>IF(
  _xlfn.XLOOKUP(A2389, engagement_pivot!A:A, engagement_pivot!C:C, 0) &gt; 0,
  "Yes",
  "No"
)</f>
        <v>Yes</v>
      </c>
      <c r="R2389">
        <f t="shared" si="185"/>
        <v>79</v>
      </c>
      <c r="S2389" t="str">
        <f t="shared" si="186"/>
        <v>37+ months</v>
      </c>
      <c r="T2389">
        <f>_xlfn.XLOOKUP(A2389,performance_pivot!$A:$A,performance_pivot!$B:$B,"Missing")</f>
        <v>2.6666666666666665</v>
      </c>
      <c r="U2389">
        <f>_xlfn.XLOOKUP(A2389,compensation_cleaned!$A:$A,compensation_cleaned!$F:$F,"Missing")</f>
        <v>1044648.4727722772</v>
      </c>
      <c r="V2389" t="str">
        <f t="shared" si="187"/>
        <v>Below Avg Pay</v>
      </c>
      <c r="W2389" t="str">
        <f t="shared" si="188"/>
        <v>Low/Avg Performer</v>
      </c>
      <c r="Y2389" t="str">
        <f t="shared" si="189"/>
        <v>Low Pay &amp; Low Performance</v>
      </c>
    </row>
    <row r="2390" spans="1:25">
      <c r="A2390" s="7" t="s">
        <v>2576</v>
      </c>
      <c r="B2390" s="8" t="s">
        <v>11</v>
      </c>
      <c r="C2390" s="8">
        <v>36</v>
      </c>
      <c r="D2390" s="8" t="s">
        <v>12</v>
      </c>
      <c r="E2390" s="8" t="s">
        <v>37</v>
      </c>
      <c r="F2390" s="8" t="s">
        <v>43</v>
      </c>
      <c r="G2390" s="9">
        <v>42887</v>
      </c>
      <c r="H2390" s="8" t="s">
        <v>135</v>
      </c>
      <c r="I2390" s="8" t="s">
        <v>23</v>
      </c>
      <c r="J2390" s="10" t="s">
        <v>24</v>
      </c>
      <c r="K2390" t="str">
        <f>_xlfn.XLOOKUP(A2390,attrition_cleaned!$A:$A,attrition_cleaned!$B:$B,"Missing")</f>
        <v>Yes</v>
      </c>
      <c r="L2390" s="9">
        <v>43710</v>
      </c>
      <c r="M2390">
        <f>_xlfn.XLOOKUP(A2390,compensation_cleaned!$A:$A,compensation_cleaned!$B:$B,"Missing")</f>
        <v>430434</v>
      </c>
      <c r="N2390">
        <f>_xlfn.XLOOKUP(A2390,compensation_cleaned!$A:$A,compensation_cleaned!$C:$C,"Missing")</f>
        <v>45872</v>
      </c>
      <c r="O2390" t="str">
        <f>_xlfn.XLOOKUP(A2390,compensation_cleaned!$A:$A,compensation_cleaned!$D:$D,"Missing")</f>
        <v>L1</v>
      </c>
      <c r="P2390">
        <f>_xlfn.XLOOKUP(A2390,engagement_pivot!$A:$A,engagement_pivot!$B:$B,"Missing")</f>
        <v>5</v>
      </c>
      <c r="Q2390" t="str">
        <f>IF(
  _xlfn.XLOOKUP(A2390, engagement_pivot!A:A, engagement_pivot!C:C, 0) &gt; 0,
  "Yes",
  "No"
)</f>
        <v>Yes</v>
      </c>
      <c r="R2390">
        <f t="shared" si="185"/>
        <v>27</v>
      </c>
      <c r="S2390" t="str">
        <f t="shared" si="186"/>
        <v>13–36 months</v>
      </c>
      <c r="T2390">
        <f>_xlfn.XLOOKUP(A2390,performance_pivot!$A:$A,performance_pivot!$B:$B,"Missing")</f>
        <v>3</v>
      </c>
      <c r="U2390">
        <f>_xlfn.XLOOKUP(A2390,compensation_cleaned!$A:$A,compensation_cleaned!$F:$F,"Missing")</f>
        <v>499723.03723404254</v>
      </c>
      <c r="V2390" t="str">
        <f t="shared" si="187"/>
        <v>Below Avg Pay</v>
      </c>
      <c r="W2390" t="str">
        <f t="shared" si="188"/>
        <v>Low/Avg Performer</v>
      </c>
      <c r="Y2390" t="str">
        <f t="shared" si="189"/>
        <v>Low Pay &amp; Low Performance</v>
      </c>
    </row>
    <row r="2391" spans="1:25">
      <c r="A2391" s="11" t="s">
        <v>2577</v>
      </c>
      <c r="B2391" s="12" t="s">
        <v>11</v>
      </c>
      <c r="C2391" s="12">
        <v>28</v>
      </c>
      <c r="D2391" s="12" t="s">
        <v>12</v>
      </c>
      <c r="E2391" s="12" t="s">
        <v>26</v>
      </c>
      <c r="F2391" s="12" t="s">
        <v>27</v>
      </c>
      <c r="G2391" s="13">
        <v>44572</v>
      </c>
      <c r="H2391" s="12" t="s">
        <v>90</v>
      </c>
      <c r="I2391" s="12" t="s">
        <v>45</v>
      </c>
      <c r="J2391" s="14" t="s">
        <v>24</v>
      </c>
      <c r="K2391" t="str">
        <f>_xlfn.XLOOKUP(A2391,attrition_cleaned!$A:$A,attrition_cleaned!$B:$B,"Missing")</f>
        <v>No</v>
      </c>
      <c r="L2391" s="13"/>
      <c r="M2391">
        <f>_xlfn.XLOOKUP(A2391,compensation_cleaned!$A:$A,compensation_cleaned!$B:$B,"Missing")</f>
        <v>1283017</v>
      </c>
      <c r="N2391">
        <f>_xlfn.XLOOKUP(A2391,compensation_cleaned!$A:$A,compensation_cleaned!$C:$C,"Missing")</f>
        <v>74960</v>
      </c>
      <c r="O2391" t="str">
        <f>_xlfn.XLOOKUP(A2391,compensation_cleaned!$A:$A,compensation_cleaned!$D:$D,"Missing")</f>
        <v>L4</v>
      </c>
      <c r="P2391">
        <f>_xlfn.XLOOKUP(A2391,engagement_pivot!$A:$A,engagement_pivot!$B:$B,"Missing")</f>
        <v>4</v>
      </c>
      <c r="Q2391" t="str">
        <f>IF(
  _xlfn.XLOOKUP(A2391, engagement_pivot!A:A, engagement_pivot!C:C, 0) &gt; 0,
  "Yes",
  "No"
)</f>
        <v>Yes</v>
      </c>
      <c r="R2391">
        <f t="shared" si="185"/>
        <v>23</v>
      </c>
      <c r="S2391" t="str">
        <f t="shared" si="186"/>
        <v>13–36 months</v>
      </c>
      <c r="T2391">
        <f>_xlfn.XLOOKUP(A2391,performance_pivot!$A:$A,performance_pivot!$B:$B,"Missing")</f>
        <v>3.5</v>
      </c>
      <c r="U2391">
        <f>_xlfn.XLOOKUP(A2391,compensation_cleaned!$A:$A,compensation_cleaned!$F:$F,"Missing")</f>
        <v>1044648.4727722772</v>
      </c>
      <c r="V2391" t="str">
        <f t="shared" si="187"/>
        <v>Above Avg Pay</v>
      </c>
      <c r="W2391" t="str">
        <f t="shared" si="188"/>
        <v>Low/Avg Performer</v>
      </c>
      <c r="Y2391" t="str">
        <f t="shared" si="189"/>
        <v>Overpaid Low Performer</v>
      </c>
    </row>
    <row r="2392" spans="1:25">
      <c r="A2392" s="7" t="s">
        <v>2578</v>
      </c>
      <c r="B2392" s="8" t="s">
        <v>19</v>
      </c>
      <c r="C2392" s="8">
        <v>28</v>
      </c>
      <c r="D2392" s="8" t="s">
        <v>20</v>
      </c>
      <c r="E2392" s="8" t="s">
        <v>13</v>
      </c>
      <c r="F2392" s="8" t="s">
        <v>14</v>
      </c>
      <c r="G2392" s="9">
        <v>44745</v>
      </c>
      <c r="H2392" s="8" t="s">
        <v>92</v>
      </c>
      <c r="I2392" s="8" t="s">
        <v>45</v>
      </c>
      <c r="J2392" s="10" t="s">
        <v>24</v>
      </c>
      <c r="K2392" t="str">
        <f>_xlfn.XLOOKUP(A2392,attrition_cleaned!$A:$A,attrition_cleaned!$B:$B,"Missing")</f>
        <v>Yes</v>
      </c>
      <c r="L2392" s="9">
        <v>45030</v>
      </c>
      <c r="M2392">
        <f>_xlfn.XLOOKUP(A2392,compensation_cleaned!$A:$A,compensation_cleaned!$B:$B,"Missing")</f>
        <v>1415780</v>
      </c>
      <c r="N2392">
        <f>_xlfn.XLOOKUP(A2392,compensation_cleaned!$A:$A,compensation_cleaned!$C:$C,"Missing")</f>
        <v>87795</v>
      </c>
      <c r="O2392" t="str">
        <f>_xlfn.XLOOKUP(A2392,compensation_cleaned!$A:$A,compensation_cleaned!$D:$D,"Missing")</f>
        <v>L4</v>
      </c>
      <c r="P2392">
        <f>_xlfn.XLOOKUP(A2392,engagement_pivot!$A:$A,engagement_pivot!$B:$B,"Missing")</f>
        <v>2.3333333333333335</v>
      </c>
      <c r="Q2392" t="str">
        <f>IF(
  _xlfn.XLOOKUP(A2392, engagement_pivot!A:A, engagement_pivot!C:C, 0) &gt; 0,
  "Yes",
  "No"
)</f>
        <v>Yes</v>
      </c>
      <c r="R2392">
        <f t="shared" si="185"/>
        <v>9</v>
      </c>
      <c r="S2392" t="str">
        <f t="shared" si="186"/>
        <v>0–12 months</v>
      </c>
      <c r="T2392">
        <f>_xlfn.XLOOKUP(A2392,performance_pivot!$A:$A,performance_pivot!$B:$B,"Missing")</f>
        <v>3</v>
      </c>
      <c r="U2392">
        <f>_xlfn.XLOOKUP(A2392,compensation_cleaned!$A:$A,compensation_cleaned!$F:$F,"Missing")</f>
        <v>1044648.4727722772</v>
      </c>
      <c r="V2392" t="str">
        <f t="shared" si="187"/>
        <v>Above Avg Pay</v>
      </c>
      <c r="W2392" t="str">
        <f t="shared" si="188"/>
        <v>Low/Avg Performer</v>
      </c>
      <c r="Y2392" t="str">
        <f t="shared" si="189"/>
        <v>Overpaid Low Performer</v>
      </c>
    </row>
    <row r="2393" spans="1:25">
      <c r="A2393" s="11" t="s">
        <v>2579</v>
      </c>
      <c r="B2393" s="12" t="s">
        <v>11</v>
      </c>
      <c r="C2393" s="12">
        <v>39</v>
      </c>
      <c r="D2393" s="12" t="s">
        <v>20</v>
      </c>
      <c r="E2393" s="12" t="s">
        <v>37</v>
      </c>
      <c r="F2393" s="12" t="s">
        <v>38</v>
      </c>
      <c r="G2393" s="13">
        <v>42760</v>
      </c>
      <c r="H2393" s="12" t="s">
        <v>203</v>
      </c>
      <c r="I2393" s="12" t="s">
        <v>70</v>
      </c>
      <c r="J2393" s="14" t="s">
        <v>24</v>
      </c>
      <c r="K2393" t="str">
        <f>_xlfn.XLOOKUP(A2393,attrition_cleaned!$A:$A,attrition_cleaned!$B:$B,"Missing")</f>
        <v>No</v>
      </c>
      <c r="L2393" s="13"/>
      <c r="M2393">
        <f>_xlfn.XLOOKUP(A2393,compensation_cleaned!$A:$A,compensation_cleaned!$B:$B,"Missing")</f>
        <v>468581</v>
      </c>
      <c r="N2393">
        <f>_xlfn.XLOOKUP(A2393,compensation_cleaned!$A:$A,compensation_cleaned!$C:$C,"Missing")</f>
        <v>27203</v>
      </c>
      <c r="O2393" t="str">
        <f>_xlfn.XLOOKUP(A2393,compensation_cleaned!$A:$A,compensation_cleaned!$D:$D,"Missing")</f>
        <v>L1</v>
      </c>
      <c r="P2393">
        <f>_xlfn.XLOOKUP(A2393,engagement_pivot!$A:$A,engagement_pivot!$B:$B,"Missing")</f>
        <v>4</v>
      </c>
      <c r="Q2393" t="str">
        <f>IF(
  _xlfn.XLOOKUP(A2393, engagement_pivot!A:A, engagement_pivot!C:C, 0) &gt; 0,
  "Yes",
  "No"
)</f>
        <v>Yes</v>
      </c>
      <c r="R2393">
        <f t="shared" si="185"/>
        <v>83</v>
      </c>
      <c r="S2393" t="str">
        <f t="shared" si="186"/>
        <v>37+ months</v>
      </c>
      <c r="T2393">
        <f>_xlfn.XLOOKUP(A2393,performance_pivot!$A:$A,performance_pivot!$B:$B,"Missing")</f>
        <v>3.25</v>
      </c>
      <c r="U2393">
        <f>_xlfn.XLOOKUP(A2393,compensation_cleaned!$A:$A,compensation_cleaned!$F:$F,"Missing")</f>
        <v>499723.03723404254</v>
      </c>
      <c r="V2393" t="str">
        <f t="shared" si="187"/>
        <v>Below Avg Pay</v>
      </c>
      <c r="W2393" t="str">
        <f t="shared" si="188"/>
        <v>Low/Avg Performer</v>
      </c>
      <c r="Y2393" t="str">
        <f t="shared" si="189"/>
        <v>Low Pay &amp; Low Performance</v>
      </c>
    </row>
    <row r="2394" spans="1:25">
      <c r="A2394" s="7" t="s">
        <v>2580</v>
      </c>
      <c r="B2394" s="8" t="s">
        <v>11</v>
      </c>
      <c r="C2394" s="8">
        <v>29</v>
      </c>
      <c r="D2394" s="8" t="s">
        <v>20</v>
      </c>
      <c r="E2394" s="8" t="s">
        <v>13</v>
      </c>
      <c r="F2394" s="8" t="s">
        <v>14</v>
      </c>
      <c r="G2394" s="9">
        <v>44668</v>
      </c>
      <c r="H2394" s="8" t="s">
        <v>35</v>
      </c>
      <c r="I2394" s="8" t="s">
        <v>45</v>
      </c>
      <c r="J2394" s="10" t="s">
        <v>24</v>
      </c>
      <c r="K2394" t="str">
        <f>_xlfn.XLOOKUP(A2394,attrition_cleaned!$A:$A,attrition_cleaned!$B:$B,"Missing")</f>
        <v>No</v>
      </c>
      <c r="L2394" s="9"/>
      <c r="M2394">
        <f>_xlfn.XLOOKUP(A2394,compensation_cleaned!$A:$A,compensation_cleaned!$B:$B,"Missing")</f>
        <v>533630</v>
      </c>
      <c r="N2394">
        <f>_xlfn.XLOOKUP(A2394,compensation_cleaned!$A:$A,compensation_cleaned!$C:$C,"Missing")</f>
        <v>41216</v>
      </c>
      <c r="O2394" t="str">
        <f>_xlfn.XLOOKUP(A2394,compensation_cleaned!$A:$A,compensation_cleaned!$D:$D,"Missing")</f>
        <v>L1</v>
      </c>
      <c r="P2394">
        <f>_xlfn.XLOOKUP(A2394,engagement_pivot!$A:$A,engagement_pivot!$B:$B,"Missing")</f>
        <v>2</v>
      </c>
      <c r="Q2394" t="str">
        <f>IF(
  _xlfn.XLOOKUP(A2394, engagement_pivot!A:A, engagement_pivot!C:C, 0) &gt; 0,
  "Yes",
  "No"
)</f>
        <v>Yes</v>
      </c>
      <c r="R2394">
        <f t="shared" si="185"/>
        <v>20</v>
      </c>
      <c r="S2394" t="str">
        <f t="shared" si="186"/>
        <v>13–36 months</v>
      </c>
      <c r="T2394">
        <f>_xlfn.XLOOKUP(A2394,performance_pivot!$A:$A,performance_pivot!$B:$B,"Missing")</f>
        <v>3</v>
      </c>
      <c r="U2394">
        <f>_xlfn.XLOOKUP(A2394,compensation_cleaned!$A:$A,compensation_cleaned!$F:$F,"Missing")</f>
        <v>499723.03723404254</v>
      </c>
      <c r="V2394" t="str">
        <f t="shared" si="187"/>
        <v>Above Avg Pay</v>
      </c>
      <c r="W2394" t="str">
        <f t="shared" si="188"/>
        <v>Low/Avg Performer</v>
      </c>
      <c r="Y2394" t="str">
        <f t="shared" si="189"/>
        <v>Overpaid Low Performer</v>
      </c>
    </row>
    <row r="2395" spans="1:25">
      <c r="A2395" s="11" t="s">
        <v>2581</v>
      </c>
      <c r="B2395" s="12" t="s">
        <v>11</v>
      </c>
      <c r="C2395" s="12">
        <v>37</v>
      </c>
      <c r="D2395" s="12" t="s">
        <v>20</v>
      </c>
      <c r="E2395" s="12" t="s">
        <v>33</v>
      </c>
      <c r="F2395" s="12" t="s">
        <v>34</v>
      </c>
      <c r="G2395" s="13">
        <v>43338</v>
      </c>
      <c r="H2395" s="12" t="s">
        <v>358</v>
      </c>
      <c r="I2395" s="12" t="s">
        <v>23</v>
      </c>
      <c r="J2395" s="14" t="s">
        <v>17</v>
      </c>
      <c r="K2395" t="str">
        <f>_xlfn.XLOOKUP(A2395,attrition_cleaned!$A:$A,attrition_cleaned!$B:$B,"Missing")</f>
        <v>No</v>
      </c>
      <c r="L2395" s="13"/>
      <c r="M2395">
        <f>_xlfn.XLOOKUP(A2395,compensation_cleaned!$A:$A,compensation_cleaned!$B:$B,"Missing")</f>
        <v>526654</v>
      </c>
      <c r="N2395">
        <f>_xlfn.XLOOKUP(A2395,compensation_cleaned!$A:$A,compensation_cleaned!$C:$C,"Missing")</f>
        <v>49180</v>
      </c>
      <c r="O2395" t="str">
        <f>_xlfn.XLOOKUP(A2395,compensation_cleaned!$A:$A,compensation_cleaned!$D:$D,"Missing")</f>
        <v>L1</v>
      </c>
      <c r="P2395">
        <f>_xlfn.XLOOKUP(A2395,engagement_pivot!$A:$A,engagement_pivot!$B:$B,"Missing")</f>
        <v>5</v>
      </c>
      <c r="Q2395" t="str">
        <f>IF(
  _xlfn.XLOOKUP(A2395, engagement_pivot!A:A, engagement_pivot!C:C, 0) &gt; 0,
  "Yes",
  "No"
)</f>
        <v>Yes</v>
      </c>
      <c r="R2395">
        <f t="shared" si="185"/>
        <v>64</v>
      </c>
      <c r="S2395" t="str">
        <f t="shared" si="186"/>
        <v>37+ months</v>
      </c>
      <c r="T2395">
        <f>_xlfn.XLOOKUP(A2395,performance_pivot!$A:$A,performance_pivot!$B:$B,"Missing")</f>
        <v>4</v>
      </c>
      <c r="U2395">
        <f>_xlfn.XLOOKUP(A2395,compensation_cleaned!$A:$A,compensation_cleaned!$F:$F,"Missing")</f>
        <v>499723.03723404254</v>
      </c>
      <c r="V2395" t="str">
        <f t="shared" si="187"/>
        <v>Above Avg Pay</v>
      </c>
      <c r="W2395" t="str">
        <f t="shared" si="188"/>
        <v>High Performer</v>
      </c>
      <c r="Y2395" t="str">
        <f t="shared" si="189"/>
        <v>Well Aligned</v>
      </c>
    </row>
    <row r="2396" spans="1:25">
      <c r="A2396" s="7" t="s">
        <v>2582</v>
      </c>
      <c r="B2396" s="8" t="s">
        <v>19</v>
      </c>
      <c r="C2396" s="8">
        <v>33</v>
      </c>
      <c r="D2396" s="8" t="s">
        <v>20</v>
      </c>
      <c r="E2396" s="8" t="s">
        <v>26</v>
      </c>
      <c r="F2396" s="8" t="s">
        <v>27</v>
      </c>
      <c r="G2396" s="9">
        <v>42774</v>
      </c>
      <c r="H2396" s="8" t="s">
        <v>162</v>
      </c>
      <c r="I2396" s="8" t="s">
        <v>31</v>
      </c>
      <c r="J2396" s="10" t="s">
        <v>24</v>
      </c>
      <c r="K2396" t="str">
        <f>_xlfn.XLOOKUP(A2396,attrition_cleaned!$A:$A,attrition_cleaned!$B:$B,"Missing")</f>
        <v>No</v>
      </c>
      <c r="L2396" s="9"/>
      <c r="M2396">
        <f>_xlfn.XLOOKUP(A2396,compensation_cleaned!$A:$A,compensation_cleaned!$B:$B,"Missing")</f>
        <v>770423</v>
      </c>
      <c r="N2396">
        <f>_xlfn.XLOOKUP(A2396,compensation_cleaned!$A:$A,compensation_cleaned!$C:$C,"Missing")</f>
        <v>111067</v>
      </c>
      <c r="O2396" t="str">
        <f>_xlfn.XLOOKUP(A2396,compensation_cleaned!$A:$A,compensation_cleaned!$D:$D,"Missing")</f>
        <v>L2</v>
      </c>
      <c r="P2396">
        <f>_xlfn.XLOOKUP(A2396,engagement_pivot!$A:$A,engagement_pivot!$B:$B,"Missing")</f>
        <v>3</v>
      </c>
      <c r="Q2396" t="str">
        <f>IF(
  _xlfn.XLOOKUP(A2396, engagement_pivot!A:A, engagement_pivot!C:C, 0) &gt; 0,
  "Yes",
  "No"
)</f>
        <v>Yes</v>
      </c>
      <c r="R2396">
        <f t="shared" si="185"/>
        <v>82</v>
      </c>
      <c r="S2396" t="str">
        <f t="shared" si="186"/>
        <v>37+ months</v>
      </c>
      <c r="T2396">
        <f>_xlfn.XLOOKUP(A2396,performance_pivot!$A:$A,performance_pivot!$B:$B,"Missing")</f>
        <v>4.5</v>
      </c>
      <c r="U2396">
        <f>_xlfn.XLOOKUP(A2396,compensation_cleaned!$A:$A,compensation_cleaned!$F:$F,"Missing")</f>
        <v>746435.40070921986</v>
      </c>
      <c r="V2396" t="str">
        <f t="shared" si="187"/>
        <v>Above Avg Pay</v>
      </c>
      <c r="W2396" t="str">
        <f t="shared" si="188"/>
        <v>High Performer</v>
      </c>
      <c r="Y2396" t="str">
        <f t="shared" si="189"/>
        <v>Well Aligned</v>
      </c>
    </row>
    <row r="2397" spans="1:25">
      <c r="A2397" s="11" t="s">
        <v>2583</v>
      </c>
      <c r="B2397" s="12" t="s">
        <v>19</v>
      </c>
      <c r="C2397" s="12">
        <v>26</v>
      </c>
      <c r="D2397" s="12" t="s">
        <v>12</v>
      </c>
      <c r="E2397" s="12" t="s">
        <v>26</v>
      </c>
      <c r="F2397" s="12" t="s">
        <v>58</v>
      </c>
      <c r="G2397" s="13">
        <v>43340</v>
      </c>
      <c r="H2397" s="12" t="s">
        <v>84</v>
      </c>
      <c r="I2397" s="12" t="s">
        <v>23</v>
      </c>
      <c r="J2397" s="14" t="s">
        <v>24</v>
      </c>
      <c r="K2397" t="str">
        <f>_xlfn.XLOOKUP(A2397,attrition_cleaned!$A:$A,attrition_cleaned!$B:$B,"Missing")</f>
        <v>No</v>
      </c>
      <c r="L2397" s="13"/>
      <c r="M2397">
        <f>_xlfn.XLOOKUP(A2397,compensation_cleaned!$A:$A,compensation_cleaned!$B:$B,"Missing")</f>
        <v>964964</v>
      </c>
      <c r="N2397">
        <f>_xlfn.XLOOKUP(A2397,compensation_cleaned!$A:$A,compensation_cleaned!$C:$C,"Missing")</f>
        <v>58034</v>
      </c>
      <c r="O2397" t="str">
        <f>_xlfn.XLOOKUP(A2397,compensation_cleaned!$A:$A,compensation_cleaned!$D:$D,"Missing")</f>
        <v>L3</v>
      </c>
      <c r="P2397">
        <f>_xlfn.XLOOKUP(A2397,engagement_pivot!$A:$A,engagement_pivot!$B:$B,"Missing")</f>
        <v>3.3333333333333335</v>
      </c>
      <c r="Q2397" t="str">
        <f>IF(
  _xlfn.XLOOKUP(A2397, engagement_pivot!A:A, engagement_pivot!C:C, 0) &gt; 0,
  "Yes",
  "No"
)</f>
        <v>Yes</v>
      </c>
      <c r="R2397">
        <f t="shared" si="185"/>
        <v>64</v>
      </c>
      <c r="S2397" t="str">
        <f t="shared" si="186"/>
        <v>37+ months</v>
      </c>
      <c r="T2397">
        <f>_xlfn.XLOOKUP(A2397,performance_pivot!$A:$A,performance_pivot!$B:$B,"Missing")</f>
        <v>3</v>
      </c>
      <c r="U2397">
        <f>_xlfn.XLOOKUP(A2397,compensation_cleaned!$A:$A,compensation_cleaned!$F:$F,"Missing")</f>
        <v>1044648.4727722772</v>
      </c>
      <c r="V2397" t="str">
        <f t="shared" si="187"/>
        <v>Below Avg Pay</v>
      </c>
      <c r="W2397" t="str">
        <f t="shared" si="188"/>
        <v>Low/Avg Performer</v>
      </c>
      <c r="Y2397" t="str">
        <f t="shared" si="189"/>
        <v>Low Pay &amp; Low Performance</v>
      </c>
    </row>
    <row r="2398" spans="1:25">
      <c r="A2398" s="7" t="s">
        <v>2584</v>
      </c>
      <c r="B2398" s="8" t="s">
        <v>19</v>
      </c>
      <c r="C2398" s="8">
        <v>39</v>
      </c>
      <c r="D2398" s="8" t="s">
        <v>12</v>
      </c>
      <c r="E2398" s="8" t="s">
        <v>37</v>
      </c>
      <c r="F2398" s="8" t="s">
        <v>43</v>
      </c>
      <c r="G2398" s="9">
        <v>43897</v>
      </c>
      <c r="H2398" s="8" t="s">
        <v>86</v>
      </c>
      <c r="I2398" s="8" t="s">
        <v>16</v>
      </c>
      <c r="J2398" s="10" t="s">
        <v>24</v>
      </c>
      <c r="K2398" t="str">
        <f>_xlfn.XLOOKUP(A2398,attrition_cleaned!$A:$A,attrition_cleaned!$B:$B,"Missing")</f>
        <v>Yes</v>
      </c>
      <c r="L2398" s="9">
        <v>45346</v>
      </c>
      <c r="M2398">
        <f>_xlfn.XLOOKUP(A2398,compensation_cleaned!$A:$A,compensation_cleaned!$B:$B,"Missing")</f>
        <v>923109</v>
      </c>
      <c r="N2398">
        <f>_xlfn.XLOOKUP(A2398,compensation_cleaned!$A:$A,compensation_cleaned!$C:$C,"Missing")</f>
        <v>122237</v>
      </c>
      <c r="O2398" t="str">
        <f>_xlfn.XLOOKUP(A2398,compensation_cleaned!$A:$A,compensation_cleaned!$D:$D,"Missing")</f>
        <v>L3</v>
      </c>
      <c r="P2398">
        <f>_xlfn.XLOOKUP(A2398,engagement_pivot!$A:$A,engagement_pivot!$B:$B,"Missing")</f>
        <v>3.3333333333333335</v>
      </c>
      <c r="Q2398" t="str">
        <f>IF(
  _xlfn.XLOOKUP(A2398, engagement_pivot!A:A, engagement_pivot!C:C, 0) &gt; 0,
  "Yes",
  "No"
)</f>
        <v>Yes</v>
      </c>
      <c r="R2398">
        <f t="shared" si="185"/>
        <v>47</v>
      </c>
      <c r="S2398" t="str">
        <f t="shared" si="186"/>
        <v>37+ months</v>
      </c>
      <c r="T2398">
        <f>_xlfn.XLOOKUP(A2398,performance_pivot!$A:$A,performance_pivot!$B:$B,"Missing")</f>
        <v>3</v>
      </c>
      <c r="U2398">
        <f>_xlfn.XLOOKUP(A2398,compensation_cleaned!$A:$A,compensation_cleaned!$F:$F,"Missing")</f>
        <v>1044648.4727722772</v>
      </c>
      <c r="V2398" t="str">
        <f t="shared" si="187"/>
        <v>Below Avg Pay</v>
      </c>
      <c r="W2398" t="str">
        <f t="shared" si="188"/>
        <v>Low/Avg Performer</v>
      </c>
      <c r="Y2398" t="str">
        <f t="shared" si="189"/>
        <v>Low Pay &amp; Low Performance</v>
      </c>
    </row>
    <row r="2399" spans="1:25">
      <c r="A2399" s="11" t="s">
        <v>2585</v>
      </c>
      <c r="B2399" s="12" t="s">
        <v>19</v>
      </c>
      <c r="C2399" s="12">
        <v>37</v>
      </c>
      <c r="D2399" s="12" t="s">
        <v>12</v>
      </c>
      <c r="E2399" s="12" t="s">
        <v>26</v>
      </c>
      <c r="F2399" s="12" t="s">
        <v>27</v>
      </c>
      <c r="G2399" s="13">
        <v>44827</v>
      </c>
      <c r="H2399" s="12" t="s">
        <v>124</v>
      </c>
      <c r="I2399" s="12" t="s">
        <v>70</v>
      </c>
      <c r="J2399" s="14" t="s">
        <v>24</v>
      </c>
      <c r="K2399" t="str">
        <f>_xlfn.XLOOKUP(A2399,attrition_cleaned!$A:$A,attrition_cleaned!$B:$B,"Missing")</f>
        <v>No</v>
      </c>
      <c r="L2399" s="13"/>
      <c r="M2399">
        <f>_xlfn.XLOOKUP(A2399,compensation_cleaned!$A:$A,compensation_cleaned!$B:$B,"Missing")</f>
        <v>1189075</v>
      </c>
      <c r="N2399">
        <f>_xlfn.XLOOKUP(A2399,compensation_cleaned!$A:$A,compensation_cleaned!$C:$C,"Missing")</f>
        <v>148630</v>
      </c>
      <c r="O2399" t="str">
        <f>_xlfn.XLOOKUP(A2399,compensation_cleaned!$A:$A,compensation_cleaned!$D:$D,"Missing")</f>
        <v>L3</v>
      </c>
      <c r="P2399">
        <f>_xlfn.XLOOKUP(A2399,engagement_pivot!$A:$A,engagement_pivot!$B:$B,"Missing")</f>
        <v>3</v>
      </c>
      <c r="Q2399" t="str">
        <f>IF(
  _xlfn.XLOOKUP(A2399, engagement_pivot!A:A, engagement_pivot!C:C, 0) &gt; 0,
  "Yes",
  "No"
)</f>
        <v>Yes</v>
      </c>
      <c r="R2399">
        <f t="shared" si="185"/>
        <v>15</v>
      </c>
      <c r="S2399" t="str">
        <f t="shared" si="186"/>
        <v>13–36 months</v>
      </c>
      <c r="T2399">
        <f>_xlfn.XLOOKUP(A2399,performance_pivot!$A:$A,performance_pivot!$B:$B,"Missing")</f>
        <v>3</v>
      </c>
      <c r="U2399">
        <f>_xlfn.XLOOKUP(A2399,compensation_cleaned!$A:$A,compensation_cleaned!$F:$F,"Missing")</f>
        <v>1044648.4727722772</v>
      </c>
      <c r="V2399" t="str">
        <f t="shared" si="187"/>
        <v>Above Avg Pay</v>
      </c>
      <c r="W2399" t="str">
        <f t="shared" si="188"/>
        <v>Low/Avg Performer</v>
      </c>
      <c r="Y2399" t="str">
        <f t="shared" si="189"/>
        <v>Overpaid Low Performer</v>
      </c>
    </row>
    <row r="2400" spans="1:25">
      <c r="A2400" s="7" t="s">
        <v>2586</v>
      </c>
      <c r="B2400" s="8" t="s">
        <v>19</v>
      </c>
      <c r="C2400" s="8">
        <v>25</v>
      </c>
      <c r="D2400" s="8" t="s">
        <v>12</v>
      </c>
      <c r="E2400" s="8" t="s">
        <v>37</v>
      </c>
      <c r="F2400" s="8" t="s">
        <v>38</v>
      </c>
      <c r="G2400" s="9">
        <v>44669</v>
      </c>
      <c r="H2400" s="8" t="s">
        <v>157</v>
      </c>
      <c r="I2400" s="8" t="s">
        <v>23</v>
      </c>
      <c r="J2400" s="10" t="s">
        <v>24</v>
      </c>
      <c r="K2400" t="str">
        <f>_xlfn.XLOOKUP(A2400,attrition_cleaned!$A:$A,attrition_cleaned!$B:$B,"Missing")</f>
        <v>No</v>
      </c>
      <c r="L2400" s="9"/>
      <c r="M2400">
        <f>_xlfn.XLOOKUP(A2400,compensation_cleaned!$A:$A,compensation_cleaned!$B:$B,"Missing")</f>
        <v>534419</v>
      </c>
      <c r="N2400">
        <f>_xlfn.XLOOKUP(A2400,compensation_cleaned!$A:$A,compensation_cleaned!$C:$C,"Missing")</f>
        <v>35737</v>
      </c>
      <c r="O2400" t="str">
        <f>_xlfn.XLOOKUP(A2400,compensation_cleaned!$A:$A,compensation_cleaned!$D:$D,"Missing")</f>
        <v>L1</v>
      </c>
      <c r="P2400">
        <f>_xlfn.XLOOKUP(A2400,engagement_pivot!$A:$A,engagement_pivot!$B:$B,"Missing")</f>
        <v>4</v>
      </c>
      <c r="Q2400" t="str">
        <f>IF(
  _xlfn.XLOOKUP(A2400, engagement_pivot!A:A, engagement_pivot!C:C, 0) &gt; 0,
  "Yes",
  "No"
)</f>
        <v>Yes</v>
      </c>
      <c r="R2400">
        <f t="shared" si="185"/>
        <v>20</v>
      </c>
      <c r="S2400" t="str">
        <f t="shared" si="186"/>
        <v>13–36 months</v>
      </c>
      <c r="T2400">
        <f>_xlfn.XLOOKUP(A2400,performance_pivot!$A:$A,performance_pivot!$B:$B,"Missing")</f>
        <v>3.5</v>
      </c>
      <c r="U2400">
        <f>_xlfn.XLOOKUP(A2400,compensation_cleaned!$A:$A,compensation_cleaned!$F:$F,"Missing")</f>
        <v>499723.03723404254</v>
      </c>
      <c r="V2400" t="str">
        <f t="shared" si="187"/>
        <v>Above Avg Pay</v>
      </c>
      <c r="W2400" t="str">
        <f t="shared" si="188"/>
        <v>Low/Avg Performer</v>
      </c>
      <c r="Y2400" t="str">
        <f t="shared" si="189"/>
        <v>Overpaid Low Performer</v>
      </c>
    </row>
    <row r="2401" spans="1:25">
      <c r="A2401" s="11" t="s">
        <v>2587</v>
      </c>
      <c r="B2401" s="12" t="s">
        <v>11</v>
      </c>
      <c r="C2401" s="12">
        <v>42</v>
      </c>
      <c r="D2401" s="12" t="s">
        <v>12</v>
      </c>
      <c r="E2401" s="12" t="s">
        <v>49</v>
      </c>
      <c r="F2401" s="12" t="s">
        <v>50</v>
      </c>
      <c r="G2401" s="13">
        <v>43585</v>
      </c>
      <c r="H2401" s="12" t="s">
        <v>555</v>
      </c>
      <c r="I2401" s="12" t="s">
        <v>70</v>
      </c>
      <c r="J2401" s="14" t="s">
        <v>24</v>
      </c>
      <c r="K2401" t="str">
        <f>_xlfn.XLOOKUP(A2401,attrition_cleaned!$A:$A,attrition_cleaned!$B:$B,"Missing")</f>
        <v>Yes</v>
      </c>
      <c r="L2401" s="13">
        <v>43983</v>
      </c>
      <c r="M2401">
        <f>_xlfn.XLOOKUP(A2401,compensation_cleaned!$A:$A,compensation_cleaned!$B:$B,"Missing")</f>
        <v>654115</v>
      </c>
      <c r="N2401">
        <f>_xlfn.XLOOKUP(A2401,compensation_cleaned!$A:$A,compensation_cleaned!$C:$C,"Missing")</f>
        <v>69857</v>
      </c>
      <c r="O2401" t="str">
        <f>_xlfn.XLOOKUP(A2401,compensation_cleaned!$A:$A,compensation_cleaned!$D:$D,"Missing")</f>
        <v>L2</v>
      </c>
      <c r="P2401">
        <f>_xlfn.XLOOKUP(A2401,engagement_pivot!$A:$A,engagement_pivot!$B:$B,"Missing")</f>
        <v>4</v>
      </c>
      <c r="Q2401" t="str">
        <f>IF(
  _xlfn.XLOOKUP(A2401, engagement_pivot!A:A, engagement_pivot!C:C, 0) &gt; 0,
  "Yes",
  "No"
)</f>
        <v>Yes</v>
      </c>
      <c r="R2401">
        <f t="shared" si="185"/>
        <v>13</v>
      </c>
      <c r="S2401" t="str">
        <f t="shared" si="186"/>
        <v>13–36 months</v>
      </c>
      <c r="T2401">
        <f>_xlfn.XLOOKUP(A2401,performance_pivot!$A:$A,performance_pivot!$B:$B,"Missing")</f>
        <v>3</v>
      </c>
      <c r="U2401">
        <f>_xlfn.XLOOKUP(A2401,compensation_cleaned!$A:$A,compensation_cleaned!$F:$F,"Missing")</f>
        <v>746435.40070921986</v>
      </c>
      <c r="V2401" t="str">
        <f t="shared" si="187"/>
        <v>Below Avg Pay</v>
      </c>
      <c r="W2401" t="str">
        <f t="shared" si="188"/>
        <v>Low/Avg Performer</v>
      </c>
      <c r="Y2401" t="str">
        <f t="shared" si="189"/>
        <v>Low Pay &amp; Low Performance</v>
      </c>
    </row>
    <row r="2402" spans="1:25">
      <c r="A2402" s="7" t="s">
        <v>2588</v>
      </c>
      <c r="B2402" s="8" t="s">
        <v>19</v>
      </c>
      <c r="C2402" s="8">
        <v>42</v>
      </c>
      <c r="D2402" s="8" t="s">
        <v>20</v>
      </c>
      <c r="E2402" s="8" t="s">
        <v>49</v>
      </c>
      <c r="F2402" s="8" t="s">
        <v>65</v>
      </c>
      <c r="G2402" s="9">
        <v>44195</v>
      </c>
      <c r="H2402" s="8" t="s">
        <v>449</v>
      </c>
      <c r="I2402" s="8" t="s">
        <v>23</v>
      </c>
      <c r="J2402" s="10" t="s">
        <v>24</v>
      </c>
      <c r="K2402" t="str">
        <f>_xlfn.XLOOKUP(A2402,attrition_cleaned!$A:$A,attrition_cleaned!$B:$B,"Missing")</f>
        <v>No</v>
      </c>
      <c r="L2402" s="9"/>
      <c r="M2402">
        <f>_xlfn.XLOOKUP(A2402,compensation_cleaned!$A:$A,compensation_cleaned!$B:$B,"Missing")</f>
        <v>708779</v>
      </c>
      <c r="N2402">
        <f>_xlfn.XLOOKUP(A2402,compensation_cleaned!$A:$A,compensation_cleaned!$C:$C,"Missing")</f>
        <v>103667</v>
      </c>
      <c r="O2402" t="str">
        <f>_xlfn.XLOOKUP(A2402,compensation_cleaned!$A:$A,compensation_cleaned!$D:$D,"Missing")</f>
        <v>L2</v>
      </c>
      <c r="P2402">
        <f>_xlfn.XLOOKUP(A2402,engagement_pivot!$A:$A,engagement_pivot!$B:$B,"Missing")</f>
        <v>2.5</v>
      </c>
      <c r="Q2402" t="str">
        <f>IF(
  _xlfn.XLOOKUP(A2402, engagement_pivot!A:A, engagement_pivot!C:C, 0) &gt; 0,
  "Yes",
  "No"
)</f>
        <v>Yes</v>
      </c>
      <c r="R2402">
        <f t="shared" si="185"/>
        <v>36</v>
      </c>
      <c r="S2402" t="str">
        <f t="shared" si="186"/>
        <v>13–36 months</v>
      </c>
      <c r="T2402">
        <f>_xlfn.XLOOKUP(A2402,performance_pivot!$A:$A,performance_pivot!$B:$B,"Missing")</f>
        <v>3.5</v>
      </c>
      <c r="U2402">
        <f>_xlfn.XLOOKUP(A2402,compensation_cleaned!$A:$A,compensation_cleaned!$F:$F,"Missing")</f>
        <v>746435.40070921986</v>
      </c>
      <c r="V2402" t="str">
        <f t="shared" si="187"/>
        <v>Below Avg Pay</v>
      </c>
      <c r="W2402" t="str">
        <f t="shared" si="188"/>
        <v>Low/Avg Performer</v>
      </c>
      <c r="Y2402" t="str">
        <f t="shared" si="189"/>
        <v>Low Pay &amp; Low Performance</v>
      </c>
    </row>
    <row r="2403" spans="1:25">
      <c r="A2403" s="11" t="s">
        <v>2589</v>
      </c>
      <c r="B2403" s="12" t="s">
        <v>19</v>
      </c>
      <c r="C2403" s="12">
        <v>34</v>
      </c>
      <c r="D2403" s="12" t="s">
        <v>20</v>
      </c>
      <c r="E2403" s="12" t="s">
        <v>26</v>
      </c>
      <c r="F2403" s="12" t="s">
        <v>27</v>
      </c>
      <c r="G2403" s="13">
        <v>43433</v>
      </c>
      <c r="H2403" s="12" t="s">
        <v>218</v>
      </c>
      <c r="I2403" s="12" t="s">
        <v>23</v>
      </c>
      <c r="J2403" s="14" t="s">
        <v>17</v>
      </c>
      <c r="K2403" t="str">
        <f>_xlfn.XLOOKUP(A2403,attrition_cleaned!$A:$A,attrition_cleaned!$B:$B,"Missing")</f>
        <v>No</v>
      </c>
      <c r="L2403" s="13"/>
      <c r="M2403">
        <f>_xlfn.XLOOKUP(A2403,compensation_cleaned!$A:$A,compensation_cleaned!$B:$B,"Missing")</f>
        <v>1076504</v>
      </c>
      <c r="N2403">
        <f>_xlfn.XLOOKUP(A2403,compensation_cleaned!$A:$A,compensation_cleaned!$C:$C,"Missing")</f>
        <v>149263</v>
      </c>
      <c r="O2403" t="str">
        <f>_xlfn.XLOOKUP(A2403,compensation_cleaned!$A:$A,compensation_cleaned!$D:$D,"Missing")</f>
        <v>L3</v>
      </c>
      <c r="P2403">
        <f>_xlfn.XLOOKUP(A2403,engagement_pivot!$A:$A,engagement_pivot!$B:$B,"Missing")</f>
        <v>1</v>
      </c>
      <c r="Q2403" t="str">
        <f>IF(
  _xlfn.XLOOKUP(A2403, engagement_pivot!A:A, engagement_pivot!C:C, 0) &gt; 0,
  "Yes",
  "No"
)</f>
        <v>Yes</v>
      </c>
      <c r="R2403">
        <f t="shared" si="185"/>
        <v>61</v>
      </c>
      <c r="S2403" t="str">
        <f t="shared" si="186"/>
        <v>37+ months</v>
      </c>
      <c r="T2403">
        <f>_xlfn.XLOOKUP(A2403,performance_pivot!$A:$A,performance_pivot!$B:$B,"Missing")</f>
        <v>3.6666666666666665</v>
      </c>
      <c r="U2403">
        <f>_xlfn.XLOOKUP(A2403,compensation_cleaned!$A:$A,compensation_cleaned!$F:$F,"Missing")</f>
        <v>1044648.4727722772</v>
      </c>
      <c r="V2403" t="str">
        <f t="shared" si="187"/>
        <v>Above Avg Pay</v>
      </c>
      <c r="W2403" t="str">
        <f t="shared" si="188"/>
        <v>Low/Avg Performer</v>
      </c>
      <c r="Y2403" t="str">
        <f t="shared" si="189"/>
        <v>Overpaid Low Performer</v>
      </c>
    </row>
    <row r="2404" spans="1:25">
      <c r="A2404" s="7" t="s">
        <v>2590</v>
      </c>
      <c r="B2404" s="8" t="s">
        <v>11</v>
      </c>
      <c r="C2404" s="8">
        <v>29</v>
      </c>
      <c r="D2404" s="8" t="s">
        <v>20</v>
      </c>
      <c r="E2404" s="8" t="s">
        <v>13</v>
      </c>
      <c r="F2404" s="8" t="s">
        <v>21</v>
      </c>
      <c r="G2404" s="9">
        <v>43619</v>
      </c>
      <c r="H2404" s="8" t="s">
        <v>382</v>
      </c>
      <c r="I2404" s="8" t="s">
        <v>70</v>
      </c>
      <c r="J2404" s="10" t="s">
        <v>24</v>
      </c>
      <c r="K2404" t="str">
        <f>_xlfn.XLOOKUP(A2404,attrition_cleaned!$A:$A,attrition_cleaned!$B:$B,"Missing")</f>
        <v>No</v>
      </c>
      <c r="L2404" s="9"/>
      <c r="M2404">
        <f>_xlfn.XLOOKUP(A2404,compensation_cleaned!$A:$A,compensation_cleaned!$B:$B,"Missing")</f>
        <v>460690</v>
      </c>
      <c r="N2404">
        <f>_xlfn.XLOOKUP(A2404,compensation_cleaned!$A:$A,compensation_cleaned!$C:$C,"Missing")</f>
        <v>44970</v>
      </c>
      <c r="O2404" t="str">
        <f>_xlfn.XLOOKUP(A2404,compensation_cleaned!$A:$A,compensation_cleaned!$D:$D,"Missing")</f>
        <v>L1</v>
      </c>
      <c r="P2404">
        <f>_xlfn.XLOOKUP(A2404,engagement_pivot!$A:$A,engagement_pivot!$B:$B,"Missing")</f>
        <v>5</v>
      </c>
      <c r="Q2404" t="str">
        <f>IF(
  _xlfn.XLOOKUP(A2404, engagement_pivot!A:A, engagement_pivot!C:C, 0) &gt; 0,
  "Yes",
  "No"
)</f>
        <v>Yes</v>
      </c>
      <c r="R2404">
        <f t="shared" si="185"/>
        <v>54</v>
      </c>
      <c r="S2404" t="str">
        <f t="shared" si="186"/>
        <v>37+ months</v>
      </c>
      <c r="T2404">
        <f>_xlfn.XLOOKUP(A2404,performance_pivot!$A:$A,performance_pivot!$B:$B,"Missing")</f>
        <v>3</v>
      </c>
      <c r="U2404">
        <f>_xlfn.XLOOKUP(A2404,compensation_cleaned!$A:$A,compensation_cleaned!$F:$F,"Missing")</f>
        <v>499723.03723404254</v>
      </c>
      <c r="V2404" t="str">
        <f t="shared" si="187"/>
        <v>Below Avg Pay</v>
      </c>
      <c r="W2404" t="str">
        <f t="shared" si="188"/>
        <v>Low/Avg Performer</v>
      </c>
      <c r="Y2404" t="str">
        <f t="shared" si="189"/>
        <v>Low Pay &amp; Low Performance</v>
      </c>
    </row>
    <row r="2405" spans="1:25">
      <c r="A2405" s="11" t="s">
        <v>2591</v>
      </c>
      <c r="B2405" s="12" t="s">
        <v>11</v>
      </c>
      <c r="C2405" s="12">
        <v>27</v>
      </c>
      <c r="D2405" s="12" t="s">
        <v>20</v>
      </c>
      <c r="E2405" s="12" t="s">
        <v>13</v>
      </c>
      <c r="F2405" s="12" t="s">
        <v>21</v>
      </c>
      <c r="G2405" s="13">
        <v>43913</v>
      </c>
      <c r="H2405" s="12" t="s">
        <v>53</v>
      </c>
      <c r="I2405" s="12" t="s">
        <v>23</v>
      </c>
      <c r="J2405" s="14" t="s">
        <v>24</v>
      </c>
      <c r="K2405" t="str">
        <f>_xlfn.XLOOKUP(A2405,attrition_cleaned!$A:$A,attrition_cleaned!$B:$B,"Missing")</f>
        <v>No</v>
      </c>
      <c r="L2405" s="13"/>
      <c r="M2405">
        <f>_xlfn.XLOOKUP(A2405,compensation_cleaned!$A:$A,compensation_cleaned!$B:$B,"Missing")</f>
        <v>706626</v>
      </c>
      <c r="N2405">
        <f>_xlfn.XLOOKUP(A2405,compensation_cleaned!$A:$A,compensation_cleaned!$C:$C,"Missing")</f>
        <v>96706</v>
      </c>
      <c r="O2405" t="str">
        <f>_xlfn.XLOOKUP(A2405,compensation_cleaned!$A:$A,compensation_cleaned!$D:$D,"Missing")</f>
        <v>L2</v>
      </c>
      <c r="P2405">
        <f>_xlfn.XLOOKUP(A2405,engagement_pivot!$A:$A,engagement_pivot!$B:$B,"Missing")</f>
        <v>3.5</v>
      </c>
      <c r="Q2405" t="str">
        <f>IF(
  _xlfn.XLOOKUP(A2405, engagement_pivot!A:A, engagement_pivot!C:C, 0) &gt; 0,
  "Yes",
  "No"
)</f>
        <v>Yes</v>
      </c>
      <c r="R2405">
        <f t="shared" si="185"/>
        <v>45</v>
      </c>
      <c r="S2405" t="str">
        <f t="shared" si="186"/>
        <v>37+ months</v>
      </c>
      <c r="T2405">
        <f>_xlfn.XLOOKUP(A2405,performance_pivot!$A:$A,performance_pivot!$B:$B,"Missing")</f>
        <v>5</v>
      </c>
      <c r="U2405">
        <f>_xlfn.XLOOKUP(A2405,compensation_cleaned!$A:$A,compensation_cleaned!$F:$F,"Missing")</f>
        <v>746435.40070921986</v>
      </c>
      <c r="V2405" t="str">
        <f t="shared" si="187"/>
        <v>Below Avg Pay</v>
      </c>
      <c r="W2405" t="str">
        <f t="shared" si="188"/>
        <v>High Performer</v>
      </c>
      <c r="Y2405" t="str">
        <f t="shared" si="189"/>
        <v>Underpaid High Performer</v>
      </c>
    </row>
    <row r="2406" spans="1:25">
      <c r="A2406" s="7" t="s">
        <v>2592</v>
      </c>
      <c r="B2406" s="8" t="s">
        <v>11</v>
      </c>
      <c r="C2406" s="8">
        <v>29</v>
      </c>
      <c r="D2406" s="8" t="s">
        <v>12</v>
      </c>
      <c r="E2406" s="8" t="s">
        <v>37</v>
      </c>
      <c r="F2406" s="8" t="s">
        <v>43</v>
      </c>
      <c r="G2406" s="9">
        <v>43894</v>
      </c>
      <c r="H2406" s="8" t="s">
        <v>176</v>
      </c>
      <c r="I2406" s="8" t="s">
        <v>45</v>
      </c>
      <c r="J2406" s="10" t="s">
        <v>17</v>
      </c>
      <c r="K2406" t="str">
        <f>_xlfn.XLOOKUP(A2406,attrition_cleaned!$A:$A,attrition_cleaned!$B:$B,"Missing")</f>
        <v>No</v>
      </c>
      <c r="L2406" s="9"/>
      <c r="M2406">
        <f>_xlfn.XLOOKUP(A2406,compensation_cleaned!$A:$A,compensation_cleaned!$B:$B,"Missing")</f>
        <v>437082</v>
      </c>
      <c r="N2406">
        <f>_xlfn.XLOOKUP(A2406,compensation_cleaned!$A:$A,compensation_cleaned!$C:$C,"Missing")</f>
        <v>37041</v>
      </c>
      <c r="O2406" t="str">
        <f>_xlfn.XLOOKUP(A2406,compensation_cleaned!$A:$A,compensation_cleaned!$D:$D,"Missing")</f>
        <v>L1</v>
      </c>
      <c r="P2406">
        <f>_xlfn.XLOOKUP(A2406,engagement_pivot!$A:$A,engagement_pivot!$B:$B,"Missing")</f>
        <v>2.3333333333333335</v>
      </c>
      <c r="Q2406" t="str">
        <f>IF(
  _xlfn.XLOOKUP(A2406, engagement_pivot!A:A, engagement_pivot!C:C, 0) &gt; 0,
  "Yes",
  "No"
)</f>
        <v>Yes</v>
      </c>
      <c r="R2406">
        <f t="shared" si="185"/>
        <v>45</v>
      </c>
      <c r="S2406" t="str">
        <f t="shared" si="186"/>
        <v>37+ months</v>
      </c>
      <c r="T2406">
        <f>_xlfn.XLOOKUP(A2406,performance_pivot!$A:$A,performance_pivot!$B:$B,"Missing")</f>
        <v>4.333333333333333</v>
      </c>
      <c r="U2406">
        <f>_xlfn.XLOOKUP(A2406,compensation_cleaned!$A:$A,compensation_cleaned!$F:$F,"Missing")</f>
        <v>499723.03723404254</v>
      </c>
      <c r="V2406" t="str">
        <f t="shared" si="187"/>
        <v>Below Avg Pay</v>
      </c>
      <c r="W2406" t="str">
        <f t="shared" si="188"/>
        <v>High Performer</v>
      </c>
      <c r="Y2406" t="str">
        <f t="shared" si="189"/>
        <v>Underpaid High Performer</v>
      </c>
    </row>
    <row r="2407" spans="1:25">
      <c r="A2407" s="11" t="s">
        <v>2593</v>
      </c>
      <c r="B2407" s="12" t="s">
        <v>11</v>
      </c>
      <c r="C2407" s="12">
        <v>24</v>
      </c>
      <c r="D2407" s="12" t="s">
        <v>12</v>
      </c>
      <c r="E2407" s="12" t="s">
        <v>37</v>
      </c>
      <c r="F2407" s="12" t="s">
        <v>38</v>
      </c>
      <c r="G2407" s="13">
        <v>43382</v>
      </c>
      <c r="H2407" s="12" t="s">
        <v>422</v>
      </c>
      <c r="I2407" s="12" t="s">
        <v>31</v>
      </c>
      <c r="J2407" s="14" t="s">
        <v>24</v>
      </c>
      <c r="K2407" t="str">
        <f>_xlfn.XLOOKUP(A2407,attrition_cleaned!$A:$A,attrition_cleaned!$B:$B,"Missing")</f>
        <v>No</v>
      </c>
      <c r="L2407" s="13"/>
      <c r="M2407">
        <f>_xlfn.XLOOKUP(A2407,compensation_cleaned!$A:$A,compensation_cleaned!$B:$B,"Missing")</f>
        <v>814627</v>
      </c>
      <c r="N2407">
        <f>_xlfn.XLOOKUP(A2407,compensation_cleaned!$A:$A,compensation_cleaned!$C:$C,"Missing")</f>
        <v>101402</v>
      </c>
      <c r="O2407" t="str">
        <f>_xlfn.XLOOKUP(A2407,compensation_cleaned!$A:$A,compensation_cleaned!$D:$D,"Missing")</f>
        <v>L2</v>
      </c>
      <c r="P2407">
        <f>_xlfn.XLOOKUP(A2407,engagement_pivot!$A:$A,engagement_pivot!$B:$B,"Missing")</f>
        <v>5</v>
      </c>
      <c r="Q2407" t="str">
        <f>IF(
  _xlfn.XLOOKUP(A2407, engagement_pivot!A:A, engagement_pivot!C:C, 0) &gt; 0,
  "Yes",
  "No"
)</f>
        <v>Yes</v>
      </c>
      <c r="R2407">
        <f t="shared" si="185"/>
        <v>62</v>
      </c>
      <c r="S2407" t="str">
        <f t="shared" si="186"/>
        <v>37+ months</v>
      </c>
      <c r="T2407">
        <f>_xlfn.XLOOKUP(A2407,performance_pivot!$A:$A,performance_pivot!$B:$B,"Missing")</f>
        <v>3.5</v>
      </c>
      <c r="U2407">
        <f>_xlfn.XLOOKUP(A2407,compensation_cleaned!$A:$A,compensation_cleaned!$F:$F,"Missing")</f>
        <v>746435.40070921986</v>
      </c>
      <c r="V2407" t="str">
        <f t="shared" si="187"/>
        <v>Above Avg Pay</v>
      </c>
      <c r="W2407" t="str">
        <f t="shared" si="188"/>
        <v>Low/Avg Performer</v>
      </c>
      <c r="Y2407" t="str">
        <f t="shared" si="189"/>
        <v>Overpaid Low Performer</v>
      </c>
    </row>
    <row r="2408" spans="1:25">
      <c r="A2408" s="7" t="s">
        <v>2594</v>
      </c>
      <c r="B2408" s="8" t="s">
        <v>19</v>
      </c>
      <c r="C2408" s="8">
        <v>23</v>
      </c>
      <c r="D2408" s="8" t="s">
        <v>20</v>
      </c>
      <c r="E2408" s="8" t="s">
        <v>26</v>
      </c>
      <c r="F2408" s="8" t="s">
        <v>27</v>
      </c>
      <c r="G2408" s="9">
        <v>43770</v>
      </c>
      <c r="H2408" s="8" t="s">
        <v>205</v>
      </c>
      <c r="I2408" s="8" t="s">
        <v>23</v>
      </c>
      <c r="J2408" s="10" t="s">
        <v>24</v>
      </c>
      <c r="K2408" t="str">
        <f>_xlfn.XLOOKUP(A2408,attrition_cleaned!$A:$A,attrition_cleaned!$B:$B,"Missing")</f>
        <v>Yes</v>
      </c>
      <c r="L2408" s="9">
        <v>44758</v>
      </c>
      <c r="M2408">
        <f>_xlfn.XLOOKUP(A2408,compensation_cleaned!$A:$A,compensation_cleaned!$B:$B,"Missing")</f>
        <v>1017124</v>
      </c>
      <c r="N2408">
        <f>_xlfn.XLOOKUP(A2408,compensation_cleaned!$A:$A,compensation_cleaned!$C:$C,"Missing")</f>
        <v>76432</v>
      </c>
      <c r="O2408" t="str">
        <f>_xlfn.XLOOKUP(A2408,compensation_cleaned!$A:$A,compensation_cleaned!$D:$D,"Missing")</f>
        <v>L3</v>
      </c>
      <c r="P2408">
        <f>_xlfn.XLOOKUP(A2408,engagement_pivot!$A:$A,engagement_pivot!$B:$B,"Missing")</f>
        <v>3.6666666666666665</v>
      </c>
      <c r="Q2408" t="str">
        <f>IF(
  _xlfn.XLOOKUP(A2408, engagement_pivot!A:A, engagement_pivot!C:C, 0) &gt; 0,
  "Yes",
  "No"
)</f>
        <v>Yes</v>
      </c>
      <c r="R2408">
        <f t="shared" si="185"/>
        <v>32</v>
      </c>
      <c r="S2408" t="str">
        <f t="shared" si="186"/>
        <v>13–36 months</v>
      </c>
      <c r="T2408">
        <f>_xlfn.XLOOKUP(A2408,performance_pivot!$A:$A,performance_pivot!$B:$B,"Missing")</f>
        <v>2.6666666666666665</v>
      </c>
      <c r="U2408">
        <f>_xlfn.XLOOKUP(A2408,compensation_cleaned!$A:$A,compensation_cleaned!$F:$F,"Missing")</f>
        <v>1044648.4727722772</v>
      </c>
      <c r="V2408" t="str">
        <f t="shared" si="187"/>
        <v>Below Avg Pay</v>
      </c>
      <c r="W2408" t="str">
        <f t="shared" si="188"/>
        <v>Low/Avg Performer</v>
      </c>
      <c r="Y2408" t="str">
        <f t="shared" si="189"/>
        <v>Low Pay &amp; Low Performance</v>
      </c>
    </row>
    <row r="2409" spans="1:25">
      <c r="A2409" s="11" t="s">
        <v>2595</v>
      </c>
      <c r="B2409" s="12" t="s">
        <v>11</v>
      </c>
      <c r="C2409" s="12">
        <v>27</v>
      </c>
      <c r="D2409" s="12" t="s">
        <v>12</v>
      </c>
      <c r="E2409" s="12" t="s">
        <v>26</v>
      </c>
      <c r="F2409" s="12" t="s">
        <v>27</v>
      </c>
      <c r="G2409" s="13">
        <v>42924</v>
      </c>
      <c r="H2409" s="12" t="s">
        <v>15</v>
      </c>
      <c r="I2409" s="12" t="s">
        <v>45</v>
      </c>
      <c r="J2409" s="14" t="s">
        <v>24</v>
      </c>
      <c r="K2409" t="str">
        <f>_xlfn.XLOOKUP(A2409,attrition_cleaned!$A:$A,attrition_cleaned!$B:$B,"Missing")</f>
        <v>No</v>
      </c>
      <c r="L2409" s="13"/>
      <c r="M2409">
        <f>_xlfn.XLOOKUP(A2409,compensation_cleaned!$A:$A,compensation_cleaned!$B:$B,"Missing")</f>
        <v>440715</v>
      </c>
      <c r="N2409">
        <f>_xlfn.XLOOKUP(A2409,compensation_cleaned!$A:$A,compensation_cleaned!$C:$C,"Missing")</f>
        <v>28362</v>
      </c>
      <c r="O2409" t="str">
        <f>_xlfn.XLOOKUP(A2409,compensation_cleaned!$A:$A,compensation_cleaned!$D:$D,"Missing")</f>
        <v>L1</v>
      </c>
      <c r="P2409">
        <f>_xlfn.XLOOKUP(A2409,engagement_pivot!$A:$A,engagement_pivot!$B:$B,"Missing")</f>
        <v>2</v>
      </c>
      <c r="Q2409" t="str">
        <f>IF(
  _xlfn.XLOOKUP(A2409, engagement_pivot!A:A, engagement_pivot!C:C, 0) &gt; 0,
  "Yes",
  "No"
)</f>
        <v>Yes</v>
      </c>
      <c r="R2409">
        <f t="shared" si="185"/>
        <v>77</v>
      </c>
      <c r="S2409" t="str">
        <f t="shared" si="186"/>
        <v>37+ months</v>
      </c>
      <c r="T2409">
        <f>_xlfn.XLOOKUP(A2409,performance_pivot!$A:$A,performance_pivot!$B:$B,"Missing")</f>
        <v>5</v>
      </c>
      <c r="U2409">
        <f>_xlfn.XLOOKUP(A2409,compensation_cleaned!$A:$A,compensation_cleaned!$F:$F,"Missing")</f>
        <v>499723.03723404254</v>
      </c>
      <c r="V2409" t="str">
        <f t="shared" si="187"/>
        <v>Below Avg Pay</v>
      </c>
      <c r="W2409" t="str">
        <f t="shared" si="188"/>
        <v>High Performer</v>
      </c>
      <c r="Y2409" t="str">
        <f t="shared" si="189"/>
        <v>Underpaid High Performer</v>
      </c>
    </row>
    <row r="2410" spans="1:25">
      <c r="A2410" s="7" t="s">
        <v>2596</v>
      </c>
      <c r="B2410" s="8" t="s">
        <v>19</v>
      </c>
      <c r="C2410" s="8">
        <v>36</v>
      </c>
      <c r="D2410" s="8" t="s">
        <v>12</v>
      </c>
      <c r="E2410" s="8" t="s">
        <v>26</v>
      </c>
      <c r="F2410" s="8" t="s">
        <v>27</v>
      </c>
      <c r="G2410" s="9">
        <v>44432</v>
      </c>
      <c r="H2410" s="8" t="s">
        <v>78</v>
      </c>
      <c r="I2410" s="8" t="s">
        <v>56</v>
      </c>
      <c r="J2410" s="10" t="s">
        <v>24</v>
      </c>
      <c r="K2410" t="str">
        <f>_xlfn.XLOOKUP(A2410,attrition_cleaned!$A:$A,attrition_cleaned!$B:$B,"Missing")</f>
        <v>Yes</v>
      </c>
      <c r="L2410" s="9">
        <v>45865</v>
      </c>
      <c r="M2410">
        <f>_xlfn.XLOOKUP(A2410,compensation_cleaned!$A:$A,compensation_cleaned!$B:$B,"Missing")</f>
        <v>641646</v>
      </c>
      <c r="N2410">
        <f>_xlfn.XLOOKUP(A2410,compensation_cleaned!$A:$A,compensation_cleaned!$C:$C,"Missing")</f>
        <v>71861</v>
      </c>
      <c r="O2410" t="str">
        <f>_xlfn.XLOOKUP(A2410,compensation_cleaned!$A:$A,compensation_cleaned!$D:$D,"Missing")</f>
        <v>L2</v>
      </c>
      <c r="P2410">
        <f>_xlfn.XLOOKUP(A2410,engagement_pivot!$A:$A,engagement_pivot!$B:$B,"Missing")</f>
        <v>3</v>
      </c>
      <c r="Q2410" t="str">
        <f>IF(
  _xlfn.XLOOKUP(A2410, engagement_pivot!A:A, engagement_pivot!C:C, 0) &gt; 0,
  "Yes",
  "No"
)</f>
        <v>Yes</v>
      </c>
      <c r="R2410">
        <f t="shared" si="185"/>
        <v>47</v>
      </c>
      <c r="S2410" t="str">
        <f t="shared" si="186"/>
        <v>37+ months</v>
      </c>
      <c r="T2410">
        <f>_xlfn.XLOOKUP(A2410,performance_pivot!$A:$A,performance_pivot!$B:$B,"Missing")</f>
        <v>3.3333333333333335</v>
      </c>
      <c r="U2410">
        <f>_xlfn.XLOOKUP(A2410,compensation_cleaned!$A:$A,compensation_cleaned!$F:$F,"Missing")</f>
        <v>746435.40070921986</v>
      </c>
      <c r="V2410" t="str">
        <f t="shared" si="187"/>
        <v>Below Avg Pay</v>
      </c>
      <c r="W2410" t="str">
        <f t="shared" si="188"/>
        <v>Low/Avg Performer</v>
      </c>
      <c r="Y2410" t="str">
        <f t="shared" si="189"/>
        <v>Low Pay &amp; Low Performance</v>
      </c>
    </row>
    <row r="2411" spans="1:25">
      <c r="A2411" s="11" t="s">
        <v>2597</v>
      </c>
      <c r="B2411" s="12" t="s">
        <v>19</v>
      </c>
      <c r="C2411" s="12">
        <v>39</v>
      </c>
      <c r="D2411" s="12" t="s">
        <v>20</v>
      </c>
      <c r="E2411" s="12" t="s">
        <v>13</v>
      </c>
      <c r="F2411" s="12" t="s">
        <v>21</v>
      </c>
      <c r="G2411" s="13">
        <v>44707</v>
      </c>
      <c r="H2411" s="12" t="s">
        <v>301</v>
      </c>
      <c r="I2411" s="12" t="s">
        <v>70</v>
      </c>
      <c r="J2411" s="14" t="s">
        <v>24</v>
      </c>
      <c r="K2411" t="str">
        <f>_xlfn.XLOOKUP(A2411,attrition_cleaned!$A:$A,attrition_cleaned!$B:$B,"Missing")</f>
        <v>No</v>
      </c>
      <c r="L2411" s="13"/>
      <c r="M2411">
        <f>_xlfn.XLOOKUP(A2411,compensation_cleaned!$A:$A,compensation_cleaned!$B:$B,"Missing")</f>
        <v>1106735</v>
      </c>
      <c r="N2411">
        <f>_xlfn.XLOOKUP(A2411,compensation_cleaned!$A:$A,compensation_cleaned!$C:$C,"Missing")</f>
        <v>161855</v>
      </c>
      <c r="O2411" t="str">
        <f>_xlfn.XLOOKUP(A2411,compensation_cleaned!$A:$A,compensation_cleaned!$D:$D,"Missing")</f>
        <v>L3</v>
      </c>
      <c r="P2411">
        <f>_xlfn.XLOOKUP(A2411,engagement_pivot!$A:$A,engagement_pivot!$B:$B,"Missing")</f>
        <v>2</v>
      </c>
      <c r="Q2411" t="str">
        <f>IF(
  _xlfn.XLOOKUP(A2411, engagement_pivot!A:A, engagement_pivot!C:C, 0) &gt; 0,
  "Yes",
  "No"
)</f>
        <v>Yes</v>
      </c>
      <c r="R2411">
        <f t="shared" si="185"/>
        <v>19</v>
      </c>
      <c r="S2411" t="str">
        <f t="shared" si="186"/>
        <v>13–36 months</v>
      </c>
      <c r="T2411">
        <f>_xlfn.XLOOKUP(A2411,performance_pivot!$A:$A,performance_pivot!$B:$B,"Missing")</f>
        <v>4</v>
      </c>
      <c r="U2411">
        <f>_xlfn.XLOOKUP(A2411,compensation_cleaned!$A:$A,compensation_cleaned!$F:$F,"Missing")</f>
        <v>1044648.4727722772</v>
      </c>
      <c r="V2411" t="str">
        <f t="shared" si="187"/>
        <v>Above Avg Pay</v>
      </c>
      <c r="W2411" t="str">
        <f t="shared" si="188"/>
        <v>High Performer</v>
      </c>
      <c r="Y2411" t="str">
        <f t="shared" si="189"/>
        <v>Well Aligned</v>
      </c>
    </row>
    <row r="2412" spans="1:25">
      <c r="A2412" s="7" t="s">
        <v>2598</v>
      </c>
      <c r="B2412" s="8" t="s">
        <v>19</v>
      </c>
      <c r="C2412" s="8">
        <v>26</v>
      </c>
      <c r="D2412" s="8" t="s">
        <v>12</v>
      </c>
      <c r="E2412" s="8" t="s">
        <v>13</v>
      </c>
      <c r="F2412" s="8" t="s">
        <v>14</v>
      </c>
      <c r="G2412" s="9">
        <v>45215</v>
      </c>
      <c r="H2412" s="8" t="s">
        <v>107</v>
      </c>
      <c r="I2412" s="8" t="s">
        <v>45</v>
      </c>
      <c r="J2412" s="10" t="s">
        <v>24</v>
      </c>
      <c r="K2412" t="str">
        <f>_xlfn.XLOOKUP(A2412,attrition_cleaned!$A:$A,attrition_cleaned!$B:$B,"Missing")</f>
        <v>Yes</v>
      </c>
      <c r="L2412" s="9">
        <v>45938</v>
      </c>
      <c r="M2412">
        <f>_xlfn.XLOOKUP(A2412,compensation_cleaned!$A:$A,compensation_cleaned!$B:$B,"Missing")</f>
        <v>417987</v>
      </c>
      <c r="N2412">
        <f>_xlfn.XLOOKUP(A2412,compensation_cleaned!$A:$A,compensation_cleaned!$C:$C,"Missing")</f>
        <v>50169</v>
      </c>
      <c r="O2412" t="str">
        <f>_xlfn.XLOOKUP(A2412,compensation_cleaned!$A:$A,compensation_cleaned!$D:$D,"Missing")</f>
        <v>L1</v>
      </c>
      <c r="P2412">
        <f>_xlfn.XLOOKUP(A2412,engagement_pivot!$A:$A,engagement_pivot!$B:$B,"Missing")</f>
        <v>4.666666666666667</v>
      </c>
      <c r="Q2412" t="str">
        <f>IF(
  _xlfn.XLOOKUP(A2412, engagement_pivot!A:A, engagement_pivot!C:C, 0) &gt; 0,
  "Yes",
  "No"
)</f>
        <v>Yes</v>
      </c>
      <c r="R2412">
        <f t="shared" si="185"/>
        <v>23</v>
      </c>
      <c r="S2412" t="str">
        <f t="shared" si="186"/>
        <v>13–36 months</v>
      </c>
      <c r="T2412">
        <f>_xlfn.XLOOKUP(A2412,performance_pivot!$A:$A,performance_pivot!$B:$B,"Missing")</f>
        <v>3.6666666666666665</v>
      </c>
      <c r="U2412">
        <f>_xlfn.XLOOKUP(A2412,compensation_cleaned!$A:$A,compensation_cleaned!$F:$F,"Missing")</f>
        <v>499723.03723404254</v>
      </c>
      <c r="V2412" t="str">
        <f t="shared" si="187"/>
        <v>Below Avg Pay</v>
      </c>
      <c r="W2412" t="str">
        <f t="shared" si="188"/>
        <v>Low/Avg Performer</v>
      </c>
      <c r="Y2412" t="str">
        <f t="shared" si="189"/>
        <v>Low Pay &amp; Low Performance</v>
      </c>
    </row>
    <row r="2413" spans="1:25">
      <c r="A2413" s="11" t="s">
        <v>2599</v>
      </c>
      <c r="B2413" s="12" t="s">
        <v>11</v>
      </c>
      <c r="C2413" s="12">
        <v>37</v>
      </c>
      <c r="D2413" s="12" t="s">
        <v>20</v>
      </c>
      <c r="E2413" s="12" t="s">
        <v>49</v>
      </c>
      <c r="F2413" s="12" t="s">
        <v>65</v>
      </c>
      <c r="G2413" s="13">
        <v>45189</v>
      </c>
      <c r="H2413" s="12" t="s">
        <v>115</v>
      </c>
      <c r="I2413" s="12" t="s">
        <v>16</v>
      </c>
      <c r="J2413" s="14" t="s">
        <v>24</v>
      </c>
      <c r="K2413" t="str">
        <f>_xlfn.XLOOKUP(A2413,attrition_cleaned!$A:$A,attrition_cleaned!$B:$B,"Missing")</f>
        <v>No</v>
      </c>
      <c r="L2413" s="13"/>
      <c r="M2413">
        <f>_xlfn.XLOOKUP(A2413,compensation_cleaned!$A:$A,compensation_cleaned!$B:$B,"Missing")</f>
        <v>869054</v>
      </c>
      <c r="N2413">
        <f>_xlfn.XLOOKUP(A2413,compensation_cleaned!$A:$A,compensation_cleaned!$C:$C,"Missing")</f>
        <v>57561</v>
      </c>
      <c r="O2413" t="str">
        <f>_xlfn.XLOOKUP(A2413,compensation_cleaned!$A:$A,compensation_cleaned!$D:$D,"Missing")</f>
        <v>L2</v>
      </c>
      <c r="P2413">
        <f>_xlfn.XLOOKUP(A2413,engagement_pivot!$A:$A,engagement_pivot!$B:$B,"Missing")</f>
        <v>3</v>
      </c>
      <c r="Q2413" t="str">
        <f>IF(
  _xlfn.XLOOKUP(A2413, engagement_pivot!A:A, engagement_pivot!C:C, 0) &gt; 0,
  "Yes",
  "No"
)</f>
        <v>Yes</v>
      </c>
      <c r="R2413">
        <f t="shared" si="185"/>
        <v>3</v>
      </c>
      <c r="S2413" t="str">
        <f t="shared" si="186"/>
        <v>0–12 months</v>
      </c>
      <c r="T2413">
        <f>_xlfn.XLOOKUP(A2413,performance_pivot!$A:$A,performance_pivot!$B:$B,"Missing")</f>
        <v>3</v>
      </c>
      <c r="U2413">
        <f>_xlfn.XLOOKUP(A2413,compensation_cleaned!$A:$A,compensation_cleaned!$F:$F,"Missing")</f>
        <v>746435.40070921986</v>
      </c>
      <c r="V2413" t="str">
        <f t="shared" si="187"/>
        <v>Above Avg Pay</v>
      </c>
      <c r="W2413" t="str">
        <f t="shared" si="188"/>
        <v>Low/Avg Performer</v>
      </c>
      <c r="Y2413" t="str">
        <f t="shared" si="189"/>
        <v>Overpaid Low Performer</v>
      </c>
    </row>
    <row r="2414" spans="1:25">
      <c r="A2414" s="7" t="s">
        <v>2600</v>
      </c>
      <c r="B2414" s="8" t="s">
        <v>11</v>
      </c>
      <c r="C2414" s="8">
        <v>35</v>
      </c>
      <c r="D2414" s="8" t="s">
        <v>20</v>
      </c>
      <c r="E2414" s="8" t="s">
        <v>37</v>
      </c>
      <c r="F2414" s="8" t="s">
        <v>43</v>
      </c>
      <c r="G2414" s="9">
        <v>44147</v>
      </c>
      <c r="H2414" s="8" t="s">
        <v>86</v>
      </c>
      <c r="I2414" s="8" t="s">
        <v>70</v>
      </c>
      <c r="J2414" s="10" t="s">
        <v>24</v>
      </c>
      <c r="K2414" t="str">
        <f>_xlfn.XLOOKUP(A2414,attrition_cleaned!$A:$A,attrition_cleaned!$B:$B,"Missing")</f>
        <v>Yes</v>
      </c>
      <c r="L2414" s="9">
        <v>44858</v>
      </c>
      <c r="M2414">
        <f>_xlfn.XLOOKUP(A2414,compensation_cleaned!$A:$A,compensation_cleaned!$B:$B,"Missing")</f>
        <v>1065980</v>
      </c>
      <c r="N2414">
        <f>_xlfn.XLOOKUP(A2414,compensation_cleaned!$A:$A,compensation_cleaned!$C:$C,"Missing")</f>
        <v>123288</v>
      </c>
      <c r="O2414" t="str">
        <f>_xlfn.XLOOKUP(A2414,compensation_cleaned!$A:$A,compensation_cleaned!$D:$D,"Missing")</f>
        <v>L3</v>
      </c>
      <c r="P2414">
        <f>_xlfn.XLOOKUP(A2414,engagement_pivot!$A:$A,engagement_pivot!$B:$B,"Missing")</f>
        <v>2</v>
      </c>
      <c r="Q2414" t="str">
        <f>IF(
  _xlfn.XLOOKUP(A2414, engagement_pivot!A:A, engagement_pivot!C:C, 0) &gt; 0,
  "Yes",
  "No"
)</f>
        <v>Yes</v>
      </c>
      <c r="R2414">
        <f t="shared" si="185"/>
        <v>23</v>
      </c>
      <c r="S2414" t="str">
        <f t="shared" si="186"/>
        <v>13–36 months</v>
      </c>
      <c r="T2414">
        <f>_xlfn.XLOOKUP(A2414,performance_pivot!$A:$A,performance_pivot!$B:$B,"Missing")</f>
        <v>4</v>
      </c>
      <c r="U2414">
        <f>_xlfn.XLOOKUP(A2414,compensation_cleaned!$A:$A,compensation_cleaned!$F:$F,"Missing")</f>
        <v>1044648.4727722772</v>
      </c>
      <c r="V2414" t="str">
        <f t="shared" si="187"/>
        <v>Above Avg Pay</v>
      </c>
      <c r="W2414" t="str">
        <f t="shared" si="188"/>
        <v>High Performer</v>
      </c>
      <c r="Y2414" t="str">
        <f t="shared" si="189"/>
        <v>Well Aligned</v>
      </c>
    </row>
    <row r="2415" spans="1:25">
      <c r="A2415" s="11" t="s">
        <v>2601</v>
      </c>
      <c r="B2415" s="12" t="s">
        <v>11</v>
      </c>
      <c r="C2415" s="12">
        <v>44</v>
      </c>
      <c r="D2415" s="12" t="s">
        <v>20</v>
      </c>
      <c r="E2415" s="12" t="s">
        <v>37</v>
      </c>
      <c r="F2415" s="12" t="s">
        <v>38</v>
      </c>
      <c r="G2415" s="13">
        <v>44515</v>
      </c>
      <c r="H2415" s="12" t="s">
        <v>192</v>
      </c>
      <c r="I2415" s="12" t="s">
        <v>70</v>
      </c>
      <c r="J2415" s="14" t="s">
        <v>24</v>
      </c>
      <c r="K2415" t="str">
        <f>_xlfn.XLOOKUP(A2415,attrition_cleaned!$A:$A,attrition_cleaned!$B:$B,"Missing")</f>
        <v>Yes</v>
      </c>
      <c r="L2415" s="13">
        <v>45807</v>
      </c>
      <c r="M2415">
        <f>_xlfn.XLOOKUP(A2415,compensation_cleaned!$A:$A,compensation_cleaned!$B:$B,"Missing")</f>
        <v>1493976</v>
      </c>
      <c r="N2415">
        <f>_xlfn.XLOOKUP(A2415,compensation_cleaned!$A:$A,compensation_cleaned!$C:$C,"Missing")</f>
        <v>150672</v>
      </c>
      <c r="O2415" t="str">
        <f>_xlfn.XLOOKUP(A2415,compensation_cleaned!$A:$A,compensation_cleaned!$D:$D,"Missing")</f>
        <v>L4</v>
      </c>
      <c r="P2415">
        <f>_xlfn.XLOOKUP(A2415,engagement_pivot!$A:$A,engagement_pivot!$B:$B,"Missing")</f>
        <v>3.5</v>
      </c>
      <c r="Q2415" t="str">
        <f>IF(
  _xlfn.XLOOKUP(A2415, engagement_pivot!A:A, engagement_pivot!C:C, 0) &gt; 0,
  "Yes",
  "No"
)</f>
        <v>Yes</v>
      </c>
      <c r="R2415">
        <f t="shared" si="185"/>
        <v>42</v>
      </c>
      <c r="S2415" t="str">
        <f t="shared" si="186"/>
        <v>37+ months</v>
      </c>
      <c r="T2415">
        <f>_xlfn.XLOOKUP(A2415,performance_pivot!$A:$A,performance_pivot!$B:$B,"Missing")</f>
        <v>4.5</v>
      </c>
      <c r="U2415">
        <f>_xlfn.XLOOKUP(A2415,compensation_cleaned!$A:$A,compensation_cleaned!$F:$F,"Missing")</f>
        <v>1044648.4727722772</v>
      </c>
      <c r="V2415" t="str">
        <f t="shared" si="187"/>
        <v>Above Avg Pay</v>
      </c>
      <c r="W2415" t="str">
        <f t="shared" si="188"/>
        <v>High Performer</v>
      </c>
      <c r="Y2415" t="str">
        <f t="shared" si="189"/>
        <v>Well Aligned</v>
      </c>
    </row>
    <row r="2416" spans="1:25">
      <c r="A2416" s="7" t="s">
        <v>2602</v>
      </c>
      <c r="B2416" s="8" t="s">
        <v>19</v>
      </c>
      <c r="C2416" s="8">
        <v>22</v>
      </c>
      <c r="D2416" s="8" t="s">
        <v>12</v>
      </c>
      <c r="E2416" s="8" t="s">
        <v>26</v>
      </c>
      <c r="F2416" s="8" t="s">
        <v>27</v>
      </c>
      <c r="G2416" s="9">
        <v>44808</v>
      </c>
      <c r="H2416" s="8" t="s">
        <v>131</v>
      </c>
      <c r="I2416" s="8" t="s">
        <v>23</v>
      </c>
      <c r="J2416" s="10" t="s">
        <v>24</v>
      </c>
      <c r="K2416" t="str">
        <f>_xlfn.XLOOKUP(A2416,attrition_cleaned!$A:$A,attrition_cleaned!$B:$B,"Missing")</f>
        <v>No</v>
      </c>
      <c r="L2416" s="9"/>
      <c r="M2416">
        <f>_xlfn.XLOOKUP(A2416,compensation_cleaned!$A:$A,compensation_cleaned!$B:$B,"Missing")</f>
        <v>787257</v>
      </c>
      <c r="N2416">
        <f>_xlfn.XLOOKUP(A2416,compensation_cleaned!$A:$A,compensation_cleaned!$C:$C,"Missing")</f>
        <v>76547</v>
      </c>
      <c r="O2416" t="str">
        <f>_xlfn.XLOOKUP(A2416,compensation_cleaned!$A:$A,compensation_cleaned!$D:$D,"Missing")</f>
        <v>L2</v>
      </c>
      <c r="P2416">
        <f>_xlfn.XLOOKUP(A2416,engagement_pivot!$A:$A,engagement_pivot!$B:$B,"Missing")</f>
        <v>4</v>
      </c>
      <c r="Q2416" t="str">
        <f>IF(
  _xlfn.XLOOKUP(A2416, engagement_pivot!A:A, engagement_pivot!C:C, 0) &gt; 0,
  "Yes",
  "No"
)</f>
        <v>Yes</v>
      </c>
      <c r="R2416">
        <f t="shared" si="185"/>
        <v>15</v>
      </c>
      <c r="S2416" t="str">
        <f t="shared" si="186"/>
        <v>13–36 months</v>
      </c>
      <c r="T2416">
        <f>_xlfn.XLOOKUP(A2416,performance_pivot!$A:$A,performance_pivot!$B:$B,"Missing")</f>
        <v>3</v>
      </c>
      <c r="U2416">
        <f>_xlfn.XLOOKUP(A2416,compensation_cleaned!$A:$A,compensation_cleaned!$F:$F,"Missing")</f>
        <v>746435.40070921986</v>
      </c>
      <c r="V2416" t="str">
        <f t="shared" si="187"/>
        <v>Above Avg Pay</v>
      </c>
      <c r="W2416" t="str">
        <f t="shared" si="188"/>
        <v>Low/Avg Performer</v>
      </c>
      <c r="Y2416" t="str">
        <f t="shared" si="189"/>
        <v>Overpaid Low Performer</v>
      </c>
    </row>
    <row r="2417" spans="1:25">
      <c r="A2417" s="11" t="s">
        <v>2603</v>
      </c>
      <c r="B2417" s="12" t="s">
        <v>19</v>
      </c>
      <c r="C2417" s="12">
        <v>36</v>
      </c>
      <c r="D2417" s="12" t="s">
        <v>12</v>
      </c>
      <c r="E2417" s="12" t="s">
        <v>13</v>
      </c>
      <c r="F2417" s="12" t="s">
        <v>21</v>
      </c>
      <c r="G2417" s="13">
        <v>44347</v>
      </c>
      <c r="H2417" s="12" t="s">
        <v>545</v>
      </c>
      <c r="I2417" s="12" t="s">
        <v>56</v>
      </c>
      <c r="J2417" s="14" t="s">
        <v>17</v>
      </c>
      <c r="K2417" t="str">
        <f>_xlfn.XLOOKUP(A2417,attrition_cleaned!$A:$A,attrition_cleaned!$B:$B,"Missing")</f>
        <v>No</v>
      </c>
      <c r="L2417" s="13"/>
      <c r="M2417">
        <f>_xlfn.XLOOKUP(A2417,compensation_cleaned!$A:$A,compensation_cleaned!$B:$B,"Missing")</f>
        <v>1084631</v>
      </c>
      <c r="N2417">
        <f>_xlfn.XLOOKUP(A2417,compensation_cleaned!$A:$A,compensation_cleaned!$C:$C,"Missing")</f>
        <v>94777</v>
      </c>
      <c r="O2417" t="str">
        <f>_xlfn.XLOOKUP(A2417,compensation_cleaned!$A:$A,compensation_cleaned!$D:$D,"Missing")</f>
        <v>L3</v>
      </c>
      <c r="P2417">
        <f>_xlfn.XLOOKUP(A2417,engagement_pivot!$A:$A,engagement_pivot!$B:$B,"Missing")</f>
        <v>3.6666666666666665</v>
      </c>
      <c r="Q2417" t="str">
        <f>IF(
  _xlfn.XLOOKUP(A2417, engagement_pivot!A:A, engagement_pivot!C:C, 0) &gt; 0,
  "Yes",
  "No"
)</f>
        <v>Yes</v>
      </c>
      <c r="R2417">
        <f t="shared" si="185"/>
        <v>31</v>
      </c>
      <c r="S2417" t="str">
        <f t="shared" si="186"/>
        <v>13–36 months</v>
      </c>
      <c r="T2417">
        <f>_xlfn.XLOOKUP(A2417,performance_pivot!$A:$A,performance_pivot!$B:$B,"Missing")</f>
        <v>4.5</v>
      </c>
      <c r="U2417">
        <f>_xlfn.XLOOKUP(A2417,compensation_cleaned!$A:$A,compensation_cleaned!$F:$F,"Missing")</f>
        <v>1044648.4727722772</v>
      </c>
      <c r="V2417" t="str">
        <f t="shared" si="187"/>
        <v>Above Avg Pay</v>
      </c>
      <c r="W2417" t="str">
        <f t="shared" si="188"/>
        <v>High Performer</v>
      </c>
      <c r="Y2417" t="str">
        <f t="shared" si="189"/>
        <v>Well Aligned</v>
      </c>
    </row>
    <row r="2418" spans="1:25">
      <c r="A2418" s="7" t="s">
        <v>2604</v>
      </c>
      <c r="B2418" s="8" t="s">
        <v>19</v>
      </c>
      <c r="C2418" s="8">
        <v>24</v>
      </c>
      <c r="D2418" s="8" t="s">
        <v>12</v>
      </c>
      <c r="E2418" s="8" t="s">
        <v>26</v>
      </c>
      <c r="F2418" s="8" t="s">
        <v>58</v>
      </c>
      <c r="G2418" s="9">
        <v>43557</v>
      </c>
      <c r="H2418" s="8" t="s">
        <v>626</v>
      </c>
      <c r="I2418" s="8" t="s">
        <v>23</v>
      </c>
      <c r="J2418" s="10" t="s">
        <v>17</v>
      </c>
      <c r="K2418" t="str">
        <f>_xlfn.XLOOKUP(A2418,attrition_cleaned!$A:$A,attrition_cleaned!$B:$B,"Missing")</f>
        <v>No</v>
      </c>
      <c r="L2418" s="9"/>
      <c r="M2418">
        <f>_xlfn.XLOOKUP(A2418,compensation_cleaned!$A:$A,compensation_cleaned!$B:$B,"Missing")</f>
        <v>620416</v>
      </c>
      <c r="N2418">
        <f>_xlfn.XLOOKUP(A2418,compensation_cleaned!$A:$A,compensation_cleaned!$C:$C,"Missing")</f>
        <v>68969</v>
      </c>
      <c r="O2418" t="str">
        <f>_xlfn.XLOOKUP(A2418,compensation_cleaned!$A:$A,compensation_cleaned!$D:$D,"Missing")</f>
        <v>L2</v>
      </c>
      <c r="P2418">
        <f>_xlfn.XLOOKUP(A2418,engagement_pivot!$A:$A,engagement_pivot!$B:$B,"Missing")</f>
        <v>2.5</v>
      </c>
      <c r="Q2418" t="str">
        <f>IF(
  _xlfn.XLOOKUP(A2418, engagement_pivot!A:A, engagement_pivot!C:C, 0) &gt; 0,
  "Yes",
  "No"
)</f>
        <v>Yes</v>
      </c>
      <c r="R2418">
        <f t="shared" si="185"/>
        <v>56</v>
      </c>
      <c r="S2418" t="str">
        <f t="shared" si="186"/>
        <v>37+ months</v>
      </c>
      <c r="T2418">
        <f>_xlfn.XLOOKUP(A2418,performance_pivot!$A:$A,performance_pivot!$B:$B,"Missing")</f>
        <v>4</v>
      </c>
      <c r="U2418">
        <f>_xlfn.XLOOKUP(A2418,compensation_cleaned!$A:$A,compensation_cleaned!$F:$F,"Missing")</f>
        <v>746435.40070921986</v>
      </c>
      <c r="V2418" t="str">
        <f t="shared" si="187"/>
        <v>Below Avg Pay</v>
      </c>
      <c r="W2418" t="str">
        <f t="shared" si="188"/>
        <v>High Performer</v>
      </c>
      <c r="Y2418" t="str">
        <f t="shared" si="189"/>
        <v>Underpaid High Performer</v>
      </c>
    </row>
    <row r="2419" spans="1:25">
      <c r="A2419" s="11" t="s">
        <v>2605</v>
      </c>
      <c r="B2419" s="12" t="s">
        <v>19</v>
      </c>
      <c r="C2419" s="12">
        <v>31</v>
      </c>
      <c r="D2419" s="12" t="s">
        <v>20</v>
      </c>
      <c r="E2419" s="12" t="s">
        <v>37</v>
      </c>
      <c r="F2419" s="12" t="s">
        <v>43</v>
      </c>
      <c r="G2419" s="13">
        <v>43374</v>
      </c>
      <c r="H2419" s="12" t="s">
        <v>133</v>
      </c>
      <c r="I2419" s="12" t="s">
        <v>56</v>
      </c>
      <c r="J2419" s="14" t="s">
        <v>24</v>
      </c>
      <c r="K2419" t="str">
        <f>_xlfn.XLOOKUP(A2419,attrition_cleaned!$A:$A,attrition_cleaned!$B:$B,"Missing")</f>
        <v>No</v>
      </c>
      <c r="L2419" s="13"/>
      <c r="M2419">
        <f>_xlfn.XLOOKUP(A2419,compensation_cleaned!$A:$A,compensation_cleaned!$B:$B,"Missing")</f>
        <v>2097770</v>
      </c>
      <c r="N2419">
        <f>_xlfn.XLOOKUP(A2419,compensation_cleaned!$A:$A,compensation_cleaned!$C:$C,"Missing")</f>
        <v>156631</v>
      </c>
      <c r="O2419" t="str">
        <f>_xlfn.XLOOKUP(A2419,compensation_cleaned!$A:$A,compensation_cleaned!$D:$D,"Missing")</f>
        <v>L5</v>
      </c>
      <c r="P2419">
        <f>_xlfn.XLOOKUP(A2419,engagement_pivot!$A:$A,engagement_pivot!$B:$B,"Missing")</f>
        <v>3</v>
      </c>
      <c r="Q2419" t="str">
        <f>IF(
  _xlfn.XLOOKUP(A2419, engagement_pivot!A:A, engagement_pivot!C:C, 0) &gt; 0,
  "Yes",
  "No"
)</f>
        <v>Yes</v>
      </c>
      <c r="R2419">
        <f t="shared" si="185"/>
        <v>62</v>
      </c>
      <c r="S2419" t="str">
        <f t="shared" si="186"/>
        <v>37+ months</v>
      </c>
      <c r="T2419">
        <f>_xlfn.XLOOKUP(A2419,performance_pivot!$A:$A,performance_pivot!$B:$B,"Missing")</f>
        <v>3.5</v>
      </c>
      <c r="U2419">
        <f>_xlfn.XLOOKUP(A2419,compensation_cleaned!$A:$A,compensation_cleaned!$F:$F,"Missing")</f>
        <v>1044648.4727722772</v>
      </c>
      <c r="V2419" t="str">
        <f t="shared" si="187"/>
        <v>Above Avg Pay</v>
      </c>
      <c r="W2419" t="str">
        <f t="shared" si="188"/>
        <v>Low/Avg Performer</v>
      </c>
      <c r="Y2419" t="str">
        <f t="shared" si="189"/>
        <v>Overpaid Low Performer</v>
      </c>
    </row>
    <row r="2420" spans="1:25">
      <c r="A2420" s="7" t="s">
        <v>2606</v>
      </c>
      <c r="B2420" s="8" t="s">
        <v>11</v>
      </c>
      <c r="C2420" s="8">
        <v>38</v>
      </c>
      <c r="D2420" s="8" t="s">
        <v>12</v>
      </c>
      <c r="E2420" s="8" t="s">
        <v>49</v>
      </c>
      <c r="F2420" s="8" t="s">
        <v>68</v>
      </c>
      <c r="G2420" s="9">
        <v>44539</v>
      </c>
      <c r="H2420" s="8" t="s">
        <v>159</v>
      </c>
      <c r="I2420" s="8" t="s">
        <v>16</v>
      </c>
      <c r="J2420" s="10" t="s">
        <v>24</v>
      </c>
      <c r="K2420" t="str">
        <f>_xlfn.XLOOKUP(A2420,attrition_cleaned!$A:$A,attrition_cleaned!$B:$B,"Missing")</f>
        <v>No</v>
      </c>
      <c r="L2420" s="9"/>
      <c r="M2420">
        <f>_xlfn.XLOOKUP(A2420,compensation_cleaned!$A:$A,compensation_cleaned!$B:$B,"Missing")</f>
        <v>1177861</v>
      </c>
      <c r="N2420">
        <f>_xlfn.XLOOKUP(A2420,compensation_cleaned!$A:$A,compensation_cleaned!$C:$C,"Missing")</f>
        <v>104206</v>
      </c>
      <c r="O2420" t="str">
        <f>_xlfn.XLOOKUP(A2420,compensation_cleaned!$A:$A,compensation_cleaned!$D:$D,"Missing")</f>
        <v>L3</v>
      </c>
      <c r="P2420">
        <f>_xlfn.XLOOKUP(A2420,engagement_pivot!$A:$A,engagement_pivot!$B:$B,"Missing")</f>
        <v>3</v>
      </c>
      <c r="Q2420" t="str">
        <f>IF(
  _xlfn.XLOOKUP(A2420, engagement_pivot!A:A, engagement_pivot!C:C, 0) &gt; 0,
  "Yes",
  "No"
)</f>
        <v>Yes</v>
      </c>
      <c r="R2420">
        <f t="shared" si="185"/>
        <v>24</v>
      </c>
      <c r="S2420" t="str">
        <f t="shared" si="186"/>
        <v>13–36 months</v>
      </c>
      <c r="T2420">
        <f>_xlfn.XLOOKUP(A2420,performance_pivot!$A:$A,performance_pivot!$B:$B,"Missing")</f>
        <v>3.3333333333333335</v>
      </c>
      <c r="U2420">
        <f>_xlfn.XLOOKUP(A2420,compensation_cleaned!$A:$A,compensation_cleaned!$F:$F,"Missing")</f>
        <v>1044648.4727722772</v>
      </c>
      <c r="V2420" t="str">
        <f t="shared" si="187"/>
        <v>Above Avg Pay</v>
      </c>
      <c r="W2420" t="str">
        <f t="shared" si="188"/>
        <v>Low/Avg Performer</v>
      </c>
      <c r="Y2420" t="str">
        <f t="shared" si="189"/>
        <v>Overpaid Low Performer</v>
      </c>
    </row>
    <row r="2421" spans="1:25">
      <c r="A2421" s="11" t="s">
        <v>2607</v>
      </c>
      <c r="B2421" s="12" t="s">
        <v>11</v>
      </c>
      <c r="C2421" s="12">
        <v>30</v>
      </c>
      <c r="D2421" s="12" t="s">
        <v>20</v>
      </c>
      <c r="E2421" s="12" t="s">
        <v>26</v>
      </c>
      <c r="F2421" s="12" t="s">
        <v>27</v>
      </c>
      <c r="G2421" s="13">
        <v>45085</v>
      </c>
      <c r="H2421" s="12" t="s">
        <v>115</v>
      </c>
      <c r="I2421" s="12" t="s">
        <v>31</v>
      </c>
      <c r="J2421" s="14" t="s">
        <v>24</v>
      </c>
      <c r="K2421" t="str">
        <f>_xlfn.XLOOKUP(A2421,attrition_cleaned!$A:$A,attrition_cleaned!$B:$B,"Missing")</f>
        <v>No</v>
      </c>
      <c r="L2421" s="13"/>
      <c r="M2421">
        <f>_xlfn.XLOOKUP(A2421,compensation_cleaned!$A:$A,compensation_cleaned!$B:$B,"Missing")</f>
        <v>507587</v>
      </c>
      <c r="N2421">
        <f>_xlfn.XLOOKUP(A2421,compensation_cleaned!$A:$A,compensation_cleaned!$C:$C,"Missing")</f>
        <v>64894</v>
      </c>
      <c r="O2421" t="str">
        <f>_xlfn.XLOOKUP(A2421,compensation_cleaned!$A:$A,compensation_cleaned!$D:$D,"Missing")</f>
        <v>L1</v>
      </c>
      <c r="P2421">
        <f>_xlfn.XLOOKUP(A2421,engagement_pivot!$A:$A,engagement_pivot!$B:$B,"Missing")</f>
        <v>2.6666666666666665</v>
      </c>
      <c r="Q2421" t="str">
        <f>IF(
  _xlfn.XLOOKUP(A2421, engagement_pivot!A:A, engagement_pivot!C:C, 0) &gt; 0,
  "Yes",
  "No"
)</f>
        <v>Yes</v>
      </c>
      <c r="R2421">
        <f t="shared" si="185"/>
        <v>6</v>
      </c>
      <c r="S2421" t="str">
        <f t="shared" si="186"/>
        <v>0–12 months</v>
      </c>
      <c r="T2421">
        <f>_xlfn.XLOOKUP(A2421,performance_pivot!$A:$A,performance_pivot!$B:$B,"Missing")</f>
        <v>3.5</v>
      </c>
      <c r="U2421">
        <f>_xlfn.XLOOKUP(A2421,compensation_cleaned!$A:$A,compensation_cleaned!$F:$F,"Missing")</f>
        <v>499723.03723404254</v>
      </c>
      <c r="V2421" t="str">
        <f t="shared" si="187"/>
        <v>Above Avg Pay</v>
      </c>
      <c r="W2421" t="str">
        <f t="shared" si="188"/>
        <v>Low/Avg Performer</v>
      </c>
      <c r="Y2421" t="str">
        <f t="shared" si="189"/>
        <v>Overpaid Low Performer</v>
      </c>
    </row>
    <row r="2422" spans="1:25">
      <c r="A2422" s="7" t="s">
        <v>2608</v>
      </c>
      <c r="B2422" s="8" t="s">
        <v>19</v>
      </c>
      <c r="C2422" s="8">
        <v>25</v>
      </c>
      <c r="D2422" s="8" t="s">
        <v>12</v>
      </c>
      <c r="E2422" s="8" t="s">
        <v>37</v>
      </c>
      <c r="F2422" s="8" t="s">
        <v>38</v>
      </c>
      <c r="G2422" s="9">
        <v>44880</v>
      </c>
      <c r="H2422" s="8" t="s">
        <v>247</v>
      </c>
      <c r="I2422" s="8" t="s">
        <v>31</v>
      </c>
      <c r="J2422" s="10" t="s">
        <v>24</v>
      </c>
      <c r="K2422" t="str">
        <f>_xlfn.XLOOKUP(A2422,attrition_cleaned!$A:$A,attrition_cleaned!$B:$B,"Missing")</f>
        <v>No</v>
      </c>
      <c r="L2422" s="9"/>
      <c r="M2422">
        <f>_xlfn.XLOOKUP(A2422,compensation_cleaned!$A:$A,compensation_cleaned!$B:$B,"Missing")</f>
        <v>779710</v>
      </c>
      <c r="N2422">
        <f>_xlfn.XLOOKUP(A2422,compensation_cleaned!$A:$A,compensation_cleaned!$C:$C,"Missing")</f>
        <v>99704</v>
      </c>
      <c r="O2422" t="str">
        <f>_xlfn.XLOOKUP(A2422,compensation_cleaned!$A:$A,compensation_cleaned!$D:$D,"Missing")</f>
        <v>L2</v>
      </c>
      <c r="P2422">
        <f>_xlfn.XLOOKUP(A2422,engagement_pivot!$A:$A,engagement_pivot!$B:$B,"Missing")</f>
        <v>3.5</v>
      </c>
      <c r="Q2422" t="str">
        <f>IF(
  _xlfn.XLOOKUP(A2422, engagement_pivot!A:A, engagement_pivot!C:C, 0) &gt; 0,
  "Yes",
  "No"
)</f>
        <v>Yes</v>
      </c>
      <c r="R2422">
        <f t="shared" si="185"/>
        <v>13</v>
      </c>
      <c r="S2422" t="str">
        <f t="shared" si="186"/>
        <v>13–36 months</v>
      </c>
      <c r="T2422">
        <f>_xlfn.XLOOKUP(A2422,performance_pivot!$A:$A,performance_pivot!$B:$B,"Missing")</f>
        <v>3.5</v>
      </c>
      <c r="U2422">
        <f>_xlfn.XLOOKUP(A2422,compensation_cleaned!$A:$A,compensation_cleaned!$F:$F,"Missing")</f>
        <v>746435.40070921986</v>
      </c>
      <c r="V2422" t="str">
        <f t="shared" si="187"/>
        <v>Above Avg Pay</v>
      </c>
      <c r="W2422" t="str">
        <f t="shared" si="188"/>
        <v>Low/Avg Performer</v>
      </c>
      <c r="Y2422" t="str">
        <f t="shared" si="189"/>
        <v>Overpaid Low Performer</v>
      </c>
    </row>
    <row r="2423" spans="1:25">
      <c r="A2423" s="11" t="s">
        <v>2609</v>
      </c>
      <c r="B2423" s="12" t="s">
        <v>19</v>
      </c>
      <c r="C2423" s="12">
        <v>35</v>
      </c>
      <c r="D2423" s="12" t="s">
        <v>12</v>
      </c>
      <c r="E2423" s="12" t="s">
        <v>33</v>
      </c>
      <c r="F2423" s="12" t="s">
        <v>112</v>
      </c>
      <c r="G2423" s="13">
        <v>43287</v>
      </c>
      <c r="H2423" s="12" t="s">
        <v>382</v>
      </c>
      <c r="I2423" s="12" t="s">
        <v>70</v>
      </c>
      <c r="J2423" s="14" t="s">
        <v>24</v>
      </c>
      <c r="K2423" t="str">
        <f>_xlfn.XLOOKUP(A2423,attrition_cleaned!$A:$A,attrition_cleaned!$B:$B,"Missing")</f>
        <v>Yes</v>
      </c>
      <c r="L2423" s="13">
        <v>44525</v>
      </c>
      <c r="M2423">
        <f>_xlfn.XLOOKUP(A2423,compensation_cleaned!$A:$A,compensation_cleaned!$B:$B,"Missing")</f>
        <v>1119067</v>
      </c>
      <c r="N2423">
        <f>_xlfn.XLOOKUP(A2423,compensation_cleaned!$A:$A,compensation_cleaned!$C:$C,"Missing")</f>
        <v>127693</v>
      </c>
      <c r="O2423" t="str">
        <f>_xlfn.XLOOKUP(A2423,compensation_cleaned!$A:$A,compensation_cleaned!$D:$D,"Missing")</f>
        <v>L3</v>
      </c>
      <c r="P2423">
        <f>_xlfn.XLOOKUP(A2423,engagement_pivot!$A:$A,engagement_pivot!$B:$B,"Missing")</f>
        <v>3.5</v>
      </c>
      <c r="Q2423" t="str">
        <f>IF(
  _xlfn.XLOOKUP(A2423, engagement_pivot!A:A, engagement_pivot!C:C, 0) &gt; 0,
  "Yes",
  "No"
)</f>
        <v>Yes</v>
      </c>
      <c r="R2423">
        <f t="shared" si="185"/>
        <v>40</v>
      </c>
      <c r="S2423" t="str">
        <f t="shared" si="186"/>
        <v>37+ months</v>
      </c>
      <c r="T2423">
        <f>_xlfn.XLOOKUP(A2423,performance_pivot!$A:$A,performance_pivot!$B:$B,"Missing")</f>
        <v>5</v>
      </c>
      <c r="U2423">
        <f>_xlfn.XLOOKUP(A2423,compensation_cleaned!$A:$A,compensation_cleaned!$F:$F,"Missing")</f>
        <v>1044648.4727722772</v>
      </c>
      <c r="V2423" t="str">
        <f t="shared" si="187"/>
        <v>Above Avg Pay</v>
      </c>
      <c r="W2423" t="str">
        <f t="shared" si="188"/>
        <v>High Performer</v>
      </c>
      <c r="Y2423" t="str">
        <f t="shared" si="189"/>
        <v>Well Aligned</v>
      </c>
    </row>
    <row r="2424" spans="1:25">
      <c r="A2424" s="7" t="s">
        <v>2610</v>
      </c>
      <c r="B2424" s="8" t="s">
        <v>19</v>
      </c>
      <c r="C2424" s="8">
        <v>23</v>
      </c>
      <c r="D2424" s="8" t="s">
        <v>20</v>
      </c>
      <c r="E2424" s="8" t="s">
        <v>26</v>
      </c>
      <c r="F2424" s="8" t="s">
        <v>58</v>
      </c>
      <c r="G2424" s="9">
        <v>45068</v>
      </c>
      <c r="H2424" s="8" t="s">
        <v>66</v>
      </c>
      <c r="I2424" s="8" t="s">
        <v>45</v>
      </c>
      <c r="J2424" s="10" t="s">
        <v>24</v>
      </c>
      <c r="K2424" t="str">
        <f>_xlfn.XLOOKUP(A2424,attrition_cleaned!$A:$A,attrition_cleaned!$B:$B,"Missing")</f>
        <v>No</v>
      </c>
      <c r="L2424" s="9"/>
      <c r="M2424">
        <f>_xlfn.XLOOKUP(A2424,compensation_cleaned!$A:$A,compensation_cleaned!$B:$B,"Missing")</f>
        <v>910104</v>
      </c>
      <c r="N2424">
        <f>_xlfn.XLOOKUP(A2424,compensation_cleaned!$A:$A,compensation_cleaned!$C:$C,"Missing")</f>
        <v>59864</v>
      </c>
      <c r="O2424" t="str">
        <f>_xlfn.XLOOKUP(A2424,compensation_cleaned!$A:$A,compensation_cleaned!$D:$D,"Missing")</f>
        <v>L3</v>
      </c>
      <c r="P2424">
        <f>_xlfn.XLOOKUP(A2424,engagement_pivot!$A:$A,engagement_pivot!$B:$B,"Missing")</f>
        <v>2.3333333333333335</v>
      </c>
      <c r="Q2424" t="str">
        <f>IF(
  _xlfn.XLOOKUP(A2424, engagement_pivot!A:A, engagement_pivot!C:C, 0) &gt; 0,
  "Yes",
  "No"
)</f>
        <v>Yes</v>
      </c>
      <c r="R2424">
        <f t="shared" si="185"/>
        <v>7</v>
      </c>
      <c r="S2424" t="str">
        <f t="shared" si="186"/>
        <v>0–12 months</v>
      </c>
      <c r="T2424">
        <f>_xlfn.XLOOKUP(A2424,performance_pivot!$A:$A,performance_pivot!$B:$B,"Missing")</f>
        <v>4</v>
      </c>
      <c r="U2424">
        <f>_xlfn.XLOOKUP(A2424,compensation_cleaned!$A:$A,compensation_cleaned!$F:$F,"Missing")</f>
        <v>1044648.4727722772</v>
      </c>
      <c r="V2424" t="str">
        <f t="shared" si="187"/>
        <v>Below Avg Pay</v>
      </c>
      <c r="W2424" t="str">
        <f t="shared" si="188"/>
        <v>High Performer</v>
      </c>
      <c r="Y2424" t="str">
        <f t="shared" si="189"/>
        <v>Underpaid High Performer</v>
      </c>
    </row>
    <row r="2425" spans="1:25">
      <c r="A2425" s="11" t="s">
        <v>2611</v>
      </c>
      <c r="B2425" s="12" t="s">
        <v>11</v>
      </c>
      <c r="C2425" s="12">
        <v>38</v>
      </c>
      <c r="D2425" s="12" t="s">
        <v>20</v>
      </c>
      <c r="E2425" s="12" t="s">
        <v>33</v>
      </c>
      <c r="F2425" s="12" t="s">
        <v>112</v>
      </c>
      <c r="G2425" s="13">
        <v>42995</v>
      </c>
      <c r="H2425" s="12" t="s">
        <v>62</v>
      </c>
      <c r="I2425" s="12" t="s">
        <v>23</v>
      </c>
      <c r="J2425" s="14" t="s">
        <v>17</v>
      </c>
      <c r="K2425" t="str">
        <f>_xlfn.XLOOKUP(A2425,attrition_cleaned!$A:$A,attrition_cleaned!$B:$B,"Missing")</f>
        <v>No</v>
      </c>
      <c r="L2425" s="13"/>
      <c r="M2425">
        <f>_xlfn.XLOOKUP(A2425,compensation_cleaned!$A:$A,compensation_cleaned!$B:$B,"Missing")</f>
        <v>1744368</v>
      </c>
      <c r="N2425">
        <f>_xlfn.XLOOKUP(A2425,compensation_cleaned!$A:$A,compensation_cleaned!$C:$C,"Missing")</f>
        <v>250567</v>
      </c>
      <c r="O2425" t="str">
        <f>_xlfn.XLOOKUP(A2425,compensation_cleaned!$A:$A,compensation_cleaned!$D:$D,"Missing")</f>
        <v>L5</v>
      </c>
      <c r="P2425">
        <f>_xlfn.XLOOKUP(A2425,engagement_pivot!$A:$A,engagement_pivot!$B:$B,"Missing")</f>
        <v>1.5</v>
      </c>
      <c r="Q2425" t="str">
        <f>IF(
  _xlfn.XLOOKUP(A2425, engagement_pivot!A:A, engagement_pivot!C:C, 0) &gt; 0,
  "Yes",
  "No"
)</f>
        <v>Yes</v>
      </c>
      <c r="R2425">
        <f t="shared" si="185"/>
        <v>75</v>
      </c>
      <c r="S2425" t="str">
        <f t="shared" si="186"/>
        <v>37+ months</v>
      </c>
      <c r="T2425">
        <f>_xlfn.XLOOKUP(A2425,performance_pivot!$A:$A,performance_pivot!$B:$B,"Missing")</f>
        <v>4</v>
      </c>
      <c r="U2425">
        <f>_xlfn.XLOOKUP(A2425,compensation_cleaned!$A:$A,compensation_cleaned!$F:$F,"Missing")</f>
        <v>1044648.4727722772</v>
      </c>
      <c r="V2425" t="str">
        <f t="shared" si="187"/>
        <v>Above Avg Pay</v>
      </c>
      <c r="W2425" t="str">
        <f t="shared" si="188"/>
        <v>High Performer</v>
      </c>
      <c r="Y2425" t="str">
        <f t="shared" si="189"/>
        <v>Well Aligned</v>
      </c>
    </row>
    <row r="2426" spans="1:25">
      <c r="A2426" s="7" t="s">
        <v>2612</v>
      </c>
      <c r="B2426" s="8" t="s">
        <v>19</v>
      </c>
      <c r="C2426" s="8">
        <v>36</v>
      </c>
      <c r="D2426" s="8" t="s">
        <v>12</v>
      </c>
      <c r="E2426" s="8" t="s">
        <v>49</v>
      </c>
      <c r="F2426" s="8" t="s">
        <v>68</v>
      </c>
      <c r="G2426" s="9">
        <v>44805</v>
      </c>
      <c r="H2426" s="8" t="s">
        <v>144</v>
      </c>
      <c r="I2426" s="8" t="s">
        <v>16</v>
      </c>
      <c r="J2426" s="10" t="s">
        <v>24</v>
      </c>
      <c r="K2426" t="str">
        <f>_xlfn.XLOOKUP(A2426,attrition_cleaned!$A:$A,attrition_cleaned!$B:$B,"Missing")</f>
        <v>No</v>
      </c>
      <c r="L2426" s="9"/>
      <c r="M2426">
        <f>_xlfn.XLOOKUP(A2426,compensation_cleaned!$A:$A,compensation_cleaned!$B:$B,"Missing")</f>
        <v>1096111</v>
      </c>
      <c r="N2426">
        <f>_xlfn.XLOOKUP(A2426,compensation_cleaned!$A:$A,compensation_cleaned!$C:$C,"Missing")</f>
        <v>117637</v>
      </c>
      <c r="O2426" t="str">
        <f>_xlfn.XLOOKUP(A2426,compensation_cleaned!$A:$A,compensation_cleaned!$D:$D,"Missing")</f>
        <v>L3</v>
      </c>
      <c r="P2426">
        <f>_xlfn.XLOOKUP(A2426,engagement_pivot!$A:$A,engagement_pivot!$B:$B,"Missing")</f>
        <v>4</v>
      </c>
      <c r="Q2426" t="str">
        <f>IF(
  _xlfn.XLOOKUP(A2426, engagement_pivot!A:A, engagement_pivot!C:C, 0) &gt; 0,
  "Yes",
  "No"
)</f>
        <v>Yes</v>
      </c>
      <c r="R2426">
        <f t="shared" si="185"/>
        <v>15</v>
      </c>
      <c r="S2426" t="str">
        <f t="shared" si="186"/>
        <v>13–36 months</v>
      </c>
      <c r="T2426">
        <f>_xlfn.XLOOKUP(A2426,performance_pivot!$A:$A,performance_pivot!$B:$B,"Missing")</f>
        <v>4</v>
      </c>
      <c r="U2426">
        <f>_xlfn.XLOOKUP(A2426,compensation_cleaned!$A:$A,compensation_cleaned!$F:$F,"Missing")</f>
        <v>1044648.4727722772</v>
      </c>
      <c r="V2426" t="str">
        <f t="shared" si="187"/>
        <v>Above Avg Pay</v>
      </c>
      <c r="W2426" t="str">
        <f t="shared" si="188"/>
        <v>High Performer</v>
      </c>
      <c r="Y2426" t="str">
        <f t="shared" si="189"/>
        <v>Well Aligned</v>
      </c>
    </row>
    <row r="2427" spans="1:25">
      <c r="A2427" s="11" t="s">
        <v>2613</v>
      </c>
      <c r="B2427" s="12" t="s">
        <v>19</v>
      </c>
      <c r="C2427" s="12">
        <v>26</v>
      </c>
      <c r="D2427" s="12" t="s">
        <v>20</v>
      </c>
      <c r="E2427" s="12" t="s">
        <v>26</v>
      </c>
      <c r="F2427" s="12" t="s">
        <v>27</v>
      </c>
      <c r="G2427" s="13">
        <v>43844</v>
      </c>
      <c r="H2427" s="12" t="s">
        <v>239</v>
      </c>
      <c r="I2427" s="12" t="s">
        <v>70</v>
      </c>
      <c r="J2427" s="14" t="s">
        <v>24</v>
      </c>
      <c r="K2427" t="str">
        <f>_xlfn.XLOOKUP(A2427,attrition_cleaned!$A:$A,attrition_cleaned!$B:$B,"Missing")</f>
        <v>Yes</v>
      </c>
      <c r="L2427" s="13">
        <v>45148</v>
      </c>
      <c r="M2427">
        <f>_xlfn.XLOOKUP(A2427,compensation_cleaned!$A:$A,compensation_cleaned!$B:$B,"Missing")</f>
        <v>661060</v>
      </c>
      <c r="N2427">
        <f>_xlfn.XLOOKUP(A2427,compensation_cleaned!$A:$A,compensation_cleaned!$C:$C,"Missing")</f>
        <v>71554</v>
      </c>
      <c r="O2427" t="str">
        <f>_xlfn.XLOOKUP(A2427,compensation_cleaned!$A:$A,compensation_cleaned!$D:$D,"Missing")</f>
        <v>L2</v>
      </c>
      <c r="P2427">
        <f>_xlfn.XLOOKUP(A2427,engagement_pivot!$A:$A,engagement_pivot!$B:$B,"Missing")</f>
        <v>3.5</v>
      </c>
      <c r="Q2427" t="str">
        <f>IF(
  _xlfn.XLOOKUP(A2427, engagement_pivot!A:A, engagement_pivot!C:C, 0) &gt; 0,
  "Yes",
  "No"
)</f>
        <v>Yes</v>
      </c>
      <c r="R2427">
        <f t="shared" si="185"/>
        <v>42</v>
      </c>
      <c r="S2427" t="str">
        <f t="shared" si="186"/>
        <v>37+ months</v>
      </c>
      <c r="T2427">
        <f>_xlfn.XLOOKUP(A2427,performance_pivot!$A:$A,performance_pivot!$B:$B,"Missing")</f>
        <v>3</v>
      </c>
      <c r="U2427">
        <f>_xlfn.XLOOKUP(A2427,compensation_cleaned!$A:$A,compensation_cleaned!$F:$F,"Missing")</f>
        <v>746435.40070921986</v>
      </c>
      <c r="V2427" t="str">
        <f t="shared" si="187"/>
        <v>Below Avg Pay</v>
      </c>
      <c r="W2427" t="str">
        <f t="shared" si="188"/>
        <v>Low/Avg Performer</v>
      </c>
      <c r="Y2427" t="str">
        <f t="shared" si="189"/>
        <v>Low Pay &amp; Low Performance</v>
      </c>
    </row>
    <row r="2428" spans="1:25">
      <c r="A2428" s="7" t="s">
        <v>2614</v>
      </c>
      <c r="B2428" s="8" t="s">
        <v>19</v>
      </c>
      <c r="C2428" s="8">
        <v>31</v>
      </c>
      <c r="D2428" s="8" t="s">
        <v>12</v>
      </c>
      <c r="E2428" s="8" t="s">
        <v>37</v>
      </c>
      <c r="F2428" s="8" t="s">
        <v>43</v>
      </c>
      <c r="G2428" s="9">
        <v>43573</v>
      </c>
      <c r="H2428" s="8" t="s">
        <v>335</v>
      </c>
      <c r="I2428" s="8" t="s">
        <v>45</v>
      </c>
      <c r="J2428" s="10" t="s">
        <v>24</v>
      </c>
      <c r="K2428" t="str">
        <f>_xlfn.XLOOKUP(A2428,attrition_cleaned!$A:$A,attrition_cleaned!$B:$B,"Missing")</f>
        <v>Yes</v>
      </c>
      <c r="L2428" s="9">
        <v>43930</v>
      </c>
      <c r="M2428">
        <f>_xlfn.XLOOKUP(A2428,compensation_cleaned!$A:$A,compensation_cleaned!$B:$B,"Missing")</f>
        <v>1063827</v>
      </c>
      <c r="N2428">
        <f>_xlfn.XLOOKUP(A2428,compensation_cleaned!$A:$A,compensation_cleaned!$C:$C,"Missing")</f>
        <v>79075</v>
      </c>
      <c r="O2428" t="str">
        <f>_xlfn.XLOOKUP(A2428,compensation_cleaned!$A:$A,compensation_cleaned!$D:$D,"Missing")</f>
        <v>L3</v>
      </c>
      <c r="P2428">
        <f>_xlfn.XLOOKUP(A2428,engagement_pivot!$A:$A,engagement_pivot!$B:$B,"Missing")</f>
        <v>3.6666666666666665</v>
      </c>
      <c r="Q2428" t="str">
        <f>IF(
  _xlfn.XLOOKUP(A2428, engagement_pivot!A:A, engagement_pivot!C:C, 0) &gt; 0,
  "Yes",
  "No"
)</f>
        <v>Yes</v>
      </c>
      <c r="R2428">
        <f t="shared" si="185"/>
        <v>11</v>
      </c>
      <c r="S2428" t="str">
        <f t="shared" si="186"/>
        <v>0–12 months</v>
      </c>
      <c r="T2428">
        <f>_xlfn.XLOOKUP(A2428,performance_pivot!$A:$A,performance_pivot!$B:$B,"Missing")</f>
        <v>3.5</v>
      </c>
      <c r="U2428">
        <f>_xlfn.XLOOKUP(A2428,compensation_cleaned!$A:$A,compensation_cleaned!$F:$F,"Missing")</f>
        <v>1044648.4727722772</v>
      </c>
      <c r="V2428" t="str">
        <f t="shared" si="187"/>
        <v>Above Avg Pay</v>
      </c>
      <c r="W2428" t="str">
        <f t="shared" si="188"/>
        <v>Low/Avg Performer</v>
      </c>
      <c r="Y2428" t="str">
        <f t="shared" si="189"/>
        <v>Overpaid Low Performer</v>
      </c>
    </row>
    <row r="2429" spans="1:25">
      <c r="A2429" s="11" t="s">
        <v>2615</v>
      </c>
      <c r="B2429" s="12" t="s">
        <v>19</v>
      </c>
      <c r="C2429" s="12">
        <v>27</v>
      </c>
      <c r="D2429" s="12" t="s">
        <v>20</v>
      </c>
      <c r="E2429" s="12" t="s">
        <v>49</v>
      </c>
      <c r="F2429" s="12" t="s">
        <v>65</v>
      </c>
      <c r="G2429" s="13">
        <v>45033</v>
      </c>
      <c r="H2429" s="12" t="s">
        <v>310</v>
      </c>
      <c r="I2429" s="12" t="s">
        <v>23</v>
      </c>
      <c r="J2429" s="14" t="s">
        <v>24</v>
      </c>
      <c r="K2429" t="str">
        <f>_xlfn.XLOOKUP(A2429,attrition_cleaned!$A:$A,attrition_cleaned!$B:$B,"Missing")</f>
        <v>Yes</v>
      </c>
      <c r="L2429" s="13">
        <v>46003</v>
      </c>
      <c r="M2429">
        <f>_xlfn.XLOOKUP(A2429,compensation_cleaned!$A:$A,compensation_cleaned!$B:$B,"Missing")</f>
        <v>1208623</v>
      </c>
      <c r="N2429">
        <f>_xlfn.XLOOKUP(A2429,compensation_cleaned!$A:$A,compensation_cleaned!$C:$C,"Missing")</f>
        <v>77472</v>
      </c>
      <c r="O2429" t="str">
        <f>_xlfn.XLOOKUP(A2429,compensation_cleaned!$A:$A,compensation_cleaned!$D:$D,"Missing")</f>
        <v>L4</v>
      </c>
      <c r="P2429">
        <f>_xlfn.XLOOKUP(A2429,engagement_pivot!$A:$A,engagement_pivot!$B:$B,"Missing")</f>
        <v>5</v>
      </c>
      <c r="Q2429" t="str">
        <f>IF(
  _xlfn.XLOOKUP(A2429, engagement_pivot!A:A, engagement_pivot!C:C, 0) &gt; 0,
  "Yes",
  "No"
)</f>
        <v>Yes</v>
      </c>
      <c r="R2429">
        <f t="shared" si="185"/>
        <v>31</v>
      </c>
      <c r="S2429" t="str">
        <f t="shared" si="186"/>
        <v>13–36 months</v>
      </c>
      <c r="T2429">
        <f>_xlfn.XLOOKUP(A2429,performance_pivot!$A:$A,performance_pivot!$B:$B,"Missing")</f>
        <v>3.6666666666666665</v>
      </c>
      <c r="U2429">
        <f>_xlfn.XLOOKUP(A2429,compensation_cleaned!$A:$A,compensation_cleaned!$F:$F,"Missing")</f>
        <v>1044648.4727722772</v>
      </c>
      <c r="V2429" t="str">
        <f t="shared" si="187"/>
        <v>Above Avg Pay</v>
      </c>
      <c r="W2429" t="str">
        <f t="shared" si="188"/>
        <v>Low/Avg Performer</v>
      </c>
      <c r="Y2429" t="str">
        <f t="shared" si="189"/>
        <v>Overpaid Low Performer</v>
      </c>
    </row>
    <row r="2430" spans="1:25">
      <c r="A2430" s="7" t="s">
        <v>2616</v>
      </c>
      <c r="B2430" s="8" t="s">
        <v>11</v>
      </c>
      <c r="C2430" s="8">
        <v>28</v>
      </c>
      <c r="D2430" s="8" t="s">
        <v>20</v>
      </c>
      <c r="E2430" s="8" t="s">
        <v>49</v>
      </c>
      <c r="F2430" s="8" t="s">
        <v>65</v>
      </c>
      <c r="G2430" s="9">
        <v>44427</v>
      </c>
      <c r="H2430" s="8" t="s">
        <v>169</v>
      </c>
      <c r="I2430" s="8" t="s">
        <v>23</v>
      </c>
      <c r="J2430" s="10" t="s">
        <v>17</v>
      </c>
      <c r="K2430" t="str">
        <f>_xlfn.XLOOKUP(A2430,attrition_cleaned!$A:$A,attrition_cleaned!$B:$B,"Missing")</f>
        <v>No</v>
      </c>
      <c r="L2430" s="9"/>
      <c r="M2430">
        <f>_xlfn.XLOOKUP(A2430,compensation_cleaned!$A:$A,compensation_cleaned!$B:$B,"Missing")</f>
        <v>607080</v>
      </c>
      <c r="N2430">
        <f>_xlfn.XLOOKUP(A2430,compensation_cleaned!$A:$A,compensation_cleaned!$C:$C,"Missing")</f>
        <v>54340</v>
      </c>
      <c r="O2430" t="str">
        <f>_xlfn.XLOOKUP(A2430,compensation_cleaned!$A:$A,compensation_cleaned!$D:$D,"Missing")</f>
        <v>L2</v>
      </c>
      <c r="P2430">
        <f>_xlfn.XLOOKUP(A2430,engagement_pivot!$A:$A,engagement_pivot!$B:$B,"Missing")</f>
        <v>5</v>
      </c>
      <c r="Q2430" t="str">
        <f>IF(
  _xlfn.XLOOKUP(A2430, engagement_pivot!A:A, engagement_pivot!C:C, 0) &gt; 0,
  "Yes",
  "No"
)</f>
        <v>Yes</v>
      </c>
      <c r="R2430">
        <f t="shared" si="185"/>
        <v>28</v>
      </c>
      <c r="S2430" t="str">
        <f t="shared" si="186"/>
        <v>13–36 months</v>
      </c>
      <c r="T2430">
        <f>_xlfn.XLOOKUP(A2430,performance_pivot!$A:$A,performance_pivot!$B:$B,"Missing")</f>
        <v>4</v>
      </c>
      <c r="U2430">
        <f>_xlfn.XLOOKUP(A2430,compensation_cleaned!$A:$A,compensation_cleaned!$F:$F,"Missing")</f>
        <v>746435.40070921986</v>
      </c>
      <c r="V2430" t="str">
        <f t="shared" si="187"/>
        <v>Below Avg Pay</v>
      </c>
      <c r="W2430" t="str">
        <f t="shared" si="188"/>
        <v>High Performer</v>
      </c>
      <c r="Y2430" t="str">
        <f t="shared" si="189"/>
        <v>Underpaid High Performer</v>
      </c>
    </row>
    <row r="2431" spans="1:25">
      <c r="A2431" s="11" t="s">
        <v>2617</v>
      </c>
      <c r="B2431" s="12" t="s">
        <v>19</v>
      </c>
      <c r="C2431" s="12">
        <v>31</v>
      </c>
      <c r="D2431" s="12" t="s">
        <v>12</v>
      </c>
      <c r="E2431" s="12" t="s">
        <v>26</v>
      </c>
      <c r="F2431" s="12" t="s">
        <v>58</v>
      </c>
      <c r="G2431" s="13">
        <v>42777</v>
      </c>
      <c r="H2431" s="12" t="s">
        <v>675</v>
      </c>
      <c r="I2431" s="12" t="s">
        <v>16</v>
      </c>
      <c r="J2431" s="14" t="s">
        <v>24</v>
      </c>
      <c r="K2431" t="str">
        <f>_xlfn.XLOOKUP(A2431,attrition_cleaned!$A:$A,attrition_cleaned!$B:$B,"Missing")</f>
        <v>No</v>
      </c>
      <c r="L2431" s="13"/>
      <c r="M2431">
        <f>_xlfn.XLOOKUP(A2431,compensation_cleaned!$A:$A,compensation_cleaned!$B:$B,"Missing")</f>
        <v>848881</v>
      </c>
      <c r="N2431">
        <f>_xlfn.XLOOKUP(A2431,compensation_cleaned!$A:$A,compensation_cleaned!$C:$C,"Missing")</f>
        <v>61680</v>
      </c>
      <c r="O2431" t="str">
        <f>_xlfn.XLOOKUP(A2431,compensation_cleaned!$A:$A,compensation_cleaned!$D:$D,"Missing")</f>
        <v>L2</v>
      </c>
      <c r="P2431">
        <f>_xlfn.XLOOKUP(A2431,engagement_pivot!$A:$A,engagement_pivot!$B:$B,"Missing")</f>
        <v>2</v>
      </c>
      <c r="Q2431" t="str">
        <f>IF(
  _xlfn.XLOOKUP(A2431, engagement_pivot!A:A, engagement_pivot!C:C, 0) &gt; 0,
  "Yes",
  "No"
)</f>
        <v>Yes</v>
      </c>
      <c r="R2431">
        <f t="shared" si="185"/>
        <v>82</v>
      </c>
      <c r="S2431" t="str">
        <f t="shared" si="186"/>
        <v>37+ months</v>
      </c>
      <c r="T2431">
        <f>_xlfn.XLOOKUP(A2431,performance_pivot!$A:$A,performance_pivot!$B:$B,"Missing")</f>
        <v>5</v>
      </c>
      <c r="U2431">
        <f>_xlfn.XLOOKUP(A2431,compensation_cleaned!$A:$A,compensation_cleaned!$F:$F,"Missing")</f>
        <v>746435.40070921986</v>
      </c>
      <c r="V2431" t="str">
        <f t="shared" si="187"/>
        <v>Above Avg Pay</v>
      </c>
      <c r="W2431" t="str">
        <f t="shared" si="188"/>
        <v>High Performer</v>
      </c>
      <c r="Y2431" t="str">
        <f t="shared" si="189"/>
        <v>Well Aligned</v>
      </c>
    </row>
    <row r="2432" spans="1:25">
      <c r="A2432" s="7" t="s">
        <v>2618</v>
      </c>
      <c r="B2432" s="8" t="s">
        <v>19</v>
      </c>
      <c r="C2432" s="8">
        <v>26</v>
      </c>
      <c r="D2432" s="8" t="s">
        <v>12</v>
      </c>
      <c r="E2432" s="8" t="s">
        <v>26</v>
      </c>
      <c r="F2432" s="8" t="s">
        <v>27</v>
      </c>
      <c r="G2432" s="9">
        <v>43524</v>
      </c>
      <c r="H2432" s="8" t="s">
        <v>656</v>
      </c>
      <c r="I2432" s="8" t="s">
        <v>45</v>
      </c>
      <c r="J2432" s="10" t="s">
        <v>24</v>
      </c>
      <c r="K2432" t="str">
        <f>_xlfn.XLOOKUP(A2432,attrition_cleaned!$A:$A,attrition_cleaned!$B:$B,"Missing")</f>
        <v>Yes</v>
      </c>
      <c r="L2432" s="9">
        <v>44616</v>
      </c>
      <c r="M2432">
        <f>_xlfn.XLOOKUP(A2432,compensation_cleaned!$A:$A,compensation_cleaned!$B:$B,"Missing")</f>
        <v>451304</v>
      </c>
      <c r="N2432">
        <f>_xlfn.XLOOKUP(A2432,compensation_cleaned!$A:$A,compensation_cleaned!$C:$C,"Missing")</f>
        <v>30085</v>
      </c>
      <c r="O2432" t="str">
        <f>_xlfn.XLOOKUP(A2432,compensation_cleaned!$A:$A,compensation_cleaned!$D:$D,"Missing")</f>
        <v>L1</v>
      </c>
      <c r="P2432">
        <f>_xlfn.XLOOKUP(A2432,engagement_pivot!$A:$A,engagement_pivot!$B:$B,"Missing")</f>
        <v>3.6666666666666665</v>
      </c>
      <c r="Q2432" t="str">
        <f>IF(
  _xlfn.XLOOKUP(A2432, engagement_pivot!A:A, engagement_pivot!C:C, 0) &gt; 0,
  "Yes",
  "No"
)</f>
        <v>Yes</v>
      </c>
      <c r="R2432">
        <f t="shared" si="185"/>
        <v>35</v>
      </c>
      <c r="S2432" t="str">
        <f t="shared" si="186"/>
        <v>13–36 months</v>
      </c>
      <c r="T2432">
        <f>_xlfn.XLOOKUP(A2432,performance_pivot!$A:$A,performance_pivot!$B:$B,"Missing")</f>
        <v>3.25</v>
      </c>
      <c r="U2432">
        <f>_xlfn.XLOOKUP(A2432,compensation_cleaned!$A:$A,compensation_cleaned!$F:$F,"Missing")</f>
        <v>499723.03723404254</v>
      </c>
      <c r="V2432" t="str">
        <f t="shared" si="187"/>
        <v>Below Avg Pay</v>
      </c>
      <c r="W2432" t="str">
        <f t="shared" si="188"/>
        <v>Low/Avg Performer</v>
      </c>
      <c r="Y2432" t="str">
        <f t="shared" si="189"/>
        <v>Low Pay &amp; Low Performance</v>
      </c>
    </row>
    <row r="2433" spans="1:25">
      <c r="A2433" s="11" t="s">
        <v>2619</v>
      </c>
      <c r="B2433" s="12" t="s">
        <v>19</v>
      </c>
      <c r="C2433" s="12">
        <v>30</v>
      </c>
      <c r="D2433" s="12" t="s">
        <v>12</v>
      </c>
      <c r="E2433" s="12" t="s">
        <v>26</v>
      </c>
      <c r="F2433" s="12" t="s">
        <v>58</v>
      </c>
      <c r="G2433" s="13">
        <v>43907</v>
      </c>
      <c r="H2433" s="12" t="s">
        <v>310</v>
      </c>
      <c r="I2433" s="12" t="s">
        <v>31</v>
      </c>
      <c r="J2433" s="14" t="s">
        <v>17</v>
      </c>
      <c r="K2433" t="str">
        <f>_xlfn.XLOOKUP(A2433,attrition_cleaned!$A:$A,attrition_cleaned!$B:$B,"Missing")</f>
        <v>No</v>
      </c>
      <c r="L2433" s="13"/>
      <c r="M2433">
        <f>_xlfn.XLOOKUP(A2433,compensation_cleaned!$A:$A,compensation_cleaned!$B:$B,"Missing")</f>
        <v>1527605</v>
      </c>
      <c r="N2433">
        <f>_xlfn.XLOOKUP(A2433,compensation_cleaned!$A:$A,compensation_cleaned!$C:$C,"Missing")</f>
        <v>184365</v>
      </c>
      <c r="O2433" t="str">
        <f>_xlfn.XLOOKUP(A2433,compensation_cleaned!$A:$A,compensation_cleaned!$D:$D,"Missing")</f>
        <v>L4</v>
      </c>
      <c r="P2433">
        <f>_xlfn.XLOOKUP(A2433,engagement_pivot!$A:$A,engagement_pivot!$B:$B,"Missing")</f>
        <v>5</v>
      </c>
      <c r="Q2433" t="str">
        <f>IF(
  _xlfn.XLOOKUP(A2433, engagement_pivot!A:A, engagement_pivot!C:C, 0) &gt; 0,
  "Yes",
  "No"
)</f>
        <v>Yes</v>
      </c>
      <c r="R2433">
        <f t="shared" si="185"/>
        <v>45</v>
      </c>
      <c r="S2433" t="str">
        <f t="shared" si="186"/>
        <v>37+ months</v>
      </c>
      <c r="T2433">
        <f>_xlfn.XLOOKUP(A2433,performance_pivot!$A:$A,performance_pivot!$B:$B,"Missing")</f>
        <v>2.5</v>
      </c>
      <c r="U2433">
        <f>_xlfn.XLOOKUP(A2433,compensation_cleaned!$A:$A,compensation_cleaned!$F:$F,"Missing")</f>
        <v>1044648.4727722772</v>
      </c>
      <c r="V2433" t="str">
        <f t="shared" si="187"/>
        <v>Above Avg Pay</v>
      </c>
      <c r="W2433" t="str">
        <f t="shared" si="188"/>
        <v>Low/Avg Performer</v>
      </c>
      <c r="Y2433" t="str">
        <f t="shared" si="189"/>
        <v>Overpaid Low Performer</v>
      </c>
    </row>
    <row r="2434" spans="1:25">
      <c r="A2434" s="7" t="s">
        <v>2620</v>
      </c>
      <c r="B2434" s="8" t="s">
        <v>11</v>
      </c>
      <c r="C2434" s="8">
        <v>40</v>
      </c>
      <c r="D2434" s="8" t="s">
        <v>12</v>
      </c>
      <c r="E2434" s="8" t="s">
        <v>49</v>
      </c>
      <c r="F2434" s="8" t="s">
        <v>65</v>
      </c>
      <c r="G2434" s="9">
        <v>43528</v>
      </c>
      <c r="H2434" s="8" t="s">
        <v>301</v>
      </c>
      <c r="I2434" s="8" t="s">
        <v>23</v>
      </c>
      <c r="J2434" s="10" t="s">
        <v>24</v>
      </c>
      <c r="K2434" t="str">
        <f>_xlfn.XLOOKUP(A2434,attrition_cleaned!$A:$A,attrition_cleaned!$B:$B,"Missing")</f>
        <v>No</v>
      </c>
      <c r="L2434" s="9"/>
      <c r="M2434">
        <f>_xlfn.XLOOKUP(A2434,compensation_cleaned!$A:$A,compensation_cleaned!$B:$B,"Missing")</f>
        <v>1050684</v>
      </c>
      <c r="N2434">
        <f>_xlfn.XLOOKUP(A2434,compensation_cleaned!$A:$A,compensation_cleaned!$C:$C,"Missing")</f>
        <v>115789</v>
      </c>
      <c r="O2434" t="str">
        <f>_xlfn.XLOOKUP(A2434,compensation_cleaned!$A:$A,compensation_cleaned!$D:$D,"Missing")</f>
        <v>L3</v>
      </c>
      <c r="P2434">
        <f>_xlfn.XLOOKUP(A2434,engagement_pivot!$A:$A,engagement_pivot!$B:$B,"Missing")</f>
        <v>3</v>
      </c>
      <c r="Q2434" t="str">
        <f>IF(
  _xlfn.XLOOKUP(A2434, engagement_pivot!A:A, engagement_pivot!C:C, 0) &gt; 0,
  "Yes",
  "No"
)</f>
        <v>Yes</v>
      </c>
      <c r="R2434">
        <f t="shared" si="185"/>
        <v>57</v>
      </c>
      <c r="S2434" t="str">
        <f t="shared" si="186"/>
        <v>37+ months</v>
      </c>
      <c r="T2434">
        <f>_xlfn.XLOOKUP(A2434,performance_pivot!$A:$A,performance_pivot!$B:$B,"Missing")</f>
        <v>5</v>
      </c>
      <c r="U2434">
        <f>_xlfn.XLOOKUP(A2434,compensation_cleaned!$A:$A,compensation_cleaned!$F:$F,"Missing")</f>
        <v>1044648.4727722772</v>
      </c>
      <c r="V2434" t="str">
        <f t="shared" si="187"/>
        <v>Above Avg Pay</v>
      </c>
      <c r="W2434" t="str">
        <f t="shared" si="188"/>
        <v>High Performer</v>
      </c>
      <c r="Y2434" t="str">
        <f t="shared" si="189"/>
        <v>Well Aligned</v>
      </c>
    </row>
    <row r="2435" spans="1:25">
      <c r="A2435" s="11" t="s">
        <v>2621</v>
      </c>
      <c r="B2435" s="12" t="s">
        <v>11</v>
      </c>
      <c r="C2435" s="12">
        <v>23</v>
      </c>
      <c r="D2435" s="12" t="s">
        <v>12</v>
      </c>
      <c r="E2435" s="12" t="s">
        <v>49</v>
      </c>
      <c r="F2435" s="12" t="s">
        <v>50</v>
      </c>
      <c r="G2435" s="13">
        <v>43385</v>
      </c>
      <c r="H2435" s="12" t="s">
        <v>319</v>
      </c>
      <c r="I2435" s="12" t="s">
        <v>16</v>
      </c>
      <c r="J2435" s="14" t="s">
        <v>24</v>
      </c>
      <c r="K2435" t="str">
        <f>_xlfn.XLOOKUP(A2435,attrition_cleaned!$A:$A,attrition_cleaned!$B:$B,"Missing")</f>
        <v>Yes</v>
      </c>
      <c r="L2435" s="13">
        <v>44912</v>
      </c>
      <c r="M2435">
        <f>_xlfn.XLOOKUP(A2435,compensation_cleaned!$A:$A,compensation_cleaned!$B:$B,"Missing")</f>
        <v>1117000</v>
      </c>
      <c r="N2435">
        <f>_xlfn.XLOOKUP(A2435,compensation_cleaned!$A:$A,compensation_cleaned!$C:$C,"Missing")</f>
        <v>87851</v>
      </c>
      <c r="O2435" t="str">
        <f>_xlfn.XLOOKUP(A2435,compensation_cleaned!$A:$A,compensation_cleaned!$D:$D,"Missing")</f>
        <v>L3</v>
      </c>
      <c r="P2435">
        <f>_xlfn.XLOOKUP(A2435,engagement_pivot!$A:$A,engagement_pivot!$B:$B,"Missing")</f>
        <v>3</v>
      </c>
      <c r="Q2435" t="str">
        <f>IF(
  _xlfn.XLOOKUP(A2435, engagement_pivot!A:A, engagement_pivot!C:C, 0) &gt; 0,
  "Yes",
  "No"
)</f>
        <v>Yes</v>
      </c>
      <c r="R2435">
        <f t="shared" ref="R2435:R2498" si="190">IF(K2435="Yes",DATEDIF(G2435,L2435,"M"),DATEDIF(G2435,DATE(2023,12,31),"M"))</f>
        <v>50</v>
      </c>
      <c r="S2435" t="str">
        <f t="shared" ref="S2435:S2498" si="191">IF(R2435&lt;=12,"0–12 months",
 IF(R2435&lt;=36,"13–36 months","37+ months"))</f>
        <v>37+ months</v>
      </c>
      <c r="T2435">
        <f>_xlfn.XLOOKUP(A2435,performance_pivot!$A:$A,performance_pivot!$B:$B,"Missing")</f>
        <v>2.5</v>
      </c>
      <c r="U2435">
        <f>_xlfn.XLOOKUP(A2435,compensation_cleaned!$A:$A,compensation_cleaned!$F:$F,"Missing")</f>
        <v>1044648.4727722772</v>
      </c>
      <c r="V2435" t="str">
        <f t="shared" ref="V2435:V2498" si="192">IF(M2435&gt;U2435,"Above Avg Pay","Below Avg Pay")</f>
        <v>Above Avg Pay</v>
      </c>
      <c r="W2435" t="str">
        <f t="shared" ref="W2435:W2498" si="193">IF(T2435&gt;=4,"High Performer","Low/Avg Performer")</f>
        <v>Low/Avg Performer</v>
      </c>
      <c r="Y2435" t="str">
        <f t="shared" si="189"/>
        <v>Overpaid Low Performer</v>
      </c>
    </row>
    <row r="2436" spans="1:25">
      <c r="A2436" s="7" t="s">
        <v>2622</v>
      </c>
      <c r="B2436" s="8" t="s">
        <v>11</v>
      </c>
      <c r="C2436" s="8">
        <v>26</v>
      </c>
      <c r="D2436" s="8" t="s">
        <v>12</v>
      </c>
      <c r="E2436" s="8" t="s">
        <v>49</v>
      </c>
      <c r="F2436" s="8" t="s">
        <v>65</v>
      </c>
      <c r="G2436" s="9">
        <v>43843</v>
      </c>
      <c r="H2436" s="8" t="s">
        <v>142</v>
      </c>
      <c r="I2436" s="8" t="s">
        <v>45</v>
      </c>
      <c r="J2436" s="10" t="s">
        <v>24</v>
      </c>
      <c r="K2436" t="str">
        <f>_xlfn.XLOOKUP(A2436,attrition_cleaned!$A:$A,attrition_cleaned!$B:$B,"Missing")</f>
        <v>No</v>
      </c>
      <c r="L2436" s="9"/>
      <c r="M2436">
        <f>_xlfn.XLOOKUP(A2436,compensation_cleaned!$A:$A,compensation_cleaned!$B:$B,"Missing")</f>
        <v>1745004</v>
      </c>
      <c r="N2436">
        <f>_xlfn.XLOOKUP(A2436,compensation_cleaned!$A:$A,compensation_cleaned!$C:$C,"Missing")</f>
        <v>138838</v>
      </c>
      <c r="O2436" t="str">
        <f>_xlfn.XLOOKUP(A2436,compensation_cleaned!$A:$A,compensation_cleaned!$D:$D,"Missing")</f>
        <v>L5</v>
      </c>
      <c r="P2436">
        <f>_xlfn.XLOOKUP(A2436,engagement_pivot!$A:$A,engagement_pivot!$B:$B,"Missing")</f>
        <v>3.3333333333333335</v>
      </c>
      <c r="Q2436" t="str">
        <f>IF(
  _xlfn.XLOOKUP(A2436, engagement_pivot!A:A, engagement_pivot!C:C, 0) &gt; 0,
  "Yes",
  "No"
)</f>
        <v>Yes</v>
      </c>
      <c r="R2436">
        <f t="shared" si="190"/>
        <v>47</v>
      </c>
      <c r="S2436" t="str">
        <f t="shared" si="191"/>
        <v>37+ months</v>
      </c>
      <c r="T2436">
        <f>_xlfn.XLOOKUP(A2436,performance_pivot!$A:$A,performance_pivot!$B:$B,"Missing")</f>
        <v>4</v>
      </c>
      <c r="U2436">
        <f>_xlfn.XLOOKUP(A2436,compensation_cleaned!$A:$A,compensation_cleaned!$F:$F,"Missing")</f>
        <v>1044648.4727722772</v>
      </c>
      <c r="V2436" t="str">
        <f t="shared" si="192"/>
        <v>Above Avg Pay</v>
      </c>
      <c r="W2436" t="str">
        <f t="shared" si="193"/>
        <v>High Performer</v>
      </c>
      <c r="Y2436" t="str">
        <f t="shared" ref="Y2436:Y2499" si="194">IF(
 AND(V2436="Above Avg Pay",W2436="High Performer"),"Well Aligned",
 IF(
  AND(V2436="Below Avg Pay",W2436="High Performer"),"Underpaid High Performer",
  IF(
   AND(V2436="Above Avg Pay",W2436="Low/Avg Performer"),"Overpaid Low Performer",
   "Low Pay &amp; Low Performance"
  )
 )
)</f>
        <v>Well Aligned</v>
      </c>
    </row>
    <row r="2437" spans="1:25">
      <c r="A2437" s="11" t="s">
        <v>2623</v>
      </c>
      <c r="B2437" s="12" t="s">
        <v>19</v>
      </c>
      <c r="C2437" s="12">
        <v>23</v>
      </c>
      <c r="D2437" s="12" t="s">
        <v>20</v>
      </c>
      <c r="E2437" s="12" t="s">
        <v>33</v>
      </c>
      <c r="F2437" s="12" t="s">
        <v>112</v>
      </c>
      <c r="G2437" s="13">
        <v>43772</v>
      </c>
      <c r="H2437" s="12" t="s">
        <v>255</v>
      </c>
      <c r="I2437" s="12" t="s">
        <v>70</v>
      </c>
      <c r="J2437" s="14" t="s">
        <v>24</v>
      </c>
      <c r="K2437" t="str">
        <f>_xlfn.XLOOKUP(A2437,attrition_cleaned!$A:$A,attrition_cleaned!$B:$B,"Missing")</f>
        <v>No</v>
      </c>
      <c r="L2437" s="13"/>
      <c r="M2437">
        <f>_xlfn.XLOOKUP(A2437,compensation_cleaned!$A:$A,compensation_cleaned!$B:$B,"Missing")</f>
        <v>634307</v>
      </c>
      <c r="N2437">
        <f>_xlfn.XLOOKUP(A2437,compensation_cleaned!$A:$A,compensation_cleaned!$C:$C,"Missing")</f>
        <v>61201</v>
      </c>
      <c r="O2437" t="str">
        <f>_xlfn.XLOOKUP(A2437,compensation_cleaned!$A:$A,compensation_cleaned!$D:$D,"Missing")</f>
        <v>L2</v>
      </c>
      <c r="P2437">
        <f>_xlfn.XLOOKUP(A2437,engagement_pivot!$A:$A,engagement_pivot!$B:$B,"Missing")</f>
        <v>1</v>
      </c>
      <c r="Q2437" t="str">
        <f>IF(
  _xlfn.XLOOKUP(A2437, engagement_pivot!A:A, engagement_pivot!C:C, 0) &gt; 0,
  "Yes",
  "No"
)</f>
        <v>Yes</v>
      </c>
      <c r="R2437">
        <f t="shared" si="190"/>
        <v>49</v>
      </c>
      <c r="S2437" t="str">
        <f t="shared" si="191"/>
        <v>37+ months</v>
      </c>
      <c r="T2437">
        <f>_xlfn.XLOOKUP(A2437,performance_pivot!$A:$A,performance_pivot!$B:$B,"Missing")</f>
        <v>5</v>
      </c>
      <c r="U2437">
        <f>_xlfn.XLOOKUP(A2437,compensation_cleaned!$A:$A,compensation_cleaned!$F:$F,"Missing")</f>
        <v>746435.40070921986</v>
      </c>
      <c r="V2437" t="str">
        <f t="shared" si="192"/>
        <v>Below Avg Pay</v>
      </c>
      <c r="W2437" t="str">
        <f t="shared" si="193"/>
        <v>High Performer</v>
      </c>
      <c r="Y2437" t="str">
        <f t="shared" si="194"/>
        <v>Underpaid High Performer</v>
      </c>
    </row>
    <row r="2438" spans="1:25">
      <c r="A2438" s="7" t="s">
        <v>2624</v>
      </c>
      <c r="B2438" s="8" t="s">
        <v>11</v>
      </c>
      <c r="C2438" s="8">
        <v>42</v>
      </c>
      <c r="D2438" s="8" t="s">
        <v>12</v>
      </c>
      <c r="E2438" s="8" t="s">
        <v>13</v>
      </c>
      <c r="F2438" s="8" t="s">
        <v>21</v>
      </c>
      <c r="G2438" s="9">
        <v>42792</v>
      </c>
      <c r="H2438" s="8" t="s">
        <v>78</v>
      </c>
      <c r="I2438" s="8" t="s">
        <v>45</v>
      </c>
      <c r="J2438" s="10" t="s">
        <v>24</v>
      </c>
      <c r="K2438" t="str">
        <f>_xlfn.XLOOKUP(A2438,attrition_cleaned!$A:$A,attrition_cleaned!$B:$B,"Missing")</f>
        <v>Yes</v>
      </c>
      <c r="L2438" s="9">
        <v>44493</v>
      </c>
      <c r="M2438">
        <f>_xlfn.XLOOKUP(A2438,compensation_cleaned!$A:$A,compensation_cleaned!$B:$B,"Missing")</f>
        <v>1116454</v>
      </c>
      <c r="N2438">
        <f>_xlfn.XLOOKUP(A2438,compensation_cleaned!$A:$A,compensation_cleaned!$C:$C,"Missing")</f>
        <v>151328</v>
      </c>
      <c r="O2438" t="str">
        <f>_xlfn.XLOOKUP(A2438,compensation_cleaned!$A:$A,compensation_cleaned!$D:$D,"Missing")</f>
        <v>L3</v>
      </c>
      <c r="P2438">
        <f>_xlfn.XLOOKUP(A2438,engagement_pivot!$A:$A,engagement_pivot!$B:$B,"Missing")</f>
        <v>3</v>
      </c>
      <c r="Q2438" t="str">
        <f>IF(
  _xlfn.XLOOKUP(A2438, engagement_pivot!A:A, engagement_pivot!C:C, 0) &gt; 0,
  "Yes",
  "No"
)</f>
        <v>Yes</v>
      </c>
      <c r="R2438">
        <f t="shared" si="190"/>
        <v>55</v>
      </c>
      <c r="S2438" t="str">
        <f t="shared" si="191"/>
        <v>37+ months</v>
      </c>
      <c r="T2438">
        <f>_xlfn.XLOOKUP(A2438,performance_pivot!$A:$A,performance_pivot!$B:$B,"Missing")</f>
        <v>3</v>
      </c>
      <c r="U2438">
        <f>_xlfn.XLOOKUP(A2438,compensation_cleaned!$A:$A,compensation_cleaned!$F:$F,"Missing")</f>
        <v>1044648.4727722772</v>
      </c>
      <c r="V2438" t="str">
        <f t="shared" si="192"/>
        <v>Above Avg Pay</v>
      </c>
      <c r="W2438" t="str">
        <f t="shared" si="193"/>
        <v>Low/Avg Performer</v>
      </c>
      <c r="Y2438" t="str">
        <f t="shared" si="194"/>
        <v>Overpaid Low Performer</v>
      </c>
    </row>
    <row r="2439" spans="1:25">
      <c r="A2439" s="11" t="s">
        <v>2625</v>
      </c>
      <c r="B2439" s="12" t="s">
        <v>19</v>
      </c>
      <c r="C2439" s="12">
        <v>43</v>
      </c>
      <c r="D2439" s="12" t="s">
        <v>12</v>
      </c>
      <c r="E2439" s="12" t="s">
        <v>37</v>
      </c>
      <c r="F2439" s="12" t="s">
        <v>38</v>
      </c>
      <c r="G2439" s="13">
        <v>44719</v>
      </c>
      <c r="H2439" s="12" t="s">
        <v>413</v>
      </c>
      <c r="I2439" s="12" t="s">
        <v>31</v>
      </c>
      <c r="J2439" s="14" t="s">
        <v>24</v>
      </c>
      <c r="K2439" t="str">
        <f>_xlfn.XLOOKUP(A2439,attrition_cleaned!$A:$A,attrition_cleaned!$B:$B,"Missing")</f>
        <v>No</v>
      </c>
      <c r="L2439" s="13"/>
      <c r="M2439">
        <f>_xlfn.XLOOKUP(A2439,compensation_cleaned!$A:$A,compensation_cleaned!$B:$B,"Missing")</f>
        <v>405945</v>
      </c>
      <c r="N2439">
        <f>_xlfn.XLOOKUP(A2439,compensation_cleaned!$A:$A,compensation_cleaned!$C:$C,"Missing")</f>
        <v>57434</v>
      </c>
      <c r="O2439" t="str">
        <f>_xlfn.XLOOKUP(A2439,compensation_cleaned!$A:$A,compensation_cleaned!$D:$D,"Missing")</f>
        <v>L1</v>
      </c>
      <c r="P2439">
        <f>_xlfn.XLOOKUP(A2439,engagement_pivot!$A:$A,engagement_pivot!$B:$B,"Missing")</f>
        <v>1</v>
      </c>
      <c r="Q2439" t="str">
        <f>IF(
  _xlfn.XLOOKUP(A2439, engagement_pivot!A:A, engagement_pivot!C:C, 0) &gt; 0,
  "Yes",
  "No"
)</f>
        <v>Yes</v>
      </c>
      <c r="R2439">
        <f t="shared" si="190"/>
        <v>18</v>
      </c>
      <c r="S2439" t="str">
        <f t="shared" si="191"/>
        <v>13–36 months</v>
      </c>
      <c r="T2439">
        <f>_xlfn.XLOOKUP(A2439,performance_pivot!$A:$A,performance_pivot!$B:$B,"Missing")</f>
        <v>3</v>
      </c>
      <c r="U2439">
        <f>_xlfn.XLOOKUP(A2439,compensation_cleaned!$A:$A,compensation_cleaned!$F:$F,"Missing")</f>
        <v>499723.03723404254</v>
      </c>
      <c r="V2439" t="str">
        <f t="shared" si="192"/>
        <v>Below Avg Pay</v>
      </c>
      <c r="W2439" t="str">
        <f t="shared" si="193"/>
        <v>Low/Avg Performer</v>
      </c>
      <c r="Y2439" t="str">
        <f t="shared" si="194"/>
        <v>Low Pay &amp; Low Performance</v>
      </c>
    </row>
    <row r="2440" spans="1:25">
      <c r="A2440" s="7" t="s">
        <v>2626</v>
      </c>
      <c r="B2440" s="8" t="s">
        <v>19</v>
      </c>
      <c r="C2440" s="8">
        <v>36</v>
      </c>
      <c r="D2440" s="8" t="s">
        <v>12</v>
      </c>
      <c r="E2440" s="8" t="s">
        <v>26</v>
      </c>
      <c r="F2440" s="8" t="s">
        <v>58</v>
      </c>
      <c r="G2440" s="9">
        <v>43914</v>
      </c>
      <c r="H2440" s="8" t="s">
        <v>113</v>
      </c>
      <c r="I2440" s="8" t="s">
        <v>16</v>
      </c>
      <c r="J2440" s="10" t="s">
        <v>24</v>
      </c>
      <c r="K2440" t="str">
        <f>_xlfn.XLOOKUP(A2440,attrition_cleaned!$A:$A,attrition_cleaned!$B:$B,"Missing")</f>
        <v>No</v>
      </c>
      <c r="L2440" s="9"/>
      <c r="M2440">
        <f>_xlfn.XLOOKUP(A2440,compensation_cleaned!$A:$A,compensation_cleaned!$B:$B,"Missing")</f>
        <v>991885</v>
      </c>
      <c r="N2440">
        <f>_xlfn.XLOOKUP(A2440,compensation_cleaned!$A:$A,compensation_cleaned!$C:$C,"Missing")</f>
        <v>92963</v>
      </c>
      <c r="O2440" t="str">
        <f>_xlfn.XLOOKUP(A2440,compensation_cleaned!$A:$A,compensation_cleaned!$D:$D,"Missing")</f>
        <v>L3</v>
      </c>
      <c r="P2440">
        <f>_xlfn.XLOOKUP(A2440,engagement_pivot!$A:$A,engagement_pivot!$B:$B,"Missing")</f>
        <v>4</v>
      </c>
      <c r="Q2440" t="str">
        <f>IF(
  _xlfn.XLOOKUP(A2440, engagement_pivot!A:A, engagement_pivot!C:C, 0) &gt; 0,
  "Yes",
  "No"
)</f>
        <v>Yes</v>
      </c>
      <c r="R2440">
        <f t="shared" si="190"/>
        <v>45</v>
      </c>
      <c r="S2440" t="str">
        <f t="shared" si="191"/>
        <v>37+ months</v>
      </c>
      <c r="T2440">
        <f>_xlfn.XLOOKUP(A2440,performance_pivot!$A:$A,performance_pivot!$B:$B,"Missing")</f>
        <v>3.25</v>
      </c>
      <c r="U2440">
        <f>_xlfn.XLOOKUP(A2440,compensation_cleaned!$A:$A,compensation_cleaned!$F:$F,"Missing")</f>
        <v>1044648.4727722772</v>
      </c>
      <c r="V2440" t="str">
        <f t="shared" si="192"/>
        <v>Below Avg Pay</v>
      </c>
      <c r="W2440" t="str">
        <f t="shared" si="193"/>
        <v>Low/Avg Performer</v>
      </c>
      <c r="Y2440" t="str">
        <f t="shared" si="194"/>
        <v>Low Pay &amp; Low Performance</v>
      </c>
    </row>
    <row r="2441" spans="1:25">
      <c r="A2441" s="11" t="s">
        <v>2627</v>
      </c>
      <c r="B2441" s="12" t="s">
        <v>19</v>
      </c>
      <c r="C2441" s="12">
        <v>39</v>
      </c>
      <c r="D2441" s="12" t="s">
        <v>12</v>
      </c>
      <c r="E2441" s="12" t="s">
        <v>49</v>
      </c>
      <c r="F2441" s="12" t="s">
        <v>50</v>
      </c>
      <c r="G2441" s="13">
        <v>44818</v>
      </c>
      <c r="H2441" s="12" t="s">
        <v>80</v>
      </c>
      <c r="I2441" s="12" t="s">
        <v>45</v>
      </c>
      <c r="J2441" s="14" t="s">
        <v>24</v>
      </c>
      <c r="K2441" t="str">
        <f>_xlfn.XLOOKUP(A2441,attrition_cleaned!$A:$A,attrition_cleaned!$B:$B,"Missing")</f>
        <v>No</v>
      </c>
      <c r="L2441" s="13"/>
      <c r="M2441">
        <f>_xlfn.XLOOKUP(A2441,compensation_cleaned!$A:$A,compensation_cleaned!$B:$B,"Missing")</f>
        <v>1106399</v>
      </c>
      <c r="N2441">
        <f>_xlfn.XLOOKUP(A2441,compensation_cleaned!$A:$A,compensation_cleaned!$C:$C,"Missing")</f>
        <v>57121</v>
      </c>
      <c r="O2441" t="str">
        <f>_xlfn.XLOOKUP(A2441,compensation_cleaned!$A:$A,compensation_cleaned!$D:$D,"Missing")</f>
        <v>L3</v>
      </c>
      <c r="P2441">
        <f>_xlfn.XLOOKUP(A2441,engagement_pivot!$A:$A,engagement_pivot!$B:$B,"Missing")</f>
        <v>2.3333333333333335</v>
      </c>
      <c r="Q2441" t="str">
        <f>IF(
  _xlfn.XLOOKUP(A2441, engagement_pivot!A:A, engagement_pivot!C:C, 0) &gt; 0,
  "Yes",
  "No"
)</f>
        <v>Yes</v>
      </c>
      <c r="R2441">
        <f t="shared" si="190"/>
        <v>15</v>
      </c>
      <c r="S2441" t="str">
        <f t="shared" si="191"/>
        <v>13–36 months</v>
      </c>
      <c r="T2441">
        <f>_xlfn.XLOOKUP(A2441,performance_pivot!$A:$A,performance_pivot!$B:$B,"Missing")</f>
        <v>3.25</v>
      </c>
      <c r="U2441">
        <f>_xlfn.XLOOKUP(A2441,compensation_cleaned!$A:$A,compensation_cleaned!$F:$F,"Missing")</f>
        <v>1044648.4727722772</v>
      </c>
      <c r="V2441" t="str">
        <f t="shared" si="192"/>
        <v>Above Avg Pay</v>
      </c>
      <c r="W2441" t="str">
        <f t="shared" si="193"/>
        <v>Low/Avg Performer</v>
      </c>
      <c r="Y2441" t="str">
        <f t="shared" si="194"/>
        <v>Overpaid Low Performer</v>
      </c>
    </row>
    <row r="2442" spans="1:25">
      <c r="A2442" s="7" t="s">
        <v>2628</v>
      </c>
      <c r="B2442" s="8" t="s">
        <v>19</v>
      </c>
      <c r="C2442" s="8">
        <v>32</v>
      </c>
      <c r="D2442" s="8" t="s">
        <v>12</v>
      </c>
      <c r="E2442" s="8" t="s">
        <v>33</v>
      </c>
      <c r="F2442" s="8" t="s">
        <v>112</v>
      </c>
      <c r="G2442" s="9">
        <v>43400</v>
      </c>
      <c r="H2442" s="8" t="s">
        <v>94</v>
      </c>
      <c r="I2442" s="8" t="s">
        <v>16</v>
      </c>
      <c r="J2442" s="10" t="s">
        <v>24</v>
      </c>
      <c r="K2442" t="str">
        <f>_xlfn.XLOOKUP(A2442,attrition_cleaned!$A:$A,attrition_cleaned!$B:$B,"Missing")</f>
        <v>No</v>
      </c>
      <c r="L2442" s="9"/>
      <c r="M2442">
        <f>_xlfn.XLOOKUP(A2442,compensation_cleaned!$A:$A,compensation_cleaned!$B:$B,"Missing")</f>
        <v>1028535</v>
      </c>
      <c r="N2442">
        <f>_xlfn.XLOOKUP(A2442,compensation_cleaned!$A:$A,compensation_cleaned!$C:$C,"Missing")</f>
        <v>122251</v>
      </c>
      <c r="O2442" t="str">
        <f>_xlfn.XLOOKUP(A2442,compensation_cleaned!$A:$A,compensation_cleaned!$D:$D,"Missing")</f>
        <v>L3</v>
      </c>
      <c r="P2442">
        <f>_xlfn.XLOOKUP(A2442,engagement_pivot!$A:$A,engagement_pivot!$B:$B,"Missing")</f>
        <v>1.5</v>
      </c>
      <c r="Q2442" t="str">
        <f>IF(
  _xlfn.XLOOKUP(A2442, engagement_pivot!A:A, engagement_pivot!C:C, 0) &gt; 0,
  "Yes",
  "No"
)</f>
        <v>Yes</v>
      </c>
      <c r="R2442">
        <f t="shared" si="190"/>
        <v>62</v>
      </c>
      <c r="S2442" t="str">
        <f t="shared" si="191"/>
        <v>37+ months</v>
      </c>
      <c r="T2442">
        <f>_xlfn.XLOOKUP(A2442,performance_pivot!$A:$A,performance_pivot!$B:$B,"Missing")</f>
        <v>2.6666666666666665</v>
      </c>
      <c r="U2442">
        <f>_xlfn.XLOOKUP(A2442,compensation_cleaned!$A:$A,compensation_cleaned!$F:$F,"Missing")</f>
        <v>1044648.4727722772</v>
      </c>
      <c r="V2442" t="str">
        <f t="shared" si="192"/>
        <v>Below Avg Pay</v>
      </c>
      <c r="W2442" t="str">
        <f t="shared" si="193"/>
        <v>Low/Avg Performer</v>
      </c>
      <c r="Y2442" t="str">
        <f t="shared" si="194"/>
        <v>Low Pay &amp; Low Performance</v>
      </c>
    </row>
    <row r="2443" spans="1:25">
      <c r="A2443" s="11" t="s">
        <v>2629</v>
      </c>
      <c r="B2443" s="12" t="s">
        <v>11</v>
      </c>
      <c r="C2443" s="12">
        <v>23</v>
      </c>
      <c r="D2443" s="12" t="s">
        <v>20</v>
      </c>
      <c r="E2443" s="12" t="s">
        <v>49</v>
      </c>
      <c r="F2443" s="12" t="s">
        <v>65</v>
      </c>
      <c r="G2443" s="13">
        <v>44282</v>
      </c>
      <c r="H2443" s="12" t="s">
        <v>261</v>
      </c>
      <c r="I2443" s="12" t="s">
        <v>45</v>
      </c>
      <c r="J2443" s="14" t="s">
        <v>24</v>
      </c>
      <c r="K2443" t="str">
        <f>_xlfn.XLOOKUP(A2443,attrition_cleaned!$A:$A,attrition_cleaned!$B:$B,"Missing")</f>
        <v>No</v>
      </c>
      <c r="L2443" s="13"/>
      <c r="M2443">
        <f>_xlfn.XLOOKUP(A2443,compensation_cleaned!$A:$A,compensation_cleaned!$B:$B,"Missing")</f>
        <v>673990</v>
      </c>
      <c r="N2443">
        <f>_xlfn.XLOOKUP(A2443,compensation_cleaned!$A:$A,compensation_cleaned!$C:$C,"Missing")</f>
        <v>95557</v>
      </c>
      <c r="O2443" t="str">
        <f>_xlfn.XLOOKUP(A2443,compensation_cleaned!$A:$A,compensation_cleaned!$D:$D,"Missing")</f>
        <v>L2</v>
      </c>
      <c r="P2443">
        <f>_xlfn.XLOOKUP(A2443,engagement_pivot!$A:$A,engagement_pivot!$B:$B,"Missing")</f>
        <v>5</v>
      </c>
      <c r="Q2443" t="str">
        <f>IF(
  _xlfn.XLOOKUP(A2443, engagement_pivot!A:A, engagement_pivot!C:C, 0) &gt; 0,
  "Yes",
  "No"
)</f>
        <v>Yes</v>
      </c>
      <c r="R2443">
        <f t="shared" si="190"/>
        <v>33</v>
      </c>
      <c r="S2443" t="str">
        <f t="shared" si="191"/>
        <v>13–36 months</v>
      </c>
      <c r="T2443">
        <f>_xlfn.XLOOKUP(A2443,performance_pivot!$A:$A,performance_pivot!$B:$B,"Missing")</f>
        <v>3.5</v>
      </c>
      <c r="U2443">
        <f>_xlfn.XLOOKUP(A2443,compensation_cleaned!$A:$A,compensation_cleaned!$F:$F,"Missing")</f>
        <v>746435.40070921986</v>
      </c>
      <c r="V2443" t="str">
        <f t="shared" si="192"/>
        <v>Below Avg Pay</v>
      </c>
      <c r="W2443" t="str">
        <f t="shared" si="193"/>
        <v>Low/Avg Performer</v>
      </c>
      <c r="Y2443" t="str">
        <f t="shared" si="194"/>
        <v>Low Pay &amp; Low Performance</v>
      </c>
    </row>
    <row r="2444" spans="1:25">
      <c r="A2444" s="7" t="s">
        <v>2630</v>
      </c>
      <c r="B2444" s="8" t="s">
        <v>19</v>
      </c>
      <c r="C2444" s="8">
        <v>40</v>
      </c>
      <c r="D2444" s="8" t="s">
        <v>20</v>
      </c>
      <c r="E2444" s="8" t="s">
        <v>37</v>
      </c>
      <c r="F2444" s="8" t="s">
        <v>43</v>
      </c>
      <c r="G2444" s="9">
        <v>44292</v>
      </c>
      <c r="H2444" s="8" t="s">
        <v>94</v>
      </c>
      <c r="I2444" s="8" t="s">
        <v>23</v>
      </c>
      <c r="J2444" s="10" t="s">
        <v>24</v>
      </c>
      <c r="K2444" t="str">
        <f>_xlfn.XLOOKUP(A2444,attrition_cleaned!$A:$A,attrition_cleaned!$B:$B,"Missing")</f>
        <v>No</v>
      </c>
      <c r="L2444" s="9"/>
      <c r="M2444">
        <f>_xlfn.XLOOKUP(A2444,compensation_cleaned!$A:$A,compensation_cleaned!$B:$B,"Missing")</f>
        <v>408645</v>
      </c>
      <c r="N2444">
        <f>_xlfn.XLOOKUP(A2444,compensation_cleaned!$A:$A,compensation_cleaned!$C:$C,"Missing")</f>
        <v>30496</v>
      </c>
      <c r="O2444" t="str">
        <f>_xlfn.XLOOKUP(A2444,compensation_cleaned!$A:$A,compensation_cleaned!$D:$D,"Missing")</f>
        <v>L1</v>
      </c>
      <c r="P2444">
        <f>_xlfn.XLOOKUP(A2444,engagement_pivot!$A:$A,engagement_pivot!$B:$B,"Missing")</f>
        <v>1</v>
      </c>
      <c r="Q2444" t="str">
        <f>IF(
  _xlfn.XLOOKUP(A2444, engagement_pivot!A:A, engagement_pivot!C:C, 0) &gt; 0,
  "Yes",
  "No"
)</f>
        <v>Yes</v>
      </c>
      <c r="R2444">
        <f t="shared" si="190"/>
        <v>32</v>
      </c>
      <c r="S2444" t="str">
        <f t="shared" si="191"/>
        <v>13–36 months</v>
      </c>
      <c r="T2444">
        <f>_xlfn.XLOOKUP(A2444,performance_pivot!$A:$A,performance_pivot!$B:$B,"Missing")</f>
        <v>3.5</v>
      </c>
      <c r="U2444">
        <f>_xlfn.XLOOKUP(A2444,compensation_cleaned!$A:$A,compensation_cleaned!$F:$F,"Missing")</f>
        <v>499723.03723404254</v>
      </c>
      <c r="V2444" t="str">
        <f t="shared" si="192"/>
        <v>Below Avg Pay</v>
      </c>
      <c r="W2444" t="str">
        <f t="shared" si="193"/>
        <v>Low/Avg Performer</v>
      </c>
      <c r="Y2444" t="str">
        <f t="shared" si="194"/>
        <v>Low Pay &amp; Low Performance</v>
      </c>
    </row>
    <row r="2445" spans="1:25">
      <c r="A2445" s="11" t="s">
        <v>2631</v>
      </c>
      <c r="B2445" s="12" t="s">
        <v>19</v>
      </c>
      <c r="C2445" s="12">
        <v>32</v>
      </c>
      <c r="D2445" s="12" t="s">
        <v>20</v>
      </c>
      <c r="E2445" s="12" t="s">
        <v>49</v>
      </c>
      <c r="F2445" s="12" t="s">
        <v>68</v>
      </c>
      <c r="G2445" s="13">
        <v>43822</v>
      </c>
      <c r="H2445" s="12" t="s">
        <v>102</v>
      </c>
      <c r="I2445" s="12" t="s">
        <v>45</v>
      </c>
      <c r="J2445" s="14" t="s">
        <v>24</v>
      </c>
      <c r="K2445" t="str">
        <f>_xlfn.XLOOKUP(A2445,attrition_cleaned!$A:$A,attrition_cleaned!$B:$B,"Missing")</f>
        <v>No</v>
      </c>
      <c r="L2445" s="13"/>
      <c r="M2445">
        <f>_xlfn.XLOOKUP(A2445,compensation_cleaned!$A:$A,compensation_cleaned!$B:$B,"Missing")</f>
        <v>615005</v>
      </c>
      <c r="N2445">
        <f>_xlfn.XLOOKUP(A2445,compensation_cleaned!$A:$A,compensation_cleaned!$C:$C,"Missing")</f>
        <v>48219</v>
      </c>
      <c r="O2445" t="str">
        <f>_xlfn.XLOOKUP(A2445,compensation_cleaned!$A:$A,compensation_cleaned!$D:$D,"Missing")</f>
        <v>L2</v>
      </c>
      <c r="P2445">
        <f>_xlfn.XLOOKUP(A2445,engagement_pivot!$A:$A,engagement_pivot!$B:$B,"Missing")</f>
        <v>3.3333333333333335</v>
      </c>
      <c r="Q2445" t="str">
        <f>IF(
  _xlfn.XLOOKUP(A2445, engagement_pivot!A:A, engagement_pivot!C:C, 0) &gt; 0,
  "Yes",
  "No"
)</f>
        <v>Yes</v>
      </c>
      <c r="R2445">
        <f t="shared" si="190"/>
        <v>48</v>
      </c>
      <c r="S2445" t="str">
        <f t="shared" si="191"/>
        <v>37+ months</v>
      </c>
      <c r="T2445">
        <f>_xlfn.XLOOKUP(A2445,performance_pivot!$A:$A,performance_pivot!$B:$B,"Missing")</f>
        <v>3.3333333333333335</v>
      </c>
      <c r="U2445">
        <f>_xlfn.XLOOKUP(A2445,compensation_cleaned!$A:$A,compensation_cleaned!$F:$F,"Missing")</f>
        <v>746435.40070921986</v>
      </c>
      <c r="V2445" t="str">
        <f t="shared" si="192"/>
        <v>Below Avg Pay</v>
      </c>
      <c r="W2445" t="str">
        <f t="shared" si="193"/>
        <v>Low/Avg Performer</v>
      </c>
      <c r="Y2445" t="str">
        <f t="shared" si="194"/>
        <v>Low Pay &amp; Low Performance</v>
      </c>
    </row>
    <row r="2446" spans="1:25">
      <c r="A2446" s="7" t="s">
        <v>2632</v>
      </c>
      <c r="B2446" s="8" t="s">
        <v>19</v>
      </c>
      <c r="C2446" s="8">
        <v>28</v>
      </c>
      <c r="D2446" s="8" t="s">
        <v>20</v>
      </c>
      <c r="E2446" s="8" t="s">
        <v>13</v>
      </c>
      <c r="F2446" s="8" t="s">
        <v>21</v>
      </c>
      <c r="G2446" s="9">
        <v>43360</v>
      </c>
      <c r="H2446" s="8" t="s">
        <v>82</v>
      </c>
      <c r="I2446" s="8" t="s">
        <v>31</v>
      </c>
      <c r="J2446" s="10" t="s">
        <v>24</v>
      </c>
      <c r="K2446" t="str">
        <f>_xlfn.XLOOKUP(A2446,attrition_cleaned!$A:$A,attrition_cleaned!$B:$B,"Missing")</f>
        <v>No</v>
      </c>
      <c r="L2446" s="9"/>
      <c r="M2446">
        <f>_xlfn.XLOOKUP(A2446,compensation_cleaned!$A:$A,compensation_cleaned!$B:$B,"Missing")</f>
        <v>1260276</v>
      </c>
      <c r="N2446">
        <f>_xlfn.XLOOKUP(A2446,compensation_cleaned!$A:$A,compensation_cleaned!$C:$C,"Missing")</f>
        <v>183025</v>
      </c>
      <c r="O2446" t="str">
        <f>_xlfn.XLOOKUP(A2446,compensation_cleaned!$A:$A,compensation_cleaned!$D:$D,"Missing")</f>
        <v>L4</v>
      </c>
      <c r="P2446">
        <f>_xlfn.XLOOKUP(A2446,engagement_pivot!$A:$A,engagement_pivot!$B:$B,"Missing")</f>
        <v>2</v>
      </c>
      <c r="Q2446" t="str">
        <f>IF(
  _xlfn.XLOOKUP(A2446, engagement_pivot!A:A, engagement_pivot!C:C, 0) &gt; 0,
  "Yes",
  "No"
)</f>
        <v>Yes</v>
      </c>
      <c r="R2446">
        <f t="shared" si="190"/>
        <v>63</v>
      </c>
      <c r="S2446" t="str">
        <f t="shared" si="191"/>
        <v>37+ months</v>
      </c>
      <c r="T2446">
        <f>_xlfn.XLOOKUP(A2446,performance_pivot!$A:$A,performance_pivot!$B:$B,"Missing")</f>
        <v>4</v>
      </c>
      <c r="U2446">
        <f>_xlfn.XLOOKUP(A2446,compensation_cleaned!$A:$A,compensation_cleaned!$F:$F,"Missing")</f>
        <v>1044648.4727722772</v>
      </c>
      <c r="V2446" t="str">
        <f t="shared" si="192"/>
        <v>Above Avg Pay</v>
      </c>
      <c r="W2446" t="str">
        <f t="shared" si="193"/>
        <v>High Performer</v>
      </c>
      <c r="Y2446" t="str">
        <f t="shared" si="194"/>
        <v>Well Aligned</v>
      </c>
    </row>
    <row r="2447" spans="1:25">
      <c r="A2447" s="11" t="s">
        <v>2633</v>
      </c>
      <c r="B2447" s="12" t="s">
        <v>19</v>
      </c>
      <c r="C2447" s="12">
        <v>26</v>
      </c>
      <c r="D2447" s="12" t="s">
        <v>20</v>
      </c>
      <c r="E2447" s="12" t="s">
        <v>37</v>
      </c>
      <c r="F2447" s="12" t="s">
        <v>38</v>
      </c>
      <c r="G2447" s="13">
        <v>43842</v>
      </c>
      <c r="H2447" s="12" t="s">
        <v>582</v>
      </c>
      <c r="I2447" s="12" t="s">
        <v>31</v>
      </c>
      <c r="J2447" s="14" t="s">
        <v>24</v>
      </c>
      <c r="K2447" t="str">
        <f>_xlfn.XLOOKUP(A2447,attrition_cleaned!$A:$A,attrition_cleaned!$B:$B,"Missing")</f>
        <v>No</v>
      </c>
      <c r="L2447" s="13"/>
      <c r="M2447">
        <f>_xlfn.XLOOKUP(A2447,compensation_cleaned!$A:$A,compensation_cleaned!$B:$B,"Missing")</f>
        <v>1233468</v>
      </c>
      <c r="N2447">
        <f>_xlfn.XLOOKUP(A2447,compensation_cleaned!$A:$A,compensation_cleaned!$C:$C,"Missing")</f>
        <v>102731</v>
      </c>
      <c r="O2447" t="str">
        <f>_xlfn.XLOOKUP(A2447,compensation_cleaned!$A:$A,compensation_cleaned!$D:$D,"Missing")</f>
        <v>L4</v>
      </c>
      <c r="P2447">
        <f>_xlfn.XLOOKUP(A2447,engagement_pivot!$A:$A,engagement_pivot!$B:$B,"Missing")</f>
        <v>3</v>
      </c>
      <c r="Q2447" t="str">
        <f>IF(
  _xlfn.XLOOKUP(A2447, engagement_pivot!A:A, engagement_pivot!C:C, 0) &gt; 0,
  "Yes",
  "No"
)</f>
        <v>Yes</v>
      </c>
      <c r="R2447">
        <f t="shared" si="190"/>
        <v>47</v>
      </c>
      <c r="S2447" t="str">
        <f t="shared" si="191"/>
        <v>37+ months</v>
      </c>
      <c r="T2447">
        <f>_xlfn.XLOOKUP(A2447,performance_pivot!$A:$A,performance_pivot!$B:$B,"Missing")</f>
        <v>3.6666666666666665</v>
      </c>
      <c r="U2447">
        <f>_xlfn.XLOOKUP(A2447,compensation_cleaned!$A:$A,compensation_cleaned!$F:$F,"Missing")</f>
        <v>1044648.4727722772</v>
      </c>
      <c r="V2447" t="str">
        <f t="shared" si="192"/>
        <v>Above Avg Pay</v>
      </c>
      <c r="W2447" t="str">
        <f t="shared" si="193"/>
        <v>Low/Avg Performer</v>
      </c>
      <c r="Y2447" t="str">
        <f t="shared" si="194"/>
        <v>Overpaid Low Performer</v>
      </c>
    </row>
    <row r="2448" spans="1:25">
      <c r="A2448" s="7" t="s">
        <v>2634</v>
      </c>
      <c r="B2448" s="8" t="s">
        <v>11</v>
      </c>
      <c r="C2448" s="8">
        <v>35</v>
      </c>
      <c r="D2448" s="8" t="s">
        <v>12</v>
      </c>
      <c r="E2448" s="8" t="s">
        <v>37</v>
      </c>
      <c r="F2448" s="8" t="s">
        <v>43</v>
      </c>
      <c r="G2448" s="9">
        <v>43189</v>
      </c>
      <c r="H2448" s="8" t="s">
        <v>848</v>
      </c>
      <c r="I2448" s="8" t="s">
        <v>23</v>
      </c>
      <c r="J2448" s="10" t="s">
        <v>24</v>
      </c>
      <c r="K2448" t="str">
        <f>_xlfn.XLOOKUP(A2448,attrition_cleaned!$A:$A,attrition_cleaned!$B:$B,"Missing")</f>
        <v>No</v>
      </c>
      <c r="L2448" s="9"/>
      <c r="M2448">
        <f>_xlfn.XLOOKUP(A2448,compensation_cleaned!$A:$A,compensation_cleaned!$B:$B,"Missing")</f>
        <v>471297</v>
      </c>
      <c r="N2448">
        <f>_xlfn.XLOOKUP(A2448,compensation_cleaned!$A:$A,compensation_cleaned!$C:$C,"Missing")</f>
        <v>24444</v>
      </c>
      <c r="O2448" t="str">
        <f>_xlfn.XLOOKUP(A2448,compensation_cleaned!$A:$A,compensation_cleaned!$D:$D,"Missing")</f>
        <v>L1</v>
      </c>
      <c r="P2448">
        <f>_xlfn.XLOOKUP(A2448,engagement_pivot!$A:$A,engagement_pivot!$B:$B,"Missing")</f>
        <v>2</v>
      </c>
      <c r="Q2448" t="str">
        <f>IF(
  _xlfn.XLOOKUP(A2448, engagement_pivot!A:A, engagement_pivot!C:C, 0) &gt; 0,
  "Yes",
  "No"
)</f>
        <v>Yes</v>
      </c>
      <c r="R2448">
        <f t="shared" si="190"/>
        <v>69</v>
      </c>
      <c r="S2448" t="str">
        <f t="shared" si="191"/>
        <v>37+ months</v>
      </c>
      <c r="T2448">
        <f>_xlfn.XLOOKUP(A2448,performance_pivot!$A:$A,performance_pivot!$B:$B,"Missing")</f>
        <v>4</v>
      </c>
      <c r="U2448">
        <f>_xlfn.XLOOKUP(A2448,compensation_cleaned!$A:$A,compensation_cleaned!$F:$F,"Missing")</f>
        <v>499723.03723404254</v>
      </c>
      <c r="V2448" t="str">
        <f t="shared" si="192"/>
        <v>Below Avg Pay</v>
      </c>
      <c r="W2448" t="str">
        <f t="shared" si="193"/>
        <v>High Performer</v>
      </c>
      <c r="Y2448" t="str">
        <f t="shared" si="194"/>
        <v>Underpaid High Performer</v>
      </c>
    </row>
    <row r="2449" spans="1:25">
      <c r="A2449" s="11" t="s">
        <v>2635</v>
      </c>
      <c r="B2449" s="12" t="s">
        <v>19</v>
      </c>
      <c r="C2449" s="12">
        <v>28</v>
      </c>
      <c r="D2449" s="12" t="s">
        <v>20</v>
      </c>
      <c r="E2449" s="12" t="s">
        <v>13</v>
      </c>
      <c r="F2449" s="12" t="s">
        <v>21</v>
      </c>
      <c r="G2449" s="13">
        <v>44805</v>
      </c>
      <c r="H2449" s="12" t="s">
        <v>518</v>
      </c>
      <c r="I2449" s="12" t="s">
        <v>23</v>
      </c>
      <c r="J2449" s="14" t="s">
        <v>24</v>
      </c>
      <c r="K2449" t="str">
        <f>_xlfn.XLOOKUP(A2449,attrition_cleaned!$A:$A,attrition_cleaned!$B:$B,"Missing")</f>
        <v>No</v>
      </c>
      <c r="L2449" s="13"/>
      <c r="M2449">
        <f>_xlfn.XLOOKUP(A2449,compensation_cleaned!$A:$A,compensation_cleaned!$B:$B,"Missing")</f>
        <v>2151951</v>
      </c>
      <c r="N2449">
        <f>_xlfn.XLOOKUP(A2449,compensation_cleaned!$A:$A,compensation_cleaned!$C:$C,"Missing")</f>
        <v>148368</v>
      </c>
      <c r="O2449" t="str">
        <f>_xlfn.XLOOKUP(A2449,compensation_cleaned!$A:$A,compensation_cleaned!$D:$D,"Missing")</f>
        <v>L5</v>
      </c>
      <c r="P2449">
        <f>_xlfn.XLOOKUP(A2449,engagement_pivot!$A:$A,engagement_pivot!$B:$B,"Missing")</f>
        <v>3.6666666666666665</v>
      </c>
      <c r="Q2449" t="str">
        <f>IF(
  _xlfn.XLOOKUP(A2449, engagement_pivot!A:A, engagement_pivot!C:C, 0) &gt; 0,
  "Yes",
  "No"
)</f>
        <v>Yes</v>
      </c>
      <c r="R2449">
        <f t="shared" si="190"/>
        <v>15</v>
      </c>
      <c r="S2449" t="str">
        <f t="shared" si="191"/>
        <v>13–36 months</v>
      </c>
      <c r="T2449">
        <f>_xlfn.XLOOKUP(A2449,performance_pivot!$A:$A,performance_pivot!$B:$B,"Missing")</f>
        <v>3.3333333333333335</v>
      </c>
      <c r="U2449">
        <f>_xlfn.XLOOKUP(A2449,compensation_cleaned!$A:$A,compensation_cleaned!$F:$F,"Missing")</f>
        <v>1044648.4727722772</v>
      </c>
      <c r="V2449" t="str">
        <f t="shared" si="192"/>
        <v>Above Avg Pay</v>
      </c>
      <c r="W2449" t="str">
        <f t="shared" si="193"/>
        <v>Low/Avg Performer</v>
      </c>
      <c r="Y2449" t="str">
        <f t="shared" si="194"/>
        <v>Overpaid Low Performer</v>
      </c>
    </row>
    <row r="2450" spans="1:25">
      <c r="A2450" s="7" t="s">
        <v>2636</v>
      </c>
      <c r="B2450" s="8" t="s">
        <v>11</v>
      </c>
      <c r="C2450" s="8">
        <v>29</v>
      </c>
      <c r="D2450" s="8" t="s">
        <v>12</v>
      </c>
      <c r="E2450" s="8" t="s">
        <v>37</v>
      </c>
      <c r="F2450" s="8" t="s">
        <v>43</v>
      </c>
      <c r="G2450" s="9">
        <v>43119</v>
      </c>
      <c r="H2450" s="8" t="s">
        <v>173</v>
      </c>
      <c r="I2450" s="8" t="s">
        <v>31</v>
      </c>
      <c r="J2450" s="10" t="s">
        <v>24</v>
      </c>
      <c r="K2450" t="str">
        <f>_xlfn.XLOOKUP(A2450,attrition_cleaned!$A:$A,attrition_cleaned!$B:$B,"Missing")</f>
        <v>No</v>
      </c>
      <c r="L2450" s="9"/>
      <c r="M2450">
        <f>_xlfn.XLOOKUP(A2450,compensation_cleaned!$A:$A,compensation_cleaned!$B:$B,"Missing")</f>
        <v>813789</v>
      </c>
      <c r="N2450">
        <f>_xlfn.XLOOKUP(A2450,compensation_cleaned!$A:$A,compensation_cleaned!$C:$C,"Missing")</f>
        <v>97377</v>
      </c>
      <c r="O2450" t="str">
        <f>_xlfn.XLOOKUP(A2450,compensation_cleaned!$A:$A,compensation_cleaned!$D:$D,"Missing")</f>
        <v>L2</v>
      </c>
      <c r="P2450">
        <f>_xlfn.XLOOKUP(A2450,engagement_pivot!$A:$A,engagement_pivot!$B:$B,"Missing")</f>
        <v>2.6666666666666665</v>
      </c>
      <c r="Q2450" t="str">
        <f>IF(
  _xlfn.XLOOKUP(A2450, engagement_pivot!A:A, engagement_pivot!C:C, 0) &gt; 0,
  "Yes",
  "No"
)</f>
        <v>Yes</v>
      </c>
      <c r="R2450">
        <f t="shared" si="190"/>
        <v>71</v>
      </c>
      <c r="S2450" t="str">
        <f t="shared" si="191"/>
        <v>37+ months</v>
      </c>
      <c r="T2450">
        <f>_xlfn.XLOOKUP(A2450,performance_pivot!$A:$A,performance_pivot!$B:$B,"Missing")</f>
        <v>2</v>
      </c>
      <c r="U2450">
        <f>_xlfn.XLOOKUP(A2450,compensation_cleaned!$A:$A,compensation_cleaned!$F:$F,"Missing")</f>
        <v>746435.40070921986</v>
      </c>
      <c r="V2450" t="str">
        <f t="shared" si="192"/>
        <v>Above Avg Pay</v>
      </c>
      <c r="W2450" t="str">
        <f t="shared" si="193"/>
        <v>Low/Avg Performer</v>
      </c>
      <c r="Y2450" t="str">
        <f t="shared" si="194"/>
        <v>Overpaid Low Performer</v>
      </c>
    </row>
    <row r="2451" spans="1:25">
      <c r="A2451" s="11" t="s">
        <v>2637</v>
      </c>
      <c r="B2451" s="12" t="s">
        <v>19</v>
      </c>
      <c r="C2451" s="12">
        <v>37</v>
      </c>
      <c r="D2451" s="12" t="s">
        <v>20</v>
      </c>
      <c r="E2451" s="12" t="s">
        <v>26</v>
      </c>
      <c r="F2451" s="12" t="s">
        <v>27</v>
      </c>
      <c r="G2451" s="13">
        <v>42745</v>
      </c>
      <c r="H2451" s="12" t="s">
        <v>571</v>
      </c>
      <c r="I2451" s="12" t="s">
        <v>31</v>
      </c>
      <c r="J2451" s="14" t="s">
        <v>24</v>
      </c>
      <c r="K2451" t="str">
        <f>_xlfn.XLOOKUP(A2451,attrition_cleaned!$A:$A,attrition_cleaned!$B:$B,"Missing")</f>
        <v>Yes</v>
      </c>
      <c r="L2451" s="13">
        <v>44014</v>
      </c>
      <c r="M2451">
        <f>_xlfn.XLOOKUP(A2451,compensation_cleaned!$A:$A,compensation_cleaned!$B:$B,"Missing")</f>
        <v>589577</v>
      </c>
      <c r="N2451">
        <f>_xlfn.XLOOKUP(A2451,compensation_cleaned!$A:$A,compensation_cleaned!$C:$C,"Missing")</f>
        <v>83976</v>
      </c>
      <c r="O2451" t="str">
        <f>_xlfn.XLOOKUP(A2451,compensation_cleaned!$A:$A,compensation_cleaned!$D:$D,"Missing")</f>
        <v>L1</v>
      </c>
      <c r="P2451">
        <f>_xlfn.XLOOKUP(A2451,engagement_pivot!$A:$A,engagement_pivot!$B:$B,"Missing")</f>
        <v>2</v>
      </c>
      <c r="Q2451" t="str">
        <f>IF(
  _xlfn.XLOOKUP(A2451, engagement_pivot!A:A, engagement_pivot!C:C, 0) &gt; 0,
  "Yes",
  "No"
)</f>
        <v>Yes</v>
      </c>
      <c r="R2451">
        <f t="shared" si="190"/>
        <v>41</v>
      </c>
      <c r="S2451" t="str">
        <f t="shared" si="191"/>
        <v>37+ months</v>
      </c>
      <c r="T2451">
        <f>_xlfn.XLOOKUP(A2451,performance_pivot!$A:$A,performance_pivot!$B:$B,"Missing")</f>
        <v>4.333333333333333</v>
      </c>
      <c r="U2451">
        <f>_xlfn.XLOOKUP(A2451,compensation_cleaned!$A:$A,compensation_cleaned!$F:$F,"Missing")</f>
        <v>499723.03723404254</v>
      </c>
      <c r="V2451" t="str">
        <f t="shared" si="192"/>
        <v>Above Avg Pay</v>
      </c>
      <c r="W2451" t="str">
        <f t="shared" si="193"/>
        <v>High Performer</v>
      </c>
      <c r="Y2451" t="str">
        <f t="shared" si="194"/>
        <v>Well Aligned</v>
      </c>
    </row>
    <row r="2452" spans="1:25">
      <c r="A2452" s="7" t="s">
        <v>2638</v>
      </c>
      <c r="B2452" s="8" t="s">
        <v>19</v>
      </c>
      <c r="C2452" s="8">
        <v>25</v>
      </c>
      <c r="D2452" s="8" t="s">
        <v>20</v>
      </c>
      <c r="E2452" s="8" t="s">
        <v>33</v>
      </c>
      <c r="F2452" s="8" t="s">
        <v>34</v>
      </c>
      <c r="G2452" s="9">
        <v>45177</v>
      </c>
      <c r="H2452" s="8" t="s">
        <v>44</v>
      </c>
      <c r="I2452" s="8" t="s">
        <v>56</v>
      </c>
      <c r="J2452" s="10" t="s">
        <v>24</v>
      </c>
      <c r="K2452" t="str">
        <f>_xlfn.XLOOKUP(A2452,attrition_cleaned!$A:$A,attrition_cleaned!$B:$B,"Missing")</f>
        <v>No</v>
      </c>
      <c r="L2452" s="9"/>
      <c r="M2452">
        <f>_xlfn.XLOOKUP(A2452,compensation_cleaned!$A:$A,compensation_cleaned!$B:$B,"Missing")</f>
        <v>855824</v>
      </c>
      <c r="N2452">
        <f>_xlfn.XLOOKUP(A2452,compensation_cleaned!$A:$A,compensation_cleaned!$C:$C,"Missing")</f>
        <v>107800</v>
      </c>
      <c r="O2452" t="str">
        <f>_xlfn.XLOOKUP(A2452,compensation_cleaned!$A:$A,compensation_cleaned!$D:$D,"Missing")</f>
        <v>L2</v>
      </c>
      <c r="P2452">
        <f>_xlfn.XLOOKUP(A2452,engagement_pivot!$A:$A,engagement_pivot!$B:$B,"Missing")</f>
        <v>3</v>
      </c>
      <c r="Q2452" t="str">
        <f>IF(
  _xlfn.XLOOKUP(A2452, engagement_pivot!A:A, engagement_pivot!C:C, 0) &gt; 0,
  "Yes",
  "No"
)</f>
        <v>Yes</v>
      </c>
      <c r="R2452">
        <f t="shared" si="190"/>
        <v>3</v>
      </c>
      <c r="S2452" t="str">
        <f t="shared" si="191"/>
        <v>0–12 months</v>
      </c>
      <c r="T2452">
        <f>_xlfn.XLOOKUP(A2452,performance_pivot!$A:$A,performance_pivot!$B:$B,"Missing")</f>
        <v>3.5</v>
      </c>
      <c r="U2452">
        <f>_xlfn.XLOOKUP(A2452,compensation_cleaned!$A:$A,compensation_cleaned!$F:$F,"Missing")</f>
        <v>746435.40070921986</v>
      </c>
      <c r="V2452" t="str">
        <f t="shared" si="192"/>
        <v>Above Avg Pay</v>
      </c>
      <c r="W2452" t="str">
        <f t="shared" si="193"/>
        <v>Low/Avg Performer</v>
      </c>
      <c r="Y2452" t="str">
        <f t="shared" si="194"/>
        <v>Overpaid Low Performer</v>
      </c>
    </row>
    <row r="2453" spans="1:25">
      <c r="A2453" s="11" t="s">
        <v>2639</v>
      </c>
      <c r="B2453" s="12" t="s">
        <v>11</v>
      </c>
      <c r="C2453" s="12">
        <v>25</v>
      </c>
      <c r="D2453" s="12" t="s">
        <v>20</v>
      </c>
      <c r="E2453" s="12" t="s">
        <v>26</v>
      </c>
      <c r="F2453" s="12" t="s">
        <v>58</v>
      </c>
      <c r="G2453" s="13">
        <v>44484</v>
      </c>
      <c r="H2453" s="12" t="s">
        <v>292</v>
      </c>
      <c r="I2453" s="12" t="s">
        <v>31</v>
      </c>
      <c r="J2453" s="14" t="s">
        <v>17</v>
      </c>
      <c r="K2453" t="str">
        <f>_xlfn.XLOOKUP(A2453,attrition_cleaned!$A:$A,attrition_cleaned!$B:$B,"Missing")</f>
        <v>Yes</v>
      </c>
      <c r="L2453" s="13">
        <v>45241</v>
      </c>
      <c r="M2453">
        <f>_xlfn.XLOOKUP(A2453,compensation_cleaned!$A:$A,compensation_cleaned!$B:$B,"Missing")</f>
        <v>630714</v>
      </c>
      <c r="N2453">
        <f>_xlfn.XLOOKUP(A2453,compensation_cleaned!$A:$A,compensation_cleaned!$C:$C,"Missing")</f>
        <v>84661</v>
      </c>
      <c r="O2453" t="str">
        <f>_xlfn.XLOOKUP(A2453,compensation_cleaned!$A:$A,compensation_cleaned!$D:$D,"Missing")</f>
        <v>L2</v>
      </c>
      <c r="P2453">
        <f>_xlfn.XLOOKUP(A2453,engagement_pivot!$A:$A,engagement_pivot!$B:$B,"Missing")</f>
        <v>2</v>
      </c>
      <c r="Q2453" t="str">
        <f>IF(
  _xlfn.XLOOKUP(A2453, engagement_pivot!A:A, engagement_pivot!C:C, 0) &gt; 0,
  "Yes",
  "No"
)</f>
        <v>Yes</v>
      </c>
      <c r="R2453">
        <f t="shared" si="190"/>
        <v>24</v>
      </c>
      <c r="S2453" t="str">
        <f t="shared" si="191"/>
        <v>13–36 months</v>
      </c>
      <c r="T2453">
        <f>_xlfn.XLOOKUP(A2453,performance_pivot!$A:$A,performance_pivot!$B:$B,"Missing")</f>
        <v>2.5</v>
      </c>
      <c r="U2453">
        <f>_xlfn.XLOOKUP(A2453,compensation_cleaned!$A:$A,compensation_cleaned!$F:$F,"Missing")</f>
        <v>746435.40070921986</v>
      </c>
      <c r="V2453" t="str">
        <f t="shared" si="192"/>
        <v>Below Avg Pay</v>
      </c>
      <c r="W2453" t="str">
        <f t="shared" si="193"/>
        <v>Low/Avg Performer</v>
      </c>
      <c r="Y2453" t="str">
        <f t="shared" si="194"/>
        <v>Low Pay &amp; Low Performance</v>
      </c>
    </row>
    <row r="2454" spans="1:25">
      <c r="A2454" s="7" t="s">
        <v>2640</v>
      </c>
      <c r="B2454" s="8" t="s">
        <v>11</v>
      </c>
      <c r="C2454" s="8">
        <v>22</v>
      </c>
      <c r="D2454" s="8" t="s">
        <v>20</v>
      </c>
      <c r="E2454" s="8" t="s">
        <v>49</v>
      </c>
      <c r="F2454" s="8" t="s">
        <v>65</v>
      </c>
      <c r="G2454" s="9">
        <v>43799</v>
      </c>
      <c r="H2454" s="8" t="s">
        <v>356</v>
      </c>
      <c r="I2454" s="8" t="s">
        <v>45</v>
      </c>
      <c r="J2454" s="10" t="s">
        <v>24</v>
      </c>
      <c r="K2454" t="str">
        <f>_xlfn.XLOOKUP(A2454,attrition_cleaned!$A:$A,attrition_cleaned!$B:$B,"Missing")</f>
        <v>No</v>
      </c>
      <c r="L2454" s="9"/>
      <c r="M2454">
        <f>_xlfn.XLOOKUP(A2454,compensation_cleaned!$A:$A,compensation_cleaned!$B:$B,"Missing")</f>
        <v>975572</v>
      </c>
      <c r="N2454">
        <f>_xlfn.XLOOKUP(A2454,compensation_cleaned!$A:$A,compensation_cleaned!$C:$C,"Missing")</f>
        <v>83077</v>
      </c>
      <c r="O2454" t="str">
        <f>_xlfn.XLOOKUP(A2454,compensation_cleaned!$A:$A,compensation_cleaned!$D:$D,"Missing")</f>
        <v>L3</v>
      </c>
      <c r="P2454">
        <f>_xlfn.XLOOKUP(A2454,engagement_pivot!$A:$A,engagement_pivot!$B:$B,"Missing")</f>
        <v>1</v>
      </c>
      <c r="Q2454" t="str">
        <f>IF(
  _xlfn.XLOOKUP(A2454, engagement_pivot!A:A, engagement_pivot!C:C, 0) &gt; 0,
  "Yes",
  "No"
)</f>
        <v>Yes</v>
      </c>
      <c r="R2454">
        <f t="shared" si="190"/>
        <v>49</v>
      </c>
      <c r="S2454" t="str">
        <f t="shared" si="191"/>
        <v>37+ months</v>
      </c>
      <c r="T2454">
        <f>_xlfn.XLOOKUP(A2454,performance_pivot!$A:$A,performance_pivot!$B:$B,"Missing")</f>
        <v>4</v>
      </c>
      <c r="U2454">
        <f>_xlfn.XLOOKUP(A2454,compensation_cleaned!$A:$A,compensation_cleaned!$F:$F,"Missing")</f>
        <v>1044648.4727722772</v>
      </c>
      <c r="V2454" t="str">
        <f t="shared" si="192"/>
        <v>Below Avg Pay</v>
      </c>
      <c r="W2454" t="str">
        <f t="shared" si="193"/>
        <v>High Performer</v>
      </c>
      <c r="Y2454" t="str">
        <f t="shared" si="194"/>
        <v>Underpaid High Performer</v>
      </c>
    </row>
    <row r="2455" spans="1:25">
      <c r="A2455" s="11" t="s">
        <v>2641</v>
      </c>
      <c r="B2455" s="12" t="s">
        <v>11</v>
      </c>
      <c r="C2455" s="12">
        <v>41</v>
      </c>
      <c r="D2455" s="12" t="s">
        <v>12</v>
      </c>
      <c r="E2455" s="12" t="s">
        <v>37</v>
      </c>
      <c r="F2455" s="12" t="s">
        <v>38</v>
      </c>
      <c r="G2455" s="13">
        <v>43054</v>
      </c>
      <c r="H2455" s="12" t="s">
        <v>96</v>
      </c>
      <c r="I2455" s="12" t="s">
        <v>31</v>
      </c>
      <c r="J2455" s="14" t="s">
        <v>24</v>
      </c>
      <c r="K2455" t="str">
        <f>_xlfn.XLOOKUP(A2455,attrition_cleaned!$A:$A,attrition_cleaned!$B:$B,"Missing")</f>
        <v>No</v>
      </c>
      <c r="L2455" s="13"/>
      <c r="M2455">
        <f>_xlfn.XLOOKUP(A2455,compensation_cleaned!$A:$A,compensation_cleaned!$B:$B,"Missing")</f>
        <v>804176</v>
      </c>
      <c r="N2455">
        <f>_xlfn.XLOOKUP(A2455,compensation_cleaned!$A:$A,compensation_cleaned!$C:$C,"Missing")</f>
        <v>91887</v>
      </c>
      <c r="O2455" t="str">
        <f>_xlfn.XLOOKUP(A2455,compensation_cleaned!$A:$A,compensation_cleaned!$D:$D,"Missing")</f>
        <v>L2</v>
      </c>
      <c r="P2455">
        <f>_xlfn.XLOOKUP(A2455,engagement_pivot!$A:$A,engagement_pivot!$B:$B,"Missing")</f>
        <v>1</v>
      </c>
      <c r="Q2455" t="str">
        <f>IF(
  _xlfn.XLOOKUP(A2455, engagement_pivot!A:A, engagement_pivot!C:C, 0) &gt; 0,
  "Yes",
  "No"
)</f>
        <v>Yes</v>
      </c>
      <c r="R2455">
        <f t="shared" si="190"/>
        <v>73</v>
      </c>
      <c r="S2455" t="str">
        <f t="shared" si="191"/>
        <v>37+ months</v>
      </c>
      <c r="T2455">
        <f>_xlfn.XLOOKUP(A2455,performance_pivot!$A:$A,performance_pivot!$B:$B,"Missing")</f>
        <v>3.5</v>
      </c>
      <c r="U2455">
        <f>_xlfn.XLOOKUP(A2455,compensation_cleaned!$A:$A,compensation_cleaned!$F:$F,"Missing")</f>
        <v>746435.40070921986</v>
      </c>
      <c r="V2455" t="str">
        <f t="shared" si="192"/>
        <v>Above Avg Pay</v>
      </c>
      <c r="W2455" t="str">
        <f t="shared" si="193"/>
        <v>Low/Avg Performer</v>
      </c>
      <c r="Y2455" t="str">
        <f t="shared" si="194"/>
        <v>Overpaid Low Performer</v>
      </c>
    </row>
    <row r="2456" spans="1:25">
      <c r="A2456" s="7" t="s">
        <v>2642</v>
      </c>
      <c r="B2456" s="8" t="s">
        <v>19</v>
      </c>
      <c r="C2456" s="8">
        <v>33</v>
      </c>
      <c r="D2456" s="8" t="s">
        <v>12</v>
      </c>
      <c r="E2456" s="8" t="s">
        <v>26</v>
      </c>
      <c r="F2456" s="8" t="s">
        <v>58</v>
      </c>
      <c r="G2456" s="9">
        <v>44868</v>
      </c>
      <c r="H2456" s="8" t="s">
        <v>90</v>
      </c>
      <c r="I2456" s="8" t="s">
        <v>70</v>
      </c>
      <c r="J2456" s="10" t="s">
        <v>24</v>
      </c>
      <c r="K2456" t="str">
        <f>_xlfn.XLOOKUP(A2456,attrition_cleaned!$A:$A,attrition_cleaned!$B:$B,"Missing")</f>
        <v>No</v>
      </c>
      <c r="L2456" s="9"/>
      <c r="M2456">
        <f>_xlfn.XLOOKUP(A2456,compensation_cleaned!$A:$A,compensation_cleaned!$B:$B,"Missing")</f>
        <v>1156863</v>
      </c>
      <c r="N2456">
        <f>_xlfn.XLOOKUP(A2456,compensation_cleaned!$A:$A,compensation_cleaned!$C:$C,"Missing")</f>
        <v>83953</v>
      </c>
      <c r="O2456" t="str">
        <f>_xlfn.XLOOKUP(A2456,compensation_cleaned!$A:$A,compensation_cleaned!$D:$D,"Missing")</f>
        <v>L3</v>
      </c>
      <c r="P2456">
        <f>_xlfn.XLOOKUP(A2456,engagement_pivot!$A:$A,engagement_pivot!$B:$B,"Missing")</f>
        <v>2.3333333333333335</v>
      </c>
      <c r="Q2456" t="str">
        <f>IF(
  _xlfn.XLOOKUP(A2456, engagement_pivot!A:A, engagement_pivot!C:C, 0) &gt; 0,
  "Yes",
  "No"
)</f>
        <v>Yes</v>
      </c>
      <c r="R2456">
        <f t="shared" si="190"/>
        <v>13</v>
      </c>
      <c r="S2456" t="str">
        <f t="shared" si="191"/>
        <v>13–36 months</v>
      </c>
      <c r="T2456">
        <f>_xlfn.XLOOKUP(A2456,performance_pivot!$A:$A,performance_pivot!$B:$B,"Missing")</f>
        <v>4.5</v>
      </c>
      <c r="U2456">
        <f>_xlfn.XLOOKUP(A2456,compensation_cleaned!$A:$A,compensation_cleaned!$F:$F,"Missing")</f>
        <v>1044648.4727722772</v>
      </c>
      <c r="V2456" t="str">
        <f t="shared" si="192"/>
        <v>Above Avg Pay</v>
      </c>
      <c r="W2456" t="str">
        <f t="shared" si="193"/>
        <v>High Performer</v>
      </c>
      <c r="Y2456" t="str">
        <f t="shared" si="194"/>
        <v>Well Aligned</v>
      </c>
    </row>
    <row r="2457" spans="1:25">
      <c r="A2457" s="11" t="s">
        <v>2643</v>
      </c>
      <c r="B2457" s="12" t="s">
        <v>19</v>
      </c>
      <c r="C2457" s="12">
        <v>29</v>
      </c>
      <c r="D2457" s="12" t="s">
        <v>12</v>
      </c>
      <c r="E2457" s="12" t="s">
        <v>26</v>
      </c>
      <c r="F2457" s="12" t="s">
        <v>58</v>
      </c>
      <c r="G2457" s="13">
        <v>44104</v>
      </c>
      <c r="H2457" s="12" t="s">
        <v>218</v>
      </c>
      <c r="I2457" s="12" t="s">
        <v>31</v>
      </c>
      <c r="J2457" s="14" t="s">
        <v>24</v>
      </c>
      <c r="K2457" t="str">
        <f>_xlfn.XLOOKUP(A2457,attrition_cleaned!$A:$A,attrition_cleaned!$B:$B,"Missing")</f>
        <v>No</v>
      </c>
      <c r="L2457" s="13"/>
      <c r="M2457">
        <f>_xlfn.XLOOKUP(A2457,compensation_cleaned!$A:$A,compensation_cleaned!$B:$B,"Missing")</f>
        <v>424858</v>
      </c>
      <c r="N2457">
        <f>_xlfn.XLOOKUP(A2457,compensation_cleaned!$A:$A,compensation_cleaned!$C:$C,"Missing")</f>
        <v>36522</v>
      </c>
      <c r="O2457" t="str">
        <f>_xlfn.XLOOKUP(A2457,compensation_cleaned!$A:$A,compensation_cleaned!$D:$D,"Missing")</f>
        <v>L1</v>
      </c>
      <c r="P2457">
        <f>_xlfn.XLOOKUP(A2457,engagement_pivot!$A:$A,engagement_pivot!$B:$B,"Missing")</f>
        <v>4.5</v>
      </c>
      <c r="Q2457" t="str">
        <f>IF(
  _xlfn.XLOOKUP(A2457, engagement_pivot!A:A, engagement_pivot!C:C, 0) &gt; 0,
  "Yes",
  "No"
)</f>
        <v>Yes</v>
      </c>
      <c r="R2457">
        <f t="shared" si="190"/>
        <v>39</v>
      </c>
      <c r="S2457" t="str">
        <f t="shared" si="191"/>
        <v>37+ months</v>
      </c>
      <c r="T2457">
        <f>_xlfn.XLOOKUP(A2457,performance_pivot!$A:$A,performance_pivot!$B:$B,"Missing")</f>
        <v>4</v>
      </c>
      <c r="U2457">
        <f>_xlfn.XLOOKUP(A2457,compensation_cleaned!$A:$A,compensation_cleaned!$F:$F,"Missing")</f>
        <v>499723.03723404254</v>
      </c>
      <c r="V2457" t="str">
        <f t="shared" si="192"/>
        <v>Below Avg Pay</v>
      </c>
      <c r="W2457" t="str">
        <f t="shared" si="193"/>
        <v>High Performer</v>
      </c>
      <c r="Y2457" t="str">
        <f t="shared" si="194"/>
        <v>Underpaid High Performer</v>
      </c>
    </row>
    <row r="2458" spans="1:25">
      <c r="A2458" s="7" t="s">
        <v>2644</v>
      </c>
      <c r="B2458" s="8" t="s">
        <v>19</v>
      </c>
      <c r="C2458" s="8">
        <v>29</v>
      </c>
      <c r="D2458" s="8" t="s">
        <v>20</v>
      </c>
      <c r="E2458" s="8" t="s">
        <v>13</v>
      </c>
      <c r="F2458" s="8" t="s">
        <v>21</v>
      </c>
      <c r="G2458" s="9">
        <v>44547</v>
      </c>
      <c r="H2458" s="8" t="s">
        <v>398</v>
      </c>
      <c r="I2458" s="8" t="s">
        <v>23</v>
      </c>
      <c r="J2458" s="10" t="s">
        <v>24</v>
      </c>
      <c r="K2458" t="str">
        <f>_xlfn.XLOOKUP(A2458,attrition_cleaned!$A:$A,attrition_cleaned!$B:$B,"Missing")</f>
        <v>No</v>
      </c>
      <c r="L2458" s="9"/>
      <c r="M2458">
        <f>_xlfn.XLOOKUP(A2458,compensation_cleaned!$A:$A,compensation_cleaned!$B:$B,"Missing")</f>
        <v>540814</v>
      </c>
      <c r="N2458">
        <f>_xlfn.XLOOKUP(A2458,compensation_cleaned!$A:$A,compensation_cleaned!$C:$C,"Missing")</f>
        <v>33826</v>
      </c>
      <c r="O2458" t="str">
        <f>_xlfn.XLOOKUP(A2458,compensation_cleaned!$A:$A,compensation_cleaned!$D:$D,"Missing")</f>
        <v>L1</v>
      </c>
      <c r="P2458">
        <f>_xlfn.XLOOKUP(A2458,engagement_pivot!$A:$A,engagement_pivot!$B:$B,"Missing")</f>
        <v>4</v>
      </c>
      <c r="Q2458" t="str">
        <f>IF(
  _xlfn.XLOOKUP(A2458, engagement_pivot!A:A, engagement_pivot!C:C, 0) &gt; 0,
  "Yes",
  "No"
)</f>
        <v>Yes</v>
      </c>
      <c r="R2458">
        <f t="shared" si="190"/>
        <v>24</v>
      </c>
      <c r="S2458" t="str">
        <f t="shared" si="191"/>
        <v>13–36 months</v>
      </c>
      <c r="T2458">
        <f>_xlfn.XLOOKUP(A2458,performance_pivot!$A:$A,performance_pivot!$B:$B,"Missing")</f>
        <v>4</v>
      </c>
      <c r="U2458">
        <f>_xlfn.XLOOKUP(A2458,compensation_cleaned!$A:$A,compensation_cleaned!$F:$F,"Missing")</f>
        <v>499723.03723404254</v>
      </c>
      <c r="V2458" t="str">
        <f t="shared" si="192"/>
        <v>Above Avg Pay</v>
      </c>
      <c r="W2458" t="str">
        <f t="shared" si="193"/>
        <v>High Performer</v>
      </c>
      <c r="Y2458" t="str">
        <f t="shared" si="194"/>
        <v>Well Aligned</v>
      </c>
    </row>
    <row r="2459" spans="1:25">
      <c r="A2459" s="11" t="s">
        <v>2645</v>
      </c>
      <c r="B2459" s="12" t="s">
        <v>11</v>
      </c>
      <c r="C2459" s="12">
        <v>39</v>
      </c>
      <c r="D2459" s="12" t="s">
        <v>12</v>
      </c>
      <c r="E2459" s="12" t="s">
        <v>33</v>
      </c>
      <c r="F2459" s="12" t="s">
        <v>34</v>
      </c>
      <c r="G2459" s="13">
        <v>43458</v>
      </c>
      <c r="H2459" s="12" t="s">
        <v>356</v>
      </c>
      <c r="I2459" s="12" t="s">
        <v>56</v>
      </c>
      <c r="J2459" s="14" t="s">
        <v>24</v>
      </c>
      <c r="K2459" t="str">
        <f>_xlfn.XLOOKUP(A2459,attrition_cleaned!$A:$A,attrition_cleaned!$B:$B,"Missing")</f>
        <v>Yes</v>
      </c>
      <c r="L2459" s="13">
        <v>43672</v>
      </c>
      <c r="M2459">
        <f>_xlfn.XLOOKUP(A2459,compensation_cleaned!$A:$A,compensation_cleaned!$B:$B,"Missing")</f>
        <v>923980</v>
      </c>
      <c r="N2459">
        <f>_xlfn.XLOOKUP(A2459,compensation_cleaned!$A:$A,compensation_cleaned!$C:$C,"Missing")</f>
        <v>101885</v>
      </c>
      <c r="O2459" t="str">
        <f>_xlfn.XLOOKUP(A2459,compensation_cleaned!$A:$A,compensation_cleaned!$D:$D,"Missing")</f>
        <v>L3</v>
      </c>
      <c r="P2459">
        <f>_xlfn.XLOOKUP(A2459,engagement_pivot!$A:$A,engagement_pivot!$B:$B,"Missing")</f>
        <v>3</v>
      </c>
      <c r="Q2459" t="str">
        <f>IF(
  _xlfn.XLOOKUP(A2459, engagement_pivot!A:A, engagement_pivot!C:C, 0) &gt; 0,
  "Yes",
  "No"
)</f>
        <v>Yes</v>
      </c>
      <c r="R2459">
        <f t="shared" si="190"/>
        <v>7</v>
      </c>
      <c r="S2459" t="str">
        <f t="shared" si="191"/>
        <v>0–12 months</v>
      </c>
      <c r="T2459">
        <f>_xlfn.XLOOKUP(A2459,performance_pivot!$A:$A,performance_pivot!$B:$B,"Missing")</f>
        <v>3</v>
      </c>
      <c r="U2459">
        <f>_xlfn.XLOOKUP(A2459,compensation_cleaned!$A:$A,compensation_cleaned!$F:$F,"Missing")</f>
        <v>1044648.4727722772</v>
      </c>
      <c r="V2459" t="str">
        <f t="shared" si="192"/>
        <v>Below Avg Pay</v>
      </c>
      <c r="W2459" t="str">
        <f t="shared" si="193"/>
        <v>Low/Avg Performer</v>
      </c>
      <c r="Y2459" t="str">
        <f t="shared" si="194"/>
        <v>Low Pay &amp; Low Performance</v>
      </c>
    </row>
    <row r="2460" spans="1:25">
      <c r="A2460" s="7" t="s">
        <v>2646</v>
      </c>
      <c r="B2460" s="8" t="s">
        <v>19</v>
      </c>
      <c r="C2460" s="8">
        <v>43</v>
      </c>
      <c r="D2460" s="8" t="s">
        <v>12</v>
      </c>
      <c r="E2460" s="8" t="s">
        <v>33</v>
      </c>
      <c r="F2460" s="8" t="s">
        <v>112</v>
      </c>
      <c r="G2460" s="9">
        <v>43864</v>
      </c>
      <c r="H2460" s="8" t="s">
        <v>329</v>
      </c>
      <c r="I2460" s="8" t="s">
        <v>56</v>
      </c>
      <c r="J2460" s="10" t="s">
        <v>24</v>
      </c>
      <c r="K2460" t="str">
        <f>_xlfn.XLOOKUP(A2460,attrition_cleaned!$A:$A,attrition_cleaned!$B:$B,"Missing")</f>
        <v>No</v>
      </c>
      <c r="L2460" s="9"/>
      <c r="M2460">
        <f>_xlfn.XLOOKUP(A2460,compensation_cleaned!$A:$A,compensation_cleaned!$B:$B,"Missing")</f>
        <v>841124</v>
      </c>
      <c r="N2460">
        <f>_xlfn.XLOOKUP(A2460,compensation_cleaned!$A:$A,compensation_cleaned!$C:$C,"Missing")</f>
        <v>52961</v>
      </c>
      <c r="O2460" t="str">
        <f>_xlfn.XLOOKUP(A2460,compensation_cleaned!$A:$A,compensation_cleaned!$D:$D,"Missing")</f>
        <v>L2</v>
      </c>
      <c r="P2460">
        <f>_xlfn.XLOOKUP(A2460,engagement_pivot!$A:$A,engagement_pivot!$B:$B,"Missing")</f>
        <v>2</v>
      </c>
      <c r="Q2460" t="str">
        <f>IF(
  _xlfn.XLOOKUP(A2460, engagement_pivot!A:A, engagement_pivot!C:C, 0) &gt; 0,
  "Yes",
  "No"
)</f>
        <v>Yes</v>
      </c>
      <c r="R2460">
        <f t="shared" si="190"/>
        <v>46</v>
      </c>
      <c r="S2460" t="str">
        <f t="shared" si="191"/>
        <v>37+ months</v>
      </c>
      <c r="T2460">
        <f>_xlfn.XLOOKUP(A2460,performance_pivot!$A:$A,performance_pivot!$B:$B,"Missing")</f>
        <v>4</v>
      </c>
      <c r="U2460">
        <f>_xlfn.XLOOKUP(A2460,compensation_cleaned!$A:$A,compensation_cleaned!$F:$F,"Missing")</f>
        <v>746435.40070921986</v>
      </c>
      <c r="V2460" t="str">
        <f t="shared" si="192"/>
        <v>Above Avg Pay</v>
      </c>
      <c r="W2460" t="str">
        <f t="shared" si="193"/>
        <v>High Performer</v>
      </c>
      <c r="Y2460" t="str">
        <f t="shared" si="194"/>
        <v>Well Aligned</v>
      </c>
    </row>
    <row r="2461" spans="1:25">
      <c r="A2461" s="11" t="s">
        <v>2647</v>
      </c>
      <c r="B2461" s="12" t="s">
        <v>19</v>
      </c>
      <c r="C2461" s="12">
        <v>39</v>
      </c>
      <c r="D2461" s="12" t="s">
        <v>12</v>
      </c>
      <c r="E2461" s="12" t="s">
        <v>13</v>
      </c>
      <c r="F2461" s="12" t="s">
        <v>14</v>
      </c>
      <c r="G2461" s="13">
        <v>45036</v>
      </c>
      <c r="H2461" s="12" t="s">
        <v>94</v>
      </c>
      <c r="I2461" s="12" t="s">
        <v>16</v>
      </c>
      <c r="J2461" s="14" t="s">
        <v>24</v>
      </c>
      <c r="K2461" t="str">
        <f>_xlfn.XLOOKUP(A2461,attrition_cleaned!$A:$A,attrition_cleaned!$B:$B,"Missing")</f>
        <v>No</v>
      </c>
      <c r="L2461" s="13"/>
      <c r="M2461">
        <f>_xlfn.XLOOKUP(A2461,compensation_cleaned!$A:$A,compensation_cleaned!$B:$B,"Missing")</f>
        <v>1477366</v>
      </c>
      <c r="N2461">
        <f>_xlfn.XLOOKUP(A2461,compensation_cleaned!$A:$A,compensation_cleaned!$C:$C,"Missing")</f>
        <v>150586</v>
      </c>
      <c r="O2461" t="str">
        <f>_xlfn.XLOOKUP(A2461,compensation_cleaned!$A:$A,compensation_cleaned!$D:$D,"Missing")</f>
        <v>L4</v>
      </c>
      <c r="P2461">
        <f>_xlfn.XLOOKUP(A2461,engagement_pivot!$A:$A,engagement_pivot!$B:$B,"Missing")</f>
        <v>3</v>
      </c>
      <c r="Q2461" t="str">
        <f>IF(
  _xlfn.XLOOKUP(A2461, engagement_pivot!A:A, engagement_pivot!C:C, 0) &gt; 0,
  "Yes",
  "No"
)</f>
        <v>Yes</v>
      </c>
      <c r="R2461">
        <f t="shared" si="190"/>
        <v>8</v>
      </c>
      <c r="S2461" t="str">
        <f t="shared" si="191"/>
        <v>0–12 months</v>
      </c>
      <c r="T2461">
        <f>_xlfn.XLOOKUP(A2461,performance_pivot!$A:$A,performance_pivot!$B:$B,"Missing")</f>
        <v>3.5</v>
      </c>
      <c r="U2461">
        <f>_xlfn.XLOOKUP(A2461,compensation_cleaned!$A:$A,compensation_cleaned!$F:$F,"Missing")</f>
        <v>1044648.4727722772</v>
      </c>
      <c r="V2461" t="str">
        <f t="shared" si="192"/>
        <v>Above Avg Pay</v>
      </c>
      <c r="W2461" t="str">
        <f t="shared" si="193"/>
        <v>Low/Avg Performer</v>
      </c>
      <c r="Y2461" t="str">
        <f t="shared" si="194"/>
        <v>Overpaid Low Performer</v>
      </c>
    </row>
    <row r="2462" spans="1:25">
      <c r="A2462" s="7" t="s">
        <v>2648</v>
      </c>
      <c r="B2462" s="8" t="s">
        <v>11</v>
      </c>
      <c r="C2462" s="8">
        <v>39</v>
      </c>
      <c r="D2462" s="8" t="s">
        <v>12</v>
      </c>
      <c r="E2462" s="8" t="s">
        <v>49</v>
      </c>
      <c r="F2462" s="8" t="s">
        <v>65</v>
      </c>
      <c r="G2462" s="9">
        <v>45111</v>
      </c>
      <c r="H2462" s="8" t="s">
        <v>552</v>
      </c>
      <c r="I2462" s="8" t="s">
        <v>56</v>
      </c>
      <c r="J2462" s="10" t="s">
        <v>17</v>
      </c>
      <c r="K2462" t="str">
        <f>_xlfn.XLOOKUP(A2462,attrition_cleaned!$A:$A,attrition_cleaned!$B:$B,"Missing")</f>
        <v>No</v>
      </c>
      <c r="L2462" s="9"/>
      <c r="M2462">
        <f>_xlfn.XLOOKUP(A2462,compensation_cleaned!$A:$A,compensation_cleaned!$B:$B,"Missing")</f>
        <v>642120</v>
      </c>
      <c r="N2462">
        <f>_xlfn.XLOOKUP(A2462,compensation_cleaned!$A:$A,compensation_cleaned!$C:$C,"Missing")</f>
        <v>91647</v>
      </c>
      <c r="O2462" t="str">
        <f>_xlfn.XLOOKUP(A2462,compensation_cleaned!$A:$A,compensation_cleaned!$D:$D,"Missing")</f>
        <v>L2</v>
      </c>
      <c r="P2462">
        <f>_xlfn.XLOOKUP(A2462,engagement_pivot!$A:$A,engagement_pivot!$B:$B,"Missing")</f>
        <v>2</v>
      </c>
      <c r="Q2462" t="str">
        <f>IF(
  _xlfn.XLOOKUP(A2462, engagement_pivot!A:A, engagement_pivot!C:C, 0) &gt; 0,
  "Yes",
  "No"
)</f>
        <v>Yes</v>
      </c>
      <c r="R2462">
        <f t="shared" si="190"/>
        <v>5</v>
      </c>
      <c r="S2462" t="str">
        <f t="shared" si="191"/>
        <v>0–12 months</v>
      </c>
      <c r="T2462">
        <f>_xlfn.XLOOKUP(A2462,performance_pivot!$A:$A,performance_pivot!$B:$B,"Missing")</f>
        <v>3.3333333333333335</v>
      </c>
      <c r="U2462">
        <f>_xlfn.XLOOKUP(A2462,compensation_cleaned!$A:$A,compensation_cleaned!$F:$F,"Missing")</f>
        <v>746435.40070921986</v>
      </c>
      <c r="V2462" t="str">
        <f t="shared" si="192"/>
        <v>Below Avg Pay</v>
      </c>
      <c r="W2462" t="str">
        <f t="shared" si="193"/>
        <v>Low/Avg Performer</v>
      </c>
      <c r="Y2462" t="str">
        <f t="shared" si="194"/>
        <v>Low Pay &amp; Low Performance</v>
      </c>
    </row>
    <row r="2463" spans="1:25">
      <c r="A2463" s="11" t="s">
        <v>2649</v>
      </c>
      <c r="B2463" s="12" t="s">
        <v>19</v>
      </c>
      <c r="C2463" s="12">
        <v>26</v>
      </c>
      <c r="D2463" s="12" t="s">
        <v>12</v>
      </c>
      <c r="E2463" s="12" t="s">
        <v>37</v>
      </c>
      <c r="F2463" s="12" t="s">
        <v>43</v>
      </c>
      <c r="G2463" s="13">
        <v>45175</v>
      </c>
      <c r="H2463" s="12" t="s">
        <v>122</v>
      </c>
      <c r="I2463" s="12" t="s">
        <v>70</v>
      </c>
      <c r="J2463" s="14" t="s">
        <v>24</v>
      </c>
      <c r="K2463" t="str">
        <f>_xlfn.XLOOKUP(A2463,attrition_cleaned!$A:$A,attrition_cleaned!$B:$B,"Missing")</f>
        <v>No</v>
      </c>
      <c r="L2463" s="13"/>
      <c r="M2463">
        <f>_xlfn.XLOOKUP(A2463,compensation_cleaned!$A:$A,compensation_cleaned!$B:$B,"Missing")</f>
        <v>1683369</v>
      </c>
      <c r="N2463">
        <f>_xlfn.XLOOKUP(A2463,compensation_cleaned!$A:$A,compensation_cleaned!$C:$C,"Missing")</f>
        <v>244565</v>
      </c>
      <c r="O2463" t="str">
        <f>_xlfn.XLOOKUP(A2463,compensation_cleaned!$A:$A,compensation_cleaned!$D:$D,"Missing")</f>
        <v>L5</v>
      </c>
      <c r="P2463">
        <f>_xlfn.XLOOKUP(A2463,engagement_pivot!$A:$A,engagement_pivot!$B:$B,"Missing")</f>
        <v>4</v>
      </c>
      <c r="Q2463" t="str">
        <f>IF(
  _xlfn.XLOOKUP(A2463, engagement_pivot!A:A, engagement_pivot!C:C, 0) &gt; 0,
  "Yes",
  "No"
)</f>
        <v>Yes</v>
      </c>
      <c r="R2463">
        <f t="shared" si="190"/>
        <v>3</v>
      </c>
      <c r="S2463" t="str">
        <f t="shared" si="191"/>
        <v>0–12 months</v>
      </c>
      <c r="T2463">
        <f>_xlfn.XLOOKUP(A2463,performance_pivot!$A:$A,performance_pivot!$B:$B,"Missing")</f>
        <v>3.3333333333333335</v>
      </c>
      <c r="U2463">
        <f>_xlfn.XLOOKUP(A2463,compensation_cleaned!$A:$A,compensation_cleaned!$F:$F,"Missing")</f>
        <v>1044648.4727722772</v>
      </c>
      <c r="V2463" t="str">
        <f t="shared" si="192"/>
        <v>Above Avg Pay</v>
      </c>
      <c r="W2463" t="str">
        <f t="shared" si="193"/>
        <v>Low/Avg Performer</v>
      </c>
      <c r="Y2463" t="str">
        <f t="shared" si="194"/>
        <v>Overpaid Low Performer</v>
      </c>
    </row>
    <row r="2464" spans="1:25">
      <c r="A2464" s="7" t="s">
        <v>2650</v>
      </c>
      <c r="B2464" s="8" t="s">
        <v>11</v>
      </c>
      <c r="C2464" s="8">
        <v>37</v>
      </c>
      <c r="D2464" s="8" t="s">
        <v>12</v>
      </c>
      <c r="E2464" s="8" t="s">
        <v>13</v>
      </c>
      <c r="F2464" s="8" t="s">
        <v>21</v>
      </c>
      <c r="G2464" s="9">
        <v>43693</v>
      </c>
      <c r="H2464" s="8" t="s">
        <v>120</v>
      </c>
      <c r="I2464" s="8" t="s">
        <v>56</v>
      </c>
      <c r="J2464" s="10" t="s">
        <v>24</v>
      </c>
      <c r="K2464" t="str">
        <f>_xlfn.XLOOKUP(A2464,attrition_cleaned!$A:$A,attrition_cleaned!$B:$B,"Missing")</f>
        <v>No</v>
      </c>
      <c r="L2464" s="9"/>
      <c r="M2464">
        <f>_xlfn.XLOOKUP(A2464,compensation_cleaned!$A:$A,compensation_cleaned!$B:$B,"Missing")</f>
        <v>776021</v>
      </c>
      <c r="N2464">
        <f>_xlfn.XLOOKUP(A2464,compensation_cleaned!$A:$A,compensation_cleaned!$C:$C,"Missing")</f>
        <v>79257</v>
      </c>
      <c r="O2464" t="str">
        <f>_xlfn.XLOOKUP(A2464,compensation_cleaned!$A:$A,compensation_cleaned!$D:$D,"Missing")</f>
        <v>L2</v>
      </c>
      <c r="P2464">
        <f>_xlfn.XLOOKUP(A2464,engagement_pivot!$A:$A,engagement_pivot!$B:$B,"Missing")</f>
        <v>2.6666666666666665</v>
      </c>
      <c r="Q2464" t="str">
        <f>IF(
  _xlfn.XLOOKUP(A2464, engagement_pivot!A:A, engagement_pivot!C:C, 0) &gt; 0,
  "Yes",
  "No"
)</f>
        <v>Yes</v>
      </c>
      <c r="R2464">
        <f t="shared" si="190"/>
        <v>52</v>
      </c>
      <c r="S2464" t="str">
        <f t="shared" si="191"/>
        <v>37+ months</v>
      </c>
      <c r="T2464">
        <f>_xlfn.XLOOKUP(A2464,performance_pivot!$A:$A,performance_pivot!$B:$B,"Missing")</f>
        <v>3.6666666666666665</v>
      </c>
      <c r="U2464">
        <f>_xlfn.XLOOKUP(A2464,compensation_cleaned!$A:$A,compensation_cleaned!$F:$F,"Missing")</f>
        <v>746435.40070921986</v>
      </c>
      <c r="V2464" t="str">
        <f t="shared" si="192"/>
        <v>Above Avg Pay</v>
      </c>
      <c r="W2464" t="str">
        <f t="shared" si="193"/>
        <v>Low/Avg Performer</v>
      </c>
      <c r="Y2464" t="str">
        <f t="shared" si="194"/>
        <v>Overpaid Low Performer</v>
      </c>
    </row>
    <row r="2465" spans="1:25">
      <c r="A2465" s="11" t="s">
        <v>2651</v>
      </c>
      <c r="B2465" s="12" t="s">
        <v>19</v>
      </c>
      <c r="C2465" s="12">
        <v>24</v>
      </c>
      <c r="D2465" s="12" t="s">
        <v>12</v>
      </c>
      <c r="E2465" s="12" t="s">
        <v>26</v>
      </c>
      <c r="F2465" s="12" t="s">
        <v>58</v>
      </c>
      <c r="G2465" s="13">
        <v>44655</v>
      </c>
      <c r="H2465" s="12" t="s">
        <v>30</v>
      </c>
      <c r="I2465" s="12" t="s">
        <v>56</v>
      </c>
      <c r="J2465" s="14" t="s">
        <v>24</v>
      </c>
      <c r="K2465" t="str">
        <f>_xlfn.XLOOKUP(A2465,attrition_cleaned!$A:$A,attrition_cleaned!$B:$B,"Missing")</f>
        <v>No</v>
      </c>
      <c r="L2465" s="13"/>
      <c r="M2465">
        <f>_xlfn.XLOOKUP(A2465,compensation_cleaned!$A:$A,compensation_cleaned!$B:$B,"Missing")</f>
        <v>1917769</v>
      </c>
      <c r="N2465">
        <f>_xlfn.XLOOKUP(A2465,compensation_cleaned!$A:$A,compensation_cleaned!$C:$C,"Missing")</f>
        <v>103469</v>
      </c>
      <c r="O2465" t="str">
        <f>_xlfn.XLOOKUP(A2465,compensation_cleaned!$A:$A,compensation_cleaned!$D:$D,"Missing")</f>
        <v>L5</v>
      </c>
      <c r="P2465">
        <f>_xlfn.XLOOKUP(A2465,engagement_pivot!$A:$A,engagement_pivot!$B:$B,"Missing")</f>
        <v>4</v>
      </c>
      <c r="Q2465" t="str">
        <f>IF(
  _xlfn.XLOOKUP(A2465, engagement_pivot!A:A, engagement_pivot!C:C, 0) &gt; 0,
  "Yes",
  "No"
)</f>
        <v>Yes</v>
      </c>
      <c r="R2465">
        <f t="shared" si="190"/>
        <v>20</v>
      </c>
      <c r="S2465" t="str">
        <f t="shared" si="191"/>
        <v>13–36 months</v>
      </c>
      <c r="T2465">
        <f>_xlfn.XLOOKUP(A2465,performance_pivot!$A:$A,performance_pivot!$B:$B,"Missing")</f>
        <v>4.25</v>
      </c>
      <c r="U2465">
        <f>_xlfn.XLOOKUP(A2465,compensation_cleaned!$A:$A,compensation_cleaned!$F:$F,"Missing")</f>
        <v>1044648.4727722772</v>
      </c>
      <c r="V2465" t="str">
        <f t="shared" si="192"/>
        <v>Above Avg Pay</v>
      </c>
      <c r="W2465" t="str">
        <f t="shared" si="193"/>
        <v>High Performer</v>
      </c>
      <c r="Y2465" t="str">
        <f t="shared" si="194"/>
        <v>Well Aligned</v>
      </c>
    </row>
    <row r="2466" spans="1:25">
      <c r="A2466" s="7" t="s">
        <v>2652</v>
      </c>
      <c r="B2466" s="8" t="s">
        <v>19</v>
      </c>
      <c r="C2466" s="8">
        <v>35</v>
      </c>
      <c r="D2466" s="8" t="s">
        <v>20</v>
      </c>
      <c r="E2466" s="8" t="s">
        <v>26</v>
      </c>
      <c r="F2466" s="8" t="s">
        <v>27</v>
      </c>
      <c r="G2466" s="9">
        <v>43933</v>
      </c>
      <c r="H2466" s="8" t="s">
        <v>96</v>
      </c>
      <c r="I2466" s="8" t="s">
        <v>31</v>
      </c>
      <c r="J2466" s="10" t="s">
        <v>17</v>
      </c>
      <c r="K2466" t="str">
        <f>_xlfn.XLOOKUP(A2466,attrition_cleaned!$A:$A,attrition_cleaned!$B:$B,"Missing")</f>
        <v>Yes</v>
      </c>
      <c r="L2466" s="9">
        <v>45278</v>
      </c>
      <c r="M2466">
        <f>_xlfn.XLOOKUP(A2466,compensation_cleaned!$A:$A,compensation_cleaned!$B:$B,"Missing")</f>
        <v>820309</v>
      </c>
      <c r="N2466">
        <f>_xlfn.XLOOKUP(A2466,compensation_cleaned!$A:$A,compensation_cleaned!$C:$C,"Missing")</f>
        <v>79062</v>
      </c>
      <c r="O2466" t="str">
        <f>_xlfn.XLOOKUP(A2466,compensation_cleaned!$A:$A,compensation_cleaned!$D:$D,"Missing")</f>
        <v>L2</v>
      </c>
      <c r="P2466">
        <f>_xlfn.XLOOKUP(A2466,engagement_pivot!$A:$A,engagement_pivot!$B:$B,"Missing")</f>
        <v>3</v>
      </c>
      <c r="Q2466" t="str">
        <f>IF(
  _xlfn.XLOOKUP(A2466, engagement_pivot!A:A, engagement_pivot!C:C, 0) &gt; 0,
  "Yes",
  "No"
)</f>
        <v>Yes</v>
      </c>
      <c r="R2466">
        <f t="shared" si="190"/>
        <v>44</v>
      </c>
      <c r="S2466" t="str">
        <f t="shared" si="191"/>
        <v>37+ months</v>
      </c>
      <c r="T2466">
        <f>_xlfn.XLOOKUP(A2466,performance_pivot!$A:$A,performance_pivot!$B:$B,"Missing")</f>
        <v>3.5</v>
      </c>
      <c r="U2466">
        <f>_xlfn.XLOOKUP(A2466,compensation_cleaned!$A:$A,compensation_cleaned!$F:$F,"Missing")</f>
        <v>746435.40070921986</v>
      </c>
      <c r="V2466" t="str">
        <f t="shared" si="192"/>
        <v>Above Avg Pay</v>
      </c>
      <c r="W2466" t="str">
        <f t="shared" si="193"/>
        <v>Low/Avg Performer</v>
      </c>
      <c r="Y2466" t="str">
        <f t="shared" si="194"/>
        <v>Overpaid Low Performer</v>
      </c>
    </row>
    <row r="2467" spans="1:25">
      <c r="A2467" s="11" t="s">
        <v>2653</v>
      </c>
      <c r="B2467" s="12" t="s">
        <v>19</v>
      </c>
      <c r="C2467" s="12">
        <v>29</v>
      </c>
      <c r="D2467" s="12" t="s">
        <v>12</v>
      </c>
      <c r="E2467" s="12" t="s">
        <v>26</v>
      </c>
      <c r="F2467" s="12" t="s">
        <v>58</v>
      </c>
      <c r="G2467" s="13">
        <v>43026</v>
      </c>
      <c r="H2467" s="12" t="s">
        <v>218</v>
      </c>
      <c r="I2467" s="12" t="s">
        <v>31</v>
      </c>
      <c r="J2467" s="14" t="s">
        <v>24</v>
      </c>
      <c r="K2467" t="str">
        <f>_xlfn.XLOOKUP(A2467,attrition_cleaned!$A:$A,attrition_cleaned!$B:$B,"Missing")</f>
        <v>No</v>
      </c>
      <c r="L2467" s="13"/>
      <c r="M2467">
        <f>_xlfn.XLOOKUP(A2467,compensation_cleaned!$A:$A,compensation_cleaned!$B:$B,"Missing")</f>
        <v>704238</v>
      </c>
      <c r="N2467">
        <f>_xlfn.XLOOKUP(A2467,compensation_cleaned!$A:$A,compensation_cleaned!$C:$C,"Missing")</f>
        <v>72929</v>
      </c>
      <c r="O2467" t="str">
        <f>_xlfn.XLOOKUP(A2467,compensation_cleaned!$A:$A,compensation_cleaned!$D:$D,"Missing")</f>
        <v>L2</v>
      </c>
      <c r="P2467">
        <f>_xlfn.XLOOKUP(A2467,engagement_pivot!$A:$A,engagement_pivot!$B:$B,"Missing")</f>
        <v>2.6666666666666665</v>
      </c>
      <c r="Q2467" t="str">
        <f>IF(
  _xlfn.XLOOKUP(A2467, engagement_pivot!A:A, engagement_pivot!C:C, 0) &gt; 0,
  "Yes",
  "No"
)</f>
        <v>Yes</v>
      </c>
      <c r="R2467">
        <f t="shared" si="190"/>
        <v>74</v>
      </c>
      <c r="S2467" t="str">
        <f t="shared" si="191"/>
        <v>37+ months</v>
      </c>
      <c r="T2467">
        <f>_xlfn.XLOOKUP(A2467,performance_pivot!$A:$A,performance_pivot!$B:$B,"Missing")</f>
        <v>3.5</v>
      </c>
      <c r="U2467">
        <f>_xlfn.XLOOKUP(A2467,compensation_cleaned!$A:$A,compensation_cleaned!$F:$F,"Missing")</f>
        <v>746435.40070921986</v>
      </c>
      <c r="V2467" t="str">
        <f t="shared" si="192"/>
        <v>Below Avg Pay</v>
      </c>
      <c r="W2467" t="str">
        <f t="shared" si="193"/>
        <v>Low/Avg Performer</v>
      </c>
      <c r="Y2467" t="str">
        <f t="shared" si="194"/>
        <v>Low Pay &amp; Low Performance</v>
      </c>
    </row>
    <row r="2468" spans="1:25">
      <c r="A2468" s="7" t="s">
        <v>2654</v>
      </c>
      <c r="B2468" s="8" t="s">
        <v>19</v>
      </c>
      <c r="C2468" s="8">
        <v>37</v>
      </c>
      <c r="D2468" s="8" t="s">
        <v>20</v>
      </c>
      <c r="E2468" s="8" t="s">
        <v>13</v>
      </c>
      <c r="F2468" s="8" t="s">
        <v>21</v>
      </c>
      <c r="G2468" s="9">
        <v>43481</v>
      </c>
      <c r="H2468" s="8" t="s">
        <v>22</v>
      </c>
      <c r="I2468" s="8" t="s">
        <v>70</v>
      </c>
      <c r="J2468" s="10" t="s">
        <v>17</v>
      </c>
      <c r="K2468" t="str">
        <f>_xlfn.XLOOKUP(A2468,attrition_cleaned!$A:$A,attrition_cleaned!$B:$B,"Missing")</f>
        <v>Yes</v>
      </c>
      <c r="L2468" s="9">
        <v>44141</v>
      </c>
      <c r="M2468">
        <f>_xlfn.XLOOKUP(A2468,compensation_cleaned!$A:$A,compensation_cleaned!$B:$B,"Missing")</f>
        <v>933829</v>
      </c>
      <c r="N2468">
        <f>_xlfn.XLOOKUP(A2468,compensation_cleaned!$A:$A,compensation_cleaned!$C:$C,"Missing")</f>
        <v>50773</v>
      </c>
      <c r="O2468" t="str">
        <f>_xlfn.XLOOKUP(A2468,compensation_cleaned!$A:$A,compensation_cleaned!$D:$D,"Missing")</f>
        <v>L3</v>
      </c>
      <c r="P2468">
        <f>_xlfn.XLOOKUP(A2468,engagement_pivot!$A:$A,engagement_pivot!$B:$B,"Missing")</f>
        <v>1</v>
      </c>
      <c r="Q2468" t="str">
        <f>IF(
  _xlfn.XLOOKUP(A2468, engagement_pivot!A:A, engagement_pivot!C:C, 0) &gt; 0,
  "Yes",
  "No"
)</f>
        <v>Yes</v>
      </c>
      <c r="R2468">
        <f t="shared" si="190"/>
        <v>21</v>
      </c>
      <c r="S2468" t="str">
        <f t="shared" si="191"/>
        <v>13–36 months</v>
      </c>
      <c r="T2468">
        <f>_xlfn.XLOOKUP(A2468,performance_pivot!$A:$A,performance_pivot!$B:$B,"Missing")</f>
        <v>3.75</v>
      </c>
      <c r="U2468">
        <f>_xlfn.XLOOKUP(A2468,compensation_cleaned!$A:$A,compensation_cleaned!$F:$F,"Missing")</f>
        <v>1044648.4727722772</v>
      </c>
      <c r="V2468" t="str">
        <f t="shared" si="192"/>
        <v>Below Avg Pay</v>
      </c>
      <c r="W2468" t="str">
        <f t="shared" si="193"/>
        <v>Low/Avg Performer</v>
      </c>
      <c r="Y2468" t="str">
        <f t="shared" si="194"/>
        <v>Low Pay &amp; Low Performance</v>
      </c>
    </row>
    <row r="2469" spans="1:25">
      <c r="A2469" s="11" t="s">
        <v>2655</v>
      </c>
      <c r="B2469" s="12" t="s">
        <v>19</v>
      </c>
      <c r="C2469" s="12">
        <v>22</v>
      </c>
      <c r="D2469" s="12" t="s">
        <v>12</v>
      </c>
      <c r="E2469" s="12" t="s">
        <v>33</v>
      </c>
      <c r="F2469" s="12" t="s">
        <v>112</v>
      </c>
      <c r="G2469" s="13">
        <v>44746</v>
      </c>
      <c r="H2469" s="12" t="s">
        <v>275</v>
      </c>
      <c r="I2469" s="12" t="s">
        <v>31</v>
      </c>
      <c r="J2469" s="14" t="s">
        <v>24</v>
      </c>
      <c r="K2469" t="str">
        <f>_xlfn.XLOOKUP(A2469,attrition_cleaned!$A:$A,attrition_cleaned!$B:$B,"Missing")</f>
        <v>No</v>
      </c>
      <c r="L2469" s="13"/>
      <c r="M2469">
        <f>_xlfn.XLOOKUP(A2469,compensation_cleaned!$A:$A,compensation_cleaned!$B:$B,"Missing")</f>
        <v>828932</v>
      </c>
      <c r="N2469">
        <f>_xlfn.XLOOKUP(A2469,compensation_cleaned!$A:$A,compensation_cleaned!$C:$C,"Missing")</f>
        <v>51670</v>
      </c>
      <c r="O2469" t="str">
        <f>_xlfn.XLOOKUP(A2469,compensation_cleaned!$A:$A,compensation_cleaned!$D:$D,"Missing")</f>
        <v>L2</v>
      </c>
      <c r="P2469">
        <f>_xlfn.XLOOKUP(A2469,engagement_pivot!$A:$A,engagement_pivot!$B:$B,"Missing")</f>
        <v>3</v>
      </c>
      <c r="Q2469" t="str">
        <f>IF(
  _xlfn.XLOOKUP(A2469, engagement_pivot!A:A, engagement_pivot!C:C, 0) &gt; 0,
  "Yes",
  "No"
)</f>
        <v>Yes</v>
      </c>
      <c r="R2469">
        <f t="shared" si="190"/>
        <v>17</v>
      </c>
      <c r="S2469" t="str">
        <f t="shared" si="191"/>
        <v>13–36 months</v>
      </c>
      <c r="T2469">
        <f>_xlfn.XLOOKUP(A2469,performance_pivot!$A:$A,performance_pivot!$B:$B,"Missing")</f>
        <v>3.25</v>
      </c>
      <c r="U2469">
        <f>_xlfn.XLOOKUP(A2469,compensation_cleaned!$A:$A,compensation_cleaned!$F:$F,"Missing")</f>
        <v>746435.40070921986</v>
      </c>
      <c r="V2469" t="str">
        <f t="shared" si="192"/>
        <v>Above Avg Pay</v>
      </c>
      <c r="W2469" t="str">
        <f t="shared" si="193"/>
        <v>Low/Avg Performer</v>
      </c>
      <c r="Y2469" t="str">
        <f t="shared" si="194"/>
        <v>Overpaid Low Performer</v>
      </c>
    </row>
    <row r="2470" spans="1:25">
      <c r="A2470" s="7" t="s">
        <v>2656</v>
      </c>
      <c r="B2470" s="8" t="s">
        <v>11</v>
      </c>
      <c r="C2470" s="8">
        <v>22</v>
      </c>
      <c r="D2470" s="8" t="s">
        <v>20</v>
      </c>
      <c r="E2470" s="8" t="s">
        <v>26</v>
      </c>
      <c r="F2470" s="8" t="s">
        <v>27</v>
      </c>
      <c r="G2470" s="9">
        <v>43051</v>
      </c>
      <c r="H2470" s="8" t="s">
        <v>552</v>
      </c>
      <c r="I2470" s="8" t="s">
        <v>16</v>
      </c>
      <c r="J2470" s="10" t="s">
        <v>24</v>
      </c>
      <c r="K2470" t="str">
        <f>_xlfn.XLOOKUP(A2470,attrition_cleaned!$A:$A,attrition_cleaned!$B:$B,"Missing")</f>
        <v>Yes</v>
      </c>
      <c r="L2470" s="9">
        <v>43999</v>
      </c>
      <c r="M2470">
        <f>_xlfn.XLOOKUP(A2470,compensation_cleaned!$A:$A,compensation_cleaned!$B:$B,"Missing")</f>
        <v>794348</v>
      </c>
      <c r="N2470">
        <f>_xlfn.XLOOKUP(A2470,compensation_cleaned!$A:$A,compensation_cleaned!$C:$C,"Missing")</f>
        <v>86892</v>
      </c>
      <c r="O2470" t="str">
        <f>_xlfn.XLOOKUP(A2470,compensation_cleaned!$A:$A,compensation_cleaned!$D:$D,"Missing")</f>
        <v>L2</v>
      </c>
      <c r="P2470">
        <f>_xlfn.XLOOKUP(A2470,engagement_pivot!$A:$A,engagement_pivot!$B:$B,"Missing")</f>
        <v>2</v>
      </c>
      <c r="Q2470" t="str">
        <f>IF(
  _xlfn.XLOOKUP(A2470, engagement_pivot!A:A, engagement_pivot!C:C, 0) &gt; 0,
  "Yes",
  "No"
)</f>
        <v>Yes</v>
      </c>
      <c r="R2470">
        <f t="shared" si="190"/>
        <v>31</v>
      </c>
      <c r="S2470" t="str">
        <f t="shared" si="191"/>
        <v>13–36 months</v>
      </c>
      <c r="T2470">
        <f>_xlfn.XLOOKUP(A2470,performance_pivot!$A:$A,performance_pivot!$B:$B,"Missing")</f>
        <v>2.75</v>
      </c>
      <c r="U2470">
        <f>_xlfn.XLOOKUP(A2470,compensation_cleaned!$A:$A,compensation_cleaned!$F:$F,"Missing")</f>
        <v>746435.40070921986</v>
      </c>
      <c r="V2470" t="str">
        <f t="shared" si="192"/>
        <v>Above Avg Pay</v>
      </c>
      <c r="W2470" t="str">
        <f t="shared" si="193"/>
        <v>Low/Avg Performer</v>
      </c>
      <c r="Y2470" t="str">
        <f t="shared" si="194"/>
        <v>Overpaid Low Performer</v>
      </c>
    </row>
    <row r="2471" spans="1:25">
      <c r="A2471" s="11" t="s">
        <v>2657</v>
      </c>
      <c r="B2471" s="12" t="s">
        <v>11</v>
      </c>
      <c r="C2471" s="12">
        <v>40</v>
      </c>
      <c r="D2471" s="12" t="s">
        <v>12</v>
      </c>
      <c r="E2471" s="12" t="s">
        <v>49</v>
      </c>
      <c r="F2471" s="12" t="s">
        <v>65</v>
      </c>
      <c r="G2471" s="13">
        <v>44322</v>
      </c>
      <c r="H2471" s="12" t="s">
        <v>444</v>
      </c>
      <c r="I2471" s="12" t="s">
        <v>31</v>
      </c>
      <c r="J2471" s="14" t="s">
        <v>24</v>
      </c>
      <c r="K2471" t="str">
        <f>_xlfn.XLOOKUP(A2471,attrition_cleaned!$A:$A,attrition_cleaned!$B:$B,"Missing")</f>
        <v>Yes</v>
      </c>
      <c r="L2471" s="13">
        <v>45815</v>
      </c>
      <c r="M2471">
        <f>_xlfn.XLOOKUP(A2471,compensation_cleaned!$A:$A,compensation_cleaned!$B:$B,"Missing")</f>
        <v>951109</v>
      </c>
      <c r="N2471">
        <f>_xlfn.XLOOKUP(A2471,compensation_cleaned!$A:$A,compensation_cleaned!$C:$C,"Missing")</f>
        <v>131795</v>
      </c>
      <c r="O2471" t="str">
        <f>_xlfn.XLOOKUP(A2471,compensation_cleaned!$A:$A,compensation_cleaned!$D:$D,"Missing")</f>
        <v>L3</v>
      </c>
      <c r="P2471">
        <f>_xlfn.XLOOKUP(A2471,engagement_pivot!$A:$A,engagement_pivot!$B:$B,"Missing")</f>
        <v>4.333333333333333</v>
      </c>
      <c r="Q2471" t="str">
        <f>IF(
  _xlfn.XLOOKUP(A2471, engagement_pivot!A:A, engagement_pivot!C:C, 0) &gt; 0,
  "Yes",
  "No"
)</f>
        <v>Yes</v>
      </c>
      <c r="R2471">
        <f t="shared" si="190"/>
        <v>49</v>
      </c>
      <c r="S2471" t="str">
        <f t="shared" si="191"/>
        <v>37+ months</v>
      </c>
      <c r="T2471">
        <f>_xlfn.XLOOKUP(A2471,performance_pivot!$A:$A,performance_pivot!$B:$B,"Missing")</f>
        <v>3</v>
      </c>
      <c r="U2471">
        <f>_xlfn.XLOOKUP(A2471,compensation_cleaned!$A:$A,compensation_cleaned!$F:$F,"Missing")</f>
        <v>1044648.4727722772</v>
      </c>
      <c r="V2471" t="str">
        <f t="shared" si="192"/>
        <v>Below Avg Pay</v>
      </c>
      <c r="W2471" t="str">
        <f t="shared" si="193"/>
        <v>Low/Avg Performer</v>
      </c>
      <c r="Y2471" t="str">
        <f t="shared" si="194"/>
        <v>Low Pay &amp; Low Performance</v>
      </c>
    </row>
    <row r="2472" spans="1:25">
      <c r="A2472" s="7" t="s">
        <v>2658</v>
      </c>
      <c r="B2472" s="8" t="s">
        <v>19</v>
      </c>
      <c r="C2472" s="8">
        <v>30</v>
      </c>
      <c r="D2472" s="8" t="s">
        <v>12</v>
      </c>
      <c r="E2472" s="8" t="s">
        <v>26</v>
      </c>
      <c r="F2472" s="8" t="s">
        <v>27</v>
      </c>
      <c r="G2472" s="9">
        <v>43592</v>
      </c>
      <c r="H2472" s="8" t="s">
        <v>229</v>
      </c>
      <c r="I2472" s="8" t="s">
        <v>70</v>
      </c>
      <c r="J2472" s="10" t="s">
        <v>24</v>
      </c>
      <c r="K2472" t="str">
        <f>_xlfn.XLOOKUP(A2472,attrition_cleaned!$A:$A,attrition_cleaned!$B:$B,"Missing")</f>
        <v>No</v>
      </c>
      <c r="L2472" s="9"/>
      <c r="M2472">
        <f>_xlfn.XLOOKUP(A2472,compensation_cleaned!$A:$A,compensation_cleaned!$B:$B,"Missing")</f>
        <v>561435</v>
      </c>
      <c r="N2472">
        <f>_xlfn.XLOOKUP(A2472,compensation_cleaned!$A:$A,compensation_cleaned!$C:$C,"Missing")</f>
        <v>32604</v>
      </c>
      <c r="O2472" t="str">
        <f>_xlfn.XLOOKUP(A2472,compensation_cleaned!$A:$A,compensation_cleaned!$D:$D,"Missing")</f>
        <v>L1</v>
      </c>
      <c r="P2472">
        <f>_xlfn.XLOOKUP(A2472,engagement_pivot!$A:$A,engagement_pivot!$B:$B,"Missing")</f>
        <v>5</v>
      </c>
      <c r="Q2472" t="str">
        <f>IF(
  _xlfn.XLOOKUP(A2472, engagement_pivot!A:A, engagement_pivot!C:C, 0) &gt; 0,
  "Yes",
  "No"
)</f>
        <v>Yes</v>
      </c>
      <c r="R2472">
        <f t="shared" si="190"/>
        <v>55</v>
      </c>
      <c r="S2472" t="str">
        <f t="shared" si="191"/>
        <v>37+ months</v>
      </c>
      <c r="T2472">
        <f>_xlfn.XLOOKUP(A2472,performance_pivot!$A:$A,performance_pivot!$B:$B,"Missing")</f>
        <v>4</v>
      </c>
      <c r="U2472">
        <f>_xlfn.XLOOKUP(A2472,compensation_cleaned!$A:$A,compensation_cleaned!$F:$F,"Missing")</f>
        <v>499723.03723404254</v>
      </c>
      <c r="V2472" t="str">
        <f t="shared" si="192"/>
        <v>Above Avg Pay</v>
      </c>
      <c r="W2472" t="str">
        <f t="shared" si="193"/>
        <v>High Performer</v>
      </c>
      <c r="Y2472" t="str">
        <f t="shared" si="194"/>
        <v>Well Aligned</v>
      </c>
    </row>
    <row r="2473" spans="1:25">
      <c r="A2473" s="11" t="s">
        <v>2659</v>
      </c>
      <c r="B2473" s="12" t="s">
        <v>19</v>
      </c>
      <c r="C2473" s="12">
        <v>29</v>
      </c>
      <c r="D2473" s="12" t="s">
        <v>20</v>
      </c>
      <c r="E2473" s="12" t="s">
        <v>49</v>
      </c>
      <c r="F2473" s="12" t="s">
        <v>65</v>
      </c>
      <c r="G2473" s="13">
        <v>43603</v>
      </c>
      <c r="H2473" s="12" t="s">
        <v>358</v>
      </c>
      <c r="I2473" s="12" t="s">
        <v>70</v>
      </c>
      <c r="J2473" s="14" t="s">
        <v>24</v>
      </c>
      <c r="K2473" t="str">
        <f>_xlfn.XLOOKUP(A2473,attrition_cleaned!$A:$A,attrition_cleaned!$B:$B,"Missing")</f>
        <v>No</v>
      </c>
      <c r="L2473" s="13"/>
      <c r="M2473">
        <f>_xlfn.XLOOKUP(A2473,compensation_cleaned!$A:$A,compensation_cleaned!$B:$B,"Missing")</f>
        <v>1400363</v>
      </c>
      <c r="N2473">
        <f>_xlfn.XLOOKUP(A2473,compensation_cleaned!$A:$A,compensation_cleaned!$C:$C,"Missing")</f>
        <v>174857</v>
      </c>
      <c r="O2473" t="str">
        <f>_xlfn.XLOOKUP(A2473,compensation_cleaned!$A:$A,compensation_cleaned!$D:$D,"Missing")</f>
        <v>L4</v>
      </c>
      <c r="P2473">
        <f>_xlfn.XLOOKUP(A2473,engagement_pivot!$A:$A,engagement_pivot!$B:$B,"Missing")</f>
        <v>2.5</v>
      </c>
      <c r="Q2473" t="str">
        <f>IF(
  _xlfn.XLOOKUP(A2473, engagement_pivot!A:A, engagement_pivot!C:C, 0) &gt; 0,
  "Yes",
  "No"
)</f>
        <v>Yes</v>
      </c>
      <c r="R2473">
        <f t="shared" si="190"/>
        <v>55</v>
      </c>
      <c r="S2473" t="str">
        <f t="shared" si="191"/>
        <v>37+ months</v>
      </c>
      <c r="T2473">
        <f>_xlfn.XLOOKUP(A2473,performance_pivot!$A:$A,performance_pivot!$B:$B,"Missing")</f>
        <v>4</v>
      </c>
      <c r="U2473">
        <f>_xlfn.XLOOKUP(A2473,compensation_cleaned!$A:$A,compensation_cleaned!$F:$F,"Missing")</f>
        <v>1044648.4727722772</v>
      </c>
      <c r="V2473" t="str">
        <f t="shared" si="192"/>
        <v>Above Avg Pay</v>
      </c>
      <c r="W2473" t="str">
        <f t="shared" si="193"/>
        <v>High Performer</v>
      </c>
      <c r="Y2473" t="str">
        <f t="shared" si="194"/>
        <v>Well Aligned</v>
      </c>
    </row>
    <row r="2474" spans="1:25">
      <c r="A2474" s="7" t="s">
        <v>2660</v>
      </c>
      <c r="B2474" s="8" t="s">
        <v>19</v>
      </c>
      <c r="C2474" s="8">
        <v>40</v>
      </c>
      <c r="D2474" s="8" t="s">
        <v>20</v>
      </c>
      <c r="E2474" s="8" t="s">
        <v>13</v>
      </c>
      <c r="F2474" s="8" t="s">
        <v>14</v>
      </c>
      <c r="G2474" s="9">
        <v>43605</v>
      </c>
      <c r="H2474" s="8" t="s">
        <v>30</v>
      </c>
      <c r="I2474" s="8" t="s">
        <v>45</v>
      </c>
      <c r="J2474" s="10" t="s">
        <v>24</v>
      </c>
      <c r="K2474" t="str">
        <f>_xlfn.XLOOKUP(A2474,attrition_cleaned!$A:$A,attrition_cleaned!$B:$B,"Missing")</f>
        <v>No</v>
      </c>
      <c r="L2474" s="9"/>
      <c r="M2474">
        <f>_xlfn.XLOOKUP(A2474,compensation_cleaned!$A:$A,compensation_cleaned!$B:$B,"Missing")</f>
        <v>2068163</v>
      </c>
      <c r="N2474">
        <f>_xlfn.XLOOKUP(A2474,compensation_cleaned!$A:$A,compensation_cleaned!$C:$C,"Missing")</f>
        <v>190603</v>
      </c>
      <c r="O2474" t="str">
        <f>_xlfn.XLOOKUP(A2474,compensation_cleaned!$A:$A,compensation_cleaned!$D:$D,"Missing")</f>
        <v>L5</v>
      </c>
      <c r="P2474">
        <f>_xlfn.XLOOKUP(A2474,engagement_pivot!$A:$A,engagement_pivot!$B:$B,"Missing")</f>
        <v>3</v>
      </c>
      <c r="Q2474" t="str">
        <f>IF(
  _xlfn.XLOOKUP(A2474, engagement_pivot!A:A, engagement_pivot!C:C, 0) &gt; 0,
  "Yes",
  "No"
)</f>
        <v>Yes</v>
      </c>
      <c r="R2474">
        <f t="shared" si="190"/>
        <v>55</v>
      </c>
      <c r="S2474" t="str">
        <f t="shared" si="191"/>
        <v>37+ months</v>
      </c>
      <c r="T2474">
        <f>_xlfn.XLOOKUP(A2474,performance_pivot!$A:$A,performance_pivot!$B:$B,"Missing")</f>
        <v>3</v>
      </c>
      <c r="U2474">
        <f>_xlfn.XLOOKUP(A2474,compensation_cleaned!$A:$A,compensation_cleaned!$F:$F,"Missing")</f>
        <v>1044648.4727722772</v>
      </c>
      <c r="V2474" t="str">
        <f t="shared" si="192"/>
        <v>Above Avg Pay</v>
      </c>
      <c r="W2474" t="str">
        <f t="shared" si="193"/>
        <v>Low/Avg Performer</v>
      </c>
      <c r="Y2474" t="str">
        <f t="shared" si="194"/>
        <v>Overpaid Low Performer</v>
      </c>
    </row>
    <row r="2475" spans="1:25">
      <c r="A2475" s="11" t="s">
        <v>2661</v>
      </c>
      <c r="B2475" s="12" t="s">
        <v>11</v>
      </c>
      <c r="C2475" s="12">
        <v>44</v>
      </c>
      <c r="D2475" s="12" t="s">
        <v>12</v>
      </c>
      <c r="E2475" s="12" t="s">
        <v>33</v>
      </c>
      <c r="F2475" s="12" t="s">
        <v>34</v>
      </c>
      <c r="G2475" s="13">
        <v>43148</v>
      </c>
      <c r="H2475" s="12" t="s">
        <v>304</v>
      </c>
      <c r="I2475" s="12" t="s">
        <v>56</v>
      </c>
      <c r="J2475" s="14" t="s">
        <v>17</v>
      </c>
      <c r="K2475" t="str">
        <f>_xlfn.XLOOKUP(A2475,attrition_cleaned!$A:$A,attrition_cleaned!$B:$B,"Missing")</f>
        <v>No</v>
      </c>
      <c r="L2475" s="13"/>
      <c r="M2475">
        <f>_xlfn.XLOOKUP(A2475,compensation_cleaned!$A:$A,compensation_cleaned!$B:$B,"Missing")</f>
        <v>658081</v>
      </c>
      <c r="N2475">
        <f>_xlfn.XLOOKUP(A2475,compensation_cleaned!$A:$A,compensation_cleaned!$C:$C,"Missing")</f>
        <v>58823</v>
      </c>
      <c r="O2475" t="str">
        <f>_xlfn.XLOOKUP(A2475,compensation_cleaned!$A:$A,compensation_cleaned!$D:$D,"Missing")</f>
        <v>L2</v>
      </c>
      <c r="P2475">
        <f>_xlfn.XLOOKUP(A2475,engagement_pivot!$A:$A,engagement_pivot!$B:$B,"Missing")</f>
        <v>3</v>
      </c>
      <c r="Q2475" t="str">
        <f>IF(
  _xlfn.XLOOKUP(A2475, engagement_pivot!A:A, engagement_pivot!C:C, 0) &gt; 0,
  "Yes",
  "No"
)</f>
        <v>Yes</v>
      </c>
      <c r="R2475">
        <f t="shared" si="190"/>
        <v>70</v>
      </c>
      <c r="S2475" t="str">
        <f t="shared" si="191"/>
        <v>37+ months</v>
      </c>
      <c r="T2475">
        <f>_xlfn.XLOOKUP(A2475,performance_pivot!$A:$A,performance_pivot!$B:$B,"Missing")</f>
        <v>3.5</v>
      </c>
      <c r="U2475">
        <f>_xlfn.XLOOKUP(A2475,compensation_cleaned!$A:$A,compensation_cleaned!$F:$F,"Missing")</f>
        <v>746435.40070921986</v>
      </c>
      <c r="V2475" t="str">
        <f t="shared" si="192"/>
        <v>Below Avg Pay</v>
      </c>
      <c r="W2475" t="str">
        <f t="shared" si="193"/>
        <v>Low/Avg Performer</v>
      </c>
      <c r="Y2475" t="str">
        <f t="shared" si="194"/>
        <v>Low Pay &amp; Low Performance</v>
      </c>
    </row>
    <row r="2476" spans="1:25">
      <c r="A2476" s="7" t="s">
        <v>2662</v>
      </c>
      <c r="B2476" s="8" t="s">
        <v>19</v>
      </c>
      <c r="C2476" s="8">
        <v>25</v>
      </c>
      <c r="D2476" s="8" t="s">
        <v>12</v>
      </c>
      <c r="E2476" s="8" t="s">
        <v>13</v>
      </c>
      <c r="F2476" s="8" t="s">
        <v>14</v>
      </c>
      <c r="G2476" s="9">
        <v>45008</v>
      </c>
      <c r="H2476" s="8" t="s">
        <v>231</v>
      </c>
      <c r="I2476" s="8" t="s">
        <v>23</v>
      </c>
      <c r="J2476" s="10" t="s">
        <v>24</v>
      </c>
      <c r="K2476" t="str">
        <f>_xlfn.XLOOKUP(A2476,attrition_cleaned!$A:$A,attrition_cleaned!$B:$B,"Missing")</f>
        <v>No</v>
      </c>
      <c r="L2476" s="9"/>
      <c r="M2476">
        <f>_xlfn.XLOOKUP(A2476,compensation_cleaned!$A:$A,compensation_cleaned!$B:$B,"Missing")</f>
        <v>867107</v>
      </c>
      <c r="N2476">
        <f>_xlfn.XLOOKUP(A2476,compensation_cleaned!$A:$A,compensation_cleaned!$C:$C,"Missing")</f>
        <v>118331</v>
      </c>
      <c r="O2476" t="str">
        <f>_xlfn.XLOOKUP(A2476,compensation_cleaned!$A:$A,compensation_cleaned!$D:$D,"Missing")</f>
        <v>L2</v>
      </c>
      <c r="P2476">
        <f>_xlfn.XLOOKUP(A2476,engagement_pivot!$A:$A,engagement_pivot!$B:$B,"Missing")</f>
        <v>2.6666666666666665</v>
      </c>
      <c r="Q2476" t="str">
        <f>IF(
  _xlfn.XLOOKUP(A2476, engagement_pivot!A:A, engagement_pivot!C:C, 0) &gt; 0,
  "Yes",
  "No"
)</f>
        <v>Yes</v>
      </c>
      <c r="R2476">
        <f t="shared" si="190"/>
        <v>9</v>
      </c>
      <c r="S2476" t="str">
        <f t="shared" si="191"/>
        <v>0–12 months</v>
      </c>
      <c r="T2476">
        <f>_xlfn.XLOOKUP(A2476,performance_pivot!$A:$A,performance_pivot!$B:$B,"Missing")</f>
        <v>3</v>
      </c>
      <c r="U2476">
        <f>_xlfn.XLOOKUP(A2476,compensation_cleaned!$A:$A,compensation_cleaned!$F:$F,"Missing")</f>
        <v>746435.40070921986</v>
      </c>
      <c r="V2476" t="str">
        <f t="shared" si="192"/>
        <v>Above Avg Pay</v>
      </c>
      <c r="W2476" t="str">
        <f t="shared" si="193"/>
        <v>Low/Avg Performer</v>
      </c>
      <c r="Y2476" t="str">
        <f t="shared" si="194"/>
        <v>Overpaid Low Performer</v>
      </c>
    </row>
    <row r="2477" spans="1:25">
      <c r="A2477" s="11" t="s">
        <v>2663</v>
      </c>
      <c r="B2477" s="12" t="s">
        <v>19</v>
      </c>
      <c r="C2477" s="12">
        <v>43</v>
      </c>
      <c r="D2477" s="12" t="s">
        <v>20</v>
      </c>
      <c r="E2477" s="12" t="s">
        <v>26</v>
      </c>
      <c r="F2477" s="12" t="s">
        <v>27</v>
      </c>
      <c r="G2477" s="13">
        <v>44814</v>
      </c>
      <c r="H2477" s="12" t="s">
        <v>341</v>
      </c>
      <c r="I2477" s="12" t="s">
        <v>23</v>
      </c>
      <c r="J2477" s="14" t="s">
        <v>24</v>
      </c>
      <c r="K2477" t="str">
        <f>_xlfn.XLOOKUP(A2477,attrition_cleaned!$A:$A,attrition_cleaned!$B:$B,"Missing")</f>
        <v>No</v>
      </c>
      <c r="L2477" s="13"/>
      <c r="M2477">
        <f>_xlfn.XLOOKUP(A2477,compensation_cleaned!$A:$A,compensation_cleaned!$B:$B,"Missing")</f>
        <v>891765</v>
      </c>
      <c r="N2477">
        <f>_xlfn.XLOOKUP(A2477,compensation_cleaned!$A:$A,compensation_cleaned!$C:$C,"Missing")</f>
        <v>82799</v>
      </c>
      <c r="O2477" t="str">
        <f>_xlfn.XLOOKUP(A2477,compensation_cleaned!$A:$A,compensation_cleaned!$D:$D,"Missing")</f>
        <v>L2</v>
      </c>
      <c r="P2477">
        <f>_xlfn.XLOOKUP(A2477,engagement_pivot!$A:$A,engagement_pivot!$B:$B,"Missing")</f>
        <v>2.6666666666666665</v>
      </c>
      <c r="Q2477" t="str">
        <f>IF(
  _xlfn.XLOOKUP(A2477, engagement_pivot!A:A, engagement_pivot!C:C, 0) &gt; 0,
  "Yes",
  "No"
)</f>
        <v>Yes</v>
      </c>
      <c r="R2477">
        <f t="shared" si="190"/>
        <v>15</v>
      </c>
      <c r="S2477" t="str">
        <f t="shared" si="191"/>
        <v>13–36 months</v>
      </c>
      <c r="T2477">
        <f>_xlfn.XLOOKUP(A2477,performance_pivot!$A:$A,performance_pivot!$B:$B,"Missing")</f>
        <v>4</v>
      </c>
      <c r="U2477">
        <f>_xlfn.XLOOKUP(A2477,compensation_cleaned!$A:$A,compensation_cleaned!$F:$F,"Missing")</f>
        <v>746435.40070921986</v>
      </c>
      <c r="V2477" t="str">
        <f t="shared" si="192"/>
        <v>Above Avg Pay</v>
      </c>
      <c r="W2477" t="str">
        <f t="shared" si="193"/>
        <v>High Performer</v>
      </c>
      <c r="Y2477" t="str">
        <f t="shared" si="194"/>
        <v>Well Aligned</v>
      </c>
    </row>
    <row r="2478" spans="1:25">
      <c r="A2478" s="7" t="s">
        <v>2664</v>
      </c>
      <c r="B2478" s="8" t="s">
        <v>19</v>
      </c>
      <c r="C2478" s="8">
        <v>25</v>
      </c>
      <c r="D2478" s="8" t="s">
        <v>20</v>
      </c>
      <c r="E2478" s="8" t="s">
        <v>13</v>
      </c>
      <c r="F2478" s="8" t="s">
        <v>14</v>
      </c>
      <c r="G2478" s="9">
        <v>44842</v>
      </c>
      <c r="H2478" s="8" t="s">
        <v>310</v>
      </c>
      <c r="I2478" s="8" t="s">
        <v>16</v>
      </c>
      <c r="J2478" s="10" t="s">
        <v>24</v>
      </c>
      <c r="K2478" t="str">
        <f>_xlfn.XLOOKUP(A2478,attrition_cleaned!$A:$A,attrition_cleaned!$B:$B,"Missing")</f>
        <v>Yes</v>
      </c>
      <c r="L2478" s="9">
        <v>45089</v>
      </c>
      <c r="M2478">
        <f>_xlfn.XLOOKUP(A2478,compensation_cleaned!$A:$A,compensation_cleaned!$B:$B,"Missing")</f>
        <v>807028</v>
      </c>
      <c r="N2478">
        <f>_xlfn.XLOOKUP(A2478,compensation_cleaned!$A:$A,compensation_cleaned!$C:$C,"Missing")</f>
        <v>84173</v>
      </c>
      <c r="O2478" t="str">
        <f>_xlfn.XLOOKUP(A2478,compensation_cleaned!$A:$A,compensation_cleaned!$D:$D,"Missing")</f>
        <v>L2</v>
      </c>
      <c r="P2478">
        <f>_xlfn.XLOOKUP(A2478,engagement_pivot!$A:$A,engagement_pivot!$B:$B,"Missing")</f>
        <v>3.5</v>
      </c>
      <c r="Q2478" t="str">
        <f>IF(
  _xlfn.XLOOKUP(A2478, engagement_pivot!A:A, engagement_pivot!C:C, 0) &gt; 0,
  "Yes",
  "No"
)</f>
        <v>Yes</v>
      </c>
      <c r="R2478">
        <f t="shared" si="190"/>
        <v>8</v>
      </c>
      <c r="S2478" t="str">
        <f t="shared" si="191"/>
        <v>0–12 months</v>
      </c>
      <c r="T2478">
        <f>_xlfn.XLOOKUP(A2478,performance_pivot!$A:$A,performance_pivot!$B:$B,"Missing")</f>
        <v>4.333333333333333</v>
      </c>
      <c r="U2478">
        <f>_xlfn.XLOOKUP(A2478,compensation_cleaned!$A:$A,compensation_cleaned!$F:$F,"Missing")</f>
        <v>746435.40070921986</v>
      </c>
      <c r="V2478" t="str">
        <f t="shared" si="192"/>
        <v>Above Avg Pay</v>
      </c>
      <c r="W2478" t="str">
        <f t="shared" si="193"/>
        <v>High Performer</v>
      </c>
      <c r="Y2478" t="str">
        <f t="shared" si="194"/>
        <v>Well Aligned</v>
      </c>
    </row>
    <row r="2479" spans="1:25">
      <c r="A2479" s="11" t="s">
        <v>2665</v>
      </c>
      <c r="B2479" s="12" t="s">
        <v>19</v>
      </c>
      <c r="C2479" s="12">
        <v>30</v>
      </c>
      <c r="D2479" s="12" t="s">
        <v>20</v>
      </c>
      <c r="E2479" s="12" t="s">
        <v>37</v>
      </c>
      <c r="F2479" s="12" t="s">
        <v>43</v>
      </c>
      <c r="G2479" s="13">
        <v>44716</v>
      </c>
      <c r="H2479" s="12" t="s">
        <v>413</v>
      </c>
      <c r="I2479" s="12" t="s">
        <v>45</v>
      </c>
      <c r="J2479" s="14" t="s">
        <v>24</v>
      </c>
      <c r="K2479" t="str">
        <f>_xlfn.XLOOKUP(A2479,attrition_cleaned!$A:$A,attrition_cleaned!$B:$B,"Missing")</f>
        <v>No</v>
      </c>
      <c r="L2479" s="13"/>
      <c r="M2479">
        <f>_xlfn.XLOOKUP(A2479,compensation_cleaned!$A:$A,compensation_cleaned!$B:$B,"Missing")</f>
        <v>656006</v>
      </c>
      <c r="N2479">
        <f>_xlfn.XLOOKUP(A2479,compensation_cleaned!$A:$A,compensation_cleaned!$C:$C,"Missing")</f>
        <v>70047</v>
      </c>
      <c r="O2479" t="str">
        <f>_xlfn.XLOOKUP(A2479,compensation_cleaned!$A:$A,compensation_cleaned!$D:$D,"Missing")</f>
        <v>L2</v>
      </c>
      <c r="P2479">
        <f>_xlfn.XLOOKUP(A2479,engagement_pivot!$A:$A,engagement_pivot!$B:$B,"Missing")</f>
        <v>2.3333333333333335</v>
      </c>
      <c r="Q2479" t="str">
        <f>IF(
  _xlfn.XLOOKUP(A2479, engagement_pivot!A:A, engagement_pivot!C:C, 0) &gt; 0,
  "Yes",
  "No"
)</f>
        <v>Yes</v>
      </c>
      <c r="R2479">
        <f t="shared" si="190"/>
        <v>18</v>
      </c>
      <c r="S2479" t="str">
        <f t="shared" si="191"/>
        <v>13–36 months</v>
      </c>
      <c r="T2479">
        <f>_xlfn.XLOOKUP(A2479,performance_pivot!$A:$A,performance_pivot!$B:$B,"Missing")</f>
        <v>3</v>
      </c>
      <c r="U2479">
        <f>_xlfn.XLOOKUP(A2479,compensation_cleaned!$A:$A,compensation_cleaned!$F:$F,"Missing")</f>
        <v>746435.40070921986</v>
      </c>
      <c r="V2479" t="str">
        <f t="shared" si="192"/>
        <v>Below Avg Pay</v>
      </c>
      <c r="W2479" t="str">
        <f t="shared" si="193"/>
        <v>Low/Avg Performer</v>
      </c>
      <c r="Y2479" t="str">
        <f t="shared" si="194"/>
        <v>Low Pay &amp; Low Performance</v>
      </c>
    </row>
    <row r="2480" spans="1:25">
      <c r="A2480" s="7" t="s">
        <v>2666</v>
      </c>
      <c r="B2480" s="8" t="s">
        <v>19</v>
      </c>
      <c r="C2480" s="8">
        <v>34</v>
      </c>
      <c r="D2480" s="8" t="s">
        <v>20</v>
      </c>
      <c r="E2480" s="8" t="s">
        <v>49</v>
      </c>
      <c r="F2480" s="8" t="s">
        <v>65</v>
      </c>
      <c r="G2480" s="9">
        <v>45004</v>
      </c>
      <c r="H2480" s="8" t="s">
        <v>304</v>
      </c>
      <c r="I2480" s="8" t="s">
        <v>31</v>
      </c>
      <c r="J2480" s="10" t="s">
        <v>17</v>
      </c>
      <c r="K2480" t="str">
        <f>_xlfn.XLOOKUP(A2480,attrition_cleaned!$A:$A,attrition_cleaned!$B:$B,"Missing")</f>
        <v>No</v>
      </c>
      <c r="L2480" s="9"/>
      <c r="M2480">
        <f>_xlfn.XLOOKUP(A2480,compensation_cleaned!$A:$A,compensation_cleaned!$B:$B,"Missing")</f>
        <v>750450</v>
      </c>
      <c r="N2480">
        <f>_xlfn.XLOOKUP(A2480,compensation_cleaned!$A:$A,compensation_cleaned!$C:$C,"Missing")</f>
        <v>96761</v>
      </c>
      <c r="O2480" t="str">
        <f>_xlfn.XLOOKUP(A2480,compensation_cleaned!$A:$A,compensation_cleaned!$D:$D,"Missing")</f>
        <v>L2</v>
      </c>
      <c r="P2480">
        <f>_xlfn.XLOOKUP(A2480,engagement_pivot!$A:$A,engagement_pivot!$B:$B,"Missing")</f>
        <v>3.3333333333333335</v>
      </c>
      <c r="Q2480" t="str">
        <f>IF(
  _xlfn.XLOOKUP(A2480, engagement_pivot!A:A, engagement_pivot!C:C, 0) &gt; 0,
  "Yes",
  "No"
)</f>
        <v>Yes</v>
      </c>
      <c r="R2480">
        <f t="shared" si="190"/>
        <v>9</v>
      </c>
      <c r="S2480" t="str">
        <f t="shared" si="191"/>
        <v>0–12 months</v>
      </c>
      <c r="T2480">
        <f>_xlfn.XLOOKUP(A2480,performance_pivot!$A:$A,performance_pivot!$B:$B,"Missing")</f>
        <v>4</v>
      </c>
      <c r="U2480">
        <f>_xlfn.XLOOKUP(A2480,compensation_cleaned!$A:$A,compensation_cleaned!$F:$F,"Missing")</f>
        <v>746435.40070921986</v>
      </c>
      <c r="V2480" t="str">
        <f t="shared" si="192"/>
        <v>Above Avg Pay</v>
      </c>
      <c r="W2480" t="str">
        <f t="shared" si="193"/>
        <v>High Performer</v>
      </c>
      <c r="Y2480" t="str">
        <f t="shared" si="194"/>
        <v>Well Aligned</v>
      </c>
    </row>
    <row r="2481" spans="1:25">
      <c r="A2481" s="11" t="s">
        <v>2667</v>
      </c>
      <c r="B2481" s="12" t="s">
        <v>19</v>
      </c>
      <c r="C2481" s="12">
        <v>27</v>
      </c>
      <c r="D2481" s="12" t="s">
        <v>12</v>
      </c>
      <c r="E2481" s="12" t="s">
        <v>37</v>
      </c>
      <c r="F2481" s="12" t="s">
        <v>43</v>
      </c>
      <c r="G2481" s="13">
        <v>43313</v>
      </c>
      <c r="H2481" s="12" t="s">
        <v>102</v>
      </c>
      <c r="I2481" s="12" t="s">
        <v>16</v>
      </c>
      <c r="J2481" s="14" t="s">
        <v>24</v>
      </c>
      <c r="K2481" t="str">
        <f>_xlfn.XLOOKUP(A2481,attrition_cleaned!$A:$A,attrition_cleaned!$B:$B,"Missing")</f>
        <v>Yes</v>
      </c>
      <c r="L2481" s="13">
        <v>44060</v>
      </c>
      <c r="M2481">
        <f>_xlfn.XLOOKUP(A2481,compensation_cleaned!$A:$A,compensation_cleaned!$B:$B,"Missing")</f>
        <v>1519952</v>
      </c>
      <c r="N2481">
        <f>_xlfn.XLOOKUP(A2481,compensation_cleaned!$A:$A,compensation_cleaned!$C:$C,"Missing")</f>
        <v>215785</v>
      </c>
      <c r="O2481" t="str">
        <f>_xlfn.XLOOKUP(A2481,compensation_cleaned!$A:$A,compensation_cleaned!$D:$D,"Missing")</f>
        <v>L4</v>
      </c>
      <c r="P2481">
        <f>_xlfn.XLOOKUP(A2481,engagement_pivot!$A:$A,engagement_pivot!$B:$B,"Missing")</f>
        <v>2</v>
      </c>
      <c r="Q2481" t="str">
        <f>IF(
  _xlfn.XLOOKUP(A2481, engagement_pivot!A:A, engagement_pivot!C:C, 0) &gt; 0,
  "Yes",
  "No"
)</f>
        <v>Yes</v>
      </c>
      <c r="R2481">
        <f t="shared" si="190"/>
        <v>24</v>
      </c>
      <c r="S2481" t="str">
        <f t="shared" si="191"/>
        <v>13–36 months</v>
      </c>
      <c r="T2481">
        <f>_xlfn.XLOOKUP(A2481,performance_pivot!$A:$A,performance_pivot!$B:$B,"Missing")</f>
        <v>3</v>
      </c>
      <c r="U2481">
        <f>_xlfn.XLOOKUP(A2481,compensation_cleaned!$A:$A,compensation_cleaned!$F:$F,"Missing")</f>
        <v>1044648.4727722772</v>
      </c>
      <c r="V2481" t="str">
        <f t="shared" si="192"/>
        <v>Above Avg Pay</v>
      </c>
      <c r="W2481" t="str">
        <f t="shared" si="193"/>
        <v>Low/Avg Performer</v>
      </c>
      <c r="Y2481" t="str">
        <f t="shared" si="194"/>
        <v>Overpaid Low Performer</v>
      </c>
    </row>
    <row r="2482" spans="1:25">
      <c r="A2482" s="7" t="s">
        <v>2668</v>
      </c>
      <c r="B2482" s="8" t="s">
        <v>19</v>
      </c>
      <c r="C2482" s="8">
        <v>35</v>
      </c>
      <c r="D2482" s="8" t="s">
        <v>20</v>
      </c>
      <c r="E2482" s="8" t="s">
        <v>33</v>
      </c>
      <c r="F2482" s="8" t="s">
        <v>34</v>
      </c>
      <c r="G2482" s="9">
        <v>43282</v>
      </c>
      <c r="H2482" s="8" t="s">
        <v>198</v>
      </c>
      <c r="I2482" s="8" t="s">
        <v>23</v>
      </c>
      <c r="J2482" s="10" t="s">
        <v>24</v>
      </c>
      <c r="K2482" t="str">
        <f>_xlfn.XLOOKUP(A2482,attrition_cleaned!$A:$A,attrition_cleaned!$B:$B,"Missing")</f>
        <v>No</v>
      </c>
      <c r="L2482" s="9"/>
      <c r="M2482">
        <f>_xlfn.XLOOKUP(A2482,compensation_cleaned!$A:$A,compensation_cleaned!$B:$B,"Missing")</f>
        <v>2072672</v>
      </c>
      <c r="N2482">
        <f>_xlfn.XLOOKUP(A2482,compensation_cleaned!$A:$A,compensation_cleaned!$C:$C,"Missing")</f>
        <v>198128</v>
      </c>
      <c r="O2482" t="str">
        <f>_xlfn.XLOOKUP(A2482,compensation_cleaned!$A:$A,compensation_cleaned!$D:$D,"Missing")</f>
        <v>L5</v>
      </c>
      <c r="P2482">
        <f>_xlfn.XLOOKUP(A2482,engagement_pivot!$A:$A,engagement_pivot!$B:$B,"Missing")</f>
        <v>5</v>
      </c>
      <c r="Q2482" t="str">
        <f>IF(
  _xlfn.XLOOKUP(A2482, engagement_pivot!A:A, engagement_pivot!C:C, 0) &gt; 0,
  "Yes",
  "No"
)</f>
        <v>Yes</v>
      </c>
      <c r="R2482">
        <f t="shared" si="190"/>
        <v>65</v>
      </c>
      <c r="S2482" t="str">
        <f t="shared" si="191"/>
        <v>37+ months</v>
      </c>
      <c r="T2482">
        <f>_xlfn.XLOOKUP(A2482,performance_pivot!$A:$A,performance_pivot!$B:$B,"Missing")</f>
        <v>3.5</v>
      </c>
      <c r="U2482">
        <f>_xlfn.XLOOKUP(A2482,compensation_cleaned!$A:$A,compensation_cleaned!$F:$F,"Missing")</f>
        <v>1044648.4727722772</v>
      </c>
      <c r="V2482" t="str">
        <f t="shared" si="192"/>
        <v>Above Avg Pay</v>
      </c>
      <c r="W2482" t="str">
        <f t="shared" si="193"/>
        <v>Low/Avg Performer</v>
      </c>
      <c r="Y2482" t="str">
        <f t="shared" si="194"/>
        <v>Overpaid Low Performer</v>
      </c>
    </row>
    <row r="2483" spans="1:25">
      <c r="A2483" s="11" t="s">
        <v>2669</v>
      </c>
      <c r="B2483" s="12" t="s">
        <v>19</v>
      </c>
      <c r="C2483" s="12">
        <v>22</v>
      </c>
      <c r="D2483" s="12" t="s">
        <v>12</v>
      </c>
      <c r="E2483" s="12" t="s">
        <v>26</v>
      </c>
      <c r="F2483" s="12" t="s">
        <v>58</v>
      </c>
      <c r="G2483" s="13">
        <v>44266</v>
      </c>
      <c r="H2483" s="12" t="s">
        <v>358</v>
      </c>
      <c r="I2483" s="12" t="s">
        <v>16</v>
      </c>
      <c r="J2483" s="14" t="s">
        <v>17</v>
      </c>
      <c r="K2483" t="str">
        <f>_xlfn.XLOOKUP(A2483,attrition_cleaned!$A:$A,attrition_cleaned!$B:$B,"Missing")</f>
        <v>Yes</v>
      </c>
      <c r="L2483" s="13">
        <v>44623</v>
      </c>
      <c r="M2483">
        <f>_xlfn.XLOOKUP(A2483,compensation_cleaned!$A:$A,compensation_cleaned!$B:$B,"Missing")</f>
        <v>494508</v>
      </c>
      <c r="N2483">
        <f>_xlfn.XLOOKUP(A2483,compensation_cleaned!$A:$A,compensation_cleaned!$C:$C,"Missing")</f>
        <v>38190</v>
      </c>
      <c r="O2483" t="str">
        <f>_xlfn.XLOOKUP(A2483,compensation_cleaned!$A:$A,compensation_cleaned!$D:$D,"Missing")</f>
        <v>L1</v>
      </c>
      <c r="P2483">
        <f>_xlfn.XLOOKUP(A2483,engagement_pivot!$A:$A,engagement_pivot!$B:$B,"Missing")</f>
        <v>3</v>
      </c>
      <c r="Q2483" t="str">
        <f>IF(
  _xlfn.XLOOKUP(A2483, engagement_pivot!A:A, engagement_pivot!C:C, 0) &gt; 0,
  "Yes",
  "No"
)</f>
        <v>Yes</v>
      </c>
      <c r="R2483">
        <f t="shared" si="190"/>
        <v>11</v>
      </c>
      <c r="S2483" t="str">
        <f t="shared" si="191"/>
        <v>0–12 months</v>
      </c>
      <c r="T2483">
        <f>_xlfn.XLOOKUP(A2483,performance_pivot!$A:$A,performance_pivot!$B:$B,"Missing")</f>
        <v>5</v>
      </c>
      <c r="U2483">
        <f>_xlfn.XLOOKUP(A2483,compensation_cleaned!$A:$A,compensation_cleaned!$F:$F,"Missing")</f>
        <v>499723.03723404254</v>
      </c>
      <c r="V2483" t="str">
        <f t="shared" si="192"/>
        <v>Below Avg Pay</v>
      </c>
      <c r="W2483" t="str">
        <f t="shared" si="193"/>
        <v>High Performer</v>
      </c>
      <c r="Y2483" t="str">
        <f t="shared" si="194"/>
        <v>Underpaid High Performer</v>
      </c>
    </row>
    <row r="2484" spans="1:25">
      <c r="A2484" s="7" t="s">
        <v>2670</v>
      </c>
      <c r="B2484" s="8" t="s">
        <v>11</v>
      </c>
      <c r="C2484" s="8">
        <v>42</v>
      </c>
      <c r="D2484" s="8" t="s">
        <v>12</v>
      </c>
      <c r="E2484" s="8" t="s">
        <v>33</v>
      </c>
      <c r="F2484" s="8" t="s">
        <v>112</v>
      </c>
      <c r="G2484" s="9">
        <v>42989</v>
      </c>
      <c r="H2484" s="8" t="s">
        <v>774</v>
      </c>
      <c r="I2484" s="8" t="s">
        <v>45</v>
      </c>
      <c r="J2484" s="10" t="s">
        <v>17</v>
      </c>
      <c r="K2484" t="str">
        <f>_xlfn.XLOOKUP(A2484,attrition_cleaned!$A:$A,attrition_cleaned!$B:$B,"Missing")</f>
        <v>No</v>
      </c>
      <c r="L2484" s="9"/>
      <c r="M2484">
        <f>_xlfn.XLOOKUP(A2484,compensation_cleaned!$A:$A,compensation_cleaned!$B:$B,"Missing")</f>
        <v>1372282</v>
      </c>
      <c r="N2484">
        <f>_xlfn.XLOOKUP(A2484,compensation_cleaned!$A:$A,compensation_cleaned!$C:$C,"Missing")</f>
        <v>95648</v>
      </c>
      <c r="O2484" t="str">
        <f>_xlfn.XLOOKUP(A2484,compensation_cleaned!$A:$A,compensation_cleaned!$D:$D,"Missing")</f>
        <v>L4</v>
      </c>
      <c r="P2484">
        <f>_xlfn.XLOOKUP(A2484,engagement_pivot!$A:$A,engagement_pivot!$B:$B,"Missing")</f>
        <v>1.5</v>
      </c>
      <c r="Q2484" t="str">
        <f>IF(
  _xlfn.XLOOKUP(A2484, engagement_pivot!A:A, engagement_pivot!C:C, 0) &gt; 0,
  "Yes",
  "No"
)</f>
        <v>Yes</v>
      </c>
      <c r="R2484">
        <f t="shared" si="190"/>
        <v>75</v>
      </c>
      <c r="S2484" t="str">
        <f t="shared" si="191"/>
        <v>37+ months</v>
      </c>
      <c r="T2484">
        <f>_xlfn.XLOOKUP(A2484,performance_pivot!$A:$A,performance_pivot!$B:$B,"Missing")</f>
        <v>3</v>
      </c>
      <c r="U2484">
        <f>_xlfn.XLOOKUP(A2484,compensation_cleaned!$A:$A,compensation_cleaned!$F:$F,"Missing")</f>
        <v>1044648.4727722772</v>
      </c>
      <c r="V2484" t="str">
        <f t="shared" si="192"/>
        <v>Above Avg Pay</v>
      </c>
      <c r="W2484" t="str">
        <f t="shared" si="193"/>
        <v>Low/Avg Performer</v>
      </c>
      <c r="Y2484" t="str">
        <f t="shared" si="194"/>
        <v>Overpaid Low Performer</v>
      </c>
    </row>
    <row r="2485" spans="1:25">
      <c r="A2485" s="11" t="s">
        <v>2671</v>
      </c>
      <c r="B2485" s="12" t="s">
        <v>19</v>
      </c>
      <c r="C2485" s="12">
        <v>40</v>
      </c>
      <c r="D2485" s="12" t="s">
        <v>12</v>
      </c>
      <c r="E2485" s="12" t="s">
        <v>37</v>
      </c>
      <c r="F2485" s="12" t="s">
        <v>38</v>
      </c>
      <c r="G2485" s="13">
        <v>43958</v>
      </c>
      <c r="H2485" s="12" t="s">
        <v>895</v>
      </c>
      <c r="I2485" s="12" t="s">
        <v>31</v>
      </c>
      <c r="J2485" s="14" t="s">
        <v>24</v>
      </c>
      <c r="K2485" t="str">
        <f>_xlfn.XLOOKUP(A2485,attrition_cleaned!$A:$A,attrition_cleaned!$B:$B,"Missing")</f>
        <v>Yes</v>
      </c>
      <c r="L2485" s="13">
        <v>45592</v>
      </c>
      <c r="M2485">
        <f>_xlfn.XLOOKUP(A2485,compensation_cleaned!$A:$A,compensation_cleaned!$B:$B,"Missing")</f>
        <v>1178197</v>
      </c>
      <c r="N2485">
        <f>_xlfn.XLOOKUP(A2485,compensation_cleaned!$A:$A,compensation_cleaned!$C:$C,"Missing")</f>
        <v>166654</v>
      </c>
      <c r="O2485" t="str">
        <f>_xlfn.XLOOKUP(A2485,compensation_cleaned!$A:$A,compensation_cleaned!$D:$D,"Missing")</f>
        <v>L3</v>
      </c>
      <c r="P2485">
        <f>_xlfn.XLOOKUP(A2485,engagement_pivot!$A:$A,engagement_pivot!$B:$B,"Missing")</f>
        <v>2.3333333333333335</v>
      </c>
      <c r="Q2485" t="str">
        <f>IF(
  _xlfn.XLOOKUP(A2485, engagement_pivot!A:A, engagement_pivot!C:C, 0) &gt; 0,
  "Yes",
  "No"
)</f>
        <v>Yes</v>
      </c>
      <c r="R2485">
        <f t="shared" si="190"/>
        <v>53</v>
      </c>
      <c r="S2485" t="str">
        <f t="shared" si="191"/>
        <v>37+ months</v>
      </c>
      <c r="T2485">
        <f>_xlfn.XLOOKUP(A2485,performance_pivot!$A:$A,performance_pivot!$B:$B,"Missing")</f>
        <v>4</v>
      </c>
      <c r="U2485">
        <f>_xlfn.XLOOKUP(A2485,compensation_cleaned!$A:$A,compensation_cleaned!$F:$F,"Missing")</f>
        <v>1044648.4727722772</v>
      </c>
      <c r="V2485" t="str">
        <f t="shared" si="192"/>
        <v>Above Avg Pay</v>
      </c>
      <c r="W2485" t="str">
        <f t="shared" si="193"/>
        <v>High Performer</v>
      </c>
      <c r="Y2485" t="str">
        <f t="shared" si="194"/>
        <v>Well Aligned</v>
      </c>
    </row>
    <row r="2486" spans="1:25">
      <c r="A2486" s="7" t="s">
        <v>2672</v>
      </c>
      <c r="B2486" s="8" t="s">
        <v>19</v>
      </c>
      <c r="C2486" s="8">
        <v>31</v>
      </c>
      <c r="D2486" s="8" t="s">
        <v>20</v>
      </c>
      <c r="E2486" s="8" t="s">
        <v>37</v>
      </c>
      <c r="F2486" s="8" t="s">
        <v>38</v>
      </c>
      <c r="G2486" s="9">
        <v>43656</v>
      </c>
      <c r="H2486" s="8" t="s">
        <v>92</v>
      </c>
      <c r="I2486" s="8" t="s">
        <v>23</v>
      </c>
      <c r="J2486" s="10" t="s">
        <v>24</v>
      </c>
      <c r="K2486" t="str">
        <f>_xlfn.XLOOKUP(A2486,attrition_cleaned!$A:$A,attrition_cleaned!$B:$B,"Missing")</f>
        <v>No</v>
      </c>
      <c r="L2486" s="9"/>
      <c r="M2486">
        <f>_xlfn.XLOOKUP(A2486,compensation_cleaned!$A:$A,compensation_cleaned!$B:$B,"Missing")</f>
        <v>921600</v>
      </c>
      <c r="N2486">
        <f>_xlfn.XLOOKUP(A2486,compensation_cleaned!$A:$A,compensation_cleaned!$C:$C,"Missing")</f>
        <v>113008</v>
      </c>
      <c r="O2486" t="str">
        <f>_xlfn.XLOOKUP(A2486,compensation_cleaned!$A:$A,compensation_cleaned!$D:$D,"Missing")</f>
        <v>L3</v>
      </c>
      <c r="P2486">
        <f>_xlfn.XLOOKUP(A2486,engagement_pivot!$A:$A,engagement_pivot!$B:$B,"Missing")</f>
        <v>4</v>
      </c>
      <c r="Q2486" t="str">
        <f>IF(
  _xlfn.XLOOKUP(A2486, engagement_pivot!A:A, engagement_pivot!C:C, 0) &gt; 0,
  "Yes",
  "No"
)</f>
        <v>Yes</v>
      </c>
      <c r="R2486">
        <f t="shared" si="190"/>
        <v>53</v>
      </c>
      <c r="S2486" t="str">
        <f t="shared" si="191"/>
        <v>37+ months</v>
      </c>
      <c r="T2486">
        <f>_xlfn.XLOOKUP(A2486,performance_pivot!$A:$A,performance_pivot!$B:$B,"Missing")</f>
        <v>3.5</v>
      </c>
      <c r="U2486">
        <f>_xlfn.XLOOKUP(A2486,compensation_cleaned!$A:$A,compensation_cleaned!$F:$F,"Missing")</f>
        <v>1044648.4727722772</v>
      </c>
      <c r="V2486" t="str">
        <f t="shared" si="192"/>
        <v>Below Avg Pay</v>
      </c>
      <c r="W2486" t="str">
        <f t="shared" si="193"/>
        <v>Low/Avg Performer</v>
      </c>
      <c r="Y2486" t="str">
        <f t="shared" si="194"/>
        <v>Low Pay &amp; Low Performance</v>
      </c>
    </row>
    <row r="2487" spans="1:25">
      <c r="A2487" s="11" t="s">
        <v>2673</v>
      </c>
      <c r="B2487" s="12" t="s">
        <v>11</v>
      </c>
      <c r="C2487" s="12">
        <v>22</v>
      </c>
      <c r="D2487" s="12" t="s">
        <v>12</v>
      </c>
      <c r="E2487" s="12" t="s">
        <v>49</v>
      </c>
      <c r="F2487" s="12" t="s">
        <v>65</v>
      </c>
      <c r="G2487" s="13">
        <v>43723</v>
      </c>
      <c r="H2487" s="12" t="s">
        <v>203</v>
      </c>
      <c r="I2487" s="12" t="s">
        <v>16</v>
      </c>
      <c r="J2487" s="14" t="s">
        <v>24</v>
      </c>
      <c r="K2487" t="str">
        <f>_xlfn.XLOOKUP(A2487,attrition_cleaned!$A:$A,attrition_cleaned!$B:$B,"Missing")</f>
        <v>No</v>
      </c>
      <c r="L2487" s="13"/>
      <c r="M2487">
        <f>_xlfn.XLOOKUP(A2487,compensation_cleaned!$A:$A,compensation_cleaned!$B:$B,"Missing")</f>
        <v>547541</v>
      </c>
      <c r="N2487">
        <f>_xlfn.XLOOKUP(A2487,compensation_cleaned!$A:$A,compensation_cleaned!$C:$C,"Missing")</f>
        <v>43035</v>
      </c>
      <c r="O2487" t="str">
        <f>_xlfn.XLOOKUP(A2487,compensation_cleaned!$A:$A,compensation_cleaned!$D:$D,"Missing")</f>
        <v>L1</v>
      </c>
      <c r="P2487">
        <f>_xlfn.XLOOKUP(A2487,engagement_pivot!$A:$A,engagement_pivot!$B:$B,"Missing")</f>
        <v>3</v>
      </c>
      <c r="Q2487" t="str">
        <f>IF(
  _xlfn.XLOOKUP(A2487, engagement_pivot!A:A, engagement_pivot!C:C, 0) &gt; 0,
  "Yes",
  "No"
)</f>
        <v>Yes</v>
      </c>
      <c r="R2487">
        <f t="shared" si="190"/>
        <v>51</v>
      </c>
      <c r="S2487" t="str">
        <f t="shared" si="191"/>
        <v>37+ months</v>
      </c>
      <c r="T2487">
        <f>_xlfn.XLOOKUP(A2487,performance_pivot!$A:$A,performance_pivot!$B:$B,"Missing")</f>
        <v>4</v>
      </c>
      <c r="U2487">
        <f>_xlfn.XLOOKUP(A2487,compensation_cleaned!$A:$A,compensation_cleaned!$F:$F,"Missing")</f>
        <v>499723.03723404254</v>
      </c>
      <c r="V2487" t="str">
        <f t="shared" si="192"/>
        <v>Above Avg Pay</v>
      </c>
      <c r="W2487" t="str">
        <f t="shared" si="193"/>
        <v>High Performer</v>
      </c>
      <c r="Y2487" t="str">
        <f t="shared" si="194"/>
        <v>Well Aligned</v>
      </c>
    </row>
    <row r="2488" spans="1:25">
      <c r="A2488" s="7" t="s">
        <v>2674</v>
      </c>
      <c r="B2488" s="8" t="s">
        <v>19</v>
      </c>
      <c r="C2488" s="8">
        <v>36</v>
      </c>
      <c r="D2488" s="8" t="s">
        <v>12</v>
      </c>
      <c r="E2488" s="8" t="s">
        <v>33</v>
      </c>
      <c r="F2488" s="8" t="s">
        <v>34</v>
      </c>
      <c r="G2488" s="9">
        <v>44188</v>
      </c>
      <c r="H2488" s="8" t="s">
        <v>743</v>
      </c>
      <c r="I2488" s="8" t="s">
        <v>23</v>
      </c>
      <c r="J2488" s="10" t="s">
        <v>24</v>
      </c>
      <c r="K2488" t="str">
        <f>_xlfn.XLOOKUP(A2488,attrition_cleaned!$A:$A,attrition_cleaned!$B:$B,"Missing")</f>
        <v>No</v>
      </c>
      <c r="L2488" s="9"/>
      <c r="M2488">
        <f>_xlfn.XLOOKUP(A2488,compensation_cleaned!$A:$A,compensation_cleaned!$B:$B,"Missing")</f>
        <v>754841</v>
      </c>
      <c r="N2488">
        <f>_xlfn.XLOOKUP(A2488,compensation_cleaned!$A:$A,compensation_cleaned!$C:$C,"Missing")</f>
        <v>106552</v>
      </c>
      <c r="O2488" t="str">
        <f>_xlfn.XLOOKUP(A2488,compensation_cleaned!$A:$A,compensation_cleaned!$D:$D,"Missing")</f>
        <v>L2</v>
      </c>
      <c r="P2488">
        <f>_xlfn.XLOOKUP(A2488,engagement_pivot!$A:$A,engagement_pivot!$B:$B,"Missing")</f>
        <v>3</v>
      </c>
      <c r="Q2488" t="str">
        <f>IF(
  _xlfn.XLOOKUP(A2488, engagement_pivot!A:A, engagement_pivot!C:C, 0) &gt; 0,
  "Yes",
  "No"
)</f>
        <v>Yes</v>
      </c>
      <c r="R2488">
        <f t="shared" si="190"/>
        <v>36</v>
      </c>
      <c r="S2488" t="str">
        <f t="shared" si="191"/>
        <v>13–36 months</v>
      </c>
      <c r="T2488">
        <f>_xlfn.XLOOKUP(A2488,performance_pivot!$A:$A,performance_pivot!$B:$B,"Missing")</f>
        <v>3.6666666666666665</v>
      </c>
      <c r="U2488">
        <f>_xlfn.XLOOKUP(A2488,compensation_cleaned!$A:$A,compensation_cleaned!$F:$F,"Missing")</f>
        <v>746435.40070921986</v>
      </c>
      <c r="V2488" t="str">
        <f t="shared" si="192"/>
        <v>Above Avg Pay</v>
      </c>
      <c r="W2488" t="str">
        <f t="shared" si="193"/>
        <v>Low/Avg Performer</v>
      </c>
      <c r="Y2488" t="str">
        <f t="shared" si="194"/>
        <v>Overpaid Low Performer</v>
      </c>
    </row>
    <row r="2489" spans="1:25">
      <c r="A2489" s="11" t="s">
        <v>2675</v>
      </c>
      <c r="B2489" s="12" t="s">
        <v>19</v>
      </c>
      <c r="C2489" s="12">
        <v>24</v>
      </c>
      <c r="D2489" s="12" t="s">
        <v>12</v>
      </c>
      <c r="E2489" s="12" t="s">
        <v>49</v>
      </c>
      <c r="F2489" s="12" t="s">
        <v>50</v>
      </c>
      <c r="G2489" s="13">
        <v>44388</v>
      </c>
      <c r="H2489" s="12" t="s">
        <v>142</v>
      </c>
      <c r="I2489" s="12" t="s">
        <v>16</v>
      </c>
      <c r="J2489" s="14" t="s">
        <v>17</v>
      </c>
      <c r="K2489" t="str">
        <f>_xlfn.XLOOKUP(A2489,attrition_cleaned!$A:$A,attrition_cleaned!$B:$B,"Missing")</f>
        <v>No</v>
      </c>
      <c r="L2489" s="13"/>
      <c r="M2489">
        <f>_xlfn.XLOOKUP(A2489,compensation_cleaned!$A:$A,compensation_cleaned!$B:$B,"Missing")</f>
        <v>1132831</v>
      </c>
      <c r="N2489">
        <f>_xlfn.XLOOKUP(A2489,compensation_cleaned!$A:$A,compensation_cleaned!$C:$C,"Missing")</f>
        <v>95675</v>
      </c>
      <c r="O2489" t="str">
        <f>_xlfn.XLOOKUP(A2489,compensation_cleaned!$A:$A,compensation_cleaned!$D:$D,"Missing")</f>
        <v>L3</v>
      </c>
      <c r="P2489">
        <f>_xlfn.XLOOKUP(A2489,engagement_pivot!$A:$A,engagement_pivot!$B:$B,"Missing")</f>
        <v>2.6666666666666665</v>
      </c>
      <c r="Q2489" t="str">
        <f>IF(
  _xlfn.XLOOKUP(A2489, engagement_pivot!A:A, engagement_pivot!C:C, 0) &gt; 0,
  "Yes",
  "No"
)</f>
        <v>Yes</v>
      </c>
      <c r="R2489">
        <f t="shared" si="190"/>
        <v>29</v>
      </c>
      <c r="S2489" t="str">
        <f t="shared" si="191"/>
        <v>13–36 months</v>
      </c>
      <c r="T2489">
        <f>_xlfn.XLOOKUP(A2489,performance_pivot!$A:$A,performance_pivot!$B:$B,"Missing")</f>
        <v>3.6666666666666665</v>
      </c>
      <c r="U2489">
        <f>_xlfn.XLOOKUP(A2489,compensation_cleaned!$A:$A,compensation_cleaned!$F:$F,"Missing")</f>
        <v>1044648.4727722772</v>
      </c>
      <c r="V2489" t="str">
        <f t="shared" si="192"/>
        <v>Above Avg Pay</v>
      </c>
      <c r="W2489" t="str">
        <f t="shared" si="193"/>
        <v>Low/Avg Performer</v>
      </c>
      <c r="Y2489" t="str">
        <f t="shared" si="194"/>
        <v>Overpaid Low Performer</v>
      </c>
    </row>
    <row r="2490" spans="1:25">
      <c r="A2490" s="7" t="s">
        <v>2676</v>
      </c>
      <c r="B2490" s="8" t="s">
        <v>19</v>
      </c>
      <c r="C2490" s="8">
        <v>23</v>
      </c>
      <c r="D2490" s="8" t="s">
        <v>12</v>
      </c>
      <c r="E2490" s="8" t="s">
        <v>33</v>
      </c>
      <c r="F2490" s="8" t="s">
        <v>112</v>
      </c>
      <c r="G2490" s="9">
        <v>43798</v>
      </c>
      <c r="H2490" s="8" t="s">
        <v>333</v>
      </c>
      <c r="I2490" s="8" t="s">
        <v>70</v>
      </c>
      <c r="J2490" s="10" t="s">
        <v>24</v>
      </c>
      <c r="K2490" t="str">
        <f>_xlfn.XLOOKUP(A2490,attrition_cleaned!$A:$A,attrition_cleaned!$B:$B,"Missing")</f>
        <v>No</v>
      </c>
      <c r="L2490" s="9"/>
      <c r="M2490">
        <f>_xlfn.XLOOKUP(A2490,compensation_cleaned!$A:$A,compensation_cleaned!$B:$B,"Missing")</f>
        <v>596111</v>
      </c>
      <c r="N2490">
        <f>_xlfn.XLOOKUP(A2490,compensation_cleaned!$A:$A,compensation_cleaned!$C:$C,"Missing")</f>
        <v>32369</v>
      </c>
      <c r="O2490" t="str">
        <f>_xlfn.XLOOKUP(A2490,compensation_cleaned!$A:$A,compensation_cleaned!$D:$D,"Missing")</f>
        <v>L1</v>
      </c>
      <c r="P2490">
        <f>_xlfn.XLOOKUP(A2490,engagement_pivot!$A:$A,engagement_pivot!$B:$B,"Missing")</f>
        <v>2.6666666666666665</v>
      </c>
      <c r="Q2490" t="str">
        <f>IF(
  _xlfn.XLOOKUP(A2490, engagement_pivot!A:A, engagement_pivot!C:C, 0) &gt; 0,
  "Yes",
  "No"
)</f>
        <v>Yes</v>
      </c>
      <c r="R2490">
        <f t="shared" si="190"/>
        <v>49</v>
      </c>
      <c r="S2490" t="str">
        <f t="shared" si="191"/>
        <v>37+ months</v>
      </c>
      <c r="T2490">
        <f>_xlfn.XLOOKUP(A2490,performance_pivot!$A:$A,performance_pivot!$B:$B,"Missing")</f>
        <v>4.5</v>
      </c>
      <c r="U2490">
        <f>_xlfn.XLOOKUP(A2490,compensation_cleaned!$A:$A,compensation_cleaned!$F:$F,"Missing")</f>
        <v>499723.03723404254</v>
      </c>
      <c r="V2490" t="str">
        <f t="shared" si="192"/>
        <v>Above Avg Pay</v>
      </c>
      <c r="W2490" t="str">
        <f t="shared" si="193"/>
        <v>High Performer</v>
      </c>
      <c r="Y2490" t="str">
        <f t="shared" si="194"/>
        <v>Well Aligned</v>
      </c>
    </row>
    <row r="2491" spans="1:25">
      <c r="A2491" s="11" t="s">
        <v>2677</v>
      </c>
      <c r="B2491" s="12" t="s">
        <v>19</v>
      </c>
      <c r="C2491" s="12">
        <v>34</v>
      </c>
      <c r="D2491" s="12" t="s">
        <v>20</v>
      </c>
      <c r="E2491" s="12" t="s">
        <v>33</v>
      </c>
      <c r="F2491" s="12" t="s">
        <v>112</v>
      </c>
      <c r="G2491" s="13">
        <v>43352</v>
      </c>
      <c r="H2491" s="12" t="s">
        <v>30</v>
      </c>
      <c r="I2491" s="12" t="s">
        <v>56</v>
      </c>
      <c r="J2491" s="14" t="s">
        <v>24</v>
      </c>
      <c r="K2491" t="str">
        <f>_xlfn.XLOOKUP(A2491,attrition_cleaned!$A:$A,attrition_cleaned!$B:$B,"Missing")</f>
        <v>No</v>
      </c>
      <c r="L2491" s="13"/>
      <c r="M2491">
        <f>_xlfn.XLOOKUP(A2491,compensation_cleaned!$A:$A,compensation_cleaned!$B:$B,"Missing")</f>
        <v>503011</v>
      </c>
      <c r="N2491">
        <f>_xlfn.XLOOKUP(A2491,compensation_cleaned!$A:$A,compensation_cleaned!$C:$C,"Missing")</f>
        <v>67642</v>
      </c>
      <c r="O2491" t="str">
        <f>_xlfn.XLOOKUP(A2491,compensation_cleaned!$A:$A,compensation_cleaned!$D:$D,"Missing")</f>
        <v>L1</v>
      </c>
      <c r="P2491">
        <f>_xlfn.XLOOKUP(A2491,engagement_pivot!$A:$A,engagement_pivot!$B:$B,"Missing")</f>
        <v>3.5</v>
      </c>
      <c r="Q2491" t="str">
        <f>IF(
  _xlfn.XLOOKUP(A2491, engagement_pivot!A:A, engagement_pivot!C:C, 0) &gt; 0,
  "Yes",
  "No"
)</f>
        <v>Yes</v>
      </c>
      <c r="R2491">
        <f t="shared" si="190"/>
        <v>63</v>
      </c>
      <c r="S2491" t="str">
        <f t="shared" si="191"/>
        <v>37+ months</v>
      </c>
      <c r="T2491">
        <f>_xlfn.XLOOKUP(A2491,performance_pivot!$A:$A,performance_pivot!$B:$B,"Missing")</f>
        <v>3.5</v>
      </c>
      <c r="U2491">
        <f>_xlfn.XLOOKUP(A2491,compensation_cleaned!$A:$A,compensation_cleaned!$F:$F,"Missing")</f>
        <v>499723.03723404254</v>
      </c>
      <c r="V2491" t="str">
        <f t="shared" si="192"/>
        <v>Above Avg Pay</v>
      </c>
      <c r="W2491" t="str">
        <f t="shared" si="193"/>
        <v>Low/Avg Performer</v>
      </c>
      <c r="Y2491" t="str">
        <f t="shared" si="194"/>
        <v>Overpaid Low Performer</v>
      </c>
    </row>
    <row r="2492" spans="1:25">
      <c r="A2492" s="7" t="s">
        <v>2678</v>
      </c>
      <c r="B2492" s="8" t="s">
        <v>19</v>
      </c>
      <c r="C2492" s="8">
        <v>28</v>
      </c>
      <c r="D2492" s="8" t="s">
        <v>20</v>
      </c>
      <c r="E2492" s="8" t="s">
        <v>33</v>
      </c>
      <c r="F2492" s="8" t="s">
        <v>112</v>
      </c>
      <c r="G2492" s="9">
        <v>42761</v>
      </c>
      <c r="H2492" s="8" t="s">
        <v>146</v>
      </c>
      <c r="I2492" s="8" t="s">
        <v>16</v>
      </c>
      <c r="J2492" s="10" t="s">
        <v>24</v>
      </c>
      <c r="K2492" t="str">
        <f>_xlfn.XLOOKUP(A2492,attrition_cleaned!$A:$A,attrition_cleaned!$B:$B,"Missing")</f>
        <v>No</v>
      </c>
      <c r="L2492" s="9"/>
      <c r="M2492">
        <f>_xlfn.XLOOKUP(A2492,compensation_cleaned!$A:$A,compensation_cleaned!$B:$B,"Missing")</f>
        <v>795588</v>
      </c>
      <c r="N2492">
        <f>_xlfn.XLOOKUP(A2492,compensation_cleaned!$A:$A,compensation_cleaned!$C:$C,"Missing")</f>
        <v>60784</v>
      </c>
      <c r="O2492" t="str">
        <f>_xlfn.XLOOKUP(A2492,compensation_cleaned!$A:$A,compensation_cleaned!$D:$D,"Missing")</f>
        <v>L2</v>
      </c>
      <c r="P2492">
        <f>_xlfn.XLOOKUP(A2492,engagement_pivot!$A:$A,engagement_pivot!$B:$B,"Missing")</f>
        <v>2</v>
      </c>
      <c r="Q2492" t="str">
        <f>IF(
  _xlfn.XLOOKUP(A2492, engagement_pivot!A:A, engagement_pivot!C:C, 0) &gt; 0,
  "Yes",
  "No"
)</f>
        <v>Yes</v>
      </c>
      <c r="R2492">
        <f t="shared" si="190"/>
        <v>83</v>
      </c>
      <c r="S2492" t="str">
        <f t="shared" si="191"/>
        <v>37+ months</v>
      </c>
      <c r="T2492">
        <f>_xlfn.XLOOKUP(A2492,performance_pivot!$A:$A,performance_pivot!$B:$B,"Missing")</f>
        <v>3.75</v>
      </c>
      <c r="U2492">
        <f>_xlfn.XLOOKUP(A2492,compensation_cleaned!$A:$A,compensation_cleaned!$F:$F,"Missing")</f>
        <v>746435.40070921986</v>
      </c>
      <c r="V2492" t="str">
        <f t="shared" si="192"/>
        <v>Above Avg Pay</v>
      </c>
      <c r="W2492" t="str">
        <f t="shared" si="193"/>
        <v>Low/Avg Performer</v>
      </c>
      <c r="Y2492" t="str">
        <f t="shared" si="194"/>
        <v>Overpaid Low Performer</v>
      </c>
    </row>
    <row r="2493" spans="1:25">
      <c r="A2493" s="11" t="s">
        <v>2679</v>
      </c>
      <c r="B2493" s="12" t="s">
        <v>19</v>
      </c>
      <c r="C2493" s="12">
        <v>34</v>
      </c>
      <c r="D2493" s="12" t="s">
        <v>12</v>
      </c>
      <c r="E2493" s="12" t="s">
        <v>33</v>
      </c>
      <c r="F2493" s="12" t="s">
        <v>34</v>
      </c>
      <c r="G2493" s="13">
        <v>44846</v>
      </c>
      <c r="H2493" s="12" t="s">
        <v>44</v>
      </c>
      <c r="I2493" s="12" t="s">
        <v>45</v>
      </c>
      <c r="J2493" s="14" t="s">
        <v>24</v>
      </c>
      <c r="K2493" t="str">
        <f>_xlfn.XLOOKUP(A2493,attrition_cleaned!$A:$A,attrition_cleaned!$B:$B,"Missing")</f>
        <v>No</v>
      </c>
      <c r="L2493" s="13"/>
      <c r="M2493">
        <f>_xlfn.XLOOKUP(A2493,compensation_cleaned!$A:$A,compensation_cleaned!$B:$B,"Missing")</f>
        <v>479771</v>
      </c>
      <c r="N2493">
        <f>_xlfn.XLOOKUP(A2493,compensation_cleaned!$A:$A,compensation_cleaned!$C:$C,"Missing")</f>
        <v>42564</v>
      </c>
      <c r="O2493" t="str">
        <f>_xlfn.XLOOKUP(A2493,compensation_cleaned!$A:$A,compensation_cleaned!$D:$D,"Missing")</f>
        <v>L1</v>
      </c>
      <c r="P2493">
        <f>_xlfn.XLOOKUP(A2493,engagement_pivot!$A:$A,engagement_pivot!$B:$B,"Missing")</f>
        <v>3.3333333333333335</v>
      </c>
      <c r="Q2493" t="str">
        <f>IF(
  _xlfn.XLOOKUP(A2493, engagement_pivot!A:A, engagement_pivot!C:C, 0) &gt; 0,
  "Yes",
  "No"
)</f>
        <v>Yes</v>
      </c>
      <c r="R2493">
        <f t="shared" si="190"/>
        <v>14</v>
      </c>
      <c r="S2493" t="str">
        <f t="shared" si="191"/>
        <v>13–36 months</v>
      </c>
      <c r="T2493">
        <f>_xlfn.XLOOKUP(A2493,performance_pivot!$A:$A,performance_pivot!$B:$B,"Missing")</f>
        <v>4</v>
      </c>
      <c r="U2493">
        <f>_xlfn.XLOOKUP(A2493,compensation_cleaned!$A:$A,compensation_cleaned!$F:$F,"Missing")</f>
        <v>499723.03723404254</v>
      </c>
      <c r="V2493" t="str">
        <f t="shared" si="192"/>
        <v>Below Avg Pay</v>
      </c>
      <c r="W2493" t="str">
        <f t="shared" si="193"/>
        <v>High Performer</v>
      </c>
      <c r="Y2493" t="str">
        <f t="shared" si="194"/>
        <v>Underpaid High Performer</v>
      </c>
    </row>
    <row r="2494" spans="1:25">
      <c r="A2494" s="7" t="s">
        <v>2680</v>
      </c>
      <c r="B2494" s="8" t="s">
        <v>19</v>
      </c>
      <c r="C2494" s="8">
        <v>34</v>
      </c>
      <c r="D2494" s="8" t="s">
        <v>12</v>
      </c>
      <c r="E2494" s="8" t="s">
        <v>49</v>
      </c>
      <c r="F2494" s="8" t="s">
        <v>50</v>
      </c>
      <c r="G2494" s="9">
        <v>43612</v>
      </c>
      <c r="H2494" s="8" t="s">
        <v>261</v>
      </c>
      <c r="I2494" s="8" t="s">
        <v>23</v>
      </c>
      <c r="J2494" s="10" t="s">
        <v>24</v>
      </c>
      <c r="K2494" t="str">
        <f>_xlfn.XLOOKUP(A2494,attrition_cleaned!$A:$A,attrition_cleaned!$B:$B,"Missing")</f>
        <v>Yes</v>
      </c>
      <c r="L2494" s="9">
        <v>44634</v>
      </c>
      <c r="M2494">
        <f>_xlfn.XLOOKUP(A2494,compensation_cleaned!$A:$A,compensation_cleaned!$B:$B,"Missing")</f>
        <v>853090</v>
      </c>
      <c r="N2494">
        <f>_xlfn.XLOOKUP(A2494,compensation_cleaned!$A:$A,compensation_cleaned!$C:$C,"Missing")</f>
        <v>121823</v>
      </c>
      <c r="O2494" t="str">
        <f>_xlfn.XLOOKUP(A2494,compensation_cleaned!$A:$A,compensation_cleaned!$D:$D,"Missing")</f>
        <v>L2</v>
      </c>
      <c r="P2494">
        <f>_xlfn.XLOOKUP(A2494,engagement_pivot!$A:$A,engagement_pivot!$B:$B,"Missing")</f>
        <v>3.6666666666666665</v>
      </c>
      <c r="Q2494" t="str">
        <f>IF(
  _xlfn.XLOOKUP(A2494, engagement_pivot!A:A, engagement_pivot!C:C, 0) &gt; 0,
  "Yes",
  "No"
)</f>
        <v>Yes</v>
      </c>
      <c r="R2494">
        <f t="shared" si="190"/>
        <v>33</v>
      </c>
      <c r="S2494" t="str">
        <f t="shared" si="191"/>
        <v>13–36 months</v>
      </c>
      <c r="T2494">
        <f>_xlfn.XLOOKUP(A2494,performance_pivot!$A:$A,performance_pivot!$B:$B,"Missing")</f>
        <v>3.25</v>
      </c>
      <c r="U2494">
        <f>_xlfn.XLOOKUP(A2494,compensation_cleaned!$A:$A,compensation_cleaned!$F:$F,"Missing")</f>
        <v>746435.40070921986</v>
      </c>
      <c r="V2494" t="str">
        <f t="shared" si="192"/>
        <v>Above Avg Pay</v>
      </c>
      <c r="W2494" t="str">
        <f t="shared" si="193"/>
        <v>Low/Avg Performer</v>
      </c>
      <c r="Y2494" t="str">
        <f t="shared" si="194"/>
        <v>Overpaid Low Performer</v>
      </c>
    </row>
    <row r="2495" spans="1:25">
      <c r="A2495" s="11" t="s">
        <v>2681</v>
      </c>
      <c r="B2495" s="12" t="s">
        <v>19</v>
      </c>
      <c r="C2495" s="12">
        <v>33</v>
      </c>
      <c r="D2495" s="12" t="s">
        <v>12</v>
      </c>
      <c r="E2495" s="12" t="s">
        <v>49</v>
      </c>
      <c r="F2495" s="12" t="s">
        <v>68</v>
      </c>
      <c r="G2495" s="13">
        <v>43673</v>
      </c>
      <c r="H2495" s="12" t="s">
        <v>413</v>
      </c>
      <c r="I2495" s="12" t="s">
        <v>23</v>
      </c>
      <c r="J2495" s="14" t="s">
        <v>24</v>
      </c>
      <c r="K2495" t="str">
        <f>_xlfn.XLOOKUP(A2495,attrition_cleaned!$A:$A,attrition_cleaned!$B:$B,"Missing")</f>
        <v>No</v>
      </c>
      <c r="L2495" s="13"/>
      <c r="M2495">
        <f>_xlfn.XLOOKUP(A2495,compensation_cleaned!$A:$A,compensation_cleaned!$B:$B,"Missing")</f>
        <v>781220</v>
      </c>
      <c r="N2495">
        <f>_xlfn.XLOOKUP(A2495,compensation_cleaned!$A:$A,compensation_cleaned!$C:$C,"Missing")</f>
        <v>99176</v>
      </c>
      <c r="O2495" t="str">
        <f>_xlfn.XLOOKUP(A2495,compensation_cleaned!$A:$A,compensation_cleaned!$D:$D,"Missing")</f>
        <v>L2</v>
      </c>
      <c r="P2495">
        <f>_xlfn.XLOOKUP(A2495,engagement_pivot!$A:$A,engagement_pivot!$B:$B,"Missing")</f>
        <v>3</v>
      </c>
      <c r="Q2495" t="str">
        <f>IF(
  _xlfn.XLOOKUP(A2495, engagement_pivot!A:A, engagement_pivot!C:C, 0) &gt; 0,
  "Yes",
  "No"
)</f>
        <v>Yes</v>
      </c>
      <c r="R2495">
        <f t="shared" si="190"/>
        <v>53</v>
      </c>
      <c r="S2495" t="str">
        <f t="shared" si="191"/>
        <v>37+ months</v>
      </c>
      <c r="T2495">
        <f>_xlfn.XLOOKUP(A2495,performance_pivot!$A:$A,performance_pivot!$B:$B,"Missing")</f>
        <v>5</v>
      </c>
      <c r="U2495">
        <f>_xlfn.XLOOKUP(A2495,compensation_cleaned!$A:$A,compensation_cleaned!$F:$F,"Missing")</f>
        <v>746435.40070921986</v>
      </c>
      <c r="V2495" t="str">
        <f t="shared" si="192"/>
        <v>Above Avg Pay</v>
      </c>
      <c r="W2495" t="str">
        <f t="shared" si="193"/>
        <v>High Performer</v>
      </c>
      <c r="Y2495" t="str">
        <f t="shared" si="194"/>
        <v>Well Aligned</v>
      </c>
    </row>
    <row r="2496" spans="1:25">
      <c r="A2496" s="7" t="s">
        <v>2682</v>
      </c>
      <c r="B2496" s="8" t="s">
        <v>19</v>
      </c>
      <c r="C2496" s="8">
        <v>43</v>
      </c>
      <c r="D2496" s="8" t="s">
        <v>20</v>
      </c>
      <c r="E2496" s="8" t="s">
        <v>33</v>
      </c>
      <c r="F2496" s="8" t="s">
        <v>34</v>
      </c>
      <c r="G2496" s="9">
        <v>44003</v>
      </c>
      <c r="H2496" s="8" t="s">
        <v>534</v>
      </c>
      <c r="I2496" s="8" t="s">
        <v>45</v>
      </c>
      <c r="J2496" s="10" t="s">
        <v>24</v>
      </c>
      <c r="K2496" t="str">
        <f>_xlfn.XLOOKUP(A2496,attrition_cleaned!$A:$A,attrition_cleaned!$B:$B,"Missing")</f>
        <v>No</v>
      </c>
      <c r="L2496" s="9"/>
      <c r="M2496">
        <f>_xlfn.XLOOKUP(A2496,compensation_cleaned!$A:$A,compensation_cleaned!$B:$B,"Missing")</f>
        <v>427393</v>
      </c>
      <c r="N2496">
        <f>_xlfn.XLOOKUP(A2496,compensation_cleaned!$A:$A,compensation_cleaned!$C:$C,"Missing")</f>
        <v>62532</v>
      </c>
      <c r="O2496" t="str">
        <f>_xlfn.XLOOKUP(A2496,compensation_cleaned!$A:$A,compensation_cleaned!$D:$D,"Missing")</f>
        <v>L1</v>
      </c>
      <c r="P2496">
        <f>_xlfn.XLOOKUP(A2496,engagement_pivot!$A:$A,engagement_pivot!$B:$B,"Missing")</f>
        <v>3.6666666666666665</v>
      </c>
      <c r="Q2496" t="str">
        <f>IF(
  _xlfn.XLOOKUP(A2496, engagement_pivot!A:A, engagement_pivot!C:C, 0) &gt; 0,
  "Yes",
  "No"
)</f>
        <v>Yes</v>
      </c>
      <c r="R2496">
        <f t="shared" si="190"/>
        <v>42</v>
      </c>
      <c r="S2496" t="str">
        <f t="shared" si="191"/>
        <v>37+ months</v>
      </c>
      <c r="T2496">
        <f>_xlfn.XLOOKUP(A2496,performance_pivot!$A:$A,performance_pivot!$B:$B,"Missing")</f>
        <v>4</v>
      </c>
      <c r="U2496">
        <f>_xlfn.XLOOKUP(A2496,compensation_cleaned!$A:$A,compensation_cleaned!$F:$F,"Missing")</f>
        <v>499723.03723404254</v>
      </c>
      <c r="V2496" t="str">
        <f t="shared" si="192"/>
        <v>Below Avg Pay</v>
      </c>
      <c r="W2496" t="str">
        <f t="shared" si="193"/>
        <v>High Performer</v>
      </c>
      <c r="Y2496" t="str">
        <f t="shared" si="194"/>
        <v>Underpaid High Performer</v>
      </c>
    </row>
    <row r="2497" spans="1:25">
      <c r="A2497" s="11" t="s">
        <v>2683</v>
      </c>
      <c r="B2497" s="12" t="s">
        <v>11</v>
      </c>
      <c r="C2497" s="12">
        <v>43</v>
      </c>
      <c r="D2497" s="12" t="s">
        <v>12</v>
      </c>
      <c r="E2497" s="12" t="s">
        <v>13</v>
      </c>
      <c r="F2497" s="12" t="s">
        <v>14</v>
      </c>
      <c r="G2497" s="13">
        <v>44962</v>
      </c>
      <c r="H2497" s="12" t="s">
        <v>634</v>
      </c>
      <c r="I2497" s="12" t="s">
        <v>31</v>
      </c>
      <c r="J2497" s="14" t="s">
        <v>24</v>
      </c>
      <c r="K2497" t="str">
        <f>_xlfn.XLOOKUP(A2497,attrition_cleaned!$A:$A,attrition_cleaned!$B:$B,"Missing")</f>
        <v>Yes</v>
      </c>
      <c r="L2497" s="13">
        <v>46255</v>
      </c>
      <c r="M2497">
        <f>_xlfn.XLOOKUP(A2497,compensation_cleaned!$A:$A,compensation_cleaned!$B:$B,"Missing")</f>
        <v>1042321</v>
      </c>
      <c r="N2497">
        <f>_xlfn.XLOOKUP(A2497,compensation_cleaned!$A:$A,compensation_cleaned!$C:$C,"Missing")</f>
        <v>93578</v>
      </c>
      <c r="O2497" t="str">
        <f>_xlfn.XLOOKUP(A2497,compensation_cleaned!$A:$A,compensation_cleaned!$D:$D,"Missing")</f>
        <v>L3</v>
      </c>
      <c r="P2497">
        <f>_xlfn.XLOOKUP(A2497,engagement_pivot!$A:$A,engagement_pivot!$B:$B,"Missing")</f>
        <v>3.5</v>
      </c>
      <c r="Q2497" t="str">
        <f>IF(
  _xlfn.XLOOKUP(A2497, engagement_pivot!A:A, engagement_pivot!C:C, 0) &gt; 0,
  "Yes",
  "No"
)</f>
        <v>Yes</v>
      </c>
      <c r="R2497">
        <f t="shared" si="190"/>
        <v>42</v>
      </c>
      <c r="S2497" t="str">
        <f t="shared" si="191"/>
        <v>37+ months</v>
      </c>
      <c r="T2497">
        <f>_xlfn.XLOOKUP(A2497,performance_pivot!$A:$A,performance_pivot!$B:$B,"Missing")</f>
        <v>3.5</v>
      </c>
      <c r="U2497">
        <f>_xlfn.XLOOKUP(A2497,compensation_cleaned!$A:$A,compensation_cleaned!$F:$F,"Missing")</f>
        <v>1044648.4727722772</v>
      </c>
      <c r="V2497" t="str">
        <f t="shared" si="192"/>
        <v>Below Avg Pay</v>
      </c>
      <c r="W2497" t="str">
        <f t="shared" si="193"/>
        <v>Low/Avg Performer</v>
      </c>
      <c r="Y2497" t="str">
        <f t="shared" si="194"/>
        <v>Low Pay &amp; Low Performance</v>
      </c>
    </row>
    <row r="2498" spans="1:25">
      <c r="A2498" s="7" t="s">
        <v>2684</v>
      </c>
      <c r="B2498" s="8" t="s">
        <v>19</v>
      </c>
      <c r="C2498" s="8">
        <v>41</v>
      </c>
      <c r="D2498" s="8" t="s">
        <v>20</v>
      </c>
      <c r="E2498" s="8" t="s">
        <v>13</v>
      </c>
      <c r="F2498" s="8" t="s">
        <v>21</v>
      </c>
      <c r="G2498" s="9">
        <v>44226</v>
      </c>
      <c r="H2498" s="8" t="s">
        <v>171</v>
      </c>
      <c r="I2498" s="8" t="s">
        <v>56</v>
      </c>
      <c r="J2498" s="10" t="s">
        <v>24</v>
      </c>
      <c r="K2498" t="str">
        <f>_xlfn.XLOOKUP(A2498,attrition_cleaned!$A:$A,attrition_cleaned!$B:$B,"Missing")</f>
        <v>Yes</v>
      </c>
      <c r="L2498" s="9">
        <v>45129</v>
      </c>
      <c r="M2498">
        <f>_xlfn.XLOOKUP(A2498,compensation_cleaned!$A:$A,compensation_cleaned!$B:$B,"Missing")</f>
        <v>457311</v>
      </c>
      <c r="N2498">
        <f>_xlfn.XLOOKUP(A2498,compensation_cleaned!$A:$A,compensation_cleaned!$C:$C,"Missing")</f>
        <v>57604</v>
      </c>
      <c r="O2498" t="str">
        <f>_xlfn.XLOOKUP(A2498,compensation_cleaned!$A:$A,compensation_cleaned!$D:$D,"Missing")</f>
        <v>L1</v>
      </c>
      <c r="P2498">
        <f>_xlfn.XLOOKUP(A2498,engagement_pivot!$A:$A,engagement_pivot!$B:$B,"Missing")</f>
        <v>2</v>
      </c>
      <c r="Q2498" t="str">
        <f>IF(
  _xlfn.XLOOKUP(A2498, engagement_pivot!A:A, engagement_pivot!C:C, 0) &gt; 0,
  "Yes",
  "No"
)</f>
        <v>Yes</v>
      </c>
      <c r="R2498">
        <f t="shared" si="190"/>
        <v>29</v>
      </c>
      <c r="S2498" t="str">
        <f t="shared" si="191"/>
        <v>13–36 months</v>
      </c>
      <c r="T2498">
        <f>_xlfn.XLOOKUP(A2498,performance_pivot!$A:$A,performance_pivot!$B:$B,"Missing")</f>
        <v>3</v>
      </c>
      <c r="U2498">
        <f>_xlfn.XLOOKUP(A2498,compensation_cleaned!$A:$A,compensation_cleaned!$F:$F,"Missing")</f>
        <v>499723.03723404254</v>
      </c>
      <c r="V2498" t="str">
        <f t="shared" si="192"/>
        <v>Below Avg Pay</v>
      </c>
      <c r="W2498" t="str">
        <f t="shared" si="193"/>
        <v>Low/Avg Performer</v>
      </c>
      <c r="Y2498" t="str">
        <f t="shared" si="194"/>
        <v>Low Pay &amp; Low Performance</v>
      </c>
    </row>
    <row r="2499" spans="1:25">
      <c r="A2499" s="11" t="s">
        <v>2685</v>
      </c>
      <c r="B2499" s="12" t="s">
        <v>11</v>
      </c>
      <c r="C2499" s="12">
        <v>33</v>
      </c>
      <c r="D2499" s="12" t="s">
        <v>20</v>
      </c>
      <c r="E2499" s="12" t="s">
        <v>13</v>
      </c>
      <c r="F2499" s="12" t="s">
        <v>14</v>
      </c>
      <c r="G2499" s="13">
        <v>43214</v>
      </c>
      <c r="H2499" s="12" t="s">
        <v>416</v>
      </c>
      <c r="I2499" s="12" t="s">
        <v>31</v>
      </c>
      <c r="J2499" s="14" t="s">
        <v>24</v>
      </c>
      <c r="K2499" t="str">
        <f>_xlfn.XLOOKUP(A2499,attrition_cleaned!$A:$A,attrition_cleaned!$B:$B,"Missing")</f>
        <v>No</v>
      </c>
      <c r="L2499" s="13"/>
      <c r="M2499">
        <f>_xlfn.XLOOKUP(A2499,compensation_cleaned!$A:$A,compensation_cleaned!$B:$B,"Missing")</f>
        <v>473955</v>
      </c>
      <c r="N2499">
        <f>_xlfn.XLOOKUP(A2499,compensation_cleaned!$A:$A,compensation_cleaned!$C:$C,"Missing")</f>
        <v>36184</v>
      </c>
      <c r="O2499" t="str">
        <f>_xlfn.XLOOKUP(A2499,compensation_cleaned!$A:$A,compensation_cleaned!$D:$D,"Missing")</f>
        <v>L1</v>
      </c>
      <c r="P2499">
        <f>_xlfn.XLOOKUP(A2499,engagement_pivot!$A:$A,engagement_pivot!$B:$B,"Missing")</f>
        <v>2</v>
      </c>
      <c r="Q2499" t="str">
        <f>IF(
  _xlfn.XLOOKUP(A2499, engagement_pivot!A:A, engagement_pivot!C:C, 0) &gt; 0,
  "Yes",
  "No"
)</f>
        <v>Yes</v>
      </c>
      <c r="R2499">
        <f t="shared" ref="R2499:R2562" si="195">IF(K2499="Yes",DATEDIF(G2499,L2499,"M"),DATEDIF(G2499,DATE(2023,12,31),"M"))</f>
        <v>68</v>
      </c>
      <c r="S2499" t="str">
        <f t="shared" ref="S2499:S2562" si="196">IF(R2499&lt;=12,"0–12 months",
 IF(R2499&lt;=36,"13–36 months","37+ months"))</f>
        <v>37+ months</v>
      </c>
      <c r="T2499">
        <f>_xlfn.XLOOKUP(A2499,performance_pivot!$A:$A,performance_pivot!$B:$B,"Missing")</f>
        <v>3</v>
      </c>
      <c r="U2499">
        <f>_xlfn.XLOOKUP(A2499,compensation_cleaned!$A:$A,compensation_cleaned!$F:$F,"Missing")</f>
        <v>499723.03723404254</v>
      </c>
      <c r="V2499" t="str">
        <f t="shared" ref="V2499:V2562" si="197">IF(M2499&gt;U2499,"Above Avg Pay","Below Avg Pay")</f>
        <v>Below Avg Pay</v>
      </c>
      <c r="W2499" t="str">
        <f t="shared" ref="W2499:W2562" si="198">IF(T2499&gt;=4,"High Performer","Low/Avg Performer")</f>
        <v>Low/Avg Performer</v>
      </c>
      <c r="Y2499" t="str">
        <f t="shared" si="194"/>
        <v>Low Pay &amp; Low Performance</v>
      </c>
    </row>
    <row r="2500" spans="1:25">
      <c r="A2500" s="7" t="s">
        <v>2686</v>
      </c>
      <c r="B2500" s="8" t="s">
        <v>19</v>
      </c>
      <c r="C2500" s="8">
        <v>37</v>
      </c>
      <c r="D2500" s="8" t="s">
        <v>20</v>
      </c>
      <c r="E2500" s="8" t="s">
        <v>26</v>
      </c>
      <c r="F2500" s="8" t="s">
        <v>58</v>
      </c>
      <c r="G2500" s="9">
        <v>42906</v>
      </c>
      <c r="H2500" s="8" t="s">
        <v>338</v>
      </c>
      <c r="I2500" s="8" t="s">
        <v>31</v>
      </c>
      <c r="J2500" s="10" t="s">
        <v>24</v>
      </c>
      <c r="K2500" t="str">
        <f>_xlfn.XLOOKUP(A2500,attrition_cleaned!$A:$A,attrition_cleaned!$B:$B,"Missing")</f>
        <v>Yes</v>
      </c>
      <c r="L2500" s="9">
        <v>44418</v>
      </c>
      <c r="M2500">
        <f>_xlfn.XLOOKUP(A2500,compensation_cleaned!$A:$A,compensation_cleaned!$B:$B,"Missing")</f>
        <v>969809</v>
      </c>
      <c r="N2500">
        <f>_xlfn.XLOOKUP(A2500,compensation_cleaned!$A:$A,compensation_cleaned!$C:$C,"Missing")</f>
        <v>79440</v>
      </c>
      <c r="O2500" t="str">
        <f>_xlfn.XLOOKUP(A2500,compensation_cleaned!$A:$A,compensation_cleaned!$D:$D,"Missing")</f>
        <v>L3</v>
      </c>
      <c r="P2500">
        <f>_xlfn.XLOOKUP(A2500,engagement_pivot!$A:$A,engagement_pivot!$B:$B,"Missing")</f>
        <v>2</v>
      </c>
      <c r="Q2500" t="str">
        <f>IF(
  _xlfn.XLOOKUP(A2500, engagement_pivot!A:A, engagement_pivot!C:C, 0) &gt; 0,
  "Yes",
  "No"
)</f>
        <v>Yes</v>
      </c>
      <c r="R2500">
        <f t="shared" si="195"/>
        <v>49</v>
      </c>
      <c r="S2500" t="str">
        <f t="shared" si="196"/>
        <v>37+ months</v>
      </c>
      <c r="T2500">
        <f>_xlfn.XLOOKUP(A2500,performance_pivot!$A:$A,performance_pivot!$B:$B,"Missing")</f>
        <v>3.5</v>
      </c>
      <c r="U2500">
        <f>_xlfn.XLOOKUP(A2500,compensation_cleaned!$A:$A,compensation_cleaned!$F:$F,"Missing")</f>
        <v>1044648.4727722772</v>
      </c>
      <c r="V2500" t="str">
        <f t="shared" si="197"/>
        <v>Below Avg Pay</v>
      </c>
      <c r="W2500" t="str">
        <f t="shared" si="198"/>
        <v>Low/Avg Performer</v>
      </c>
      <c r="Y2500" t="str">
        <f t="shared" ref="Y2500:Y2563" si="199">IF(
 AND(V2500="Above Avg Pay",W2500="High Performer"),"Well Aligned",
 IF(
  AND(V2500="Below Avg Pay",W2500="High Performer"),"Underpaid High Performer",
  IF(
   AND(V2500="Above Avg Pay",W2500="Low/Avg Performer"),"Overpaid Low Performer",
   "Low Pay &amp; Low Performance"
  )
 )
)</f>
        <v>Low Pay &amp; Low Performance</v>
      </c>
    </row>
    <row r="2501" spans="1:25">
      <c r="A2501" s="11" t="s">
        <v>2687</v>
      </c>
      <c r="B2501" s="12" t="s">
        <v>19</v>
      </c>
      <c r="C2501" s="12">
        <v>33</v>
      </c>
      <c r="D2501" s="12" t="s">
        <v>20</v>
      </c>
      <c r="E2501" s="12" t="s">
        <v>49</v>
      </c>
      <c r="F2501" s="12" t="s">
        <v>50</v>
      </c>
      <c r="G2501" s="13">
        <v>44045</v>
      </c>
      <c r="H2501" s="12" t="s">
        <v>22</v>
      </c>
      <c r="I2501" s="12" t="s">
        <v>70</v>
      </c>
      <c r="J2501" s="14" t="s">
        <v>24</v>
      </c>
      <c r="K2501" t="str">
        <f>_xlfn.XLOOKUP(A2501,attrition_cleaned!$A:$A,attrition_cleaned!$B:$B,"Missing")</f>
        <v>No</v>
      </c>
      <c r="L2501" s="13"/>
      <c r="M2501">
        <f>_xlfn.XLOOKUP(A2501,compensation_cleaned!$A:$A,compensation_cleaned!$B:$B,"Missing")</f>
        <v>655691</v>
      </c>
      <c r="N2501">
        <f>_xlfn.XLOOKUP(A2501,compensation_cleaned!$A:$A,compensation_cleaned!$C:$C,"Missing")</f>
        <v>61647</v>
      </c>
      <c r="O2501" t="str">
        <f>_xlfn.XLOOKUP(A2501,compensation_cleaned!$A:$A,compensation_cleaned!$D:$D,"Missing")</f>
        <v>L2</v>
      </c>
      <c r="P2501">
        <f>_xlfn.XLOOKUP(A2501,engagement_pivot!$A:$A,engagement_pivot!$B:$B,"Missing")</f>
        <v>2</v>
      </c>
      <c r="Q2501" t="str">
        <f>IF(
  _xlfn.XLOOKUP(A2501, engagement_pivot!A:A, engagement_pivot!C:C, 0) &gt; 0,
  "Yes",
  "No"
)</f>
        <v>Yes</v>
      </c>
      <c r="R2501">
        <f t="shared" si="195"/>
        <v>40</v>
      </c>
      <c r="S2501" t="str">
        <f t="shared" si="196"/>
        <v>37+ months</v>
      </c>
      <c r="T2501">
        <f>_xlfn.XLOOKUP(A2501,performance_pivot!$A:$A,performance_pivot!$B:$B,"Missing")</f>
        <v>2.25</v>
      </c>
      <c r="U2501">
        <f>_xlfn.XLOOKUP(A2501,compensation_cleaned!$A:$A,compensation_cleaned!$F:$F,"Missing")</f>
        <v>746435.40070921986</v>
      </c>
      <c r="V2501" t="str">
        <f t="shared" si="197"/>
        <v>Below Avg Pay</v>
      </c>
      <c r="W2501" t="str">
        <f t="shared" si="198"/>
        <v>Low/Avg Performer</v>
      </c>
      <c r="Y2501" t="str">
        <f t="shared" si="199"/>
        <v>Low Pay &amp; Low Performance</v>
      </c>
    </row>
    <row r="2502" spans="1:25">
      <c r="A2502" s="7" t="s">
        <v>2688</v>
      </c>
      <c r="B2502" s="8" t="s">
        <v>19</v>
      </c>
      <c r="C2502" s="8">
        <v>40</v>
      </c>
      <c r="D2502" s="8" t="s">
        <v>12</v>
      </c>
      <c r="E2502" s="8" t="s">
        <v>26</v>
      </c>
      <c r="F2502" s="8" t="s">
        <v>58</v>
      </c>
      <c r="G2502" s="9">
        <v>43911</v>
      </c>
      <c r="H2502" s="8" t="s">
        <v>142</v>
      </c>
      <c r="I2502" s="8" t="s">
        <v>70</v>
      </c>
      <c r="J2502" s="10" t="s">
        <v>24</v>
      </c>
      <c r="K2502" t="str">
        <f>_xlfn.XLOOKUP(A2502,attrition_cleaned!$A:$A,attrition_cleaned!$B:$B,"Missing")</f>
        <v>Yes</v>
      </c>
      <c r="L2502" s="9">
        <v>44381</v>
      </c>
      <c r="M2502">
        <f>_xlfn.XLOOKUP(A2502,compensation_cleaned!$A:$A,compensation_cleaned!$B:$B,"Missing")</f>
        <v>1038276</v>
      </c>
      <c r="N2502">
        <f>_xlfn.XLOOKUP(A2502,compensation_cleaned!$A:$A,compensation_cleaned!$C:$C,"Missing")</f>
        <v>85499</v>
      </c>
      <c r="O2502" t="str">
        <f>_xlfn.XLOOKUP(A2502,compensation_cleaned!$A:$A,compensation_cleaned!$D:$D,"Missing")</f>
        <v>L3</v>
      </c>
      <c r="P2502">
        <f>_xlfn.XLOOKUP(A2502,engagement_pivot!$A:$A,engagement_pivot!$B:$B,"Missing")</f>
        <v>3.5</v>
      </c>
      <c r="Q2502" t="str">
        <f>IF(
  _xlfn.XLOOKUP(A2502, engagement_pivot!A:A, engagement_pivot!C:C, 0) &gt; 0,
  "Yes",
  "No"
)</f>
        <v>Yes</v>
      </c>
      <c r="R2502">
        <f t="shared" si="195"/>
        <v>15</v>
      </c>
      <c r="S2502" t="str">
        <f t="shared" si="196"/>
        <v>13–36 months</v>
      </c>
      <c r="T2502">
        <f>_xlfn.XLOOKUP(A2502,performance_pivot!$A:$A,performance_pivot!$B:$B,"Missing")</f>
        <v>3</v>
      </c>
      <c r="U2502">
        <f>_xlfn.XLOOKUP(A2502,compensation_cleaned!$A:$A,compensation_cleaned!$F:$F,"Missing")</f>
        <v>1044648.4727722772</v>
      </c>
      <c r="V2502" t="str">
        <f t="shared" si="197"/>
        <v>Below Avg Pay</v>
      </c>
      <c r="W2502" t="str">
        <f t="shared" si="198"/>
        <v>Low/Avg Performer</v>
      </c>
      <c r="Y2502" t="str">
        <f t="shared" si="199"/>
        <v>Low Pay &amp; Low Performance</v>
      </c>
    </row>
    <row r="2503" spans="1:25">
      <c r="A2503" s="11" t="s">
        <v>2689</v>
      </c>
      <c r="B2503" s="12" t="s">
        <v>11</v>
      </c>
      <c r="C2503" s="12">
        <v>39</v>
      </c>
      <c r="D2503" s="12" t="s">
        <v>12</v>
      </c>
      <c r="E2503" s="12" t="s">
        <v>13</v>
      </c>
      <c r="F2503" s="12" t="s">
        <v>21</v>
      </c>
      <c r="G2503" s="13">
        <v>45187</v>
      </c>
      <c r="H2503" s="12" t="s">
        <v>382</v>
      </c>
      <c r="I2503" s="12" t="s">
        <v>70</v>
      </c>
      <c r="J2503" s="14" t="s">
        <v>24</v>
      </c>
      <c r="K2503" t="str">
        <f>_xlfn.XLOOKUP(A2503,attrition_cleaned!$A:$A,attrition_cleaned!$B:$B,"Missing")</f>
        <v>No</v>
      </c>
      <c r="L2503" s="13"/>
      <c r="M2503">
        <f>_xlfn.XLOOKUP(A2503,compensation_cleaned!$A:$A,compensation_cleaned!$B:$B,"Missing")</f>
        <v>974321</v>
      </c>
      <c r="N2503">
        <f>_xlfn.XLOOKUP(A2503,compensation_cleaned!$A:$A,compensation_cleaned!$C:$C,"Missing")</f>
        <v>130660</v>
      </c>
      <c r="O2503" t="str">
        <f>_xlfn.XLOOKUP(A2503,compensation_cleaned!$A:$A,compensation_cleaned!$D:$D,"Missing")</f>
        <v>L3</v>
      </c>
      <c r="P2503">
        <f>_xlfn.XLOOKUP(A2503,engagement_pivot!$A:$A,engagement_pivot!$B:$B,"Missing")</f>
        <v>3</v>
      </c>
      <c r="Q2503" t="str">
        <f>IF(
  _xlfn.XLOOKUP(A2503, engagement_pivot!A:A, engagement_pivot!C:C, 0) &gt; 0,
  "Yes",
  "No"
)</f>
        <v>Yes</v>
      </c>
      <c r="R2503">
        <f t="shared" si="195"/>
        <v>3</v>
      </c>
      <c r="S2503" t="str">
        <f t="shared" si="196"/>
        <v>0–12 months</v>
      </c>
      <c r="T2503">
        <f>_xlfn.XLOOKUP(A2503,performance_pivot!$A:$A,performance_pivot!$B:$B,"Missing")</f>
        <v>3</v>
      </c>
      <c r="U2503">
        <f>_xlfn.XLOOKUP(A2503,compensation_cleaned!$A:$A,compensation_cleaned!$F:$F,"Missing")</f>
        <v>1044648.4727722772</v>
      </c>
      <c r="V2503" t="str">
        <f t="shared" si="197"/>
        <v>Below Avg Pay</v>
      </c>
      <c r="W2503" t="str">
        <f t="shared" si="198"/>
        <v>Low/Avg Performer</v>
      </c>
      <c r="Y2503" t="str">
        <f t="shared" si="199"/>
        <v>Low Pay &amp; Low Performance</v>
      </c>
    </row>
    <row r="2504" spans="1:25">
      <c r="A2504" s="7" t="s">
        <v>2690</v>
      </c>
      <c r="B2504" s="8" t="s">
        <v>19</v>
      </c>
      <c r="C2504" s="8">
        <v>29</v>
      </c>
      <c r="D2504" s="8" t="s">
        <v>12</v>
      </c>
      <c r="E2504" s="8" t="s">
        <v>13</v>
      </c>
      <c r="F2504" s="8" t="s">
        <v>21</v>
      </c>
      <c r="G2504" s="9">
        <v>45098</v>
      </c>
      <c r="H2504" s="8" t="s">
        <v>171</v>
      </c>
      <c r="I2504" s="8" t="s">
        <v>31</v>
      </c>
      <c r="J2504" s="10" t="s">
        <v>17</v>
      </c>
      <c r="K2504" t="str">
        <f>_xlfn.XLOOKUP(A2504,attrition_cleaned!$A:$A,attrition_cleaned!$B:$B,"Missing")</f>
        <v>No</v>
      </c>
      <c r="L2504" s="9"/>
      <c r="M2504">
        <f>_xlfn.XLOOKUP(A2504,compensation_cleaned!$A:$A,compensation_cleaned!$B:$B,"Missing")</f>
        <v>990419</v>
      </c>
      <c r="N2504">
        <f>_xlfn.XLOOKUP(A2504,compensation_cleaned!$A:$A,compensation_cleaned!$C:$C,"Missing")</f>
        <v>75929</v>
      </c>
      <c r="O2504" t="str">
        <f>_xlfn.XLOOKUP(A2504,compensation_cleaned!$A:$A,compensation_cleaned!$D:$D,"Missing")</f>
        <v>L3</v>
      </c>
      <c r="P2504">
        <f>_xlfn.XLOOKUP(A2504,engagement_pivot!$A:$A,engagement_pivot!$B:$B,"Missing")</f>
        <v>1.3333333333333333</v>
      </c>
      <c r="Q2504" t="str">
        <f>IF(
  _xlfn.XLOOKUP(A2504, engagement_pivot!A:A, engagement_pivot!C:C, 0) &gt; 0,
  "Yes",
  "No"
)</f>
        <v>Yes</v>
      </c>
      <c r="R2504">
        <f t="shared" si="195"/>
        <v>6</v>
      </c>
      <c r="S2504" t="str">
        <f t="shared" si="196"/>
        <v>0–12 months</v>
      </c>
      <c r="T2504">
        <f>_xlfn.XLOOKUP(A2504,performance_pivot!$A:$A,performance_pivot!$B:$B,"Missing")</f>
        <v>2.5</v>
      </c>
      <c r="U2504">
        <f>_xlfn.XLOOKUP(A2504,compensation_cleaned!$A:$A,compensation_cleaned!$F:$F,"Missing")</f>
        <v>1044648.4727722772</v>
      </c>
      <c r="V2504" t="str">
        <f t="shared" si="197"/>
        <v>Below Avg Pay</v>
      </c>
      <c r="W2504" t="str">
        <f t="shared" si="198"/>
        <v>Low/Avg Performer</v>
      </c>
      <c r="Y2504" t="str">
        <f t="shared" si="199"/>
        <v>Low Pay &amp; Low Performance</v>
      </c>
    </row>
    <row r="2505" spans="1:25">
      <c r="A2505" s="11" t="s">
        <v>2691</v>
      </c>
      <c r="B2505" s="12" t="s">
        <v>19</v>
      </c>
      <c r="C2505" s="12">
        <v>42</v>
      </c>
      <c r="D2505" s="12" t="s">
        <v>12</v>
      </c>
      <c r="E2505" s="12" t="s">
        <v>13</v>
      </c>
      <c r="F2505" s="12" t="s">
        <v>14</v>
      </c>
      <c r="G2505" s="13">
        <v>42878</v>
      </c>
      <c r="H2505" s="12" t="s">
        <v>109</v>
      </c>
      <c r="I2505" s="12" t="s">
        <v>45</v>
      </c>
      <c r="J2505" s="14" t="s">
        <v>24</v>
      </c>
      <c r="K2505" t="str">
        <f>_xlfn.XLOOKUP(A2505,attrition_cleaned!$A:$A,attrition_cleaned!$B:$B,"Missing")</f>
        <v>No</v>
      </c>
      <c r="L2505" s="13"/>
      <c r="M2505">
        <f>_xlfn.XLOOKUP(A2505,compensation_cleaned!$A:$A,compensation_cleaned!$B:$B,"Missing")</f>
        <v>604008</v>
      </c>
      <c r="N2505">
        <f>_xlfn.XLOOKUP(A2505,compensation_cleaned!$A:$A,compensation_cleaned!$C:$C,"Missing")</f>
        <v>69167</v>
      </c>
      <c r="O2505" t="str">
        <f>_xlfn.XLOOKUP(A2505,compensation_cleaned!$A:$A,compensation_cleaned!$D:$D,"Missing")</f>
        <v>L2</v>
      </c>
      <c r="P2505">
        <f>_xlfn.XLOOKUP(A2505,engagement_pivot!$A:$A,engagement_pivot!$B:$B,"Missing")</f>
        <v>3</v>
      </c>
      <c r="Q2505" t="str">
        <f>IF(
  _xlfn.XLOOKUP(A2505, engagement_pivot!A:A, engagement_pivot!C:C, 0) &gt; 0,
  "Yes",
  "No"
)</f>
        <v>Yes</v>
      </c>
      <c r="R2505">
        <f t="shared" si="195"/>
        <v>79</v>
      </c>
      <c r="S2505" t="str">
        <f t="shared" si="196"/>
        <v>37+ months</v>
      </c>
      <c r="T2505">
        <f>_xlfn.XLOOKUP(A2505,performance_pivot!$A:$A,performance_pivot!$B:$B,"Missing")</f>
        <v>3.3333333333333335</v>
      </c>
      <c r="U2505">
        <f>_xlfn.XLOOKUP(A2505,compensation_cleaned!$A:$A,compensation_cleaned!$F:$F,"Missing")</f>
        <v>746435.40070921986</v>
      </c>
      <c r="V2505" t="str">
        <f t="shared" si="197"/>
        <v>Below Avg Pay</v>
      </c>
      <c r="W2505" t="str">
        <f t="shared" si="198"/>
        <v>Low/Avg Performer</v>
      </c>
      <c r="Y2505" t="str">
        <f t="shared" si="199"/>
        <v>Low Pay &amp; Low Performance</v>
      </c>
    </row>
    <row r="2506" spans="1:25">
      <c r="A2506" s="7" t="s">
        <v>2692</v>
      </c>
      <c r="B2506" s="8" t="s">
        <v>11</v>
      </c>
      <c r="C2506" s="8">
        <v>42</v>
      </c>
      <c r="D2506" s="8" t="s">
        <v>12</v>
      </c>
      <c r="E2506" s="8" t="s">
        <v>13</v>
      </c>
      <c r="F2506" s="8" t="s">
        <v>21</v>
      </c>
      <c r="G2506" s="9">
        <v>43117</v>
      </c>
      <c r="H2506" s="8" t="s">
        <v>511</v>
      </c>
      <c r="I2506" s="8" t="s">
        <v>16</v>
      </c>
      <c r="J2506" s="10" t="s">
        <v>17</v>
      </c>
      <c r="K2506" t="str">
        <f>_xlfn.XLOOKUP(A2506,attrition_cleaned!$A:$A,attrition_cleaned!$B:$B,"Missing")</f>
        <v>No</v>
      </c>
      <c r="L2506" s="9"/>
      <c r="M2506">
        <f>_xlfn.XLOOKUP(A2506,compensation_cleaned!$A:$A,compensation_cleaned!$B:$B,"Missing")</f>
        <v>1639533</v>
      </c>
      <c r="N2506">
        <f>_xlfn.XLOOKUP(A2506,compensation_cleaned!$A:$A,compensation_cleaned!$C:$C,"Missing")</f>
        <v>112123</v>
      </c>
      <c r="O2506" t="str">
        <f>_xlfn.XLOOKUP(A2506,compensation_cleaned!$A:$A,compensation_cleaned!$D:$D,"Missing")</f>
        <v>L5</v>
      </c>
      <c r="P2506">
        <f>_xlfn.XLOOKUP(A2506,engagement_pivot!$A:$A,engagement_pivot!$B:$B,"Missing")</f>
        <v>2.3333333333333335</v>
      </c>
      <c r="Q2506" t="str">
        <f>IF(
  _xlfn.XLOOKUP(A2506, engagement_pivot!A:A, engagement_pivot!C:C, 0) &gt; 0,
  "Yes",
  "No"
)</f>
        <v>Yes</v>
      </c>
      <c r="R2506">
        <f t="shared" si="195"/>
        <v>71</v>
      </c>
      <c r="S2506" t="str">
        <f t="shared" si="196"/>
        <v>37+ months</v>
      </c>
      <c r="T2506">
        <f>_xlfn.XLOOKUP(A2506,performance_pivot!$A:$A,performance_pivot!$B:$B,"Missing")</f>
        <v>4</v>
      </c>
      <c r="U2506">
        <f>_xlfn.XLOOKUP(A2506,compensation_cleaned!$A:$A,compensation_cleaned!$F:$F,"Missing")</f>
        <v>1044648.4727722772</v>
      </c>
      <c r="V2506" t="str">
        <f t="shared" si="197"/>
        <v>Above Avg Pay</v>
      </c>
      <c r="W2506" t="str">
        <f t="shared" si="198"/>
        <v>High Performer</v>
      </c>
      <c r="Y2506" t="str">
        <f t="shared" si="199"/>
        <v>Well Aligned</v>
      </c>
    </row>
    <row r="2507" spans="1:25">
      <c r="A2507" s="11" t="s">
        <v>2693</v>
      </c>
      <c r="B2507" s="12" t="s">
        <v>11</v>
      </c>
      <c r="C2507" s="12">
        <v>41</v>
      </c>
      <c r="D2507" s="12" t="s">
        <v>12</v>
      </c>
      <c r="E2507" s="12" t="s">
        <v>37</v>
      </c>
      <c r="F2507" s="12" t="s">
        <v>43</v>
      </c>
      <c r="G2507" s="13">
        <v>43723</v>
      </c>
      <c r="H2507" s="12" t="s">
        <v>144</v>
      </c>
      <c r="I2507" s="12" t="s">
        <v>45</v>
      </c>
      <c r="J2507" s="14" t="s">
        <v>24</v>
      </c>
      <c r="K2507" t="str">
        <f>_xlfn.XLOOKUP(A2507,attrition_cleaned!$A:$A,attrition_cleaned!$B:$B,"Missing")</f>
        <v>No</v>
      </c>
      <c r="L2507" s="13"/>
      <c r="M2507">
        <f>_xlfn.XLOOKUP(A2507,compensation_cleaned!$A:$A,compensation_cleaned!$B:$B,"Missing")</f>
        <v>1143726</v>
      </c>
      <c r="N2507">
        <f>_xlfn.XLOOKUP(A2507,compensation_cleaned!$A:$A,compensation_cleaned!$C:$C,"Missing")</f>
        <v>121795</v>
      </c>
      <c r="O2507" t="str">
        <f>_xlfn.XLOOKUP(A2507,compensation_cleaned!$A:$A,compensation_cleaned!$D:$D,"Missing")</f>
        <v>L3</v>
      </c>
      <c r="P2507">
        <f>_xlfn.XLOOKUP(A2507,engagement_pivot!$A:$A,engagement_pivot!$B:$B,"Missing")</f>
        <v>3.5</v>
      </c>
      <c r="Q2507" t="str">
        <f>IF(
  _xlfn.XLOOKUP(A2507, engagement_pivot!A:A, engagement_pivot!C:C, 0) &gt; 0,
  "Yes",
  "No"
)</f>
        <v>Yes</v>
      </c>
      <c r="R2507">
        <f t="shared" si="195"/>
        <v>51</v>
      </c>
      <c r="S2507" t="str">
        <f t="shared" si="196"/>
        <v>37+ months</v>
      </c>
      <c r="T2507">
        <f>_xlfn.XLOOKUP(A2507,performance_pivot!$A:$A,performance_pivot!$B:$B,"Missing")</f>
        <v>2.5</v>
      </c>
      <c r="U2507">
        <f>_xlfn.XLOOKUP(A2507,compensation_cleaned!$A:$A,compensation_cleaned!$F:$F,"Missing")</f>
        <v>1044648.4727722772</v>
      </c>
      <c r="V2507" t="str">
        <f t="shared" si="197"/>
        <v>Above Avg Pay</v>
      </c>
      <c r="W2507" t="str">
        <f t="shared" si="198"/>
        <v>Low/Avg Performer</v>
      </c>
      <c r="Y2507" t="str">
        <f t="shared" si="199"/>
        <v>Overpaid Low Performer</v>
      </c>
    </row>
    <row r="2508" spans="1:25">
      <c r="A2508" s="7" t="s">
        <v>2694</v>
      </c>
      <c r="B2508" s="8" t="s">
        <v>19</v>
      </c>
      <c r="C2508" s="8">
        <v>23</v>
      </c>
      <c r="D2508" s="8" t="s">
        <v>12</v>
      </c>
      <c r="E2508" s="8" t="s">
        <v>26</v>
      </c>
      <c r="F2508" s="8" t="s">
        <v>58</v>
      </c>
      <c r="G2508" s="9">
        <v>44787</v>
      </c>
      <c r="H2508" s="8" t="s">
        <v>157</v>
      </c>
      <c r="I2508" s="8" t="s">
        <v>16</v>
      </c>
      <c r="J2508" s="10" t="s">
        <v>24</v>
      </c>
      <c r="K2508" t="str">
        <f>_xlfn.XLOOKUP(A2508,attrition_cleaned!$A:$A,attrition_cleaned!$B:$B,"Missing")</f>
        <v>No</v>
      </c>
      <c r="L2508" s="9"/>
      <c r="M2508">
        <f>_xlfn.XLOOKUP(A2508,compensation_cleaned!$A:$A,compensation_cleaned!$B:$B,"Missing")</f>
        <v>531678</v>
      </c>
      <c r="N2508">
        <f>_xlfn.XLOOKUP(A2508,compensation_cleaned!$A:$A,compensation_cleaned!$C:$C,"Missing")</f>
        <v>30513</v>
      </c>
      <c r="O2508" t="str">
        <f>_xlfn.XLOOKUP(A2508,compensation_cleaned!$A:$A,compensation_cleaned!$D:$D,"Missing")</f>
        <v>L1</v>
      </c>
      <c r="P2508">
        <f>_xlfn.XLOOKUP(A2508,engagement_pivot!$A:$A,engagement_pivot!$B:$B,"Missing")</f>
        <v>5</v>
      </c>
      <c r="Q2508" t="str">
        <f>IF(
  _xlfn.XLOOKUP(A2508, engagement_pivot!A:A, engagement_pivot!C:C, 0) &gt; 0,
  "Yes",
  "No"
)</f>
        <v>Yes</v>
      </c>
      <c r="R2508">
        <f t="shared" si="195"/>
        <v>16</v>
      </c>
      <c r="S2508" t="str">
        <f t="shared" si="196"/>
        <v>13–36 months</v>
      </c>
      <c r="T2508">
        <f>_xlfn.XLOOKUP(A2508,performance_pivot!$A:$A,performance_pivot!$B:$B,"Missing")</f>
        <v>2.5</v>
      </c>
      <c r="U2508">
        <f>_xlfn.XLOOKUP(A2508,compensation_cleaned!$A:$A,compensation_cleaned!$F:$F,"Missing")</f>
        <v>499723.03723404254</v>
      </c>
      <c r="V2508" t="str">
        <f t="shared" si="197"/>
        <v>Above Avg Pay</v>
      </c>
      <c r="W2508" t="str">
        <f t="shared" si="198"/>
        <v>Low/Avg Performer</v>
      </c>
      <c r="Y2508" t="str">
        <f t="shared" si="199"/>
        <v>Overpaid Low Performer</v>
      </c>
    </row>
    <row r="2509" spans="1:25">
      <c r="A2509" s="11" t="s">
        <v>2695</v>
      </c>
      <c r="B2509" s="12" t="s">
        <v>19</v>
      </c>
      <c r="C2509" s="12">
        <v>27</v>
      </c>
      <c r="D2509" s="12" t="s">
        <v>12</v>
      </c>
      <c r="E2509" s="12" t="s">
        <v>49</v>
      </c>
      <c r="F2509" s="12" t="s">
        <v>68</v>
      </c>
      <c r="G2509" s="13">
        <v>42998</v>
      </c>
      <c r="H2509" s="12" t="s">
        <v>462</v>
      </c>
      <c r="I2509" s="12" t="s">
        <v>56</v>
      </c>
      <c r="J2509" s="14" t="s">
        <v>24</v>
      </c>
      <c r="K2509" t="str">
        <f>_xlfn.XLOOKUP(A2509,attrition_cleaned!$A:$A,attrition_cleaned!$B:$B,"Missing")</f>
        <v>Yes</v>
      </c>
      <c r="L2509" s="13">
        <v>44024</v>
      </c>
      <c r="M2509">
        <f>_xlfn.XLOOKUP(A2509,compensation_cleaned!$A:$A,compensation_cleaned!$B:$B,"Missing")</f>
        <v>425233</v>
      </c>
      <c r="N2509">
        <f>_xlfn.XLOOKUP(A2509,compensation_cleaned!$A:$A,compensation_cleaned!$C:$C,"Missing")</f>
        <v>33952</v>
      </c>
      <c r="O2509" t="str">
        <f>_xlfn.XLOOKUP(A2509,compensation_cleaned!$A:$A,compensation_cleaned!$D:$D,"Missing")</f>
        <v>L1</v>
      </c>
      <c r="P2509">
        <f>_xlfn.XLOOKUP(A2509,engagement_pivot!$A:$A,engagement_pivot!$B:$B,"Missing")</f>
        <v>1.6666666666666667</v>
      </c>
      <c r="Q2509" t="str">
        <f>IF(
  _xlfn.XLOOKUP(A2509, engagement_pivot!A:A, engagement_pivot!C:C, 0) &gt; 0,
  "Yes",
  "No"
)</f>
        <v>Yes</v>
      </c>
      <c r="R2509">
        <f t="shared" si="195"/>
        <v>33</v>
      </c>
      <c r="S2509" t="str">
        <f t="shared" si="196"/>
        <v>13–36 months</v>
      </c>
      <c r="T2509">
        <f>_xlfn.XLOOKUP(A2509,performance_pivot!$A:$A,performance_pivot!$B:$B,"Missing")</f>
        <v>3.5</v>
      </c>
      <c r="U2509">
        <f>_xlfn.XLOOKUP(A2509,compensation_cleaned!$A:$A,compensation_cleaned!$F:$F,"Missing")</f>
        <v>499723.03723404254</v>
      </c>
      <c r="V2509" t="str">
        <f t="shared" si="197"/>
        <v>Below Avg Pay</v>
      </c>
      <c r="W2509" t="str">
        <f t="shared" si="198"/>
        <v>Low/Avg Performer</v>
      </c>
      <c r="Y2509" t="str">
        <f t="shared" si="199"/>
        <v>Low Pay &amp; Low Performance</v>
      </c>
    </row>
    <row r="2510" spans="1:25">
      <c r="A2510" s="7" t="s">
        <v>2696</v>
      </c>
      <c r="B2510" s="8" t="s">
        <v>11</v>
      </c>
      <c r="C2510" s="8">
        <v>42</v>
      </c>
      <c r="D2510" s="8" t="s">
        <v>20</v>
      </c>
      <c r="E2510" s="8" t="s">
        <v>13</v>
      </c>
      <c r="F2510" s="8" t="s">
        <v>14</v>
      </c>
      <c r="G2510" s="9">
        <v>45146</v>
      </c>
      <c r="H2510" s="8" t="s">
        <v>140</v>
      </c>
      <c r="I2510" s="8" t="s">
        <v>23</v>
      </c>
      <c r="J2510" s="10" t="s">
        <v>24</v>
      </c>
      <c r="K2510" t="str">
        <f>_xlfn.XLOOKUP(A2510,attrition_cleaned!$A:$A,attrition_cleaned!$B:$B,"Missing")</f>
        <v>No</v>
      </c>
      <c r="L2510" s="9"/>
      <c r="M2510">
        <f>_xlfn.XLOOKUP(A2510,compensation_cleaned!$A:$A,compensation_cleaned!$B:$B,"Missing")</f>
        <v>728958</v>
      </c>
      <c r="N2510">
        <f>_xlfn.XLOOKUP(A2510,compensation_cleaned!$A:$A,compensation_cleaned!$C:$C,"Missing")</f>
        <v>59938</v>
      </c>
      <c r="O2510" t="str">
        <f>_xlfn.XLOOKUP(A2510,compensation_cleaned!$A:$A,compensation_cleaned!$D:$D,"Missing")</f>
        <v>L2</v>
      </c>
      <c r="P2510">
        <f>_xlfn.XLOOKUP(A2510,engagement_pivot!$A:$A,engagement_pivot!$B:$B,"Missing")</f>
        <v>4.666666666666667</v>
      </c>
      <c r="Q2510" t="str">
        <f>IF(
  _xlfn.XLOOKUP(A2510, engagement_pivot!A:A, engagement_pivot!C:C, 0) &gt; 0,
  "Yes",
  "No"
)</f>
        <v>Yes</v>
      </c>
      <c r="R2510">
        <f t="shared" si="195"/>
        <v>4</v>
      </c>
      <c r="S2510" t="str">
        <f t="shared" si="196"/>
        <v>0–12 months</v>
      </c>
      <c r="T2510">
        <f>_xlfn.XLOOKUP(A2510,performance_pivot!$A:$A,performance_pivot!$B:$B,"Missing")</f>
        <v>3.5</v>
      </c>
      <c r="U2510">
        <f>_xlfn.XLOOKUP(A2510,compensation_cleaned!$A:$A,compensation_cleaned!$F:$F,"Missing")</f>
        <v>746435.40070921986</v>
      </c>
      <c r="V2510" t="str">
        <f t="shared" si="197"/>
        <v>Below Avg Pay</v>
      </c>
      <c r="W2510" t="str">
        <f t="shared" si="198"/>
        <v>Low/Avg Performer</v>
      </c>
      <c r="Y2510" t="str">
        <f t="shared" si="199"/>
        <v>Low Pay &amp; Low Performance</v>
      </c>
    </row>
    <row r="2511" spans="1:25">
      <c r="A2511" s="11" t="s">
        <v>2697</v>
      </c>
      <c r="B2511" s="12" t="s">
        <v>11</v>
      </c>
      <c r="C2511" s="12">
        <v>35</v>
      </c>
      <c r="D2511" s="12" t="s">
        <v>20</v>
      </c>
      <c r="E2511" s="12" t="s">
        <v>26</v>
      </c>
      <c r="F2511" s="12" t="s">
        <v>27</v>
      </c>
      <c r="G2511" s="13">
        <v>44828</v>
      </c>
      <c r="H2511" s="12" t="s">
        <v>333</v>
      </c>
      <c r="I2511" s="12" t="s">
        <v>23</v>
      </c>
      <c r="J2511" s="14" t="s">
        <v>24</v>
      </c>
      <c r="K2511" t="str">
        <f>_xlfn.XLOOKUP(A2511,attrition_cleaned!$A:$A,attrition_cleaned!$B:$B,"Missing")</f>
        <v>No</v>
      </c>
      <c r="L2511" s="13"/>
      <c r="M2511">
        <f>_xlfn.XLOOKUP(A2511,compensation_cleaned!$A:$A,compensation_cleaned!$B:$B,"Missing")</f>
        <v>797530</v>
      </c>
      <c r="N2511">
        <f>_xlfn.XLOOKUP(A2511,compensation_cleaned!$A:$A,compensation_cleaned!$C:$C,"Missing")</f>
        <v>45076</v>
      </c>
      <c r="O2511" t="str">
        <f>_xlfn.XLOOKUP(A2511,compensation_cleaned!$A:$A,compensation_cleaned!$D:$D,"Missing")</f>
        <v>L2</v>
      </c>
      <c r="P2511">
        <f>_xlfn.XLOOKUP(A2511,engagement_pivot!$A:$A,engagement_pivot!$B:$B,"Missing")</f>
        <v>4</v>
      </c>
      <c r="Q2511" t="str">
        <f>IF(
  _xlfn.XLOOKUP(A2511, engagement_pivot!A:A, engagement_pivot!C:C, 0) &gt; 0,
  "Yes",
  "No"
)</f>
        <v>Yes</v>
      </c>
      <c r="R2511">
        <f t="shared" si="195"/>
        <v>15</v>
      </c>
      <c r="S2511" t="str">
        <f t="shared" si="196"/>
        <v>13–36 months</v>
      </c>
      <c r="T2511">
        <f>_xlfn.XLOOKUP(A2511,performance_pivot!$A:$A,performance_pivot!$B:$B,"Missing")</f>
        <v>3.25</v>
      </c>
      <c r="U2511">
        <f>_xlfn.XLOOKUP(A2511,compensation_cleaned!$A:$A,compensation_cleaned!$F:$F,"Missing")</f>
        <v>746435.40070921986</v>
      </c>
      <c r="V2511" t="str">
        <f t="shared" si="197"/>
        <v>Above Avg Pay</v>
      </c>
      <c r="W2511" t="str">
        <f t="shared" si="198"/>
        <v>Low/Avg Performer</v>
      </c>
      <c r="Y2511" t="str">
        <f t="shared" si="199"/>
        <v>Overpaid Low Performer</v>
      </c>
    </row>
    <row r="2512" spans="1:25">
      <c r="A2512" s="7" t="s">
        <v>2698</v>
      </c>
      <c r="B2512" s="8" t="s">
        <v>19</v>
      </c>
      <c r="C2512" s="8">
        <v>23</v>
      </c>
      <c r="D2512" s="8" t="s">
        <v>20</v>
      </c>
      <c r="E2512" s="8" t="s">
        <v>37</v>
      </c>
      <c r="F2512" s="8" t="s">
        <v>38</v>
      </c>
      <c r="G2512" s="9">
        <v>44001</v>
      </c>
      <c r="H2512" s="8" t="s">
        <v>774</v>
      </c>
      <c r="I2512" s="8" t="s">
        <v>16</v>
      </c>
      <c r="J2512" s="10" t="s">
        <v>24</v>
      </c>
      <c r="K2512" t="str">
        <f>_xlfn.XLOOKUP(A2512,attrition_cleaned!$A:$A,attrition_cleaned!$B:$B,"Missing")</f>
        <v>No</v>
      </c>
      <c r="L2512" s="9"/>
      <c r="M2512">
        <f>_xlfn.XLOOKUP(A2512,compensation_cleaned!$A:$A,compensation_cleaned!$B:$B,"Missing")</f>
        <v>1063962</v>
      </c>
      <c r="N2512">
        <f>_xlfn.XLOOKUP(A2512,compensation_cleaned!$A:$A,compensation_cleaned!$C:$C,"Missing")</f>
        <v>71141</v>
      </c>
      <c r="O2512" t="str">
        <f>_xlfn.XLOOKUP(A2512,compensation_cleaned!$A:$A,compensation_cleaned!$D:$D,"Missing")</f>
        <v>L3</v>
      </c>
      <c r="P2512">
        <f>_xlfn.XLOOKUP(A2512,engagement_pivot!$A:$A,engagement_pivot!$B:$B,"Missing")</f>
        <v>3</v>
      </c>
      <c r="Q2512" t="str">
        <f>IF(
  _xlfn.XLOOKUP(A2512, engagement_pivot!A:A, engagement_pivot!C:C, 0) &gt; 0,
  "Yes",
  "No"
)</f>
        <v>Yes</v>
      </c>
      <c r="R2512">
        <f t="shared" si="195"/>
        <v>42</v>
      </c>
      <c r="S2512" t="str">
        <f t="shared" si="196"/>
        <v>37+ months</v>
      </c>
      <c r="T2512">
        <f>_xlfn.XLOOKUP(A2512,performance_pivot!$A:$A,performance_pivot!$B:$B,"Missing")</f>
        <v>2.6666666666666665</v>
      </c>
      <c r="U2512">
        <f>_xlfn.XLOOKUP(A2512,compensation_cleaned!$A:$A,compensation_cleaned!$F:$F,"Missing")</f>
        <v>1044648.4727722772</v>
      </c>
      <c r="V2512" t="str">
        <f t="shared" si="197"/>
        <v>Above Avg Pay</v>
      </c>
      <c r="W2512" t="str">
        <f t="shared" si="198"/>
        <v>Low/Avg Performer</v>
      </c>
      <c r="Y2512" t="str">
        <f t="shared" si="199"/>
        <v>Overpaid Low Performer</v>
      </c>
    </row>
    <row r="2513" spans="1:25">
      <c r="A2513" s="11" t="s">
        <v>2699</v>
      </c>
      <c r="B2513" s="12" t="s">
        <v>19</v>
      </c>
      <c r="C2513" s="12">
        <v>38</v>
      </c>
      <c r="D2513" s="12" t="s">
        <v>12</v>
      </c>
      <c r="E2513" s="12" t="s">
        <v>26</v>
      </c>
      <c r="F2513" s="12" t="s">
        <v>27</v>
      </c>
      <c r="G2513" s="13">
        <v>44152</v>
      </c>
      <c r="H2513" s="12" t="s">
        <v>464</v>
      </c>
      <c r="I2513" s="12" t="s">
        <v>56</v>
      </c>
      <c r="J2513" s="14" t="s">
        <v>24</v>
      </c>
      <c r="K2513" t="str">
        <f>_xlfn.XLOOKUP(A2513,attrition_cleaned!$A:$A,attrition_cleaned!$B:$B,"Missing")</f>
        <v>No</v>
      </c>
      <c r="L2513" s="13"/>
      <c r="M2513">
        <f>_xlfn.XLOOKUP(A2513,compensation_cleaned!$A:$A,compensation_cleaned!$B:$B,"Missing")</f>
        <v>646679</v>
      </c>
      <c r="N2513">
        <f>_xlfn.XLOOKUP(A2513,compensation_cleaned!$A:$A,compensation_cleaned!$C:$C,"Missing")</f>
        <v>87441</v>
      </c>
      <c r="O2513" t="str">
        <f>_xlfn.XLOOKUP(A2513,compensation_cleaned!$A:$A,compensation_cleaned!$D:$D,"Missing")</f>
        <v>L2</v>
      </c>
      <c r="P2513">
        <f>_xlfn.XLOOKUP(A2513,engagement_pivot!$A:$A,engagement_pivot!$B:$B,"Missing")</f>
        <v>4.5</v>
      </c>
      <c r="Q2513" t="str">
        <f>IF(
  _xlfn.XLOOKUP(A2513, engagement_pivot!A:A, engagement_pivot!C:C, 0) &gt; 0,
  "Yes",
  "No"
)</f>
        <v>Yes</v>
      </c>
      <c r="R2513">
        <f t="shared" si="195"/>
        <v>37</v>
      </c>
      <c r="S2513" t="str">
        <f t="shared" si="196"/>
        <v>37+ months</v>
      </c>
      <c r="T2513">
        <f>_xlfn.XLOOKUP(A2513,performance_pivot!$A:$A,performance_pivot!$B:$B,"Missing")</f>
        <v>3.5</v>
      </c>
      <c r="U2513">
        <f>_xlfn.XLOOKUP(A2513,compensation_cleaned!$A:$A,compensation_cleaned!$F:$F,"Missing")</f>
        <v>746435.40070921986</v>
      </c>
      <c r="V2513" t="str">
        <f t="shared" si="197"/>
        <v>Below Avg Pay</v>
      </c>
      <c r="W2513" t="str">
        <f t="shared" si="198"/>
        <v>Low/Avg Performer</v>
      </c>
      <c r="Y2513" t="str">
        <f t="shared" si="199"/>
        <v>Low Pay &amp; Low Performance</v>
      </c>
    </row>
    <row r="2514" spans="1:25">
      <c r="A2514" s="7" t="s">
        <v>2700</v>
      </c>
      <c r="B2514" s="8" t="s">
        <v>11</v>
      </c>
      <c r="C2514" s="8">
        <v>39</v>
      </c>
      <c r="D2514" s="8" t="s">
        <v>20</v>
      </c>
      <c r="E2514" s="8" t="s">
        <v>26</v>
      </c>
      <c r="F2514" s="8" t="s">
        <v>58</v>
      </c>
      <c r="G2514" s="9">
        <v>42752</v>
      </c>
      <c r="H2514" s="8" t="s">
        <v>78</v>
      </c>
      <c r="I2514" s="8" t="s">
        <v>31</v>
      </c>
      <c r="J2514" s="10" t="s">
        <v>24</v>
      </c>
      <c r="K2514" t="str">
        <f>_xlfn.XLOOKUP(A2514,attrition_cleaned!$A:$A,attrition_cleaned!$B:$B,"Missing")</f>
        <v>No</v>
      </c>
      <c r="L2514" s="9"/>
      <c r="M2514">
        <f>_xlfn.XLOOKUP(A2514,compensation_cleaned!$A:$A,compensation_cleaned!$B:$B,"Missing")</f>
        <v>688755</v>
      </c>
      <c r="N2514">
        <f>_xlfn.XLOOKUP(A2514,compensation_cleaned!$A:$A,compensation_cleaned!$C:$C,"Missing")</f>
        <v>88374</v>
      </c>
      <c r="O2514" t="str">
        <f>_xlfn.XLOOKUP(A2514,compensation_cleaned!$A:$A,compensation_cleaned!$D:$D,"Missing")</f>
        <v>L2</v>
      </c>
      <c r="P2514">
        <f>_xlfn.XLOOKUP(A2514,engagement_pivot!$A:$A,engagement_pivot!$B:$B,"Missing")</f>
        <v>1</v>
      </c>
      <c r="Q2514" t="str">
        <f>IF(
  _xlfn.XLOOKUP(A2514, engagement_pivot!A:A, engagement_pivot!C:C, 0) &gt; 0,
  "Yes",
  "No"
)</f>
        <v>Yes</v>
      </c>
      <c r="R2514">
        <f t="shared" si="195"/>
        <v>83</v>
      </c>
      <c r="S2514" t="str">
        <f t="shared" si="196"/>
        <v>37+ months</v>
      </c>
      <c r="T2514">
        <f>_xlfn.XLOOKUP(A2514,performance_pivot!$A:$A,performance_pivot!$B:$B,"Missing")</f>
        <v>3.3333333333333335</v>
      </c>
      <c r="U2514">
        <f>_xlfn.XLOOKUP(A2514,compensation_cleaned!$A:$A,compensation_cleaned!$F:$F,"Missing")</f>
        <v>746435.40070921986</v>
      </c>
      <c r="V2514" t="str">
        <f t="shared" si="197"/>
        <v>Below Avg Pay</v>
      </c>
      <c r="W2514" t="str">
        <f t="shared" si="198"/>
        <v>Low/Avg Performer</v>
      </c>
      <c r="Y2514" t="str">
        <f t="shared" si="199"/>
        <v>Low Pay &amp; Low Performance</v>
      </c>
    </row>
    <row r="2515" spans="1:25">
      <c r="A2515" s="11" t="s">
        <v>2701</v>
      </c>
      <c r="B2515" s="12" t="s">
        <v>19</v>
      </c>
      <c r="C2515" s="12">
        <v>22</v>
      </c>
      <c r="D2515" s="12" t="s">
        <v>20</v>
      </c>
      <c r="E2515" s="12" t="s">
        <v>26</v>
      </c>
      <c r="F2515" s="12" t="s">
        <v>58</v>
      </c>
      <c r="G2515" s="13">
        <v>43019</v>
      </c>
      <c r="H2515" s="12" t="s">
        <v>153</v>
      </c>
      <c r="I2515" s="12" t="s">
        <v>31</v>
      </c>
      <c r="J2515" s="14" t="s">
        <v>24</v>
      </c>
      <c r="K2515" t="str">
        <f>_xlfn.XLOOKUP(A2515,attrition_cleaned!$A:$A,attrition_cleaned!$B:$B,"Missing")</f>
        <v>No</v>
      </c>
      <c r="L2515" s="13"/>
      <c r="M2515">
        <f>_xlfn.XLOOKUP(A2515,compensation_cleaned!$A:$A,compensation_cleaned!$B:$B,"Missing")</f>
        <v>1273157</v>
      </c>
      <c r="N2515">
        <f>_xlfn.XLOOKUP(A2515,compensation_cleaned!$A:$A,compensation_cleaned!$C:$C,"Missing")</f>
        <v>96712</v>
      </c>
      <c r="O2515" t="str">
        <f>_xlfn.XLOOKUP(A2515,compensation_cleaned!$A:$A,compensation_cleaned!$D:$D,"Missing")</f>
        <v>L4</v>
      </c>
      <c r="P2515">
        <f>_xlfn.XLOOKUP(A2515,engagement_pivot!$A:$A,engagement_pivot!$B:$B,"Missing")</f>
        <v>4.5</v>
      </c>
      <c r="Q2515" t="str">
        <f>IF(
  _xlfn.XLOOKUP(A2515, engagement_pivot!A:A, engagement_pivot!C:C, 0) &gt; 0,
  "Yes",
  "No"
)</f>
        <v>Yes</v>
      </c>
      <c r="R2515">
        <f t="shared" si="195"/>
        <v>74</v>
      </c>
      <c r="S2515" t="str">
        <f t="shared" si="196"/>
        <v>37+ months</v>
      </c>
      <c r="T2515">
        <f>_xlfn.XLOOKUP(A2515,performance_pivot!$A:$A,performance_pivot!$B:$B,"Missing")</f>
        <v>2.6666666666666665</v>
      </c>
      <c r="U2515">
        <f>_xlfn.XLOOKUP(A2515,compensation_cleaned!$A:$A,compensation_cleaned!$F:$F,"Missing")</f>
        <v>1044648.4727722772</v>
      </c>
      <c r="V2515" t="str">
        <f t="shared" si="197"/>
        <v>Above Avg Pay</v>
      </c>
      <c r="W2515" t="str">
        <f t="shared" si="198"/>
        <v>Low/Avg Performer</v>
      </c>
      <c r="Y2515" t="str">
        <f t="shared" si="199"/>
        <v>Overpaid Low Performer</v>
      </c>
    </row>
    <row r="2516" spans="1:25">
      <c r="A2516" s="7" t="s">
        <v>2702</v>
      </c>
      <c r="B2516" s="8" t="s">
        <v>11</v>
      </c>
      <c r="C2516" s="8">
        <v>42</v>
      </c>
      <c r="D2516" s="8" t="s">
        <v>12</v>
      </c>
      <c r="E2516" s="8" t="s">
        <v>49</v>
      </c>
      <c r="F2516" s="8" t="s">
        <v>50</v>
      </c>
      <c r="G2516" s="9">
        <v>43226</v>
      </c>
      <c r="H2516" s="8" t="s">
        <v>102</v>
      </c>
      <c r="I2516" s="8" t="s">
        <v>56</v>
      </c>
      <c r="J2516" s="10" t="s">
        <v>24</v>
      </c>
      <c r="K2516" t="str">
        <f>_xlfn.XLOOKUP(A2516,attrition_cleaned!$A:$A,attrition_cleaned!$B:$B,"Missing")</f>
        <v>Yes</v>
      </c>
      <c r="L2516" s="9">
        <v>44837</v>
      </c>
      <c r="M2516">
        <f>_xlfn.XLOOKUP(A2516,compensation_cleaned!$A:$A,compensation_cleaned!$B:$B,"Missing")</f>
        <v>619122</v>
      </c>
      <c r="N2516">
        <f>_xlfn.XLOOKUP(A2516,compensation_cleaned!$A:$A,compensation_cleaned!$C:$C,"Missing")</f>
        <v>68416</v>
      </c>
      <c r="O2516" t="str">
        <f>_xlfn.XLOOKUP(A2516,compensation_cleaned!$A:$A,compensation_cleaned!$D:$D,"Missing")</f>
        <v>L2</v>
      </c>
      <c r="P2516">
        <f>_xlfn.XLOOKUP(A2516,engagement_pivot!$A:$A,engagement_pivot!$B:$B,"Missing")</f>
        <v>3.5</v>
      </c>
      <c r="Q2516" t="str">
        <f>IF(
  _xlfn.XLOOKUP(A2516, engagement_pivot!A:A, engagement_pivot!C:C, 0) &gt; 0,
  "Yes",
  "No"
)</f>
        <v>Yes</v>
      </c>
      <c r="R2516">
        <f t="shared" si="195"/>
        <v>52</v>
      </c>
      <c r="S2516" t="str">
        <f t="shared" si="196"/>
        <v>37+ months</v>
      </c>
      <c r="T2516">
        <f>_xlfn.XLOOKUP(A2516,performance_pivot!$A:$A,performance_pivot!$B:$B,"Missing")</f>
        <v>3.5</v>
      </c>
      <c r="U2516">
        <f>_xlfn.XLOOKUP(A2516,compensation_cleaned!$A:$A,compensation_cleaned!$F:$F,"Missing")</f>
        <v>746435.40070921986</v>
      </c>
      <c r="V2516" t="str">
        <f t="shared" si="197"/>
        <v>Below Avg Pay</v>
      </c>
      <c r="W2516" t="str">
        <f t="shared" si="198"/>
        <v>Low/Avg Performer</v>
      </c>
      <c r="Y2516" t="str">
        <f t="shared" si="199"/>
        <v>Low Pay &amp; Low Performance</v>
      </c>
    </row>
    <row r="2517" spans="1:25">
      <c r="A2517" s="11" t="s">
        <v>2703</v>
      </c>
      <c r="B2517" s="12" t="s">
        <v>19</v>
      </c>
      <c r="C2517" s="12">
        <v>24</v>
      </c>
      <c r="D2517" s="12" t="s">
        <v>20</v>
      </c>
      <c r="E2517" s="12" t="s">
        <v>37</v>
      </c>
      <c r="F2517" s="12" t="s">
        <v>43</v>
      </c>
      <c r="G2517" s="13">
        <v>43440</v>
      </c>
      <c r="H2517" s="12" t="s">
        <v>203</v>
      </c>
      <c r="I2517" s="12" t="s">
        <v>16</v>
      </c>
      <c r="J2517" s="14" t="s">
        <v>17</v>
      </c>
      <c r="K2517" t="str">
        <f>_xlfn.XLOOKUP(A2517,attrition_cleaned!$A:$A,attrition_cleaned!$B:$B,"Missing")</f>
        <v>Yes</v>
      </c>
      <c r="L2517" s="13">
        <v>45056</v>
      </c>
      <c r="M2517">
        <f>_xlfn.XLOOKUP(A2517,compensation_cleaned!$A:$A,compensation_cleaned!$B:$B,"Missing")</f>
        <v>1052883</v>
      </c>
      <c r="N2517">
        <f>_xlfn.XLOOKUP(A2517,compensation_cleaned!$A:$A,compensation_cleaned!$C:$C,"Missing")</f>
        <v>111804</v>
      </c>
      <c r="O2517" t="str">
        <f>_xlfn.XLOOKUP(A2517,compensation_cleaned!$A:$A,compensation_cleaned!$D:$D,"Missing")</f>
        <v>L3</v>
      </c>
      <c r="P2517">
        <f>_xlfn.XLOOKUP(A2517,engagement_pivot!$A:$A,engagement_pivot!$B:$B,"Missing")</f>
        <v>3</v>
      </c>
      <c r="Q2517" t="str">
        <f>IF(
  _xlfn.XLOOKUP(A2517, engagement_pivot!A:A, engagement_pivot!C:C, 0) &gt; 0,
  "Yes",
  "No"
)</f>
        <v>Yes</v>
      </c>
      <c r="R2517">
        <f t="shared" si="195"/>
        <v>53</v>
      </c>
      <c r="S2517" t="str">
        <f t="shared" si="196"/>
        <v>37+ months</v>
      </c>
      <c r="T2517">
        <f>_xlfn.XLOOKUP(A2517,performance_pivot!$A:$A,performance_pivot!$B:$B,"Missing")</f>
        <v>4.5</v>
      </c>
      <c r="U2517">
        <f>_xlfn.XLOOKUP(A2517,compensation_cleaned!$A:$A,compensation_cleaned!$F:$F,"Missing")</f>
        <v>1044648.4727722772</v>
      </c>
      <c r="V2517" t="str">
        <f t="shared" si="197"/>
        <v>Above Avg Pay</v>
      </c>
      <c r="W2517" t="str">
        <f t="shared" si="198"/>
        <v>High Performer</v>
      </c>
      <c r="Y2517" t="str">
        <f t="shared" si="199"/>
        <v>Well Aligned</v>
      </c>
    </row>
    <row r="2518" spans="1:25">
      <c r="A2518" s="7" t="s">
        <v>2704</v>
      </c>
      <c r="B2518" s="8" t="s">
        <v>11</v>
      </c>
      <c r="C2518" s="8">
        <v>23</v>
      </c>
      <c r="D2518" s="8" t="s">
        <v>12</v>
      </c>
      <c r="E2518" s="8" t="s">
        <v>37</v>
      </c>
      <c r="F2518" s="8" t="s">
        <v>43</v>
      </c>
      <c r="G2518" s="9">
        <v>43558</v>
      </c>
      <c r="H2518" s="8" t="s">
        <v>201</v>
      </c>
      <c r="I2518" s="8" t="s">
        <v>23</v>
      </c>
      <c r="J2518" s="10" t="s">
        <v>24</v>
      </c>
      <c r="K2518" t="str">
        <f>_xlfn.XLOOKUP(A2518,attrition_cleaned!$A:$A,attrition_cleaned!$B:$B,"Missing")</f>
        <v>No</v>
      </c>
      <c r="L2518" s="9"/>
      <c r="M2518">
        <f>_xlfn.XLOOKUP(A2518,compensation_cleaned!$A:$A,compensation_cleaned!$B:$B,"Missing")</f>
        <v>746785</v>
      </c>
      <c r="N2518">
        <f>_xlfn.XLOOKUP(A2518,compensation_cleaned!$A:$A,compensation_cleaned!$C:$C,"Missing")</f>
        <v>82664</v>
      </c>
      <c r="O2518" t="str">
        <f>_xlfn.XLOOKUP(A2518,compensation_cleaned!$A:$A,compensation_cleaned!$D:$D,"Missing")</f>
        <v>L2</v>
      </c>
      <c r="P2518">
        <f>_xlfn.XLOOKUP(A2518,engagement_pivot!$A:$A,engagement_pivot!$B:$B,"Missing")</f>
        <v>5</v>
      </c>
      <c r="Q2518" t="str">
        <f>IF(
  _xlfn.XLOOKUP(A2518, engagement_pivot!A:A, engagement_pivot!C:C, 0) &gt; 0,
  "Yes",
  "No"
)</f>
        <v>Yes</v>
      </c>
      <c r="R2518">
        <f t="shared" si="195"/>
        <v>56</v>
      </c>
      <c r="S2518" t="str">
        <f t="shared" si="196"/>
        <v>37+ months</v>
      </c>
      <c r="T2518">
        <f>_xlfn.XLOOKUP(A2518,performance_pivot!$A:$A,performance_pivot!$B:$B,"Missing")</f>
        <v>5</v>
      </c>
      <c r="U2518">
        <f>_xlfn.XLOOKUP(A2518,compensation_cleaned!$A:$A,compensation_cleaned!$F:$F,"Missing")</f>
        <v>746435.40070921986</v>
      </c>
      <c r="V2518" t="str">
        <f t="shared" si="197"/>
        <v>Above Avg Pay</v>
      </c>
      <c r="W2518" t="str">
        <f t="shared" si="198"/>
        <v>High Performer</v>
      </c>
      <c r="Y2518" t="str">
        <f t="shared" si="199"/>
        <v>Well Aligned</v>
      </c>
    </row>
    <row r="2519" spans="1:25">
      <c r="A2519" s="11" t="s">
        <v>2705</v>
      </c>
      <c r="B2519" s="12" t="s">
        <v>19</v>
      </c>
      <c r="C2519" s="12">
        <v>29</v>
      </c>
      <c r="D2519" s="12" t="s">
        <v>12</v>
      </c>
      <c r="E2519" s="12" t="s">
        <v>26</v>
      </c>
      <c r="F2519" s="12" t="s">
        <v>27</v>
      </c>
      <c r="G2519" s="13">
        <v>44661</v>
      </c>
      <c r="H2519" s="12" t="s">
        <v>105</v>
      </c>
      <c r="I2519" s="12" t="s">
        <v>16</v>
      </c>
      <c r="J2519" s="14" t="s">
        <v>17</v>
      </c>
      <c r="K2519" t="str">
        <f>_xlfn.XLOOKUP(A2519,attrition_cleaned!$A:$A,attrition_cleaned!$B:$B,"Missing")</f>
        <v>No</v>
      </c>
      <c r="L2519" s="13"/>
      <c r="M2519">
        <f>_xlfn.XLOOKUP(A2519,compensation_cleaned!$A:$A,compensation_cleaned!$B:$B,"Missing")</f>
        <v>1109422</v>
      </c>
      <c r="N2519">
        <f>_xlfn.XLOOKUP(A2519,compensation_cleaned!$A:$A,compensation_cleaned!$C:$C,"Missing")</f>
        <v>82908</v>
      </c>
      <c r="O2519" t="str">
        <f>_xlfn.XLOOKUP(A2519,compensation_cleaned!$A:$A,compensation_cleaned!$D:$D,"Missing")</f>
        <v>L3</v>
      </c>
      <c r="P2519">
        <f>_xlfn.XLOOKUP(A2519,engagement_pivot!$A:$A,engagement_pivot!$B:$B,"Missing")</f>
        <v>3</v>
      </c>
      <c r="Q2519" t="str">
        <f>IF(
  _xlfn.XLOOKUP(A2519, engagement_pivot!A:A, engagement_pivot!C:C, 0) &gt; 0,
  "Yes",
  "No"
)</f>
        <v>Yes</v>
      </c>
      <c r="R2519">
        <f t="shared" si="195"/>
        <v>20</v>
      </c>
      <c r="S2519" t="str">
        <f t="shared" si="196"/>
        <v>13–36 months</v>
      </c>
      <c r="T2519">
        <f>_xlfn.XLOOKUP(A2519,performance_pivot!$A:$A,performance_pivot!$B:$B,"Missing")</f>
        <v>3.25</v>
      </c>
      <c r="U2519">
        <f>_xlfn.XLOOKUP(A2519,compensation_cleaned!$A:$A,compensation_cleaned!$F:$F,"Missing")</f>
        <v>1044648.4727722772</v>
      </c>
      <c r="V2519" t="str">
        <f t="shared" si="197"/>
        <v>Above Avg Pay</v>
      </c>
      <c r="W2519" t="str">
        <f t="shared" si="198"/>
        <v>Low/Avg Performer</v>
      </c>
      <c r="Y2519" t="str">
        <f t="shared" si="199"/>
        <v>Overpaid Low Performer</v>
      </c>
    </row>
    <row r="2520" spans="1:25">
      <c r="A2520" s="7" t="s">
        <v>2706</v>
      </c>
      <c r="B2520" s="8" t="s">
        <v>19</v>
      </c>
      <c r="C2520" s="8">
        <v>22</v>
      </c>
      <c r="D2520" s="8" t="s">
        <v>12</v>
      </c>
      <c r="E2520" s="8" t="s">
        <v>33</v>
      </c>
      <c r="F2520" s="8" t="s">
        <v>112</v>
      </c>
      <c r="G2520" s="9">
        <v>43397</v>
      </c>
      <c r="H2520" s="8" t="s">
        <v>194</v>
      </c>
      <c r="I2520" s="8" t="s">
        <v>23</v>
      </c>
      <c r="J2520" s="10" t="s">
        <v>17</v>
      </c>
      <c r="K2520" t="str">
        <f>_xlfn.XLOOKUP(A2520,attrition_cleaned!$A:$A,attrition_cleaned!$B:$B,"Missing")</f>
        <v>No</v>
      </c>
      <c r="L2520" s="9"/>
      <c r="M2520">
        <f>_xlfn.XLOOKUP(A2520,compensation_cleaned!$A:$A,compensation_cleaned!$B:$B,"Missing")</f>
        <v>451328</v>
      </c>
      <c r="N2520">
        <f>_xlfn.XLOOKUP(A2520,compensation_cleaned!$A:$A,compensation_cleaned!$C:$C,"Missing")</f>
        <v>62413</v>
      </c>
      <c r="O2520" t="str">
        <f>_xlfn.XLOOKUP(A2520,compensation_cleaned!$A:$A,compensation_cleaned!$D:$D,"Missing")</f>
        <v>L1</v>
      </c>
      <c r="P2520">
        <f>_xlfn.XLOOKUP(A2520,engagement_pivot!$A:$A,engagement_pivot!$B:$B,"Missing")</f>
        <v>2.5</v>
      </c>
      <c r="Q2520" t="str">
        <f>IF(
  _xlfn.XLOOKUP(A2520, engagement_pivot!A:A, engagement_pivot!C:C, 0) &gt; 0,
  "Yes",
  "No"
)</f>
        <v>Yes</v>
      </c>
      <c r="R2520">
        <f t="shared" si="195"/>
        <v>62</v>
      </c>
      <c r="S2520" t="str">
        <f t="shared" si="196"/>
        <v>37+ months</v>
      </c>
      <c r="T2520">
        <f>_xlfn.XLOOKUP(A2520,performance_pivot!$A:$A,performance_pivot!$B:$B,"Missing")</f>
        <v>4</v>
      </c>
      <c r="U2520">
        <f>_xlfn.XLOOKUP(A2520,compensation_cleaned!$A:$A,compensation_cleaned!$F:$F,"Missing")</f>
        <v>499723.03723404254</v>
      </c>
      <c r="V2520" t="str">
        <f t="shared" si="197"/>
        <v>Below Avg Pay</v>
      </c>
      <c r="W2520" t="str">
        <f t="shared" si="198"/>
        <v>High Performer</v>
      </c>
      <c r="Y2520" t="str">
        <f t="shared" si="199"/>
        <v>Underpaid High Performer</v>
      </c>
    </row>
    <row r="2521" spans="1:25">
      <c r="A2521" s="11" t="s">
        <v>2707</v>
      </c>
      <c r="B2521" s="12" t="s">
        <v>19</v>
      </c>
      <c r="C2521" s="12">
        <v>42</v>
      </c>
      <c r="D2521" s="12" t="s">
        <v>12</v>
      </c>
      <c r="E2521" s="12" t="s">
        <v>33</v>
      </c>
      <c r="F2521" s="12" t="s">
        <v>112</v>
      </c>
      <c r="G2521" s="13">
        <v>45154</v>
      </c>
      <c r="H2521" s="12" t="s">
        <v>626</v>
      </c>
      <c r="I2521" s="12" t="s">
        <v>16</v>
      </c>
      <c r="J2521" s="14" t="s">
        <v>24</v>
      </c>
      <c r="K2521" t="str">
        <f>_xlfn.XLOOKUP(A2521,attrition_cleaned!$A:$A,attrition_cleaned!$B:$B,"Missing")</f>
        <v>No</v>
      </c>
      <c r="L2521" s="13"/>
      <c r="M2521">
        <f>_xlfn.XLOOKUP(A2521,compensation_cleaned!$A:$A,compensation_cleaned!$B:$B,"Missing")</f>
        <v>496503</v>
      </c>
      <c r="N2521">
        <f>_xlfn.XLOOKUP(A2521,compensation_cleaned!$A:$A,compensation_cleaned!$C:$C,"Missing")</f>
        <v>42250</v>
      </c>
      <c r="O2521" t="str">
        <f>_xlfn.XLOOKUP(A2521,compensation_cleaned!$A:$A,compensation_cleaned!$D:$D,"Missing")</f>
        <v>L1</v>
      </c>
      <c r="P2521">
        <f>_xlfn.XLOOKUP(A2521,engagement_pivot!$A:$A,engagement_pivot!$B:$B,"Missing")</f>
        <v>5</v>
      </c>
      <c r="Q2521" t="str">
        <f>IF(
  _xlfn.XLOOKUP(A2521, engagement_pivot!A:A, engagement_pivot!C:C, 0) &gt; 0,
  "Yes",
  "No"
)</f>
        <v>Yes</v>
      </c>
      <c r="R2521">
        <f t="shared" si="195"/>
        <v>4</v>
      </c>
      <c r="S2521" t="str">
        <f t="shared" si="196"/>
        <v>0–12 months</v>
      </c>
      <c r="T2521">
        <f>_xlfn.XLOOKUP(A2521,performance_pivot!$A:$A,performance_pivot!$B:$B,"Missing")</f>
        <v>4.25</v>
      </c>
      <c r="U2521">
        <f>_xlfn.XLOOKUP(A2521,compensation_cleaned!$A:$A,compensation_cleaned!$F:$F,"Missing")</f>
        <v>499723.03723404254</v>
      </c>
      <c r="V2521" t="str">
        <f t="shared" si="197"/>
        <v>Below Avg Pay</v>
      </c>
      <c r="W2521" t="str">
        <f t="shared" si="198"/>
        <v>High Performer</v>
      </c>
      <c r="Y2521" t="str">
        <f t="shared" si="199"/>
        <v>Underpaid High Performer</v>
      </c>
    </row>
    <row r="2522" spans="1:25">
      <c r="A2522" s="7" t="s">
        <v>2708</v>
      </c>
      <c r="B2522" s="8" t="s">
        <v>11</v>
      </c>
      <c r="C2522" s="8">
        <v>32</v>
      </c>
      <c r="D2522" s="8" t="s">
        <v>12</v>
      </c>
      <c r="E2522" s="8" t="s">
        <v>13</v>
      </c>
      <c r="F2522" s="8" t="s">
        <v>21</v>
      </c>
      <c r="G2522" s="9">
        <v>44887</v>
      </c>
      <c r="H2522" s="8" t="s">
        <v>545</v>
      </c>
      <c r="I2522" s="8" t="s">
        <v>56</v>
      </c>
      <c r="J2522" s="10" t="s">
        <v>24</v>
      </c>
      <c r="K2522" t="str">
        <f>_xlfn.XLOOKUP(A2522,attrition_cleaned!$A:$A,attrition_cleaned!$B:$B,"Missing")</f>
        <v>No</v>
      </c>
      <c r="L2522" s="9"/>
      <c r="M2522">
        <f>_xlfn.XLOOKUP(A2522,compensation_cleaned!$A:$A,compensation_cleaned!$B:$B,"Missing")</f>
        <v>518497</v>
      </c>
      <c r="N2522">
        <f>_xlfn.XLOOKUP(A2522,compensation_cleaned!$A:$A,compensation_cleaned!$C:$C,"Missing")</f>
        <v>59282</v>
      </c>
      <c r="O2522" t="str">
        <f>_xlfn.XLOOKUP(A2522,compensation_cleaned!$A:$A,compensation_cleaned!$D:$D,"Missing")</f>
        <v>L1</v>
      </c>
      <c r="P2522">
        <f>_xlfn.XLOOKUP(A2522,engagement_pivot!$A:$A,engagement_pivot!$B:$B,"Missing")</f>
        <v>3.6666666666666665</v>
      </c>
      <c r="Q2522" t="str">
        <f>IF(
  _xlfn.XLOOKUP(A2522, engagement_pivot!A:A, engagement_pivot!C:C, 0) &gt; 0,
  "Yes",
  "No"
)</f>
        <v>Yes</v>
      </c>
      <c r="R2522">
        <f t="shared" si="195"/>
        <v>13</v>
      </c>
      <c r="S2522" t="str">
        <f t="shared" si="196"/>
        <v>13–36 months</v>
      </c>
      <c r="T2522">
        <f>_xlfn.XLOOKUP(A2522,performance_pivot!$A:$A,performance_pivot!$B:$B,"Missing")</f>
        <v>4.333333333333333</v>
      </c>
      <c r="U2522">
        <f>_xlfn.XLOOKUP(A2522,compensation_cleaned!$A:$A,compensation_cleaned!$F:$F,"Missing")</f>
        <v>499723.03723404254</v>
      </c>
      <c r="V2522" t="str">
        <f t="shared" si="197"/>
        <v>Above Avg Pay</v>
      </c>
      <c r="W2522" t="str">
        <f t="shared" si="198"/>
        <v>High Performer</v>
      </c>
      <c r="Y2522" t="str">
        <f t="shared" si="199"/>
        <v>Well Aligned</v>
      </c>
    </row>
    <row r="2523" spans="1:25">
      <c r="A2523" s="11" t="s">
        <v>2709</v>
      </c>
      <c r="B2523" s="12" t="s">
        <v>19</v>
      </c>
      <c r="C2523" s="12">
        <v>30</v>
      </c>
      <c r="D2523" s="12" t="s">
        <v>12</v>
      </c>
      <c r="E2523" s="12" t="s">
        <v>26</v>
      </c>
      <c r="F2523" s="12" t="s">
        <v>27</v>
      </c>
      <c r="G2523" s="13">
        <v>42949</v>
      </c>
      <c r="H2523" s="12" t="s">
        <v>358</v>
      </c>
      <c r="I2523" s="12" t="s">
        <v>45</v>
      </c>
      <c r="J2523" s="14" t="s">
        <v>24</v>
      </c>
      <c r="K2523" t="str">
        <f>_xlfn.XLOOKUP(A2523,attrition_cleaned!$A:$A,attrition_cleaned!$B:$B,"Missing")</f>
        <v>No</v>
      </c>
      <c r="L2523" s="13"/>
      <c r="M2523">
        <f>_xlfn.XLOOKUP(A2523,compensation_cleaned!$A:$A,compensation_cleaned!$B:$B,"Missing")</f>
        <v>1504622</v>
      </c>
      <c r="N2523">
        <f>_xlfn.XLOOKUP(A2523,compensation_cleaned!$A:$A,compensation_cleaned!$C:$C,"Missing")</f>
        <v>150220</v>
      </c>
      <c r="O2523" t="str">
        <f>_xlfn.XLOOKUP(A2523,compensation_cleaned!$A:$A,compensation_cleaned!$D:$D,"Missing")</f>
        <v>L4</v>
      </c>
      <c r="P2523">
        <f>_xlfn.XLOOKUP(A2523,engagement_pivot!$A:$A,engagement_pivot!$B:$B,"Missing")</f>
        <v>3</v>
      </c>
      <c r="Q2523" t="str">
        <f>IF(
  _xlfn.XLOOKUP(A2523, engagement_pivot!A:A, engagement_pivot!C:C, 0) &gt; 0,
  "Yes",
  "No"
)</f>
        <v>Yes</v>
      </c>
      <c r="R2523">
        <f t="shared" si="195"/>
        <v>76</v>
      </c>
      <c r="S2523" t="str">
        <f t="shared" si="196"/>
        <v>37+ months</v>
      </c>
      <c r="T2523">
        <f>_xlfn.XLOOKUP(A2523,performance_pivot!$A:$A,performance_pivot!$B:$B,"Missing")</f>
        <v>2.5</v>
      </c>
      <c r="U2523">
        <f>_xlfn.XLOOKUP(A2523,compensation_cleaned!$A:$A,compensation_cleaned!$F:$F,"Missing")</f>
        <v>1044648.4727722772</v>
      </c>
      <c r="V2523" t="str">
        <f t="shared" si="197"/>
        <v>Above Avg Pay</v>
      </c>
      <c r="W2523" t="str">
        <f t="shared" si="198"/>
        <v>Low/Avg Performer</v>
      </c>
      <c r="Y2523" t="str">
        <f t="shared" si="199"/>
        <v>Overpaid Low Performer</v>
      </c>
    </row>
    <row r="2524" spans="1:25">
      <c r="A2524" s="7" t="s">
        <v>2710</v>
      </c>
      <c r="B2524" s="8" t="s">
        <v>19</v>
      </c>
      <c r="C2524" s="8">
        <v>41</v>
      </c>
      <c r="D2524" s="8" t="s">
        <v>20</v>
      </c>
      <c r="E2524" s="8" t="s">
        <v>26</v>
      </c>
      <c r="F2524" s="8" t="s">
        <v>27</v>
      </c>
      <c r="G2524" s="9">
        <v>42897</v>
      </c>
      <c r="H2524" s="8" t="s">
        <v>284</v>
      </c>
      <c r="I2524" s="8" t="s">
        <v>31</v>
      </c>
      <c r="J2524" s="10" t="s">
        <v>24</v>
      </c>
      <c r="K2524" t="str">
        <f>_xlfn.XLOOKUP(A2524,attrition_cleaned!$A:$A,attrition_cleaned!$B:$B,"Missing")</f>
        <v>No</v>
      </c>
      <c r="L2524" s="9"/>
      <c r="M2524">
        <f>_xlfn.XLOOKUP(A2524,compensation_cleaned!$A:$A,compensation_cleaned!$B:$B,"Missing")</f>
        <v>506934</v>
      </c>
      <c r="N2524">
        <f>_xlfn.XLOOKUP(A2524,compensation_cleaned!$A:$A,compensation_cleaned!$C:$C,"Missing")</f>
        <v>61982</v>
      </c>
      <c r="O2524" t="str">
        <f>_xlfn.XLOOKUP(A2524,compensation_cleaned!$A:$A,compensation_cleaned!$D:$D,"Missing")</f>
        <v>L1</v>
      </c>
      <c r="P2524">
        <f>_xlfn.XLOOKUP(A2524,engagement_pivot!$A:$A,engagement_pivot!$B:$B,"Missing")</f>
        <v>4</v>
      </c>
      <c r="Q2524" t="str">
        <f>IF(
  _xlfn.XLOOKUP(A2524, engagement_pivot!A:A, engagement_pivot!C:C, 0) &gt; 0,
  "Yes",
  "No"
)</f>
        <v>Yes</v>
      </c>
      <c r="R2524">
        <f t="shared" si="195"/>
        <v>78</v>
      </c>
      <c r="S2524" t="str">
        <f t="shared" si="196"/>
        <v>37+ months</v>
      </c>
      <c r="T2524">
        <f>_xlfn.XLOOKUP(A2524,performance_pivot!$A:$A,performance_pivot!$B:$B,"Missing")</f>
        <v>3.3333333333333335</v>
      </c>
      <c r="U2524">
        <f>_xlfn.XLOOKUP(A2524,compensation_cleaned!$A:$A,compensation_cleaned!$F:$F,"Missing")</f>
        <v>499723.03723404254</v>
      </c>
      <c r="V2524" t="str">
        <f t="shared" si="197"/>
        <v>Above Avg Pay</v>
      </c>
      <c r="W2524" t="str">
        <f t="shared" si="198"/>
        <v>Low/Avg Performer</v>
      </c>
      <c r="Y2524" t="str">
        <f t="shared" si="199"/>
        <v>Overpaid Low Performer</v>
      </c>
    </row>
    <row r="2525" spans="1:25">
      <c r="A2525" s="11" t="s">
        <v>2711</v>
      </c>
      <c r="B2525" s="12" t="s">
        <v>19</v>
      </c>
      <c r="C2525" s="12">
        <v>24</v>
      </c>
      <c r="D2525" s="12" t="s">
        <v>12</v>
      </c>
      <c r="E2525" s="12" t="s">
        <v>13</v>
      </c>
      <c r="F2525" s="12" t="s">
        <v>21</v>
      </c>
      <c r="G2525" s="13">
        <v>43386</v>
      </c>
      <c r="H2525" s="12" t="s">
        <v>84</v>
      </c>
      <c r="I2525" s="12" t="s">
        <v>45</v>
      </c>
      <c r="J2525" s="14" t="s">
        <v>24</v>
      </c>
      <c r="K2525" t="str">
        <f>_xlfn.XLOOKUP(A2525,attrition_cleaned!$A:$A,attrition_cleaned!$B:$B,"Missing")</f>
        <v>No</v>
      </c>
      <c r="L2525" s="13"/>
      <c r="M2525">
        <f>_xlfn.XLOOKUP(A2525,compensation_cleaned!$A:$A,compensation_cleaned!$B:$B,"Missing")</f>
        <v>956527</v>
      </c>
      <c r="N2525">
        <f>_xlfn.XLOOKUP(A2525,compensation_cleaned!$A:$A,compensation_cleaned!$C:$C,"Missing")</f>
        <v>142351</v>
      </c>
      <c r="O2525" t="str">
        <f>_xlfn.XLOOKUP(A2525,compensation_cleaned!$A:$A,compensation_cleaned!$D:$D,"Missing")</f>
        <v>L3</v>
      </c>
      <c r="P2525">
        <f>_xlfn.XLOOKUP(A2525,engagement_pivot!$A:$A,engagement_pivot!$B:$B,"Missing")</f>
        <v>3</v>
      </c>
      <c r="Q2525" t="str">
        <f>IF(
  _xlfn.XLOOKUP(A2525, engagement_pivot!A:A, engagement_pivot!C:C, 0) &gt; 0,
  "Yes",
  "No"
)</f>
        <v>Yes</v>
      </c>
      <c r="R2525">
        <f t="shared" si="195"/>
        <v>62</v>
      </c>
      <c r="S2525" t="str">
        <f t="shared" si="196"/>
        <v>37+ months</v>
      </c>
      <c r="T2525">
        <f>_xlfn.XLOOKUP(A2525,performance_pivot!$A:$A,performance_pivot!$B:$B,"Missing")</f>
        <v>2.75</v>
      </c>
      <c r="U2525">
        <f>_xlfn.XLOOKUP(A2525,compensation_cleaned!$A:$A,compensation_cleaned!$F:$F,"Missing")</f>
        <v>1044648.4727722772</v>
      </c>
      <c r="V2525" t="str">
        <f t="shared" si="197"/>
        <v>Below Avg Pay</v>
      </c>
      <c r="W2525" t="str">
        <f t="shared" si="198"/>
        <v>Low/Avg Performer</v>
      </c>
      <c r="Y2525" t="str">
        <f t="shared" si="199"/>
        <v>Low Pay &amp; Low Performance</v>
      </c>
    </row>
    <row r="2526" spans="1:25">
      <c r="A2526" s="7" t="s">
        <v>2712</v>
      </c>
      <c r="B2526" s="8" t="s">
        <v>19</v>
      </c>
      <c r="C2526" s="8">
        <v>33</v>
      </c>
      <c r="D2526" s="8" t="s">
        <v>20</v>
      </c>
      <c r="E2526" s="8" t="s">
        <v>33</v>
      </c>
      <c r="F2526" s="8" t="s">
        <v>34</v>
      </c>
      <c r="G2526" s="9">
        <v>44091</v>
      </c>
      <c r="H2526" s="8" t="s">
        <v>244</v>
      </c>
      <c r="I2526" s="8" t="s">
        <v>56</v>
      </c>
      <c r="J2526" s="10" t="s">
        <v>24</v>
      </c>
      <c r="K2526" t="str">
        <f>_xlfn.XLOOKUP(A2526,attrition_cleaned!$A:$A,attrition_cleaned!$B:$B,"Missing")</f>
        <v>No</v>
      </c>
      <c r="L2526" s="9"/>
      <c r="M2526">
        <f>_xlfn.XLOOKUP(A2526,compensation_cleaned!$A:$A,compensation_cleaned!$B:$B,"Missing")</f>
        <v>898664</v>
      </c>
      <c r="N2526">
        <f>_xlfn.XLOOKUP(A2526,compensation_cleaned!$A:$A,compensation_cleaned!$C:$C,"Missing")</f>
        <v>68545</v>
      </c>
      <c r="O2526" t="str">
        <f>_xlfn.XLOOKUP(A2526,compensation_cleaned!$A:$A,compensation_cleaned!$D:$D,"Missing")</f>
        <v>L2</v>
      </c>
      <c r="P2526">
        <f>_xlfn.XLOOKUP(A2526,engagement_pivot!$A:$A,engagement_pivot!$B:$B,"Missing")</f>
        <v>5</v>
      </c>
      <c r="Q2526" t="str">
        <f>IF(
  _xlfn.XLOOKUP(A2526, engagement_pivot!A:A, engagement_pivot!C:C, 0) &gt; 0,
  "Yes",
  "No"
)</f>
        <v>Yes</v>
      </c>
      <c r="R2526">
        <f t="shared" si="195"/>
        <v>39</v>
      </c>
      <c r="S2526" t="str">
        <f t="shared" si="196"/>
        <v>37+ months</v>
      </c>
      <c r="T2526">
        <f>_xlfn.XLOOKUP(A2526,performance_pivot!$A:$A,performance_pivot!$B:$B,"Missing")</f>
        <v>3</v>
      </c>
      <c r="U2526">
        <f>_xlfn.XLOOKUP(A2526,compensation_cleaned!$A:$A,compensation_cleaned!$F:$F,"Missing")</f>
        <v>746435.40070921986</v>
      </c>
      <c r="V2526" t="str">
        <f t="shared" si="197"/>
        <v>Above Avg Pay</v>
      </c>
      <c r="W2526" t="str">
        <f t="shared" si="198"/>
        <v>Low/Avg Performer</v>
      </c>
      <c r="Y2526" t="str">
        <f t="shared" si="199"/>
        <v>Overpaid Low Performer</v>
      </c>
    </row>
    <row r="2527" spans="1:25">
      <c r="A2527" s="11" t="s">
        <v>2713</v>
      </c>
      <c r="B2527" s="12" t="s">
        <v>19</v>
      </c>
      <c r="C2527" s="12">
        <v>38</v>
      </c>
      <c r="D2527" s="12" t="s">
        <v>12</v>
      </c>
      <c r="E2527" s="12" t="s">
        <v>26</v>
      </c>
      <c r="F2527" s="12" t="s">
        <v>58</v>
      </c>
      <c r="G2527" s="13">
        <v>43702</v>
      </c>
      <c r="H2527" s="12" t="s">
        <v>215</v>
      </c>
      <c r="I2527" s="12" t="s">
        <v>16</v>
      </c>
      <c r="J2527" s="14" t="s">
        <v>24</v>
      </c>
      <c r="K2527" t="str">
        <f>_xlfn.XLOOKUP(A2527,attrition_cleaned!$A:$A,attrition_cleaned!$B:$B,"Missing")</f>
        <v>No</v>
      </c>
      <c r="L2527" s="13"/>
      <c r="M2527">
        <f>_xlfn.XLOOKUP(A2527,compensation_cleaned!$A:$A,compensation_cleaned!$B:$B,"Missing")</f>
        <v>980159</v>
      </c>
      <c r="N2527">
        <f>_xlfn.XLOOKUP(A2527,compensation_cleaned!$A:$A,compensation_cleaned!$C:$C,"Missing")</f>
        <v>133707</v>
      </c>
      <c r="O2527" t="str">
        <f>_xlfn.XLOOKUP(A2527,compensation_cleaned!$A:$A,compensation_cleaned!$D:$D,"Missing")</f>
        <v>L3</v>
      </c>
      <c r="P2527">
        <f>_xlfn.XLOOKUP(A2527,engagement_pivot!$A:$A,engagement_pivot!$B:$B,"Missing")</f>
        <v>2.5</v>
      </c>
      <c r="Q2527" t="str">
        <f>IF(
  _xlfn.XLOOKUP(A2527, engagement_pivot!A:A, engagement_pivot!C:C, 0) &gt; 0,
  "Yes",
  "No"
)</f>
        <v>Yes</v>
      </c>
      <c r="R2527">
        <f t="shared" si="195"/>
        <v>52</v>
      </c>
      <c r="S2527" t="str">
        <f t="shared" si="196"/>
        <v>37+ months</v>
      </c>
      <c r="T2527">
        <f>_xlfn.XLOOKUP(A2527,performance_pivot!$A:$A,performance_pivot!$B:$B,"Missing")</f>
        <v>3.6666666666666665</v>
      </c>
      <c r="U2527">
        <f>_xlfn.XLOOKUP(A2527,compensation_cleaned!$A:$A,compensation_cleaned!$F:$F,"Missing")</f>
        <v>1044648.4727722772</v>
      </c>
      <c r="V2527" t="str">
        <f t="shared" si="197"/>
        <v>Below Avg Pay</v>
      </c>
      <c r="W2527" t="str">
        <f t="shared" si="198"/>
        <v>Low/Avg Performer</v>
      </c>
      <c r="Y2527" t="str">
        <f t="shared" si="199"/>
        <v>Low Pay &amp; Low Performance</v>
      </c>
    </row>
    <row r="2528" spans="1:25">
      <c r="A2528" s="7" t="s">
        <v>2714</v>
      </c>
      <c r="B2528" s="8" t="s">
        <v>11</v>
      </c>
      <c r="C2528" s="8">
        <v>25</v>
      </c>
      <c r="D2528" s="8" t="s">
        <v>20</v>
      </c>
      <c r="E2528" s="8" t="s">
        <v>26</v>
      </c>
      <c r="F2528" s="8" t="s">
        <v>58</v>
      </c>
      <c r="G2528" s="9">
        <v>45092</v>
      </c>
      <c r="H2528" s="8" t="s">
        <v>220</v>
      </c>
      <c r="I2528" s="8" t="s">
        <v>56</v>
      </c>
      <c r="J2528" s="10" t="s">
        <v>24</v>
      </c>
      <c r="K2528" t="str">
        <f>_xlfn.XLOOKUP(A2528,attrition_cleaned!$A:$A,attrition_cleaned!$B:$B,"Missing")</f>
        <v>No</v>
      </c>
      <c r="L2528" s="9"/>
      <c r="M2528">
        <f>_xlfn.XLOOKUP(A2528,compensation_cleaned!$A:$A,compensation_cleaned!$B:$B,"Missing")</f>
        <v>2096580</v>
      </c>
      <c r="N2528">
        <f>_xlfn.XLOOKUP(A2528,compensation_cleaned!$A:$A,compensation_cleaned!$C:$C,"Missing")</f>
        <v>205111</v>
      </c>
      <c r="O2528" t="str">
        <f>_xlfn.XLOOKUP(A2528,compensation_cleaned!$A:$A,compensation_cleaned!$D:$D,"Missing")</f>
        <v>L5</v>
      </c>
      <c r="P2528">
        <f>_xlfn.XLOOKUP(A2528,engagement_pivot!$A:$A,engagement_pivot!$B:$B,"Missing")</f>
        <v>3</v>
      </c>
      <c r="Q2528" t="str">
        <f>IF(
  _xlfn.XLOOKUP(A2528, engagement_pivot!A:A, engagement_pivot!C:C, 0) &gt; 0,
  "Yes",
  "No"
)</f>
        <v>Yes</v>
      </c>
      <c r="R2528">
        <f t="shared" si="195"/>
        <v>6</v>
      </c>
      <c r="S2528" t="str">
        <f t="shared" si="196"/>
        <v>0–12 months</v>
      </c>
      <c r="T2528">
        <f>_xlfn.XLOOKUP(A2528,performance_pivot!$A:$A,performance_pivot!$B:$B,"Missing")</f>
        <v>4.333333333333333</v>
      </c>
      <c r="U2528">
        <f>_xlfn.XLOOKUP(A2528,compensation_cleaned!$A:$A,compensation_cleaned!$F:$F,"Missing")</f>
        <v>1044648.4727722772</v>
      </c>
      <c r="V2528" t="str">
        <f t="shared" si="197"/>
        <v>Above Avg Pay</v>
      </c>
      <c r="W2528" t="str">
        <f t="shared" si="198"/>
        <v>High Performer</v>
      </c>
      <c r="Y2528" t="str">
        <f t="shared" si="199"/>
        <v>Well Aligned</v>
      </c>
    </row>
    <row r="2529" spans="1:25">
      <c r="A2529" s="11" t="s">
        <v>2715</v>
      </c>
      <c r="B2529" s="12" t="s">
        <v>19</v>
      </c>
      <c r="C2529" s="12">
        <v>28</v>
      </c>
      <c r="D2529" s="12" t="s">
        <v>12</v>
      </c>
      <c r="E2529" s="12" t="s">
        <v>13</v>
      </c>
      <c r="F2529" s="12" t="s">
        <v>14</v>
      </c>
      <c r="G2529" s="13">
        <v>44447</v>
      </c>
      <c r="H2529" s="12" t="s">
        <v>203</v>
      </c>
      <c r="I2529" s="12" t="s">
        <v>16</v>
      </c>
      <c r="J2529" s="14" t="s">
        <v>24</v>
      </c>
      <c r="K2529" t="str">
        <f>_xlfn.XLOOKUP(A2529,attrition_cleaned!$A:$A,attrition_cleaned!$B:$B,"Missing")</f>
        <v>No</v>
      </c>
      <c r="L2529" s="13"/>
      <c r="M2529">
        <f>_xlfn.XLOOKUP(A2529,compensation_cleaned!$A:$A,compensation_cleaned!$B:$B,"Missing")</f>
        <v>1322502</v>
      </c>
      <c r="N2529">
        <f>_xlfn.XLOOKUP(A2529,compensation_cleaned!$A:$A,compensation_cleaned!$C:$C,"Missing")</f>
        <v>183187</v>
      </c>
      <c r="O2529" t="str">
        <f>_xlfn.XLOOKUP(A2529,compensation_cleaned!$A:$A,compensation_cleaned!$D:$D,"Missing")</f>
        <v>L4</v>
      </c>
      <c r="P2529">
        <f>_xlfn.XLOOKUP(A2529,engagement_pivot!$A:$A,engagement_pivot!$B:$B,"Missing")</f>
        <v>1.5</v>
      </c>
      <c r="Q2529" t="str">
        <f>IF(
  _xlfn.XLOOKUP(A2529, engagement_pivot!A:A, engagement_pivot!C:C, 0) &gt; 0,
  "Yes",
  "No"
)</f>
        <v>Yes</v>
      </c>
      <c r="R2529">
        <f t="shared" si="195"/>
        <v>27</v>
      </c>
      <c r="S2529" t="str">
        <f t="shared" si="196"/>
        <v>13–36 months</v>
      </c>
      <c r="T2529">
        <f>_xlfn.XLOOKUP(A2529,performance_pivot!$A:$A,performance_pivot!$B:$B,"Missing")</f>
        <v>4.25</v>
      </c>
      <c r="U2529">
        <f>_xlfn.XLOOKUP(A2529,compensation_cleaned!$A:$A,compensation_cleaned!$F:$F,"Missing")</f>
        <v>1044648.4727722772</v>
      </c>
      <c r="V2529" t="str">
        <f t="shared" si="197"/>
        <v>Above Avg Pay</v>
      </c>
      <c r="W2529" t="str">
        <f t="shared" si="198"/>
        <v>High Performer</v>
      </c>
      <c r="Y2529" t="str">
        <f t="shared" si="199"/>
        <v>Well Aligned</v>
      </c>
    </row>
    <row r="2530" spans="1:25">
      <c r="A2530" s="7" t="s">
        <v>2716</v>
      </c>
      <c r="B2530" s="8" t="s">
        <v>11</v>
      </c>
      <c r="C2530" s="8">
        <v>40</v>
      </c>
      <c r="D2530" s="8" t="s">
        <v>12</v>
      </c>
      <c r="E2530" s="8" t="s">
        <v>37</v>
      </c>
      <c r="F2530" s="8" t="s">
        <v>38</v>
      </c>
      <c r="G2530" s="9">
        <v>44941</v>
      </c>
      <c r="H2530" s="8" t="s">
        <v>372</v>
      </c>
      <c r="I2530" s="8" t="s">
        <v>23</v>
      </c>
      <c r="J2530" s="10" t="s">
        <v>24</v>
      </c>
      <c r="K2530" t="str">
        <f>_xlfn.XLOOKUP(A2530,attrition_cleaned!$A:$A,attrition_cleaned!$B:$B,"Missing")</f>
        <v>No</v>
      </c>
      <c r="L2530" s="9"/>
      <c r="M2530">
        <f>_xlfn.XLOOKUP(A2530,compensation_cleaned!$A:$A,compensation_cleaned!$B:$B,"Missing")</f>
        <v>812614</v>
      </c>
      <c r="N2530">
        <f>_xlfn.XLOOKUP(A2530,compensation_cleaned!$A:$A,compensation_cleaned!$C:$C,"Missing")</f>
        <v>73461</v>
      </c>
      <c r="O2530" t="str">
        <f>_xlfn.XLOOKUP(A2530,compensation_cleaned!$A:$A,compensation_cleaned!$D:$D,"Missing")</f>
        <v>L2</v>
      </c>
      <c r="P2530">
        <f>_xlfn.XLOOKUP(A2530,engagement_pivot!$A:$A,engagement_pivot!$B:$B,"Missing")</f>
        <v>1</v>
      </c>
      <c r="Q2530" t="str">
        <f>IF(
  _xlfn.XLOOKUP(A2530, engagement_pivot!A:A, engagement_pivot!C:C, 0) &gt; 0,
  "Yes",
  "No"
)</f>
        <v>Yes</v>
      </c>
      <c r="R2530">
        <f t="shared" si="195"/>
        <v>11</v>
      </c>
      <c r="S2530" t="str">
        <f t="shared" si="196"/>
        <v>0–12 months</v>
      </c>
      <c r="T2530">
        <f>_xlfn.XLOOKUP(A2530,performance_pivot!$A:$A,performance_pivot!$B:$B,"Missing")</f>
        <v>3</v>
      </c>
      <c r="U2530">
        <f>_xlfn.XLOOKUP(A2530,compensation_cleaned!$A:$A,compensation_cleaned!$F:$F,"Missing")</f>
        <v>746435.40070921986</v>
      </c>
      <c r="V2530" t="str">
        <f t="shared" si="197"/>
        <v>Above Avg Pay</v>
      </c>
      <c r="W2530" t="str">
        <f t="shared" si="198"/>
        <v>Low/Avg Performer</v>
      </c>
      <c r="Y2530" t="str">
        <f t="shared" si="199"/>
        <v>Overpaid Low Performer</v>
      </c>
    </row>
    <row r="2531" spans="1:25">
      <c r="A2531" s="11" t="s">
        <v>2717</v>
      </c>
      <c r="B2531" s="12" t="s">
        <v>19</v>
      </c>
      <c r="C2531" s="12">
        <v>39</v>
      </c>
      <c r="D2531" s="12" t="s">
        <v>20</v>
      </c>
      <c r="E2531" s="12" t="s">
        <v>37</v>
      </c>
      <c r="F2531" s="12" t="s">
        <v>43</v>
      </c>
      <c r="G2531" s="13">
        <v>45271</v>
      </c>
      <c r="H2531" s="12" t="s">
        <v>149</v>
      </c>
      <c r="I2531" s="12" t="s">
        <v>16</v>
      </c>
      <c r="J2531" s="14" t="s">
        <v>24</v>
      </c>
      <c r="K2531" t="str">
        <f>_xlfn.XLOOKUP(A2531,attrition_cleaned!$A:$A,attrition_cleaned!$B:$B,"Missing")</f>
        <v>Yes</v>
      </c>
      <c r="L2531" s="13">
        <v>46632</v>
      </c>
      <c r="M2531">
        <f>_xlfn.XLOOKUP(A2531,compensation_cleaned!$A:$A,compensation_cleaned!$B:$B,"Missing")</f>
        <v>482052</v>
      </c>
      <c r="N2531">
        <f>_xlfn.XLOOKUP(A2531,compensation_cleaned!$A:$A,compensation_cleaned!$C:$C,"Missing")</f>
        <v>49645</v>
      </c>
      <c r="O2531" t="str">
        <f>_xlfn.XLOOKUP(A2531,compensation_cleaned!$A:$A,compensation_cleaned!$D:$D,"Missing")</f>
        <v>L1</v>
      </c>
      <c r="P2531">
        <f>_xlfn.XLOOKUP(A2531,engagement_pivot!$A:$A,engagement_pivot!$B:$B,"Missing")</f>
        <v>2.5</v>
      </c>
      <c r="Q2531" t="str">
        <f>IF(
  _xlfn.XLOOKUP(A2531, engagement_pivot!A:A, engagement_pivot!C:C, 0) &gt; 0,
  "Yes",
  "No"
)</f>
        <v>Yes</v>
      </c>
      <c r="R2531">
        <f t="shared" si="195"/>
        <v>44</v>
      </c>
      <c r="S2531" t="str">
        <f t="shared" si="196"/>
        <v>37+ months</v>
      </c>
      <c r="T2531">
        <f>_xlfn.XLOOKUP(A2531,performance_pivot!$A:$A,performance_pivot!$B:$B,"Missing")</f>
        <v>3</v>
      </c>
      <c r="U2531">
        <f>_xlfn.XLOOKUP(A2531,compensation_cleaned!$A:$A,compensation_cleaned!$F:$F,"Missing")</f>
        <v>499723.03723404254</v>
      </c>
      <c r="V2531" t="str">
        <f t="shared" si="197"/>
        <v>Below Avg Pay</v>
      </c>
      <c r="W2531" t="str">
        <f t="shared" si="198"/>
        <v>Low/Avg Performer</v>
      </c>
      <c r="Y2531" t="str">
        <f t="shared" si="199"/>
        <v>Low Pay &amp; Low Performance</v>
      </c>
    </row>
    <row r="2532" spans="1:25">
      <c r="A2532" s="7" t="s">
        <v>2718</v>
      </c>
      <c r="B2532" s="8" t="s">
        <v>19</v>
      </c>
      <c r="C2532" s="8">
        <v>24</v>
      </c>
      <c r="D2532" s="8" t="s">
        <v>20</v>
      </c>
      <c r="E2532" s="8" t="s">
        <v>49</v>
      </c>
      <c r="F2532" s="8" t="s">
        <v>65</v>
      </c>
      <c r="G2532" s="9">
        <v>44335</v>
      </c>
      <c r="H2532" s="8" t="s">
        <v>47</v>
      </c>
      <c r="I2532" s="8" t="s">
        <v>45</v>
      </c>
      <c r="J2532" s="10" t="s">
        <v>24</v>
      </c>
      <c r="K2532" t="str">
        <f>_xlfn.XLOOKUP(A2532,attrition_cleaned!$A:$A,attrition_cleaned!$B:$B,"Missing")</f>
        <v>No</v>
      </c>
      <c r="L2532" s="9"/>
      <c r="M2532">
        <f>_xlfn.XLOOKUP(A2532,compensation_cleaned!$A:$A,compensation_cleaned!$B:$B,"Missing")</f>
        <v>856267</v>
      </c>
      <c r="N2532">
        <f>_xlfn.XLOOKUP(A2532,compensation_cleaned!$A:$A,compensation_cleaned!$C:$C,"Missing")</f>
        <v>81113</v>
      </c>
      <c r="O2532" t="str">
        <f>_xlfn.XLOOKUP(A2532,compensation_cleaned!$A:$A,compensation_cleaned!$D:$D,"Missing")</f>
        <v>L2</v>
      </c>
      <c r="P2532">
        <f>_xlfn.XLOOKUP(A2532,engagement_pivot!$A:$A,engagement_pivot!$B:$B,"Missing")</f>
        <v>1</v>
      </c>
      <c r="Q2532" t="str">
        <f>IF(
  _xlfn.XLOOKUP(A2532, engagement_pivot!A:A, engagement_pivot!C:C, 0) &gt; 0,
  "Yes",
  "No"
)</f>
        <v>Yes</v>
      </c>
      <c r="R2532">
        <f t="shared" si="195"/>
        <v>31</v>
      </c>
      <c r="S2532" t="str">
        <f t="shared" si="196"/>
        <v>13–36 months</v>
      </c>
      <c r="T2532">
        <f>_xlfn.XLOOKUP(A2532,performance_pivot!$A:$A,performance_pivot!$B:$B,"Missing")</f>
        <v>3.25</v>
      </c>
      <c r="U2532">
        <f>_xlfn.XLOOKUP(A2532,compensation_cleaned!$A:$A,compensation_cleaned!$F:$F,"Missing")</f>
        <v>746435.40070921986</v>
      </c>
      <c r="V2532" t="str">
        <f t="shared" si="197"/>
        <v>Above Avg Pay</v>
      </c>
      <c r="W2532" t="str">
        <f t="shared" si="198"/>
        <v>Low/Avg Performer</v>
      </c>
      <c r="Y2532" t="str">
        <f t="shared" si="199"/>
        <v>Overpaid Low Performer</v>
      </c>
    </row>
    <row r="2533" spans="1:25">
      <c r="A2533" s="11" t="s">
        <v>2719</v>
      </c>
      <c r="B2533" s="12" t="s">
        <v>19</v>
      </c>
      <c r="C2533" s="12">
        <v>40</v>
      </c>
      <c r="D2533" s="12" t="s">
        <v>20</v>
      </c>
      <c r="E2533" s="12" t="s">
        <v>13</v>
      </c>
      <c r="F2533" s="12" t="s">
        <v>21</v>
      </c>
      <c r="G2533" s="13">
        <v>45020</v>
      </c>
      <c r="H2533" s="12" t="s">
        <v>102</v>
      </c>
      <c r="I2533" s="12" t="s">
        <v>56</v>
      </c>
      <c r="J2533" s="14" t="s">
        <v>24</v>
      </c>
      <c r="K2533" t="str">
        <f>_xlfn.XLOOKUP(A2533,attrition_cleaned!$A:$A,attrition_cleaned!$B:$B,"Missing")</f>
        <v>Yes</v>
      </c>
      <c r="L2533" s="13">
        <v>46739</v>
      </c>
      <c r="M2533">
        <f>_xlfn.XLOOKUP(A2533,compensation_cleaned!$A:$A,compensation_cleaned!$B:$B,"Missing")</f>
        <v>520662</v>
      </c>
      <c r="N2533">
        <f>_xlfn.XLOOKUP(A2533,compensation_cleaned!$A:$A,compensation_cleaned!$C:$C,"Missing")</f>
        <v>74215</v>
      </c>
      <c r="O2533" t="str">
        <f>_xlfn.XLOOKUP(A2533,compensation_cleaned!$A:$A,compensation_cleaned!$D:$D,"Missing")</f>
        <v>L1</v>
      </c>
      <c r="P2533">
        <f>_xlfn.XLOOKUP(A2533,engagement_pivot!$A:$A,engagement_pivot!$B:$B,"Missing")</f>
        <v>2.6666666666666665</v>
      </c>
      <c r="Q2533" t="str">
        <f>IF(
  _xlfn.XLOOKUP(A2533, engagement_pivot!A:A, engagement_pivot!C:C, 0) &gt; 0,
  "Yes",
  "No"
)</f>
        <v>Yes</v>
      </c>
      <c r="R2533">
        <f t="shared" si="195"/>
        <v>56</v>
      </c>
      <c r="S2533" t="str">
        <f t="shared" si="196"/>
        <v>37+ months</v>
      </c>
      <c r="T2533">
        <f>_xlfn.XLOOKUP(A2533,performance_pivot!$A:$A,performance_pivot!$B:$B,"Missing")</f>
        <v>3.75</v>
      </c>
      <c r="U2533">
        <f>_xlfn.XLOOKUP(A2533,compensation_cleaned!$A:$A,compensation_cleaned!$F:$F,"Missing")</f>
        <v>499723.03723404254</v>
      </c>
      <c r="V2533" t="str">
        <f t="shared" si="197"/>
        <v>Above Avg Pay</v>
      </c>
      <c r="W2533" t="str">
        <f t="shared" si="198"/>
        <v>Low/Avg Performer</v>
      </c>
      <c r="Y2533" t="str">
        <f t="shared" si="199"/>
        <v>Overpaid Low Performer</v>
      </c>
    </row>
    <row r="2534" spans="1:25">
      <c r="A2534" s="7" t="s">
        <v>2720</v>
      </c>
      <c r="B2534" s="8" t="s">
        <v>19</v>
      </c>
      <c r="C2534" s="8">
        <v>38</v>
      </c>
      <c r="D2534" s="8" t="s">
        <v>12</v>
      </c>
      <c r="E2534" s="8" t="s">
        <v>37</v>
      </c>
      <c r="F2534" s="8" t="s">
        <v>43</v>
      </c>
      <c r="G2534" s="9">
        <v>44794</v>
      </c>
      <c r="H2534" s="8" t="s">
        <v>301</v>
      </c>
      <c r="I2534" s="8" t="s">
        <v>56</v>
      </c>
      <c r="J2534" s="10" t="s">
        <v>17</v>
      </c>
      <c r="K2534" t="str">
        <f>_xlfn.XLOOKUP(A2534,attrition_cleaned!$A:$A,attrition_cleaned!$B:$B,"Missing")</f>
        <v>No</v>
      </c>
      <c r="L2534" s="9"/>
      <c r="M2534">
        <f>_xlfn.XLOOKUP(A2534,compensation_cleaned!$A:$A,compensation_cleaned!$B:$B,"Missing")</f>
        <v>449268</v>
      </c>
      <c r="N2534">
        <f>_xlfn.XLOOKUP(A2534,compensation_cleaned!$A:$A,compensation_cleaned!$C:$C,"Missing")</f>
        <v>26013</v>
      </c>
      <c r="O2534" t="str">
        <f>_xlfn.XLOOKUP(A2534,compensation_cleaned!$A:$A,compensation_cleaned!$D:$D,"Missing")</f>
        <v>L1</v>
      </c>
      <c r="P2534">
        <f>_xlfn.XLOOKUP(A2534,engagement_pivot!$A:$A,engagement_pivot!$B:$B,"Missing")</f>
        <v>2</v>
      </c>
      <c r="Q2534" t="str">
        <f>IF(
  _xlfn.XLOOKUP(A2534, engagement_pivot!A:A, engagement_pivot!C:C, 0) &gt; 0,
  "Yes",
  "No"
)</f>
        <v>Yes</v>
      </c>
      <c r="R2534">
        <f t="shared" si="195"/>
        <v>16</v>
      </c>
      <c r="S2534" t="str">
        <f t="shared" si="196"/>
        <v>13–36 months</v>
      </c>
      <c r="T2534">
        <f>_xlfn.XLOOKUP(A2534,performance_pivot!$A:$A,performance_pivot!$B:$B,"Missing")</f>
        <v>2</v>
      </c>
      <c r="U2534">
        <f>_xlfn.XLOOKUP(A2534,compensation_cleaned!$A:$A,compensation_cleaned!$F:$F,"Missing")</f>
        <v>499723.03723404254</v>
      </c>
      <c r="V2534" t="str">
        <f t="shared" si="197"/>
        <v>Below Avg Pay</v>
      </c>
      <c r="W2534" t="str">
        <f t="shared" si="198"/>
        <v>Low/Avg Performer</v>
      </c>
      <c r="Y2534" t="str">
        <f t="shared" si="199"/>
        <v>Low Pay &amp; Low Performance</v>
      </c>
    </row>
    <row r="2535" spans="1:25">
      <c r="A2535" s="11" t="s">
        <v>2721</v>
      </c>
      <c r="B2535" s="12" t="s">
        <v>11</v>
      </c>
      <c r="C2535" s="12">
        <v>33</v>
      </c>
      <c r="D2535" s="12" t="s">
        <v>20</v>
      </c>
      <c r="E2535" s="12" t="s">
        <v>33</v>
      </c>
      <c r="F2535" s="12" t="s">
        <v>112</v>
      </c>
      <c r="G2535" s="13">
        <v>44196</v>
      </c>
      <c r="H2535" s="12" t="s">
        <v>176</v>
      </c>
      <c r="I2535" s="12" t="s">
        <v>70</v>
      </c>
      <c r="J2535" s="14" t="s">
        <v>24</v>
      </c>
      <c r="K2535" t="str">
        <f>_xlfn.XLOOKUP(A2535,attrition_cleaned!$A:$A,attrition_cleaned!$B:$B,"Missing")</f>
        <v>No</v>
      </c>
      <c r="L2535" s="13"/>
      <c r="M2535">
        <f>_xlfn.XLOOKUP(A2535,compensation_cleaned!$A:$A,compensation_cleaned!$B:$B,"Missing")</f>
        <v>2088863</v>
      </c>
      <c r="N2535">
        <f>_xlfn.XLOOKUP(A2535,compensation_cleaned!$A:$A,compensation_cleaned!$C:$C,"Missing")</f>
        <v>208331</v>
      </c>
      <c r="O2535" t="str">
        <f>_xlfn.XLOOKUP(A2535,compensation_cleaned!$A:$A,compensation_cleaned!$D:$D,"Missing")</f>
        <v>L5</v>
      </c>
      <c r="P2535">
        <f>_xlfn.XLOOKUP(A2535,engagement_pivot!$A:$A,engagement_pivot!$B:$B,"Missing")</f>
        <v>4.5</v>
      </c>
      <c r="Q2535" t="str">
        <f>IF(
  _xlfn.XLOOKUP(A2535, engagement_pivot!A:A, engagement_pivot!C:C, 0) &gt; 0,
  "Yes",
  "No"
)</f>
        <v>Yes</v>
      </c>
      <c r="R2535">
        <f t="shared" si="195"/>
        <v>36</v>
      </c>
      <c r="S2535" t="str">
        <f t="shared" si="196"/>
        <v>13–36 months</v>
      </c>
      <c r="T2535">
        <f>_xlfn.XLOOKUP(A2535,performance_pivot!$A:$A,performance_pivot!$B:$B,"Missing")</f>
        <v>3.6666666666666665</v>
      </c>
      <c r="U2535">
        <f>_xlfn.XLOOKUP(A2535,compensation_cleaned!$A:$A,compensation_cleaned!$F:$F,"Missing")</f>
        <v>1044648.4727722772</v>
      </c>
      <c r="V2535" t="str">
        <f t="shared" si="197"/>
        <v>Above Avg Pay</v>
      </c>
      <c r="W2535" t="str">
        <f t="shared" si="198"/>
        <v>Low/Avg Performer</v>
      </c>
      <c r="Y2535" t="str">
        <f t="shared" si="199"/>
        <v>Overpaid Low Performer</v>
      </c>
    </row>
    <row r="2536" spans="1:25">
      <c r="A2536" s="7" t="s">
        <v>2722</v>
      </c>
      <c r="B2536" s="8" t="s">
        <v>19</v>
      </c>
      <c r="C2536" s="8">
        <v>28</v>
      </c>
      <c r="D2536" s="8" t="s">
        <v>20</v>
      </c>
      <c r="E2536" s="8" t="s">
        <v>33</v>
      </c>
      <c r="F2536" s="8" t="s">
        <v>34</v>
      </c>
      <c r="G2536" s="9">
        <v>44357</v>
      </c>
      <c r="H2536" s="8" t="s">
        <v>530</v>
      </c>
      <c r="I2536" s="8" t="s">
        <v>56</v>
      </c>
      <c r="J2536" s="10" t="s">
        <v>17</v>
      </c>
      <c r="K2536" t="str">
        <f>_xlfn.XLOOKUP(A2536,attrition_cleaned!$A:$A,attrition_cleaned!$B:$B,"Missing")</f>
        <v>No</v>
      </c>
      <c r="L2536" s="9"/>
      <c r="M2536">
        <f>_xlfn.XLOOKUP(A2536,compensation_cleaned!$A:$A,compensation_cleaned!$B:$B,"Missing")</f>
        <v>440046</v>
      </c>
      <c r="N2536">
        <f>_xlfn.XLOOKUP(A2536,compensation_cleaned!$A:$A,compensation_cleaned!$C:$C,"Missing")</f>
        <v>23777</v>
      </c>
      <c r="O2536" t="str">
        <f>_xlfn.XLOOKUP(A2536,compensation_cleaned!$A:$A,compensation_cleaned!$D:$D,"Missing")</f>
        <v>L1</v>
      </c>
      <c r="P2536">
        <f>_xlfn.XLOOKUP(A2536,engagement_pivot!$A:$A,engagement_pivot!$B:$B,"Missing")</f>
        <v>1</v>
      </c>
      <c r="Q2536" t="str">
        <f>IF(
  _xlfn.XLOOKUP(A2536, engagement_pivot!A:A, engagement_pivot!C:C, 0) &gt; 0,
  "Yes",
  "No"
)</f>
        <v>Yes</v>
      </c>
      <c r="R2536">
        <f t="shared" si="195"/>
        <v>30</v>
      </c>
      <c r="S2536" t="str">
        <f t="shared" si="196"/>
        <v>13–36 months</v>
      </c>
      <c r="T2536">
        <f>_xlfn.XLOOKUP(A2536,performance_pivot!$A:$A,performance_pivot!$B:$B,"Missing")</f>
        <v>3.5</v>
      </c>
      <c r="U2536">
        <f>_xlfn.XLOOKUP(A2536,compensation_cleaned!$A:$A,compensation_cleaned!$F:$F,"Missing")</f>
        <v>499723.03723404254</v>
      </c>
      <c r="V2536" t="str">
        <f t="shared" si="197"/>
        <v>Below Avg Pay</v>
      </c>
      <c r="W2536" t="str">
        <f t="shared" si="198"/>
        <v>Low/Avg Performer</v>
      </c>
      <c r="Y2536" t="str">
        <f t="shared" si="199"/>
        <v>Low Pay &amp; Low Performance</v>
      </c>
    </row>
    <row r="2537" spans="1:25">
      <c r="A2537" s="11" t="s">
        <v>2723</v>
      </c>
      <c r="B2537" s="12" t="s">
        <v>11</v>
      </c>
      <c r="C2537" s="12">
        <v>25</v>
      </c>
      <c r="D2537" s="12" t="s">
        <v>12</v>
      </c>
      <c r="E2537" s="12" t="s">
        <v>26</v>
      </c>
      <c r="F2537" s="12" t="s">
        <v>27</v>
      </c>
      <c r="G2537" s="13">
        <v>44266</v>
      </c>
      <c r="H2537" s="12" t="s">
        <v>530</v>
      </c>
      <c r="I2537" s="12" t="s">
        <v>16</v>
      </c>
      <c r="J2537" s="14" t="s">
        <v>24</v>
      </c>
      <c r="K2537" t="str">
        <f>_xlfn.XLOOKUP(A2537,attrition_cleaned!$A:$A,attrition_cleaned!$B:$B,"Missing")</f>
        <v>No</v>
      </c>
      <c r="L2537" s="13"/>
      <c r="M2537">
        <f>_xlfn.XLOOKUP(A2537,compensation_cleaned!$A:$A,compensation_cleaned!$B:$B,"Missing")</f>
        <v>1362155</v>
      </c>
      <c r="N2537">
        <f>_xlfn.XLOOKUP(A2537,compensation_cleaned!$A:$A,compensation_cleaned!$C:$C,"Missing")</f>
        <v>74480</v>
      </c>
      <c r="O2537" t="str">
        <f>_xlfn.XLOOKUP(A2537,compensation_cleaned!$A:$A,compensation_cleaned!$D:$D,"Missing")</f>
        <v>L4</v>
      </c>
      <c r="P2537">
        <f>_xlfn.XLOOKUP(A2537,engagement_pivot!$A:$A,engagement_pivot!$B:$B,"Missing")</f>
        <v>1</v>
      </c>
      <c r="Q2537" t="str">
        <f>IF(
  _xlfn.XLOOKUP(A2537, engagement_pivot!A:A, engagement_pivot!C:C, 0) &gt; 0,
  "Yes",
  "No"
)</f>
        <v>Yes</v>
      </c>
      <c r="R2537">
        <f t="shared" si="195"/>
        <v>33</v>
      </c>
      <c r="S2537" t="str">
        <f t="shared" si="196"/>
        <v>13–36 months</v>
      </c>
      <c r="T2537">
        <f>_xlfn.XLOOKUP(A2537,performance_pivot!$A:$A,performance_pivot!$B:$B,"Missing")</f>
        <v>3</v>
      </c>
      <c r="U2537">
        <f>_xlfn.XLOOKUP(A2537,compensation_cleaned!$A:$A,compensation_cleaned!$F:$F,"Missing")</f>
        <v>1044648.4727722772</v>
      </c>
      <c r="V2537" t="str">
        <f t="shared" si="197"/>
        <v>Above Avg Pay</v>
      </c>
      <c r="W2537" t="str">
        <f t="shared" si="198"/>
        <v>Low/Avg Performer</v>
      </c>
      <c r="Y2537" t="str">
        <f t="shared" si="199"/>
        <v>Overpaid Low Performer</v>
      </c>
    </row>
    <row r="2538" spans="1:25">
      <c r="A2538" s="7" t="s">
        <v>2724</v>
      </c>
      <c r="B2538" s="8" t="s">
        <v>19</v>
      </c>
      <c r="C2538" s="8">
        <v>22</v>
      </c>
      <c r="D2538" s="8" t="s">
        <v>12</v>
      </c>
      <c r="E2538" s="8" t="s">
        <v>13</v>
      </c>
      <c r="F2538" s="8" t="s">
        <v>14</v>
      </c>
      <c r="G2538" s="9">
        <v>43781</v>
      </c>
      <c r="H2538" s="8" t="s">
        <v>287</v>
      </c>
      <c r="I2538" s="8" t="s">
        <v>31</v>
      </c>
      <c r="J2538" s="10" t="s">
        <v>24</v>
      </c>
      <c r="K2538" t="str">
        <f>_xlfn.XLOOKUP(A2538,attrition_cleaned!$A:$A,attrition_cleaned!$B:$B,"Missing")</f>
        <v>No</v>
      </c>
      <c r="L2538" s="9"/>
      <c r="M2538">
        <f>_xlfn.XLOOKUP(A2538,compensation_cleaned!$A:$A,compensation_cleaned!$B:$B,"Missing")</f>
        <v>498521</v>
      </c>
      <c r="N2538">
        <f>_xlfn.XLOOKUP(A2538,compensation_cleaned!$A:$A,compensation_cleaned!$C:$C,"Missing")</f>
        <v>63243</v>
      </c>
      <c r="O2538" t="str">
        <f>_xlfn.XLOOKUP(A2538,compensation_cleaned!$A:$A,compensation_cleaned!$D:$D,"Missing")</f>
        <v>L1</v>
      </c>
      <c r="P2538">
        <f>_xlfn.XLOOKUP(A2538,engagement_pivot!$A:$A,engagement_pivot!$B:$B,"Missing")</f>
        <v>2</v>
      </c>
      <c r="Q2538" t="str">
        <f>IF(
  _xlfn.XLOOKUP(A2538, engagement_pivot!A:A, engagement_pivot!C:C, 0) &gt; 0,
  "Yes",
  "No"
)</f>
        <v>Yes</v>
      </c>
      <c r="R2538">
        <f t="shared" si="195"/>
        <v>49</v>
      </c>
      <c r="S2538" t="str">
        <f t="shared" si="196"/>
        <v>37+ months</v>
      </c>
      <c r="T2538">
        <f>_xlfn.XLOOKUP(A2538,performance_pivot!$A:$A,performance_pivot!$B:$B,"Missing")</f>
        <v>3.6666666666666665</v>
      </c>
      <c r="U2538">
        <f>_xlfn.XLOOKUP(A2538,compensation_cleaned!$A:$A,compensation_cleaned!$F:$F,"Missing")</f>
        <v>499723.03723404254</v>
      </c>
      <c r="V2538" t="str">
        <f t="shared" si="197"/>
        <v>Below Avg Pay</v>
      </c>
      <c r="W2538" t="str">
        <f t="shared" si="198"/>
        <v>Low/Avg Performer</v>
      </c>
      <c r="Y2538" t="str">
        <f t="shared" si="199"/>
        <v>Low Pay &amp; Low Performance</v>
      </c>
    </row>
    <row r="2539" spans="1:25">
      <c r="A2539" s="11" t="s">
        <v>2725</v>
      </c>
      <c r="B2539" s="12" t="s">
        <v>19</v>
      </c>
      <c r="C2539" s="12">
        <v>43</v>
      </c>
      <c r="D2539" s="12" t="s">
        <v>20</v>
      </c>
      <c r="E2539" s="12" t="s">
        <v>33</v>
      </c>
      <c r="F2539" s="12" t="s">
        <v>112</v>
      </c>
      <c r="G2539" s="13">
        <v>44080</v>
      </c>
      <c r="H2539" s="12" t="s">
        <v>15</v>
      </c>
      <c r="I2539" s="12" t="s">
        <v>31</v>
      </c>
      <c r="J2539" s="14" t="s">
        <v>24</v>
      </c>
      <c r="K2539" t="str">
        <f>_xlfn.XLOOKUP(A2539,attrition_cleaned!$A:$A,attrition_cleaned!$B:$B,"Missing")</f>
        <v>No</v>
      </c>
      <c r="L2539" s="13"/>
      <c r="M2539">
        <f>_xlfn.XLOOKUP(A2539,compensation_cleaned!$A:$A,compensation_cleaned!$B:$B,"Missing")</f>
        <v>1305923</v>
      </c>
      <c r="N2539">
        <f>_xlfn.XLOOKUP(A2539,compensation_cleaned!$A:$A,compensation_cleaned!$C:$C,"Missing")</f>
        <v>114589</v>
      </c>
      <c r="O2539" t="str">
        <f>_xlfn.XLOOKUP(A2539,compensation_cleaned!$A:$A,compensation_cleaned!$D:$D,"Missing")</f>
        <v>L4</v>
      </c>
      <c r="P2539">
        <f>_xlfn.XLOOKUP(A2539,engagement_pivot!$A:$A,engagement_pivot!$B:$B,"Missing")</f>
        <v>4</v>
      </c>
      <c r="Q2539" t="str">
        <f>IF(
  _xlfn.XLOOKUP(A2539, engagement_pivot!A:A, engagement_pivot!C:C, 0) &gt; 0,
  "Yes",
  "No"
)</f>
        <v>Yes</v>
      </c>
      <c r="R2539">
        <f t="shared" si="195"/>
        <v>39</v>
      </c>
      <c r="S2539" t="str">
        <f t="shared" si="196"/>
        <v>37+ months</v>
      </c>
      <c r="T2539">
        <f>_xlfn.XLOOKUP(A2539,performance_pivot!$A:$A,performance_pivot!$B:$B,"Missing")</f>
        <v>4</v>
      </c>
      <c r="U2539">
        <f>_xlfn.XLOOKUP(A2539,compensation_cleaned!$A:$A,compensation_cleaned!$F:$F,"Missing")</f>
        <v>1044648.4727722772</v>
      </c>
      <c r="V2539" t="str">
        <f t="shared" si="197"/>
        <v>Above Avg Pay</v>
      </c>
      <c r="W2539" t="str">
        <f t="shared" si="198"/>
        <v>High Performer</v>
      </c>
      <c r="Y2539" t="str">
        <f t="shared" si="199"/>
        <v>Well Aligned</v>
      </c>
    </row>
    <row r="2540" spans="1:25">
      <c r="A2540" s="7" t="s">
        <v>2726</v>
      </c>
      <c r="B2540" s="8" t="s">
        <v>11</v>
      </c>
      <c r="C2540" s="8">
        <v>40</v>
      </c>
      <c r="D2540" s="8" t="s">
        <v>20</v>
      </c>
      <c r="E2540" s="8" t="s">
        <v>49</v>
      </c>
      <c r="F2540" s="8" t="s">
        <v>65</v>
      </c>
      <c r="G2540" s="9">
        <v>42917</v>
      </c>
      <c r="H2540" s="8" t="s">
        <v>353</v>
      </c>
      <c r="I2540" s="8" t="s">
        <v>45</v>
      </c>
      <c r="J2540" s="10" t="s">
        <v>24</v>
      </c>
      <c r="K2540" t="str">
        <f>_xlfn.XLOOKUP(A2540,attrition_cleaned!$A:$A,attrition_cleaned!$B:$B,"Missing")</f>
        <v>No</v>
      </c>
      <c r="L2540" s="9"/>
      <c r="M2540">
        <f>_xlfn.XLOOKUP(A2540,compensation_cleaned!$A:$A,compensation_cleaned!$B:$B,"Missing")</f>
        <v>886565</v>
      </c>
      <c r="N2540">
        <f>_xlfn.XLOOKUP(A2540,compensation_cleaned!$A:$A,compensation_cleaned!$C:$C,"Missing")</f>
        <v>114764</v>
      </c>
      <c r="O2540" t="str">
        <f>_xlfn.XLOOKUP(A2540,compensation_cleaned!$A:$A,compensation_cleaned!$D:$D,"Missing")</f>
        <v>L2</v>
      </c>
      <c r="P2540">
        <f>_xlfn.XLOOKUP(A2540,engagement_pivot!$A:$A,engagement_pivot!$B:$B,"Missing")</f>
        <v>1.5</v>
      </c>
      <c r="Q2540" t="str">
        <f>IF(
  _xlfn.XLOOKUP(A2540, engagement_pivot!A:A, engagement_pivot!C:C, 0) &gt; 0,
  "Yes",
  "No"
)</f>
        <v>Yes</v>
      </c>
      <c r="R2540">
        <f t="shared" si="195"/>
        <v>77</v>
      </c>
      <c r="S2540" t="str">
        <f t="shared" si="196"/>
        <v>37+ months</v>
      </c>
      <c r="T2540">
        <f>_xlfn.XLOOKUP(A2540,performance_pivot!$A:$A,performance_pivot!$B:$B,"Missing")</f>
        <v>5</v>
      </c>
      <c r="U2540">
        <f>_xlfn.XLOOKUP(A2540,compensation_cleaned!$A:$A,compensation_cleaned!$F:$F,"Missing")</f>
        <v>746435.40070921986</v>
      </c>
      <c r="V2540" t="str">
        <f t="shared" si="197"/>
        <v>Above Avg Pay</v>
      </c>
      <c r="W2540" t="str">
        <f t="shared" si="198"/>
        <v>High Performer</v>
      </c>
      <c r="Y2540" t="str">
        <f t="shared" si="199"/>
        <v>Well Aligned</v>
      </c>
    </row>
    <row r="2541" spans="1:25">
      <c r="A2541" s="11" t="s">
        <v>2727</v>
      </c>
      <c r="B2541" s="12" t="s">
        <v>19</v>
      </c>
      <c r="C2541" s="12">
        <v>35</v>
      </c>
      <c r="D2541" s="12" t="s">
        <v>12</v>
      </c>
      <c r="E2541" s="12" t="s">
        <v>33</v>
      </c>
      <c r="F2541" s="12" t="s">
        <v>112</v>
      </c>
      <c r="G2541" s="13">
        <v>43348</v>
      </c>
      <c r="H2541" s="12" t="s">
        <v>552</v>
      </c>
      <c r="I2541" s="12" t="s">
        <v>56</v>
      </c>
      <c r="J2541" s="14" t="s">
        <v>24</v>
      </c>
      <c r="K2541" t="str">
        <f>_xlfn.XLOOKUP(A2541,attrition_cleaned!$A:$A,attrition_cleaned!$B:$B,"Missing")</f>
        <v>No</v>
      </c>
      <c r="L2541" s="13"/>
      <c r="M2541">
        <f>_xlfn.XLOOKUP(A2541,compensation_cleaned!$A:$A,compensation_cleaned!$B:$B,"Missing")</f>
        <v>1096833</v>
      </c>
      <c r="N2541">
        <f>_xlfn.XLOOKUP(A2541,compensation_cleaned!$A:$A,compensation_cleaned!$C:$C,"Missing")</f>
        <v>94419</v>
      </c>
      <c r="O2541" t="str">
        <f>_xlfn.XLOOKUP(A2541,compensation_cleaned!$A:$A,compensation_cleaned!$D:$D,"Missing")</f>
        <v>L3</v>
      </c>
      <c r="P2541">
        <f>_xlfn.XLOOKUP(A2541,engagement_pivot!$A:$A,engagement_pivot!$B:$B,"Missing")</f>
        <v>4.333333333333333</v>
      </c>
      <c r="Q2541" t="str">
        <f>IF(
  _xlfn.XLOOKUP(A2541, engagement_pivot!A:A, engagement_pivot!C:C, 0) &gt; 0,
  "Yes",
  "No"
)</f>
        <v>Yes</v>
      </c>
      <c r="R2541">
        <f t="shared" si="195"/>
        <v>63</v>
      </c>
      <c r="S2541" t="str">
        <f t="shared" si="196"/>
        <v>37+ months</v>
      </c>
      <c r="T2541">
        <f>_xlfn.XLOOKUP(A2541,performance_pivot!$A:$A,performance_pivot!$B:$B,"Missing")</f>
        <v>4</v>
      </c>
      <c r="U2541">
        <f>_xlfn.XLOOKUP(A2541,compensation_cleaned!$A:$A,compensation_cleaned!$F:$F,"Missing")</f>
        <v>1044648.4727722772</v>
      </c>
      <c r="V2541" t="str">
        <f t="shared" si="197"/>
        <v>Above Avg Pay</v>
      </c>
      <c r="W2541" t="str">
        <f t="shared" si="198"/>
        <v>High Performer</v>
      </c>
      <c r="Y2541" t="str">
        <f t="shared" si="199"/>
        <v>Well Aligned</v>
      </c>
    </row>
    <row r="2542" spans="1:25">
      <c r="A2542" s="7" t="s">
        <v>2728</v>
      </c>
      <c r="B2542" s="8" t="s">
        <v>19</v>
      </c>
      <c r="C2542" s="8">
        <v>38</v>
      </c>
      <c r="D2542" s="8" t="s">
        <v>12</v>
      </c>
      <c r="E2542" s="8" t="s">
        <v>26</v>
      </c>
      <c r="F2542" s="8" t="s">
        <v>58</v>
      </c>
      <c r="G2542" s="9">
        <v>44546</v>
      </c>
      <c r="H2542" s="8" t="s">
        <v>181</v>
      </c>
      <c r="I2542" s="8" t="s">
        <v>70</v>
      </c>
      <c r="J2542" s="10" t="s">
        <v>24</v>
      </c>
      <c r="K2542" t="str">
        <f>_xlfn.XLOOKUP(A2542,attrition_cleaned!$A:$A,attrition_cleaned!$B:$B,"Missing")</f>
        <v>No</v>
      </c>
      <c r="L2542" s="9"/>
      <c r="M2542">
        <f>_xlfn.XLOOKUP(A2542,compensation_cleaned!$A:$A,compensation_cleaned!$B:$B,"Missing")</f>
        <v>1671922</v>
      </c>
      <c r="N2542">
        <f>_xlfn.XLOOKUP(A2542,compensation_cleaned!$A:$A,compensation_cleaned!$C:$C,"Missing")</f>
        <v>248495</v>
      </c>
      <c r="O2542" t="str">
        <f>_xlfn.XLOOKUP(A2542,compensation_cleaned!$A:$A,compensation_cleaned!$D:$D,"Missing")</f>
        <v>L5</v>
      </c>
      <c r="P2542">
        <f>_xlfn.XLOOKUP(A2542,engagement_pivot!$A:$A,engagement_pivot!$B:$B,"Missing")</f>
        <v>4.666666666666667</v>
      </c>
      <c r="Q2542" t="str">
        <f>IF(
  _xlfn.XLOOKUP(A2542, engagement_pivot!A:A, engagement_pivot!C:C, 0) &gt; 0,
  "Yes",
  "No"
)</f>
        <v>Yes</v>
      </c>
      <c r="R2542">
        <f t="shared" si="195"/>
        <v>24</v>
      </c>
      <c r="S2542" t="str">
        <f t="shared" si="196"/>
        <v>13–36 months</v>
      </c>
      <c r="T2542">
        <f>_xlfn.XLOOKUP(A2542,performance_pivot!$A:$A,performance_pivot!$B:$B,"Missing")</f>
        <v>3.75</v>
      </c>
      <c r="U2542">
        <f>_xlfn.XLOOKUP(A2542,compensation_cleaned!$A:$A,compensation_cleaned!$F:$F,"Missing")</f>
        <v>1044648.4727722772</v>
      </c>
      <c r="V2542" t="str">
        <f t="shared" si="197"/>
        <v>Above Avg Pay</v>
      </c>
      <c r="W2542" t="str">
        <f t="shared" si="198"/>
        <v>Low/Avg Performer</v>
      </c>
      <c r="Y2542" t="str">
        <f t="shared" si="199"/>
        <v>Overpaid Low Performer</v>
      </c>
    </row>
    <row r="2543" spans="1:25">
      <c r="A2543" s="11" t="s">
        <v>2729</v>
      </c>
      <c r="B2543" s="12" t="s">
        <v>11</v>
      </c>
      <c r="C2543" s="12">
        <v>39</v>
      </c>
      <c r="D2543" s="12" t="s">
        <v>12</v>
      </c>
      <c r="E2543" s="12" t="s">
        <v>49</v>
      </c>
      <c r="F2543" s="12" t="s">
        <v>65</v>
      </c>
      <c r="G2543" s="13">
        <v>44973</v>
      </c>
      <c r="H2543" s="12" t="s">
        <v>201</v>
      </c>
      <c r="I2543" s="12" t="s">
        <v>56</v>
      </c>
      <c r="J2543" s="14" t="s">
        <v>24</v>
      </c>
      <c r="K2543" t="str">
        <f>_xlfn.XLOOKUP(A2543,attrition_cleaned!$A:$A,attrition_cleaned!$B:$B,"Missing")</f>
        <v>No</v>
      </c>
      <c r="L2543" s="13"/>
      <c r="M2543">
        <f>_xlfn.XLOOKUP(A2543,compensation_cleaned!$A:$A,compensation_cleaned!$B:$B,"Missing")</f>
        <v>682459</v>
      </c>
      <c r="N2543">
        <f>_xlfn.XLOOKUP(A2543,compensation_cleaned!$A:$A,compensation_cleaned!$C:$C,"Missing")</f>
        <v>34746</v>
      </c>
      <c r="O2543" t="str">
        <f>_xlfn.XLOOKUP(A2543,compensation_cleaned!$A:$A,compensation_cleaned!$D:$D,"Missing")</f>
        <v>L2</v>
      </c>
      <c r="P2543">
        <f>_xlfn.XLOOKUP(A2543,engagement_pivot!$A:$A,engagement_pivot!$B:$B,"Missing")</f>
        <v>3</v>
      </c>
      <c r="Q2543" t="str">
        <f>IF(
  _xlfn.XLOOKUP(A2543, engagement_pivot!A:A, engagement_pivot!C:C, 0) &gt; 0,
  "Yes",
  "No"
)</f>
        <v>Yes</v>
      </c>
      <c r="R2543">
        <f t="shared" si="195"/>
        <v>10</v>
      </c>
      <c r="S2543" t="str">
        <f t="shared" si="196"/>
        <v>0–12 months</v>
      </c>
      <c r="T2543">
        <f>_xlfn.XLOOKUP(A2543,performance_pivot!$A:$A,performance_pivot!$B:$B,"Missing")</f>
        <v>3.6666666666666665</v>
      </c>
      <c r="U2543">
        <f>_xlfn.XLOOKUP(A2543,compensation_cleaned!$A:$A,compensation_cleaned!$F:$F,"Missing")</f>
        <v>746435.40070921986</v>
      </c>
      <c r="V2543" t="str">
        <f t="shared" si="197"/>
        <v>Below Avg Pay</v>
      </c>
      <c r="W2543" t="str">
        <f t="shared" si="198"/>
        <v>Low/Avg Performer</v>
      </c>
      <c r="Y2543" t="str">
        <f t="shared" si="199"/>
        <v>Low Pay &amp; Low Performance</v>
      </c>
    </row>
    <row r="2544" spans="1:25">
      <c r="A2544" s="7" t="s">
        <v>2730</v>
      </c>
      <c r="B2544" s="8" t="s">
        <v>11</v>
      </c>
      <c r="C2544" s="8">
        <v>26</v>
      </c>
      <c r="D2544" s="8" t="s">
        <v>12</v>
      </c>
      <c r="E2544" s="8" t="s">
        <v>33</v>
      </c>
      <c r="F2544" s="8" t="s">
        <v>112</v>
      </c>
      <c r="G2544" s="9">
        <v>44735</v>
      </c>
      <c r="H2544" s="8" t="s">
        <v>171</v>
      </c>
      <c r="I2544" s="8" t="s">
        <v>31</v>
      </c>
      <c r="J2544" s="10" t="s">
        <v>24</v>
      </c>
      <c r="K2544" t="str">
        <f>_xlfn.XLOOKUP(A2544,attrition_cleaned!$A:$A,attrition_cleaned!$B:$B,"Missing")</f>
        <v>No</v>
      </c>
      <c r="L2544" s="9"/>
      <c r="M2544">
        <f>_xlfn.XLOOKUP(A2544,compensation_cleaned!$A:$A,compensation_cleaned!$B:$B,"Missing")</f>
        <v>1397156</v>
      </c>
      <c r="N2544">
        <f>_xlfn.XLOOKUP(A2544,compensation_cleaned!$A:$A,compensation_cleaned!$C:$C,"Missing")</f>
        <v>125118</v>
      </c>
      <c r="O2544" t="str">
        <f>_xlfn.XLOOKUP(A2544,compensation_cleaned!$A:$A,compensation_cleaned!$D:$D,"Missing")</f>
        <v>L4</v>
      </c>
      <c r="P2544">
        <f>_xlfn.XLOOKUP(A2544,engagement_pivot!$A:$A,engagement_pivot!$B:$B,"Missing")</f>
        <v>4</v>
      </c>
      <c r="Q2544" t="str">
        <f>IF(
  _xlfn.XLOOKUP(A2544, engagement_pivot!A:A, engagement_pivot!C:C, 0) &gt; 0,
  "Yes",
  "No"
)</f>
        <v>Yes</v>
      </c>
      <c r="R2544">
        <f t="shared" si="195"/>
        <v>18</v>
      </c>
      <c r="S2544" t="str">
        <f t="shared" si="196"/>
        <v>13–36 months</v>
      </c>
      <c r="T2544">
        <f>_xlfn.XLOOKUP(A2544,performance_pivot!$A:$A,performance_pivot!$B:$B,"Missing")</f>
        <v>4</v>
      </c>
      <c r="U2544">
        <f>_xlfn.XLOOKUP(A2544,compensation_cleaned!$A:$A,compensation_cleaned!$F:$F,"Missing")</f>
        <v>1044648.4727722772</v>
      </c>
      <c r="V2544" t="str">
        <f t="shared" si="197"/>
        <v>Above Avg Pay</v>
      </c>
      <c r="W2544" t="str">
        <f t="shared" si="198"/>
        <v>High Performer</v>
      </c>
      <c r="Y2544" t="str">
        <f t="shared" si="199"/>
        <v>Well Aligned</v>
      </c>
    </row>
    <row r="2545" spans="1:25">
      <c r="A2545" s="11" t="s">
        <v>2731</v>
      </c>
      <c r="B2545" s="12" t="s">
        <v>11</v>
      </c>
      <c r="C2545" s="12">
        <v>24</v>
      </c>
      <c r="D2545" s="12" t="s">
        <v>12</v>
      </c>
      <c r="E2545" s="12" t="s">
        <v>13</v>
      </c>
      <c r="F2545" s="12" t="s">
        <v>14</v>
      </c>
      <c r="G2545" s="13">
        <v>45288</v>
      </c>
      <c r="H2545" s="12" t="s">
        <v>66</v>
      </c>
      <c r="I2545" s="12" t="s">
        <v>70</v>
      </c>
      <c r="J2545" s="14" t="s">
        <v>24</v>
      </c>
      <c r="K2545" t="str">
        <f>_xlfn.XLOOKUP(A2545,attrition_cleaned!$A:$A,attrition_cleaned!$B:$B,"Missing")</f>
        <v>No</v>
      </c>
      <c r="L2545" s="13"/>
      <c r="M2545">
        <f>_xlfn.XLOOKUP(A2545,compensation_cleaned!$A:$A,compensation_cleaned!$B:$B,"Missing")</f>
        <v>571592</v>
      </c>
      <c r="N2545">
        <f>_xlfn.XLOOKUP(A2545,compensation_cleaned!$A:$A,compensation_cleaned!$C:$C,"Missing")</f>
        <v>48422</v>
      </c>
      <c r="O2545" t="str">
        <f>_xlfn.XLOOKUP(A2545,compensation_cleaned!$A:$A,compensation_cleaned!$D:$D,"Missing")</f>
        <v>L1</v>
      </c>
      <c r="P2545">
        <f>_xlfn.XLOOKUP(A2545,engagement_pivot!$A:$A,engagement_pivot!$B:$B,"Missing")</f>
        <v>3</v>
      </c>
      <c r="Q2545" t="str">
        <f>IF(
  _xlfn.XLOOKUP(A2545, engagement_pivot!A:A, engagement_pivot!C:C, 0) &gt; 0,
  "Yes",
  "No"
)</f>
        <v>Yes</v>
      </c>
      <c r="R2545">
        <f t="shared" si="195"/>
        <v>0</v>
      </c>
      <c r="S2545" t="str">
        <f t="shared" si="196"/>
        <v>0–12 months</v>
      </c>
      <c r="T2545">
        <f>_xlfn.XLOOKUP(A2545,performance_pivot!$A:$A,performance_pivot!$B:$B,"Missing")</f>
        <v>3</v>
      </c>
      <c r="U2545">
        <f>_xlfn.XLOOKUP(A2545,compensation_cleaned!$A:$A,compensation_cleaned!$F:$F,"Missing")</f>
        <v>499723.03723404254</v>
      </c>
      <c r="V2545" t="str">
        <f t="shared" si="197"/>
        <v>Above Avg Pay</v>
      </c>
      <c r="W2545" t="str">
        <f t="shared" si="198"/>
        <v>Low/Avg Performer</v>
      </c>
      <c r="Y2545" t="str">
        <f t="shared" si="199"/>
        <v>Overpaid Low Performer</v>
      </c>
    </row>
    <row r="2546" spans="1:25">
      <c r="A2546" s="7" t="s">
        <v>2732</v>
      </c>
      <c r="B2546" s="8" t="s">
        <v>19</v>
      </c>
      <c r="C2546" s="8">
        <v>41</v>
      </c>
      <c r="D2546" s="8" t="s">
        <v>12</v>
      </c>
      <c r="E2546" s="8" t="s">
        <v>13</v>
      </c>
      <c r="F2546" s="8" t="s">
        <v>14</v>
      </c>
      <c r="G2546" s="9">
        <v>45281</v>
      </c>
      <c r="H2546" s="8" t="s">
        <v>22</v>
      </c>
      <c r="I2546" s="8" t="s">
        <v>31</v>
      </c>
      <c r="J2546" s="10" t="s">
        <v>24</v>
      </c>
      <c r="K2546" t="str">
        <f>_xlfn.XLOOKUP(A2546,attrition_cleaned!$A:$A,attrition_cleaned!$B:$B,"Missing")</f>
        <v>No</v>
      </c>
      <c r="L2546" s="9"/>
      <c r="M2546">
        <f>_xlfn.XLOOKUP(A2546,compensation_cleaned!$A:$A,compensation_cleaned!$B:$B,"Missing")</f>
        <v>782385</v>
      </c>
      <c r="N2546">
        <f>_xlfn.XLOOKUP(A2546,compensation_cleaned!$A:$A,compensation_cleaned!$C:$C,"Missing")</f>
        <v>99529</v>
      </c>
      <c r="O2546" t="str">
        <f>_xlfn.XLOOKUP(A2546,compensation_cleaned!$A:$A,compensation_cleaned!$D:$D,"Missing")</f>
        <v>L2</v>
      </c>
      <c r="P2546">
        <f>_xlfn.XLOOKUP(A2546,engagement_pivot!$A:$A,engagement_pivot!$B:$B,"Missing")</f>
        <v>4</v>
      </c>
      <c r="Q2546" t="str">
        <f>IF(
  _xlfn.XLOOKUP(A2546, engagement_pivot!A:A, engagement_pivot!C:C, 0) &gt; 0,
  "Yes",
  "No"
)</f>
        <v>Yes</v>
      </c>
      <c r="R2546">
        <f t="shared" si="195"/>
        <v>0</v>
      </c>
      <c r="S2546" t="str">
        <f t="shared" si="196"/>
        <v>0–12 months</v>
      </c>
      <c r="T2546">
        <f>_xlfn.XLOOKUP(A2546,performance_pivot!$A:$A,performance_pivot!$B:$B,"Missing")</f>
        <v>2</v>
      </c>
      <c r="U2546">
        <f>_xlfn.XLOOKUP(A2546,compensation_cleaned!$A:$A,compensation_cleaned!$F:$F,"Missing")</f>
        <v>746435.40070921986</v>
      </c>
      <c r="V2546" t="str">
        <f t="shared" si="197"/>
        <v>Above Avg Pay</v>
      </c>
      <c r="W2546" t="str">
        <f t="shared" si="198"/>
        <v>Low/Avg Performer</v>
      </c>
      <c r="Y2546" t="str">
        <f t="shared" si="199"/>
        <v>Overpaid Low Performer</v>
      </c>
    </row>
    <row r="2547" spans="1:25">
      <c r="A2547" s="11" t="s">
        <v>2733</v>
      </c>
      <c r="B2547" s="12" t="s">
        <v>11</v>
      </c>
      <c r="C2547" s="12">
        <v>34</v>
      </c>
      <c r="D2547" s="12" t="s">
        <v>12</v>
      </c>
      <c r="E2547" s="12" t="s">
        <v>26</v>
      </c>
      <c r="F2547" s="12" t="s">
        <v>27</v>
      </c>
      <c r="G2547" s="13">
        <v>44824</v>
      </c>
      <c r="H2547" s="12" t="s">
        <v>284</v>
      </c>
      <c r="I2547" s="12" t="s">
        <v>56</v>
      </c>
      <c r="J2547" s="14" t="s">
        <v>24</v>
      </c>
      <c r="K2547" t="str">
        <f>_xlfn.XLOOKUP(A2547,attrition_cleaned!$A:$A,attrition_cleaned!$B:$B,"Missing")</f>
        <v>No</v>
      </c>
      <c r="L2547" s="13"/>
      <c r="M2547">
        <f>_xlfn.XLOOKUP(A2547,compensation_cleaned!$A:$A,compensation_cleaned!$B:$B,"Missing")</f>
        <v>459498</v>
      </c>
      <c r="N2547">
        <f>_xlfn.XLOOKUP(A2547,compensation_cleaned!$A:$A,compensation_cleaned!$C:$C,"Missing")</f>
        <v>46619</v>
      </c>
      <c r="O2547" t="str">
        <f>_xlfn.XLOOKUP(A2547,compensation_cleaned!$A:$A,compensation_cleaned!$D:$D,"Missing")</f>
        <v>L1</v>
      </c>
      <c r="P2547">
        <f>_xlfn.XLOOKUP(A2547,engagement_pivot!$A:$A,engagement_pivot!$B:$B,"Missing")</f>
        <v>2</v>
      </c>
      <c r="Q2547" t="str">
        <f>IF(
  _xlfn.XLOOKUP(A2547, engagement_pivot!A:A, engagement_pivot!C:C, 0) &gt; 0,
  "Yes",
  "No"
)</f>
        <v>Yes</v>
      </c>
      <c r="R2547">
        <f t="shared" si="195"/>
        <v>15</v>
      </c>
      <c r="S2547" t="str">
        <f t="shared" si="196"/>
        <v>13–36 months</v>
      </c>
      <c r="T2547">
        <f>_xlfn.XLOOKUP(A2547,performance_pivot!$A:$A,performance_pivot!$B:$B,"Missing")</f>
        <v>3.5</v>
      </c>
      <c r="U2547">
        <f>_xlfn.XLOOKUP(A2547,compensation_cleaned!$A:$A,compensation_cleaned!$F:$F,"Missing")</f>
        <v>499723.03723404254</v>
      </c>
      <c r="V2547" t="str">
        <f t="shared" si="197"/>
        <v>Below Avg Pay</v>
      </c>
      <c r="W2547" t="str">
        <f t="shared" si="198"/>
        <v>Low/Avg Performer</v>
      </c>
      <c r="Y2547" t="str">
        <f t="shared" si="199"/>
        <v>Low Pay &amp; Low Performance</v>
      </c>
    </row>
    <row r="2548" spans="1:25">
      <c r="A2548" s="7" t="s">
        <v>2734</v>
      </c>
      <c r="B2548" s="8" t="s">
        <v>11</v>
      </c>
      <c r="C2548" s="8">
        <v>38</v>
      </c>
      <c r="D2548" s="8" t="s">
        <v>20</v>
      </c>
      <c r="E2548" s="8" t="s">
        <v>26</v>
      </c>
      <c r="F2548" s="8" t="s">
        <v>27</v>
      </c>
      <c r="G2548" s="9">
        <v>44616</v>
      </c>
      <c r="H2548" s="8" t="s">
        <v>28</v>
      </c>
      <c r="I2548" s="8" t="s">
        <v>70</v>
      </c>
      <c r="J2548" s="10" t="s">
        <v>24</v>
      </c>
      <c r="K2548" t="str">
        <f>_xlfn.XLOOKUP(A2548,attrition_cleaned!$A:$A,attrition_cleaned!$B:$B,"Missing")</f>
        <v>No</v>
      </c>
      <c r="L2548" s="9"/>
      <c r="M2548">
        <f>_xlfn.XLOOKUP(A2548,compensation_cleaned!$A:$A,compensation_cleaned!$B:$B,"Missing")</f>
        <v>656479</v>
      </c>
      <c r="N2548">
        <f>_xlfn.XLOOKUP(A2548,compensation_cleaned!$A:$A,compensation_cleaned!$C:$C,"Missing")</f>
        <v>75731</v>
      </c>
      <c r="O2548" t="str">
        <f>_xlfn.XLOOKUP(A2548,compensation_cleaned!$A:$A,compensation_cleaned!$D:$D,"Missing")</f>
        <v>L2</v>
      </c>
      <c r="P2548">
        <f>_xlfn.XLOOKUP(A2548,engagement_pivot!$A:$A,engagement_pivot!$B:$B,"Missing")</f>
        <v>2</v>
      </c>
      <c r="Q2548" t="str">
        <f>IF(
  _xlfn.XLOOKUP(A2548, engagement_pivot!A:A, engagement_pivot!C:C, 0) &gt; 0,
  "Yes",
  "No"
)</f>
        <v>Yes</v>
      </c>
      <c r="R2548">
        <f t="shared" si="195"/>
        <v>22</v>
      </c>
      <c r="S2548" t="str">
        <f t="shared" si="196"/>
        <v>13–36 months</v>
      </c>
      <c r="T2548">
        <f>_xlfn.XLOOKUP(A2548,performance_pivot!$A:$A,performance_pivot!$B:$B,"Missing")</f>
        <v>4.333333333333333</v>
      </c>
      <c r="U2548">
        <f>_xlfn.XLOOKUP(A2548,compensation_cleaned!$A:$A,compensation_cleaned!$F:$F,"Missing")</f>
        <v>746435.40070921986</v>
      </c>
      <c r="V2548" t="str">
        <f t="shared" si="197"/>
        <v>Below Avg Pay</v>
      </c>
      <c r="W2548" t="str">
        <f t="shared" si="198"/>
        <v>High Performer</v>
      </c>
      <c r="Y2548" t="str">
        <f t="shared" si="199"/>
        <v>Underpaid High Performer</v>
      </c>
    </row>
    <row r="2549" spans="1:25">
      <c r="A2549" s="11" t="s">
        <v>2735</v>
      </c>
      <c r="B2549" s="12" t="s">
        <v>11</v>
      </c>
      <c r="C2549" s="12">
        <v>34</v>
      </c>
      <c r="D2549" s="12" t="s">
        <v>20</v>
      </c>
      <c r="E2549" s="12" t="s">
        <v>26</v>
      </c>
      <c r="F2549" s="12" t="s">
        <v>58</v>
      </c>
      <c r="G2549" s="13">
        <v>42803</v>
      </c>
      <c r="H2549" s="12" t="s">
        <v>319</v>
      </c>
      <c r="I2549" s="12" t="s">
        <v>45</v>
      </c>
      <c r="J2549" s="14" t="s">
        <v>24</v>
      </c>
      <c r="K2549" t="str">
        <f>_xlfn.XLOOKUP(A2549,attrition_cleaned!$A:$A,attrition_cleaned!$B:$B,"Missing")</f>
        <v>No</v>
      </c>
      <c r="L2549" s="13"/>
      <c r="M2549">
        <f>_xlfn.XLOOKUP(A2549,compensation_cleaned!$A:$A,compensation_cleaned!$B:$B,"Missing")</f>
        <v>406482</v>
      </c>
      <c r="N2549">
        <f>_xlfn.XLOOKUP(A2549,compensation_cleaned!$A:$A,compensation_cleaned!$C:$C,"Missing")</f>
        <v>38247</v>
      </c>
      <c r="O2549" t="str">
        <f>_xlfn.XLOOKUP(A2549,compensation_cleaned!$A:$A,compensation_cleaned!$D:$D,"Missing")</f>
        <v>L1</v>
      </c>
      <c r="P2549">
        <f>_xlfn.XLOOKUP(A2549,engagement_pivot!$A:$A,engagement_pivot!$B:$B,"Missing")</f>
        <v>5</v>
      </c>
      <c r="Q2549" t="str">
        <f>IF(
  _xlfn.XLOOKUP(A2549, engagement_pivot!A:A, engagement_pivot!C:C, 0) &gt; 0,
  "Yes",
  "No"
)</f>
        <v>Yes</v>
      </c>
      <c r="R2549">
        <f t="shared" si="195"/>
        <v>81</v>
      </c>
      <c r="S2549" t="str">
        <f t="shared" si="196"/>
        <v>37+ months</v>
      </c>
      <c r="T2549">
        <f>_xlfn.XLOOKUP(A2549,performance_pivot!$A:$A,performance_pivot!$B:$B,"Missing")</f>
        <v>4</v>
      </c>
      <c r="U2549">
        <f>_xlfn.XLOOKUP(A2549,compensation_cleaned!$A:$A,compensation_cleaned!$F:$F,"Missing")</f>
        <v>499723.03723404254</v>
      </c>
      <c r="V2549" t="str">
        <f t="shared" si="197"/>
        <v>Below Avg Pay</v>
      </c>
      <c r="W2549" t="str">
        <f t="shared" si="198"/>
        <v>High Performer</v>
      </c>
      <c r="Y2549" t="str">
        <f t="shared" si="199"/>
        <v>Underpaid High Performer</v>
      </c>
    </row>
    <row r="2550" spans="1:25">
      <c r="A2550" s="7" t="s">
        <v>2736</v>
      </c>
      <c r="B2550" s="8" t="s">
        <v>19</v>
      </c>
      <c r="C2550" s="8">
        <v>30</v>
      </c>
      <c r="D2550" s="8" t="s">
        <v>12</v>
      </c>
      <c r="E2550" s="8" t="s">
        <v>37</v>
      </c>
      <c r="F2550" s="8" t="s">
        <v>38</v>
      </c>
      <c r="G2550" s="9">
        <v>44036</v>
      </c>
      <c r="H2550" s="8" t="s">
        <v>518</v>
      </c>
      <c r="I2550" s="8" t="s">
        <v>16</v>
      </c>
      <c r="J2550" s="10" t="s">
        <v>24</v>
      </c>
      <c r="K2550" t="str">
        <f>_xlfn.XLOOKUP(A2550,attrition_cleaned!$A:$A,attrition_cleaned!$B:$B,"Missing")</f>
        <v>No</v>
      </c>
      <c r="L2550" s="9"/>
      <c r="M2550">
        <f>_xlfn.XLOOKUP(A2550,compensation_cleaned!$A:$A,compensation_cleaned!$B:$B,"Missing")</f>
        <v>813044</v>
      </c>
      <c r="N2550">
        <f>_xlfn.XLOOKUP(A2550,compensation_cleaned!$A:$A,compensation_cleaned!$C:$C,"Missing")</f>
        <v>56872</v>
      </c>
      <c r="O2550" t="str">
        <f>_xlfn.XLOOKUP(A2550,compensation_cleaned!$A:$A,compensation_cleaned!$D:$D,"Missing")</f>
        <v>L2</v>
      </c>
      <c r="P2550">
        <f>_xlfn.XLOOKUP(A2550,engagement_pivot!$A:$A,engagement_pivot!$B:$B,"Missing")</f>
        <v>3</v>
      </c>
      <c r="Q2550" t="str">
        <f>IF(
  _xlfn.XLOOKUP(A2550, engagement_pivot!A:A, engagement_pivot!C:C, 0) &gt; 0,
  "Yes",
  "No"
)</f>
        <v>Yes</v>
      </c>
      <c r="R2550">
        <f t="shared" si="195"/>
        <v>41</v>
      </c>
      <c r="S2550" t="str">
        <f t="shared" si="196"/>
        <v>37+ months</v>
      </c>
      <c r="T2550">
        <f>_xlfn.XLOOKUP(A2550,performance_pivot!$A:$A,performance_pivot!$B:$B,"Missing")</f>
        <v>2</v>
      </c>
      <c r="U2550">
        <f>_xlfn.XLOOKUP(A2550,compensation_cleaned!$A:$A,compensation_cleaned!$F:$F,"Missing")</f>
        <v>746435.40070921986</v>
      </c>
      <c r="V2550" t="str">
        <f t="shared" si="197"/>
        <v>Above Avg Pay</v>
      </c>
      <c r="W2550" t="str">
        <f t="shared" si="198"/>
        <v>Low/Avg Performer</v>
      </c>
      <c r="Y2550" t="str">
        <f t="shared" si="199"/>
        <v>Overpaid Low Performer</v>
      </c>
    </row>
    <row r="2551" spans="1:25">
      <c r="A2551" s="11" t="s">
        <v>2737</v>
      </c>
      <c r="B2551" s="12" t="s">
        <v>19</v>
      </c>
      <c r="C2551" s="12">
        <v>33</v>
      </c>
      <c r="D2551" s="12" t="s">
        <v>20</v>
      </c>
      <c r="E2551" s="12" t="s">
        <v>49</v>
      </c>
      <c r="F2551" s="12" t="s">
        <v>65</v>
      </c>
      <c r="G2551" s="13">
        <v>44415</v>
      </c>
      <c r="H2551" s="12" t="s">
        <v>142</v>
      </c>
      <c r="I2551" s="12" t="s">
        <v>31</v>
      </c>
      <c r="J2551" s="14" t="s">
        <v>17</v>
      </c>
      <c r="K2551" t="str">
        <f>_xlfn.XLOOKUP(A2551,attrition_cleaned!$A:$A,attrition_cleaned!$B:$B,"Missing")</f>
        <v>No</v>
      </c>
      <c r="L2551" s="13"/>
      <c r="M2551">
        <f>_xlfn.XLOOKUP(A2551,compensation_cleaned!$A:$A,compensation_cleaned!$B:$B,"Missing")</f>
        <v>1391747</v>
      </c>
      <c r="N2551">
        <f>_xlfn.XLOOKUP(A2551,compensation_cleaned!$A:$A,compensation_cleaned!$C:$C,"Missing")</f>
        <v>90294</v>
      </c>
      <c r="O2551" t="str">
        <f>_xlfn.XLOOKUP(A2551,compensation_cleaned!$A:$A,compensation_cleaned!$D:$D,"Missing")</f>
        <v>L4</v>
      </c>
      <c r="P2551">
        <f>_xlfn.XLOOKUP(A2551,engagement_pivot!$A:$A,engagement_pivot!$B:$B,"Missing")</f>
        <v>3.3333333333333335</v>
      </c>
      <c r="Q2551" t="str">
        <f>IF(
  _xlfn.XLOOKUP(A2551, engagement_pivot!A:A, engagement_pivot!C:C, 0) &gt; 0,
  "Yes",
  "No"
)</f>
        <v>Yes</v>
      </c>
      <c r="R2551">
        <f t="shared" si="195"/>
        <v>28</v>
      </c>
      <c r="S2551" t="str">
        <f t="shared" si="196"/>
        <v>13–36 months</v>
      </c>
      <c r="T2551">
        <f>_xlfn.XLOOKUP(A2551,performance_pivot!$A:$A,performance_pivot!$B:$B,"Missing")</f>
        <v>4</v>
      </c>
      <c r="U2551">
        <f>_xlfn.XLOOKUP(A2551,compensation_cleaned!$A:$A,compensation_cleaned!$F:$F,"Missing")</f>
        <v>1044648.4727722772</v>
      </c>
      <c r="V2551" t="str">
        <f t="shared" si="197"/>
        <v>Above Avg Pay</v>
      </c>
      <c r="W2551" t="str">
        <f t="shared" si="198"/>
        <v>High Performer</v>
      </c>
      <c r="Y2551" t="str">
        <f t="shared" si="199"/>
        <v>Well Aligned</v>
      </c>
    </row>
    <row r="2552" spans="1:25">
      <c r="A2552" s="7" t="s">
        <v>2738</v>
      </c>
      <c r="B2552" s="8" t="s">
        <v>19</v>
      </c>
      <c r="C2552" s="8">
        <v>39</v>
      </c>
      <c r="D2552" s="8" t="s">
        <v>20</v>
      </c>
      <c r="E2552" s="8" t="s">
        <v>37</v>
      </c>
      <c r="F2552" s="8" t="s">
        <v>43</v>
      </c>
      <c r="G2552" s="9">
        <v>43383</v>
      </c>
      <c r="H2552" s="8" t="s">
        <v>315</v>
      </c>
      <c r="I2552" s="8" t="s">
        <v>31</v>
      </c>
      <c r="J2552" s="10" t="s">
        <v>17</v>
      </c>
      <c r="K2552" t="str">
        <f>_xlfn.XLOOKUP(A2552,attrition_cleaned!$A:$A,attrition_cleaned!$B:$B,"Missing")</f>
        <v>Yes</v>
      </c>
      <c r="L2552" s="9">
        <v>45075</v>
      </c>
      <c r="M2552">
        <f>_xlfn.XLOOKUP(A2552,compensation_cleaned!$A:$A,compensation_cleaned!$B:$B,"Missing")</f>
        <v>598732</v>
      </c>
      <c r="N2552">
        <f>_xlfn.XLOOKUP(A2552,compensation_cleaned!$A:$A,compensation_cleaned!$C:$C,"Missing")</f>
        <v>58453</v>
      </c>
      <c r="O2552" t="str">
        <f>_xlfn.XLOOKUP(A2552,compensation_cleaned!$A:$A,compensation_cleaned!$D:$D,"Missing")</f>
        <v>L1</v>
      </c>
      <c r="P2552">
        <f>_xlfn.XLOOKUP(A2552,engagement_pivot!$A:$A,engagement_pivot!$B:$B,"Missing")</f>
        <v>3</v>
      </c>
      <c r="Q2552" t="str">
        <f>IF(
  _xlfn.XLOOKUP(A2552, engagement_pivot!A:A, engagement_pivot!C:C, 0) &gt; 0,
  "Yes",
  "No"
)</f>
        <v>Yes</v>
      </c>
      <c r="R2552">
        <f t="shared" si="195"/>
        <v>55</v>
      </c>
      <c r="S2552" t="str">
        <f t="shared" si="196"/>
        <v>37+ months</v>
      </c>
      <c r="T2552">
        <f>_xlfn.XLOOKUP(A2552,performance_pivot!$A:$A,performance_pivot!$B:$B,"Missing")</f>
        <v>2.75</v>
      </c>
      <c r="U2552">
        <f>_xlfn.XLOOKUP(A2552,compensation_cleaned!$A:$A,compensation_cleaned!$F:$F,"Missing")</f>
        <v>499723.03723404254</v>
      </c>
      <c r="V2552" t="str">
        <f t="shared" si="197"/>
        <v>Above Avg Pay</v>
      </c>
      <c r="W2552" t="str">
        <f t="shared" si="198"/>
        <v>Low/Avg Performer</v>
      </c>
      <c r="Y2552" t="str">
        <f t="shared" si="199"/>
        <v>Overpaid Low Performer</v>
      </c>
    </row>
    <row r="2553" spans="1:25">
      <c r="A2553" s="11" t="s">
        <v>2739</v>
      </c>
      <c r="B2553" s="12" t="s">
        <v>19</v>
      </c>
      <c r="C2553" s="12">
        <v>44</v>
      </c>
      <c r="D2553" s="12" t="s">
        <v>20</v>
      </c>
      <c r="E2553" s="12" t="s">
        <v>33</v>
      </c>
      <c r="F2553" s="12" t="s">
        <v>112</v>
      </c>
      <c r="G2553" s="13">
        <v>44157</v>
      </c>
      <c r="H2553" s="12" t="s">
        <v>310</v>
      </c>
      <c r="I2553" s="12" t="s">
        <v>56</v>
      </c>
      <c r="J2553" s="14" t="s">
        <v>24</v>
      </c>
      <c r="K2553" t="str">
        <f>_xlfn.XLOOKUP(A2553,attrition_cleaned!$A:$A,attrition_cleaned!$B:$B,"Missing")</f>
        <v>No</v>
      </c>
      <c r="L2553" s="13"/>
      <c r="M2553">
        <f>_xlfn.XLOOKUP(A2553,compensation_cleaned!$A:$A,compensation_cleaned!$B:$B,"Missing")</f>
        <v>770058</v>
      </c>
      <c r="N2553">
        <f>_xlfn.XLOOKUP(A2553,compensation_cleaned!$A:$A,compensation_cleaned!$C:$C,"Missing")</f>
        <v>69047</v>
      </c>
      <c r="O2553" t="str">
        <f>_xlfn.XLOOKUP(A2553,compensation_cleaned!$A:$A,compensation_cleaned!$D:$D,"Missing")</f>
        <v>L2</v>
      </c>
      <c r="P2553">
        <f>_xlfn.XLOOKUP(A2553,engagement_pivot!$A:$A,engagement_pivot!$B:$B,"Missing")</f>
        <v>1</v>
      </c>
      <c r="Q2553" t="str">
        <f>IF(
  _xlfn.XLOOKUP(A2553, engagement_pivot!A:A, engagement_pivot!C:C, 0) &gt; 0,
  "Yes",
  "No"
)</f>
        <v>Yes</v>
      </c>
      <c r="R2553">
        <f t="shared" si="195"/>
        <v>37</v>
      </c>
      <c r="S2553" t="str">
        <f t="shared" si="196"/>
        <v>37+ months</v>
      </c>
      <c r="T2553">
        <f>_xlfn.XLOOKUP(A2553,performance_pivot!$A:$A,performance_pivot!$B:$B,"Missing")</f>
        <v>3.3333333333333335</v>
      </c>
      <c r="U2553">
        <f>_xlfn.XLOOKUP(A2553,compensation_cleaned!$A:$A,compensation_cleaned!$F:$F,"Missing")</f>
        <v>746435.40070921986</v>
      </c>
      <c r="V2553" t="str">
        <f t="shared" si="197"/>
        <v>Above Avg Pay</v>
      </c>
      <c r="W2553" t="str">
        <f t="shared" si="198"/>
        <v>Low/Avg Performer</v>
      </c>
      <c r="Y2553" t="str">
        <f t="shared" si="199"/>
        <v>Overpaid Low Performer</v>
      </c>
    </row>
    <row r="2554" spans="1:25">
      <c r="A2554" s="7" t="s">
        <v>2740</v>
      </c>
      <c r="B2554" s="8" t="s">
        <v>19</v>
      </c>
      <c r="C2554" s="8">
        <v>26</v>
      </c>
      <c r="D2554" s="8" t="s">
        <v>12</v>
      </c>
      <c r="E2554" s="8" t="s">
        <v>26</v>
      </c>
      <c r="F2554" s="8" t="s">
        <v>58</v>
      </c>
      <c r="G2554" s="9">
        <v>44145</v>
      </c>
      <c r="H2554" s="8" t="s">
        <v>92</v>
      </c>
      <c r="I2554" s="8" t="s">
        <v>56</v>
      </c>
      <c r="J2554" s="10" t="s">
        <v>24</v>
      </c>
      <c r="K2554" t="str">
        <f>_xlfn.XLOOKUP(A2554,attrition_cleaned!$A:$A,attrition_cleaned!$B:$B,"Missing")</f>
        <v>Yes</v>
      </c>
      <c r="L2554" s="9">
        <v>45484</v>
      </c>
      <c r="M2554">
        <f>_xlfn.XLOOKUP(A2554,compensation_cleaned!$A:$A,compensation_cleaned!$B:$B,"Missing")</f>
        <v>1596114</v>
      </c>
      <c r="N2554">
        <f>_xlfn.XLOOKUP(A2554,compensation_cleaned!$A:$A,compensation_cleaned!$C:$C,"Missing")</f>
        <v>172710</v>
      </c>
      <c r="O2554" t="str">
        <f>_xlfn.XLOOKUP(A2554,compensation_cleaned!$A:$A,compensation_cleaned!$D:$D,"Missing")</f>
        <v>L4</v>
      </c>
      <c r="P2554">
        <f>_xlfn.XLOOKUP(A2554,engagement_pivot!$A:$A,engagement_pivot!$B:$B,"Missing")</f>
        <v>1</v>
      </c>
      <c r="Q2554" t="str">
        <f>IF(
  _xlfn.XLOOKUP(A2554, engagement_pivot!A:A, engagement_pivot!C:C, 0) &gt; 0,
  "Yes",
  "No"
)</f>
        <v>Yes</v>
      </c>
      <c r="R2554">
        <f t="shared" si="195"/>
        <v>44</v>
      </c>
      <c r="S2554" t="str">
        <f t="shared" si="196"/>
        <v>37+ months</v>
      </c>
      <c r="T2554">
        <f>_xlfn.XLOOKUP(A2554,performance_pivot!$A:$A,performance_pivot!$B:$B,"Missing")</f>
        <v>3</v>
      </c>
      <c r="U2554">
        <f>_xlfn.XLOOKUP(A2554,compensation_cleaned!$A:$A,compensation_cleaned!$F:$F,"Missing")</f>
        <v>1044648.4727722772</v>
      </c>
      <c r="V2554" t="str">
        <f t="shared" si="197"/>
        <v>Above Avg Pay</v>
      </c>
      <c r="W2554" t="str">
        <f t="shared" si="198"/>
        <v>Low/Avg Performer</v>
      </c>
      <c r="Y2554" t="str">
        <f t="shared" si="199"/>
        <v>Overpaid Low Performer</v>
      </c>
    </row>
    <row r="2555" spans="1:25">
      <c r="A2555" s="11" t="s">
        <v>2741</v>
      </c>
      <c r="B2555" s="12" t="s">
        <v>19</v>
      </c>
      <c r="C2555" s="12">
        <v>30</v>
      </c>
      <c r="D2555" s="12" t="s">
        <v>12</v>
      </c>
      <c r="E2555" s="12" t="s">
        <v>49</v>
      </c>
      <c r="F2555" s="12" t="s">
        <v>65</v>
      </c>
      <c r="G2555" s="13">
        <v>45229</v>
      </c>
      <c r="H2555" s="12" t="s">
        <v>74</v>
      </c>
      <c r="I2555" s="12" t="s">
        <v>70</v>
      </c>
      <c r="J2555" s="14" t="s">
        <v>24</v>
      </c>
      <c r="K2555" t="str">
        <f>_xlfn.XLOOKUP(A2555,attrition_cleaned!$A:$A,attrition_cleaned!$B:$B,"Missing")</f>
        <v>No</v>
      </c>
      <c r="L2555" s="13"/>
      <c r="M2555">
        <f>_xlfn.XLOOKUP(A2555,compensation_cleaned!$A:$A,compensation_cleaned!$B:$B,"Missing")</f>
        <v>1004140</v>
      </c>
      <c r="N2555">
        <f>_xlfn.XLOOKUP(A2555,compensation_cleaned!$A:$A,compensation_cleaned!$C:$C,"Missing")</f>
        <v>72656</v>
      </c>
      <c r="O2555" t="str">
        <f>_xlfn.XLOOKUP(A2555,compensation_cleaned!$A:$A,compensation_cleaned!$D:$D,"Missing")</f>
        <v>L3</v>
      </c>
      <c r="P2555">
        <f>_xlfn.XLOOKUP(A2555,engagement_pivot!$A:$A,engagement_pivot!$B:$B,"Missing")</f>
        <v>3</v>
      </c>
      <c r="Q2555" t="str">
        <f>IF(
  _xlfn.XLOOKUP(A2555, engagement_pivot!A:A, engagement_pivot!C:C, 0) &gt; 0,
  "Yes",
  "No"
)</f>
        <v>Yes</v>
      </c>
      <c r="R2555">
        <f t="shared" si="195"/>
        <v>2</v>
      </c>
      <c r="S2555" t="str">
        <f t="shared" si="196"/>
        <v>0–12 months</v>
      </c>
      <c r="T2555">
        <f>_xlfn.XLOOKUP(A2555,performance_pivot!$A:$A,performance_pivot!$B:$B,"Missing")</f>
        <v>3.6666666666666665</v>
      </c>
      <c r="U2555">
        <f>_xlfn.XLOOKUP(A2555,compensation_cleaned!$A:$A,compensation_cleaned!$F:$F,"Missing")</f>
        <v>1044648.4727722772</v>
      </c>
      <c r="V2555" t="str">
        <f t="shared" si="197"/>
        <v>Below Avg Pay</v>
      </c>
      <c r="W2555" t="str">
        <f t="shared" si="198"/>
        <v>Low/Avg Performer</v>
      </c>
      <c r="Y2555" t="str">
        <f t="shared" si="199"/>
        <v>Low Pay &amp; Low Performance</v>
      </c>
    </row>
    <row r="2556" spans="1:25">
      <c r="A2556" s="7" t="s">
        <v>2742</v>
      </c>
      <c r="B2556" s="8" t="s">
        <v>11</v>
      </c>
      <c r="C2556" s="8">
        <v>35</v>
      </c>
      <c r="D2556" s="8" t="s">
        <v>20</v>
      </c>
      <c r="E2556" s="8" t="s">
        <v>33</v>
      </c>
      <c r="F2556" s="8" t="s">
        <v>112</v>
      </c>
      <c r="G2556" s="9">
        <v>43389</v>
      </c>
      <c r="H2556" s="8" t="s">
        <v>297</v>
      </c>
      <c r="I2556" s="8" t="s">
        <v>70</v>
      </c>
      <c r="J2556" s="10" t="s">
        <v>17</v>
      </c>
      <c r="K2556" t="str">
        <f>_xlfn.XLOOKUP(A2556,attrition_cleaned!$A:$A,attrition_cleaned!$B:$B,"Missing")</f>
        <v>Yes</v>
      </c>
      <c r="L2556" s="9">
        <v>44683</v>
      </c>
      <c r="M2556">
        <f>_xlfn.XLOOKUP(A2556,compensation_cleaned!$A:$A,compensation_cleaned!$B:$B,"Missing")</f>
        <v>1758761</v>
      </c>
      <c r="N2556">
        <f>_xlfn.XLOOKUP(A2556,compensation_cleaned!$A:$A,compensation_cleaned!$C:$C,"Missing")</f>
        <v>90772</v>
      </c>
      <c r="O2556" t="str">
        <f>_xlfn.XLOOKUP(A2556,compensation_cleaned!$A:$A,compensation_cleaned!$D:$D,"Missing")</f>
        <v>L5</v>
      </c>
      <c r="P2556">
        <f>_xlfn.XLOOKUP(A2556,engagement_pivot!$A:$A,engagement_pivot!$B:$B,"Missing")</f>
        <v>4.333333333333333</v>
      </c>
      <c r="Q2556" t="str">
        <f>IF(
  _xlfn.XLOOKUP(A2556, engagement_pivot!A:A, engagement_pivot!C:C, 0) &gt; 0,
  "Yes",
  "No"
)</f>
        <v>Yes</v>
      </c>
      <c r="R2556">
        <f t="shared" si="195"/>
        <v>42</v>
      </c>
      <c r="S2556" t="str">
        <f t="shared" si="196"/>
        <v>37+ months</v>
      </c>
      <c r="T2556">
        <f>_xlfn.XLOOKUP(A2556,performance_pivot!$A:$A,performance_pivot!$B:$B,"Missing")</f>
        <v>3</v>
      </c>
      <c r="U2556">
        <f>_xlfn.XLOOKUP(A2556,compensation_cleaned!$A:$A,compensation_cleaned!$F:$F,"Missing")</f>
        <v>1044648.4727722772</v>
      </c>
      <c r="V2556" t="str">
        <f t="shared" si="197"/>
        <v>Above Avg Pay</v>
      </c>
      <c r="W2556" t="str">
        <f t="shared" si="198"/>
        <v>Low/Avg Performer</v>
      </c>
      <c r="Y2556" t="str">
        <f t="shared" si="199"/>
        <v>Overpaid Low Performer</v>
      </c>
    </row>
    <row r="2557" spans="1:25">
      <c r="A2557" s="11" t="s">
        <v>2743</v>
      </c>
      <c r="B2557" s="12" t="s">
        <v>19</v>
      </c>
      <c r="C2557" s="12">
        <v>35</v>
      </c>
      <c r="D2557" s="12" t="s">
        <v>12</v>
      </c>
      <c r="E2557" s="12" t="s">
        <v>49</v>
      </c>
      <c r="F2557" s="12" t="s">
        <v>50</v>
      </c>
      <c r="G2557" s="13">
        <v>43827</v>
      </c>
      <c r="H2557" s="12" t="s">
        <v>261</v>
      </c>
      <c r="I2557" s="12" t="s">
        <v>45</v>
      </c>
      <c r="J2557" s="14" t="s">
        <v>24</v>
      </c>
      <c r="K2557" t="str">
        <f>_xlfn.XLOOKUP(A2557,attrition_cleaned!$A:$A,attrition_cleaned!$B:$B,"Missing")</f>
        <v>No</v>
      </c>
      <c r="L2557" s="13"/>
      <c r="M2557">
        <f>_xlfn.XLOOKUP(A2557,compensation_cleaned!$A:$A,compensation_cleaned!$B:$B,"Missing")</f>
        <v>924729</v>
      </c>
      <c r="N2557">
        <f>_xlfn.XLOOKUP(A2557,compensation_cleaned!$A:$A,compensation_cleaned!$C:$C,"Missing")</f>
        <v>58835</v>
      </c>
      <c r="O2557" t="str">
        <f>_xlfn.XLOOKUP(A2557,compensation_cleaned!$A:$A,compensation_cleaned!$D:$D,"Missing")</f>
        <v>L3</v>
      </c>
      <c r="P2557">
        <f>_xlfn.XLOOKUP(A2557,engagement_pivot!$A:$A,engagement_pivot!$B:$B,"Missing")</f>
        <v>3.5</v>
      </c>
      <c r="Q2557" t="str">
        <f>IF(
  _xlfn.XLOOKUP(A2557, engagement_pivot!A:A, engagement_pivot!C:C, 0) &gt; 0,
  "Yes",
  "No"
)</f>
        <v>Yes</v>
      </c>
      <c r="R2557">
        <f t="shared" si="195"/>
        <v>48</v>
      </c>
      <c r="S2557" t="str">
        <f t="shared" si="196"/>
        <v>37+ months</v>
      </c>
      <c r="T2557">
        <f>_xlfn.XLOOKUP(A2557,performance_pivot!$A:$A,performance_pivot!$B:$B,"Missing")</f>
        <v>3.25</v>
      </c>
      <c r="U2557">
        <f>_xlfn.XLOOKUP(A2557,compensation_cleaned!$A:$A,compensation_cleaned!$F:$F,"Missing")</f>
        <v>1044648.4727722772</v>
      </c>
      <c r="V2557" t="str">
        <f t="shared" si="197"/>
        <v>Below Avg Pay</v>
      </c>
      <c r="W2557" t="str">
        <f t="shared" si="198"/>
        <v>Low/Avg Performer</v>
      </c>
      <c r="Y2557" t="str">
        <f t="shared" si="199"/>
        <v>Low Pay &amp; Low Performance</v>
      </c>
    </row>
    <row r="2558" spans="1:25">
      <c r="A2558" s="7" t="s">
        <v>2744</v>
      </c>
      <c r="B2558" s="8" t="s">
        <v>19</v>
      </c>
      <c r="C2558" s="8">
        <v>31</v>
      </c>
      <c r="D2558" s="8" t="s">
        <v>12</v>
      </c>
      <c r="E2558" s="8" t="s">
        <v>49</v>
      </c>
      <c r="F2558" s="8" t="s">
        <v>50</v>
      </c>
      <c r="G2558" s="9">
        <v>44701</v>
      </c>
      <c r="H2558" s="8" t="s">
        <v>310</v>
      </c>
      <c r="I2558" s="8" t="s">
        <v>56</v>
      </c>
      <c r="J2558" s="10" t="s">
        <v>17</v>
      </c>
      <c r="K2558" t="str">
        <f>_xlfn.XLOOKUP(A2558,attrition_cleaned!$A:$A,attrition_cleaned!$B:$B,"Missing")</f>
        <v>Yes</v>
      </c>
      <c r="L2558" s="9">
        <v>45141</v>
      </c>
      <c r="M2558">
        <f>_xlfn.XLOOKUP(A2558,compensation_cleaned!$A:$A,compensation_cleaned!$B:$B,"Missing")</f>
        <v>1788409</v>
      </c>
      <c r="N2558">
        <f>_xlfn.XLOOKUP(A2558,compensation_cleaned!$A:$A,compensation_cleaned!$C:$C,"Missing")</f>
        <v>254762</v>
      </c>
      <c r="O2558" t="str">
        <f>_xlfn.XLOOKUP(A2558,compensation_cleaned!$A:$A,compensation_cleaned!$D:$D,"Missing")</f>
        <v>L5</v>
      </c>
      <c r="P2558">
        <f>_xlfn.XLOOKUP(A2558,engagement_pivot!$A:$A,engagement_pivot!$B:$B,"Missing")</f>
        <v>3</v>
      </c>
      <c r="Q2558" t="str">
        <f>IF(
  _xlfn.XLOOKUP(A2558, engagement_pivot!A:A, engagement_pivot!C:C, 0) &gt; 0,
  "Yes",
  "No"
)</f>
        <v>Yes</v>
      </c>
      <c r="R2558">
        <f t="shared" si="195"/>
        <v>14</v>
      </c>
      <c r="S2558" t="str">
        <f t="shared" si="196"/>
        <v>13–36 months</v>
      </c>
      <c r="T2558">
        <f>_xlfn.XLOOKUP(A2558,performance_pivot!$A:$A,performance_pivot!$B:$B,"Missing")</f>
        <v>3.5</v>
      </c>
      <c r="U2558">
        <f>_xlfn.XLOOKUP(A2558,compensation_cleaned!$A:$A,compensation_cleaned!$F:$F,"Missing")</f>
        <v>1044648.4727722772</v>
      </c>
      <c r="V2558" t="str">
        <f t="shared" si="197"/>
        <v>Above Avg Pay</v>
      </c>
      <c r="W2558" t="str">
        <f t="shared" si="198"/>
        <v>Low/Avg Performer</v>
      </c>
      <c r="Y2558" t="str">
        <f t="shared" si="199"/>
        <v>Overpaid Low Performer</v>
      </c>
    </row>
    <row r="2559" spans="1:25">
      <c r="A2559" s="11" t="s">
        <v>2745</v>
      </c>
      <c r="B2559" s="12" t="s">
        <v>19</v>
      </c>
      <c r="C2559" s="12">
        <v>40</v>
      </c>
      <c r="D2559" s="12" t="s">
        <v>12</v>
      </c>
      <c r="E2559" s="12" t="s">
        <v>26</v>
      </c>
      <c r="F2559" s="12" t="s">
        <v>27</v>
      </c>
      <c r="G2559" s="13">
        <v>43480</v>
      </c>
      <c r="H2559" s="12" t="s">
        <v>124</v>
      </c>
      <c r="I2559" s="12" t="s">
        <v>31</v>
      </c>
      <c r="J2559" s="14" t="s">
        <v>24</v>
      </c>
      <c r="K2559" t="str">
        <f>_xlfn.XLOOKUP(A2559,attrition_cleaned!$A:$A,attrition_cleaned!$B:$B,"Missing")</f>
        <v>No</v>
      </c>
      <c r="L2559" s="13"/>
      <c r="M2559">
        <f>_xlfn.XLOOKUP(A2559,compensation_cleaned!$A:$A,compensation_cleaned!$B:$B,"Missing")</f>
        <v>412980</v>
      </c>
      <c r="N2559">
        <f>_xlfn.XLOOKUP(A2559,compensation_cleaned!$A:$A,compensation_cleaned!$C:$C,"Missing")</f>
        <v>55105</v>
      </c>
      <c r="O2559" t="str">
        <f>_xlfn.XLOOKUP(A2559,compensation_cleaned!$A:$A,compensation_cleaned!$D:$D,"Missing")</f>
        <v>L1</v>
      </c>
      <c r="P2559">
        <f>_xlfn.XLOOKUP(A2559,engagement_pivot!$A:$A,engagement_pivot!$B:$B,"Missing")</f>
        <v>4</v>
      </c>
      <c r="Q2559" t="str">
        <f>IF(
  _xlfn.XLOOKUP(A2559, engagement_pivot!A:A, engagement_pivot!C:C, 0) &gt; 0,
  "Yes",
  "No"
)</f>
        <v>Yes</v>
      </c>
      <c r="R2559">
        <f t="shared" si="195"/>
        <v>59</v>
      </c>
      <c r="S2559" t="str">
        <f t="shared" si="196"/>
        <v>37+ months</v>
      </c>
      <c r="T2559">
        <f>_xlfn.XLOOKUP(A2559,performance_pivot!$A:$A,performance_pivot!$B:$B,"Missing")</f>
        <v>4.333333333333333</v>
      </c>
      <c r="U2559">
        <f>_xlfn.XLOOKUP(A2559,compensation_cleaned!$A:$A,compensation_cleaned!$F:$F,"Missing")</f>
        <v>499723.03723404254</v>
      </c>
      <c r="V2559" t="str">
        <f t="shared" si="197"/>
        <v>Below Avg Pay</v>
      </c>
      <c r="W2559" t="str">
        <f t="shared" si="198"/>
        <v>High Performer</v>
      </c>
      <c r="Y2559" t="str">
        <f t="shared" si="199"/>
        <v>Underpaid High Performer</v>
      </c>
    </row>
    <row r="2560" spans="1:25">
      <c r="A2560" s="7" t="s">
        <v>2746</v>
      </c>
      <c r="B2560" s="8" t="s">
        <v>19</v>
      </c>
      <c r="C2560" s="8">
        <v>25</v>
      </c>
      <c r="D2560" s="8" t="s">
        <v>12</v>
      </c>
      <c r="E2560" s="8" t="s">
        <v>33</v>
      </c>
      <c r="F2560" s="8" t="s">
        <v>34</v>
      </c>
      <c r="G2560" s="9">
        <v>44816</v>
      </c>
      <c r="H2560" s="8" t="s">
        <v>310</v>
      </c>
      <c r="I2560" s="8" t="s">
        <v>56</v>
      </c>
      <c r="J2560" s="10" t="s">
        <v>24</v>
      </c>
      <c r="K2560" t="str">
        <f>_xlfn.XLOOKUP(A2560,attrition_cleaned!$A:$A,attrition_cleaned!$B:$B,"Missing")</f>
        <v>No</v>
      </c>
      <c r="L2560" s="9"/>
      <c r="M2560">
        <f>_xlfn.XLOOKUP(A2560,compensation_cleaned!$A:$A,compensation_cleaned!$B:$B,"Missing")</f>
        <v>496533</v>
      </c>
      <c r="N2560">
        <f>_xlfn.XLOOKUP(A2560,compensation_cleaned!$A:$A,compensation_cleaned!$C:$C,"Missing")</f>
        <v>33136</v>
      </c>
      <c r="O2560" t="str">
        <f>_xlfn.XLOOKUP(A2560,compensation_cleaned!$A:$A,compensation_cleaned!$D:$D,"Missing")</f>
        <v>L1</v>
      </c>
      <c r="P2560">
        <f>_xlfn.XLOOKUP(A2560,engagement_pivot!$A:$A,engagement_pivot!$B:$B,"Missing")</f>
        <v>3.5</v>
      </c>
      <c r="Q2560" t="str">
        <f>IF(
  _xlfn.XLOOKUP(A2560, engagement_pivot!A:A, engagement_pivot!C:C, 0) &gt; 0,
  "Yes",
  "No"
)</f>
        <v>Yes</v>
      </c>
      <c r="R2560">
        <f t="shared" si="195"/>
        <v>15</v>
      </c>
      <c r="S2560" t="str">
        <f t="shared" si="196"/>
        <v>13–36 months</v>
      </c>
      <c r="T2560">
        <f>_xlfn.XLOOKUP(A2560,performance_pivot!$A:$A,performance_pivot!$B:$B,"Missing")</f>
        <v>3</v>
      </c>
      <c r="U2560">
        <f>_xlfn.XLOOKUP(A2560,compensation_cleaned!$A:$A,compensation_cleaned!$F:$F,"Missing")</f>
        <v>499723.03723404254</v>
      </c>
      <c r="V2560" t="str">
        <f t="shared" si="197"/>
        <v>Below Avg Pay</v>
      </c>
      <c r="W2560" t="str">
        <f t="shared" si="198"/>
        <v>Low/Avg Performer</v>
      </c>
      <c r="Y2560" t="str">
        <f t="shared" si="199"/>
        <v>Low Pay &amp; Low Performance</v>
      </c>
    </row>
    <row r="2561" spans="1:25">
      <c r="A2561" s="11" t="s">
        <v>2747</v>
      </c>
      <c r="B2561" s="12" t="s">
        <v>11</v>
      </c>
      <c r="C2561" s="12">
        <v>34</v>
      </c>
      <c r="D2561" s="12" t="s">
        <v>12</v>
      </c>
      <c r="E2561" s="12" t="s">
        <v>33</v>
      </c>
      <c r="F2561" s="12" t="s">
        <v>112</v>
      </c>
      <c r="G2561" s="13">
        <v>44817</v>
      </c>
      <c r="H2561" s="12" t="s">
        <v>275</v>
      </c>
      <c r="I2561" s="12" t="s">
        <v>56</v>
      </c>
      <c r="J2561" s="14" t="s">
        <v>24</v>
      </c>
      <c r="K2561" t="str">
        <f>_xlfn.XLOOKUP(A2561,attrition_cleaned!$A:$A,attrition_cleaned!$B:$B,"Missing")</f>
        <v>No</v>
      </c>
      <c r="L2561" s="13"/>
      <c r="M2561">
        <f>_xlfn.XLOOKUP(A2561,compensation_cleaned!$A:$A,compensation_cleaned!$B:$B,"Missing")</f>
        <v>533063</v>
      </c>
      <c r="N2561">
        <f>_xlfn.XLOOKUP(A2561,compensation_cleaned!$A:$A,compensation_cleaned!$C:$C,"Missing")</f>
        <v>54916</v>
      </c>
      <c r="O2561" t="str">
        <f>_xlfn.XLOOKUP(A2561,compensation_cleaned!$A:$A,compensation_cleaned!$D:$D,"Missing")</f>
        <v>L1</v>
      </c>
      <c r="P2561">
        <f>_xlfn.XLOOKUP(A2561,engagement_pivot!$A:$A,engagement_pivot!$B:$B,"Missing")</f>
        <v>3.6666666666666665</v>
      </c>
      <c r="Q2561" t="str">
        <f>IF(
  _xlfn.XLOOKUP(A2561, engagement_pivot!A:A, engagement_pivot!C:C, 0) &gt; 0,
  "Yes",
  "No"
)</f>
        <v>Yes</v>
      </c>
      <c r="R2561">
        <f t="shared" si="195"/>
        <v>15</v>
      </c>
      <c r="S2561" t="str">
        <f t="shared" si="196"/>
        <v>13–36 months</v>
      </c>
      <c r="T2561">
        <f>_xlfn.XLOOKUP(A2561,performance_pivot!$A:$A,performance_pivot!$B:$B,"Missing")</f>
        <v>3.3333333333333335</v>
      </c>
      <c r="U2561">
        <f>_xlfn.XLOOKUP(A2561,compensation_cleaned!$A:$A,compensation_cleaned!$F:$F,"Missing")</f>
        <v>499723.03723404254</v>
      </c>
      <c r="V2561" t="str">
        <f t="shared" si="197"/>
        <v>Above Avg Pay</v>
      </c>
      <c r="W2561" t="str">
        <f t="shared" si="198"/>
        <v>Low/Avg Performer</v>
      </c>
      <c r="Y2561" t="str">
        <f t="shared" si="199"/>
        <v>Overpaid Low Performer</v>
      </c>
    </row>
    <row r="2562" spans="1:25">
      <c r="A2562" s="7" t="s">
        <v>2748</v>
      </c>
      <c r="B2562" s="8" t="s">
        <v>11</v>
      </c>
      <c r="C2562" s="8">
        <v>38</v>
      </c>
      <c r="D2562" s="8" t="s">
        <v>12</v>
      </c>
      <c r="E2562" s="8" t="s">
        <v>49</v>
      </c>
      <c r="F2562" s="8" t="s">
        <v>68</v>
      </c>
      <c r="G2562" s="9">
        <v>43955</v>
      </c>
      <c r="H2562" s="8" t="s">
        <v>258</v>
      </c>
      <c r="I2562" s="8" t="s">
        <v>23</v>
      </c>
      <c r="J2562" s="10" t="s">
        <v>24</v>
      </c>
      <c r="K2562" t="str">
        <f>_xlfn.XLOOKUP(A2562,attrition_cleaned!$A:$A,attrition_cleaned!$B:$B,"Missing")</f>
        <v>No</v>
      </c>
      <c r="L2562" s="9"/>
      <c r="M2562">
        <f>_xlfn.XLOOKUP(A2562,compensation_cleaned!$A:$A,compensation_cleaned!$B:$B,"Missing")</f>
        <v>991545</v>
      </c>
      <c r="N2562">
        <f>_xlfn.XLOOKUP(A2562,compensation_cleaned!$A:$A,compensation_cleaned!$C:$C,"Missing")</f>
        <v>68681</v>
      </c>
      <c r="O2562" t="str">
        <f>_xlfn.XLOOKUP(A2562,compensation_cleaned!$A:$A,compensation_cleaned!$D:$D,"Missing")</f>
        <v>L3</v>
      </c>
      <c r="P2562">
        <f>_xlfn.XLOOKUP(A2562,engagement_pivot!$A:$A,engagement_pivot!$B:$B,"Missing")</f>
        <v>1</v>
      </c>
      <c r="Q2562" t="str">
        <f>IF(
  _xlfn.XLOOKUP(A2562, engagement_pivot!A:A, engagement_pivot!C:C, 0) &gt; 0,
  "Yes",
  "No"
)</f>
        <v>Yes</v>
      </c>
      <c r="R2562">
        <f t="shared" si="195"/>
        <v>43</v>
      </c>
      <c r="S2562" t="str">
        <f t="shared" si="196"/>
        <v>37+ months</v>
      </c>
      <c r="T2562">
        <f>_xlfn.XLOOKUP(A2562,performance_pivot!$A:$A,performance_pivot!$B:$B,"Missing")</f>
        <v>4</v>
      </c>
      <c r="U2562">
        <f>_xlfn.XLOOKUP(A2562,compensation_cleaned!$A:$A,compensation_cleaned!$F:$F,"Missing")</f>
        <v>1044648.4727722772</v>
      </c>
      <c r="V2562" t="str">
        <f t="shared" si="197"/>
        <v>Below Avg Pay</v>
      </c>
      <c r="W2562" t="str">
        <f t="shared" si="198"/>
        <v>High Performer</v>
      </c>
      <c r="Y2562" t="str">
        <f t="shared" si="199"/>
        <v>Underpaid High Performer</v>
      </c>
    </row>
    <row r="2563" spans="1:25">
      <c r="A2563" s="11" t="s">
        <v>2749</v>
      </c>
      <c r="B2563" s="12" t="s">
        <v>19</v>
      </c>
      <c r="C2563" s="12">
        <v>30</v>
      </c>
      <c r="D2563" s="12" t="s">
        <v>12</v>
      </c>
      <c r="E2563" s="12" t="s">
        <v>13</v>
      </c>
      <c r="F2563" s="12" t="s">
        <v>14</v>
      </c>
      <c r="G2563" s="13">
        <v>44243</v>
      </c>
      <c r="H2563" s="12" t="s">
        <v>263</v>
      </c>
      <c r="I2563" s="12" t="s">
        <v>23</v>
      </c>
      <c r="J2563" s="14" t="s">
        <v>24</v>
      </c>
      <c r="K2563" t="str">
        <f>_xlfn.XLOOKUP(A2563,attrition_cleaned!$A:$A,attrition_cleaned!$B:$B,"Missing")</f>
        <v>No</v>
      </c>
      <c r="L2563" s="13"/>
      <c r="M2563">
        <f>_xlfn.XLOOKUP(A2563,compensation_cleaned!$A:$A,compensation_cleaned!$B:$B,"Missing")</f>
        <v>657350</v>
      </c>
      <c r="N2563">
        <f>_xlfn.XLOOKUP(A2563,compensation_cleaned!$A:$A,compensation_cleaned!$C:$C,"Missing")</f>
        <v>78922</v>
      </c>
      <c r="O2563" t="str">
        <f>_xlfn.XLOOKUP(A2563,compensation_cleaned!$A:$A,compensation_cleaned!$D:$D,"Missing")</f>
        <v>L2</v>
      </c>
      <c r="P2563">
        <f>_xlfn.XLOOKUP(A2563,engagement_pivot!$A:$A,engagement_pivot!$B:$B,"Missing")</f>
        <v>1</v>
      </c>
      <c r="Q2563" t="str">
        <f>IF(
  _xlfn.XLOOKUP(A2563, engagement_pivot!A:A, engagement_pivot!C:C, 0) &gt; 0,
  "Yes",
  "No"
)</f>
        <v>Yes</v>
      </c>
      <c r="R2563">
        <f t="shared" ref="R2563:R2626" si="200">IF(K2563="Yes",DATEDIF(G2563,L2563,"M"),DATEDIF(G2563,DATE(2023,12,31),"M"))</f>
        <v>34</v>
      </c>
      <c r="S2563" t="str">
        <f t="shared" ref="S2563:S2626" si="201">IF(R2563&lt;=12,"0–12 months",
 IF(R2563&lt;=36,"13–36 months","37+ months"))</f>
        <v>13–36 months</v>
      </c>
      <c r="T2563">
        <f>_xlfn.XLOOKUP(A2563,performance_pivot!$A:$A,performance_pivot!$B:$B,"Missing")</f>
        <v>3</v>
      </c>
      <c r="U2563">
        <f>_xlfn.XLOOKUP(A2563,compensation_cleaned!$A:$A,compensation_cleaned!$F:$F,"Missing")</f>
        <v>746435.40070921986</v>
      </c>
      <c r="V2563" t="str">
        <f t="shared" ref="V2563:V2626" si="202">IF(M2563&gt;U2563,"Above Avg Pay","Below Avg Pay")</f>
        <v>Below Avg Pay</v>
      </c>
      <c r="W2563" t="str">
        <f t="shared" ref="W2563:W2626" si="203">IF(T2563&gt;=4,"High Performer","Low/Avg Performer")</f>
        <v>Low/Avg Performer</v>
      </c>
      <c r="Y2563" t="str">
        <f t="shared" si="199"/>
        <v>Low Pay &amp; Low Performance</v>
      </c>
    </row>
    <row r="2564" spans="1:25">
      <c r="A2564" s="7" t="s">
        <v>2750</v>
      </c>
      <c r="B2564" s="8" t="s">
        <v>19</v>
      </c>
      <c r="C2564" s="8">
        <v>44</v>
      </c>
      <c r="D2564" s="8" t="s">
        <v>12</v>
      </c>
      <c r="E2564" s="8" t="s">
        <v>37</v>
      </c>
      <c r="F2564" s="8" t="s">
        <v>38</v>
      </c>
      <c r="G2564" s="9">
        <v>43791</v>
      </c>
      <c r="H2564" s="8" t="s">
        <v>329</v>
      </c>
      <c r="I2564" s="8" t="s">
        <v>23</v>
      </c>
      <c r="J2564" s="10" t="s">
        <v>24</v>
      </c>
      <c r="K2564" t="str">
        <f>_xlfn.XLOOKUP(A2564,attrition_cleaned!$A:$A,attrition_cleaned!$B:$B,"Missing")</f>
        <v>Yes</v>
      </c>
      <c r="L2564" s="9">
        <v>45155</v>
      </c>
      <c r="M2564">
        <f>_xlfn.XLOOKUP(A2564,compensation_cleaned!$A:$A,compensation_cleaned!$B:$B,"Missing")</f>
        <v>553335</v>
      </c>
      <c r="N2564">
        <f>_xlfn.XLOOKUP(A2564,compensation_cleaned!$A:$A,compensation_cleaned!$C:$C,"Missing")</f>
        <v>43517</v>
      </c>
      <c r="O2564" t="str">
        <f>_xlfn.XLOOKUP(A2564,compensation_cleaned!$A:$A,compensation_cleaned!$D:$D,"Missing")</f>
        <v>L1</v>
      </c>
      <c r="P2564">
        <f>_xlfn.XLOOKUP(A2564,engagement_pivot!$A:$A,engagement_pivot!$B:$B,"Missing")</f>
        <v>3.3333333333333335</v>
      </c>
      <c r="Q2564" t="str">
        <f>IF(
  _xlfn.XLOOKUP(A2564, engagement_pivot!A:A, engagement_pivot!C:C, 0) &gt; 0,
  "Yes",
  "No"
)</f>
        <v>Yes</v>
      </c>
      <c r="R2564">
        <f t="shared" si="200"/>
        <v>44</v>
      </c>
      <c r="S2564" t="str">
        <f t="shared" si="201"/>
        <v>37+ months</v>
      </c>
      <c r="T2564">
        <f>_xlfn.XLOOKUP(A2564,performance_pivot!$A:$A,performance_pivot!$B:$B,"Missing")</f>
        <v>3.75</v>
      </c>
      <c r="U2564">
        <f>_xlfn.XLOOKUP(A2564,compensation_cleaned!$A:$A,compensation_cleaned!$F:$F,"Missing")</f>
        <v>499723.03723404254</v>
      </c>
      <c r="V2564" t="str">
        <f t="shared" si="202"/>
        <v>Above Avg Pay</v>
      </c>
      <c r="W2564" t="str">
        <f t="shared" si="203"/>
        <v>Low/Avg Performer</v>
      </c>
      <c r="Y2564" t="str">
        <f t="shared" ref="Y2564:Y2627" si="204">IF(
 AND(V2564="Above Avg Pay",W2564="High Performer"),"Well Aligned",
 IF(
  AND(V2564="Below Avg Pay",W2564="High Performer"),"Underpaid High Performer",
  IF(
   AND(V2564="Above Avg Pay",W2564="Low/Avg Performer"),"Overpaid Low Performer",
   "Low Pay &amp; Low Performance"
  )
 )
)</f>
        <v>Overpaid Low Performer</v>
      </c>
    </row>
    <row r="2565" spans="1:25">
      <c r="A2565" s="11" t="s">
        <v>2751</v>
      </c>
      <c r="B2565" s="12" t="s">
        <v>19</v>
      </c>
      <c r="C2565" s="12">
        <v>43</v>
      </c>
      <c r="D2565" s="12" t="s">
        <v>12</v>
      </c>
      <c r="E2565" s="12" t="s">
        <v>37</v>
      </c>
      <c r="F2565" s="12" t="s">
        <v>38</v>
      </c>
      <c r="G2565" s="13">
        <v>44765</v>
      </c>
      <c r="H2565" s="12" t="s">
        <v>921</v>
      </c>
      <c r="I2565" s="12" t="s">
        <v>23</v>
      </c>
      <c r="J2565" s="14" t="s">
        <v>24</v>
      </c>
      <c r="K2565" t="str">
        <f>_xlfn.XLOOKUP(A2565,attrition_cleaned!$A:$A,attrition_cleaned!$B:$B,"Missing")</f>
        <v>Yes</v>
      </c>
      <c r="L2565" s="13">
        <v>46039</v>
      </c>
      <c r="M2565">
        <f>_xlfn.XLOOKUP(A2565,compensation_cleaned!$A:$A,compensation_cleaned!$B:$B,"Missing")</f>
        <v>534853</v>
      </c>
      <c r="N2565">
        <f>_xlfn.XLOOKUP(A2565,compensation_cleaned!$A:$A,compensation_cleaned!$C:$C,"Missing")</f>
        <v>71201</v>
      </c>
      <c r="O2565" t="str">
        <f>_xlfn.XLOOKUP(A2565,compensation_cleaned!$A:$A,compensation_cleaned!$D:$D,"Missing")</f>
        <v>L1</v>
      </c>
      <c r="P2565">
        <f>_xlfn.XLOOKUP(A2565,engagement_pivot!$A:$A,engagement_pivot!$B:$B,"Missing")</f>
        <v>1</v>
      </c>
      <c r="Q2565" t="str">
        <f>IF(
  _xlfn.XLOOKUP(A2565, engagement_pivot!A:A, engagement_pivot!C:C, 0) &gt; 0,
  "Yes",
  "No"
)</f>
        <v>Yes</v>
      </c>
      <c r="R2565">
        <f t="shared" si="200"/>
        <v>41</v>
      </c>
      <c r="S2565" t="str">
        <f t="shared" si="201"/>
        <v>37+ months</v>
      </c>
      <c r="T2565">
        <f>_xlfn.XLOOKUP(A2565,performance_pivot!$A:$A,performance_pivot!$B:$B,"Missing")</f>
        <v>3.5</v>
      </c>
      <c r="U2565">
        <f>_xlfn.XLOOKUP(A2565,compensation_cleaned!$A:$A,compensation_cleaned!$F:$F,"Missing")</f>
        <v>499723.03723404254</v>
      </c>
      <c r="V2565" t="str">
        <f t="shared" si="202"/>
        <v>Above Avg Pay</v>
      </c>
      <c r="W2565" t="str">
        <f t="shared" si="203"/>
        <v>Low/Avg Performer</v>
      </c>
      <c r="Y2565" t="str">
        <f t="shared" si="204"/>
        <v>Overpaid Low Performer</v>
      </c>
    </row>
    <row r="2566" spans="1:25">
      <c r="A2566" s="7" t="s">
        <v>2752</v>
      </c>
      <c r="B2566" s="8" t="s">
        <v>19</v>
      </c>
      <c r="C2566" s="8">
        <v>35</v>
      </c>
      <c r="D2566" s="8" t="s">
        <v>20</v>
      </c>
      <c r="E2566" s="8" t="s">
        <v>49</v>
      </c>
      <c r="F2566" s="8" t="s">
        <v>68</v>
      </c>
      <c r="G2566" s="9">
        <v>44134</v>
      </c>
      <c r="H2566" s="8" t="s">
        <v>444</v>
      </c>
      <c r="I2566" s="8" t="s">
        <v>23</v>
      </c>
      <c r="J2566" s="10" t="s">
        <v>24</v>
      </c>
      <c r="K2566" t="str">
        <f>_xlfn.XLOOKUP(A2566,attrition_cleaned!$A:$A,attrition_cleaned!$B:$B,"Missing")</f>
        <v>No</v>
      </c>
      <c r="L2566" s="9"/>
      <c r="M2566">
        <f>_xlfn.XLOOKUP(A2566,compensation_cleaned!$A:$A,compensation_cleaned!$B:$B,"Missing")</f>
        <v>1214155</v>
      </c>
      <c r="N2566">
        <f>_xlfn.XLOOKUP(A2566,compensation_cleaned!$A:$A,compensation_cleaned!$C:$C,"Missing")</f>
        <v>138341</v>
      </c>
      <c r="O2566" t="str">
        <f>_xlfn.XLOOKUP(A2566,compensation_cleaned!$A:$A,compensation_cleaned!$D:$D,"Missing")</f>
        <v>L4</v>
      </c>
      <c r="P2566">
        <f>_xlfn.XLOOKUP(A2566,engagement_pivot!$A:$A,engagement_pivot!$B:$B,"Missing")</f>
        <v>5</v>
      </c>
      <c r="Q2566" t="str">
        <f>IF(
  _xlfn.XLOOKUP(A2566, engagement_pivot!A:A, engagement_pivot!C:C, 0) &gt; 0,
  "Yes",
  "No"
)</f>
        <v>Yes</v>
      </c>
      <c r="R2566">
        <f t="shared" si="200"/>
        <v>38</v>
      </c>
      <c r="S2566" t="str">
        <f t="shared" si="201"/>
        <v>37+ months</v>
      </c>
      <c r="T2566">
        <f>_xlfn.XLOOKUP(A2566,performance_pivot!$A:$A,performance_pivot!$B:$B,"Missing")</f>
        <v>3.6666666666666665</v>
      </c>
      <c r="U2566">
        <f>_xlfn.XLOOKUP(A2566,compensation_cleaned!$A:$A,compensation_cleaned!$F:$F,"Missing")</f>
        <v>1044648.4727722772</v>
      </c>
      <c r="V2566" t="str">
        <f t="shared" si="202"/>
        <v>Above Avg Pay</v>
      </c>
      <c r="W2566" t="str">
        <f t="shared" si="203"/>
        <v>Low/Avg Performer</v>
      </c>
      <c r="Y2566" t="str">
        <f t="shared" si="204"/>
        <v>Overpaid Low Performer</v>
      </c>
    </row>
    <row r="2567" spans="1:25">
      <c r="A2567" s="11" t="s">
        <v>2753</v>
      </c>
      <c r="B2567" s="12" t="s">
        <v>11</v>
      </c>
      <c r="C2567" s="12">
        <v>22</v>
      </c>
      <c r="D2567" s="12" t="s">
        <v>12</v>
      </c>
      <c r="E2567" s="12" t="s">
        <v>13</v>
      </c>
      <c r="F2567" s="12" t="s">
        <v>14</v>
      </c>
      <c r="G2567" s="13">
        <v>43372</v>
      </c>
      <c r="H2567" s="12" t="s">
        <v>249</v>
      </c>
      <c r="I2567" s="12" t="s">
        <v>31</v>
      </c>
      <c r="J2567" s="14" t="s">
        <v>24</v>
      </c>
      <c r="K2567" t="str">
        <f>_xlfn.XLOOKUP(A2567,attrition_cleaned!$A:$A,attrition_cleaned!$B:$B,"Missing")</f>
        <v>No</v>
      </c>
      <c r="L2567" s="13"/>
      <c r="M2567">
        <f>_xlfn.XLOOKUP(A2567,compensation_cleaned!$A:$A,compensation_cleaned!$B:$B,"Missing")</f>
        <v>808392</v>
      </c>
      <c r="N2567">
        <f>_xlfn.XLOOKUP(A2567,compensation_cleaned!$A:$A,compensation_cleaned!$C:$C,"Missing")</f>
        <v>82685</v>
      </c>
      <c r="O2567" t="str">
        <f>_xlfn.XLOOKUP(A2567,compensation_cleaned!$A:$A,compensation_cleaned!$D:$D,"Missing")</f>
        <v>L2</v>
      </c>
      <c r="P2567">
        <f>_xlfn.XLOOKUP(A2567,engagement_pivot!$A:$A,engagement_pivot!$B:$B,"Missing")</f>
        <v>4</v>
      </c>
      <c r="Q2567" t="str">
        <f>IF(
  _xlfn.XLOOKUP(A2567, engagement_pivot!A:A, engagement_pivot!C:C, 0) &gt; 0,
  "Yes",
  "No"
)</f>
        <v>Yes</v>
      </c>
      <c r="R2567">
        <f t="shared" si="200"/>
        <v>63</v>
      </c>
      <c r="S2567" t="str">
        <f t="shared" si="201"/>
        <v>37+ months</v>
      </c>
      <c r="T2567">
        <f>_xlfn.XLOOKUP(A2567,performance_pivot!$A:$A,performance_pivot!$B:$B,"Missing")</f>
        <v>3.3333333333333335</v>
      </c>
      <c r="U2567">
        <f>_xlfn.XLOOKUP(A2567,compensation_cleaned!$A:$A,compensation_cleaned!$F:$F,"Missing")</f>
        <v>746435.40070921986</v>
      </c>
      <c r="V2567" t="str">
        <f t="shared" si="202"/>
        <v>Above Avg Pay</v>
      </c>
      <c r="W2567" t="str">
        <f t="shared" si="203"/>
        <v>Low/Avg Performer</v>
      </c>
      <c r="Y2567" t="str">
        <f t="shared" si="204"/>
        <v>Overpaid Low Performer</v>
      </c>
    </row>
    <row r="2568" spans="1:25">
      <c r="A2568" s="7" t="s">
        <v>2754</v>
      </c>
      <c r="B2568" s="8" t="s">
        <v>19</v>
      </c>
      <c r="C2568" s="8">
        <v>32</v>
      </c>
      <c r="D2568" s="8" t="s">
        <v>12</v>
      </c>
      <c r="E2568" s="8" t="s">
        <v>26</v>
      </c>
      <c r="F2568" s="8" t="s">
        <v>27</v>
      </c>
      <c r="G2568" s="9">
        <v>45285</v>
      </c>
      <c r="H2568" s="8" t="s">
        <v>413</v>
      </c>
      <c r="I2568" s="8" t="s">
        <v>16</v>
      </c>
      <c r="J2568" s="10" t="s">
        <v>24</v>
      </c>
      <c r="K2568" t="str">
        <f>_xlfn.XLOOKUP(A2568,attrition_cleaned!$A:$A,attrition_cleaned!$B:$B,"Missing")</f>
        <v>No</v>
      </c>
      <c r="L2568" s="9"/>
      <c r="M2568">
        <f>_xlfn.XLOOKUP(A2568,compensation_cleaned!$A:$A,compensation_cleaned!$B:$B,"Missing")</f>
        <v>920588</v>
      </c>
      <c r="N2568">
        <f>_xlfn.XLOOKUP(A2568,compensation_cleaned!$A:$A,compensation_cleaned!$C:$C,"Missing")</f>
        <v>66872</v>
      </c>
      <c r="O2568" t="str">
        <f>_xlfn.XLOOKUP(A2568,compensation_cleaned!$A:$A,compensation_cleaned!$D:$D,"Missing")</f>
        <v>L3</v>
      </c>
      <c r="P2568">
        <f>_xlfn.XLOOKUP(A2568,engagement_pivot!$A:$A,engagement_pivot!$B:$B,"Missing")</f>
        <v>1.5</v>
      </c>
      <c r="Q2568" t="str">
        <f>IF(
  _xlfn.XLOOKUP(A2568, engagement_pivot!A:A, engagement_pivot!C:C, 0) &gt; 0,
  "Yes",
  "No"
)</f>
        <v>Yes</v>
      </c>
      <c r="R2568">
        <f t="shared" si="200"/>
        <v>0</v>
      </c>
      <c r="S2568" t="str">
        <f t="shared" si="201"/>
        <v>0–12 months</v>
      </c>
      <c r="T2568">
        <f>_xlfn.XLOOKUP(A2568,performance_pivot!$A:$A,performance_pivot!$B:$B,"Missing")</f>
        <v>3</v>
      </c>
      <c r="U2568">
        <f>_xlfn.XLOOKUP(A2568,compensation_cleaned!$A:$A,compensation_cleaned!$F:$F,"Missing")</f>
        <v>1044648.4727722772</v>
      </c>
      <c r="V2568" t="str">
        <f t="shared" si="202"/>
        <v>Below Avg Pay</v>
      </c>
      <c r="W2568" t="str">
        <f t="shared" si="203"/>
        <v>Low/Avg Performer</v>
      </c>
      <c r="Y2568" t="str">
        <f t="shared" si="204"/>
        <v>Low Pay &amp; Low Performance</v>
      </c>
    </row>
    <row r="2569" spans="1:25">
      <c r="A2569" s="11" t="s">
        <v>2755</v>
      </c>
      <c r="B2569" s="12" t="s">
        <v>19</v>
      </c>
      <c r="C2569" s="12">
        <v>40</v>
      </c>
      <c r="D2569" s="12" t="s">
        <v>12</v>
      </c>
      <c r="E2569" s="12" t="s">
        <v>26</v>
      </c>
      <c r="F2569" s="12" t="s">
        <v>27</v>
      </c>
      <c r="G2569" s="13">
        <v>43383</v>
      </c>
      <c r="H2569" s="12" t="s">
        <v>30</v>
      </c>
      <c r="I2569" s="12" t="s">
        <v>16</v>
      </c>
      <c r="J2569" s="14" t="s">
        <v>24</v>
      </c>
      <c r="K2569" t="str">
        <f>_xlfn.XLOOKUP(A2569,attrition_cleaned!$A:$A,attrition_cleaned!$B:$B,"Missing")</f>
        <v>No</v>
      </c>
      <c r="L2569" s="13"/>
      <c r="M2569">
        <f>_xlfn.XLOOKUP(A2569,compensation_cleaned!$A:$A,compensation_cleaned!$B:$B,"Missing")</f>
        <v>446651</v>
      </c>
      <c r="N2569">
        <f>_xlfn.XLOOKUP(A2569,compensation_cleaned!$A:$A,compensation_cleaned!$C:$C,"Missing")</f>
        <v>65236</v>
      </c>
      <c r="O2569" t="str">
        <f>_xlfn.XLOOKUP(A2569,compensation_cleaned!$A:$A,compensation_cleaned!$D:$D,"Missing")</f>
        <v>L1</v>
      </c>
      <c r="P2569">
        <f>_xlfn.XLOOKUP(A2569,engagement_pivot!$A:$A,engagement_pivot!$B:$B,"Missing")</f>
        <v>1</v>
      </c>
      <c r="Q2569" t="str">
        <f>IF(
  _xlfn.XLOOKUP(A2569, engagement_pivot!A:A, engagement_pivot!C:C, 0) &gt; 0,
  "Yes",
  "No"
)</f>
        <v>Yes</v>
      </c>
      <c r="R2569">
        <f t="shared" si="200"/>
        <v>62</v>
      </c>
      <c r="S2569" t="str">
        <f t="shared" si="201"/>
        <v>37+ months</v>
      </c>
      <c r="T2569">
        <f>_xlfn.XLOOKUP(A2569,performance_pivot!$A:$A,performance_pivot!$B:$B,"Missing")</f>
        <v>3.75</v>
      </c>
      <c r="U2569">
        <f>_xlfn.XLOOKUP(A2569,compensation_cleaned!$A:$A,compensation_cleaned!$F:$F,"Missing")</f>
        <v>499723.03723404254</v>
      </c>
      <c r="V2569" t="str">
        <f t="shared" si="202"/>
        <v>Below Avg Pay</v>
      </c>
      <c r="W2569" t="str">
        <f t="shared" si="203"/>
        <v>Low/Avg Performer</v>
      </c>
      <c r="Y2569" t="str">
        <f t="shared" si="204"/>
        <v>Low Pay &amp; Low Performance</v>
      </c>
    </row>
    <row r="2570" spans="1:25">
      <c r="A2570" s="7" t="s">
        <v>2756</v>
      </c>
      <c r="B2570" s="8" t="s">
        <v>19</v>
      </c>
      <c r="C2570" s="8">
        <v>30</v>
      </c>
      <c r="D2570" s="8" t="s">
        <v>12</v>
      </c>
      <c r="E2570" s="8" t="s">
        <v>26</v>
      </c>
      <c r="F2570" s="8" t="s">
        <v>27</v>
      </c>
      <c r="G2570" s="9">
        <v>43425</v>
      </c>
      <c r="H2570" s="8" t="s">
        <v>263</v>
      </c>
      <c r="I2570" s="8" t="s">
        <v>31</v>
      </c>
      <c r="J2570" s="10" t="s">
        <v>24</v>
      </c>
      <c r="K2570" t="str">
        <f>_xlfn.XLOOKUP(A2570,attrition_cleaned!$A:$A,attrition_cleaned!$B:$B,"Missing")</f>
        <v>No</v>
      </c>
      <c r="L2570" s="9"/>
      <c r="M2570">
        <f>_xlfn.XLOOKUP(A2570,compensation_cleaned!$A:$A,compensation_cleaned!$B:$B,"Missing")</f>
        <v>840800</v>
      </c>
      <c r="N2570">
        <f>_xlfn.XLOOKUP(A2570,compensation_cleaned!$A:$A,compensation_cleaned!$C:$C,"Missing")</f>
        <v>100923</v>
      </c>
      <c r="O2570" t="str">
        <f>_xlfn.XLOOKUP(A2570,compensation_cleaned!$A:$A,compensation_cleaned!$D:$D,"Missing")</f>
        <v>L2</v>
      </c>
      <c r="P2570">
        <f>_xlfn.XLOOKUP(A2570,engagement_pivot!$A:$A,engagement_pivot!$B:$B,"Missing")</f>
        <v>3</v>
      </c>
      <c r="Q2570" t="str">
        <f>IF(
  _xlfn.XLOOKUP(A2570, engagement_pivot!A:A, engagement_pivot!C:C, 0) &gt; 0,
  "Yes",
  "No"
)</f>
        <v>Yes</v>
      </c>
      <c r="R2570">
        <f t="shared" si="200"/>
        <v>61</v>
      </c>
      <c r="S2570" t="str">
        <f t="shared" si="201"/>
        <v>37+ months</v>
      </c>
      <c r="T2570">
        <f>_xlfn.XLOOKUP(A2570,performance_pivot!$A:$A,performance_pivot!$B:$B,"Missing")</f>
        <v>2.5</v>
      </c>
      <c r="U2570">
        <f>_xlfn.XLOOKUP(A2570,compensation_cleaned!$A:$A,compensation_cleaned!$F:$F,"Missing")</f>
        <v>746435.40070921986</v>
      </c>
      <c r="V2570" t="str">
        <f t="shared" si="202"/>
        <v>Above Avg Pay</v>
      </c>
      <c r="W2570" t="str">
        <f t="shared" si="203"/>
        <v>Low/Avg Performer</v>
      </c>
      <c r="Y2570" t="str">
        <f t="shared" si="204"/>
        <v>Overpaid Low Performer</v>
      </c>
    </row>
    <row r="2571" spans="1:25">
      <c r="A2571" s="11" t="s">
        <v>2757</v>
      </c>
      <c r="B2571" s="12" t="s">
        <v>11</v>
      </c>
      <c r="C2571" s="12">
        <v>40</v>
      </c>
      <c r="D2571" s="12" t="s">
        <v>12</v>
      </c>
      <c r="E2571" s="12" t="s">
        <v>49</v>
      </c>
      <c r="F2571" s="12" t="s">
        <v>65</v>
      </c>
      <c r="G2571" s="13">
        <v>44501</v>
      </c>
      <c r="H2571" s="12" t="s">
        <v>66</v>
      </c>
      <c r="I2571" s="12" t="s">
        <v>56</v>
      </c>
      <c r="J2571" s="14" t="s">
        <v>24</v>
      </c>
      <c r="K2571" t="str">
        <f>_xlfn.XLOOKUP(A2571,attrition_cleaned!$A:$A,attrition_cleaned!$B:$B,"Missing")</f>
        <v>No</v>
      </c>
      <c r="L2571" s="13"/>
      <c r="M2571">
        <f>_xlfn.XLOOKUP(A2571,compensation_cleaned!$A:$A,compensation_cleaned!$B:$B,"Missing")</f>
        <v>705096</v>
      </c>
      <c r="N2571">
        <f>_xlfn.XLOOKUP(A2571,compensation_cleaned!$A:$A,compensation_cleaned!$C:$C,"Missing")</f>
        <v>85478</v>
      </c>
      <c r="O2571" t="str">
        <f>_xlfn.XLOOKUP(A2571,compensation_cleaned!$A:$A,compensation_cleaned!$D:$D,"Missing")</f>
        <v>L2</v>
      </c>
      <c r="P2571">
        <f>_xlfn.XLOOKUP(A2571,engagement_pivot!$A:$A,engagement_pivot!$B:$B,"Missing")</f>
        <v>3</v>
      </c>
      <c r="Q2571" t="str">
        <f>IF(
  _xlfn.XLOOKUP(A2571, engagement_pivot!A:A, engagement_pivot!C:C, 0) &gt; 0,
  "Yes",
  "No"
)</f>
        <v>Yes</v>
      </c>
      <c r="R2571">
        <f t="shared" si="200"/>
        <v>25</v>
      </c>
      <c r="S2571" t="str">
        <f t="shared" si="201"/>
        <v>13–36 months</v>
      </c>
      <c r="T2571">
        <f>_xlfn.XLOOKUP(A2571,performance_pivot!$A:$A,performance_pivot!$B:$B,"Missing")</f>
        <v>4</v>
      </c>
      <c r="U2571">
        <f>_xlfn.XLOOKUP(A2571,compensation_cleaned!$A:$A,compensation_cleaned!$F:$F,"Missing")</f>
        <v>746435.40070921986</v>
      </c>
      <c r="V2571" t="str">
        <f t="shared" si="202"/>
        <v>Below Avg Pay</v>
      </c>
      <c r="W2571" t="str">
        <f t="shared" si="203"/>
        <v>High Performer</v>
      </c>
      <c r="Y2571" t="str">
        <f t="shared" si="204"/>
        <v>Underpaid High Performer</v>
      </c>
    </row>
    <row r="2572" spans="1:25">
      <c r="A2572" s="7" t="s">
        <v>2758</v>
      </c>
      <c r="B2572" s="8" t="s">
        <v>11</v>
      </c>
      <c r="C2572" s="8">
        <v>40</v>
      </c>
      <c r="D2572" s="8" t="s">
        <v>12</v>
      </c>
      <c r="E2572" s="8" t="s">
        <v>13</v>
      </c>
      <c r="F2572" s="8" t="s">
        <v>21</v>
      </c>
      <c r="G2572" s="9">
        <v>44320</v>
      </c>
      <c r="H2572" s="8" t="s">
        <v>113</v>
      </c>
      <c r="I2572" s="8" t="s">
        <v>31</v>
      </c>
      <c r="J2572" s="10" t="s">
        <v>24</v>
      </c>
      <c r="K2572" t="str">
        <f>_xlfn.XLOOKUP(A2572,attrition_cleaned!$A:$A,attrition_cleaned!$B:$B,"Missing")</f>
        <v>No</v>
      </c>
      <c r="L2572" s="9"/>
      <c r="M2572">
        <f>_xlfn.XLOOKUP(A2572,compensation_cleaned!$A:$A,compensation_cleaned!$B:$B,"Missing")</f>
        <v>1310544</v>
      </c>
      <c r="N2572">
        <f>_xlfn.XLOOKUP(A2572,compensation_cleaned!$A:$A,compensation_cleaned!$C:$C,"Missing")</f>
        <v>178336</v>
      </c>
      <c r="O2572" t="str">
        <f>_xlfn.XLOOKUP(A2572,compensation_cleaned!$A:$A,compensation_cleaned!$D:$D,"Missing")</f>
        <v>L4</v>
      </c>
      <c r="P2572">
        <f>_xlfn.XLOOKUP(A2572,engagement_pivot!$A:$A,engagement_pivot!$B:$B,"Missing")</f>
        <v>3</v>
      </c>
      <c r="Q2572" t="str">
        <f>IF(
  _xlfn.XLOOKUP(A2572, engagement_pivot!A:A, engagement_pivot!C:C, 0) &gt; 0,
  "Yes",
  "No"
)</f>
        <v>Yes</v>
      </c>
      <c r="R2572">
        <f t="shared" si="200"/>
        <v>31</v>
      </c>
      <c r="S2572" t="str">
        <f t="shared" si="201"/>
        <v>13–36 months</v>
      </c>
      <c r="T2572">
        <f>_xlfn.XLOOKUP(A2572,performance_pivot!$A:$A,performance_pivot!$B:$B,"Missing")</f>
        <v>3.5</v>
      </c>
      <c r="U2572">
        <f>_xlfn.XLOOKUP(A2572,compensation_cleaned!$A:$A,compensation_cleaned!$F:$F,"Missing")</f>
        <v>1044648.4727722772</v>
      </c>
      <c r="V2572" t="str">
        <f t="shared" si="202"/>
        <v>Above Avg Pay</v>
      </c>
      <c r="W2572" t="str">
        <f t="shared" si="203"/>
        <v>Low/Avg Performer</v>
      </c>
      <c r="Y2572" t="str">
        <f t="shared" si="204"/>
        <v>Overpaid Low Performer</v>
      </c>
    </row>
    <row r="2573" spans="1:25">
      <c r="A2573" s="11" t="s">
        <v>2759</v>
      </c>
      <c r="B2573" s="12" t="s">
        <v>19</v>
      </c>
      <c r="C2573" s="12">
        <v>43</v>
      </c>
      <c r="D2573" s="12" t="s">
        <v>12</v>
      </c>
      <c r="E2573" s="12" t="s">
        <v>37</v>
      </c>
      <c r="F2573" s="12" t="s">
        <v>43</v>
      </c>
      <c r="G2573" s="13">
        <v>43959</v>
      </c>
      <c r="H2573" s="12" t="s">
        <v>94</v>
      </c>
      <c r="I2573" s="12" t="s">
        <v>23</v>
      </c>
      <c r="J2573" s="14" t="s">
        <v>24</v>
      </c>
      <c r="K2573" t="str">
        <f>_xlfn.XLOOKUP(A2573,attrition_cleaned!$A:$A,attrition_cleaned!$B:$B,"Missing")</f>
        <v>Yes</v>
      </c>
      <c r="L2573" s="13">
        <v>45757</v>
      </c>
      <c r="M2573">
        <f>_xlfn.XLOOKUP(A2573,compensation_cleaned!$A:$A,compensation_cleaned!$B:$B,"Missing")</f>
        <v>641467</v>
      </c>
      <c r="N2573">
        <f>_xlfn.XLOOKUP(A2573,compensation_cleaned!$A:$A,compensation_cleaned!$C:$C,"Missing")</f>
        <v>81757</v>
      </c>
      <c r="O2573" t="str">
        <f>_xlfn.XLOOKUP(A2573,compensation_cleaned!$A:$A,compensation_cleaned!$D:$D,"Missing")</f>
        <v>L2</v>
      </c>
      <c r="P2573">
        <f>_xlfn.XLOOKUP(A2573,engagement_pivot!$A:$A,engagement_pivot!$B:$B,"Missing")</f>
        <v>2.5</v>
      </c>
      <c r="Q2573" t="str">
        <f>IF(
  _xlfn.XLOOKUP(A2573, engagement_pivot!A:A, engagement_pivot!C:C, 0) &gt; 0,
  "Yes",
  "No"
)</f>
        <v>Yes</v>
      </c>
      <c r="R2573">
        <f t="shared" si="200"/>
        <v>59</v>
      </c>
      <c r="S2573" t="str">
        <f t="shared" si="201"/>
        <v>37+ months</v>
      </c>
      <c r="T2573">
        <f>_xlfn.XLOOKUP(A2573,performance_pivot!$A:$A,performance_pivot!$B:$B,"Missing")</f>
        <v>3.75</v>
      </c>
      <c r="U2573">
        <f>_xlfn.XLOOKUP(A2573,compensation_cleaned!$A:$A,compensation_cleaned!$F:$F,"Missing")</f>
        <v>746435.40070921986</v>
      </c>
      <c r="V2573" t="str">
        <f t="shared" si="202"/>
        <v>Below Avg Pay</v>
      </c>
      <c r="W2573" t="str">
        <f t="shared" si="203"/>
        <v>Low/Avg Performer</v>
      </c>
      <c r="Y2573" t="str">
        <f t="shared" si="204"/>
        <v>Low Pay &amp; Low Performance</v>
      </c>
    </row>
    <row r="2574" spans="1:25">
      <c r="A2574" s="7" t="s">
        <v>2760</v>
      </c>
      <c r="B2574" s="8" t="s">
        <v>11</v>
      </c>
      <c r="C2574" s="8">
        <v>42</v>
      </c>
      <c r="D2574" s="8" t="s">
        <v>12</v>
      </c>
      <c r="E2574" s="8" t="s">
        <v>26</v>
      </c>
      <c r="F2574" s="8" t="s">
        <v>27</v>
      </c>
      <c r="G2574" s="9">
        <v>43194</v>
      </c>
      <c r="H2574" s="8" t="s">
        <v>173</v>
      </c>
      <c r="I2574" s="8" t="s">
        <v>45</v>
      </c>
      <c r="J2574" s="10" t="s">
        <v>24</v>
      </c>
      <c r="K2574" t="str">
        <f>_xlfn.XLOOKUP(A2574,attrition_cleaned!$A:$A,attrition_cleaned!$B:$B,"Missing")</f>
        <v>No</v>
      </c>
      <c r="L2574" s="9"/>
      <c r="M2574">
        <f>_xlfn.XLOOKUP(A2574,compensation_cleaned!$A:$A,compensation_cleaned!$B:$B,"Missing")</f>
        <v>1161336</v>
      </c>
      <c r="N2574">
        <f>_xlfn.XLOOKUP(A2574,compensation_cleaned!$A:$A,compensation_cleaned!$C:$C,"Missing")</f>
        <v>155803</v>
      </c>
      <c r="O2574" t="str">
        <f>_xlfn.XLOOKUP(A2574,compensation_cleaned!$A:$A,compensation_cleaned!$D:$D,"Missing")</f>
        <v>L3</v>
      </c>
      <c r="P2574">
        <f>_xlfn.XLOOKUP(A2574,engagement_pivot!$A:$A,engagement_pivot!$B:$B,"Missing")</f>
        <v>4.666666666666667</v>
      </c>
      <c r="Q2574" t="str">
        <f>IF(
  _xlfn.XLOOKUP(A2574, engagement_pivot!A:A, engagement_pivot!C:C, 0) &gt; 0,
  "Yes",
  "No"
)</f>
        <v>Yes</v>
      </c>
      <c r="R2574">
        <f t="shared" si="200"/>
        <v>68</v>
      </c>
      <c r="S2574" t="str">
        <f t="shared" si="201"/>
        <v>37+ months</v>
      </c>
      <c r="T2574">
        <f>_xlfn.XLOOKUP(A2574,performance_pivot!$A:$A,performance_pivot!$B:$B,"Missing")</f>
        <v>2.5</v>
      </c>
      <c r="U2574">
        <f>_xlfn.XLOOKUP(A2574,compensation_cleaned!$A:$A,compensation_cleaned!$F:$F,"Missing")</f>
        <v>1044648.4727722772</v>
      </c>
      <c r="V2574" t="str">
        <f t="shared" si="202"/>
        <v>Above Avg Pay</v>
      </c>
      <c r="W2574" t="str">
        <f t="shared" si="203"/>
        <v>Low/Avg Performer</v>
      </c>
      <c r="Y2574" t="str">
        <f t="shared" si="204"/>
        <v>Overpaid Low Performer</v>
      </c>
    </row>
    <row r="2575" spans="1:25">
      <c r="A2575" s="11" t="s">
        <v>2761</v>
      </c>
      <c r="B2575" s="12" t="s">
        <v>11</v>
      </c>
      <c r="C2575" s="12">
        <v>29</v>
      </c>
      <c r="D2575" s="12" t="s">
        <v>12</v>
      </c>
      <c r="E2575" s="12" t="s">
        <v>33</v>
      </c>
      <c r="F2575" s="12" t="s">
        <v>112</v>
      </c>
      <c r="G2575" s="13">
        <v>43843</v>
      </c>
      <c r="H2575" s="12" t="s">
        <v>218</v>
      </c>
      <c r="I2575" s="12" t="s">
        <v>16</v>
      </c>
      <c r="J2575" s="14" t="s">
        <v>24</v>
      </c>
      <c r="K2575" t="str">
        <f>_xlfn.XLOOKUP(A2575,attrition_cleaned!$A:$A,attrition_cleaned!$B:$B,"Missing")</f>
        <v>No</v>
      </c>
      <c r="L2575" s="13"/>
      <c r="M2575">
        <f>_xlfn.XLOOKUP(A2575,compensation_cleaned!$A:$A,compensation_cleaned!$B:$B,"Missing")</f>
        <v>744461</v>
      </c>
      <c r="N2575">
        <f>_xlfn.XLOOKUP(A2575,compensation_cleaned!$A:$A,compensation_cleaned!$C:$C,"Missing")</f>
        <v>107190</v>
      </c>
      <c r="O2575" t="str">
        <f>_xlfn.XLOOKUP(A2575,compensation_cleaned!$A:$A,compensation_cleaned!$D:$D,"Missing")</f>
        <v>L2</v>
      </c>
      <c r="P2575">
        <f>_xlfn.XLOOKUP(A2575,engagement_pivot!$A:$A,engagement_pivot!$B:$B,"Missing")</f>
        <v>3.6666666666666665</v>
      </c>
      <c r="Q2575" t="str">
        <f>IF(
  _xlfn.XLOOKUP(A2575, engagement_pivot!A:A, engagement_pivot!C:C, 0) &gt; 0,
  "Yes",
  "No"
)</f>
        <v>Yes</v>
      </c>
      <c r="R2575">
        <f t="shared" si="200"/>
        <v>47</v>
      </c>
      <c r="S2575" t="str">
        <f t="shared" si="201"/>
        <v>37+ months</v>
      </c>
      <c r="T2575">
        <f>_xlfn.XLOOKUP(A2575,performance_pivot!$A:$A,performance_pivot!$B:$B,"Missing")</f>
        <v>3</v>
      </c>
      <c r="U2575">
        <f>_xlfn.XLOOKUP(A2575,compensation_cleaned!$A:$A,compensation_cleaned!$F:$F,"Missing")</f>
        <v>746435.40070921986</v>
      </c>
      <c r="V2575" t="str">
        <f t="shared" si="202"/>
        <v>Below Avg Pay</v>
      </c>
      <c r="W2575" t="str">
        <f t="shared" si="203"/>
        <v>Low/Avg Performer</v>
      </c>
      <c r="Y2575" t="str">
        <f t="shared" si="204"/>
        <v>Low Pay &amp; Low Performance</v>
      </c>
    </row>
    <row r="2576" spans="1:25">
      <c r="A2576" s="7" t="s">
        <v>2762</v>
      </c>
      <c r="B2576" s="8" t="s">
        <v>19</v>
      </c>
      <c r="C2576" s="8">
        <v>32</v>
      </c>
      <c r="D2576" s="8" t="s">
        <v>20</v>
      </c>
      <c r="E2576" s="8" t="s">
        <v>33</v>
      </c>
      <c r="F2576" s="8" t="s">
        <v>112</v>
      </c>
      <c r="G2576" s="9">
        <v>43221</v>
      </c>
      <c r="H2576" s="8" t="s">
        <v>315</v>
      </c>
      <c r="I2576" s="8" t="s">
        <v>16</v>
      </c>
      <c r="J2576" s="10" t="s">
        <v>24</v>
      </c>
      <c r="K2576" t="str">
        <f>_xlfn.XLOOKUP(A2576,attrition_cleaned!$A:$A,attrition_cleaned!$B:$B,"Missing")</f>
        <v>No</v>
      </c>
      <c r="L2576" s="9"/>
      <c r="M2576">
        <f>_xlfn.XLOOKUP(A2576,compensation_cleaned!$A:$A,compensation_cleaned!$B:$B,"Missing")</f>
        <v>994743</v>
      </c>
      <c r="N2576">
        <f>_xlfn.XLOOKUP(A2576,compensation_cleaned!$A:$A,compensation_cleaned!$C:$C,"Missing")</f>
        <v>112494</v>
      </c>
      <c r="O2576" t="str">
        <f>_xlfn.XLOOKUP(A2576,compensation_cleaned!$A:$A,compensation_cleaned!$D:$D,"Missing")</f>
        <v>L3</v>
      </c>
      <c r="P2576">
        <f>_xlfn.XLOOKUP(A2576,engagement_pivot!$A:$A,engagement_pivot!$B:$B,"Missing")</f>
        <v>3.3333333333333335</v>
      </c>
      <c r="Q2576" t="str">
        <f>IF(
  _xlfn.XLOOKUP(A2576, engagement_pivot!A:A, engagement_pivot!C:C, 0) &gt; 0,
  "Yes",
  "No"
)</f>
        <v>Yes</v>
      </c>
      <c r="R2576">
        <f t="shared" si="200"/>
        <v>67</v>
      </c>
      <c r="S2576" t="str">
        <f t="shared" si="201"/>
        <v>37+ months</v>
      </c>
      <c r="T2576">
        <f>_xlfn.XLOOKUP(A2576,performance_pivot!$A:$A,performance_pivot!$B:$B,"Missing")</f>
        <v>3.3333333333333335</v>
      </c>
      <c r="U2576">
        <f>_xlfn.XLOOKUP(A2576,compensation_cleaned!$A:$A,compensation_cleaned!$F:$F,"Missing")</f>
        <v>1044648.4727722772</v>
      </c>
      <c r="V2576" t="str">
        <f t="shared" si="202"/>
        <v>Below Avg Pay</v>
      </c>
      <c r="W2576" t="str">
        <f t="shared" si="203"/>
        <v>Low/Avg Performer</v>
      </c>
      <c r="Y2576" t="str">
        <f t="shared" si="204"/>
        <v>Low Pay &amp; Low Performance</v>
      </c>
    </row>
    <row r="2577" spans="1:25">
      <c r="A2577" s="11" t="s">
        <v>2763</v>
      </c>
      <c r="B2577" s="12" t="s">
        <v>19</v>
      </c>
      <c r="C2577" s="12">
        <v>44</v>
      </c>
      <c r="D2577" s="12" t="s">
        <v>12</v>
      </c>
      <c r="E2577" s="12" t="s">
        <v>13</v>
      </c>
      <c r="F2577" s="12" t="s">
        <v>14</v>
      </c>
      <c r="G2577" s="13">
        <v>44358</v>
      </c>
      <c r="H2577" s="12" t="s">
        <v>169</v>
      </c>
      <c r="I2577" s="12" t="s">
        <v>45</v>
      </c>
      <c r="J2577" s="14" t="s">
        <v>24</v>
      </c>
      <c r="K2577" t="str">
        <f>_xlfn.XLOOKUP(A2577,attrition_cleaned!$A:$A,attrition_cleaned!$B:$B,"Missing")</f>
        <v>No</v>
      </c>
      <c r="L2577" s="13"/>
      <c r="M2577">
        <f>_xlfn.XLOOKUP(A2577,compensation_cleaned!$A:$A,compensation_cleaned!$B:$B,"Missing")</f>
        <v>722987</v>
      </c>
      <c r="N2577">
        <f>_xlfn.XLOOKUP(A2577,compensation_cleaned!$A:$A,compensation_cleaned!$C:$C,"Missing")</f>
        <v>73300</v>
      </c>
      <c r="O2577" t="str">
        <f>_xlfn.XLOOKUP(A2577,compensation_cleaned!$A:$A,compensation_cleaned!$D:$D,"Missing")</f>
        <v>L2</v>
      </c>
      <c r="P2577">
        <f>_xlfn.XLOOKUP(A2577,engagement_pivot!$A:$A,engagement_pivot!$B:$B,"Missing")</f>
        <v>4</v>
      </c>
      <c r="Q2577" t="str">
        <f>IF(
  _xlfn.XLOOKUP(A2577, engagement_pivot!A:A, engagement_pivot!C:C, 0) &gt; 0,
  "Yes",
  "No"
)</f>
        <v>Yes</v>
      </c>
      <c r="R2577">
        <f t="shared" si="200"/>
        <v>30</v>
      </c>
      <c r="S2577" t="str">
        <f t="shared" si="201"/>
        <v>13–36 months</v>
      </c>
      <c r="T2577">
        <f>_xlfn.XLOOKUP(A2577,performance_pivot!$A:$A,performance_pivot!$B:$B,"Missing")</f>
        <v>2.6666666666666665</v>
      </c>
      <c r="U2577">
        <f>_xlfn.XLOOKUP(A2577,compensation_cleaned!$A:$A,compensation_cleaned!$F:$F,"Missing")</f>
        <v>746435.40070921986</v>
      </c>
      <c r="V2577" t="str">
        <f t="shared" si="202"/>
        <v>Below Avg Pay</v>
      </c>
      <c r="W2577" t="str">
        <f t="shared" si="203"/>
        <v>Low/Avg Performer</v>
      </c>
      <c r="Y2577" t="str">
        <f t="shared" si="204"/>
        <v>Low Pay &amp; Low Performance</v>
      </c>
    </row>
    <row r="2578" spans="1:25">
      <c r="A2578" s="7" t="s">
        <v>2764</v>
      </c>
      <c r="B2578" s="8" t="s">
        <v>19</v>
      </c>
      <c r="C2578" s="8">
        <v>33</v>
      </c>
      <c r="D2578" s="8" t="s">
        <v>12</v>
      </c>
      <c r="E2578" s="8" t="s">
        <v>26</v>
      </c>
      <c r="F2578" s="8" t="s">
        <v>27</v>
      </c>
      <c r="G2578" s="9">
        <v>44053</v>
      </c>
      <c r="H2578" s="8" t="s">
        <v>44</v>
      </c>
      <c r="I2578" s="8" t="s">
        <v>16</v>
      </c>
      <c r="J2578" s="10" t="s">
        <v>24</v>
      </c>
      <c r="K2578" t="str">
        <f>_xlfn.XLOOKUP(A2578,attrition_cleaned!$A:$A,attrition_cleaned!$B:$B,"Missing")</f>
        <v>No</v>
      </c>
      <c r="L2578" s="9"/>
      <c r="M2578">
        <f>_xlfn.XLOOKUP(A2578,compensation_cleaned!$A:$A,compensation_cleaned!$B:$B,"Missing")</f>
        <v>701310</v>
      </c>
      <c r="N2578">
        <f>_xlfn.XLOOKUP(A2578,compensation_cleaned!$A:$A,compensation_cleaned!$C:$C,"Missing")</f>
        <v>65744</v>
      </c>
      <c r="O2578" t="str">
        <f>_xlfn.XLOOKUP(A2578,compensation_cleaned!$A:$A,compensation_cleaned!$D:$D,"Missing")</f>
        <v>L2</v>
      </c>
      <c r="P2578">
        <f>_xlfn.XLOOKUP(A2578,engagement_pivot!$A:$A,engagement_pivot!$B:$B,"Missing")</f>
        <v>3</v>
      </c>
      <c r="Q2578" t="str">
        <f>IF(
  _xlfn.XLOOKUP(A2578, engagement_pivot!A:A, engagement_pivot!C:C, 0) &gt; 0,
  "Yes",
  "No"
)</f>
        <v>Yes</v>
      </c>
      <c r="R2578">
        <f t="shared" si="200"/>
        <v>40</v>
      </c>
      <c r="S2578" t="str">
        <f t="shared" si="201"/>
        <v>37+ months</v>
      </c>
      <c r="T2578">
        <f>_xlfn.XLOOKUP(A2578,performance_pivot!$A:$A,performance_pivot!$B:$B,"Missing")</f>
        <v>2.5</v>
      </c>
      <c r="U2578">
        <f>_xlfn.XLOOKUP(A2578,compensation_cleaned!$A:$A,compensation_cleaned!$F:$F,"Missing")</f>
        <v>746435.40070921986</v>
      </c>
      <c r="V2578" t="str">
        <f t="shared" si="202"/>
        <v>Below Avg Pay</v>
      </c>
      <c r="W2578" t="str">
        <f t="shared" si="203"/>
        <v>Low/Avg Performer</v>
      </c>
      <c r="Y2578" t="str">
        <f t="shared" si="204"/>
        <v>Low Pay &amp; Low Performance</v>
      </c>
    </row>
    <row r="2579" spans="1:25">
      <c r="A2579" s="11" t="s">
        <v>2765</v>
      </c>
      <c r="B2579" s="12" t="s">
        <v>19</v>
      </c>
      <c r="C2579" s="12">
        <v>24</v>
      </c>
      <c r="D2579" s="12" t="s">
        <v>12</v>
      </c>
      <c r="E2579" s="12" t="s">
        <v>49</v>
      </c>
      <c r="F2579" s="12" t="s">
        <v>68</v>
      </c>
      <c r="G2579" s="13">
        <v>43666</v>
      </c>
      <c r="H2579" s="12" t="s">
        <v>319</v>
      </c>
      <c r="I2579" s="12" t="s">
        <v>31</v>
      </c>
      <c r="J2579" s="14" t="s">
        <v>24</v>
      </c>
      <c r="K2579" t="str">
        <f>_xlfn.XLOOKUP(A2579,attrition_cleaned!$A:$A,attrition_cleaned!$B:$B,"Missing")</f>
        <v>No</v>
      </c>
      <c r="L2579" s="13"/>
      <c r="M2579">
        <f>_xlfn.XLOOKUP(A2579,compensation_cleaned!$A:$A,compensation_cleaned!$B:$B,"Missing")</f>
        <v>636153</v>
      </c>
      <c r="N2579">
        <f>_xlfn.XLOOKUP(A2579,compensation_cleaned!$A:$A,compensation_cleaned!$C:$C,"Missing")</f>
        <v>50972</v>
      </c>
      <c r="O2579" t="str">
        <f>_xlfn.XLOOKUP(A2579,compensation_cleaned!$A:$A,compensation_cleaned!$D:$D,"Missing")</f>
        <v>L2</v>
      </c>
      <c r="P2579">
        <f>_xlfn.XLOOKUP(A2579,engagement_pivot!$A:$A,engagement_pivot!$B:$B,"Missing")</f>
        <v>2.6666666666666665</v>
      </c>
      <c r="Q2579" t="str">
        <f>IF(
  _xlfn.XLOOKUP(A2579, engagement_pivot!A:A, engagement_pivot!C:C, 0) &gt; 0,
  "Yes",
  "No"
)</f>
        <v>Yes</v>
      </c>
      <c r="R2579">
        <f t="shared" si="200"/>
        <v>53</v>
      </c>
      <c r="S2579" t="str">
        <f t="shared" si="201"/>
        <v>37+ months</v>
      </c>
      <c r="T2579">
        <f>_xlfn.XLOOKUP(A2579,performance_pivot!$A:$A,performance_pivot!$B:$B,"Missing")</f>
        <v>3.25</v>
      </c>
      <c r="U2579">
        <f>_xlfn.XLOOKUP(A2579,compensation_cleaned!$A:$A,compensation_cleaned!$F:$F,"Missing")</f>
        <v>746435.40070921986</v>
      </c>
      <c r="V2579" t="str">
        <f t="shared" si="202"/>
        <v>Below Avg Pay</v>
      </c>
      <c r="W2579" t="str">
        <f t="shared" si="203"/>
        <v>Low/Avg Performer</v>
      </c>
      <c r="Y2579" t="str">
        <f t="shared" si="204"/>
        <v>Low Pay &amp; Low Performance</v>
      </c>
    </row>
    <row r="2580" spans="1:25">
      <c r="A2580" s="7" t="s">
        <v>2766</v>
      </c>
      <c r="B2580" s="8" t="s">
        <v>11</v>
      </c>
      <c r="C2580" s="8">
        <v>31</v>
      </c>
      <c r="D2580" s="8" t="s">
        <v>12</v>
      </c>
      <c r="E2580" s="8" t="s">
        <v>33</v>
      </c>
      <c r="F2580" s="8" t="s">
        <v>34</v>
      </c>
      <c r="G2580" s="9">
        <v>44459</v>
      </c>
      <c r="H2580" s="8" t="s">
        <v>140</v>
      </c>
      <c r="I2580" s="8" t="s">
        <v>45</v>
      </c>
      <c r="J2580" s="10" t="s">
        <v>17</v>
      </c>
      <c r="K2580" t="str">
        <f>_xlfn.XLOOKUP(A2580,attrition_cleaned!$A:$A,attrition_cleaned!$B:$B,"Missing")</f>
        <v>No</v>
      </c>
      <c r="L2580" s="9"/>
      <c r="M2580">
        <f>_xlfn.XLOOKUP(A2580,compensation_cleaned!$A:$A,compensation_cleaned!$B:$B,"Missing")</f>
        <v>754411</v>
      </c>
      <c r="N2580">
        <f>_xlfn.XLOOKUP(A2580,compensation_cleaned!$A:$A,compensation_cleaned!$C:$C,"Missing")</f>
        <v>98891</v>
      </c>
      <c r="O2580" t="str">
        <f>_xlfn.XLOOKUP(A2580,compensation_cleaned!$A:$A,compensation_cleaned!$D:$D,"Missing")</f>
        <v>L2</v>
      </c>
      <c r="P2580">
        <f>_xlfn.XLOOKUP(A2580,engagement_pivot!$A:$A,engagement_pivot!$B:$B,"Missing")</f>
        <v>4</v>
      </c>
      <c r="Q2580" t="str">
        <f>IF(
  _xlfn.XLOOKUP(A2580, engagement_pivot!A:A, engagement_pivot!C:C, 0) &gt; 0,
  "Yes",
  "No"
)</f>
        <v>Yes</v>
      </c>
      <c r="R2580">
        <f t="shared" si="200"/>
        <v>27</v>
      </c>
      <c r="S2580" t="str">
        <f t="shared" si="201"/>
        <v>13–36 months</v>
      </c>
      <c r="T2580">
        <f>_xlfn.XLOOKUP(A2580,performance_pivot!$A:$A,performance_pivot!$B:$B,"Missing")</f>
        <v>3.5</v>
      </c>
      <c r="U2580">
        <f>_xlfn.XLOOKUP(A2580,compensation_cleaned!$A:$A,compensation_cleaned!$F:$F,"Missing")</f>
        <v>746435.40070921986</v>
      </c>
      <c r="V2580" t="str">
        <f t="shared" si="202"/>
        <v>Above Avg Pay</v>
      </c>
      <c r="W2580" t="str">
        <f t="shared" si="203"/>
        <v>Low/Avg Performer</v>
      </c>
      <c r="Y2580" t="str">
        <f t="shared" si="204"/>
        <v>Overpaid Low Performer</v>
      </c>
    </row>
    <row r="2581" spans="1:25">
      <c r="A2581" s="11" t="s">
        <v>2767</v>
      </c>
      <c r="B2581" s="12" t="s">
        <v>19</v>
      </c>
      <c r="C2581" s="12">
        <v>39</v>
      </c>
      <c r="D2581" s="12" t="s">
        <v>12</v>
      </c>
      <c r="E2581" s="12" t="s">
        <v>37</v>
      </c>
      <c r="F2581" s="12" t="s">
        <v>38</v>
      </c>
      <c r="G2581" s="13">
        <v>43788</v>
      </c>
      <c r="H2581" s="12" t="s">
        <v>90</v>
      </c>
      <c r="I2581" s="12" t="s">
        <v>45</v>
      </c>
      <c r="J2581" s="14" t="s">
        <v>17</v>
      </c>
      <c r="K2581" t="str">
        <f>_xlfn.XLOOKUP(A2581,attrition_cleaned!$A:$A,attrition_cleaned!$B:$B,"Missing")</f>
        <v>No</v>
      </c>
      <c r="L2581" s="13"/>
      <c r="M2581">
        <f>_xlfn.XLOOKUP(A2581,compensation_cleaned!$A:$A,compensation_cleaned!$B:$B,"Missing")</f>
        <v>1435654</v>
      </c>
      <c r="N2581">
        <f>_xlfn.XLOOKUP(A2581,compensation_cleaned!$A:$A,compensation_cleaned!$C:$C,"Missing")</f>
        <v>174665</v>
      </c>
      <c r="O2581" t="str">
        <f>_xlfn.XLOOKUP(A2581,compensation_cleaned!$A:$A,compensation_cleaned!$D:$D,"Missing")</f>
        <v>L4</v>
      </c>
      <c r="P2581">
        <f>_xlfn.XLOOKUP(A2581,engagement_pivot!$A:$A,engagement_pivot!$B:$B,"Missing")</f>
        <v>3</v>
      </c>
      <c r="Q2581" t="str">
        <f>IF(
  _xlfn.XLOOKUP(A2581, engagement_pivot!A:A, engagement_pivot!C:C, 0) &gt; 0,
  "Yes",
  "No"
)</f>
        <v>Yes</v>
      </c>
      <c r="R2581">
        <f t="shared" si="200"/>
        <v>49</v>
      </c>
      <c r="S2581" t="str">
        <f t="shared" si="201"/>
        <v>37+ months</v>
      </c>
      <c r="T2581">
        <f>_xlfn.XLOOKUP(A2581,performance_pivot!$A:$A,performance_pivot!$B:$B,"Missing")</f>
        <v>3.6666666666666665</v>
      </c>
      <c r="U2581">
        <f>_xlfn.XLOOKUP(A2581,compensation_cleaned!$A:$A,compensation_cleaned!$F:$F,"Missing")</f>
        <v>1044648.4727722772</v>
      </c>
      <c r="V2581" t="str">
        <f t="shared" si="202"/>
        <v>Above Avg Pay</v>
      </c>
      <c r="W2581" t="str">
        <f t="shared" si="203"/>
        <v>Low/Avg Performer</v>
      </c>
      <c r="Y2581" t="str">
        <f t="shared" si="204"/>
        <v>Overpaid Low Performer</v>
      </c>
    </row>
    <row r="2582" spans="1:25">
      <c r="A2582" s="7" t="s">
        <v>2768</v>
      </c>
      <c r="B2582" s="8" t="s">
        <v>11</v>
      </c>
      <c r="C2582" s="8">
        <v>40</v>
      </c>
      <c r="D2582" s="8" t="s">
        <v>12</v>
      </c>
      <c r="E2582" s="8" t="s">
        <v>13</v>
      </c>
      <c r="F2582" s="8" t="s">
        <v>21</v>
      </c>
      <c r="G2582" s="9">
        <v>42777</v>
      </c>
      <c r="H2582" s="8" t="s">
        <v>335</v>
      </c>
      <c r="I2582" s="8" t="s">
        <v>45</v>
      </c>
      <c r="J2582" s="10" t="s">
        <v>24</v>
      </c>
      <c r="K2582" t="str">
        <f>_xlfn.XLOOKUP(A2582,attrition_cleaned!$A:$A,attrition_cleaned!$B:$B,"Missing")</f>
        <v>No</v>
      </c>
      <c r="L2582" s="9"/>
      <c r="M2582">
        <f>_xlfn.XLOOKUP(A2582,compensation_cleaned!$A:$A,compensation_cleaned!$B:$B,"Missing")</f>
        <v>491814</v>
      </c>
      <c r="N2582">
        <f>_xlfn.XLOOKUP(A2582,compensation_cleaned!$A:$A,compensation_cleaned!$C:$C,"Missing")</f>
        <v>50747</v>
      </c>
      <c r="O2582" t="str">
        <f>_xlfn.XLOOKUP(A2582,compensation_cleaned!$A:$A,compensation_cleaned!$D:$D,"Missing")</f>
        <v>L1</v>
      </c>
      <c r="P2582">
        <f>_xlfn.XLOOKUP(A2582,engagement_pivot!$A:$A,engagement_pivot!$B:$B,"Missing")</f>
        <v>1.5</v>
      </c>
      <c r="Q2582" t="str">
        <f>IF(
  _xlfn.XLOOKUP(A2582, engagement_pivot!A:A, engagement_pivot!C:C, 0) &gt; 0,
  "Yes",
  "No"
)</f>
        <v>Yes</v>
      </c>
      <c r="R2582">
        <f t="shared" si="200"/>
        <v>82</v>
      </c>
      <c r="S2582" t="str">
        <f t="shared" si="201"/>
        <v>37+ months</v>
      </c>
      <c r="T2582">
        <f>_xlfn.XLOOKUP(A2582,performance_pivot!$A:$A,performance_pivot!$B:$B,"Missing")</f>
        <v>3.25</v>
      </c>
      <c r="U2582">
        <f>_xlfn.XLOOKUP(A2582,compensation_cleaned!$A:$A,compensation_cleaned!$F:$F,"Missing")</f>
        <v>499723.03723404254</v>
      </c>
      <c r="V2582" t="str">
        <f t="shared" si="202"/>
        <v>Below Avg Pay</v>
      </c>
      <c r="W2582" t="str">
        <f t="shared" si="203"/>
        <v>Low/Avg Performer</v>
      </c>
      <c r="Y2582" t="str">
        <f t="shared" si="204"/>
        <v>Low Pay &amp; Low Performance</v>
      </c>
    </row>
    <row r="2583" spans="1:25">
      <c r="A2583" s="11" t="s">
        <v>2769</v>
      </c>
      <c r="B2583" s="12" t="s">
        <v>19</v>
      </c>
      <c r="C2583" s="12">
        <v>25</v>
      </c>
      <c r="D2583" s="12" t="s">
        <v>12</v>
      </c>
      <c r="E2583" s="12" t="s">
        <v>13</v>
      </c>
      <c r="F2583" s="12" t="s">
        <v>21</v>
      </c>
      <c r="G2583" s="13">
        <v>44190</v>
      </c>
      <c r="H2583" s="12" t="s">
        <v>166</v>
      </c>
      <c r="I2583" s="12" t="s">
        <v>45</v>
      </c>
      <c r="J2583" s="14" t="s">
        <v>24</v>
      </c>
      <c r="K2583" t="str">
        <f>_xlfn.XLOOKUP(A2583,attrition_cleaned!$A:$A,attrition_cleaned!$B:$B,"Missing")</f>
        <v>No</v>
      </c>
      <c r="L2583" s="13"/>
      <c r="M2583">
        <f>_xlfn.XLOOKUP(A2583,compensation_cleaned!$A:$A,compensation_cleaned!$B:$B,"Missing")</f>
        <v>416844</v>
      </c>
      <c r="N2583">
        <f>_xlfn.XLOOKUP(A2583,compensation_cleaned!$A:$A,compensation_cleaned!$C:$C,"Missing")</f>
        <v>23619</v>
      </c>
      <c r="O2583" t="str">
        <f>_xlfn.XLOOKUP(A2583,compensation_cleaned!$A:$A,compensation_cleaned!$D:$D,"Missing")</f>
        <v>L1</v>
      </c>
      <c r="P2583">
        <f>_xlfn.XLOOKUP(A2583,engagement_pivot!$A:$A,engagement_pivot!$B:$B,"Missing")</f>
        <v>4</v>
      </c>
      <c r="Q2583" t="str">
        <f>IF(
  _xlfn.XLOOKUP(A2583, engagement_pivot!A:A, engagement_pivot!C:C, 0) &gt; 0,
  "Yes",
  "No"
)</f>
        <v>Yes</v>
      </c>
      <c r="R2583">
        <f t="shared" si="200"/>
        <v>36</v>
      </c>
      <c r="S2583" t="str">
        <f t="shared" si="201"/>
        <v>13–36 months</v>
      </c>
      <c r="T2583">
        <f>_xlfn.XLOOKUP(A2583,performance_pivot!$A:$A,performance_pivot!$B:$B,"Missing")</f>
        <v>3</v>
      </c>
      <c r="U2583">
        <f>_xlfn.XLOOKUP(A2583,compensation_cleaned!$A:$A,compensation_cleaned!$F:$F,"Missing")</f>
        <v>499723.03723404254</v>
      </c>
      <c r="V2583" t="str">
        <f t="shared" si="202"/>
        <v>Below Avg Pay</v>
      </c>
      <c r="W2583" t="str">
        <f t="shared" si="203"/>
        <v>Low/Avg Performer</v>
      </c>
      <c r="Y2583" t="str">
        <f t="shared" si="204"/>
        <v>Low Pay &amp; Low Performance</v>
      </c>
    </row>
    <row r="2584" spans="1:25">
      <c r="A2584" s="7" t="s">
        <v>2770</v>
      </c>
      <c r="B2584" s="8" t="s">
        <v>11</v>
      </c>
      <c r="C2584" s="8">
        <v>40</v>
      </c>
      <c r="D2584" s="8" t="s">
        <v>12</v>
      </c>
      <c r="E2584" s="8" t="s">
        <v>13</v>
      </c>
      <c r="F2584" s="8" t="s">
        <v>14</v>
      </c>
      <c r="G2584" s="9">
        <v>43801</v>
      </c>
      <c r="H2584" s="8" t="s">
        <v>743</v>
      </c>
      <c r="I2584" s="8" t="s">
        <v>45</v>
      </c>
      <c r="J2584" s="10" t="s">
        <v>17</v>
      </c>
      <c r="K2584" t="str">
        <f>_xlfn.XLOOKUP(A2584,attrition_cleaned!$A:$A,attrition_cleaned!$B:$B,"Missing")</f>
        <v>No</v>
      </c>
      <c r="L2584" s="9"/>
      <c r="M2584">
        <f>_xlfn.XLOOKUP(A2584,compensation_cleaned!$A:$A,compensation_cleaned!$B:$B,"Missing")</f>
        <v>679187</v>
      </c>
      <c r="N2584">
        <f>_xlfn.XLOOKUP(A2584,compensation_cleaned!$A:$A,compensation_cleaned!$C:$C,"Missing")</f>
        <v>35817</v>
      </c>
      <c r="O2584" t="str">
        <f>_xlfn.XLOOKUP(A2584,compensation_cleaned!$A:$A,compensation_cleaned!$D:$D,"Missing")</f>
        <v>L2</v>
      </c>
      <c r="P2584">
        <f>_xlfn.XLOOKUP(A2584,engagement_pivot!$A:$A,engagement_pivot!$B:$B,"Missing")</f>
        <v>3.5</v>
      </c>
      <c r="Q2584" t="str">
        <f>IF(
  _xlfn.XLOOKUP(A2584, engagement_pivot!A:A, engagement_pivot!C:C, 0) &gt; 0,
  "Yes",
  "No"
)</f>
        <v>Yes</v>
      </c>
      <c r="R2584">
        <f t="shared" si="200"/>
        <v>48</v>
      </c>
      <c r="S2584" t="str">
        <f t="shared" si="201"/>
        <v>37+ months</v>
      </c>
      <c r="T2584">
        <f>_xlfn.XLOOKUP(A2584,performance_pivot!$A:$A,performance_pivot!$B:$B,"Missing")</f>
        <v>2</v>
      </c>
      <c r="U2584">
        <f>_xlfn.XLOOKUP(A2584,compensation_cleaned!$A:$A,compensation_cleaned!$F:$F,"Missing")</f>
        <v>746435.40070921986</v>
      </c>
      <c r="V2584" t="str">
        <f t="shared" si="202"/>
        <v>Below Avg Pay</v>
      </c>
      <c r="W2584" t="str">
        <f t="shared" si="203"/>
        <v>Low/Avg Performer</v>
      </c>
      <c r="Y2584" t="str">
        <f t="shared" si="204"/>
        <v>Low Pay &amp; Low Performance</v>
      </c>
    </row>
    <row r="2585" spans="1:25">
      <c r="A2585" s="11" t="s">
        <v>2771</v>
      </c>
      <c r="B2585" s="12" t="s">
        <v>19</v>
      </c>
      <c r="C2585" s="12">
        <v>39</v>
      </c>
      <c r="D2585" s="12" t="s">
        <v>20</v>
      </c>
      <c r="E2585" s="12" t="s">
        <v>13</v>
      </c>
      <c r="F2585" s="12" t="s">
        <v>14</v>
      </c>
      <c r="G2585" s="13">
        <v>42765</v>
      </c>
      <c r="H2585" s="12" t="s">
        <v>389</v>
      </c>
      <c r="I2585" s="12" t="s">
        <v>70</v>
      </c>
      <c r="J2585" s="14" t="s">
        <v>24</v>
      </c>
      <c r="K2585" t="str">
        <f>_xlfn.XLOOKUP(A2585,attrition_cleaned!$A:$A,attrition_cleaned!$B:$B,"Missing")</f>
        <v>Yes</v>
      </c>
      <c r="L2585" s="13">
        <v>43090</v>
      </c>
      <c r="M2585">
        <f>_xlfn.XLOOKUP(A2585,compensation_cleaned!$A:$A,compensation_cleaned!$B:$B,"Missing")</f>
        <v>802949</v>
      </c>
      <c r="N2585">
        <f>_xlfn.XLOOKUP(A2585,compensation_cleaned!$A:$A,compensation_cleaned!$C:$C,"Missing")</f>
        <v>43054</v>
      </c>
      <c r="O2585" t="str">
        <f>_xlfn.XLOOKUP(A2585,compensation_cleaned!$A:$A,compensation_cleaned!$D:$D,"Missing")</f>
        <v>L2</v>
      </c>
      <c r="P2585">
        <f>_xlfn.XLOOKUP(A2585,engagement_pivot!$A:$A,engagement_pivot!$B:$B,"Missing")</f>
        <v>2.5</v>
      </c>
      <c r="Q2585" t="str">
        <f>IF(
  _xlfn.XLOOKUP(A2585, engagement_pivot!A:A, engagement_pivot!C:C, 0) &gt; 0,
  "Yes",
  "No"
)</f>
        <v>Yes</v>
      </c>
      <c r="R2585">
        <f t="shared" si="200"/>
        <v>10</v>
      </c>
      <c r="S2585" t="str">
        <f t="shared" si="201"/>
        <v>0–12 months</v>
      </c>
      <c r="T2585">
        <f>_xlfn.XLOOKUP(A2585,performance_pivot!$A:$A,performance_pivot!$B:$B,"Missing")</f>
        <v>4</v>
      </c>
      <c r="U2585">
        <f>_xlfn.XLOOKUP(A2585,compensation_cleaned!$A:$A,compensation_cleaned!$F:$F,"Missing")</f>
        <v>746435.40070921986</v>
      </c>
      <c r="V2585" t="str">
        <f t="shared" si="202"/>
        <v>Above Avg Pay</v>
      </c>
      <c r="W2585" t="str">
        <f t="shared" si="203"/>
        <v>High Performer</v>
      </c>
      <c r="Y2585" t="str">
        <f t="shared" si="204"/>
        <v>Well Aligned</v>
      </c>
    </row>
    <row r="2586" spans="1:25">
      <c r="A2586" s="7" t="s">
        <v>2772</v>
      </c>
      <c r="B2586" s="8" t="s">
        <v>19</v>
      </c>
      <c r="C2586" s="8">
        <v>33</v>
      </c>
      <c r="D2586" s="8" t="s">
        <v>12</v>
      </c>
      <c r="E2586" s="8" t="s">
        <v>49</v>
      </c>
      <c r="F2586" s="8" t="s">
        <v>65</v>
      </c>
      <c r="G2586" s="9">
        <v>44697</v>
      </c>
      <c r="H2586" s="8" t="s">
        <v>47</v>
      </c>
      <c r="I2586" s="8" t="s">
        <v>45</v>
      </c>
      <c r="J2586" s="10" t="s">
        <v>24</v>
      </c>
      <c r="K2586" t="str">
        <f>_xlfn.XLOOKUP(A2586,attrition_cleaned!$A:$A,attrition_cleaned!$B:$B,"Missing")</f>
        <v>No</v>
      </c>
      <c r="L2586" s="9"/>
      <c r="M2586">
        <f>_xlfn.XLOOKUP(A2586,compensation_cleaned!$A:$A,compensation_cleaned!$B:$B,"Missing")</f>
        <v>833985</v>
      </c>
      <c r="N2586">
        <f>_xlfn.XLOOKUP(A2586,compensation_cleaned!$A:$A,compensation_cleaned!$C:$C,"Missing")</f>
        <v>57517</v>
      </c>
      <c r="O2586" t="str">
        <f>_xlfn.XLOOKUP(A2586,compensation_cleaned!$A:$A,compensation_cleaned!$D:$D,"Missing")</f>
        <v>L2</v>
      </c>
      <c r="P2586">
        <f>_xlfn.XLOOKUP(A2586,engagement_pivot!$A:$A,engagement_pivot!$B:$B,"Missing")</f>
        <v>2.6666666666666665</v>
      </c>
      <c r="Q2586" t="str">
        <f>IF(
  _xlfn.XLOOKUP(A2586, engagement_pivot!A:A, engagement_pivot!C:C, 0) &gt; 0,
  "Yes",
  "No"
)</f>
        <v>Yes</v>
      </c>
      <c r="R2586">
        <f t="shared" si="200"/>
        <v>19</v>
      </c>
      <c r="S2586" t="str">
        <f t="shared" si="201"/>
        <v>13–36 months</v>
      </c>
      <c r="T2586">
        <f>_xlfn.XLOOKUP(A2586,performance_pivot!$A:$A,performance_pivot!$B:$B,"Missing")</f>
        <v>3</v>
      </c>
      <c r="U2586">
        <f>_xlfn.XLOOKUP(A2586,compensation_cleaned!$A:$A,compensation_cleaned!$F:$F,"Missing")</f>
        <v>746435.40070921986</v>
      </c>
      <c r="V2586" t="str">
        <f t="shared" si="202"/>
        <v>Above Avg Pay</v>
      </c>
      <c r="W2586" t="str">
        <f t="shared" si="203"/>
        <v>Low/Avg Performer</v>
      </c>
      <c r="Y2586" t="str">
        <f t="shared" si="204"/>
        <v>Overpaid Low Performer</v>
      </c>
    </row>
    <row r="2587" spans="1:25">
      <c r="A2587" s="11" t="s">
        <v>2773</v>
      </c>
      <c r="B2587" s="12" t="s">
        <v>19</v>
      </c>
      <c r="C2587" s="12">
        <v>25</v>
      </c>
      <c r="D2587" s="12" t="s">
        <v>12</v>
      </c>
      <c r="E2587" s="12" t="s">
        <v>13</v>
      </c>
      <c r="F2587" s="12" t="s">
        <v>21</v>
      </c>
      <c r="G2587" s="13">
        <v>43025</v>
      </c>
      <c r="H2587" s="12" t="s">
        <v>382</v>
      </c>
      <c r="I2587" s="12" t="s">
        <v>23</v>
      </c>
      <c r="J2587" s="14" t="s">
        <v>24</v>
      </c>
      <c r="K2587" t="str">
        <f>_xlfn.XLOOKUP(A2587,attrition_cleaned!$A:$A,attrition_cleaned!$B:$B,"Missing")</f>
        <v>Yes</v>
      </c>
      <c r="L2587" s="13">
        <v>43345</v>
      </c>
      <c r="M2587">
        <f>_xlfn.XLOOKUP(A2587,compensation_cleaned!$A:$A,compensation_cleaned!$B:$B,"Missing")</f>
        <v>864605</v>
      </c>
      <c r="N2587">
        <f>_xlfn.XLOOKUP(A2587,compensation_cleaned!$A:$A,compensation_cleaned!$C:$C,"Missing")</f>
        <v>84630</v>
      </c>
      <c r="O2587" t="str">
        <f>_xlfn.XLOOKUP(A2587,compensation_cleaned!$A:$A,compensation_cleaned!$D:$D,"Missing")</f>
        <v>L2</v>
      </c>
      <c r="P2587">
        <f>_xlfn.XLOOKUP(A2587,engagement_pivot!$A:$A,engagement_pivot!$B:$B,"Missing")</f>
        <v>2.6666666666666665</v>
      </c>
      <c r="Q2587" t="str">
        <f>IF(
  _xlfn.XLOOKUP(A2587, engagement_pivot!A:A, engagement_pivot!C:C, 0) &gt; 0,
  "Yes",
  "No"
)</f>
        <v>Yes</v>
      </c>
      <c r="R2587">
        <f t="shared" si="200"/>
        <v>10</v>
      </c>
      <c r="S2587" t="str">
        <f t="shared" si="201"/>
        <v>0–12 months</v>
      </c>
      <c r="T2587">
        <f>_xlfn.XLOOKUP(A2587,performance_pivot!$A:$A,performance_pivot!$B:$B,"Missing")</f>
        <v>3.5</v>
      </c>
      <c r="U2587">
        <f>_xlfn.XLOOKUP(A2587,compensation_cleaned!$A:$A,compensation_cleaned!$F:$F,"Missing")</f>
        <v>746435.40070921986</v>
      </c>
      <c r="V2587" t="str">
        <f t="shared" si="202"/>
        <v>Above Avg Pay</v>
      </c>
      <c r="W2587" t="str">
        <f t="shared" si="203"/>
        <v>Low/Avg Performer</v>
      </c>
      <c r="Y2587" t="str">
        <f t="shared" si="204"/>
        <v>Overpaid Low Performer</v>
      </c>
    </row>
    <row r="2588" spans="1:25">
      <c r="A2588" s="7" t="s">
        <v>2774</v>
      </c>
      <c r="B2588" s="8" t="s">
        <v>19</v>
      </c>
      <c r="C2588" s="8">
        <v>28</v>
      </c>
      <c r="D2588" s="8" t="s">
        <v>20</v>
      </c>
      <c r="E2588" s="8" t="s">
        <v>33</v>
      </c>
      <c r="F2588" s="8" t="s">
        <v>112</v>
      </c>
      <c r="G2588" s="9">
        <v>44720</v>
      </c>
      <c r="H2588" s="8" t="s">
        <v>203</v>
      </c>
      <c r="I2588" s="8" t="s">
        <v>70</v>
      </c>
      <c r="J2588" s="10" t="s">
        <v>24</v>
      </c>
      <c r="K2588" t="str">
        <f>_xlfn.XLOOKUP(A2588,attrition_cleaned!$A:$A,attrition_cleaned!$B:$B,"Missing")</f>
        <v>No</v>
      </c>
      <c r="L2588" s="9"/>
      <c r="M2588">
        <f>_xlfn.XLOOKUP(A2588,compensation_cleaned!$A:$A,compensation_cleaned!$B:$B,"Missing")</f>
        <v>613880</v>
      </c>
      <c r="N2588">
        <f>_xlfn.XLOOKUP(A2588,compensation_cleaned!$A:$A,compensation_cleaned!$C:$C,"Missing")</f>
        <v>53140</v>
      </c>
      <c r="O2588" t="str">
        <f>_xlfn.XLOOKUP(A2588,compensation_cleaned!$A:$A,compensation_cleaned!$D:$D,"Missing")</f>
        <v>L2</v>
      </c>
      <c r="P2588">
        <f>_xlfn.XLOOKUP(A2588,engagement_pivot!$A:$A,engagement_pivot!$B:$B,"Missing")</f>
        <v>4</v>
      </c>
      <c r="Q2588" t="str">
        <f>IF(
  _xlfn.XLOOKUP(A2588, engagement_pivot!A:A, engagement_pivot!C:C, 0) &gt; 0,
  "Yes",
  "No"
)</f>
        <v>Yes</v>
      </c>
      <c r="R2588">
        <f t="shared" si="200"/>
        <v>18</v>
      </c>
      <c r="S2588" t="str">
        <f t="shared" si="201"/>
        <v>13–36 months</v>
      </c>
      <c r="T2588">
        <f>_xlfn.XLOOKUP(A2588,performance_pivot!$A:$A,performance_pivot!$B:$B,"Missing")</f>
        <v>4</v>
      </c>
      <c r="U2588">
        <f>_xlfn.XLOOKUP(A2588,compensation_cleaned!$A:$A,compensation_cleaned!$F:$F,"Missing")</f>
        <v>746435.40070921986</v>
      </c>
      <c r="V2588" t="str">
        <f t="shared" si="202"/>
        <v>Below Avg Pay</v>
      </c>
      <c r="W2588" t="str">
        <f t="shared" si="203"/>
        <v>High Performer</v>
      </c>
      <c r="Y2588" t="str">
        <f t="shared" si="204"/>
        <v>Underpaid High Performer</v>
      </c>
    </row>
    <row r="2589" spans="1:25">
      <c r="A2589" s="11" t="s">
        <v>2775</v>
      </c>
      <c r="B2589" s="12" t="s">
        <v>19</v>
      </c>
      <c r="C2589" s="12">
        <v>39</v>
      </c>
      <c r="D2589" s="12" t="s">
        <v>12</v>
      </c>
      <c r="E2589" s="12" t="s">
        <v>33</v>
      </c>
      <c r="F2589" s="12" t="s">
        <v>112</v>
      </c>
      <c r="G2589" s="13">
        <v>44898</v>
      </c>
      <c r="H2589" s="12" t="s">
        <v>149</v>
      </c>
      <c r="I2589" s="12" t="s">
        <v>45</v>
      </c>
      <c r="J2589" s="14" t="s">
        <v>24</v>
      </c>
      <c r="K2589" t="str">
        <f>_xlfn.XLOOKUP(A2589,attrition_cleaned!$A:$A,attrition_cleaned!$B:$B,"Missing")</f>
        <v>No</v>
      </c>
      <c r="L2589" s="13"/>
      <c r="M2589">
        <f>_xlfn.XLOOKUP(A2589,compensation_cleaned!$A:$A,compensation_cleaned!$B:$B,"Missing")</f>
        <v>1437548</v>
      </c>
      <c r="N2589">
        <f>_xlfn.XLOOKUP(A2589,compensation_cleaned!$A:$A,compensation_cleaned!$C:$C,"Missing")</f>
        <v>111924</v>
      </c>
      <c r="O2589" t="str">
        <f>_xlfn.XLOOKUP(A2589,compensation_cleaned!$A:$A,compensation_cleaned!$D:$D,"Missing")</f>
        <v>L4</v>
      </c>
      <c r="P2589">
        <f>_xlfn.XLOOKUP(A2589,engagement_pivot!$A:$A,engagement_pivot!$B:$B,"Missing")</f>
        <v>5</v>
      </c>
      <c r="Q2589" t="str">
        <f>IF(
  _xlfn.XLOOKUP(A2589, engagement_pivot!A:A, engagement_pivot!C:C, 0) &gt; 0,
  "Yes",
  "No"
)</f>
        <v>Yes</v>
      </c>
      <c r="R2589">
        <f t="shared" si="200"/>
        <v>12</v>
      </c>
      <c r="S2589" t="str">
        <f t="shared" si="201"/>
        <v>0–12 months</v>
      </c>
      <c r="T2589">
        <f>_xlfn.XLOOKUP(A2589,performance_pivot!$A:$A,performance_pivot!$B:$B,"Missing")</f>
        <v>4</v>
      </c>
      <c r="U2589">
        <f>_xlfn.XLOOKUP(A2589,compensation_cleaned!$A:$A,compensation_cleaned!$F:$F,"Missing")</f>
        <v>1044648.4727722772</v>
      </c>
      <c r="V2589" t="str">
        <f t="shared" si="202"/>
        <v>Above Avg Pay</v>
      </c>
      <c r="W2589" t="str">
        <f t="shared" si="203"/>
        <v>High Performer</v>
      </c>
      <c r="Y2589" t="str">
        <f t="shared" si="204"/>
        <v>Well Aligned</v>
      </c>
    </row>
    <row r="2590" spans="1:25">
      <c r="A2590" s="7" t="s">
        <v>2776</v>
      </c>
      <c r="B2590" s="8" t="s">
        <v>19</v>
      </c>
      <c r="C2590" s="8">
        <v>22</v>
      </c>
      <c r="D2590" s="8" t="s">
        <v>12</v>
      </c>
      <c r="E2590" s="8" t="s">
        <v>37</v>
      </c>
      <c r="F2590" s="8" t="s">
        <v>43</v>
      </c>
      <c r="G2590" s="9">
        <v>45235</v>
      </c>
      <c r="H2590" s="8" t="s">
        <v>201</v>
      </c>
      <c r="I2590" s="8" t="s">
        <v>23</v>
      </c>
      <c r="J2590" s="10" t="s">
        <v>24</v>
      </c>
      <c r="K2590" t="str">
        <f>_xlfn.XLOOKUP(A2590,attrition_cleaned!$A:$A,attrition_cleaned!$B:$B,"Missing")</f>
        <v>No</v>
      </c>
      <c r="L2590" s="9"/>
      <c r="M2590">
        <f>_xlfn.XLOOKUP(A2590,compensation_cleaned!$A:$A,compensation_cleaned!$B:$B,"Missing")</f>
        <v>645091</v>
      </c>
      <c r="N2590">
        <f>_xlfn.XLOOKUP(A2590,compensation_cleaned!$A:$A,compensation_cleaned!$C:$C,"Missing")</f>
        <v>44856</v>
      </c>
      <c r="O2590" t="str">
        <f>_xlfn.XLOOKUP(A2590,compensation_cleaned!$A:$A,compensation_cleaned!$D:$D,"Missing")</f>
        <v>L2</v>
      </c>
      <c r="P2590">
        <f>_xlfn.XLOOKUP(A2590,engagement_pivot!$A:$A,engagement_pivot!$B:$B,"Missing")</f>
        <v>2.6666666666666665</v>
      </c>
      <c r="Q2590" t="str">
        <f>IF(
  _xlfn.XLOOKUP(A2590, engagement_pivot!A:A, engagement_pivot!C:C, 0) &gt; 0,
  "Yes",
  "No"
)</f>
        <v>Yes</v>
      </c>
      <c r="R2590">
        <f t="shared" si="200"/>
        <v>1</v>
      </c>
      <c r="S2590" t="str">
        <f t="shared" si="201"/>
        <v>0–12 months</v>
      </c>
      <c r="T2590">
        <f>_xlfn.XLOOKUP(A2590,performance_pivot!$A:$A,performance_pivot!$B:$B,"Missing")</f>
        <v>3</v>
      </c>
      <c r="U2590">
        <f>_xlfn.XLOOKUP(A2590,compensation_cleaned!$A:$A,compensation_cleaned!$F:$F,"Missing")</f>
        <v>746435.40070921986</v>
      </c>
      <c r="V2590" t="str">
        <f t="shared" si="202"/>
        <v>Below Avg Pay</v>
      </c>
      <c r="W2590" t="str">
        <f t="shared" si="203"/>
        <v>Low/Avg Performer</v>
      </c>
      <c r="Y2590" t="str">
        <f t="shared" si="204"/>
        <v>Low Pay &amp; Low Performance</v>
      </c>
    </row>
    <row r="2591" spans="1:25">
      <c r="A2591" s="11" t="s">
        <v>2777</v>
      </c>
      <c r="B2591" s="12" t="s">
        <v>19</v>
      </c>
      <c r="C2591" s="12">
        <v>29</v>
      </c>
      <c r="D2591" s="12" t="s">
        <v>12</v>
      </c>
      <c r="E2591" s="12" t="s">
        <v>26</v>
      </c>
      <c r="F2591" s="12" t="s">
        <v>27</v>
      </c>
      <c r="G2591" s="13">
        <v>44707</v>
      </c>
      <c r="H2591" s="12" t="s">
        <v>169</v>
      </c>
      <c r="I2591" s="12" t="s">
        <v>31</v>
      </c>
      <c r="J2591" s="14" t="s">
        <v>24</v>
      </c>
      <c r="K2591" t="str">
        <f>_xlfn.XLOOKUP(A2591,attrition_cleaned!$A:$A,attrition_cleaned!$B:$B,"Missing")</f>
        <v>Yes</v>
      </c>
      <c r="L2591" s="13">
        <v>46131</v>
      </c>
      <c r="M2591">
        <f>_xlfn.XLOOKUP(A2591,compensation_cleaned!$A:$A,compensation_cleaned!$B:$B,"Missing")</f>
        <v>1419855</v>
      </c>
      <c r="N2591">
        <f>_xlfn.XLOOKUP(A2591,compensation_cleaned!$A:$A,compensation_cleaned!$C:$C,"Missing")</f>
        <v>98845</v>
      </c>
      <c r="O2591" t="str">
        <f>_xlfn.XLOOKUP(A2591,compensation_cleaned!$A:$A,compensation_cleaned!$D:$D,"Missing")</f>
        <v>L4</v>
      </c>
      <c r="P2591">
        <f>_xlfn.XLOOKUP(A2591,engagement_pivot!$A:$A,engagement_pivot!$B:$B,"Missing")</f>
        <v>2.3333333333333335</v>
      </c>
      <c r="Q2591" t="str">
        <f>IF(
  _xlfn.XLOOKUP(A2591, engagement_pivot!A:A, engagement_pivot!C:C, 0) &gt; 0,
  "Yes",
  "No"
)</f>
        <v>Yes</v>
      </c>
      <c r="R2591">
        <f t="shared" si="200"/>
        <v>46</v>
      </c>
      <c r="S2591" t="str">
        <f t="shared" si="201"/>
        <v>37+ months</v>
      </c>
      <c r="T2591">
        <f>_xlfn.XLOOKUP(A2591,performance_pivot!$A:$A,performance_pivot!$B:$B,"Missing")</f>
        <v>5</v>
      </c>
      <c r="U2591">
        <f>_xlfn.XLOOKUP(A2591,compensation_cleaned!$A:$A,compensation_cleaned!$F:$F,"Missing")</f>
        <v>1044648.4727722772</v>
      </c>
      <c r="V2591" t="str">
        <f t="shared" si="202"/>
        <v>Above Avg Pay</v>
      </c>
      <c r="W2591" t="str">
        <f t="shared" si="203"/>
        <v>High Performer</v>
      </c>
      <c r="Y2591" t="str">
        <f t="shared" si="204"/>
        <v>Well Aligned</v>
      </c>
    </row>
    <row r="2592" spans="1:25">
      <c r="A2592" s="7" t="s">
        <v>2778</v>
      </c>
      <c r="B2592" s="8" t="s">
        <v>19</v>
      </c>
      <c r="C2592" s="8">
        <v>41</v>
      </c>
      <c r="D2592" s="8" t="s">
        <v>12</v>
      </c>
      <c r="E2592" s="8" t="s">
        <v>13</v>
      </c>
      <c r="F2592" s="8" t="s">
        <v>21</v>
      </c>
      <c r="G2592" s="9">
        <v>43515</v>
      </c>
      <c r="H2592" s="8" t="s">
        <v>518</v>
      </c>
      <c r="I2592" s="8" t="s">
        <v>23</v>
      </c>
      <c r="J2592" s="10" t="s">
        <v>24</v>
      </c>
      <c r="K2592" t="str">
        <f>_xlfn.XLOOKUP(A2592,attrition_cleaned!$A:$A,attrition_cleaned!$B:$B,"Missing")</f>
        <v>Yes</v>
      </c>
      <c r="L2592" s="9">
        <v>44036</v>
      </c>
      <c r="M2592">
        <f>_xlfn.XLOOKUP(A2592,compensation_cleaned!$A:$A,compensation_cleaned!$B:$B,"Missing")</f>
        <v>667951</v>
      </c>
      <c r="N2592">
        <f>_xlfn.XLOOKUP(A2592,compensation_cleaned!$A:$A,compensation_cleaned!$C:$C,"Missing")</f>
        <v>73278</v>
      </c>
      <c r="O2592" t="str">
        <f>_xlfn.XLOOKUP(A2592,compensation_cleaned!$A:$A,compensation_cleaned!$D:$D,"Missing")</f>
        <v>L2</v>
      </c>
      <c r="P2592">
        <f>_xlfn.XLOOKUP(A2592,engagement_pivot!$A:$A,engagement_pivot!$B:$B,"Missing")</f>
        <v>3</v>
      </c>
      <c r="Q2592" t="str">
        <f>IF(
  _xlfn.XLOOKUP(A2592, engagement_pivot!A:A, engagement_pivot!C:C, 0) &gt; 0,
  "Yes",
  "No"
)</f>
        <v>Yes</v>
      </c>
      <c r="R2592">
        <f t="shared" si="200"/>
        <v>17</v>
      </c>
      <c r="S2592" t="str">
        <f t="shared" si="201"/>
        <v>13–36 months</v>
      </c>
      <c r="T2592">
        <f>_xlfn.XLOOKUP(A2592,performance_pivot!$A:$A,performance_pivot!$B:$B,"Missing")</f>
        <v>3.5</v>
      </c>
      <c r="U2592">
        <f>_xlfn.XLOOKUP(A2592,compensation_cleaned!$A:$A,compensation_cleaned!$F:$F,"Missing")</f>
        <v>746435.40070921986</v>
      </c>
      <c r="V2592" t="str">
        <f t="shared" si="202"/>
        <v>Below Avg Pay</v>
      </c>
      <c r="W2592" t="str">
        <f t="shared" si="203"/>
        <v>Low/Avg Performer</v>
      </c>
      <c r="Y2592" t="str">
        <f t="shared" si="204"/>
        <v>Low Pay &amp; Low Performance</v>
      </c>
    </row>
    <row r="2593" spans="1:25">
      <c r="A2593" s="11" t="s">
        <v>2779</v>
      </c>
      <c r="B2593" s="12" t="s">
        <v>11</v>
      </c>
      <c r="C2593" s="12">
        <v>28</v>
      </c>
      <c r="D2593" s="12" t="s">
        <v>12</v>
      </c>
      <c r="E2593" s="12" t="s">
        <v>13</v>
      </c>
      <c r="F2593" s="12" t="s">
        <v>14</v>
      </c>
      <c r="G2593" s="13">
        <v>43539</v>
      </c>
      <c r="H2593" s="12" t="s">
        <v>552</v>
      </c>
      <c r="I2593" s="12" t="s">
        <v>16</v>
      </c>
      <c r="J2593" s="14" t="s">
        <v>24</v>
      </c>
      <c r="K2593" t="str">
        <f>_xlfn.XLOOKUP(A2593,attrition_cleaned!$A:$A,attrition_cleaned!$B:$B,"Missing")</f>
        <v>No</v>
      </c>
      <c r="L2593" s="13"/>
      <c r="M2593">
        <f>_xlfn.XLOOKUP(A2593,compensation_cleaned!$A:$A,compensation_cleaned!$B:$B,"Missing")</f>
        <v>1351025</v>
      </c>
      <c r="N2593">
        <f>_xlfn.XLOOKUP(A2593,compensation_cleaned!$A:$A,compensation_cleaned!$C:$C,"Missing")</f>
        <v>134149</v>
      </c>
      <c r="O2593" t="str">
        <f>_xlfn.XLOOKUP(A2593,compensation_cleaned!$A:$A,compensation_cleaned!$D:$D,"Missing")</f>
        <v>L4</v>
      </c>
      <c r="P2593">
        <f>_xlfn.XLOOKUP(A2593,engagement_pivot!$A:$A,engagement_pivot!$B:$B,"Missing")</f>
        <v>1.3333333333333333</v>
      </c>
      <c r="Q2593" t="str">
        <f>IF(
  _xlfn.XLOOKUP(A2593, engagement_pivot!A:A, engagement_pivot!C:C, 0) &gt; 0,
  "Yes",
  "No"
)</f>
        <v>Yes</v>
      </c>
      <c r="R2593">
        <f t="shared" si="200"/>
        <v>57</v>
      </c>
      <c r="S2593" t="str">
        <f t="shared" si="201"/>
        <v>37+ months</v>
      </c>
      <c r="T2593">
        <f>_xlfn.XLOOKUP(A2593,performance_pivot!$A:$A,performance_pivot!$B:$B,"Missing")</f>
        <v>3.5</v>
      </c>
      <c r="U2593">
        <f>_xlfn.XLOOKUP(A2593,compensation_cleaned!$A:$A,compensation_cleaned!$F:$F,"Missing")</f>
        <v>1044648.4727722772</v>
      </c>
      <c r="V2593" t="str">
        <f t="shared" si="202"/>
        <v>Above Avg Pay</v>
      </c>
      <c r="W2593" t="str">
        <f t="shared" si="203"/>
        <v>Low/Avg Performer</v>
      </c>
      <c r="Y2593" t="str">
        <f t="shared" si="204"/>
        <v>Overpaid Low Performer</v>
      </c>
    </row>
    <row r="2594" spans="1:25">
      <c r="A2594" s="7" t="s">
        <v>2780</v>
      </c>
      <c r="B2594" s="8" t="s">
        <v>11</v>
      </c>
      <c r="C2594" s="8">
        <v>31</v>
      </c>
      <c r="D2594" s="8" t="s">
        <v>12</v>
      </c>
      <c r="E2594" s="8" t="s">
        <v>37</v>
      </c>
      <c r="F2594" s="8" t="s">
        <v>38</v>
      </c>
      <c r="G2594" s="9">
        <v>43585</v>
      </c>
      <c r="H2594" s="8" t="s">
        <v>258</v>
      </c>
      <c r="I2594" s="8" t="s">
        <v>56</v>
      </c>
      <c r="J2594" s="10" t="s">
        <v>24</v>
      </c>
      <c r="K2594" t="str">
        <f>_xlfn.XLOOKUP(A2594,attrition_cleaned!$A:$A,attrition_cleaned!$B:$B,"Missing")</f>
        <v>No</v>
      </c>
      <c r="L2594" s="9"/>
      <c r="M2594">
        <f>_xlfn.XLOOKUP(A2594,compensation_cleaned!$A:$A,compensation_cleaned!$B:$B,"Missing")</f>
        <v>769790</v>
      </c>
      <c r="N2594">
        <f>_xlfn.XLOOKUP(A2594,compensation_cleaned!$A:$A,compensation_cleaned!$C:$C,"Missing")</f>
        <v>92929</v>
      </c>
      <c r="O2594" t="str">
        <f>_xlfn.XLOOKUP(A2594,compensation_cleaned!$A:$A,compensation_cleaned!$D:$D,"Missing")</f>
        <v>L2</v>
      </c>
      <c r="P2594">
        <f>_xlfn.XLOOKUP(A2594,engagement_pivot!$A:$A,engagement_pivot!$B:$B,"Missing")</f>
        <v>1.6666666666666667</v>
      </c>
      <c r="Q2594" t="str">
        <f>IF(
  _xlfn.XLOOKUP(A2594, engagement_pivot!A:A, engagement_pivot!C:C, 0) &gt; 0,
  "Yes",
  "No"
)</f>
        <v>Yes</v>
      </c>
      <c r="R2594">
        <f t="shared" si="200"/>
        <v>56</v>
      </c>
      <c r="S2594" t="str">
        <f t="shared" si="201"/>
        <v>37+ months</v>
      </c>
      <c r="T2594">
        <f>_xlfn.XLOOKUP(A2594,performance_pivot!$A:$A,performance_pivot!$B:$B,"Missing")</f>
        <v>3</v>
      </c>
      <c r="U2594">
        <f>_xlfn.XLOOKUP(A2594,compensation_cleaned!$A:$A,compensation_cleaned!$F:$F,"Missing")</f>
        <v>746435.40070921986</v>
      </c>
      <c r="V2594" t="str">
        <f t="shared" si="202"/>
        <v>Above Avg Pay</v>
      </c>
      <c r="W2594" t="str">
        <f t="shared" si="203"/>
        <v>Low/Avg Performer</v>
      </c>
      <c r="Y2594" t="str">
        <f t="shared" si="204"/>
        <v>Overpaid Low Performer</v>
      </c>
    </row>
    <row r="2595" spans="1:25">
      <c r="A2595" s="11" t="s">
        <v>2781</v>
      </c>
      <c r="B2595" s="12" t="s">
        <v>11</v>
      </c>
      <c r="C2595" s="12">
        <v>26</v>
      </c>
      <c r="D2595" s="12" t="s">
        <v>20</v>
      </c>
      <c r="E2595" s="12" t="s">
        <v>37</v>
      </c>
      <c r="F2595" s="12" t="s">
        <v>38</v>
      </c>
      <c r="G2595" s="13">
        <v>44992</v>
      </c>
      <c r="H2595" s="12" t="s">
        <v>92</v>
      </c>
      <c r="I2595" s="12" t="s">
        <v>23</v>
      </c>
      <c r="J2595" s="14" t="s">
        <v>24</v>
      </c>
      <c r="K2595" t="str">
        <f>_xlfn.XLOOKUP(A2595,attrition_cleaned!$A:$A,attrition_cleaned!$B:$B,"Missing")</f>
        <v>No</v>
      </c>
      <c r="L2595" s="13"/>
      <c r="M2595">
        <f>_xlfn.XLOOKUP(A2595,compensation_cleaned!$A:$A,compensation_cleaned!$B:$B,"Missing")</f>
        <v>1415888</v>
      </c>
      <c r="N2595">
        <f>_xlfn.XLOOKUP(A2595,compensation_cleaned!$A:$A,compensation_cleaned!$C:$C,"Missing")</f>
        <v>174892</v>
      </c>
      <c r="O2595" t="str">
        <f>_xlfn.XLOOKUP(A2595,compensation_cleaned!$A:$A,compensation_cleaned!$D:$D,"Missing")</f>
        <v>L4</v>
      </c>
      <c r="P2595">
        <f>_xlfn.XLOOKUP(A2595,engagement_pivot!$A:$A,engagement_pivot!$B:$B,"Missing")</f>
        <v>3.3333333333333335</v>
      </c>
      <c r="Q2595" t="str">
        <f>IF(
  _xlfn.XLOOKUP(A2595, engagement_pivot!A:A, engagement_pivot!C:C, 0) &gt; 0,
  "Yes",
  "No"
)</f>
        <v>Yes</v>
      </c>
      <c r="R2595">
        <f t="shared" si="200"/>
        <v>9</v>
      </c>
      <c r="S2595" t="str">
        <f t="shared" si="201"/>
        <v>0–12 months</v>
      </c>
      <c r="T2595">
        <f>_xlfn.XLOOKUP(A2595,performance_pivot!$A:$A,performance_pivot!$B:$B,"Missing")</f>
        <v>3.25</v>
      </c>
      <c r="U2595">
        <f>_xlfn.XLOOKUP(A2595,compensation_cleaned!$A:$A,compensation_cleaned!$F:$F,"Missing")</f>
        <v>1044648.4727722772</v>
      </c>
      <c r="V2595" t="str">
        <f t="shared" si="202"/>
        <v>Above Avg Pay</v>
      </c>
      <c r="W2595" t="str">
        <f t="shared" si="203"/>
        <v>Low/Avg Performer</v>
      </c>
      <c r="Y2595" t="str">
        <f t="shared" si="204"/>
        <v>Overpaid Low Performer</v>
      </c>
    </row>
    <row r="2596" spans="1:25">
      <c r="A2596" s="7" t="s">
        <v>2782</v>
      </c>
      <c r="B2596" s="8" t="s">
        <v>11</v>
      </c>
      <c r="C2596" s="8">
        <v>39</v>
      </c>
      <c r="D2596" s="8" t="s">
        <v>12</v>
      </c>
      <c r="E2596" s="8" t="s">
        <v>37</v>
      </c>
      <c r="F2596" s="8" t="s">
        <v>38</v>
      </c>
      <c r="G2596" s="9">
        <v>42863</v>
      </c>
      <c r="H2596" s="8" t="s">
        <v>265</v>
      </c>
      <c r="I2596" s="8" t="s">
        <v>16</v>
      </c>
      <c r="J2596" s="10" t="s">
        <v>24</v>
      </c>
      <c r="K2596" t="str">
        <f>_xlfn.XLOOKUP(A2596,attrition_cleaned!$A:$A,attrition_cleaned!$B:$B,"Missing")</f>
        <v>No</v>
      </c>
      <c r="L2596" s="9"/>
      <c r="M2596">
        <f>_xlfn.XLOOKUP(A2596,compensation_cleaned!$A:$A,compensation_cleaned!$B:$B,"Missing")</f>
        <v>846170</v>
      </c>
      <c r="N2596">
        <f>_xlfn.XLOOKUP(A2596,compensation_cleaned!$A:$A,compensation_cleaned!$C:$C,"Missing")</f>
        <v>99804</v>
      </c>
      <c r="O2596" t="str">
        <f>_xlfn.XLOOKUP(A2596,compensation_cleaned!$A:$A,compensation_cleaned!$D:$D,"Missing")</f>
        <v>L2</v>
      </c>
      <c r="P2596">
        <f>_xlfn.XLOOKUP(A2596,engagement_pivot!$A:$A,engagement_pivot!$B:$B,"Missing")</f>
        <v>2</v>
      </c>
      <c r="Q2596" t="str">
        <f>IF(
  _xlfn.XLOOKUP(A2596, engagement_pivot!A:A, engagement_pivot!C:C, 0) &gt; 0,
  "Yes",
  "No"
)</f>
        <v>Yes</v>
      </c>
      <c r="R2596">
        <f t="shared" si="200"/>
        <v>79</v>
      </c>
      <c r="S2596" t="str">
        <f t="shared" si="201"/>
        <v>37+ months</v>
      </c>
      <c r="T2596">
        <f>_xlfn.XLOOKUP(A2596,performance_pivot!$A:$A,performance_pivot!$B:$B,"Missing")</f>
        <v>3</v>
      </c>
      <c r="U2596">
        <f>_xlfn.XLOOKUP(A2596,compensation_cleaned!$A:$A,compensation_cleaned!$F:$F,"Missing")</f>
        <v>746435.40070921986</v>
      </c>
      <c r="V2596" t="str">
        <f t="shared" si="202"/>
        <v>Above Avg Pay</v>
      </c>
      <c r="W2596" t="str">
        <f t="shared" si="203"/>
        <v>Low/Avg Performer</v>
      </c>
      <c r="Y2596" t="str">
        <f t="shared" si="204"/>
        <v>Overpaid Low Performer</v>
      </c>
    </row>
    <row r="2597" spans="1:25">
      <c r="A2597" s="11" t="s">
        <v>2783</v>
      </c>
      <c r="B2597" s="12" t="s">
        <v>11</v>
      </c>
      <c r="C2597" s="12">
        <v>27</v>
      </c>
      <c r="D2597" s="12" t="s">
        <v>12</v>
      </c>
      <c r="E2597" s="12" t="s">
        <v>26</v>
      </c>
      <c r="F2597" s="12" t="s">
        <v>58</v>
      </c>
      <c r="G2597" s="13">
        <v>44841</v>
      </c>
      <c r="H2597" s="12" t="s">
        <v>301</v>
      </c>
      <c r="I2597" s="12" t="s">
        <v>31</v>
      </c>
      <c r="J2597" s="14" t="s">
        <v>24</v>
      </c>
      <c r="K2597" t="str">
        <f>_xlfn.XLOOKUP(A2597,attrition_cleaned!$A:$A,attrition_cleaned!$B:$B,"Missing")</f>
        <v>No</v>
      </c>
      <c r="L2597" s="13"/>
      <c r="M2597">
        <f>_xlfn.XLOOKUP(A2597,compensation_cleaned!$A:$A,compensation_cleaned!$B:$B,"Missing")</f>
        <v>796879</v>
      </c>
      <c r="N2597">
        <f>_xlfn.XLOOKUP(A2597,compensation_cleaned!$A:$A,compensation_cleaned!$C:$C,"Missing")</f>
        <v>107415</v>
      </c>
      <c r="O2597" t="str">
        <f>_xlfn.XLOOKUP(A2597,compensation_cleaned!$A:$A,compensation_cleaned!$D:$D,"Missing")</f>
        <v>L2</v>
      </c>
      <c r="P2597">
        <f>_xlfn.XLOOKUP(A2597,engagement_pivot!$A:$A,engagement_pivot!$B:$B,"Missing")</f>
        <v>5</v>
      </c>
      <c r="Q2597" t="str">
        <f>IF(
  _xlfn.XLOOKUP(A2597, engagement_pivot!A:A, engagement_pivot!C:C, 0) &gt; 0,
  "Yes",
  "No"
)</f>
        <v>Yes</v>
      </c>
      <c r="R2597">
        <f t="shared" si="200"/>
        <v>14</v>
      </c>
      <c r="S2597" t="str">
        <f t="shared" si="201"/>
        <v>13–36 months</v>
      </c>
      <c r="T2597">
        <f>_xlfn.XLOOKUP(A2597,performance_pivot!$A:$A,performance_pivot!$B:$B,"Missing")</f>
        <v>3.6666666666666665</v>
      </c>
      <c r="U2597">
        <f>_xlfn.XLOOKUP(A2597,compensation_cleaned!$A:$A,compensation_cleaned!$F:$F,"Missing")</f>
        <v>746435.40070921986</v>
      </c>
      <c r="V2597" t="str">
        <f t="shared" si="202"/>
        <v>Above Avg Pay</v>
      </c>
      <c r="W2597" t="str">
        <f t="shared" si="203"/>
        <v>Low/Avg Performer</v>
      </c>
      <c r="Y2597" t="str">
        <f t="shared" si="204"/>
        <v>Overpaid Low Performer</v>
      </c>
    </row>
    <row r="2598" spans="1:25">
      <c r="A2598" s="7" t="s">
        <v>2784</v>
      </c>
      <c r="B2598" s="8" t="s">
        <v>19</v>
      </c>
      <c r="C2598" s="8">
        <v>31</v>
      </c>
      <c r="D2598" s="8" t="s">
        <v>20</v>
      </c>
      <c r="E2598" s="8" t="s">
        <v>13</v>
      </c>
      <c r="F2598" s="8" t="s">
        <v>21</v>
      </c>
      <c r="G2598" s="9">
        <v>42918</v>
      </c>
      <c r="H2598" s="8" t="s">
        <v>82</v>
      </c>
      <c r="I2598" s="8" t="s">
        <v>31</v>
      </c>
      <c r="J2598" s="10" t="s">
        <v>17</v>
      </c>
      <c r="K2598" t="str">
        <f>_xlfn.XLOOKUP(A2598,attrition_cleaned!$A:$A,attrition_cleaned!$B:$B,"Missing")</f>
        <v>Yes</v>
      </c>
      <c r="L2598" s="9">
        <v>44364</v>
      </c>
      <c r="M2598">
        <f>_xlfn.XLOOKUP(A2598,compensation_cleaned!$A:$A,compensation_cleaned!$B:$B,"Missing")</f>
        <v>839328</v>
      </c>
      <c r="N2598">
        <f>_xlfn.XLOOKUP(A2598,compensation_cleaned!$A:$A,compensation_cleaned!$C:$C,"Missing")</f>
        <v>97978</v>
      </c>
      <c r="O2598" t="str">
        <f>_xlfn.XLOOKUP(A2598,compensation_cleaned!$A:$A,compensation_cleaned!$D:$D,"Missing")</f>
        <v>L2</v>
      </c>
      <c r="P2598">
        <f>_xlfn.XLOOKUP(A2598,engagement_pivot!$A:$A,engagement_pivot!$B:$B,"Missing")</f>
        <v>2</v>
      </c>
      <c r="Q2598" t="str">
        <f>IF(
  _xlfn.XLOOKUP(A2598, engagement_pivot!A:A, engagement_pivot!C:C, 0) &gt; 0,
  "Yes",
  "No"
)</f>
        <v>Yes</v>
      </c>
      <c r="R2598">
        <f t="shared" si="200"/>
        <v>47</v>
      </c>
      <c r="S2598" t="str">
        <f t="shared" si="201"/>
        <v>37+ months</v>
      </c>
      <c r="T2598">
        <f>_xlfn.XLOOKUP(A2598,performance_pivot!$A:$A,performance_pivot!$B:$B,"Missing")</f>
        <v>4</v>
      </c>
      <c r="U2598">
        <f>_xlfn.XLOOKUP(A2598,compensation_cleaned!$A:$A,compensation_cleaned!$F:$F,"Missing")</f>
        <v>746435.40070921986</v>
      </c>
      <c r="V2598" t="str">
        <f t="shared" si="202"/>
        <v>Above Avg Pay</v>
      </c>
      <c r="W2598" t="str">
        <f t="shared" si="203"/>
        <v>High Performer</v>
      </c>
      <c r="Y2598" t="str">
        <f t="shared" si="204"/>
        <v>Well Aligned</v>
      </c>
    </row>
    <row r="2599" spans="1:25">
      <c r="A2599" s="11" t="s">
        <v>2785</v>
      </c>
      <c r="B2599" s="12" t="s">
        <v>19</v>
      </c>
      <c r="C2599" s="12">
        <v>32</v>
      </c>
      <c r="D2599" s="12" t="s">
        <v>20</v>
      </c>
      <c r="E2599" s="12" t="s">
        <v>37</v>
      </c>
      <c r="F2599" s="12" t="s">
        <v>38</v>
      </c>
      <c r="G2599" s="13">
        <v>44206</v>
      </c>
      <c r="H2599" s="12" t="s">
        <v>28</v>
      </c>
      <c r="I2599" s="12" t="s">
        <v>45</v>
      </c>
      <c r="J2599" s="14" t="s">
        <v>24</v>
      </c>
      <c r="K2599" t="str">
        <f>_xlfn.XLOOKUP(A2599,attrition_cleaned!$A:$A,attrition_cleaned!$B:$B,"Missing")</f>
        <v>No</v>
      </c>
      <c r="L2599" s="13"/>
      <c r="M2599">
        <f>_xlfn.XLOOKUP(A2599,compensation_cleaned!$A:$A,compensation_cleaned!$B:$B,"Missing")</f>
        <v>2197990</v>
      </c>
      <c r="N2599">
        <f>_xlfn.XLOOKUP(A2599,compensation_cleaned!$A:$A,compensation_cleaned!$C:$C,"Missing")</f>
        <v>262831</v>
      </c>
      <c r="O2599" t="str">
        <f>_xlfn.XLOOKUP(A2599,compensation_cleaned!$A:$A,compensation_cleaned!$D:$D,"Missing")</f>
        <v>L5</v>
      </c>
      <c r="P2599">
        <f>_xlfn.XLOOKUP(A2599,engagement_pivot!$A:$A,engagement_pivot!$B:$B,"Missing")</f>
        <v>4</v>
      </c>
      <c r="Q2599" t="str">
        <f>IF(
  _xlfn.XLOOKUP(A2599, engagement_pivot!A:A, engagement_pivot!C:C, 0) &gt; 0,
  "Yes",
  "No"
)</f>
        <v>Yes</v>
      </c>
      <c r="R2599">
        <f t="shared" si="200"/>
        <v>35</v>
      </c>
      <c r="S2599" t="str">
        <f t="shared" si="201"/>
        <v>13–36 months</v>
      </c>
      <c r="T2599">
        <f>_xlfn.XLOOKUP(A2599,performance_pivot!$A:$A,performance_pivot!$B:$B,"Missing")</f>
        <v>2</v>
      </c>
      <c r="U2599">
        <f>_xlfn.XLOOKUP(A2599,compensation_cleaned!$A:$A,compensation_cleaned!$F:$F,"Missing")</f>
        <v>1044648.4727722772</v>
      </c>
      <c r="V2599" t="str">
        <f t="shared" si="202"/>
        <v>Above Avg Pay</v>
      </c>
      <c r="W2599" t="str">
        <f t="shared" si="203"/>
        <v>Low/Avg Performer</v>
      </c>
      <c r="Y2599" t="str">
        <f t="shared" si="204"/>
        <v>Overpaid Low Performer</v>
      </c>
    </row>
    <row r="2600" spans="1:25">
      <c r="A2600" s="7" t="s">
        <v>2786</v>
      </c>
      <c r="B2600" s="8" t="s">
        <v>19</v>
      </c>
      <c r="C2600" s="8">
        <v>32</v>
      </c>
      <c r="D2600" s="8" t="s">
        <v>12</v>
      </c>
      <c r="E2600" s="8" t="s">
        <v>37</v>
      </c>
      <c r="F2600" s="8" t="s">
        <v>43</v>
      </c>
      <c r="G2600" s="9">
        <v>45070</v>
      </c>
      <c r="H2600" s="8" t="s">
        <v>194</v>
      </c>
      <c r="I2600" s="8" t="s">
        <v>16</v>
      </c>
      <c r="J2600" s="10" t="s">
        <v>24</v>
      </c>
      <c r="K2600" t="str">
        <f>_xlfn.XLOOKUP(A2600,attrition_cleaned!$A:$A,attrition_cleaned!$B:$B,"Missing")</f>
        <v>No</v>
      </c>
      <c r="L2600" s="9"/>
      <c r="M2600">
        <f>_xlfn.XLOOKUP(A2600,compensation_cleaned!$A:$A,compensation_cleaned!$B:$B,"Missing")</f>
        <v>1027438</v>
      </c>
      <c r="N2600">
        <f>_xlfn.XLOOKUP(A2600,compensation_cleaned!$A:$A,compensation_cleaned!$C:$C,"Missing")</f>
        <v>68348</v>
      </c>
      <c r="O2600" t="str">
        <f>_xlfn.XLOOKUP(A2600,compensation_cleaned!$A:$A,compensation_cleaned!$D:$D,"Missing")</f>
        <v>L3</v>
      </c>
      <c r="P2600">
        <f>_xlfn.XLOOKUP(A2600,engagement_pivot!$A:$A,engagement_pivot!$B:$B,"Missing")</f>
        <v>3</v>
      </c>
      <c r="Q2600" t="str">
        <f>IF(
  _xlfn.XLOOKUP(A2600, engagement_pivot!A:A, engagement_pivot!C:C, 0) &gt; 0,
  "Yes",
  "No"
)</f>
        <v>Yes</v>
      </c>
      <c r="R2600">
        <f t="shared" si="200"/>
        <v>7</v>
      </c>
      <c r="S2600" t="str">
        <f t="shared" si="201"/>
        <v>0–12 months</v>
      </c>
      <c r="T2600">
        <f>_xlfn.XLOOKUP(A2600,performance_pivot!$A:$A,performance_pivot!$B:$B,"Missing")</f>
        <v>4</v>
      </c>
      <c r="U2600">
        <f>_xlfn.XLOOKUP(A2600,compensation_cleaned!$A:$A,compensation_cleaned!$F:$F,"Missing")</f>
        <v>1044648.4727722772</v>
      </c>
      <c r="V2600" t="str">
        <f t="shared" si="202"/>
        <v>Below Avg Pay</v>
      </c>
      <c r="W2600" t="str">
        <f t="shared" si="203"/>
        <v>High Performer</v>
      </c>
      <c r="Y2600" t="str">
        <f t="shared" si="204"/>
        <v>Underpaid High Performer</v>
      </c>
    </row>
    <row r="2601" spans="1:25">
      <c r="A2601" s="11" t="s">
        <v>2787</v>
      </c>
      <c r="B2601" s="12" t="s">
        <v>19</v>
      </c>
      <c r="C2601" s="12">
        <v>39</v>
      </c>
      <c r="D2601" s="12" t="s">
        <v>12</v>
      </c>
      <c r="E2601" s="12" t="s">
        <v>33</v>
      </c>
      <c r="F2601" s="12" t="s">
        <v>34</v>
      </c>
      <c r="G2601" s="13">
        <v>45063</v>
      </c>
      <c r="H2601" s="12" t="s">
        <v>372</v>
      </c>
      <c r="I2601" s="12" t="s">
        <v>23</v>
      </c>
      <c r="J2601" s="14" t="s">
        <v>24</v>
      </c>
      <c r="K2601" t="str">
        <f>_xlfn.XLOOKUP(A2601,attrition_cleaned!$A:$A,attrition_cleaned!$B:$B,"Missing")</f>
        <v>No</v>
      </c>
      <c r="L2601" s="13"/>
      <c r="M2601">
        <f>_xlfn.XLOOKUP(A2601,compensation_cleaned!$A:$A,compensation_cleaned!$B:$B,"Missing")</f>
        <v>701507</v>
      </c>
      <c r="N2601">
        <f>_xlfn.XLOOKUP(A2601,compensation_cleaned!$A:$A,compensation_cleaned!$C:$C,"Missing")</f>
        <v>66595</v>
      </c>
      <c r="O2601" t="str">
        <f>_xlfn.XLOOKUP(A2601,compensation_cleaned!$A:$A,compensation_cleaned!$D:$D,"Missing")</f>
        <v>L2</v>
      </c>
      <c r="P2601">
        <f>_xlfn.XLOOKUP(A2601,engagement_pivot!$A:$A,engagement_pivot!$B:$B,"Missing")</f>
        <v>1</v>
      </c>
      <c r="Q2601" t="str">
        <f>IF(
  _xlfn.XLOOKUP(A2601, engagement_pivot!A:A, engagement_pivot!C:C, 0) &gt; 0,
  "Yes",
  "No"
)</f>
        <v>Yes</v>
      </c>
      <c r="R2601">
        <f t="shared" si="200"/>
        <v>7</v>
      </c>
      <c r="S2601" t="str">
        <f t="shared" si="201"/>
        <v>0–12 months</v>
      </c>
      <c r="T2601">
        <f>_xlfn.XLOOKUP(A2601,performance_pivot!$A:$A,performance_pivot!$B:$B,"Missing")</f>
        <v>3.5</v>
      </c>
      <c r="U2601">
        <f>_xlfn.XLOOKUP(A2601,compensation_cleaned!$A:$A,compensation_cleaned!$F:$F,"Missing")</f>
        <v>746435.40070921986</v>
      </c>
      <c r="V2601" t="str">
        <f t="shared" si="202"/>
        <v>Below Avg Pay</v>
      </c>
      <c r="W2601" t="str">
        <f t="shared" si="203"/>
        <v>Low/Avg Performer</v>
      </c>
      <c r="Y2601" t="str">
        <f t="shared" si="204"/>
        <v>Low Pay &amp; Low Performance</v>
      </c>
    </row>
    <row r="2602" spans="1:25">
      <c r="A2602" s="7" t="s">
        <v>2788</v>
      </c>
      <c r="B2602" s="8" t="s">
        <v>11</v>
      </c>
      <c r="C2602" s="8">
        <v>26</v>
      </c>
      <c r="D2602" s="8" t="s">
        <v>12</v>
      </c>
      <c r="E2602" s="8" t="s">
        <v>13</v>
      </c>
      <c r="F2602" s="8" t="s">
        <v>21</v>
      </c>
      <c r="G2602" s="9">
        <v>45036</v>
      </c>
      <c r="H2602" s="8" t="s">
        <v>205</v>
      </c>
      <c r="I2602" s="8" t="s">
        <v>45</v>
      </c>
      <c r="J2602" s="10" t="s">
        <v>24</v>
      </c>
      <c r="K2602" t="str">
        <f>_xlfn.XLOOKUP(A2602,attrition_cleaned!$A:$A,attrition_cleaned!$B:$B,"Missing")</f>
        <v>Yes</v>
      </c>
      <c r="L2602" s="9">
        <v>46721</v>
      </c>
      <c r="M2602">
        <f>_xlfn.XLOOKUP(A2602,compensation_cleaned!$A:$A,compensation_cleaned!$B:$B,"Missing")</f>
        <v>624741</v>
      </c>
      <c r="N2602">
        <f>_xlfn.XLOOKUP(A2602,compensation_cleaned!$A:$A,compensation_cleaned!$C:$C,"Missing")</f>
        <v>81042</v>
      </c>
      <c r="O2602" t="str">
        <f>_xlfn.XLOOKUP(A2602,compensation_cleaned!$A:$A,compensation_cleaned!$D:$D,"Missing")</f>
        <v>L2</v>
      </c>
      <c r="P2602">
        <f>_xlfn.XLOOKUP(A2602,engagement_pivot!$A:$A,engagement_pivot!$B:$B,"Missing")</f>
        <v>5</v>
      </c>
      <c r="Q2602" t="str">
        <f>IF(
  _xlfn.XLOOKUP(A2602, engagement_pivot!A:A, engagement_pivot!C:C, 0) &gt; 0,
  "Yes",
  "No"
)</f>
        <v>Yes</v>
      </c>
      <c r="R2602">
        <f t="shared" si="200"/>
        <v>55</v>
      </c>
      <c r="S2602" t="str">
        <f t="shared" si="201"/>
        <v>37+ months</v>
      </c>
      <c r="T2602">
        <f>_xlfn.XLOOKUP(A2602,performance_pivot!$A:$A,performance_pivot!$B:$B,"Missing")</f>
        <v>3.3333333333333335</v>
      </c>
      <c r="U2602">
        <f>_xlfn.XLOOKUP(A2602,compensation_cleaned!$A:$A,compensation_cleaned!$F:$F,"Missing")</f>
        <v>746435.40070921986</v>
      </c>
      <c r="V2602" t="str">
        <f t="shared" si="202"/>
        <v>Below Avg Pay</v>
      </c>
      <c r="W2602" t="str">
        <f t="shared" si="203"/>
        <v>Low/Avg Performer</v>
      </c>
      <c r="Y2602" t="str">
        <f t="shared" si="204"/>
        <v>Low Pay &amp; Low Performance</v>
      </c>
    </row>
    <row r="2603" spans="1:25">
      <c r="A2603" s="11" t="s">
        <v>2789</v>
      </c>
      <c r="B2603" s="12" t="s">
        <v>19</v>
      </c>
      <c r="C2603" s="12">
        <v>35</v>
      </c>
      <c r="D2603" s="12" t="s">
        <v>20</v>
      </c>
      <c r="E2603" s="12" t="s">
        <v>33</v>
      </c>
      <c r="F2603" s="12" t="s">
        <v>34</v>
      </c>
      <c r="G2603" s="13">
        <v>44841</v>
      </c>
      <c r="H2603" s="12" t="s">
        <v>117</v>
      </c>
      <c r="I2603" s="12" t="s">
        <v>56</v>
      </c>
      <c r="J2603" s="14" t="s">
        <v>24</v>
      </c>
      <c r="K2603" t="str">
        <f>_xlfn.XLOOKUP(A2603,attrition_cleaned!$A:$A,attrition_cleaned!$B:$B,"Missing")</f>
        <v>Yes</v>
      </c>
      <c r="L2603" s="13">
        <v>45265</v>
      </c>
      <c r="M2603">
        <f>_xlfn.XLOOKUP(A2603,compensation_cleaned!$A:$A,compensation_cleaned!$B:$B,"Missing")</f>
        <v>544476</v>
      </c>
      <c r="N2603">
        <f>_xlfn.XLOOKUP(A2603,compensation_cleaned!$A:$A,compensation_cleaned!$C:$C,"Missing")</f>
        <v>32549</v>
      </c>
      <c r="O2603" t="str">
        <f>_xlfn.XLOOKUP(A2603,compensation_cleaned!$A:$A,compensation_cleaned!$D:$D,"Missing")</f>
        <v>L1</v>
      </c>
      <c r="P2603">
        <f>_xlfn.XLOOKUP(A2603,engagement_pivot!$A:$A,engagement_pivot!$B:$B,"Missing")</f>
        <v>5</v>
      </c>
      <c r="Q2603" t="str">
        <f>IF(
  _xlfn.XLOOKUP(A2603, engagement_pivot!A:A, engagement_pivot!C:C, 0) &gt; 0,
  "Yes",
  "No"
)</f>
        <v>Yes</v>
      </c>
      <c r="R2603">
        <f t="shared" si="200"/>
        <v>13</v>
      </c>
      <c r="S2603" t="str">
        <f t="shared" si="201"/>
        <v>13–36 months</v>
      </c>
      <c r="T2603">
        <f>_xlfn.XLOOKUP(A2603,performance_pivot!$A:$A,performance_pivot!$B:$B,"Missing")</f>
        <v>4</v>
      </c>
      <c r="U2603">
        <f>_xlfn.XLOOKUP(A2603,compensation_cleaned!$A:$A,compensation_cleaned!$F:$F,"Missing")</f>
        <v>499723.03723404254</v>
      </c>
      <c r="V2603" t="str">
        <f t="shared" si="202"/>
        <v>Above Avg Pay</v>
      </c>
      <c r="W2603" t="str">
        <f t="shared" si="203"/>
        <v>High Performer</v>
      </c>
      <c r="Y2603" t="str">
        <f t="shared" si="204"/>
        <v>Well Aligned</v>
      </c>
    </row>
    <row r="2604" spans="1:25">
      <c r="A2604" s="7" t="s">
        <v>2790</v>
      </c>
      <c r="B2604" s="8" t="s">
        <v>19</v>
      </c>
      <c r="C2604" s="8">
        <v>29</v>
      </c>
      <c r="D2604" s="8" t="s">
        <v>12</v>
      </c>
      <c r="E2604" s="8" t="s">
        <v>26</v>
      </c>
      <c r="F2604" s="8" t="s">
        <v>27</v>
      </c>
      <c r="G2604" s="9">
        <v>43636</v>
      </c>
      <c r="H2604" s="8" t="s">
        <v>511</v>
      </c>
      <c r="I2604" s="8" t="s">
        <v>16</v>
      </c>
      <c r="J2604" s="10" t="s">
        <v>24</v>
      </c>
      <c r="K2604" t="str">
        <f>_xlfn.XLOOKUP(A2604,attrition_cleaned!$A:$A,attrition_cleaned!$B:$B,"Missing")</f>
        <v>No</v>
      </c>
      <c r="L2604" s="9"/>
      <c r="M2604">
        <f>_xlfn.XLOOKUP(A2604,compensation_cleaned!$A:$A,compensation_cleaned!$B:$B,"Missing")</f>
        <v>1062805</v>
      </c>
      <c r="N2604">
        <f>_xlfn.XLOOKUP(A2604,compensation_cleaned!$A:$A,compensation_cleaned!$C:$C,"Missing")</f>
        <v>159129</v>
      </c>
      <c r="O2604" t="str">
        <f>_xlfn.XLOOKUP(A2604,compensation_cleaned!$A:$A,compensation_cleaned!$D:$D,"Missing")</f>
        <v>L3</v>
      </c>
      <c r="P2604">
        <f>_xlfn.XLOOKUP(A2604,engagement_pivot!$A:$A,engagement_pivot!$B:$B,"Missing")</f>
        <v>5</v>
      </c>
      <c r="Q2604" t="str">
        <f>IF(
  _xlfn.XLOOKUP(A2604, engagement_pivot!A:A, engagement_pivot!C:C, 0) &gt; 0,
  "Yes",
  "No"
)</f>
        <v>Yes</v>
      </c>
      <c r="R2604">
        <f t="shared" si="200"/>
        <v>54</v>
      </c>
      <c r="S2604" t="str">
        <f t="shared" si="201"/>
        <v>37+ months</v>
      </c>
      <c r="T2604">
        <f>_xlfn.XLOOKUP(A2604,performance_pivot!$A:$A,performance_pivot!$B:$B,"Missing")</f>
        <v>4</v>
      </c>
      <c r="U2604">
        <f>_xlfn.XLOOKUP(A2604,compensation_cleaned!$A:$A,compensation_cleaned!$F:$F,"Missing")</f>
        <v>1044648.4727722772</v>
      </c>
      <c r="V2604" t="str">
        <f t="shared" si="202"/>
        <v>Above Avg Pay</v>
      </c>
      <c r="W2604" t="str">
        <f t="shared" si="203"/>
        <v>High Performer</v>
      </c>
      <c r="Y2604" t="str">
        <f t="shared" si="204"/>
        <v>Well Aligned</v>
      </c>
    </row>
    <row r="2605" spans="1:25">
      <c r="A2605" s="11" t="s">
        <v>2791</v>
      </c>
      <c r="B2605" s="12" t="s">
        <v>19</v>
      </c>
      <c r="C2605" s="12">
        <v>31</v>
      </c>
      <c r="D2605" s="12" t="s">
        <v>12</v>
      </c>
      <c r="E2605" s="12" t="s">
        <v>26</v>
      </c>
      <c r="F2605" s="12" t="s">
        <v>27</v>
      </c>
      <c r="G2605" s="13">
        <v>45189</v>
      </c>
      <c r="H2605" s="12" t="s">
        <v>135</v>
      </c>
      <c r="I2605" s="12" t="s">
        <v>45</v>
      </c>
      <c r="J2605" s="14" t="s">
        <v>24</v>
      </c>
      <c r="K2605" t="str">
        <f>_xlfn.XLOOKUP(A2605,attrition_cleaned!$A:$A,attrition_cleaned!$B:$B,"Missing")</f>
        <v>No</v>
      </c>
      <c r="L2605" s="13"/>
      <c r="M2605">
        <f>_xlfn.XLOOKUP(A2605,compensation_cleaned!$A:$A,compensation_cleaned!$B:$B,"Missing")</f>
        <v>784934</v>
      </c>
      <c r="N2605">
        <f>_xlfn.XLOOKUP(A2605,compensation_cleaned!$A:$A,compensation_cleaned!$C:$C,"Missing")</f>
        <v>83772</v>
      </c>
      <c r="O2605" t="str">
        <f>_xlfn.XLOOKUP(A2605,compensation_cleaned!$A:$A,compensation_cleaned!$D:$D,"Missing")</f>
        <v>L2</v>
      </c>
      <c r="P2605">
        <f>_xlfn.XLOOKUP(A2605,engagement_pivot!$A:$A,engagement_pivot!$B:$B,"Missing")</f>
        <v>2.6666666666666665</v>
      </c>
      <c r="Q2605" t="str">
        <f>IF(
  _xlfn.XLOOKUP(A2605, engagement_pivot!A:A, engagement_pivot!C:C, 0) &gt; 0,
  "Yes",
  "No"
)</f>
        <v>Yes</v>
      </c>
      <c r="R2605">
        <f t="shared" si="200"/>
        <v>3</v>
      </c>
      <c r="S2605" t="str">
        <f t="shared" si="201"/>
        <v>0–12 months</v>
      </c>
      <c r="T2605">
        <f>_xlfn.XLOOKUP(A2605,performance_pivot!$A:$A,performance_pivot!$B:$B,"Missing")</f>
        <v>3.6666666666666665</v>
      </c>
      <c r="U2605">
        <f>_xlfn.XLOOKUP(A2605,compensation_cleaned!$A:$A,compensation_cleaned!$F:$F,"Missing")</f>
        <v>746435.40070921986</v>
      </c>
      <c r="V2605" t="str">
        <f t="shared" si="202"/>
        <v>Above Avg Pay</v>
      </c>
      <c r="W2605" t="str">
        <f t="shared" si="203"/>
        <v>Low/Avg Performer</v>
      </c>
      <c r="Y2605" t="str">
        <f t="shared" si="204"/>
        <v>Overpaid Low Performer</v>
      </c>
    </row>
    <row r="2606" spans="1:25">
      <c r="A2606" s="7" t="s">
        <v>2792</v>
      </c>
      <c r="B2606" s="8" t="s">
        <v>11</v>
      </c>
      <c r="C2606" s="8">
        <v>42</v>
      </c>
      <c r="D2606" s="8" t="s">
        <v>20</v>
      </c>
      <c r="E2606" s="8" t="s">
        <v>13</v>
      </c>
      <c r="F2606" s="8" t="s">
        <v>14</v>
      </c>
      <c r="G2606" s="9">
        <v>42846</v>
      </c>
      <c r="H2606" s="8" t="s">
        <v>192</v>
      </c>
      <c r="I2606" s="8" t="s">
        <v>31</v>
      </c>
      <c r="J2606" s="10" t="s">
        <v>24</v>
      </c>
      <c r="K2606" t="str">
        <f>_xlfn.XLOOKUP(A2606,attrition_cleaned!$A:$A,attrition_cleaned!$B:$B,"Missing")</f>
        <v>Yes</v>
      </c>
      <c r="L2606" s="9">
        <v>43203</v>
      </c>
      <c r="M2606">
        <f>_xlfn.XLOOKUP(A2606,compensation_cleaned!$A:$A,compensation_cleaned!$B:$B,"Missing")</f>
        <v>594782</v>
      </c>
      <c r="N2606">
        <f>_xlfn.XLOOKUP(A2606,compensation_cleaned!$A:$A,compensation_cleaned!$C:$C,"Missing")</f>
        <v>49358</v>
      </c>
      <c r="O2606" t="str">
        <f>_xlfn.XLOOKUP(A2606,compensation_cleaned!$A:$A,compensation_cleaned!$D:$D,"Missing")</f>
        <v>L1</v>
      </c>
      <c r="P2606">
        <f>_xlfn.XLOOKUP(A2606,engagement_pivot!$A:$A,engagement_pivot!$B:$B,"Missing")</f>
        <v>3</v>
      </c>
      <c r="Q2606" t="str">
        <f>IF(
  _xlfn.XLOOKUP(A2606, engagement_pivot!A:A, engagement_pivot!C:C, 0) &gt; 0,
  "Yes",
  "No"
)</f>
        <v>Yes</v>
      </c>
      <c r="R2606">
        <f t="shared" si="200"/>
        <v>11</v>
      </c>
      <c r="S2606" t="str">
        <f t="shared" si="201"/>
        <v>0–12 months</v>
      </c>
      <c r="T2606">
        <f>_xlfn.XLOOKUP(A2606,performance_pivot!$A:$A,performance_pivot!$B:$B,"Missing")</f>
        <v>3</v>
      </c>
      <c r="U2606">
        <f>_xlfn.XLOOKUP(A2606,compensation_cleaned!$A:$A,compensation_cleaned!$F:$F,"Missing")</f>
        <v>499723.03723404254</v>
      </c>
      <c r="V2606" t="str">
        <f t="shared" si="202"/>
        <v>Above Avg Pay</v>
      </c>
      <c r="W2606" t="str">
        <f t="shared" si="203"/>
        <v>Low/Avg Performer</v>
      </c>
      <c r="Y2606" t="str">
        <f t="shared" si="204"/>
        <v>Overpaid Low Performer</v>
      </c>
    </row>
    <row r="2607" spans="1:25">
      <c r="A2607" s="11" t="s">
        <v>2793</v>
      </c>
      <c r="B2607" s="12" t="s">
        <v>19</v>
      </c>
      <c r="C2607" s="12">
        <v>36</v>
      </c>
      <c r="D2607" s="12" t="s">
        <v>20</v>
      </c>
      <c r="E2607" s="12" t="s">
        <v>26</v>
      </c>
      <c r="F2607" s="12" t="s">
        <v>58</v>
      </c>
      <c r="G2607" s="13">
        <v>44818</v>
      </c>
      <c r="H2607" s="12" t="s">
        <v>122</v>
      </c>
      <c r="I2607" s="12" t="s">
        <v>56</v>
      </c>
      <c r="J2607" s="14" t="s">
        <v>24</v>
      </c>
      <c r="K2607" t="str">
        <f>_xlfn.XLOOKUP(A2607,attrition_cleaned!$A:$A,attrition_cleaned!$B:$B,"Missing")</f>
        <v>No</v>
      </c>
      <c r="L2607" s="13"/>
      <c r="M2607">
        <f>_xlfn.XLOOKUP(A2607,compensation_cleaned!$A:$A,compensation_cleaned!$B:$B,"Missing")</f>
        <v>811041</v>
      </c>
      <c r="N2607">
        <f>_xlfn.XLOOKUP(A2607,compensation_cleaned!$A:$A,compensation_cleaned!$C:$C,"Missing")</f>
        <v>83817</v>
      </c>
      <c r="O2607" t="str">
        <f>_xlfn.XLOOKUP(A2607,compensation_cleaned!$A:$A,compensation_cleaned!$D:$D,"Missing")</f>
        <v>L2</v>
      </c>
      <c r="P2607">
        <f>_xlfn.XLOOKUP(A2607,engagement_pivot!$A:$A,engagement_pivot!$B:$B,"Missing")</f>
        <v>2.5</v>
      </c>
      <c r="Q2607" t="str">
        <f>IF(
  _xlfn.XLOOKUP(A2607, engagement_pivot!A:A, engagement_pivot!C:C, 0) &gt; 0,
  "Yes",
  "No"
)</f>
        <v>Yes</v>
      </c>
      <c r="R2607">
        <f t="shared" si="200"/>
        <v>15</v>
      </c>
      <c r="S2607" t="str">
        <f t="shared" si="201"/>
        <v>13–36 months</v>
      </c>
      <c r="T2607">
        <f>_xlfn.XLOOKUP(A2607,performance_pivot!$A:$A,performance_pivot!$B:$B,"Missing")</f>
        <v>4</v>
      </c>
      <c r="U2607">
        <f>_xlfn.XLOOKUP(A2607,compensation_cleaned!$A:$A,compensation_cleaned!$F:$F,"Missing")</f>
        <v>746435.40070921986</v>
      </c>
      <c r="V2607" t="str">
        <f t="shared" si="202"/>
        <v>Above Avg Pay</v>
      </c>
      <c r="W2607" t="str">
        <f t="shared" si="203"/>
        <v>High Performer</v>
      </c>
      <c r="Y2607" t="str">
        <f t="shared" si="204"/>
        <v>Well Aligned</v>
      </c>
    </row>
    <row r="2608" spans="1:25">
      <c r="A2608" s="7" t="s">
        <v>2794</v>
      </c>
      <c r="B2608" s="8" t="s">
        <v>19</v>
      </c>
      <c r="C2608" s="8">
        <v>37</v>
      </c>
      <c r="D2608" s="8" t="s">
        <v>12</v>
      </c>
      <c r="E2608" s="8" t="s">
        <v>33</v>
      </c>
      <c r="F2608" s="8" t="s">
        <v>112</v>
      </c>
      <c r="G2608" s="9">
        <v>44327</v>
      </c>
      <c r="H2608" s="8" t="s">
        <v>683</v>
      </c>
      <c r="I2608" s="8" t="s">
        <v>70</v>
      </c>
      <c r="J2608" s="10" t="s">
        <v>17</v>
      </c>
      <c r="K2608" t="str">
        <f>_xlfn.XLOOKUP(A2608,attrition_cleaned!$A:$A,attrition_cleaned!$B:$B,"Missing")</f>
        <v>No</v>
      </c>
      <c r="L2608" s="9"/>
      <c r="M2608">
        <f>_xlfn.XLOOKUP(A2608,compensation_cleaned!$A:$A,compensation_cleaned!$B:$B,"Missing")</f>
        <v>525870</v>
      </c>
      <c r="N2608">
        <f>_xlfn.XLOOKUP(A2608,compensation_cleaned!$A:$A,compensation_cleaned!$C:$C,"Missing")</f>
        <v>54303</v>
      </c>
      <c r="O2608" t="str">
        <f>_xlfn.XLOOKUP(A2608,compensation_cleaned!$A:$A,compensation_cleaned!$D:$D,"Missing")</f>
        <v>L1</v>
      </c>
      <c r="P2608">
        <f>_xlfn.XLOOKUP(A2608,engagement_pivot!$A:$A,engagement_pivot!$B:$B,"Missing")</f>
        <v>2.6666666666666665</v>
      </c>
      <c r="Q2608" t="str">
        <f>IF(
  _xlfn.XLOOKUP(A2608, engagement_pivot!A:A, engagement_pivot!C:C, 0) &gt; 0,
  "Yes",
  "No"
)</f>
        <v>Yes</v>
      </c>
      <c r="R2608">
        <f t="shared" si="200"/>
        <v>31</v>
      </c>
      <c r="S2608" t="str">
        <f t="shared" si="201"/>
        <v>13–36 months</v>
      </c>
      <c r="T2608">
        <f>_xlfn.XLOOKUP(A2608,performance_pivot!$A:$A,performance_pivot!$B:$B,"Missing")</f>
        <v>3</v>
      </c>
      <c r="U2608">
        <f>_xlfn.XLOOKUP(A2608,compensation_cleaned!$A:$A,compensation_cleaned!$F:$F,"Missing")</f>
        <v>499723.03723404254</v>
      </c>
      <c r="V2608" t="str">
        <f t="shared" si="202"/>
        <v>Above Avg Pay</v>
      </c>
      <c r="W2608" t="str">
        <f t="shared" si="203"/>
        <v>Low/Avg Performer</v>
      </c>
      <c r="Y2608" t="str">
        <f t="shared" si="204"/>
        <v>Overpaid Low Performer</v>
      </c>
    </row>
    <row r="2609" spans="1:25">
      <c r="A2609" s="11" t="s">
        <v>2795</v>
      </c>
      <c r="B2609" s="12" t="s">
        <v>11</v>
      </c>
      <c r="C2609" s="12">
        <v>25</v>
      </c>
      <c r="D2609" s="12" t="s">
        <v>12</v>
      </c>
      <c r="E2609" s="12" t="s">
        <v>37</v>
      </c>
      <c r="F2609" s="12" t="s">
        <v>43</v>
      </c>
      <c r="G2609" s="13">
        <v>45247</v>
      </c>
      <c r="H2609" s="12" t="s">
        <v>144</v>
      </c>
      <c r="I2609" s="12" t="s">
        <v>70</v>
      </c>
      <c r="J2609" s="14" t="s">
        <v>24</v>
      </c>
      <c r="K2609" t="str">
        <f>_xlfn.XLOOKUP(A2609,attrition_cleaned!$A:$A,attrition_cleaned!$B:$B,"Missing")</f>
        <v>No</v>
      </c>
      <c r="L2609" s="13"/>
      <c r="M2609">
        <f>_xlfn.XLOOKUP(A2609,compensation_cleaned!$A:$A,compensation_cleaned!$B:$B,"Missing")</f>
        <v>582866</v>
      </c>
      <c r="N2609">
        <f>_xlfn.XLOOKUP(A2609,compensation_cleaned!$A:$A,compensation_cleaned!$C:$C,"Missing")</f>
        <v>66064</v>
      </c>
      <c r="O2609" t="str">
        <f>_xlfn.XLOOKUP(A2609,compensation_cleaned!$A:$A,compensation_cleaned!$D:$D,"Missing")</f>
        <v>L1</v>
      </c>
      <c r="P2609">
        <f>_xlfn.XLOOKUP(A2609,engagement_pivot!$A:$A,engagement_pivot!$B:$B,"Missing")</f>
        <v>1</v>
      </c>
      <c r="Q2609" t="str">
        <f>IF(
  _xlfn.XLOOKUP(A2609, engagement_pivot!A:A, engagement_pivot!C:C, 0) &gt; 0,
  "Yes",
  "No"
)</f>
        <v>Yes</v>
      </c>
      <c r="R2609">
        <f t="shared" si="200"/>
        <v>1</v>
      </c>
      <c r="S2609" t="str">
        <f t="shared" si="201"/>
        <v>0–12 months</v>
      </c>
      <c r="T2609">
        <f>_xlfn.XLOOKUP(A2609,performance_pivot!$A:$A,performance_pivot!$B:$B,"Missing")</f>
        <v>4</v>
      </c>
      <c r="U2609">
        <f>_xlfn.XLOOKUP(A2609,compensation_cleaned!$A:$A,compensation_cleaned!$F:$F,"Missing")</f>
        <v>499723.03723404254</v>
      </c>
      <c r="V2609" t="str">
        <f t="shared" si="202"/>
        <v>Above Avg Pay</v>
      </c>
      <c r="W2609" t="str">
        <f t="shared" si="203"/>
        <v>High Performer</v>
      </c>
      <c r="Y2609" t="str">
        <f t="shared" si="204"/>
        <v>Well Aligned</v>
      </c>
    </row>
    <row r="2610" spans="1:25">
      <c r="A2610" s="7" t="s">
        <v>2796</v>
      </c>
      <c r="B2610" s="8" t="s">
        <v>11</v>
      </c>
      <c r="C2610" s="8">
        <v>38</v>
      </c>
      <c r="D2610" s="8" t="s">
        <v>12</v>
      </c>
      <c r="E2610" s="8" t="s">
        <v>37</v>
      </c>
      <c r="F2610" s="8" t="s">
        <v>43</v>
      </c>
      <c r="G2610" s="9">
        <v>44558</v>
      </c>
      <c r="H2610" s="8" t="s">
        <v>315</v>
      </c>
      <c r="I2610" s="8" t="s">
        <v>31</v>
      </c>
      <c r="J2610" s="10" t="s">
        <v>24</v>
      </c>
      <c r="K2610" t="str">
        <f>_xlfn.XLOOKUP(A2610,attrition_cleaned!$A:$A,attrition_cleaned!$B:$B,"Missing")</f>
        <v>No</v>
      </c>
      <c r="L2610" s="9"/>
      <c r="M2610">
        <f>_xlfn.XLOOKUP(A2610,compensation_cleaned!$A:$A,compensation_cleaned!$B:$B,"Missing")</f>
        <v>1168618</v>
      </c>
      <c r="N2610">
        <f>_xlfn.XLOOKUP(A2610,compensation_cleaned!$A:$A,compensation_cleaned!$C:$C,"Missing")</f>
        <v>67601</v>
      </c>
      <c r="O2610" t="str">
        <f>_xlfn.XLOOKUP(A2610,compensation_cleaned!$A:$A,compensation_cleaned!$D:$D,"Missing")</f>
        <v>L3</v>
      </c>
      <c r="P2610">
        <f>_xlfn.XLOOKUP(A2610,engagement_pivot!$A:$A,engagement_pivot!$B:$B,"Missing")</f>
        <v>4.5</v>
      </c>
      <c r="Q2610" t="str">
        <f>IF(
  _xlfn.XLOOKUP(A2610, engagement_pivot!A:A, engagement_pivot!C:C, 0) &gt; 0,
  "Yes",
  "No"
)</f>
        <v>Yes</v>
      </c>
      <c r="R2610">
        <f t="shared" si="200"/>
        <v>24</v>
      </c>
      <c r="S2610" t="str">
        <f t="shared" si="201"/>
        <v>13–36 months</v>
      </c>
      <c r="T2610">
        <f>_xlfn.XLOOKUP(A2610,performance_pivot!$A:$A,performance_pivot!$B:$B,"Missing")</f>
        <v>3</v>
      </c>
      <c r="U2610">
        <f>_xlfn.XLOOKUP(A2610,compensation_cleaned!$A:$A,compensation_cleaned!$F:$F,"Missing")</f>
        <v>1044648.4727722772</v>
      </c>
      <c r="V2610" t="str">
        <f t="shared" si="202"/>
        <v>Above Avg Pay</v>
      </c>
      <c r="W2610" t="str">
        <f t="shared" si="203"/>
        <v>Low/Avg Performer</v>
      </c>
      <c r="Y2610" t="str">
        <f t="shared" si="204"/>
        <v>Overpaid Low Performer</v>
      </c>
    </row>
    <row r="2611" spans="1:25">
      <c r="A2611" s="11" t="s">
        <v>2797</v>
      </c>
      <c r="B2611" s="12" t="s">
        <v>11</v>
      </c>
      <c r="C2611" s="12">
        <v>41</v>
      </c>
      <c r="D2611" s="12" t="s">
        <v>12</v>
      </c>
      <c r="E2611" s="12" t="s">
        <v>13</v>
      </c>
      <c r="F2611" s="12" t="s">
        <v>14</v>
      </c>
      <c r="G2611" s="13">
        <v>43606</v>
      </c>
      <c r="H2611" s="12" t="s">
        <v>100</v>
      </c>
      <c r="I2611" s="12" t="s">
        <v>16</v>
      </c>
      <c r="J2611" s="14" t="s">
        <v>24</v>
      </c>
      <c r="K2611" t="str">
        <f>_xlfn.XLOOKUP(A2611,attrition_cleaned!$A:$A,attrition_cleaned!$B:$B,"Missing")</f>
        <v>No</v>
      </c>
      <c r="L2611" s="13"/>
      <c r="M2611">
        <f>_xlfn.XLOOKUP(A2611,compensation_cleaned!$A:$A,compensation_cleaned!$B:$B,"Missing")</f>
        <v>618528</v>
      </c>
      <c r="N2611">
        <f>_xlfn.XLOOKUP(A2611,compensation_cleaned!$A:$A,compensation_cleaned!$C:$C,"Missing")</f>
        <v>83289</v>
      </c>
      <c r="O2611" t="str">
        <f>_xlfn.XLOOKUP(A2611,compensation_cleaned!$A:$A,compensation_cleaned!$D:$D,"Missing")</f>
        <v>L2</v>
      </c>
      <c r="P2611">
        <f>_xlfn.XLOOKUP(A2611,engagement_pivot!$A:$A,engagement_pivot!$B:$B,"Missing")</f>
        <v>3</v>
      </c>
      <c r="Q2611" t="str">
        <f>IF(
  _xlfn.XLOOKUP(A2611, engagement_pivot!A:A, engagement_pivot!C:C, 0) &gt; 0,
  "Yes",
  "No"
)</f>
        <v>Yes</v>
      </c>
      <c r="R2611">
        <f t="shared" si="200"/>
        <v>55</v>
      </c>
      <c r="S2611" t="str">
        <f t="shared" si="201"/>
        <v>37+ months</v>
      </c>
      <c r="T2611">
        <f>_xlfn.XLOOKUP(A2611,performance_pivot!$A:$A,performance_pivot!$B:$B,"Missing")</f>
        <v>3.25</v>
      </c>
      <c r="U2611">
        <f>_xlfn.XLOOKUP(A2611,compensation_cleaned!$A:$A,compensation_cleaned!$F:$F,"Missing")</f>
        <v>746435.40070921986</v>
      </c>
      <c r="V2611" t="str">
        <f t="shared" si="202"/>
        <v>Below Avg Pay</v>
      </c>
      <c r="W2611" t="str">
        <f t="shared" si="203"/>
        <v>Low/Avg Performer</v>
      </c>
      <c r="Y2611" t="str">
        <f t="shared" si="204"/>
        <v>Low Pay &amp; Low Performance</v>
      </c>
    </row>
    <row r="2612" spans="1:25">
      <c r="A2612" s="7" t="s">
        <v>2798</v>
      </c>
      <c r="B2612" s="8" t="s">
        <v>19</v>
      </c>
      <c r="C2612" s="8">
        <v>28</v>
      </c>
      <c r="D2612" s="8" t="s">
        <v>20</v>
      </c>
      <c r="E2612" s="8" t="s">
        <v>49</v>
      </c>
      <c r="F2612" s="8" t="s">
        <v>68</v>
      </c>
      <c r="G2612" s="9">
        <v>44103</v>
      </c>
      <c r="H2612" s="8" t="s">
        <v>464</v>
      </c>
      <c r="I2612" s="8" t="s">
        <v>23</v>
      </c>
      <c r="J2612" s="10" t="s">
        <v>24</v>
      </c>
      <c r="K2612" t="str">
        <f>_xlfn.XLOOKUP(A2612,attrition_cleaned!$A:$A,attrition_cleaned!$B:$B,"Missing")</f>
        <v>No</v>
      </c>
      <c r="L2612" s="9"/>
      <c r="M2612">
        <f>_xlfn.XLOOKUP(A2612,compensation_cleaned!$A:$A,compensation_cleaned!$B:$B,"Missing")</f>
        <v>571437</v>
      </c>
      <c r="N2612">
        <f>_xlfn.XLOOKUP(A2612,compensation_cleaned!$A:$A,compensation_cleaned!$C:$C,"Missing")</f>
        <v>67440</v>
      </c>
      <c r="O2612" t="str">
        <f>_xlfn.XLOOKUP(A2612,compensation_cleaned!$A:$A,compensation_cleaned!$D:$D,"Missing")</f>
        <v>L1</v>
      </c>
      <c r="P2612">
        <f>_xlfn.XLOOKUP(A2612,engagement_pivot!$A:$A,engagement_pivot!$B:$B,"Missing")</f>
        <v>1</v>
      </c>
      <c r="Q2612" t="str">
        <f>IF(
  _xlfn.XLOOKUP(A2612, engagement_pivot!A:A, engagement_pivot!C:C, 0) &gt; 0,
  "Yes",
  "No"
)</f>
        <v>Yes</v>
      </c>
      <c r="R2612">
        <f t="shared" si="200"/>
        <v>39</v>
      </c>
      <c r="S2612" t="str">
        <f t="shared" si="201"/>
        <v>37+ months</v>
      </c>
      <c r="T2612">
        <f>_xlfn.XLOOKUP(A2612,performance_pivot!$A:$A,performance_pivot!$B:$B,"Missing")</f>
        <v>3.3333333333333335</v>
      </c>
      <c r="U2612">
        <f>_xlfn.XLOOKUP(A2612,compensation_cleaned!$A:$A,compensation_cleaned!$F:$F,"Missing")</f>
        <v>499723.03723404254</v>
      </c>
      <c r="V2612" t="str">
        <f t="shared" si="202"/>
        <v>Above Avg Pay</v>
      </c>
      <c r="W2612" t="str">
        <f t="shared" si="203"/>
        <v>Low/Avg Performer</v>
      </c>
      <c r="Y2612" t="str">
        <f t="shared" si="204"/>
        <v>Overpaid Low Performer</v>
      </c>
    </row>
    <row r="2613" spans="1:25">
      <c r="A2613" s="11" t="s">
        <v>2799</v>
      </c>
      <c r="B2613" s="12" t="s">
        <v>19</v>
      </c>
      <c r="C2613" s="12">
        <v>30</v>
      </c>
      <c r="D2613" s="12" t="s">
        <v>20</v>
      </c>
      <c r="E2613" s="12" t="s">
        <v>13</v>
      </c>
      <c r="F2613" s="12" t="s">
        <v>14</v>
      </c>
      <c r="G2613" s="13">
        <v>45260</v>
      </c>
      <c r="H2613" s="12" t="s">
        <v>675</v>
      </c>
      <c r="I2613" s="12" t="s">
        <v>70</v>
      </c>
      <c r="J2613" s="14" t="s">
        <v>24</v>
      </c>
      <c r="K2613" t="str">
        <f>_xlfn.XLOOKUP(A2613,attrition_cleaned!$A:$A,attrition_cleaned!$B:$B,"Missing")</f>
        <v>No</v>
      </c>
      <c r="L2613" s="13"/>
      <c r="M2613">
        <f>_xlfn.XLOOKUP(A2613,compensation_cleaned!$A:$A,compensation_cleaned!$B:$B,"Missing")</f>
        <v>982370</v>
      </c>
      <c r="N2613">
        <f>_xlfn.XLOOKUP(A2613,compensation_cleaned!$A:$A,compensation_cleaned!$C:$C,"Missing")</f>
        <v>85604</v>
      </c>
      <c r="O2613" t="str">
        <f>_xlfn.XLOOKUP(A2613,compensation_cleaned!$A:$A,compensation_cleaned!$D:$D,"Missing")</f>
        <v>L3</v>
      </c>
      <c r="P2613">
        <f>_xlfn.XLOOKUP(A2613,engagement_pivot!$A:$A,engagement_pivot!$B:$B,"Missing")</f>
        <v>3</v>
      </c>
      <c r="Q2613" t="str">
        <f>IF(
  _xlfn.XLOOKUP(A2613, engagement_pivot!A:A, engagement_pivot!C:C, 0) &gt; 0,
  "Yes",
  "No"
)</f>
        <v>Yes</v>
      </c>
      <c r="R2613">
        <f t="shared" si="200"/>
        <v>1</v>
      </c>
      <c r="S2613" t="str">
        <f t="shared" si="201"/>
        <v>0–12 months</v>
      </c>
      <c r="T2613">
        <f>_xlfn.XLOOKUP(A2613,performance_pivot!$A:$A,performance_pivot!$B:$B,"Missing")</f>
        <v>3</v>
      </c>
      <c r="U2613">
        <f>_xlfn.XLOOKUP(A2613,compensation_cleaned!$A:$A,compensation_cleaned!$F:$F,"Missing")</f>
        <v>1044648.4727722772</v>
      </c>
      <c r="V2613" t="str">
        <f t="shared" si="202"/>
        <v>Below Avg Pay</v>
      </c>
      <c r="W2613" t="str">
        <f t="shared" si="203"/>
        <v>Low/Avg Performer</v>
      </c>
      <c r="Y2613" t="str">
        <f t="shared" si="204"/>
        <v>Low Pay &amp; Low Performance</v>
      </c>
    </row>
    <row r="2614" spans="1:25">
      <c r="A2614" s="7" t="s">
        <v>2800</v>
      </c>
      <c r="B2614" s="8" t="s">
        <v>11</v>
      </c>
      <c r="C2614" s="8">
        <v>44</v>
      </c>
      <c r="D2614" s="8" t="s">
        <v>12</v>
      </c>
      <c r="E2614" s="8" t="s">
        <v>26</v>
      </c>
      <c r="F2614" s="8" t="s">
        <v>58</v>
      </c>
      <c r="G2614" s="9">
        <v>44158</v>
      </c>
      <c r="H2614" s="8" t="s">
        <v>449</v>
      </c>
      <c r="I2614" s="8" t="s">
        <v>56</v>
      </c>
      <c r="J2614" s="10" t="s">
        <v>24</v>
      </c>
      <c r="K2614" t="str">
        <f>_xlfn.XLOOKUP(A2614,attrition_cleaned!$A:$A,attrition_cleaned!$B:$B,"Missing")</f>
        <v>No</v>
      </c>
      <c r="L2614" s="9"/>
      <c r="M2614">
        <f>_xlfn.XLOOKUP(A2614,compensation_cleaned!$A:$A,compensation_cleaned!$B:$B,"Missing")</f>
        <v>1198797</v>
      </c>
      <c r="N2614">
        <f>_xlfn.XLOOKUP(A2614,compensation_cleaned!$A:$A,compensation_cleaned!$C:$C,"Missing")</f>
        <v>167007</v>
      </c>
      <c r="O2614" t="str">
        <f>_xlfn.XLOOKUP(A2614,compensation_cleaned!$A:$A,compensation_cleaned!$D:$D,"Missing")</f>
        <v>L3</v>
      </c>
      <c r="P2614">
        <f>_xlfn.XLOOKUP(A2614,engagement_pivot!$A:$A,engagement_pivot!$B:$B,"Missing")</f>
        <v>3.6666666666666665</v>
      </c>
      <c r="Q2614" t="str">
        <f>IF(
  _xlfn.XLOOKUP(A2614, engagement_pivot!A:A, engagement_pivot!C:C, 0) &gt; 0,
  "Yes",
  "No"
)</f>
        <v>Yes</v>
      </c>
      <c r="R2614">
        <f t="shared" si="200"/>
        <v>37</v>
      </c>
      <c r="S2614" t="str">
        <f t="shared" si="201"/>
        <v>37+ months</v>
      </c>
      <c r="T2614">
        <f>_xlfn.XLOOKUP(A2614,performance_pivot!$A:$A,performance_pivot!$B:$B,"Missing")</f>
        <v>4</v>
      </c>
      <c r="U2614">
        <f>_xlfn.XLOOKUP(A2614,compensation_cleaned!$A:$A,compensation_cleaned!$F:$F,"Missing")</f>
        <v>1044648.4727722772</v>
      </c>
      <c r="V2614" t="str">
        <f t="shared" si="202"/>
        <v>Above Avg Pay</v>
      </c>
      <c r="W2614" t="str">
        <f t="shared" si="203"/>
        <v>High Performer</v>
      </c>
      <c r="Y2614" t="str">
        <f t="shared" si="204"/>
        <v>Well Aligned</v>
      </c>
    </row>
    <row r="2615" spans="1:25">
      <c r="A2615" s="11" t="s">
        <v>2801</v>
      </c>
      <c r="B2615" s="12" t="s">
        <v>19</v>
      </c>
      <c r="C2615" s="12">
        <v>25</v>
      </c>
      <c r="D2615" s="12" t="s">
        <v>12</v>
      </c>
      <c r="E2615" s="12" t="s">
        <v>49</v>
      </c>
      <c r="F2615" s="12" t="s">
        <v>50</v>
      </c>
      <c r="G2615" s="13">
        <v>43719</v>
      </c>
      <c r="H2615" s="12" t="s">
        <v>301</v>
      </c>
      <c r="I2615" s="12" t="s">
        <v>56</v>
      </c>
      <c r="J2615" s="14" t="s">
        <v>24</v>
      </c>
      <c r="K2615" t="str">
        <f>_xlfn.XLOOKUP(A2615,attrition_cleaned!$A:$A,attrition_cleaned!$B:$B,"Missing")</f>
        <v>No</v>
      </c>
      <c r="L2615" s="13"/>
      <c r="M2615">
        <f>_xlfn.XLOOKUP(A2615,compensation_cleaned!$A:$A,compensation_cleaned!$B:$B,"Missing")</f>
        <v>748665</v>
      </c>
      <c r="N2615">
        <f>_xlfn.XLOOKUP(A2615,compensation_cleaned!$A:$A,compensation_cleaned!$C:$C,"Missing")</f>
        <v>85958</v>
      </c>
      <c r="O2615" t="str">
        <f>_xlfn.XLOOKUP(A2615,compensation_cleaned!$A:$A,compensation_cleaned!$D:$D,"Missing")</f>
        <v>L2</v>
      </c>
      <c r="P2615">
        <f>_xlfn.XLOOKUP(A2615,engagement_pivot!$A:$A,engagement_pivot!$B:$B,"Missing")</f>
        <v>3.5</v>
      </c>
      <c r="Q2615" t="str">
        <f>IF(
  _xlfn.XLOOKUP(A2615, engagement_pivot!A:A, engagement_pivot!C:C, 0) &gt; 0,
  "Yes",
  "No"
)</f>
        <v>Yes</v>
      </c>
      <c r="R2615">
        <f t="shared" si="200"/>
        <v>51</v>
      </c>
      <c r="S2615" t="str">
        <f t="shared" si="201"/>
        <v>37+ months</v>
      </c>
      <c r="T2615">
        <f>_xlfn.XLOOKUP(A2615,performance_pivot!$A:$A,performance_pivot!$B:$B,"Missing")</f>
        <v>3.6666666666666665</v>
      </c>
      <c r="U2615">
        <f>_xlfn.XLOOKUP(A2615,compensation_cleaned!$A:$A,compensation_cleaned!$F:$F,"Missing")</f>
        <v>746435.40070921986</v>
      </c>
      <c r="V2615" t="str">
        <f t="shared" si="202"/>
        <v>Above Avg Pay</v>
      </c>
      <c r="W2615" t="str">
        <f t="shared" si="203"/>
        <v>Low/Avg Performer</v>
      </c>
      <c r="Y2615" t="str">
        <f t="shared" si="204"/>
        <v>Overpaid Low Performer</v>
      </c>
    </row>
    <row r="2616" spans="1:25">
      <c r="A2616" s="7" t="s">
        <v>2802</v>
      </c>
      <c r="B2616" s="8" t="s">
        <v>19</v>
      </c>
      <c r="C2616" s="8">
        <v>43</v>
      </c>
      <c r="D2616" s="8" t="s">
        <v>12</v>
      </c>
      <c r="E2616" s="8" t="s">
        <v>33</v>
      </c>
      <c r="F2616" s="8" t="s">
        <v>112</v>
      </c>
      <c r="G2616" s="9">
        <v>45151</v>
      </c>
      <c r="H2616" s="8" t="s">
        <v>382</v>
      </c>
      <c r="I2616" s="8" t="s">
        <v>56</v>
      </c>
      <c r="J2616" s="10" t="s">
        <v>17</v>
      </c>
      <c r="K2616" t="str">
        <f>_xlfn.XLOOKUP(A2616,attrition_cleaned!$A:$A,attrition_cleaned!$B:$B,"Missing")</f>
        <v>No</v>
      </c>
      <c r="L2616" s="9"/>
      <c r="M2616">
        <f>_xlfn.XLOOKUP(A2616,compensation_cleaned!$A:$A,compensation_cleaned!$B:$B,"Missing")</f>
        <v>587891</v>
      </c>
      <c r="N2616">
        <f>_xlfn.XLOOKUP(A2616,compensation_cleaned!$A:$A,compensation_cleaned!$C:$C,"Missing")</f>
        <v>80405</v>
      </c>
      <c r="O2616" t="str">
        <f>_xlfn.XLOOKUP(A2616,compensation_cleaned!$A:$A,compensation_cleaned!$D:$D,"Missing")</f>
        <v>L1</v>
      </c>
      <c r="P2616">
        <f>_xlfn.XLOOKUP(A2616,engagement_pivot!$A:$A,engagement_pivot!$B:$B,"Missing")</f>
        <v>1.6666666666666667</v>
      </c>
      <c r="Q2616" t="str">
        <f>IF(
  _xlfn.XLOOKUP(A2616, engagement_pivot!A:A, engagement_pivot!C:C, 0) &gt; 0,
  "Yes",
  "No"
)</f>
        <v>Yes</v>
      </c>
      <c r="R2616">
        <f t="shared" si="200"/>
        <v>4</v>
      </c>
      <c r="S2616" t="str">
        <f t="shared" si="201"/>
        <v>0–12 months</v>
      </c>
      <c r="T2616">
        <f>_xlfn.XLOOKUP(A2616,performance_pivot!$A:$A,performance_pivot!$B:$B,"Missing")</f>
        <v>3.3333333333333335</v>
      </c>
      <c r="U2616">
        <f>_xlfn.XLOOKUP(A2616,compensation_cleaned!$A:$A,compensation_cleaned!$F:$F,"Missing")</f>
        <v>499723.03723404254</v>
      </c>
      <c r="V2616" t="str">
        <f t="shared" si="202"/>
        <v>Above Avg Pay</v>
      </c>
      <c r="W2616" t="str">
        <f t="shared" si="203"/>
        <v>Low/Avg Performer</v>
      </c>
      <c r="Y2616" t="str">
        <f t="shared" si="204"/>
        <v>Overpaid Low Performer</v>
      </c>
    </row>
    <row r="2617" spans="1:25">
      <c r="A2617" s="11" t="s">
        <v>2803</v>
      </c>
      <c r="B2617" s="12" t="s">
        <v>19</v>
      </c>
      <c r="C2617" s="12">
        <v>32</v>
      </c>
      <c r="D2617" s="12" t="s">
        <v>20</v>
      </c>
      <c r="E2617" s="12" t="s">
        <v>26</v>
      </c>
      <c r="F2617" s="12" t="s">
        <v>27</v>
      </c>
      <c r="G2617" s="13">
        <v>43999</v>
      </c>
      <c r="H2617" s="12" t="s">
        <v>356</v>
      </c>
      <c r="I2617" s="12" t="s">
        <v>70</v>
      </c>
      <c r="J2617" s="14" t="s">
        <v>24</v>
      </c>
      <c r="K2617" t="str">
        <f>_xlfn.XLOOKUP(A2617,attrition_cleaned!$A:$A,attrition_cleaned!$B:$B,"Missing")</f>
        <v>No</v>
      </c>
      <c r="L2617" s="13"/>
      <c r="M2617">
        <f>_xlfn.XLOOKUP(A2617,compensation_cleaned!$A:$A,compensation_cleaned!$B:$B,"Missing")</f>
        <v>545271</v>
      </c>
      <c r="N2617">
        <f>_xlfn.XLOOKUP(A2617,compensation_cleaned!$A:$A,compensation_cleaned!$C:$C,"Missing")</f>
        <v>66572</v>
      </c>
      <c r="O2617" t="str">
        <f>_xlfn.XLOOKUP(A2617,compensation_cleaned!$A:$A,compensation_cleaned!$D:$D,"Missing")</f>
        <v>L1</v>
      </c>
      <c r="P2617">
        <f>_xlfn.XLOOKUP(A2617,engagement_pivot!$A:$A,engagement_pivot!$B:$B,"Missing")</f>
        <v>2</v>
      </c>
      <c r="Q2617" t="str">
        <f>IF(
  _xlfn.XLOOKUP(A2617, engagement_pivot!A:A, engagement_pivot!C:C, 0) &gt; 0,
  "Yes",
  "No"
)</f>
        <v>Yes</v>
      </c>
      <c r="R2617">
        <f t="shared" si="200"/>
        <v>42</v>
      </c>
      <c r="S2617" t="str">
        <f t="shared" si="201"/>
        <v>37+ months</v>
      </c>
      <c r="T2617">
        <f>_xlfn.XLOOKUP(A2617,performance_pivot!$A:$A,performance_pivot!$B:$B,"Missing")</f>
        <v>2</v>
      </c>
      <c r="U2617">
        <f>_xlfn.XLOOKUP(A2617,compensation_cleaned!$A:$A,compensation_cleaned!$F:$F,"Missing")</f>
        <v>499723.03723404254</v>
      </c>
      <c r="V2617" t="str">
        <f t="shared" si="202"/>
        <v>Above Avg Pay</v>
      </c>
      <c r="W2617" t="str">
        <f t="shared" si="203"/>
        <v>Low/Avg Performer</v>
      </c>
      <c r="Y2617" t="str">
        <f t="shared" si="204"/>
        <v>Overpaid Low Performer</v>
      </c>
    </row>
    <row r="2618" spans="1:25">
      <c r="A2618" s="7" t="s">
        <v>2804</v>
      </c>
      <c r="B2618" s="8" t="s">
        <v>11</v>
      </c>
      <c r="C2618" s="8">
        <v>36</v>
      </c>
      <c r="D2618" s="8" t="s">
        <v>20</v>
      </c>
      <c r="E2618" s="8" t="s">
        <v>13</v>
      </c>
      <c r="F2618" s="8" t="s">
        <v>14</v>
      </c>
      <c r="G2618" s="9">
        <v>45086</v>
      </c>
      <c r="H2618" s="8" t="s">
        <v>292</v>
      </c>
      <c r="I2618" s="8" t="s">
        <v>45</v>
      </c>
      <c r="J2618" s="10" t="s">
        <v>17</v>
      </c>
      <c r="K2618" t="str">
        <f>_xlfn.XLOOKUP(A2618,attrition_cleaned!$A:$A,attrition_cleaned!$B:$B,"Missing")</f>
        <v>No</v>
      </c>
      <c r="L2618" s="9"/>
      <c r="M2618">
        <f>_xlfn.XLOOKUP(A2618,compensation_cleaned!$A:$A,compensation_cleaned!$B:$B,"Missing")</f>
        <v>610629</v>
      </c>
      <c r="N2618">
        <f>_xlfn.XLOOKUP(A2618,compensation_cleaned!$A:$A,compensation_cleaned!$C:$C,"Missing")</f>
        <v>58529</v>
      </c>
      <c r="O2618" t="str">
        <f>_xlfn.XLOOKUP(A2618,compensation_cleaned!$A:$A,compensation_cleaned!$D:$D,"Missing")</f>
        <v>L2</v>
      </c>
      <c r="P2618">
        <f>_xlfn.XLOOKUP(A2618,engagement_pivot!$A:$A,engagement_pivot!$B:$B,"Missing")</f>
        <v>3.6666666666666665</v>
      </c>
      <c r="Q2618" t="str">
        <f>IF(
  _xlfn.XLOOKUP(A2618, engagement_pivot!A:A, engagement_pivot!C:C, 0) &gt; 0,
  "Yes",
  "No"
)</f>
        <v>Yes</v>
      </c>
      <c r="R2618">
        <f t="shared" si="200"/>
        <v>6</v>
      </c>
      <c r="S2618" t="str">
        <f t="shared" si="201"/>
        <v>0–12 months</v>
      </c>
      <c r="T2618">
        <f>_xlfn.XLOOKUP(A2618,performance_pivot!$A:$A,performance_pivot!$B:$B,"Missing")</f>
        <v>4.333333333333333</v>
      </c>
      <c r="U2618">
        <f>_xlfn.XLOOKUP(A2618,compensation_cleaned!$A:$A,compensation_cleaned!$F:$F,"Missing")</f>
        <v>746435.40070921986</v>
      </c>
      <c r="V2618" t="str">
        <f t="shared" si="202"/>
        <v>Below Avg Pay</v>
      </c>
      <c r="W2618" t="str">
        <f t="shared" si="203"/>
        <v>High Performer</v>
      </c>
      <c r="Y2618" t="str">
        <f t="shared" si="204"/>
        <v>Underpaid High Performer</v>
      </c>
    </row>
    <row r="2619" spans="1:25">
      <c r="A2619" s="11" t="s">
        <v>2805</v>
      </c>
      <c r="B2619" s="12" t="s">
        <v>19</v>
      </c>
      <c r="C2619" s="12">
        <v>42</v>
      </c>
      <c r="D2619" s="12" t="s">
        <v>12</v>
      </c>
      <c r="E2619" s="12" t="s">
        <v>37</v>
      </c>
      <c r="F2619" s="12" t="s">
        <v>38</v>
      </c>
      <c r="G2619" s="13">
        <v>43806</v>
      </c>
      <c r="H2619" s="12" t="s">
        <v>142</v>
      </c>
      <c r="I2619" s="12" t="s">
        <v>16</v>
      </c>
      <c r="J2619" s="14" t="s">
        <v>17</v>
      </c>
      <c r="K2619" t="str">
        <f>_xlfn.XLOOKUP(A2619,attrition_cleaned!$A:$A,attrition_cleaned!$B:$B,"Missing")</f>
        <v>Yes</v>
      </c>
      <c r="L2619" s="13">
        <v>44494</v>
      </c>
      <c r="M2619">
        <f>_xlfn.XLOOKUP(A2619,compensation_cleaned!$A:$A,compensation_cleaned!$B:$B,"Missing")</f>
        <v>1588698</v>
      </c>
      <c r="N2619">
        <f>_xlfn.XLOOKUP(A2619,compensation_cleaned!$A:$A,compensation_cleaned!$C:$C,"Missing")</f>
        <v>149709</v>
      </c>
      <c r="O2619" t="str">
        <f>_xlfn.XLOOKUP(A2619,compensation_cleaned!$A:$A,compensation_cleaned!$D:$D,"Missing")</f>
        <v>L4</v>
      </c>
      <c r="P2619">
        <f>_xlfn.XLOOKUP(A2619,engagement_pivot!$A:$A,engagement_pivot!$B:$B,"Missing")</f>
        <v>3</v>
      </c>
      <c r="Q2619" t="str">
        <f>IF(
  _xlfn.XLOOKUP(A2619, engagement_pivot!A:A, engagement_pivot!C:C, 0) &gt; 0,
  "Yes",
  "No"
)</f>
        <v>Yes</v>
      </c>
      <c r="R2619">
        <f t="shared" si="200"/>
        <v>22</v>
      </c>
      <c r="S2619" t="str">
        <f t="shared" si="201"/>
        <v>13–36 months</v>
      </c>
      <c r="T2619">
        <f>_xlfn.XLOOKUP(A2619,performance_pivot!$A:$A,performance_pivot!$B:$B,"Missing")</f>
        <v>4</v>
      </c>
      <c r="U2619">
        <f>_xlfn.XLOOKUP(A2619,compensation_cleaned!$A:$A,compensation_cleaned!$F:$F,"Missing")</f>
        <v>1044648.4727722772</v>
      </c>
      <c r="V2619" t="str">
        <f t="shared" si="202"/>
        <v>Above Avg Pay</v>
      </c>
      <c r="W2619" t="str">
        <f t="shared" si="203"/>
        <v>High Performer</v>
      </c>
      <c r="Y2619" t="str">
        <f t="shared" si="204"/>
        <v>Well Aligned</v>
      </c>
    </row>
    <row r="2620" spans="1:25">
      <c r="A2620" s="7" t="s">
        <v>2806</v>
      </c>
      <c r="B2620" s="8" t="s">
        <v>11</v>
      </c>
      <c r="C2620" s="8">
        <v>29</v>
      </c>
      <c r="D2620" s="8" t="s">
        <v>12</v>
      </c>
      <c r="E2620" s="8" t="s">
        <v>49</v>
      </c>
      <c r="F2620" s="8" t="s">
        <v>50</v>
      </c>
      <c r="G2620" s="9">
        <v>44221</v>
      </c>
      <c r="H2620" s="8" t="s">
        <v>656</v>
      </c>
      <c r="I2620" s="8" t="s">
        <v>70</v>
      </c>
      <c r="J2620" s="10" t="s">
        <v>24</v>
      </c>
      <c r="K2620" t="str">
        <f>_xlfn.XLOOKUP(A2620,attrition_cleaned!$A:$A,attrition_cleaned!$B:$B,"Missing")</f>
        <v>No</v>
      </c>
      <c r="L2620" s="9"/>
      <c r="M2620">
        <f>_xlfn.XLOOKUP(A2620,compensation_cleaned!$A:$A,compensation_cleaned!$B:$B,"Missing")</f>
        <v>965331</v>
      </c>
      <c r="N2620">
        <f>_xlfn.XLOOKUP(A2620,compensation_cleaned!$A:$A,compensation_cleaned!$C:$C,"Missing")</f>
        <v>139803</v>
      </c>
      <c r="O2620" t="str">
        <f>_xlfn.XLOOKUP(A2620,compensation_cleaned!$A:$A,compensation_cleaned!$D:$D,"Missing")</f>
        <v>L3</v>
      </c>
      <c r="P2620">
        <f>_xlfn.XLOOKUP(A2620,engagement_pivot!$A:$A,engagement_pivot!$B:$B,"Missing")</f>
        <v>3</v>
      </c>
      <c r="Q2620" t="str">
        <f>IF(
  _xlfn.XLOOKUP(A2620, engagement_pivot!A:A, engagement_pivot!C:C, 0) &gt; 0,
  "Yes",
  "No"
)</f>
        <v>Yes</v>
      </c>
      <c r="R2620">
        <f t="shared" si="200"/>
        <v>35</v>
      </c>
      <c r="S2620" t="str">
        <f t="shared" si="201"/>
        <v>13–36 months</v>
      </c>
      <c r="T2620">
        <f>_xlfn.XLOOKUP(A2620,performance_pivot!$A:$A,performance_pivot!$B:$B,"Missing")</f>
        <v>3.75</v>
      </c>
      <c r="U2620">
        <f>_xlfn.XLOOKUP(A2620,compensation_cleaned!$A:$A,compensation_cleaned!$F:$F,"Missing")</f>
        <v>1044648.4727722772</v>
      </c>
      <c r="V2620" t="str">
        <f t="shared" si="202"/>
        <v>Below Avg Pay</v>
      </c>
      <c r="W2620" t="str">
        <f t="shared" si="203"/>
        <v>Low/Avg Performer</v>
      </c>
      <c r="Y2620" t="str">
        <f t="shared" si="204"/>
        <v>Low Pay &amp; Low Performance</v>
      </c>
    </row>
    <row r="2621" spans="1:25">
      <c r="A2621" s="11" t="s">
        <v>2807</v>
      </c>
      <c r="B2621" s="12" t="s">
        <v>11</v>
      </c>
      <c r="C2621" s="12">
        <v>35</v>
      </c>
      <c r="D2621" s="12" t="s">
        <v>12</v>
      </c>
      <c r="E2621" s="12" t="s">
        <v>13</v>
      </c>
      <c r="F2621" s="12" t="s">
        <v>21</v>
      </c>
      <c r="G2621" s="13">
        <v>44764</v>
      </c>
      <c r="H2621" s="12" t="s">
        <v>244</v>
      </c>
      <c r="I2621" s="12" t="s">
        <v>45</v>
      </c>
      <c r="J2621" s="14" t="s">
        <v>24</v>
      </c>
      <c r="K2621" t="str">
        <f>_xlfn.XLOOKUP(A2621,attrition_cleaned!$A:$A,attrition_cleaned!$B:$B,"Missing")</f>
        <v>Yes</v>
      </c>
      <c r="L2621" s="13">
        <v>46418</v>
      </c>
      <c r="M2621">
        <f>_xlfn.XLOOKUP(A2621,compensation_cleaned!$A:$A,compensation_cleaned!$B:$B,"Missing")</f>
        <v>693356</v>
      </c>
      <c r="N2621">
        <f>_xlfn.XLOOKUP(A2621,compensation_cleaned!$A:$A,compensation_cleaned!$C:$C,"Missing")</f>
        <v>98165</v>
      </c>
      <c r="O2621" t="str">
        <f>_xlfn.XLOOKUP(A2621,compensation_cleaned!$A:$A,compensation_cleaned!$D:$D,"Missing")</f>
        <v>L2</v>
      </c>
      <c r="P2621">
        <f>_xlfn.XLOOKUP(A2621,engagement_pivot!$A:$A,engagement_pivot!$B:$B,"Missing")</f>
        <v>3</v>
      </c>
      <c r="Q2621" t="str">
        <f>IF(
  _xlfn.XLOOKUP(A2621, engagement_pivot!A:A, engagement_pivot!C:C, 0) &gt; 0,
  "Yes",
  "No"
)</f>
        <v>Yes</v>
      </c>
      <c r="R2621">
        <f t="shared" si="200"/>
        <v>54</v>
      </c>
      <c r="S2621" t="str">
        <f t="shared" si="201"/>
        <v>37+ months</v>
      </c>
      <c r="T2621">
        <f>_xlfn.XLOOKUP(A2621,performance_pivot!$A:$A,performance_pivot!$B:$B,"Missing")</f>
        <v>3</v>
      </c>
      <c r="U2621">
        <f>_xlfn.XLOOKUP(A2621,compensation_cleaned!$A:$A,compensation_cleaned!$F:$F,"Missing")</f>
        <v>746435.40070921986</v>
      </c>
      <c r="V2621" t="str">
        <f t="shared" si="202"/>
        <v>Below Avg Pay</v>
      </c>
      <c r="W2621" t="str">
        <f t="shared" si="203"/>
        <v>Low/Avg Performer</v>
      </c>
      <c r="Y2621" t="str">
        <f t="shared" si="204"/>
        <v>Low Pay &amp; Low Performance</v>
      </c>
    </row>
    <row r="2622" spans="1:25">
      <c r="A2622" s="7" t="s">
        <v>2808</v>
      </c>
      <c r="B2622" s="8" t="s">
        <v>19</v>
      </c>
      <c r="C2622" s="8">
        <v>26</v>
      </c>
      <c r="D2622" s="8" t="s">
        <v>12</v>
      </c>
      <c r="E2622" s="8" t="s">
        <v>49</v>
      </c>
      <c r="F2622" s="8" t="s">
        <v>65</v>
      </c>
      <c r="G2622" s="9">
        <v>44681</v>
      </c>
      <c r="H2622" s="8" t="s">
        <v>220</v>
      </c>
      <c r="I2622" s="8" t="s">
        <v>16</v>
      </c>
      <c r="J2622" s="10" t="s">
        <v>24</v>
      </c>
      <c r="K2622" t="str">
        <f>_xlfn.XLOOKUP(A2622,attrition_cleaned!$A:$A,attrition_cleaned!$B:$B,"Missing")</f>
        <v>No</v>
      </c>
      <c r="L2622" s="9"/>
      <c r="M2622">
        <f>_xlfn.XLOOKUP(A2622,compensation_cleaned!$A:$A,compensation_cleaned!$B:$B,"Missing")</f>
        <v>815898</v>
      </c>
      <c r="N2622">
        <f>_xlfn.XLOOKUP(A2622,compensation_cleaned!$A:$A,compensation_cleaned!$C:$C,"Missing")</f>
        <v>53709</v>
      </c>
      <c r="O2622" t="str">
        <f>_xlfn.XLOOKUP(A2622,compensation_cleaned!$A:$A,compensation_cleaned!$D:$D,"Missing")</f>
        <v>L2</v>
      </c>
      <c r="P2622">
        <f>_xlfn.XLOOKUP(A2622,engagement_pivot!$A:$A,engagement_pivot!$B:$B,"Missing")</f>
        <v>2</v>
      </c>
      <c r="Q2622" t="str">
        <f>IF(
  _xlfn.XLOOKUP(A2622, engagement_pivot!A:A, engagement_pivot!C:C, 0) &gt; 0,
  "Yes",
  "No"
)</f>
        <v>Yes</v>
      </c>
      <c r="R2622">
        <f t="shared" si="200"/>
        <v>20</v>
      </c>
      <c r="S2622" t="str">
        <f t="shared" si="201"/>
        <v>13–36 months</v>
      </c>
      <c r="T2622">
        <f>_xlfn.XLOOKUP(A2622,performance_pivot!$A:$A,performance_pivot!$B:$B,"Missing")</f>
        <v>3.5</v>
      </c>
      <c r="U2622">
        <f>_xlfn.XLOOKUP(A2622,compensation_cleaned!$A:$A,compensation_cleaned!$F:$F,"Missing")</f>
        <v>746435.40070921986</v>
      </c>
      <c r="V2622" t="str">
        <f t="shared" si="202"/>
        <v>Above Avg Pay</v>
      </c>
      <c r="W2622" t="str">
        <f t="shared" si="203"/>
        <v>Low/Avg Performer</v>
      </c>
      <c r="Y2622" t="str">
        <f t="shared" si="204"/>
        <v>Overpaid Low Performer</v>
      </c>
    </row>
    <row r="2623" spans="1:25">
      <c r="A2623" s="11" t="s">
        <v>2809</v>
      </c>
      <c r="B2623" s="12" t="s">
        <v>19</v>
      </c>
      <c r="C2623" s="12">
        <v>23</v>
      </c>
      <c r="D2623" s="12" t="s">
        <v>12</v>
      </c>
      <c r="E2623" s="12" t="s">
        <v>37</v>
      </c>
      <c r="F2623" s="12" t="s">
        <v>43</v>
      </c>
      <c r="G2623" s="13">
        <v>44210</v>
      </c>
      <c r="H2623" s="12" t="s">
        <v>358</v>
      </c>
      <c r="I2623" s="12" t="s">
        <v>23</v>
      </c>
      <c r="J2623" s="14" t="s">
        <v>17</v>
      </c>
      <c r="K2623" t="str">
        <f>_xlfn.XLOOKUP(A2623,attrition_cleaned!$A:$A,attrition_cleaned!$B:$B,"Missing")</f>
        <v>Yes</v>
      </c>
      <c r="L2623" s="13">
        <v>45501</v>
      </c>
      <c r="M2623">
        <f>_xlfn.XLOOKUP(A2623,compensation_cleaned!$A:$A,compensation_cleaned!$B:$B,"Missing")</f>
        <v>1548597</v>
      </c>
      <c r="N2623">
        <f>_xlfn.XLOOKUP(A2623,compensation_cleaned!$A:$A,compensation_cleaned!$C:$C,"Missing")</f>
        <v>161085</v>
      </c>
      <c r="O2623" t="str">
        <f>_xlfn.XLOOKUP(A2623,compensation_cleaned!$A:$A,compensation_cleaned!$D:$D,"Missing")</f>
        <v>L4</v>
      </c>
      <c r="P2623">
        <f>_xlfn.XLOOKUP(A2623,engagement_pivot!$A:$A,engagement_pivot!$B:$B,"Missing")</f>
        <v>2</v>
      </c>
      <c r="Q2623" t="str">
        <f>IF(
  _xlfn.XLOOKUP(A2623, engagement_pivot!A:A, engagement_pivot!C:C, 0) &gt; 0,
  "Yes",
  "No"
)</f>
        <v>Yes</v>
      </c>
      <c r="R2623">
        <f t="shared" si="200"/>
        <v>42</v>
      </c>
      <c r="S2623" t="str">
        <f t="shared" si="201"/>
        <v>37+ months</v>
      </c>
      <c r="T2623">
        <f>_xlfn.XLOOKUP(A2623,performance_pivot!$A:$A,performance_pivot!$B:$B,"Missing")</f>
        <v>3</v>
      </c>
      <c r="U2623">
        <f>_xlfn.XLOOKUP(A2623,compensation_cleaned!$A:$A,compensation_cleaned!$F:$F,"Missing")</f>
        <v>1044648.4727722772</v>
      </c>
      <c r="V2623" t="str">
        <f t="shared" si="202"/>
        <v>Above Avg Pay</v>
      </c>
      <c r="W2623" t="str">
        <f t="shared" si="203"/>
        <v>Low/Avg Performer</v>
      </c>
      <c r="Y2623" t="str">
        <f t="shared" si="204"/>
        <v>Overpaid Low Performer</v>
      </c>
    </row>
    <row r="2624" spans="1:25">
      <c r="A2624" s="7" t="s">
        <v>2810</v>
      </c>
      <c r="B2624" s="8" t="s">
        <v>19</v>
      </c>
      <c r="C2624" s="8">
        <v>29</v>
      </c>
      <c r="D2624" s="8" t="s">
        <v>12</v>
      </c>
      <c r="E2624" s="8" t="s">
        <v>49</v>
      </c>
      <c r="F2624" s="8" t="s">
        <v>50</v>
      </c>
      <c r="G2624" s="9">
        <v>43550</v>
      </c>
      <c r="H2624" s="8" t="s">
        <v>422</v>
      </c>
      <c r="I2624" s="8" t="s">
        <v>56</v>
      </c>
      <c r="J2624" s="10" t="s">
        <v>24</v>
      </c>
      <c r="K2624" t="str">
        <f>_xlfn.XLOOKUP(A2624,attrition_cleaned!$A:$A,attrition_cleaned!$B:$B,"Missing")</f>
        <v>No</v>
      </c>
      <c r="L2624" s="9"/>
      <c r="M2624">
        <f>_xlfn.XLOOKUP(A2624,compensation_cleaned!$A:$A,compensation_cleaned!$B:$B,"Missing")</f>
        <v>1433517</v>
      </c>
      <c r="N2624">
        <f>_xlfn.XLOOKUP(A2624,compensation_cleaned!$A:$A,compensation_cleaned!$C:$C,"Missing")</f>
        <v>150905</v>
      </c>
      <c r="O2624" t="str">
        <f>_xlfn.XLOOKUP(A2624,compensation_cleaned!$A:$A,compensation_cleaned!$D:$D,"Missing")</f>
        <v>L4</v>
      </c>
      <c r="P2624">
        <f>_xlfn.XLOOKUP(A2624,engagement_pivot!$A:$A,engagement_pivot!$B:$B,"Missing")</f>
        <v>3</v>
      </c>
      <c r="Q2624" t="str">
        <f>IF(
  _xlfn.XLOOKUP(A2624, engagement_pivot!A:A, engagement_pivot!C:C, 0) &gt; 0,
  "Yes",
  "No"
)</f>
        <v>Yes</v>
      </c>
      <c r="R2624">
        <f t="shared" si="200"/>
        <v>57</v>
      </c>
      <c r="S2624" t="str">
        <f t="shared" si="201"/>
        <v>37+ months</v>
      </c>
      <c r="T2624">
        <f>_xlfn.XLOOKUP(A2624,performance_pivot!$A:$A,performance_pivot!$B:$B,"Missing")</f>
        <v>3.3333333333333335</v>
      </c>
      <c r="U2624">
        <f>_xlfn.XLOOKUP(A2624,compensation_cleaned!$A:$A,compensation_cleaned!$F:$F,"Missing")</f>
        <v>1044648.4727722772</v>
      </c>
      <c r="V2624" t="str">
        <f t="shared" si="202"/>
        <v>Above Avg Pay</v>
      </c>
      <c r="W2624" t="str">
        <f t="shared" si="203"/>
        <v>Low/Avg Performer</v>
      </c>
      <c r="Y2624" t="str">
        <f t="shared" si="204"/>
        <v>Overpaid Low Performer</v>
      </c>
    </row>
    <row r="2625" spans="1:25">
      <c r="A2625" s="11" t="s">
        <v>2811</v>
      </c>
      <c r="B2625" s="12" t="s">
        <v>19</v>
      </c>
      <c r="C2625" s="12">
        <v>29</v>
      </c>
      <c r="D2625" s="12" t="s">
        <v>12</v>
      </c>
      <c r="E2625" s="12" t="s">
        <v>49</v>
      </c>
      <c r="F2625" s="12" t="s">
        <v>65</v>
      </c>
      <c r="G2625" s="13">
        <v>44757</v>
      </c>
      <c r="H2625" s="12" t="s">
        <v>429</v>
      </c>
      <c r="I2625" s="12" t="s">
        <v>16</v>
      </c>
      <c r="J2625" s="14" t="s">
        <v>24</v>
      </c>
      <c r="K2625" t="str">
        <f>_xlfn.XLOOKUP(A2625,attrition_cleaned!$A:$A,attrition_cleaned!$B:$B,"Missing")</f>
        <v>No</v>
      </c>
      <c r="L2625" s="13"/>
      <c r="M2625">
        <f>_xlfn.XLOOKUP(A2625,compensation_cleaned!$A:$A,compensation_cleaned!$B:$B,"Missing")</f>
        <v>730542</v>
      </c>
      <c r="N2625">
        <f>_xlfn.XLOOKUP(A2625,compensation_cleaned!$A:$A,compensation_cleaned!$C:$C,"Missing")</f>
        <v>52548</v>
      </c>
      <c r="O2625" t="str">
        <f>_xlfn.XLOOKUP(A2625,compensation_cleaned!$A:$A,compensation_cleaned!$D:$D,"Missing")</f>
        <v>L2</v>
      </c>
      <c r="P2625">
        <f>_xlfn.XLOOKUP(A2625,engagement_pivot!$A:$A,engagement_pivot!$B:$B,"Missing")</f>
        <v>3.6666666666666665</v>
      </c>
      <c r="Q2625" t="str">
        <f>IF(
  _xlfn.XLOOKUP(A2625, engagement_pivot!A:A, engagement_pivot!C:C, 0) &gt; 0,
  "Yes",
  "No"
)</f>
        <v>Yes</v>
      </c>
      <c r="R2625">
        <f t="shared" si="200"/>
        <v>17</v>
      </c>
      <c r="S2625" t="str">
        <f t="shared" si="201"/>
        <v>13–36 months</v>
      </c>
      <c r="T2625">
        <f>_xlfn.XLOOKUP(A2625,performance_pivot!$A:$A,performance_pivot!$B:$B,"Missing")</f>
        <v>3.75</v>
      </c>
      <c r="U2625">
        <f>_xlfn.XLOOKUP(A2625,compensation_cleaned!$A:$A,compensation_cleaned!$F:$F,"Missing")</f>
        <v>746435.40070921986</v>
      </c>
      <c r="V2625" t="str">
        <f t="shared" si="202"/>
        <v>Below Avg Pay</v>
      </c>
      <c r="W2625" t="str">
        <f t="shared" si="203"/>
        <v>Low/Avg Performer</v>
      </c>
      <c r="Y2625" t="str">
        <f t="shared" si="204"/>
        <v>Low Pay &amp; Low Performance</v>
      </c>
    </row>
    <row r="2626" spans="1:25">
      <c r="A2626" s="7" t="s">
        <v>2812</v>
      </c>
      <c r="B2626" s="8" t="s">
        <v>19</v>
      </c>
      <c r="C2626" s="8">
        <v>23</v>
      </c>
      <c r="D2626" s="8" t="s">
        <v>12</v>
      </c>
      <c r="E2626" s="8" t="s">
        <v>26</v>
      </c>
      <c r="F2626" s="8" t="s">
        <v>27</v>
      </c>
      <c r="G2626" s="9">
        <v>43217</v>
      </c>
      <c r="H2626" s="8" t="s">
        <v>159</v>
      </c>
      <c r="I2626" s="8" t="s">
        <v>16</v>
      </c>
      <c r="J2626" s="10" t="s">
        <v>17</v>
      </c>
      <c r="K2626" t="str">
        <f>_xlfn.XLOOKUP(A2626,attrition_cleaned!$A:$A,attrition_cleaned!$B:$B,"Missing")</f>
        <v>No</v>
      </c>
      <c r="L2626" s="9"/>
      <c r="M2626">
        <f>_xlfn.XLOOKUP(A2626,compensation_cleaned!$A:$A,compensation_cleaned!$B:$B,"Missing")</f>
        <v>996600</v>
      </c>
      <c r="N2626">
        <f>_xlfn.XLOOKUP(A2626,compensation_cleaned!$A:$A,compensation_cleaned!$C:$C,"Missing")</f>
        <v>143304</v>
      </c>
      <c r="O2626" t="str">
        <f>_xlfn.XLOOKUP(A2626,compensation_cleaned!$A:$A,compensation_cleaned!$D:$D,"Missing")</f>
        <v>L3</v>
      </c>
      <c r="P2626">
        <f>_xlfn.XLOOKUP(A2626,engagement_pivot!$A:$A,engagement_pivot!$B:$B,"Missing")</f>
        <v>4</v>
      </c>
      <c r="Q2626" t="str">
        <f>IF(
  _xlfn.XLOOKUP(A2626, engagement_pivot!A:A, engagement_pivot!C:C, 0) &gt; 0,
  "Yes",
  "No"
)</f>
        <v>Yes</v>
      </c>
      <c r="R2626">
        <f t="shared" si="200"/>
        <v>68</v>
      </c>
      <c r="S2626" t="str">
        <f t="shared" si="201"/>
        <v>37+ months</v>
      </c>
      <c r="T2626">
        <f>_xlfn.XLOOKUP(A2626,performance_pivot!$A:$A,performance_pivot!$B:$B,"Missing")</f>
        <v>2.3333333333333335</v>
      </c>
      <c r="U2626">
        <f>_xlfn.XLOOKUP(A2626,compensation_cleaned!$A:$A,compensation_cleaned!$F:$F,"Missing")</f>
        <v>1044648.4727722772</v>
      </c>
      <c r="V2626" t="str">
        <f t="shared" si="202"/>
        <v>Below Avg Pay</v>
      </c>
      <c r="W2626" t="str">
        <f t="shared" si="203"/>
        <v>Low/Avg Performer</v>
      </c>
      <c r="Y2626" t="str">
        <f t="shared" si="204"/>
        <v>Low Pay &amp; Low Performance</v>
      </c>
    </row>
    <row r="2627" spans="1:25">
      <c r="A2627" s="11" t="s">
        <v>2813</v>
      </c>
      <c r="B2627" s="12" t="s">
        <v>11</v>
      </c>
      <c r="C2627" s="12">
        <v>39</v>
      </c>
      <c r="D2627" s="12" t="s">
        <v>20</v>
      </c>
      <c r="E2627" s="12" t="s">
        <v>26</v>
      </c>
      <c r="F2627" s="12" t="s">
        <v>27</v>
      </c>
      <c r="G2627" s="13">
        <v>43076</v>
      </c>
      <c r="H2627" s="12" t="s">
        <v>86</v>
      </c>
      <c r="I2627" s="12" t="s">
        <v>56</v>
      </c>
      <c r="J2627" s="14" t="s">
        <v>24</v>
      </c>
      <c r="K2627" t="str">
        <f>_xlfn.XLOOKUP(A2627,attrition_cleaned!$A:$A,attrition_cleaned!$B:$B,"Missing")</f>
        <v>Yes</v>
      </c>
      <c r="L2627" s="13">
        <v>43773</v>
      </c>
      <c r="M2627">
        <f>_xlfn.XLOOKUP(A2627,compensation_cleaned!$A:$A,compensation_cleaned!$B:$B,"Missing")</f>
        <v>764298</v>
      </c>
      <c r="N2627">
        <f>_xlfn.XLOOKUP(A2627,compensation_cleaned!$A:$A,compensation_cleaned!$C:$C,"Missing")</f>
        <v>112274</v>
      </c>
      <c r="O2627" t="str">
        <f>_xlfn.XLOOKUP(A2627,compensation_cleaned!$A:$A,compensation_cleaned!$D:$D,"Missing")</f>
        <v>L2</v>
      </c>
      <c r="P2627">
        <f>_xlfn.XLOOKUP(A2627,engagement_pivot!$A:$A,engagement_pivot!$B:$B,"Missing")</f>
        <v>3.6666666666666665</v>
      </c>
      <c r="Q2627" t="str">
        <f>IF(
  _xlfn.XLOOKUP(A2627, engagement_pivot!A:A, engagement_pivot!C:C, 0) &gt; 0,
  "Yes",
  "No"
)</f>
        <v>Yes</v>
      </c>
      <c r="R2627">
        <f t="shared" ref="R2627:R2690" si="205">IF(K2627="Yes",DATEDIF(G2627,L2627,"M"),DATEDIF(G2627,DATE(2023,12,31),"M"))</f>
        <v>22</v>
      </c>
      <c r="S2627" t="str">
        <f t="shared" ref="S2627:S2690" si="206">IF(R2627&lt;=12,"0–12 months",
 IF(R2627&lt;=36,"13–36 months","37+ months"))</f>
        <v>13–36 months</v>
      </c>
      <c r="T2627">
        <f>_xlfn.XLOOKUP(A2627,performance_pivot!$A:$A,performance_pivot!$B:$B,"Missing")</f>
        <v>2.6666666666666665</v>
      </c>
      <c r="U2627">
        <f>_xlfn.XLOOKUP(A2627,compensation_cleaned!$A:$A,compensation_cleaned!$F:$F,"Missing")</f>
        <v>746435.40070921986</v>
      </c>
      <c r="V2627" t="str">
        <f t="shared" ref="V2627:V2690" si="207">IF(M2627&gt;U2627,"Above Avg Pay","Below Avg Pay")</f>
        <v>Above Avg Pay</v>
      </c>
      <c r="W2627" t="str">
        <f t="shared" ref="W2627:W2690" si="208">IF(T2627&gt;=4,"High Performer","Low/Avg Performer")</f>
        <v>Low/Avg Performer</v>
      </c>
      <c r="Y2627" t="str">
        <f t="shared" si="204"/>
        <v>Overpaid Low Performer</v>
      </c>
    </row>
    <row r="2628" spans="1:25">
      <c r="A2628" s="7" t="s">
        <v>2814</v>
      </c>
      <c r="B2628" s="8" t="s">
        <v>11</v>
      </c>
      <c r="C2628" s="8">
        <v>42</v>
      </c>
      <c r="D2628" s="8" t="s">
        <v>20</v>
      </c>
      <c r="E2628" s="8" t="s">
        <v>37</v>
      </c>
      <c r="F2628" s="8" t="s">
        <v>38</v>
      </c>
      <c r="G2628" s="9">
        <v>45231</v>
      </c>
      <c r="H2628" s="8" t="s">
        <v>60</v>
      </c>
      <c r="I2628" s="8" t="s">
        <v>23</v>
      </c>
      <c r="J2628" s="10" t="s">
        <v>24</v>
      </c>
      <c r="K2628" t="str">
        <f>_xlfn.XLOOKUP(A2628,attrition_cleaned!$A:$A,attrition_cleaned!$B:$B,"Missing")</f>
        <v>No</v>
      </c>
      <c r="L2628" s="9"/>
      <c r="M2628">
        <f>_xlfn.XLOOKUP(A2628,compensation_cleaned!$A:$A,compensation_cleaned!$B:$B,"Missing")</f>
        <v>1100350</v>
      </c>
      <c r="N2628">
        <f>_xlfn.XLOOKUP(A2628,compensation_cleaned!$A:$A,compensation_cleaned!$C:$C,"Missing")</f>
        <v>75368</v>
      </c>
      <c r="O2628" t="str">
        <f>_xlfn.XLOOKUP(A2628,compensation_cleaned!$A:$A,compensation_cleaned!$D:$D,"Missing")</f>
        <v>L3</v>
      </c>
      <c r="P2628">
        <f>_xlfn.XLOOKUP(A2628,engagement_pivot!$A:$A,engagement_pivot!$B:$B,"Missing")</f>
        <v>1</v>
      </c>
      <c r="Q2628" t="str">
        <f>IF(
  _xlfn.XLOOKUP(A2628, engagement_pivot!A:A, engagement_pivot!C:C, 0) &gt; 0,
  "Yes",
  "No"
)</f>
        <v>Yes</v>
      </c>
      <c r="R2628">
        <f t="shared" si="205"/>
        <v>1</v>
      </c>
      <c r="S2628" t="str">
        <f t="shared" si="206"/>
        <v>0–12 months</v>
      </c>
      <c r="T2628">
        <f>_xlfn.XLOOKUP(A2628,performance_pivot!$A:$A,performance_pivot!$B:$B,"Missing")</f>
        <v>4</v>
      </c>
      <c r="U2628">
        <f>_xlfn.XLOOKUP(A2628,compensation_cleaned!$A:$A,compensation_cleaned!$F:$F,"Missing")</f>
        <v>1044648.4727722772</v>
      </c>
      <c r="V2628" t="str">
        <f t="shared" si="207"/>
        <v>Above Avg Pay</v>
      </c>
      <c r="W2628" t="str">
        <f t="shared" si="208"/>
        <v>High Performer</v>
      </c>
      <c r="Y2628" t="str">
        <f t="shared" ref="Y2628:Y2691" si="209">IF(
 AND(V2628="Above Avg Pay",W2628="High Performer"),"Well Aligned",
 IF(
  AND(V2628="Below Avg Pay",W2628="High Performer"),"Underpaid High Performer",
  IF(
   AND(V2628="Above Avg Pay",W2628="Low/Avg Performer"),"Overpaid Low Performer",
   "Low Pay &amp; Low Performance"
  )
 )
)</f>
        <v>Well Aligned</v>
      </c>
    </row>
    <row r="2629" spans="1:25">
      <c r="A2629" s="11" t="s">
        <v>2815</v>
      </c>
      <c r="B2629" s="12" t="s">
        <v>19</v>
      </c>
      <c r="C2629" s="12">
        <v>34</v>
      </c>
      <c r="D2629" s="12" t="s">
        <v>20</v>
      </c>
      <c r="E2629" s="12" t="s">
        <v>33</v>
      </c>
      <c r="F2629" s="12" t="s">
        <v>34</v>
      </c>
      <c r="G2629" s="13">
        <v>43407</v>
      </c>
      <c r="H2629" s="12" t="s">
        <v>102</v>
      </c>
      <c r="I2629" s="12" t="s">
        <v>31</v>
      </c>
      <c r="J2629" s="14" t="s">
        <v>24</v>
      </c>
      <c r="K2629" t="str">
        <f>_xlfn.XLOOKUP(A2629,attrition_cleaned!$A:$A,attrition_cleaned!$B:$B,"Missing")</f>
        <v>No</v>
      </c>
      <c r="L2629" s="13"/>
      <c r="M2629">
        <f>_xlfn.XLOOKUP(A2629,compensation_cleaned!$A:$A,compensation_cleaned!$B:$B,"Missing")</f>
        <v>443931</v>
      </c>
      <c r="N2629">
        <f>_xlfn.XLOOKUP(A2629,compensation_cleaned!$A:$A,compensation_cleaned!$C:$C,"Missing")</f>
        <v>54787</v>
      </c>
      <c r="O2629" t="str">
        <f>_xlfn.XLOOKUP(A2629,compensation_cleaned!$A:$A,compensation_cleaned!$D:$D,"Missing")</f>
        <v>L1</v>
      </c>
      <c r="P2629">
        <f>_xlfn.XLOOKUP(A2629,engagement_pivot!$A:$A,engagement_pivot!$B:$B,"Missing")</f>
        <v>3</v>
      </c>
      <c r="Q2629" t="str">
        <f>IF(
  _xlfn.XLOOKUP(A2629, engagement_pivot!A:A, engagement_pivot!C:C, 0) &gt; 0,
  "Yes",
  "No"
)</f>
        <v>Yes</v>
      </c>
      <c r="R2629">
        <f t="shared" si="205"/>
        <v>61</v>
      </c>
      <c r="S2629" t="str">
        <f t="shared" si="206"/>
        <v>37+ months</v>
      </c>
      <c r="T2629">
        <f>_xlfn.XLOOKUP(A2629,performance_pivot!$A:$A,performance_pivot!$B:$B,"Missing")</f>
        <v>4.5</v>
      </c>
      <c r="U2629">
        <f>_xlfn.XLOOKUP(A2629,compensation_cleaned!$A:$A,compensation_cleaned!$F:$F,"Missing")</f>
        <v>499723.03723404254</v>
      </c>
      <c r="V2629" t="str">
        <f t="shared" si="207"/>
        <v>Below Avg Pay</v>
      </c>
      <c r="W2629" t="str">
        <f t="shared" si="208"/>
        <v>High Performer</v>
      </c>
      <c r="Y2629" t="str">
        <f t="shared" si="209"/>
        <v>Underpaid High Performer</v>
      </c>
    </row>
    <row r="2630" spans="1:25">
      <c r="A2630" s="7" t="s">
        <v>2816</v>
      </c>
      <c r="B2630" s="8" t="s">
        <v>19</v>
      </c>
      <c r="C2630" s="8">
        <v>39</v>
      </c>
      <c r="D2630" s="8" t="s">
        <v>20</v>
      </c>
      <c r="E2630" s="8" t="s">
        <v>49</v>
      </c>
      <c r="F2630" s="8" t="s">
        <v>65</v>
      </c>
      <c r="G2630" s="9">
        <v>44378</v>
      </c>
      <c r="H2630" s="8" t="s">
        <v>55</v>
      </c>
      <c r="I2630" s="8" t="s">
        <v>45</v>
      </c>
      <c r="J2630" s="10" t="s">
        <v>24</v>
      </c>
      <c r="K2630" t="str">
        <f>_xlfn.XLOOKUP(A2630,attrition_cleaned!$A:$A,attrition_cleaned!$B:$B,"Missing")</f>
        <v>No</v>
      </c>
      <c r="L2630" s="9"/>
      <c r="M2630">
        <f>_xlfn.XLOOKUP(A2630,compensation_cleaned!$A:$A,compensation_cleaned!$B:$B,"Missing")</f>
        <v>626737</v>
      </c>
      <c r="N2630">
        <f>_xlfn.XLOOKUP(A2630,compensation_cleaned!$A:$A,compensation_cleaned!$C:$C,"Missing")</f>
        <v>42414</v>
      </c>
      <c r="O2630" t="str">
        <f>_xlfn.XLOOKUP(A2630,compensation_cleaned!$A:$A,compensation_cleaned!$D:$D,"Missing")</f>
        <v>L2</v>
      </c>
      <c r="P2630">
        <f>_xlfn.XLOOKUP(A2630,engagement_pivot!$A:$A,engagement_pivot!$B:$B,"Missing")</f>
        <v>3.5</v>
      </c>
      <c r="Q2630" t="str">
        <f>IF(
  _xlfn.XLOOKUP(A2630, engagement_pivot!A:A, engagement_pivot!C:C, 0) &gt; 0,
  "Yes",
  "No"
)</f>
        <v>Yes</v>
      </c>
      <c r="R2630">
        <f t="shared" si="205"/>
        <v>29</v>
      </c>
      <c r="S2630" t="str">
        <f t="shared" si="206"/>
        <v>13–36 months</v>
      </c>
      <c r="T2630">
        <f>_xlfn.XLOOKUP(A2630,performance_pivot!$A:$A,performance_pivot!$B:$B,"Missing")</f>
        <v>3</v>
      </c>
      <c r="U2630">
        <f>_xlfn.XLOOKUP(A2630,compensation_cleaned!$A:$A,compensation_cleaned!$F:$F,"Missing")</f>
        <v>746435.40070921986</v>
      </c>
      <c r="V2630" t="str">
        <f t="shared" si="207"/>
        <v>Below Avg Pay</v>
      </c>
      <c r="W2630" t="str">
        <f t="shared" si="208"/>
        <v>Low/Avg Performer</v>
      </c>
      <c r="Y2630" t="str">
        <f t="shared" si="209"/>
        <v>Low Pay &amp; Low Performance</v>
      </c>
    </row>
    <row r="2631" spans="1:25">
      <c r="A2631" s="11" t="s">
        <v>2817</v>
      </c>
      <c r="B2631" s="12" t="s">
        <v>11</v>
      </c>
      <c r="C2631" s="12">
        <v>30</v>
      </c>
      <c r="D2631" s="12" t="s">
        <v>20</v>
      </c>
      <c r="E2631" s="12" t="s">
        <v>13</v>
      </c>
      <c r="F2631" s="12" t="s">
        <v>21</v>
      </c>
      <c r="G2631" s="13">
        <v>42799</v>
      </c>
      <c r="H2631" s="12" t="s">
        <v>341</v>
      </c>
      <c r="I2631" s="12" t="s">
        <v>70</v>
      </c>
      <c r="J2631" s="14" t="s">
        <v>24</v>
      </c>
      <c r="K2631" t="str">
        <f>_xlfn.XLOOKUP(A2631,attrition_cleaned!$A:$A,attrition_cleaned!$B:$B,"Missing")</f>
        <v>No</v>
      </c>
      <c r="L2631" s="13"/>
      <c r="M2631">
        <f>_xlfn.XLOOKUP(A2631,compensation_cleaned!$A:$A,compensation_cleaned!$B:$B,"Missing")</f>
        <v>471230</v>
      </c>
      <c r="N2631">
        <f>_xlfn.XLOOKUP(A2631,compensation_cleaned!$A:$A,compensation_cleaned!$C:$C,"Missing")</f>
        <v>52496</v>
      </c>
      <c r="O2631" t="str">
        <f>_xlfn.XLOOKUP(A2631,compensation_cleaned!$A:$A,compensation_cleaned!$D:$D,"Missing")</f>
        <v>L1</v>
      </c>
      <c r="P2631">
        <f>_xlfn.XLOOKUP(A2631,engagement_pivot!$A:$A,engagement_pivot!$B:$B,"Missing")</f>
        <v>3</v>
      </c>
      <c r="Q2631" t="str">
        <f>IF(
  _xlfn.XLOOKUP(A2631, engagement_pivot!A:A, engagement_pivot!C:C, 0) &gt; 0,
  "Yes",
  "No"
)</f>
        <v>Yes</v>
      </c>
      <c r="R2631">
        <f t="shared" si="205"/>
        <v>81</v>
      </c>
      <c r="S2631" t="str">
        <f t="shared" si="206"/>
        <v>37+ months</v>
      </c>
      <c r="T2631">
        <f>_xlfn.XLOOKUP(A2631,performance_pivot!$A:$A,performance_pivot!$B:$B,"Missing")</f>
        <v>3.5</v>
      </c>
      <c r="U2631">
        <f>_xlfn.XLOOKUP(A2631,compensation_cleaned!$A:$A,compensation_cleaned!$F:$F,"Missing")</f>
        <v>499723.03723404254</v>
      </c>
      <c r="V2631" t="str">
        <f t="shared" si="207"/>
        <v>Below Avg Pay</v>
      </c>
      <c r="W2631" t="str">
        <f t="shared" si="208"/>
        <v>Low/Avg Performer</v>
      </c>
      <c r="Y2631" t="str">
        <f t="shared" si="209"/>
        <v>Low Pay &amp; Low Performance</v>
      </c>
    </row>
    <row r="2632" spans="1:25">
      <c r="A2632" s="7" t="s">
        <v>2818</v>
      </c>
      <c r="B2632" s="8" t="s">
        <v>11</v>
      </c>
      <c r="C2632" s="8">
        <v>38</v>
      </c>
      <c r="D2632" s="8" t="s">
        <v>12</v>
      </c>
      <c r="E2632" s="8" t="s">
        <v>49</v>
      </c>
      <c r="F2632" s="8" t="s">
        <v>50</v>
      </c>
      <c r="G2632" s="9">
        <v>43097</v>
      </c>
      <c r="H2632" s="8" t="s">
        <v>429</v>
      </c>
      <c r="I2632" s="8" t="s">
        <v>31</v>
      </c>
      <c r="J2632" s="10" t="s">
        <v>24</v>
      </c>
      <c r="K2632" t="str">
        <f>_xlfn.XLOOKUP(A2632,attrition_cleaned!$A:$A,attrition_cleaned!$B:$B,"Missing")</f>
        <v>Yes</v>
      </c>
      <c r="L2632" s="9">
        <v>43997</v>
      </c>
      <c r="M2632">
        <f>_xlfn.XLOOKUP(A2632,compensation_cleaned!$A:$A,compensation_cleaned!$B:$B,"Missing")</f>
        <v>551751</v>
      </c>
      <c r="N2632">
        <f>_xlfn.XLOOKUP(A2632,compensation_cleaned!$A:$A,compensation_cleaned!$C:$C,"Missing")</f>
        <v>71154</v>
      </c>
      <c r="O2632" t="str">
        <f>_xlfn.XLOOKUP(A2632,compensation_cleaned!$A:$A,compensation_cleaned!$D:$D,"Missing")</f>
        <v>L1</v>
      </c>
      <c r="P2632">
        <f>_xlfn.XLOOKUP(A2632,engagement_pivot!$A:$A,engagement_pivot!$B:$B,"Missing")</f>
        <v>1</v>
      </c>
      <c r="Q2632" t="str">
        <f>IF(
  _xlfn.XLOOKUP(A2632, engagement_pivot!A:A, engagement_pivot!C:C, 0) &gt; 0,
  "Yes",
  "No"
)</f>
        <v>Yes</v>
      </c>
      <c r="R2632">
        <f t="shared" si="205"/>
        <v>29</v>
      </c>
      <c r="S2632" t="str">
        <f t="shared" si="206"/>
        <v>13–36 months</v>
      </c>
      <c r="T2632">
        <f>_xlfn.XLOOKUP(A2632,performance_pivot!$A:$A,performance_pivot!$B:$B,"Missing")</f>
        <v>2.6666666666666665</v>
      </c>
      <c r="U2632">
        <f>_xlfn.XLOOKUP(A2632,compensation_cleaned!$A:$A,compensation_cleaned!$F:$F,"Missing")</f>
        <v>499723.03723404254</v>
      </c>
      <c r="V2632" t="str">
        <f t="shared" si="207"/>
        <v>Above Avg Pay</v>
      </c>
      <c r="W2632" t="str">
        <f t="shared" si="208"/>
        <v>Low/Avg Performer</v>
      </c>
      <c r="Y2632" t="str">
        <f t="shared" si="209"/>
        <v>Overpaid Low Performer</v>
      </c>
    </row>
    <row r="2633" spans="1:25">
      <c r="A2633" s="11" t="s">
        <v>2819</v>
      </c>
      <c r="B2633" s="12" t="s">
        <v>19</v>
      </c>
      <c r="C2633" s="12">
        <v>34</v>
      </c>
      <c r="D2633" s="12" t="s">
        <v>12</v>
      </c>
      <c r="E2633" s="12" t="s">
        <v>37</v>
      </c>
      <c r="F2633" s="12" t="s">
        <v>43</v>
      </c>
      <c r="G2633" s="13">
        <v>43786</v>
      </c>
      <c r="H2633" s="12" t="s">
        <v>201</v>
      </c>
      <c r="I2633" s="12" t="s">
        <v>16</v>
      </c>
      <c r="J2633" s="14" t="s">
        <v>24</v>
      </c>
      <c r="K2633" t="str">
        <f>_xlfn.XLOOKUP(A2633,attrition_cleaned!$A:$A,attrition_cleaned!$B:$B,"Missing")</f>
        <v>No</v>
      </c>
      <c r="L2633" s="13"/>
      <c r="M2633">
        <f>_xlfn.XLOOKUP(A2633,compensation_cleaned!$A:$A,compensation_cleaned!$B:$B,"Missing")</f>
        <v>673519</v>
      </c>
      <c r="N2633">
        <f>_xlfn.XLOOKUP(A2633,compensation_cleaned!$A:$A,compensation_cleaned!$C:$C,"Missing")</f>
        <v>38438</v>
      </c>
      <c r="O2633" t="str">
        <f>_xlfn.XLOOKUP(A2633,compensation_cleaned!$A:$A,compensation_cleaned!$D:$D,"Missing")</f>
        <v>L2</v>
      </c>
      <c r="P2633">
        <f>_xlfn.XLOOKUP(A2633,engagement_pivot!$A:$A,engagement_pivot!$B:$B,"Missing")</f>
        <v>3.5</v>
      </c>
      <c r="Q2633" t="str">
        <f>IF(
  _xlfn.XLOOKUP(A2633, engagement_pivot!A:A, engagement_pivot!C:C, 0) &gt; 0,
  "Yes",
  "No"
)</f>
        <v>Yes</v>
      </c>
      <c r="R2633">
        <f t="shared" si="205"/>
        <v>49</v>
      </c>
      <c r="S2633" t="str">
        <f t="shared" si="206"/>
        <v>37+ months</v>
      </c>
      <c r="T2633">
        <f>_xlfn.XLOOKUP(A2633,performance_pivot!$A:$A,performance_pivot!$B:$B,"Missing")</f>
        <v>3</v>
      </c>
      <c r="U2633">
        <f>_xlfn.XLOOKUP(A2633,compensation_cleaned!$A:$A,compensation_cleaned!$F:$F,"Missing")</f>
        <v>746435.40070921986</v>
      </c>
      <c r="V2633" t="str">
        <f t="shared" si="207"/>
        <v>Below Avg Pay</v>
      </c>
      <c r="W2633" t="str">
        <f t="shared" si="208"/>
        <v>Low/Avg Performer</v>
      </c>
      <c r="Y2633" t="str">
        <f t="shared" si="209"/>
        <v>Low Pay &amp; Low Performance</v>
      </c>
    </row>
    <row r="2634" spans="1:25">
      <c r="A2634" s="7" t="s">
        <v>2820</v>
      </c>
      <c r="B2634" s="8" t="s">
        <v>19</v>
      </c>
      <c r="C2634" s="8">
        <v>43</v>
      </c>
      <c r="D2634" s="8" t="s">
        <v>12</v>
      </c>
      <c r="E2634" s="8" t="s">
        <v>49</v>
      </c>
      <c r="F2634" s="8" t="s">
        <v>65</v>
      </c>
      <c r="G2634" s="9">
        <v>44138</v>
      </c>
      <c r="H2634" s="8" t="s">
        <v>295</v>
      </c>
      <c r="I2634" s="8" t="s">
        <v>45</v>
      </c>
      <c r="J2634" s="10" t="s">
        <v>24</v>
      </c>
      <c r="K2634" t="str">
        <f>_xlfn.XLOOKUP(A2634,attrition_cleaned!$A:$A,attrition_cleaned!$B:$B,"Missing")</f>
        <v>No</v>
      </c>
      <c r="L2634" s="9"/>
      <c r="M2634">
        <f>_xlfn.XLOOKUP(A2634,compensation_cleaned!$A:$A,compensation_cleaned!$B:$B,"Missing")</f>
        <v>843756</v>
      </c>
      <c r="N2634">
        <f>_xlfn.XLOOKUP(A2634,compensation_cleaned!$A:$A,compensation_cleaned!$C:$C,"Missing")</f>
        <v>79623</v>
      </c>
      <c r="O2634" t="str">
        <f>_xlfn.XLOOKUP(A2634,compensation_cleaned!$A:$A,compensation_cleaned!$D:$D,"Missing")</f>
        <v>L2</v>
      </c>
      <c r="P2634">
        <f>_xlfn.XLOOKUP(A2634,engagement_pivot!$A:$A,engagement_pivot!$B:$B,"Missing")</f>
        <v>3</v>
      </c>
      <c r="Q2634" t="str">
        <f>IF(
  _xlfn.XLOOKUP(A2634, engagement_pivot!A:A, engagement_pivot!C:C, 0) &gt; 0,
  "Yes",
  "No"
)</f>
        <v>Yes</v>
      </c>
      <c r="R2634">
        <f t="shared" si="205"/>
        <v>37</v>
      </c>
      <c r="S2634" t="str">
        <f t="shared" si="206"/>
        <v>37+ months</v>
      </c>
      <c r="T2634">
        <f>_xlfn.XLOOKUP(A2634,performance_pivot!$A:$A,performance_pivot!$B:$B,"Missing")</f>
        <v>5</v>
      </c>
      <c r="U2634">
        <f>_xlfn.XLOOKUP(A2634,compensation_cleaned!$A:$A,compensation_cleaned!$F:$F,"Missing")</f>
        <v>746435.40070921986</v>
      </c>
      <c r="V2634" t="str">
        <f t="shared" si="207"/>
        <v>Above Avg Pay</v>
      </c>
      <c r="W2634" t="str">
        <f t="shared" si="208"/>
        <v>High Performer</v>
      </c>
      <c r="Y2634" t="str">
        <f t="shared" si="209"/>
        <v>Well Aligned</v>
      </c>
    </row>
    <row r="2635" spans="1:25">
      <c r="A2635" s="11" t="s">
        <v>2821</v>
      </c>
      <c r="B2635" s="12" t="s">
        <v>19</v>
      </c>
      <c r="C2635" s="12">
        <v>32</v>
      </c>
      <c r="D2635" s="12" t="s">
        <v>20</v>
      </c>
      <c r="E2635" s="12" t="s">
        <v>26</v>
      </c>
      <c r="F2635" s="12" t="s">
        <v>27</v>
      </c>
      <c r="G2635" s="13">
        <v>42931</v>
      </c>
      <c r="H2635" s="12" t="s">
        <v>308</v>
      </c>
      <c r="I2635" s="12" t="s">
        <v>31</v>
      </c>
      <c r="J2635" s="14" t="s">
        <v>17</v>
      </c>
      <c r="K2635" t="str">
        <f>_xlfn.XLOOKUP(A2635,attrition_cleaned!$A:$A,attrition_cleaned!$B:$B,"Missing")</f>
        <v>Yes</v>
      </c>
      <c r="L2635" s="13">
        <v>43281</v>
      </c>
      <c r="M2635">
        <f>_xlfn.XLOOKUP(A2635,compensation_cleaned!$A:$A,compensation_cleaned!$B:$B,"Missing")</f>
        <v>862699</v>
      </c>
      <c r="N2635">
        <f>_xlfn.XLOOKUP(A2635,compensation_cleaned!$A:$A,compensation_cleaned!$C:$C,"Missing")</f>
        <v>50726</v>
      </c>
      <c r="O2635" t="str">
        <f>_xlfn.XLOOKUP(A2635,compensation_cleaned!$A:$A,compensation_cleaned!$D:$D,"Missing")</f>
        <v>L2</v>
      </c>
      <c r="P2635">
        <f>_xlfn.XLOOKUP(A2635,engagement_pivot!$A:$A,engagement_pivot!$B:$B,"Missing")</f>
        <v>1</v>
      </c>
      <c r="Q2635" t="str">
        <f>IF(
  _xlfn.XLOOKUP(A2635, engagement_pivot!A:A, engagement_pivot!C:C, 0) &gt; 0,
  "Yes",
  "No"
)</f>
        <v>Yes</v>
      </c>
      <c r="R2635">
        <f t="shared" si="205"/>
        <v>11</v>
      </c>
      <c r="S2635" t="str">
        <f t="shared" si="206"/>
        <v>0–12 months</v>
      </c>
      <c r="T2635">
        <f>_xlfn.XLOOKUP(A2635,performance_pivot!$A:$A,performance_pivot!$B:$B,"Missing")</f>
        <v>3.25</v>
      </c>
      <c r="U2635">
        <f>_xlfn.XLOOKUP(A2635,compensation_cleaned!$A:$A,compensation_cleaned!$F:$F,"Missing")</f>
        <v>746435.40070921986</v>
      </c>
      <c r="V2635" t="str">
        <f t="shared" si="207"/>
        <v>Above Avg Pay</v>
      </c>
      <c r="W2635" t="str">
        <f t="shared" si="208"/>
        <v>Low/Avg Performer</v>
      </c>
      <c r="Y2635" t="str">
        <f t="shared" si="209"/>
        <v>Overpaid Low Performer</v>
      </c>
    </row>
    <row r="2636" spans="1:25">
      <c r="A2636" s="7" t="s">
        <v>2822</v>
      </c>
      <c r="B2636" s="8" t="s">
        <v>19</v>
      </c>
      <c r="C2636" s="8">
        <v>35</v>
      </c>
      <c r="D2636" s="8" t="s">
        <v>20</v>
      </c>
      <c r="E2636" s="8" t="s">
        <v>49</v>
      </c>
      <c r="F2636" s="8" t="s">
        <v>68</v>
      </c>
      <c r="G2636" s="9">
        <v>44715</v>
      </c>
      <c r="H2636" s="8" t="s">
        <v>80</v>
      </c>
      <c r="I2636" s="8" t="s">
        <v>70</v>
      </c>
      <c r="J2636" s="10" t="s">
        <v>24</v>
      </c>
      <c r="K2636" t="str">
        <f>_xlfn.XLOOKUP(A2636,attrition_cleaned!$A:$A,attrition_cleaned!$B:$B,"Missing")</f>
        <v>No</v>
      </c>
      <c r="L2636" s="9"/>
      <c r="M2636">
        <f>_xlfn.XLOOKUP(A2636,compensation_cleaned!$A:$A,compensation_cleaned!$B:$B,"Missing")</f>
        <v>601212</v>
      </c>
      <c r="N2636">
        <f>_xlfn.XLOOKUP(A2636,compensation_cleaned!$A:$A,compensation_cleaned!$C:$C,"Missing")</f>
        <v>33785</v>
      </c>
      <c r="O2636" t="str">
        <f>_xlfn.XLOOKUP(A2636,compensation_cleaned!$A:$A,compensation_cleaned!$D:$D,"Missing")</f>
        <v>L2</v>
      </c>
      <c r="P2636">
        <f>_xlfn.XLOOKUP(A2636,engagement_pivot!$A:$A,engagement_pivot!$B:$B,"Missing")</f>
        <v>4</v>
      </c>
      <c r="Q2636" t="str">
        <f>IF(
  _xlfn.XLOOKUP(A2636, engagement_pivot!A:A, engagement_pivot!C:C, 0) &gt; 0,
  "Yes",
  "No"
)</f>
        <v>Yes</v>
      </c>
      <c r="R2636">
        <f t="shared" si="205"/>
        <v>18</v>
      </c>
      <c r="S2636" t="str">
        <f t="shared" si="206"/>
        <v>13–36 months</v>
      </c>
      <c r="T2636">
        <f>_xlfn.XLOOKUP(A2636,performance_pivot!$A:$A,performance_pivot!$B:$B,"Missing")</f>
        <v>3</v>
      </c>
      <c r="U2636">
        <f>_xlfn.XLOOKUP(A2636,compensation_cleaned!$A:$A,compensation_cleaned!$F:$F,"Missing")</f>
        <v>746435.40070921986</v>
      </c>
      <c r="V2636" t="str">
        <f t="shared" si="207"/>
        <v>Below Avg Pay</v>
      </c>
      <c r="W2636" t="str">
        <f t="shared" si="208"/>
        <v>Low/Avg Performer</v>
      </c>
      <c r="Y2636" t="str">
        <f t="shared" si="209"/>
        <v>Low Pay &amp; Low Performance</v>
      </c>
    </row>
    <row r="2637" spans="1:25">
      <c r="A2637" s="11" t="s">
        <v>2823</v>
      </c>
      <c r="B2637" s="12" t="s">
        <v>11</v>
      </c>
      <c r="C2637" s="12">
        <v>34</v>
      </c>
      <c r="D2637" s="12" t="s">
        <v>20</v>
      </c>
      <c r="E2637" s="12" t="s">
        <v>37</v>
      </c>
      <c r="F2637" s="12" t="s">
        <v>43</v>
      </c>
      <c r="G2637" s="13">
        <v>44562</v>
      </c>
      <c r="H2637" s="12" t="s">
        <v>47</v>
      </c>
      <c r="I2637" s="12" t="s">
        <v>16</v>
      </c>
      <c r="J2637" s="14" t="s">
        <v>24</v>
      </c>
      <c r="K2637" t="str">
        <f>_xlfn.XLOOKUP(A2637,attrition_cleaned!$A:$A,attrition_cleaned!$B:$B,"Missing")</f>
        <v>No</v>
      </c>
      <c r="L2637" s="13"/>
      <c r="M2637">
        <f>_xlfn.XLOOKUP(A2637,compensation_cleaned!$A:$A,compensation_cleaned!$B:$B,"Missing")</f>
        <v>499366</v>
      </c>
      <c r="N2637">
        <f>_xlfn.XLOOKUP(A2637,compensation_cleaned!$A:$A,compensation_cleaned!$C:$C,"Missing")</f>
        <v>42703</v>
      </c>
      <c r="O2637" t="str">
        <f>_xlfn.XLOOKUP(A2637,compensation_cleaned!$A:$A,compensation_cleaned!$D:$D,"Missing")</f>
        <v>L1</v>
      </c>
      <c r="P2637">
        <f>_xlfn.XLOOKUP(A2637,engagement_pivot!$A:$A,engagement_pivot!$B:$B,"Missing")</f>
        <v>2.3333333333333335</v>
      </c>
      <c r="Q2637" t="str">
        <f>IF(
  _xlfn.XLOOKUP(A2637, engagement_pivot!A:A, engagement_pivot!C:C, 0) &gt; 0,
  "Yes",
  "No"
)</f>
        <v>Yes</v>
      </c>
      <c r="R2637">
        <f t="shared" si="205"/>
        <v>23</v>
      </c>
      <c r="S2637" t="str">
        <f t="shared" si="206"/>
        <v>13–36 months</v>
      </c>
      <c r="T2637">
        <f>_xlfn.XLOOKUP(A2637,performance_pivot!$A:$A,performance_pivot!$B:$B,"Missing")</f>
        <v>3.6666666666666665</v>
      </c>
      <c r="U2637">
        <f>_xlfn.XLOOKUP(A2637,compensation_cleaned!$A:$A,compensation_cleaned!$F:$F,"Missing")</f>
        <v>499723.03723404254</v>
      </c>
      <c r="V2637" t="str">
        <f t="shared" si="207"/>
        <v>Below Avg Pay</v>
      </c>
      <c r="W2637" t="str">
        <f t="shared" si="208"/>
        <v>Low/Avg Performer</v>
      </c>
      <c r="Y2637" t="str">
        <f t="shared" si="209"/>
        <v>Low Pay &amp; Low Performance</v>
      </c>
    </row>
    <row r="2638" spans="1:25">
      <c r="A2638" s="7" t="s">
        <v>2824</v>
      </c>
      <c r="B2638" s="8" t="s">
        <v>11</v>
      </c>
      <c r="C2638" s="8">
        <v>44</v>
      </c>
      <c r="D2638" s="8" t="s">
        <v>12</v>
      </c>
      <c r="E2638" s="8" t="s">
        <v>49</v>
      </c>
      <c r="F2638" s="8" t="s">
        <v>65</v>
      </c>
      <c r="G2638" s="9">
        <v>43124</v>
      </c>
      <c r="H2638" s="8" t="s">
        <v>249</v>
      </c>
      <c r="I2638" s="8" t="s">
        <v>56</v>
      </c>
      <c r="J2638" s="10" t="s">
        <v>24</v>
      </c>
      <c r="K2638" t="str">
        <f>_xlfn.XLOOKUP(A2638,attrition_cleaned!$A:$A,attrition_cleaned!$B:$B,"Missing")</f>
        <v>No</v>
      </c>
      <c r="L2638" s="9"/>
      <c r="M2638">
        <f>_xlfn.XLOOKUP(A2638,compensation_cleaned!$A:$A,compensation_cleaned!$B:$B,"Missing")</f>
        <v>572334</v>
      </c>
      <c r="N2638">
        <f>_xlfn.XLOOKUP(A2638,compensation_cleaned!$A:$A,compensation_cleaned!$C:$C,"Missing")</f>
        <v>62952</v>
      </c>
      <c r="O2638" t="str">
        <f>_xlfn.XLOOKUP(A2638,compensation_cleaned!$A:$A,compensation_cleaned!$D:$D,"Missing")</f>
        <v>L1</v>
      </c>
      <c r="P2638">
        <f>_xlfn.XLOOKUP(A2638,engagement_pivot!$A:$A,engagement_pivot!$B:$B,"Missing")</f>
        <v>4</v>
      </c>
      <c r="Q2638" t="str">
        <f>IF(
  _xlfn.XLOOKUP(A2638, engagement_pivot!A:A, engagement_pivot!C:C, 0) &gt; 0,
  "Yes",
  "No"
)</f>
        <v>Yes</v>
      </c>
      <c r="R2638">
        <f t="shared" si="205"/>
        <v>71</v>
      </c>
      <c r="S2638" t="str">
        <f t="shared" si="206"/>
        <v>37+ months</v>
      </c>
      <c r="T2638">
        <f>_xlfn.XLOOKUP(A2638,performance_pivot!$A:$A,performance_pivot!$B:$B,"Missing")</f>
        <v>3.5</v>
      </c>
      <c r="U2638">
        <f>_xlfn.XLOOKUP(A2638,compensation_cleaned!$A:$A,compensation_cleaned!$F:$F,"Missing")</f>
        <v>499723.03723404254</v>
      </c>
      <c r="V2638" t="str">
        <f t="shared" si="207"/>
        <v>Above Avg Pay</v>
      </c>
      <c r="W2638" t="str">
        <f t="shared" si="208"/>
        <v>Low/Avg Performer</v>
      </c>
      <c r="Y2638" t="str">
        <f t="shared" si="209"/>
        <v>Overpaid Low Performer</v>
      </c>
    </row>
    <row r="2639" spans="1:25">
      <c r="A2639" s="11" t="s">
        <v>2825</v>
      </c>
      <c r="B2639" s="12" t="s">
        <v>11</v>
      </c>
      <c r="C2639" s="12">
        <v>29</v>
      </c>
      <c r="D2639" s="12" t="s">
        <v>20</v>
      </c>
      <c r="E2639" s="12" t="s">
        <v>13</v>
      </c>
      <c r="F2639" s="12" t="s">
        <v>21</v>
      </c>
      <c r="G2639" s="13">
        <v>43934</v>
      </c>
      <c r="H2639" s="12" t="s">
        <v>76</v>
      </c>
      <c r="I2639" s="12" t="s">
        <v>23</v>
      </c>
      <c r="J2639" s="14" t="s">
        <v>24</v>
      </c>
      <c r="K2639" t="str">
        <f>_xlfn.XLOOKUP(A2639,attrition_cleaned!$A:$A,attrition_cleaned!$B:$B,"Missing")</f>
        <v>Yes</v>
      </c>
      <c r="L2639" s="13">
        <v>44706</v>
      </c>
      <c r="M2639">
        <f>_xlfn.XLOOKUP(A2639,compensation_cleaned!$A:$A,compensation_cleaned!$B:$B,"Missing")</f>
        <v>753793</v>
      </c>
      <c r="N2639">
        <f>_xlfn.XLOOKUP(A2639,compensation_cleaned!$A:$A,compensation_cleaned!$C:$C,"Missing")</f>
        <v>48974</v>
      </c>
      <c r="O2639" t="str">
        <f>_xlfn.XLOOKUP(A2639,compensation_cleaned!$A:$A,compensation_cleaned!$D:$D,"Missing")</f>
        <v>L2</v>
      </c>
      <c r="P2639">
        <f>_xlfn.XLOOKUP(A2639,engagement_pivot!$A:$A,engagement_pivot!$B:$B,"Missing")</f>
        <v>2.6666666666666665</v>
      </c>
      <c r="Q2639" t="str">
        <f>IF(
  _xlfn.XLOOKUP(A2639, engagement_pivot!A:A, engagement_pivot!C:C, 0) &gt; 0,
  "Yes",
  "No"
)</f>
        <v>Yes</v>
      </c>
      <c r="R2639">
        <f t="shared" si="205"/>
        <v>25</v>
      </c>
      <c r="S2639" t="str">
        <f t="shared" si="206"/>
        <v>13–36 months</v>
      </c>
      <c r="T2639">
        <f>_xlfn.XLOOKUP(A2639,performance_pivot!$A:$A,performance_pivot!$B:$B,"Missing")</f>
        <v>3</v>
      </c>
      <c r="U2639">
        <f>_xlfn.XLOOKUP(A2639,compensation_cleaned!$A:$A,compensation_cleaned!$F:$F,"Missing")</f>
        <v>746435.40070921986</v>
      </c>
      <c r="V2639" t="str">
        <f t="shared" si="207"/>
        <v>Above Avg Pay</v>
      </c>
      <c r="W2639" t="str">
        <f t="shared" si="208"/>
        <v>Low/Avg Performer</v>
      </c>
      <c r="Y2639" t="str">
        <f t="shared" si="209"/>
        <v>Overpaid Low Performer</v>
      </c>
    </row>
    <row r="2640" spans="1:25">
      <c r="A2640" s="7" t="s">
        <v>2826</v>
      </c>
      <c r="B2640" s="8" t="s">
        <v>19</v>
      </c>
      <c r="C2640" s="8">
        <v>26</v>
      </c>
      <c r="D2640" s="8" t="s">
        <v>20</v>
      </c>
      <c r="E2640" s="8" t="s">
        <v>37</v>
      </c>
      <c r="F2640" s="8" t="s">
        <v>38</v>
      </c>
      <c r="G2640" s="9">
        <v>44658</v>
      </c>
      <c r="H2640" s="8" t="s">
        <v>398</v>
      </c>
      <c r="I2640" s="8" t="s">
        <v>70</v>
      </c>
      <c r="J2640" s="10" t="s">
        <v>17</v>
      </c>
      <c r="K2640" t="str">
        <f>_xlfn.XLOOKUP(A2640,attrition_cleaned!$A:$A,attrition_cleaned!$B:$B,"Missing")</f>
        <v>No</v>
      </c>
      <c r="L2640" s="9"/>
      <c r="M2640">
        <f>_xlfn.XLOOKUP(A2640,compensation_cleaned!$A:$A,compensation_cleaned!$B:$B,"Missing")</f>
        <v>402691</v>
      </c>
      <c r="N2640">
        <f>_xlfn.XLOOKUP(A2640,compensation_cleaned!$A:$A,compensation_cleaned!$C:$C,"Missing")</f>
        <v>35390</v>
      </c>
      <c r="O2640" t="str">
        <f>_xlfn.XLOOKUP(A2640,compensation_cleaned!$A:$A,compensation_cleaned!$D:$D,"Missing")</f>
        <v>L1</v>
      </c>
      <c r="P2640">
        <f>_xlfn.XLOOKUP(A2640,engagement_pivot!$A:$A,engagement_pivot!$B:$B,"Missing")</f>
        <v>5</v>
      </c>
      <c r="Q2640" t="str">
        <f>IF(
  _xlfn.XLOOKUP(A2640, engagement_pivot!A:A, engagement_pivot!C:C, 0) &gt; 0,
  "Yes",
  "No"
)</f>
        <v>Yes</v>
      </c>
      <c r="R2640">
        <f t="shared" si="205"/>
        <v>20</v>
      </c>
      <c r="S2640" t="str">
        <f t="shared" si="206"/>
        <v>13–36 months</v>
      </c>
      <c r="T2640">
        <f>_xlfn.XLOOKUP(A2640,performance_pivot!$A:$A,performance_pivot!$B:$B,"Missing")</f>
        <v>2.6666666666666665</v>
      </c>
      <c r="U2640">
        <f>_xlfn.XLOOKUP(A2640,compensation_cleaned!$A:$A,compensation_cleaned!$F:$F,"Missing")</f>
        <v>499723.03723404254</v>
      </c>
      <c r="V2640" t="str">
        <f t="shared" si="207"/>
        <v>Below Avg Pay</v>
      </c>
      <c r="W2640" t="str">
        <f t="shared" si="208"/>
        <v>Low/Avg Performer</v>
      </c>
      <c r="Y2640" t="str">
        <f t="shared" si="209"/>
        <v>Low Pay &amp; Low Performance</v>
      </c>
    </row>
    <row r="2641" spans="1:25">
      <c r="A2641" s="11" t="s">
        <v>2827</v>
      </c>
      <c r="B2641" s="12" t="s">
        <v>19</v>
      </c>
      <c r="C2641" s="12">
        <v>37</v>
      </c>
      <c r="D2641" s="12" t="s">
        <v>12</v>
      </c>
      <c r="E2641" s="12" t="s">
        <v>26</v>
      </c>
      <c r="F2641" s="12" t="s">
        <v>58</v>
      </c>
      <c r="G2641" s="13">
        <v>43810</v>
      </c>
      <c r="H2641" s="12" t="s">
        <v>105</v>
      </c>
      <c r="I2641" s="12" t="s">
        <v>31</v>
      </c>
      <c r="J2641" s="14" t="s">
        <v>17</v>
      </c>
      <c r="K2641" t="str">
        <f>_xlfn.XLOOKUP(A2641,attrition_cleaned!$A:$A,attrition_cleaned!$B:$B,"Missing")</f>
        <v>No</v>
      </c>
      <c r="L2641" s="13"/>
      <c r="M2641">
        <f>_xlfn.XLOOKUP(A2641,compensation_cleaned!$A:$A,compensation_cleaned!$B:$B,"Missing")</f>
        <v>477288</v>
      </c>
      <c r="N2641">
        <f>_xlfn.XLOOKUP(A2641,compensation_cleaned!$A:$A,compensation_cleaned!$C:$C,"Missing")</f>
        <v>69518</v>
      </c>
      <c r="O2641" t="str">
        <f>_xlfn.XLOOKUP(A2641,compensation_cleaned!$A:$A,compensation_cleaned!$D:$D,"Missing")</f>
        <v>L1</v>
      </c>
      <c r="P2641">
        <f>_xlfn.XLOOKUP(A2641,engagement_pivot!$A:$A,engagement_pivot!$B:$B,"Missing")</f>
        <v>5</v>
      </c>
      <c r="Q2641" t="str">
        <f>IF(
  _xlfn.XLOOKUP(A2641, engagement_pivot!A:A, engagement_pivot!C:C, 0) &gt; 0,
  "Yes",
  "No"
)</f>
        <v>Yes</v>
      </c>
      <c r="R2641">
        <f t="shared" si="205"/>
        <v>48</v>
      </c>
      <c r="S2641" t="str">
        <f t="shared" si="206"/>
        <v>37+ months</v>
      </c>
      <c r="T2641">
        <f>_xlfn.XLOOKUP(A2641,performance_pivot!$A:$A,performance_pivot!$B:$B,"Missing")</f>
        <v>4</v>
      </c>
      <c r="U2641">
        <f>_xlfn.XLOOKUP(A2641,compensation_cleaned!$A:$A,compensation_cleaned!$F:$F,"Missing")</f>
        <v>499723.03723404254</v>
      </c>
      <c r="V2641" t="str">
        <f t="shared" si="207"/>
        <v>Below Avg Pay</v>
      </c>
      <c r="W2641" t="str">
        <f t="shared" si="208"/>
        <v>High Performer</v>
      </c>
      <c r="Y2641" t="str">
        <f t="shared" si="209"/>
        <v>Underpaid High Performer</v>
      </c>
    </row>
    <row r="2642" spans="1:25">
      <c r="A2642" s="7" t="s">
        <v>2828</v>
      </c>
      <c r="B2642" s="8" t="s">
        <v>19</v>
      </c>
      <c r="C2642" s="8">
        <v>34</v>
      </c>
      <c r="D2642" s="8" t="s">
        <v>12</v>
      </c>
      <c r="E2642" s="8" t="s">
        <v>49</v>
      </c>
      <c r="F2642" s="8" t="s">
        <v>50</v>
      </c>
      <c r="G2642" s="9">
        <v>43332</v>
      </c>
      <c r="H2642" s="8" t="s">
        <v>398</v>
      </c>
      <c r="I2642" s="8" t="s">
        <v>70</v>
      </c>
      <c r="J2642" s="10" t="s">
        <v>17</v>
      </c>
      <c r="K2642" t="str">
        <f>_xlfn.XLOOKUP(A2642,attrition_cleaned!$A:$A,attrition_cleaned!$B:$B,"Missing")</f>
        <v>Yes</v>
      </c>
      <c r="L2642" s="9">
        <v>44197</v>
      </c>
      <c r="M2642">
        <f>_xlfn.XLOOKUP(A2642,compensation_cleaned!$A:$A,compensation_cleaned!$B:$B,"Missing")</f>
        <v>1156369</v>
      </c>
      <c r="N2642">
        <f>_xlfn.XLOOKUP(A2642,compensation_cleaned!$A:$A,compensation_cleaned!$C:$C,"Missing")</f>
        <v>94316</v>
      </c>
      <c r="O2642" t="str">
        <f>_xlfn.XLOOKUP(A2642,compensation_cleaned!$A:$A,compensation_cleaned!$D:$D,"Missing")</f>
        <v>L3</v>
      </c>
      <c r="P2642">
        <f>_xlfn.XLOOKUP(A2642,engagement_pivot!$A:$A,engagement_pivot!$B:$B,"Missing")</f>
        <v>2.6666666666666665</v>
      </c>
      <c r="Q2642" t="str">
        <f>IF(
  _xlfn.XLOOKUP(A2642, engagement_pivot!A:A, engagement_pivot!C:C, 0) &gt; 0,
  "Yes",
  "No"
)</f>
        <v>Yes</v>
      </c>
      <c r="R2642">
        <f t="shared" si="205"/>
        <v>28</v>
      </c>
      <c r="S2642" t="str">
        <f t="shared" si="206"/>
        <v>13–36 months</v>
      </c>
      <c r="T2642">
        <f>_xlfn.XLOOKUP(A2642,performance_pivot!$A:$A,performance_pivot!$B:$B,"Missing")</f>
        <v>3</v>
      </c>
      <c r="U2642">
        <f>_xlfn.XLOOKUP(A2642,compensation_cleaned!$A:$A,compensation_cleaned!$F:$F,"Missing")</f>
        <v>1044648.4727722772</v>
      </c>
      <c r="V2642" t="str">
        <f t="shared" si="207"/>
        <v>Above Avg Pay</v>
      </c>
      <c r="W2642" t="str">
        <f t="shared" si="208"/>
        <v>Low/Avg Performer</v>
      </c>
      <c r="Y2642" t="str">
        <f t="shared" si="209"/>
        <v>Overpaid Low Performer</v>
      </c>
    </row>
    <row r="2643" spans="1:25">
      <c r="A2643" s="11" t="s">
        <v>2829</v>
      </c>
      <c r="B2643" s="12" t="s">
        <v>19</v>
      </c>
      <c r="C2643" s="12">
        <v>26</v>
      </c>
      <c r="D2643" s="12" t="s">
        <v>12</v>
      </c>
      <c r="E2643" s="12" t="s">
        <v>33</v>
      </c>
      <c r="F2643" s="12" t="s">
        <v>112</v>
      </c>
      <c r="G2643" s="13">
        <v>45139</v>
      </c>
      <c r="H2643" s="12" t="s">
        <v>39</v>
      </c>
      <c r="I2643" s="12" t="s">
        <v>23</v>
      </c>
      <c r="J2643" s="14" t="s">
        <v>24</v>
      </c>
      <c r="K2643" t="str">
        <f>_xlfn.XLOOKUP(A2643,attrition_cleaned!$A:$A,attrition_cleaned!$B:$B,"Missing")</f>
        <v>No</v>
      </c>
      <c r="L2643" s="13"/>
      <c r="M2643">
        <f>_xlfn.XLOOKUP(A2643,compensation_cleaned!$A:$A,compensation_cleaned!$B:$B,"Missing")</f>
        <v>705423</v>
      </c>
      <c r="N2643">
        <f>_xlfn.XLOOKUP(A2643,compensation_cleaned!$A:$A,compensation_cleaned!$C:$C,"Missing")</f>
        <v>85764</v>
      </c>
      <c r="O2643" t="str">
        <f>_xlfn.XLOOKUP(A2643,compensation_cleaned!$A:$A,compensation_cleaned!$D:$D,"Missing")</f>
        <v>L2</v>
      </c>
      <c r="P2643">
        <f>_xlfn.XLOOKUP(A2643,engagement_pivot!$A:$A,engagement_pivot!$B:$B,"Missing")</f>
        <v>3.5</v>
      </c>
      <c r="Q2643" t="str">
        <f>IF(
  _xlfn.XLOOKUP(A2643, engagement_pivot!A:A, engagement_pivot!C:C, 0) &gt; 0,
  "Yes",
  "No"
)</f>
        <v>Yes</v>
      </c>
      <c r="R2643">
        <f t="shared" si="205"/>
        <v>4</v>
      </c>
      <c r="S2643" t="str">
        <f t="shared" si="206"/>
        <v>0–12 months</v>
      </c>
      <c r="T2643">
        <f>_xlfn.XLOOKUP(A2643,performance_pivot!$A:$A,performance_pivot!$B:$B,"Missing")</f>
        <v>4.5</v>
      </c>
      <c r="U2643">
        <f>_xlfn.XLOOKUP(A2643,compensation_cleaned!$A:$A,compensation_cleaned!$F:$F,"Missing")</f>
        <v>746435.40070921986</v>
      </c>
      <c r="V2643" t="str">
        <f t="shared" si="207"/>
        <v>Below Avg Pay</v>
      </c>
      <c r="W2643" t="str">
        <f t="shared" si="208"/>
        <v>High Performer</v>
      </c>
      <c r="Y2643" t="str">
        <f t="shared" si="209"/>
        <v>Underpaid High Performer</v>
      </c>
    </row>
    <row r="2644" spans="1:25">
      <c r="A2644" s="7" t="s">
        <v>2830</v>
      </c>
      <c r="B2644" s="8" t="s">
        <v>19</v>
      </c>
      <c r="C2644" s="8">
        <v>24</v>
      </c>
      <c r="D2644" s="8" t="s">
        <v>20</v>
      </c>
      <c r="E2644" s="8" t="s">
        <v>37</v>
      </c>
      <c r="F2644" s="8" t="s">
        <v>38</v>
      </c>
      <c r="G2644" s="9">
        <v>45242</v>
      </c>
      <c r="H2644" s="8" t="s">
        <v>135</v>
      </c>
      <c r="I2644" s="8" t="s">
        <v>23</v>
      </c>
      <c r="J2644" s="10" t="s">
        <v>24</v>
      </c>
      <c r="K2644" t="str">
        <f>_xlfn.XLOOKUP(A2644,attrition_cleaned!$A:$A,attrition_cleaned!$B:$B,"Missing")</f>
        <v>Yes</v>
      </c>
      <c r="L2644" s="9">
        <v>45762</v>
      </c>
      <c r="M2644">
        <f>_xlfn.XLOOKUP(A2644,compensation_cleaned!$A:$A,compensation_cleaned!$B:$B,"Missing")</f>
        <v>638599</v>
      </c>
      <c r="N2644">
        <f>_xlfn.XLOOKUP(A2644,compensation_cleaned!$A:$A,compensation_cleaned!$C:$C,"Missing")</f>
        <v>87003</v>
      </c>
      <c r="O2644" t="str">
        <f>_xlfn.XLOOKUP(A2644,compensation_cleaned!$A:$A,compensation_cleaned!$D:$D,"Missing")</f>
        <v>L2</v>
      </c>
      <c r="P2644">
        <f>_xlfn.XLOOKUP(A2644,engagement_pivot!$A:$A,engagement_pivot!$B:$B,"Missing")</f>
        <v>1.3333333333333333</v>
      </c>
      <c r="Q2644" t="str">
        <f>IF(
  _xlfn.XLOOKUP(A2644, engagement_pivot!A:A, engagement_pivot!C:C, 0) &gt; 0,
  "Yes",
  "No"
)</f>
        <v>Yes</v>
      </c>
      <c r="R2644">
        <f t="shared" si="205"/>
        <v>17</v>
      </c>
      <c r="S2644" t="str">
        <f t="shared" si="206"/>
        <v>13–36 months</v>
      </c>
      <c r="T2644">
        <f>_xlfn.XLOOKUP(A2644,performance_pivot!$A:$A,performance_pivot!$B:$B,"Missing")</f>
        <v>4.5</v>
      </c>
      <c r="U2644">
        <f>_xlfn.XLOOKUP(A2644,compensation_cleaned!$A:$A,compensation_cleaned!$F:$F,"Missing")</f>
        <v>746435.40070921986</v>
      </c>
      <c r="V2644" t="str">
        <f t="shared" si="207"/>
        <v>Below Avg Pay</v>
      </c>
      <c r="W2644" t="str">
        <f t="shared" si="208"/>
        <v>High Performer</v>
      </c>
      <c r="Y2644" t="str">
        <f t="shared" si="209"/>
        <v>Underpaid High Performer</v>
      </c>
    </row>
    <row r="2645" spans="1:25">
      <c r="A2645" s="11" t="s">
        <v>2831</v>
      </c>
      <c r="B2645" s="12" t="s">
        <v>19</v>
      </c>
      <c r="C2645" s="12">
        <v>37</v>
      </c>
      <c r="D2645" s="12" t="s">
        <v>20</v>
      </c>
      <c r="E2645" s="12" t="s">
        <v>26</v>
      </c>
      <c r="F2645" s="12" t="s">
        <v>27</v>
      </c>
      <c r="G2645" s="13">
        <v>44619</v>
      </c>
      <c r="H2645" s="12" t="s">
        <v>261</v>
      </c>
      <c r="I2645" s="12" t="s">
        <v>23</v>
      </c>
      <c r="J2645" s="14" t="s">
        <v>24</v>
      </c>
      <c r="K2645" t="str">
        <f>_xlfn.XLOOKUP(A2645,attrition_cleaned!$A:$A,attrition_cleaned!$B:$B,"Missing")</f>
        <v>No</v>
      </c>
      <c r="L2645" s="13"/>
      <c r="M2645">
        <f>_xlfn.XLOOKUP(A2645,compensation_cleaned!$A:$A,compensation_cleaned!$B:$B,"Missing")</f>
        <v>938950</v>
      </c>
      <c r="N2645">
        <f>_xlfn.XLOOKUP(A2645,compensation_cleaned!$A:$A,compensation_cleaned!$C:$C,"Missing")</f>
        <v>83299</v>
      </c>
      <c r="O2645" t="str">
        <f>_xlfn.XLOOKUP(A2645,compensation_cleaned!$A:$A,compensation_cleaned!$D:$D,"Missing")</f>
        <v>L3</v>
      </c>
      <c r="P2645">
        <f>_xlfn.XLOOKUP(A2645,engagement_pivot!$A:$A,engagement_pivot!$B:$B,"Missing")</f>
        <v>4</v>
      </c>
      <c r="Q2645" t="str">
        <f>IF(
  _xlfn.XLOOKUP(A2645, engagement_pivot!A:A, engagement_pivot!C:C, 0) &gt; 0,
  "Yes",
  "No"
)</f>
        <v>Yes</v>
      </c>
      <c r="R2645">
        <f t="shared" si="205"/>
        <v>22</v>
      </c>
      <c r="S2645" t="str">
        <f t="shared" si="206"/>
        <v>13–36 months</v>
      </c>
      <c r="T2645">
        <f>_xlfn.XLOOKUP(A2645,performance_pivot!$A:$A,performance_pivot!$B:$B,"Missing")</f>
        <v>5</v>
      </c>
      <c r="U2645">
        <f>_xlfn.XLOOKUP(A2645,compensation_cleaned!$A:$A,compensation_cleaned!$F:$F,"Missing")</f>
        <v>1044648.4727722772</v>
      </c>
      <c r="V2645" t="str">
        <f t="shared" si="207"/>
        <v>Below Avg Pay</v>
      </c>
      <c r="W2645" t="str">
        <f t="shared" si="208"/>
        <v>High Performer</v>
      </c>
      <c r="Y2645" t="str">
        <f t="shared" si="209"/>
        <v>Underpaid High Performer</v>
      </c>
    </row>
    <row r="2646" spans="1:25">
      <c r="A2646" s="7" t="s">
        <v>2832</v>
      </c>
      <c r="B2646" s="8" t="s">
        <v>19</v>
      </c>
      <c r="C2646" s="8">
        <v>24</v>
      </c>
      <c r="D2646" s="8" t="s">
        <v>20</v>
      </c>
      <c r="E2646" s="8" t="s">
        <v>13</v>
      </c>
      <c r="F2646" s="8" t="s">
        <v>14</v>
      </c>
      <c r="G2646" s="9">
        <v>44489</v>
      </c>
      <c r="H2646" s="8" t="s">
        <v>82</v>
      </c>
      <c r="I2646" s="8" t="s">
        <v>16</v>
      </c>
      <c r="J2646" s="10" t="s">
        <v>24</v>
      </c>
      <c r="K2646" t="str">
        <f>_xlfn.XLOOKUP(A2646,attrition_cleaned!$A:$A,attrition_cleaned!$B:$B,"Missing")</f>
        <v>No</v>
      </c>
      <c r="L2646" s="9"/>
      <c r="M2646">
        <f>_xlfn.XLOOKUP(A2646,compensation_cleaned!$A:$A,compensation_cleaned!$B:$B,"Missing")</f>
        <v>1484630</v>
      </c>
      <c r="N2646">
        <f>_xlfn.XLOOKUP(A2646,compensation_cleaned!$A:$A,compensation_cleaned!$C:$C,"Missing")</f>
        <v>217465</v>
      </c>
      <c r="O2646" t="str">
        <f>_xlfn.XLOOKUP(A2646,compensation_cleaned!$A:$A,compensation_cleaned!$D:$D,"Missing")</f>
        <v>L4</v>
      </c>
      <c r="P2646">
        <f>_xlfn.XLOOKUP(A2646,engagement_pivot!$A:$A,engagement_pivot!$B:$B,"Missing")</f>
        <v>4.5</v>
      </c>
      <c r="Q2646" t="str">
        <f>IF(
  _xlfn.XLOOKUP(A2646, engagement_pivot!A:A, engagement_pivot!C:C, 0) &gt; 0,
  "Yes",
  "No"
)</f>
        <v>Yes</v>
      </c>
      <c r="R2646">
        <f t="shared" si="205"/>
        <v>26</v>
      </c>
      <c r="S2646" t="str">
        <f t="shared" si="206"/>
        <v>13–36 months</v>
      </c>
      <c r="T2646">
        <f>_xlfn.XLOOKUP(A2646,performance_pivot!$A:$A,performance_pivot!$B:$B,"Missing")</f>
        <v>4</v>
      </c>
      <c r="U2646">
        <f>_xlfn.XLOOKUP(A2646,compensation_cleaned!$A:$A,compensation_cleaned!$F:$F,"Missing")</f>
        <v>1044648.4727722772</v>
      </c>
      <c r="V2646" t="str">
        <f t="shared" si="207"/>
        <v>Above Avg Pay</v>
      </c>
      <c r="W2646" t="str">
        <f t="shared" si="208"/>
        <v>High Performer</v>
      </c>
      <c r="Y2646" t="str">
        <f t="shared" si="209"/>
        <v>Well Aligned</v>
      </c>
    </row>
    <row r="2647" spans="1:25">
      <c r="A2647" s="11" t="s">
        <v>2833</v>
      </c>
      <c r="B2647" s="12" t="s">
        <v>19</v>
      </c>
      <c r="C2647" s="12">
        <v>28</v>
      </c>
      <c r="D2647" s="12" t="s">
        <v>12</v>
      </c>
      <c r="E2647" s="12" t="s">
        <v>37</v>
      </c>
      <c r="F2647" s="12" t="s">
        <v>43</v>
      </c>
      <c r="G2647" s="13">
        <v>44848</v>
      </c>
      <c r="H2647" s="12" t="s">
        <v>44</v>
      </c>
      <c r="I2647" s="12" t="s">
        <v>56</v>
      </c>
      <c r="J2647" s="14" t="s">
        <v>24</v>
      </c>
      <c r="K2647" t="str">
        <f>_xlfn.XLOOKUP(A2647,attrition_cleaned!$A:$A,attrition_cleaned!$B:$B,"Missing")</f>
        <v>No</v>
      </c>
      <c r="L2647" s="13"/>
      <c r="M2647">
        <f>_xlfn.XLOOKUP(A2647,compensation_cleaned!$A:$A,compensation_cleaned!$B:$B,"Missing")</f>
        <v>879872</v>
      </c>
      <c r="N2647">
        <f>_xlfn.XLOOKUP(A2647,compensation_cleaned!$A:$A,compensation_cleaned!$C:$C,"Missing")</f>
        <v>72334</v>
      </c>
      <c r="O2647" t="str">
        <f>_xlfn.XLOOKUP(A2647,compensation_cleaned!$A:$A,compensation_cleaned!$D:$D,"Missing")</f>
        <v>L2</v>
      </c>
      <c r="P2647">
        <f>_xlfn.XLOOKUP(A2647,engagement_pivot!$A:$A,engagement_pivot!$B:$B,"Missing")</f>
        <v>3</v>
      </c>
      <c r="Q2647" t="str">
        <f>IF(
  _xlfn.XLOOKUP(A2647, engagement_pivot!A:A, engagement_pivot!C:C, 0) &gt; 0,
  "Yes",
  "No"
)</f>
        <v>Yes</v>
      </c>
      <c r="R2647">
        <f t="shared" si="205"/>
        <v>14</v>
      </c>
      <c r="S2647" t="str">
        <f t="shared" si="206"/>
        <v>13–36 months</v>
      </c>
      <c r="T2647">
        <f>_xlfn.XLOOKUP(A2647,performance_pivot!$A:$A,performance_pivot!$B:$B,"Missing")</f>
        <v>2.75</v>
      </c>
      <c r="U2647">
        <f>_xlfn.XLOOKUP(A2647,compensation_cleaned!$A:$A,compensation_cleaned!$F:$F,"Missing")</f>
        <v>746435.40070921986</v>
      </c>
      <c r="V2647" t="str">
        <f t="shared" si="207"/>
        <v>Above Avg Pay</v>
      </c>
      <c r="W2647" t="str">
        <f t="shared" si="208"/>
        <v>Low/Avg Performer</v>
      </c>
      <c r="Y2647" t="str">
        <f t="shared" si="209"/>
        <v>Overpaid Low Performer</v>
      </c>
    </row>
    <row r="2648" spans="1:25">
      <c r="A2648" s="7" t="s">
        <v>2834</v>
      </c>
      <c r="B2648" s="8" t="s">
        <v>11</v>
      </c>
      <c r="C2648" s="8">
        <v>25</v>
      </c>
      <c r="D2648" s="8" t="s">
        <v>12</v>
      </c>
      <c r="E2648" s="8" t="s">
        <v>13</v>
      </c>
      <c r="F2648" s="8" t="s">
        <v>21</v>
      </c>
      <c r="G2648" s="9">
        <v>44488</v>
      </c>
      <c r="H2648" s="8" t="s">
        <v>98</v>
      </c>
      <c r="I2648" s="8" t="s">
        <v>45</v>
      </c>
      <c r="J2648" s="10" t="s">
        <v>17</v>
      </c>
      <c r="K2648" t="str">
        <f>_xlfn.XLOOKUP(A2648,attrition_cleaned!$A:$A,attrition_cleaned!$B:$B,"Missing")</f>
        <v>No</v>
      </c>
      <c r="L2648" s="9"/>
      <c r="M2648">
        <f>_xlfn.XLOOKUP(A2648,compensation_cleaned!$A:$A,compensation_cleaned!$B:$B,"Missing")</f>
        <v>1177650</v>
      </c>
      <c r="N2648">
        <f>_xlfn.XLOOKUP(A2648,compensation_cleaned!$A:$A,compensation_cleaned!$C:$C,"Missing")</f>
        <v>118141</v>
      </c>
      <c r="O2648" t="str">
        <f>_xlfn.XLOOKUP(A2648,compensation_cleaned!$A:$A,compensation_cleaned!$D:$D,"Missing")</f>
        <v>L3</v>
      </c>
      <c r="P2648">
        <f>_xlfn.XLOOKUP(A2648,engagement_pivot!$A:$A,engagement_pivot!$B:$B,"Missing")</f>
        <v>2.6666666666666665</v>
      </c>
      <c r="Q2648" t="str">
        <f>IF(
  _xlfn.XLOOKUP(A2648, engagement_pivot!A:A, engagement_pivot!C:C, 0) &gt; 0,
  "Yes",
  "No"
)</f>
        <v>Yes</v>
      </c>
      <c r="R2648">
        <f t="shared" si="205"/>
        <v>26</v>
      </c>
      <c r="S2648" t="str">
        <f t="shared" si="206"/>
        <v>13–36 months</v>
      </c>
      <c r="T2648">
        <f>_xlfn.XLOOKUP(A2648,performance_pivot!$A:$A,performance_pivot!$B:$B,"Missing")</f>
        <v>4</v>
      </c>
      <c r="U2648">
        <f>_xlfn.XLOOKUP(A2648,compensation_cleaned!$A:$A,compensation_cleaned!$F:$F,"Missing")</f>
        <v>1044648.4727722772</v>
      </c>
      <c r="V2648" t="str">
        <f t="shared" si="207"/>
        <v>Above Avg Pay</v>
      </c>
      <c r="W2648" t="str">
        <f t="shared" si="208"/>
        <v>High Performer</v>
      </c>
      <c r="Y2648" t="str">
        <f t="shared" si="209"/>
        <v>Well Aligned</v>
      </c>
    </row>
    <row r="2649" spans="1:25">
      <c r="A2649" s="11" t="s">
        <v>2835</v>
      </c>
      <c r="B2649" s="12" t="s">
        <v>11</v>
      </c>
      <c r="C2649" s="12">
        <v>41</v>
      </c>
      <c r="D2649" s="12" t="s">
        <v>20</v>
      </c>
      <c r="E2649" s="12" t="s">
        <v>37</v>
      </c>
      <c r="F2649" s="12" t="s">
        <v>38</v>
      </c>
      <c r="G2649" s="13">
        <v>43224</v>
      </c>
      <c r="H2649" s="12" t="s">
        <v>364</v>
      </c>
      <c r="I2649" s="12" t="s">
        <v>45</v>
      </c>
      <c r="J2649" s="14" t="s">
        <v>24</v>
      </c>
      <c r="K2649" t="str">
        <f>_xlfn.XLOOKUP(A2649,attrition_cleaned!$A:$A,attrition_cleaned!$B:$B,"Missing")</f>
        <v>No</v>
      </c>
      <c r="L2649" s="13"/>
      <c r="M2649">
        <f>_xlfn.XLOOKUP(A2649,compensation_cleaned!$A:$A,compensation_cleaned!$B:$B,"Missing")</f>
        <v>1038814</v>
      </c>
      <c r="N2649">
        <f>_xlfn.XLOOKUP(A2649,compensation_cleaned!$A:$A,compensation_cleaned!$C:$C,"Missing")</f>
        <v>84651</v>
      </c>
      <c r="O2649" t="str">
        <f>_xlfn.XLOOKUP(A2649,compensation_cleaned!$A:$A,compensation_cleaned!$D:$D,"Missing")</f>
        <v>L3</v>
      </c>
      <c r="P2649">
        <f>_xlfn.XLOOKUP(A2649,engagement_pivot!$A:$A,engagement_pivot!$B:$B,"Missing")</f>
        <v>3</v>
      </c>
      <c r="Q2649" t="str">
        <f>IF(
  _xlfn.XLOOKUP(A2649, engagement_pivot!A:A, engagement_pivot!C:C, 0) &gt; 0,
  "Yes",
  "No"
)</f>
        <v>Yes</v>
      </c>
      <c r="R2649">
        <f t="shared" si="205"/>
        <v>67</v>
      </c>
      <c r="S2649" t="str">
        <f t="shared" si="206"/>
        <v>37+ months</v>
      </c>
      <c r="T2649">
        <f>_xlfn.XLOOKUP(A2649,performance_pivot!$A:$A,performance_pivot!$B:$B,"Missing")</f>
        <v>2</v>
      </c>
      <c r="U2649">
        <f>_xlfn.XLOOKUP(A2649,compensation_cleaned!$A:$A,compensation_cleaned!$F:$F,"Missing")</f>
        <v>1044648.4727722772</v>
      </c>
      <c r="V2649" t="str">
        <f t="shared" si="207"/>
        <v>Below Avg Pay</v>
      </c>
      <c r="W2649" t="str">
        <f t="shared" si="208"/>
        <v>Low/Avg Performer</v>
      </c>
      <c r="Y2649" t="str">
        <f t="shared" si="209"/>
        <v>Low Pay &amp; Low Performance</v>
      </c>
    </row>
    <row r="2650" spans="1:25">
      <c r="A2650" s="7" t="s">
        <v>2836</v>
      </c>
      <c r="B2650" s="8" t="s">
        <v>19</v>
      </c>
      <c r="C2650" s="8">
        <v>38</v>
      </c>
      <c r="D2650" s="8" t="s">
        <v>20</v>
      </c>
      <c r="E2650" s="8" t="s">
        <v>13</v>
      </c>
      <c r="F2650" s="8" t="s">
        <v>14</v>
      </c>
      <c r="G2650" s="9">
        <v>44348</v>
      </c>
      <c r="H2650" s="8" t="s">
        <v>356</v>
      </c>
      <c r="I2650" s="8" t="s">
        <v>31</v>
      </c>
      <c r="J2650" s="10" t="s">
        <v>24</v>
      </c>
      <c r="K2650" t="str">
        <f>_xlfn.XLOOKUP(A2650,attrition_cleaned!$A:$A,attrition_cleaned!$B:$B,"Missing")</f>
        <v>No</v>
      </c>
      <c r="L2650" s="9"/>
      <c r="M2650">
        <f>_xlfn.XLOOKUP(A2650,compensation_cleaned!$A:$A,compensation_cleaned!$B:$B,"Missing")</f>
        <v>1592998</v>
      </c>
      <c r="N2650">
        <f>_xlfn.XLOOKUP(A2650,compensation_cleaned!$A:$A,compensation_cleaned!$C:$C,"Missing")</f>
        <v>86240</v>
      </c>
      <c r="O2650" t="str">
        <f>_xlfn.XLOOKUP(A2650,compensation_cleaned!$A:$A,compensation_cleaned!$D:$D,"Missing")</f>
        <v>L4</v>
      </c>
      <c r="P2650">
        <f>_xlfn.XLOOKUP(A2650,engagement_pivot!$A:$A,engagement_pivot!$B:$B,"Missing")</f>
        <v>3.3333333333333335</v>
      </c>
      <c r="Q2650" t="str">
        <f>IF(
  _xlfn.XLOOKUP(A2650, engagement_pivot!A:A, engagement_pivot!C:C, 0) &gt; 0,
  "Yes",
  "No"
)</f>
        <v>Yes</v>
      </c>
      <c r="R2650">
        <f t="shared" si="205"/>
        <v>30</v>
      </c>
      <c r="S2650" t="str">
        <f t="shared" si="206"/>
        <v>13–36 months</v>
      </c>
      <c r="T2650">
        <f>_xlfn.XLOOKUP(A2650,performance_pivot!$A:$A,performance_pivot!$B:$B,"Missing")</f>
        <v>4.5</v>
      </c>
      <c r="U2650">
        <f>_xlfn.XLOOKUP(A2650,compensation_cleaned!$A:$A,compensation_cleaned!$F:$F,"Missing")</f>
        <v>1044648.4727722772</v>
      </c>
      <c r="V2650" t="str">
        <f t="shared" si="207"/>
        <v>Above Avg Pay</v>
      </c>
      <c r="W2650" t="str">
        <f t="shared" si="208"/>
        <v>High Performer</v>
      </c>
      <c r="Y2650" t="str">
        <f t="shared" si="209"/>
        <v>Well Aligned</v>
      </c>
    </row>
    <row r="2651" spans="1:25">
      <c r="A2651" s="11" t="s">
        <v>2837</v>
      </c>
      <c r="B2651" s="12" t="s">
        <v>19</v>
      </c>
      <c r="C2651" s="12">
        <v>24</v>
      </c>
      <c r="D2651" s="12" t="s">
        <v>12</v>
      </c>
      <c r="E2651" s="12" t="s">
        <v>37</v>
      </c>
      <c r="F2651" s="12" t="s">
        <v>38</v>
      </c>
      <c r="G2651" s="13">
        <v>42798</v>
      </c>
      <c r="H2651" s="12" t="s">
        <v>265</v>
      </c>
      <c r="I2651" s="12" t="s">
        <v>56</v>
      </c>
      <c r="J2651" s="14" t="s">
        <v>24</v>
      </c>
      <c r="K2651" t="str">
        <f>_xlfn.XLOOKUP(A2651,attrition_cleaned!$A:$A,attrition_cleaned!$B:$B,"Missing")</f>
        <v>No</v>
      </c>
      <c r="L2651" s="13"/>
      <c r="M2651">
        <f>_xlfn.XLOOKUP(A2651,compensation_cleaned!$A:$A,compensation_cleaned!$B:$B,"Missing")</f>
        <v>1518595</v>
      </c>
      <c r="N2651">
        <f>_xlfn.XLOOKUP(A2651,compensation_cleaned!$A:$A,compensation_cleaned!$C:$C,"Missing")</f>
        <v>103252</v>
      </c>
      <c r="O2651" t="str">
        <f>_xlfn.XLOOKUP(A2651,compensation_cleaned!$A:$A,compensation_cleaned!$D:$D,"Missing")</f>
        <v>L4</v>
      </c>
      <c r="P2651">
        <f>_xlfn.XLOOKUP(A2651,engagement_pivot!$A:$A,engagement_pivot!$B:$B,"Missing")</f>
        <v>2.5</v>
      </c>
      <c r="Q2651" t="str">
        <f>IF(
  _xlfn.XLOOKUP(A2651, engagement_pivot!A:A, engagement_pivot!C:C, 0) &gt; 0,
  "Yes",
  "No"
)</f>
        <v>Yes</v>
      </c>
      <c r="R2651">
        <f t="shared" si="205"/>
        <v>81</v>
      </c>
      <c r="S2651" t="str">
        <f t="shared" si="206"/>
        <v>37+ months</v>
      </c>
      <c r="T2651">
        <f>_xlfn.XLOOKUP(A2651,performance_pivot!$A:$A,performance_pivot!$B:$B,"Missing")</f>
        <v>4</v>
      </c>
      <c r="U2651">
        <f>_xlfn.XLOOKUP(A2651,compensation_cleaned!$A:$A,compensation_cleaned!$F:$F,"Missing")</f>
        <v>1044648.4727722772</v>
      </c>
      <c r="V2651" t="str">
        <f t="shared" si="207"/>
        <v>Above Avg Pay</v>
      </c>
      <c r="W2651" t="str">
        <f t="shared" si="208"/>
        <v>High Performer</v>
      </c>
      <c r="Y2651" t="str">
        <f t="shared" si="209"/>
        <v>Well Aligned</v>
      </c>
    </row>
    <row r="2652" spans="1:25">
      <c r="A2652" s="7" t="s">
        <v>2838</v>
      </c>
      <c r="B2652" s="8" t="s">
        <v>11</v>
      </c>
      <c r="C2652" s="8">
        <v>29</v>
      </c>
      <c r="D2652" s="8" t="s">
        <v>12</v>
      </c>
      <c r="E2652" s="8" t="s">
        <v>26</v>
      </c>
      <c r="F2652" s="8" t="s">
        <v>27</v>
      </c>
      <c r="G2652" s="9">
        <v>43129</v>
      </c>
      <c r="H2652" s="8" t="s">
        <v>144</v>
      </c>
      <c r="I2652" s="8" t="s">
        <v>16</v>
      </c>
      <c r="J2652" s="10" t="s">
        <v>24</v>
      </c>
      <c r="K2652" t="str">
        <f>_xlfn.XLOOKUP(A2652,attrition_cleaned!$A:$A,attrition_cleaned!$B:$B,"Missing")</f>
        <v>No</v>
      </c>
      <c r="L2652" s="9"/>
      <c r="M2652">
        <f>_xlfn.XLOOKUP(A2652,compensation_cleaned!$A:$A,compensation_cleaned!$B:$B,"Missing")</f>
        <v>876394</v>
      </c>
      <c r="N2652">
        <f>_xlfn.XLOOKUP(A2652,compensation_cleaned!$A:$A,compensation_cleaned!$C:$C,"Missing")</f>
        <v>101760</v>
      </c>
      <c r="O2652" t="str">
        <f>_xlfn.XLOOKUP(A2652,compensation_cleaned!$A:$A,compensation_cleaned!$D:$D,"Missing")</f>
        <v>L2</v>
      </c>
      <c r="P2652">
        <f>_xlfn.XLOOKUP(A2652,engagement_pivot!$A:$A,engagement_pivot!$B:$B,"Missing")</f>
        <v>2</v>
      </c>
      <c r="Q2652" t="str">
        <f>IF(
  _xlfn.XLOOKUP(A2652, engagement_pivot!A:A, engagement_pivot!C:C, 0) &gt; 0,
  "Yes",
  "No"
)</f>
        <v>Yes</v>
      </c>
      <c r="R2652">
        <f t="shared" si="205"/>
        <v>71</v>
      </c>
      <c r="S2652" t="str">
        <f t="shared" si="206"/>
        <v>37+ months</v>
      </c>
      <c r="T2652">
        <f>_xlfn.XLOOKUP(A2652,performance_pivot!$A:$A,performance_pivot!$B:$B,"Missing")</f>
        <v>4</v>
      </c>
      <c r="U2652">
        <f>_xlfn.XLOOKUP(A2652,compensation_cleaned!$A:$A,compensation_cleaned!$F:$F,"Missing")</f>
        <v>746435.40070921986</v>
      </c>
      <c r="V2652" t="str">
        <f t="shared" si="207"/>
        <v>Above Avg Pay</v>
      </c>
      <c r="W2652" t="str">
        <f t="shared" si="208"/>
        <v>High Performer</v>
      </c>
      <c r="Y2652" t="str">
        <f t="shared" si="209"/>
        <v>Well Aligned</v>
      </c>
    </row>
    <row r="2653" spans="1:25">
      <c r="A2653" s="11" t="s">
        <v>2839</v>
      </c>
      <c r="B2653" s="12" t="s">
        <v>19</v>
      </c>
      <c r="C2653" s="12">
        <v>31</v>
      </c>
      <c r="D2653" s="12" t="s">
        <v>12</v>
      </c>
      <c r="E2653" s="12" t="s">
        <v>37</v>
      </c>
      <c r="F2653" s="12" t="s">
        <v>38</v>
      </c>
      <c r="G2653" s="13">
        <v>44137</v>
      </c>
      <c r="H2653" s="12" t="s">
        <v>82</v>
      </c>
      <c r="I2653" s="12" t="s">
        <v>23</v>
      </c>
      <c r="J2653" s="14" t="s">
        <v>24</v>
      </c>
      <c r="K2653" t="str">
        <f>_xlfn.XLOOKUP(A2653,attrition_cleaned!$A:$A,attrition_cleaned!$B:$B,"Missing")</f>
        <v>No</v>
      </c>
      <c r="L2653" s="13"/>
      <c r="M2653">
        <f>_xlfn.XLOOKUP(A2653,compensation_cleaned!$A:$A,compensation_cleaned!$B:$B,"Missing")</f>
        <v>1196538</v>
      </c>
      <c r="N2653">
        <f>_xlfn.XLOOKUP(A2653,compensation_cleaned!$A:$A,compensation_cleaned!$C:$C,"Missing")</f>
        <v>60282</v>
      </c>
      <c r="O2653" t="str">
        <f>_xlfn.XLOOKUP(A2653,compensation_cleaned!$A:$A,compensation_cleaned!$D:$D,"Missing")</f>
        <v>L3</v>
      </c>
      <c r="P2653">
        <f>_xlfn.XLOOKUP(A2653,engagement_pivot!$A:$A,engagement_pivot!$B:$B,"Missing")</f>
        <v>4</v>
      </c>
      <c r="Q2653" t="str">
        <f>IF(
  _xlfn.XLOOKUP(A2653, engagement_pivot!A:A, engagement_pivot!C:C, 0) &gt; 0,
  "Yes",
  "No"
)</f>
        <v>Yes</v>
      </c>
      <c r="R2653">
        <f t="shared" si="205"/>
        <v>37</v>
      </c>
      <c r="S2653" t="str">
        <f t="shared" si="206"/>
        <v>37+ months</v>
      </c>
      <c r="T2653">
        <f>_xlfn.XLOOKUP(A2653,performance_pivot!$A:$A,performance_pivot!$B:$B,"Missing")</f>
        <v>3.6666666666666665</v>
      </c>
      <c r="U2653">
        <f>_xlfn.XLOOKUP(A2653,compensation_cleaned!$A:$A,compensation_cleaned!$F:$F,"Missing")</f>
        <v>1044648.4727722772</v>
      </c>
      <c r="V2653" t="str">
        <f t="shared" si="207"/>
        <v>Above Avg Pay</v>
      </c>
      <c r="W2653" t="str">
        <f t="shared" si="208"/>
        <v>Low/Avg Performer</v>
      </c>
      <c r="Y2653" t="str">
        <f t="shared" si="209"/>
        <v>Overpaid Low Performer</v>
      </c>
    </row>
    <row r="2654" spans="1:25">
      <c r="A2654" s="7" t="s">
        <v>2840</v>
      </c>
      <c r="B2654" s="8" t="s">
        <v>19</v>
      </c>
      <c r="C2654" s="8">
        <v>27</v>
      </c>
      <c r="D2654" s="8" t="s">
        <v>12</v>
      </c>
      <c r="E2654" s="8" t="s">
        <v>26</v>
      </c>
      <c r="F2654" s="8" t="s">
        <v>58</v>
      </c>
      <c r="G2654" s="9">
        <v>44028</v>
      </c>
      <c r="H2654" s="8" t="s">
        <v>683</v>
      </c>
      <c r="I2654" s="8" t="s">
        <v>31</v>
      </c>
      <c r="J2654" s="10" t="s">
        <v>24</v>
      </c>
      <c r="K2654" t="str">
        <f>_xlfn.XLOOKUP(A2654,attrition_cleaned!$A:$A,attrition_cleaned!$B:$B,"Missing")</f>
        <v>No</v>
      </c>
      <c r="L2654" s="9"/>
      <c r="M2654">
        <f>_xlfn.XLOOKUP(A2654,compensation_cleaned!$A:$A,compensation_cleaned!$B:$B,"Missing")</f>
        <v>665661</v>
      </c>
      <c r="N2654">
        <f>_xlfn.XLOOKUP(A2654,compensation_cleaned!$A:$A,compensation_cleaned!$C:$C,"Missing")</f>
        <v>72281</v>
      </c>
      <c r="O2654" t="str">
        <f>_xlfn.XLOOKUP(A2654,compensation_cleaned!$A:$A,compensation_cleaned!$D:$D,"Missing")</f>
        <v>L2</v>
      </c>
      <c r="P2654">
        <f>_xlfn.XLOOKUP(A2654,engagement_pivot!$A:$A,engagement_pivot!$B:$B,"Missing")</f>
        <v>2.6666666666666665</v>
      </c>
      <c r="Q2654" t="str">
        <f>IF(
  _xlfn.XLOOKUP(A2654, engagement_pivot!A:A, engagement_pivot!C:C, 0) &gt; 0,
  "Yes",
  "No"
)</f>
        <v>Yes</v>
      </c>
      <c r="R2654">
        <f t="shared" si="205"/>
        <v>41</v>
      </c>
      <c r="S2654" t="str">
        <f t="shared" si="206"/>
        <v>37+ months</v>
      </c>
      <c r="T2654">
        <f>_xlfn.XLOOKUP(A2654,performance_pivot!$A:$A,performance_pivot!$B:$B,"Missing")</f>
        <v>4.5</v>
      </c>
      <c r="U2654">
        <f>_xlfn.XLOOKUP(A2654,compensation_cleaned!$A:$A,compensation_cleaned!$F:$F,"Missing")</f>
        <v>746435.40070921986</v>
      </c>
      <c r="V2654" t="str">
        <f t="shared" si="207"/>
        <v>Below Avg Pay</v>
      </c>
      <c r="W2654" t="str">
        <f t="shared" si="208"/>
        <v>High Performer</v>
      </c>
      <c r="Y2654" t="str">
        <f t="shared" si="209"/>
        <v>Underpaid High Performer</v>
      </c>
    </row>
    <row r="2655" spans="1:25">
      <c r="A2655" s="11" t="s">
        <v>2841</v>
      </c>
      <c r="B2655" s="12" t="s">
        <v>19</v>
      </c>
      <c r="C2655" s="12">
        <v>26</v>
      </c>
      <c r="D2655" s="12" t="s">
        <v>12</v>
      </c>
      <c r="E2655" s="12" t="s">
        <v>49</v>
      </c>
      <c r="F2655" s="12" t="s">
        <v>68</v>
      </c>
      <c r="G2655" s="13">
        <v>44310</v>
      </c>
      <c r="H2655" s="12" t="s">
        <v>179</v>
      </c>
      <c r="I2655" s="12" t="s">
        <v>23</v>
      </c>
      <c r="J2655" s="14" t="s">
        <v>24</v>
      </c>
      <c r="K2655" t="str">
        <f>_xlfn.XLOOKUP(A2655,attrition_cleaned!$A:$A,attrition_cleaned!$B:$B,"Missing")</f>
        <v>Yes</v>
      </c>
      <c r="L2655" s="13">
        <v>44977</v>
      </c>
      <c r="M2655">
        <f>_xlfn.XLOOKUP(A2655,compensation_cleaned!$A:$A,compensation_cleaned!$B:$B,"Missing")</f>
        <v>517256</v>
      </c>
      <c r="N2655">
        <f>_xlfn.XLOOKUP(A2655,compensation_cleaned!$A:$A,compensation_cleaned!$C:$C,"Missing")</f>
        <v>57632</v>
      </c>
      <c r="O2655" t="str">
        <f>_xlfn.XLOOKUP(A2655,compensation_cleaned!$A:$A,compensation_cleaned!$D:$D,"Missing")</f>
        <v>L1</v>
      </c>
      <c r="P2655">
        <f>_xlfn.XLOOKUP(A2655,engagement_pivot!$A:$A,engagement_pivot!$B:$B,"Missing")</f>
        <v>3</v>
      </c>
      <c r="Q2655" t="str">
        <f>IF(
  _xlfn.XLOOKUP(A2655, engagement_pivot!A:A, engagement_pivot!C:C, 0) &gt; 0,
  "Yes",
  "No"
)</f>
        <v>Yes</v>
      </c>
      <c r="R2655">
        <f t="shared" si="205"/>
        <v>21</v>
      </c>
      <c r="S2655" t="str">
        <f t="shared" si="206"/>
        <v>13–36 months</v>
      </c>
      <c r="T2655">
        <f>_xlfn.XLOOKUP(A2655,performance_pivot!$A:$A,performance_pivot!$B:$B,"Missing")</f>
        <v>2.5</v>
      </c>
      <c r="U2655">
        <f>_xlfn.XLOOKUP(A2655,compensation_cleaned!$A:$A,compensation_cleaned!$F:$F,"Missing")</f>
        <v>499723.03723404254</v>
      </c>
      <c r="V2655" t="str">
        <f t="shared" si="207"/>
        <v>Above Avg Pay</v>
      </c>
      <c r="W2655" t="str">
        <f t="shared" si="208"/>
        <v>Low/Avg Performer</v>
      </c>
      <c r="Y2655" t="str">
        <f t="shared" si="209"/>
        <v>Overpaid Low Performer</v>
      </c>
    </row>
    <row r="2656" spans="1:25">
      <c r="A2656" s="7" t="s">
        <v>2842</v>
      </c>
      <c r="B2656" s="8" t="s">
        <v>11</v>
      </c>
      <c r="C2656" s="8">
        <v>26</v>
      </c>
      <c r="D2656" s="8" t="s">
        <v>12</v>
      </c>
      <c r="E2656" s="8" t="s">
        <v>37</v>
      </c>
      <c r="F2656" s="8" t="s">
        <v>38</v>
      </c>
      <c r="G2656" s="9">
        <v>42905</v>
      </c>
      <c r="H2656" s="8" t="s">
        <v>166</v>
      </c>
      <c r="I2656" s="8" t="s">
        <v>70</v>
      </c>
      <c r="J2656" s="10" t="s">
        <v>24</v>
      </c>
      <c r="K2656" t="str">
        <f>_xlfn.XLOOKUP(A2656,attrition_cleaned!$A:$A,attrition_cleaned!$B:$B,"Missing")</f>
        <v>No</v>
      </c>
      <c r="L2656" s="9"/>
      <c r="M2656">
        <f>_xlfn.XLOOKUP(A2656,compensation_cleaned!$A:$A,compensation_cleaned!$B:$B,"Missing")</f>
        <v>759157</v>
      </c>
      <c r="N2656">
        <f>_xlfn.XLOOKUP(A2656,compensation_cleaned!$A:$A,compensation_cleaned!$C:$C,"Missing")</f>
        <v>83466</v>
      </c>
      <c r="O2656" t="str">
        <f>_xlfn.XLOOKUP(A2656,compensation_cleaned!$A:$A,compensation_cleaned!$D:$D,"Missing")</f>
        <v>L2</v>
      </c>
      <c r="P2656">
        <f>_xlfn.XLOOKUP(A2656,engagement_pivot!$A:$A,engagement_pivot!$B:$B,"Missing")</f>
        <v>5</v>
      </c>
      <c r="Q2656" t="str">
        <f>IF(
  _xlfn.XLOOKUP(A2656, engagement_pivot!A:A, engagement_pivot!C:C, 0) &gt; 0,
  "Yes",
  "No"
)</f>
        <v>Yes</v>
      </c>
      <c r="R2656">
        <f t="shared" si="205"/>
        <v>78</v>
      </c>
      <c r="S2656" t="str">
        <f t="shared" si="206"/>
        <v>37+ months</v>
      </c>
      <c r="T2656">
        <f>_xlfn.XLOOKUP(A2656,performance_pivot!$A:$A,performance_pivot!$B:$B,"Missing")</f>
        <v>3</v>
      </c>
      <c r="U2656">
        <f>_xlfn.XLOOKUP(A2656,compensation_cleaned!$A:$A,compensation_cleaned!$F:$F,"Missing")</f>
        <v>746435.40070921986</v>
      </c>
      <c r="V2656" t="str">
        <f t="shared" si="207"/>
        <v>Above Avg Pay</v>
      </c>
      <c r="W2656" t="str">
        <f t="shared" si="208"/>
        <v>Low/Avg Performer</v>
      </c>
      <c r="Y2656" t="str">
        <f t="shared" si="209"/>
        <v>Overpaid Low Performer</v>
      </c>
    </row>
    <row r="2657" spans="1:25">
      <c r="A2657" s="11" t="s">
        <v>2843</v>
      </c>
      <c r="B2657" s="12" t="s">
        <v>19</v>
      </c>
      <c r="C2657" s="12">
        <v>31</v>
      </c>
      <c r="D2657" s="12" t="s">
        <v>12</v>
      </c>
      <c r="E2657" s="12" t="s">
        <v>13</v>
      </c>
      <c r="F2657" s="12" t="s">
        <v>21</v>
      </c>
      <c r="G2657" s="13">
        <v>43530</v>
      </c>
      <c r="H2657" s="12" t="s">
        <v>585</v>
      </c>
      <c r="I2657" s="12" t="s">
        <v>31</v>
      </c>
      <c r="J2657" s="14" t="s">
        <v>17</v>
      </c>
      <c r="K2657" t="str">
        <f>_xlfn.XLOOKUP(A2657,attrition_cleaned!$A:$A,attrition_cleaned!$B:$B,"Missing")</f>
        <v>No</v>
      </c>
      <c r="L2657" s="13"/>
      <c r="M2657">
        <f>_xlfn.XLOOKUP(A2657,compensation_cleaned!$A:$A,compensation_cleaned!$B:$B,"Missing")</f>
        <v>630080</v>
      </c>
      <c r="N2657">
        <f>_xlfn.XLOOKUP(A2657,compensation_cleaned!$A:$A,compensation_cleaned!$C:$C,"Missing")</f>
        <v>93969</v>
      </c>
      <c r="O2657" t="str">
        <f>_xlfn.XLOOKUP(A2657,compensation_cleaned!$A:$A,compensation_cleaned!$D:$D,"Missing")</f>
        <v>L2</v>
      </c>
      <c r="P2657">
        <f>_xlfn.XLOOKUP(A2657,engagement_pivot!$A:$A,engagement_pivot!$B:$B,"Missing")</f>
        <v>3</v>
      </c>
      <c r="Q2657" t="str">
        <f>IF(
  _xlfn.XLOOKUP(A2657, engagement_pivot!A:A, engagement_pivot!C:C, 0) &gt; 0,
  "Yes",
  "No"
)</f>
        <v>Yes</v>
      </c>
      <c r="R2657">
        <f t="shared" si="205"/>
        <v>57</v>
      </c>
      <c r="S2657" t="str">
        <f t="shared" si="206"/>
        <v>37+ months</v>
      </c>
      <c r="T2657">
        <f>_xlfn.XLOOKUP(A2657,performance_pivot!$A:$A,performance_pivot!$B:$B,"Missing")</f>
        <v>3.3333333333333335</v>
      </c>
      <c r="U2657">
        <f>_xlfn.XLOOKUP(A2657,compensation_cleaned!$A:$A,compensation_cleaned!$F:$F,"Missing")</f>
        <v>746435.40070921986</v>
      </c>
      <c r="V2657" t="str">
        <f t="shared" si="207"/>
        <v>Below Avg Pay</v>
      </c>
      <c r="W2657" t="str">
        <f t="shared" si="208"/>
        <v>Low/Avg Performer</v>
      </c>
      <c r="Y2657" t="str">
        <f t="shared" si="209"/>
        <v>Low Pay &amp; Low Performance</v>
      </c>
    </row>
    <row r="2658" spans="1:25">
      <c r="A2658" s="7" t="s">
        <v>2844</v>
      </c>
      <c r="B2658" s="8" t="s">
        <v>19</v>
      </c>
      <c r="C2658" s="8">
        <v>29</v>
      </c>
      <c r="D2658" s="8" t="s">
        <v>12</v>
      </c>
      <c r="E2658" s="8" t="s">
        <v>26</v>
      </c>
      <c r="F2658" s="8" t="s">
        <v>27</v>
      </c>
      <c r="G2658" s="9">
        <v>44693</v>
      </c>
      <c r="H2658" s="8" t="s">
        <v>227</v>
      </c>
      <c r="I2658" s="8" t="s">
        <v>31</v>
      </c>
      <c r="J2658" s="10" t="s">
        <v>24</v>
      </c>
      <c r="K2658" t="str">
        <f>_xlfn.XLOOKUP(A2658,attrition_cleaned!$A:$A,attrition_cleaned!$B:$B,"Missing")</f>
        <v>No</v>
      </c>
      <c r="L2658" s="9"/>
      <c r="M2658">
        <f>_xlfn.XLOOKUP(A2658,compensation_cleaned!$A:$A,compensation_cleaned!$B:$B,"Missing")</f>
        <v>694662</v>
      </c>
      <c r="N2658">
        <f>_xlfn.XLOOKUP(A2658,compensation_cleaned!$A:$A,compensation_cleaned!$C:$C,"Missing")</f>
        <v>46746</v>
      </c>
      <c r="O2658" t="str">
        <f>_xlfn.XLOOKUP(A2658,compensation_cleaned!$A:$A,compensation_cleaned!$D:$D,"Missing")</f>
        <v>L2</v>
      </c>
      <c r="P2658">
        <f>_xlfn.XLOOKUP(A2658,engagement_pivot!$A:$A,engagement_pivot!$B:$B,"Missing")</f>
        <v>3.5</v>
      </c>
      <c r="Q2658" t="str">
        <f>IF(
  _xlfn.XLOOKUP(A2658, engagement_pivot!A:A, engagement_pivot!C:C, 0) &gt; 0,
  "Yes",
  "No"
)</f>
        <v>Yes</v>
      </c>
      <c r="R2658">
        <f t="shared" si="205"/>
        <v>19</v>
      </c>
      <c r="S2658" t="str">
        <f t="shared" si="206"/>
        <v>13–36 months</v>
      </c>
      <c r="T2658">
        <f>_xlfn.XLOOKUP(A2658,performance_pivot!$A:$A,performance_pivot!$B:$B,"Missing")</f>
        <v>4</v>
      </c>
      <c r="U2658">
        <f>_xlfn.XLOOKUP(A2658,compensation_cleaned!$A:$A,compensation_cleaned!$F:$F,"Missing")</f>
        <v>746435.40070921986</v>
      </c>
      <c r="V2658" t="str">
        <f t="shared" si="207"/>
        <v>Below Avg Pay</v>
      </c>
      <c r="W2658" t="str">
        <f t="shared" si="208"/>
        <v>High Performer</v>
      </c>
      <c r="Y2658" t="str">
        <f t="shared" si="209"/>
        <v>Underpaid High Performer</v>
      </c>
    </row>
    <row r="2659" spans="1:25">
      <c r="A2659" s="11" t="s">
        <v>2845</v>
      </c>
      <c r="B2659" s="12" t="s">
        <v>19</v>
      </c>
      <c r="C2659" s="12">
        <v>35</v>
      </c>
      <c r="D2659" s="12" t="s">
        <v>12</v>
      </c>
      <c r="E2659" s="12" t="s">
        <v>26</v>
      </c>
      <c r="F2659" s="12" t="s">
        <v>58</v>
      </c>
      <c r="G2659" s="13">
        <v>43153</v>
      </c>
      <c r="H2659" s="12" t="s">
        <v>223</v>
      </c>
      <c r="I2659" s="12" t="s">
        <v>70</v>
      </c>
      <c r="J2659" s="14" t="s">
        <v>24</v>
      </c>
      <c r="K2659" t="str">
        <f>_xlfn.XLOOKUP(A2659,attrition_cleaned!$A:$A,attrition_cleaned!$B:$B,"Missing")</f>
        <v>Yes</v>
      </c>
      <c r="L2659" s="13">
        <v>44672</v>
      </c>
      <c r="M2659">
        <f>_xlfn.XLOOKUP(A2659,compensation_cleaned!$A:$A,compensation_cleaned!$B:$B,"Missing")</f>
        <v>841216</v>
      </c>
      <c r="N2659">
        <f>_xlfn.XLOOKUP(A2659,compensation_cleaned!$A:$A,compensation_cleaned!$C:$C,"Missing")</f>
        <v>123143</v>
      </c>
      <c r="O2659" t="str">
        <f>_xlfn.XLOOKUP(A2659,compensation_cleaned!$A:$A,compensation_cleaned!$D:$D,"Missing")</f>
        <v>L2</v>
      </c>
      <c r="P2659">
        <f>_xlfn.XLOOKUP(A2659,engagement_pivot!$A:$A,engagement_pivot!$B:$B,"Missing")</f>
        <v>2.3333333333333335</v>
      </c>
      <c r="Q2659" t="str">
        <f>IF(
  _xlfn.XLOOKUP(A2659, engagement_pivot!A:A, engagement_pivot!C:C, 0) &gt; 0,
  "Yes",
  "No"
)</f>
        <v>Yes</v>
      </c>
      <c r="R2659">
        <f t="shared" si="205"/>
        <v>49</v>
      </c>
      <c r="S2659" t="str">
        <f t="shared" si="206"/>
        <v>37+ months</v>
      </c>
      <c r="T2659">
        <f>_xlfn.XLOOKUP(A2659,performance_pivot!$A:$A,performance_pivot!$B:$B,"Missing")</f>
        <v>4</v>
      </c>
      <c r="U2659">
        <f>_xlfn.XLOOKUP(A2659,compensation_cleaned!$A:$A,compensation_cleaned!$F:$F,"Missing")</f>
        <v>746435.40070921986</v>
      </c>
      <c r="V2659" t="str">
        <f t="shared" si="207"/>
        <v>Above Avg Pay</v>
      </c>
      <c r="W2659" t="str">
        <f t="shared" si="208"/>
        <v>High Performer</v>
      </c>
      <c r="Y2659" t="str">
        <f t="shared" si="209"/>
        <v>Well Aligned</v>
      </c>
    </row>
    <row r="2660" spans="1:25">
      <c r="A2660" s="7" t="s">
        <v>2846</v>
      </c>
      <c r="B2660" s="8" t="s">
        <v>19</v>
      </c>
      <c r="C2660" s="8">
        <v>32</v>
      </c>
      <c r="D2660" s="8" t="s">
        <v>12</v>
      </c>
      <c r="E2660" s="8" t="s">
        <v>49</v>
      </c>
      <c r="F2660" s="8" t="s">
        <v>68</v>
      </c>
      <c r="G2660" s="9">
        <v>44977</v>
      </c>
      <c r="H2660" s="8" t="s">
        <v>429</v>
      </c>
      <c r="I2660" s="8" t="s">
        <v>31</v>
      </c>
      <c r="J2660" s="10" t="s">
        <v>24</v>
      </c>
      <c r="K2660" t="str">
        <f>_xlfn.XLOOKUP(A2660,attrition_cleaned!$A:$A,attrition_cleaned!$B:$B,"Missing")</f>
        <v>No</v>
      </c>
      <c r="L2660" s="9"/>
      <c r="M2660">
        <f>_xlfn.XLOOKUP(A2660,compensation_cleaned!$A:$A,compensation_cleaned!$B:$B,"Missing")</f>
        <v>420575</v>
      </c>
      <c r="N2660">
        <f>_xlfn.XLOOKUP(A2660,compensation_cleaned!$A:$A,compensation_cleaned!$C:$C,"Missing")</f>
        <v>46195</v>
      </c>
      <c r="O2660" t="str">
        <f>_xlfn.XLOOKUP(A2660,compensation_cleaned!$A:$A,compensation_cleaned!$D:$D,"Missing")</f>
        <v>L1</v>
      </c>
      <c r="P2660">
        <f>_xlfn.XLOOKUP(A2660,engagement_pivot!$A:$A,engagement_pivot!$B:$B,"Missing")</f>
        <v>2</v>
      </c>
      <c r="Q2660" t="str">
        <f>IF(
  _xlfn.XLOOKUP(A2660, engagement_pivot!A:A, engagement_pivot!C:C, 0) &gt; 0,
  "Yes",
  "No"
)</f>
        <v>Yes</v>
      </c>
      <c r="R2660">
        <f t="shared" si="205"/>
        <v>10</v>
      </c>
      <c r="S2660" t="str">
        <f t="shared" si="206"/>
        <v>0–12 months</v>
      </c>
      <c r="T2660">
        <f>_xlfn.XLOOKUP(A2660,performance_pivot!$A:$A,performance_pivot!$B:$B,"Missing")</f>
        <v>3.75</v>
      </c>
      <c r="U2660">
        <f>_xlfn.XLOOKUP(A2660,compensation_cleaned!$A:$A,compensation_cleaned!$F:$F,"Missing")</f>
        <v>499723.03723404254</v>
      </c>
      <c r="V2660" t="str">
        <f t="shared" si="207"/>
        <v>Below Avg Pay</v>
      </c>
      <c r="W2660" t="str">
        <f t="shared" si="208"/>
        <v>Low/Avg Performer</v>
      </c>
      <c r="Y2660" t="str">
        <f t="shared" si="209"/>
        <v>Low Pay &amp; Low Performance</v>
      </c>
    </row>
    <row r="2661" spans="1:25">
      <c r="A2661" s="11" t="s">
        <v>2847</v>
      </c>
      <c r="B2661" s="12" t="s">
        <v>11</v>
      </c>
      <c r="C2661" s="12">
        <v>25</v>
      </c>
      <c r="D2661" s="12" t="s">
        <v>20</v>
      </c>
      <c r="E2661" s="12" t="s">
        <v>26</v>
      </c>
      <c r="F2661" s="12" t="s">
        <v>27</v>
      </c>
      <c r="G2661" s="13">
        <v>43504</v>
      </c>
      <c r="H2661" s="12" t="s">
        <v>102</v>
      </c>
      <c r="I2661" s="12" t="s">
        <v>16</v>
      </c>
      <c r="J2661" s="14" t="s">
        <v>24</v>
      </c>
      <c r="K2661" t="str">
        <f>_xlfn.XLOOKUP(A2661,attrition_cleaned!$A:$A,attrition_cleaned!$B:$B,"Missing")</f>
        <v>No</v>
      </c>
      <c r="L2661" s="13"/>
      <c r="M2661">
        <f>_xlfn.XLOOKUP(A2661,compensation_cleaned!$A:$A,compensation_cleaned!$B:$B,"Missing")</f>
        <v>631394</v>
      </c>
      <c r="N2661">
        <f>_xlfn.XLOOKUP(A2661,compensation_cleaned!$A:$A,compensation_cleaned!$C:$C,"Missing")</f>
        <v>75207</v>
      </c>
      <c r="O2661" t="str">
        <f>_xlfn.XLOOKUP(A2661,compensation_cleaned!$A:$A,compensation_cleaned!$D:$D,"Missing")</f>
        <v>L2</v>
      </c>
      <c r="P2661">
        <f>_xlfn.XLOOKUP(A2661,engagement_pivot!$A:$A,engagement_pivot!$B:$B,"Missing")</f>
        <v>2</v>
      </c>
      <c r="Q2661" t="str">
        <f>IF(
  _xlfn.XLOOKUP(A2661, engagement_pivot!A:A, engagement_pivot!C:C, 0) &gt; 0,
  "Yes",
  "No"
)</f>
        <v>Yes</v>
      </c>
      <c r="R2661">
        <f t="shared" si="205"/>
        <v>58</v>
      </c>
      <c r="S2661" t="str">
        <f t="shared" si="206"/>
        <v>37+ months</v>
      </c>
      <c r="T2661">
        <f>_xlfn.XLOOKUP(A2661,performance_pivot!$A:$A,performance_pivot!$B:$B,"Missing")</f>
        <v>3.6666666666666665</v>
      </c>
      <c r="U2661">
        <f>_xlfn.XLOOKUP(A2661,compensation_cleaned!$A:$A,compensation_cleaned!$F:$F,"Missing")</f>
        <v>746435.40070921986</v>
      </c>
      <c r="V2661" t="str">
        <f t="shared" si="207"/>
        <v>Below Avg Pay</v>
      </c>
      <c r="W2661" t="str">
        <f t="shared" si="208"/>
        <v>Low/Avg Performer</v>
      </c>
      <c r="Y2661" t="str">
        <f t="shared" si="209"/>
        <v>Low Pay &amp; Low Performance</v>
      </c>
    </row>
    <row r="2662" spans="1:25">
      <c r="A2662" s="7" t="s">
        <v>2848</v>
      </c>
      <c r="B2662" s="8" t="s">
        <v>11</v>
      </c>
      <c r="C2662" s="8">
        <v>38</v>
      </c>
      <c r="D2662" s="8" t="s">
        <v>12</v>
      </c>
      <c r="E2662" s="8" t="s">
        <v>37</v>
      </c>
      <c r="F2662" s="8" t="s">
        <v>43</v>
      </c>
      <c r="G2662" s="9">
        <v>44069</v>
      </c>
      <c r="H2662" s="8" t="s">
        <v>133</v>
      </c>
      <c r="I2662" s="8" t="s">
        <v>31</v>
      </c>
      <c r="J2662" s="10" t="s">
        <v>24</v>
      </c>
      <c r="K2662" t="str">
        <f>_xlfn.XLOOKUP(A2662,attrition_cleaned!$A:$A,attrition_cleaned!$B:$B,"Missing")</f>
        <v>Yes</v>
      </c>
      <c r="L2662" s="9">
        <v>44487</v>
      </c>
      <c r="M2662">
        <f>_xlfn.XLOOKUP(A2662,compensation_cleaned!$A:$A,compensation_cleaned!$B:$B,"Missing")</f>
        <v>1091606</v>
      </c>
      <c r="N2662">
        <f>_xlfn.XLOOKUP(A2662,compensation_cleaned!$A:$A,compensation_cleaned!$C:$C,"Missing")</f>
        <v>67695</v>
      </c>
      <c r="O2662" t="str">
        <f>_xlfn.XLOOKUP(A2662,compensation_cleaned!$A:$A,compensation_cleaned!$D:$D,"Missing")</f>
        <v>L3</v>
      </c>
      <c r="P2662">
        <f>_xlfn.XLOOKUP(A2662,engagement_pivot!$A:$A,engagement_pivot!$B:$B,"Missing")</f>
        <v>5</v>
      </c>
      <c r="Q2662" t="str">
        <f>IF(
  _xlfn.XLOOKUP(A2662, engagement_pivot!A:A, engagement_pivot!C:C, 0) &gt; 0,
  "Yes",
  "No"
)</f>
        <v>Yes</v>
      </c>
      <c r="R2662">
        <f t="shared" si="205"/>
        <v>13</v>
      </c>
      <c r="S2662" t="str">
        <f t="shared" si="206"/>
        <v>13–36 months</v>
      </c>
      <c r="T2662">
        <f>_xlfn.XLOOKUP(A2662,performance_pivot!$A:$A,performance_pivot!$B:$B,"Missing")</f>
        <v>3.5</v>
      </c>
      <c r="U2662">
        <f>_xlfn.XLOOKUP(A2662,compensation_cleaned!$A:$A,compensation_cleaned!$F:$F,"Missing")</f>
        <v>1044648.4727722772</v>
      </c>
      <c r="V2662" t="str">
        <f t="shared" si="207"/>
        <v>Above Avg Pay</v>
      </c>
      <c r="W2662" t="str">
        <f t="shared" si="208"/>
        <v>Low/Avg Performer</v>
      </c>
      <c r="Y2662" t="str">
        <f t="shared" si="209"/>
        <v>Overpaid Low Performer</v>
      </c>
    </row>
    <row r="2663" spans="1:25">
      <c r="A2663" s="11" t="s">
        <v>2849</v>
      </c>
      <c r="B2663" s="12" t="s">
        <v>11</v>
      </c>
      <c r="C2663" s="12">
        <v>27</v>
      </c>
      <c r="D2663" s="12" t="s">
        <v>12</v>
      </c>
      <c r="E2663" s="12" t="s">
        <v>13</v>
      </c>
      <c r="F2663" s="12" t="s">
        <v>14</v>
      </c>
      <c r="G2663" s="13">
        <v>43395</v>
      </c>
      <c r="H2663" s="12" t="s">
        <v>310</v>
      </c>
      <c r="I2663" s="12" t="s">
        <v>16</v>
      </c>
      <c r="J2663" s="14" t="s">
        <v>24</v>
      </c>
      <c r="K2663" t="str">
        <f>_xlfn.XLOOKUP(A2663,attrition_cleaned!$A:$A,attrition_cleaned!$B:$B,"Missing")</f>
        <v>No</v>
      </c>
      <c r="L2663" s="13"/>
      <c r="M2663">
        <f>_xlfn.XLOOKUP(A2663,compensation_cleaned!$A:$A,compensation_cleaned!$B:$B,"Missing")</f>
        <v>744700</v>
      </c>
      <c r="N2663">
        <f>_xlfn.XLOOKUP(A2663,compensation_cleaned!$A:$A,compensation_cleaned!$C:$C,"Missing")</f>
        <v>70629</v>
      </c>
      <c r="O2663" t="str">
        <f>_xlfn.XLOOKUP(A2663,compensation_cleaned!$A:$A,compensation_cleaned!$D:$D,"Missing")</f>
        <v>L2</v>
      </c>
      <c r="P2663">
        <f>_xlfn.XLOOKUP(A2663,engagement_pivot!$A:$A,engagement_pivot!$B:$B,"Missing")</f>
        <v>1</v>
      </c>
      <c r="Q2663" t="str">
        <f>IF(
  _xlfn.XLOOKUP(A2663, engagement_pivot!A:A, engagement_pivot!C:C, 0) &gt; 0,
  "Yes",
  "No"
)</f>
        <v>Yes</v>
      </c>
      <c r="R2663">
        <f t="shared" si="205"/>
        <v>62</v>
      </c>
      <c r="S2663" t="str">
        <f t="shared" si="206"/>
        <v>37+ months</v>
      </c>
      <c r="T2663">
        <f>_xlfn.XLOOKUP(A2663,performance_pivot!$A:$A,performance_pivot!$B:$B,"Missing")</f>
        <v>4</v>
      </c>
      <c r="U2663">
        <f>_xlfn.XLOOKUP(A2663,compensation_cleaned!$A:$A,compensation_cleaned!$F:$F,"Missing")</f>
        <v>746435.40070921986</v>
      </c>
      <c r="V2663" t="str">
        <f t="shared" si="207"/>
        <v>Below Avg Pay</v>
      </c>
      <c r="W2663" t="str">
        <f t="shared" si="208"/>
        <v>High Performer</v>
      </c>
      <c r="Y2663" t="str">
        <f t="shared" si="209"/>
        <v>Underpaid High Performer</v>
      </c>
    </row>
    <row r="2664" spans="1:25">
      <c r="A2664" s="7" t="s">
        <v>2850</v>
      </c>
      <c r="B2664" s="8" t="s">
        <v>11</v>
      </c>
      <c r="C2664" s="8">
        <v>42</v>
      </c>
      <c r="D2664" s="8" t="s">
        <v>20</v>
      </c>
      <c r="E2664" s="8" t="s">
        <v>33</v>
      </c>
      <c r="F2664" s="8" t="s">
        <v>112</v>
      </c>
      <c r="G2664" s="9">
        <v>45163</v>
      </c>
      <c r="H2664" s="8" t="s">
        <v>107</v>
      </c>
      <c r="I2664" s="8" t="s">
        <v>56</v>
      </c>
      <c r="J2664" s="10" t="s">
        <v>24</v>
      </c>
      <c r="K2664" t="str">
        <f>_xlfn.XLOOKUP(A2664,attrition_cleaned!$A:$A,attrition_cleaned!$B:$B,"Missing")</f>
        <v>No</v>
      </c>
      <c r="L2664" s="9"/>
      <c r="M2664">
        <f>_xlfn.XLOOKUP(A2664,compensation_cleaned!$A:$A,compensation_cleaned!$B:$B,"Missing")</f>
        <v>1042890</v>
      </c>
      <c r="N2664">
        <f>_xlfn.XLOOKUP(A2664,compensation_cleaned!$A:$A,compensation_cleaned!$C:$C,"Missing")</f>
        <v>152725</v>
      </c>
      <c r="O2664" t="str">
        <f>_xlfn.XLOOKUP(A2664,compensation_cleaned!$A:$A,compensation_cleaned!$D:$D,"Missing")</f>
        <v>L3</v>
      </c>
      <c r="P2664">
        <f>_xlfn.XLOOKUP(A2664,engagement_pivot!$A:$A,engagement_pivot!$B:$B,"Missing")</f>
        <v>3</v>
      </c>
      <c r="Q2664" t="str">
        <f>IF(
  _xlfn.XLOOKUP(A2664, engagement_pivot!A:A, engagement_pivot!C:C, 0) &gt; 0,
  "Yes",
  "No"
)</f>
        <v>Yes</v>
      </c>
      <c r="R2664">
        <f t="shared" si="205"/>
        <v>4</v>
      </c>
      <c r="S2664" t="str">
        <f t="shared" si="206"/>
        <v>0–12 months</v>
      </c>
      <c r="T2664">
        <f>_xlfn.XLOOKUP(A2664,performance_pivot!$A:$A,performance_pivot!$B:$B,"Missing")</f>
        <v>4.25</v>
      </c>
      <c r="U2664">
        <f>_xlfn.XLOOKUP(A2664,compensation_cleaned!$A:$A,compensation_cleaned!$F:$F,"Missing")</f>
        <v>1044648.4727722772</v>
      </c>
      <c r="V2664" t="str">
        <f t="shared" si="207"/>
        <v>Below Avg Pay</v>
      </c>
      <c r="W2664" t="str">
        <f t="shared" si="208"/>
        <v>High Performer</v>
      </c>
      <c r="Y2664" t="str">
        <f t="shared" si="209"/>
        <v>Underpaid High Performer</v>
      </c>
    </row>
    <row r="2665" spans="1:25">
      <c r="A2665" s="11" t="s">
        <v>2851</v>
      </c>
      <c r="B2665" s="12" t="s">
        <v>19</v>
      </c>
      <c r="C2665" s="12">
        <v>32</v>
      </c>
      <c r="D2665" s="12" t="s">
        <v>12</v>
      </c>
      <c r="E2665" s="12" t="s">
        <v>33</v>
      </c>
      <c r="F2665" s="12" t="s">
        <v>34</v>
      </c>
      <c r="G2665" s="13">
        <v>44810</v>
      </c>
      <c r="H2665" s="12" t="s">
        <v>534</v>
      </c>
      <c r="I2665" s="12" t="s">
        <v>56</v>
      </c>
      <c r="J2665" s="14" t="s">
        <v>17</v>
      </c>
      <c r="K2665" t="str">
        <f>_xlfn.XLOOKUP(A2665,attrition_cleaned!$A:$A,attrition_cleaned!$B:$B,"Missing")</f>
        <v>Yes</v>
      </c>
      <c r="L2665" s="13">
        <v>45088</v>
      </c>
      <c r="M2665">
        <f>_xlfn.XLOOKUP(A2665,compensation_cleaned!$A:$A,compensation_cleaned!$B:$B,"Missing")</f>
        <v>968408</v>
      </c>
      <c r="N2665">
        <f>_xlfn.XLOOKUP(A2665,compensation_cleaned!$A:$A,compensation_cleaned!$C:$C,"Missing")</f>
        <v>99947</v>
      </c>
      <c r="O2665" t="str">
        <f>_xlfn.XLOOKUP(A2665,compensation_cleaned!$A:$A,compensation_cleaned!$D:$D,"Missing")</f>
        <v>L3</v>
      </c>
      <c r="P2665">
        <f>_xlfn.XLOOKUP(A2665,engagement_pivot!$A:$A,engagement_pivot!$B:$B,"Missing")</f>
        <v>2.3333333333333335</v>
      </c>
      <c r="Q2665" t="str">
        <f>IF(
  _xlfn.XLOOKUP(A2665, engagement_pivot!A:A, engagement_pivot!C:C, 0) &gt; 0,
  "Yes",
  "No"
)</f>
        <v>Yes</v>
      </c>
      <c r="R2665">
        <f t="shared" si="205"/>
        <v>9</v>
      </c>
      <c r="S2665" t="str">
        <f t="shared" si="206"/>
        <v>0–12 months</v>
      </c>
      <c r="T2665">
        <f>_xlfn.XLOOKUP(A2665,performance_pivot!$A:$A,performance_pivot!$B:$B,"Missing")</f>
        <v>3.3333333333333335</v>
      </c>
      <c r="U2665">
        <f>_xlfn.XLOOKUP(A2665,compensation_cleaned!$A:$A,compensation_cleaned!$F:$F,"Missing")</f>
        <v>1044648.4727722772</v>
      </c>
      <c r="V2665" t="str">
        <f t="shared" si="207"/>
        <v>Below Avg Pay</v>
      </c>
      <c r="W2665" t="str">
        <f t="shared" si="208"/>
        <v>Low/Avg Performer</v>
      </c>
      <c r="Y2665" t="str">
        <f t="shared" si="209"/>
        <v>Low Pay &amp; Low Performance</v>
      </c>
    </row>
    <row r="2666" spans="1:25">
      <c r="A2666" s="7" t="s">
        <v>2852</v>
      </c>
      <c r="B2666" s="8" t="s">
        <v>19</v>
      </c>
      <c r="C2666" s="8">
        <v>23</v>
      </c>
      <c r="D2666" s="8" t="s">
        <v>12</v>
      </c>
      <c r="E2666" s="8" t="s">
        <v>33</v>
      </c>
      <c r="F2666" s="8" t="s">
        <v>112</v>
      </c>
      <c r="G2666" s="9">
        <v>43260</v>
      </c>
      <c r="H2666" s="8" t="s">
        <v>582</v>
      </c>
      <c r="I2666" s="8" t="s">
        <v>56</v>
      </c>
      <c r="J2666" s="10" t="s">
        <v>17</v>
      </c>
      <c r="K2666" t="str">
        <f>_xlfn.XLOOKUP(A2666,attrition_cleaned!$A:$A,attrition_cleaned!$B:$B,"Missing")</f>
        <v>No</v>
      </c>
      <c r="L2666" s="9"/>
      <c r="M2666">
        <f>_xlfn.XLOOKUP(A2666,compensation_cleaned!$A:$A,compensation_cleaned!$B:$B,"Missing")</f>
        <v>1212050</v>
      </c>
      <c r="N2666">
        <f>_xlfn.XLOOKUP(A2666,compensation_cleaned!$A:$A,compensation_cleaned!$C:$C,"Missing")</f>
        <v>173692</v>
      </c>
      <c r="O2666" t="str">
        <f>_xlfn.XLOOKUP(A2666,compensation_cleaned!$A:$A,compensation_cleaned!$D:$D,"Missing")</f>
        <v>L4</v>
      </c>
      <c r="P2666">
        <f>_xlfn.XLOOKUP(A2666,engagement_pivot!$A:$A,engagement_pivot!$B:$B,"Missing")</f>
        <v>3</v>
      </c>
      <c r="Q2666" t="str">
        <f>IF(
  _xlfn.XLOOKUP(A2666, engagement_pivot!A:A, engagement_pivot!C:C, 0) &gt; 0,
  "Yes",
  "No"
)</f>
        <v>Yes</v>
      </c>
      <c r="R2666">
        <f t="shared" si="205"/>
        <v>66</v>
      </c>
      <c r="S2666" t="str">
        <f t="shared" si="206"/>
        <v>37+ months</v>
      </c>
      <c r="T2666">
        <f>_xlfn.XLOOKUP(A2666,performance_pivot!$A:$A,performance_pivot!$B:$B,"Missing")</f>
        <v>4</v>
      </c>
      <c r="U2666">
        <f>_xlfn.XLOOKUP(A2666,compensation_cleaned!$A:$A,compensation_cleaned!$F:$F,"Missing")</f>
        <v>1044648.4727722772</v>
      </c>
      <c r="V2666" t="str">
        <f t="shared" si="207"/>
        <v>Above Avg Pay</v>
      </c>
      <c r="W2666" t="str">
        <f t="shared" si="208"/>
        <v>High Performer</v>
      </c>
      <c r="Y2666" t="str">
        <f t="shared" si="209"/>
        <v>Well Aligned</v>
      </c>
    </row>
    <row r="2667" spans="1:25">
      <c r="A2667" s="11" t="s">
        <v>2853</v>
      </c>
      <c r="B2667" s="12" t="s">
        <v>19</v>
      </c>
      <c r="C2667" s="12">
        <v>38</v>
      </c>
      <c r="D2667" s="12" t="s">
        <v>20</v>
      </c>
      <c r="E2667" s="12" t="s">
        <v>13</v>
      </c>
      <c r="F2667" s="12" t="s">
        <v>21</v>
      </c>
      <c r="G2667" s="13">
        <v>44643</v>
      </c>
      <c r="H2667" s="12" t="s">
        <v>131</v>
      </c>
      <c r="I2667" s="12" t="s">
        <v>23</v>
      </c>
      <c r="J2667" s="14" t="s">
        <v>24</v>
      </c>
      <c r="K2667" t="str">
        <f>_xlfn.XLOOKUP(A2667,attrition_cleaned!$A:$A,attrition_cleaned!$B:$B,"Missing")</f>
        <v>No</v>
      </c>
      <c r="L2667" s="13"/>
      <c r="M2667">
        <f>_xlfn.XLOOKUP(A2667,compensation_cleaned!$A:$A,compensation_cleaned!$B:$B,"Missing")</f>
        <v>690449</v>
      </c>
      <c r="N2667">
        <f>_xlfn.XLOOKUP(A2667,compensation_cleaned!$A:$A,compensation_cleaned!$C:$C,"Missing")</f>
        <v>49868</v>
      </c>
      <c r="O2667" t="str">
        <f>_xlfn.XLOOKUP(A2667,compensation_cleaned!$A:$A,compensation_cleaned!$D:$D,"Missing")</f>
        <v>L2</v>
      </c>
      <c r="P2667">
        <f>_xlfn.XLOOKUP(A2667,engagement_pivot!$A:$A,engagement_pivot!$B:$B,"Missing")</f>
        <v>2.5</v>
      </c>
      <c r="Q2667" t="str">
        <f>IF(
  _xlfn.XLOOKUP(A2667, engagement_pivot!A:A, engagement_pivot!C:C, 0) &gt; 0,
  "Yes",
  "No"
)</f>
        <v>Yes</v>
      </c>
      <c r="R2667">
        <f t="shared" si="205"/>
        <v>21</v>
      </c>
      <c r="S2667" t="str">
        <f t="shared" si="206"/>
        <v>13–36 months</v>
      </c>
      <c r="T2667">
        <f>_xlfn.XLOOKUP(A2667,performance_pivot!$A:$A,performance_pivot!$B:$B,"Missing")</f>
        <v>2.3333333333333335</v>
      </c>
      <c r="U2667">
        <f>_xlfn.XLOOKUP(A2667,compensation_cleaned!$A:$A,compensation_cleaned!$F:$F,"Missing")</f>
        <v>746435.40070921986</v>
      </c>
      <c r="V2667" t="str">
        <f t="shared" si="207"/>
        <v>Below Avg Pay</v>
      </c>
      <c r="W2667" t="str">
        <f t="shared" si="208"/>
        <v>Low/Avg Performer</v>
      </c>
      <c r="Y2667" t="str">
        <f t="shared" si="209"/>
        <v>Low Pay &amp; Low Performance</v>
      </c>
    </row>
    <row r="2668" spans="1:25">
      <c r="A2668" s="7" t="s">
        <v>2854</v>
      </c>
      <c r="B2668" s="8" t="s">
        <v>19</v>
      </c>
      <c r="C2668" s="8">
        <v>24</v>
      </c>
      <c r="D2668" s="8" t="s">
        <v>20</v>
      </c>
      <c r="E2668" s="8" t="s">
        <v>13</v>
      </c>
      <c r="F2668" s="8" t="s">
        <v>21</v>
      </c>
      <c r="G2668" s="9">
        <v>43717</v>
      </c>
      <c r="H2668" s="8" t="s">
        <v>149</v>
      </c>
      <c r="I2668" s="8" t="s">
        <v>31</v>
      </c>
      <c r="J2668" s="10" t="s">
        <v>24</v>
      </c>
      <c r="K2668" t="str">
        <f>_xlfn.XLOOKUP(A2668,attrition_cleaned!$A:$A,attrition_cleaned!$B:$B,"Missing")</f>
        <v>No</v>
      </c>
      <c r="L2668" s="9"/>
      <c r="M2668">
        <f>_xlfn.XLOOKUP(A2668,compensation_cleaned!$A:$A,compensation_cleaned!$B:$B,"Missing")</f>
        <v>539235</v>
      </c>
      <c r="N2668">
        <f>_xlfn.XLOOKUP(A2668,compensation_cleaned!$A:$A,compensation_cleaned!$C:$C,"Missing")</f>
        <v>64392</v>
      </c>
      <c r="O2668" t="str">
        <f>_xlfn.XLOOKUP(A2668,compensation_cleaned!$A:$A,compensation_cleaned!$D:$D,"Missing")</f>
        <v>L1</v>
      </c>
      <c r="P2668">
        <f>_xlfn.XLOOKUP(A2668,engagement_pivot!$A:$A,engagement_pivot!$B:$B,"Missing")</f>
        <v>4</v>
      </c>
      <c r="Q2668" t="str">
        <f>IF(
  _xlfn.XLOOKUP(A2668, engagement_pivot!A:A, engagement_pivot!C:C, 0) &gt; 0,
  "Yes",
  "No"
)</f>
        <v>Yes</v>
      </c>
      <c r="R2668">
        <f t="shared" si="205"/>
        <v>51</v>
      </c>
      <c r="S2668" t="str">
        <f t="shared" si="206"/>
        <v>37+ months</v>
      </c>
      <c r="T2668">
        <f>_xlfn.XLOOKUP(A2668,performance_pivot!$A:$A,performance_pivot!$B:$B,"Missing")</f>
        <v>2</v>
      </c>
      <c r="U2668">
        <f>_xlfn.XLOOKUP(A2668,compensation_cleaned!$A:$A,compensation_cleaned!$F:$F,"Missing")</f>
        <v>499723.03723404254</v>
      </c>
      <c r="V2668" t="str">
        <f t="shared" si="207"/>
        <v>Above Avg Pay</v>
      </c>
      <c r="W2668" t="str">
        <f t="shared" si="208"/>
        <v>Low/Avg Performer</v>
      </c>
      <c r="Y2668" t="str">
        <f t="shared" si="209"/>
        <v>Overpaid Low Performer</v>
      </c>
    </row>
    <row r="2669" spans="1:25">
      <c r="A2669" s="11" t="s">
        <v>2855</v>
      </c>
      <c r="B2669" s="12" t="s">
        <v>19</v>
      </c>
      <c r="C2669" s="12">
        <v>41</v>
      </c>
      <c r="D2669" s="12" t="s">
        <v>20</v>
      </c>
      <c r="E2669" s="12" t="s">
        <v>26</v>
      </c>
      <c r="F2669" s="12" t="s">
        <v>27</v>
      </c>
      <c r="G2669" s="13">
        <v>44809</v>
      </c>
      <c r="H2669" s="12" t="s">
        <v>192</v>
      </c>
      <c r="I2669" s="12" t="s">
        <v>70</v>
      </c>
      <c r="J2669" s="14" t="s">
        <v>24</v>
      </c>
      <c r="K2669" t="str">
        <f>_xlfn.XLOOKUP(A2669,attrition_cleaned!$A:$A,attrition_cleaned!$B:$B,"Missing")</f>
        <v>No</v>
      </c>
      <c r="L2669" s="13"/>
      <c r="M2669">
        <f>_xlfn.XLOOKUP(A2669,compensation_cleaned!$A:$A,compensation_cleaned!$B:$B,"Missing")</f>
        <v>794537</v>
      </c>
      <c r="N2669">
        <f>_xlfn.XLOOKUP(A2669,compensation_cleaned!$A:$A,compensation_cleaned!$C:$C,"Missing")</f>
        <v>56617</v>
      </c>
      <c r="O2669" t="str">
        <f>_xlfn.XLOOKUP(A2669,compensation_cleaned!$A:$A,compensation_cleaned!$D:$D,"Missing")</f>
        <v>L2</v>
      </c>
      <c r="P2669">
        <f>_xlfn.XLOOKUP(A2669,engagement_pivot!$A:$A,engagement_pivot!$B:$B,"Missing")</f>
        <v>2.5</v>
      </c>
      <c r="Q2669" t="str">
        <f>IF(
  _xlfn.XLOOKUP(A2669, engagement_pivot!A:A, engagement_pivot!C:C, 0) &gt; 0,
  "Yes",
  "No"
)</f>
        <v>Yes</v>
      </c>
      <c r="R2669">
        <f t="shared" si="205"/>
        <v>15</v>
      </c>
      <c r="S2669" t="str">
        <f t="shared" si="206"/>
        <v>13–36 months</v>
      </c>
      <c r="T2669">
        <f>_xlfn.XLOOKUP(A2669,performance_pivot!$A:$A,performance_pivot!$B:$B,"Missing")</f>
        <v>3</v>
      </c>
      <c r="U2669">
        <f>_xlfn.XLOOKUP(A2669,compensation_cleaned!$A:$A,compensation_cleaned!$F:$F,"Missing")</f>
        <v>746435.40070921986</v>
      </c>
      <c r="V2669" t="str">
        <f t="shared" si="207"/>
        <v>Above Avg Pay</v>
      </c>
      <c r="W2669" t="str">
        <f t="shared" si="208"/>
        <v>Low/Avg Performer</v>
      </c>
      <c r="Y2669" t="str">
        <f t="shared" si="209"/>
        <v>Overpaid Low Performer</v>
      </c>
    </row>
    <row r="2670" spans="1:25">
      <c r="A2670" s="7" t="s">
        <v>2856</v>
      </c>
      <c r="B2670" s="8" t="s">
        <v>19</v>
      </c>
      <c r="C2670" s="8">
        <v>36</v>
      </c>
      <c r="D2670" s="8" t="s">
        <v>12</v>
      </c>
      <c r="E2670" s="8" t="s">
        <v>37</v>
      </c>
      <c r="F2670" s="8" t="s">
        <v>38</v>
      </c>
      <c r="G2670" s="9">
        <v>42853</v>
      </c>
      <c r="H2670" s="8" t="s">
        <v>265</v>
      </c>
      <c r="I2670" s="8" t="s">
        <v>45</v>
      </c>
      <c r="J2670" s="10" t="s">
        <v>24</v>
      </c>
      <c r="K2670" t="str">
        <f>_xlfn.XLOOKUP(A2670,attrition_cleaned!$A:$A,attrition_cleaned!$B:$B,"Missing")</f>
        <v>Yes</v>
      </c>
      <c r="L2670" s="9">
        <v>44583</v>
      </c>
      <c r="M2670">
        <f>_xlfn.XLOOKUP(A2670,compensation_cleaned!$A:$A,compensation_cleaned!$B:$B,"Missing")</f>
        <v>496250</v>
      </c>
      <c r="N2670">
        <f>_xlfn.XLOOKUP(A2670,compensation_cleaned!$A:$A,compensation_cleaned!$C:$C,"Missing")</f>
        <v>55970</v>
      </c>
      <c r="O2670" t="str">
        <f>_xlfn.XLOOKUP(A2670,compensation_cleaned!$A:$A,compensation_cleaned!$D:$D,"Missing")</f>
        <v>L1</v>
      </c>
      <c r="P2670">
        <f>_xlfn.XLOOKUP(A2670,engagement_pivot!$A:$A,engagement_pivot!$B:$B,"Missing")</f>
        <v>4</v>
      </c>
      <c r="Q2670" t="str">
        <f>IF(
  _xlfn.XLOOKUP(A2670, engagement_pivot!A:A, engagement_pivot!C:C, 0) &gt; 0,
  "Yes",
  "No"
)</f>
        <v>Yes</v>
      </c>
      <c r="R2670">
        <f t="shared" si="205"/>
        <v>56</v>
      </c>
      <c r="S2670" t="str">
        <f t="shared" si="206"/>
        <v>37+ months</v>
      </c>
      <c r="T2670">
        <f>_xlfn.XLOOKUP(A2670,performance_pivot!$A:$A,performance_pivot!$B:$B,"Missing")</f>
        <v>3</v>
      </c>
      <c r="U2670">
        <f>_xlfn.XLOOKUP(A2670,compensation_cleaned!$A:$A,compensation_cleaned!$F:$F,"Missing")</f>
        <v>499723.03723404254</v>
      </c>
      <c r="V2670" t="str">
        <f t="shared" si="207"/>
        <v>Below Avg Pay</v>
      </c>
      <c r="W2670" t="str">
        <f t="shared" si="208"/>
        <v>Low/Avg Performer</v>
      </c>
      <c r="Y2670" t="str">
        <f t="shared" si="209"/>
        <v>Low Pay &amp; Low Performance</v>
      </c>
    </row>
    <row r="2671" spans="1:25">
      <c r="A2671" s="11" t="s">
        <v>2857</v>
      </c>
      <c r="B2671" s="12" t="s">
        <v>11</v>
      </c>
      <c r="C2671" s="12">
        <v>22</v>
      </c>
      <c r="D2671" s="12" t="s">
        <v>20</v>
      </c>
      <c r="E2671" s="12" t="s">
        <v>37</v>
      </c>
      <c r="F2671" s="12" t="s">
        <v>43</v>
      </c>
      <c r="G2671" s="13">
        <v>45197</v>
      </c>
      <c r="H2671" s="12" t="s">
        <v>263</v>
      </c>
      <c r="I2671" s="12" t="s">
        <v>70</v>
      </c>
      <c r="J2671" s="14" t="s">
        <v>24</v>
      </c>
      <c r="K2671" t="str">
        <f>_xlfn.XLOOKUP(A2671,attrition_cleaned!$A:$A,attrition_cleaned!$B:$B,"Missing")</f>
        <v>No</v>
      </c>
      <c r="L2671" s="13"/>
      <c r="M2671">
        <f>_xlfn.XLOOKUP(A2671,compensation_cleaned!$A:$A,compensation_cleaned!$B:$B,"Missing")</f>
        <v>756701</v>
      </c>
      <c r="N2671">
        <f>_xlfn.XLOOKUP(A2671,compensation_cleaned!$A:$A,compensation_cleaned!$C:$C,"Missing")</f>
        <v>56596</v>
      </c>
      <c r="O2671" t="str">
        <f>_xlfn.XLOOKUP(A2671,compensation_cleaned!$A:$A,compensation_cleaned!$D:$D,"Missing")</f>
        <v>L2</v>
      </c>
      <c r="P2671">
        <f>_xlfn.XLOOKUP(A2671,engagement_pivot!$A:$A,engagement_pivot!$B:$B,"Missing")</f>
        <v>1</v>
      </c>
      <c r="Q2671" t="str">
        <f>IF(
  _xlfn.XLOOKUP(A2671, engagement_pivot!A:A, engagement_pivot!C:C, 0) &gt; 0,
  "Yes",
  "No"
)</f>
        <v>Yes</v>
      </c>
      <c r="R2671">
        <f t="shared" si="205"/>
        <v>3</v>
      </c>
      <c r="S2671" t="str">
        <f t="shared" si="206"/>
        <v>0–12 months</v>
      </c>
      <c r="T2671">
        <f>_xlfn.XLOOKUP(A2671,performance_pivot!$A:$A,performance_pivot!$B:$B,"Missing")</f>
        <v>4</v>
      </c>
      <c r="U2671">
        <f>_xlfn.XLOOKUP(A2671,compensation_cleaned!$A:$A,compensation_cleaned!$F:$F,"Missing")</f>
        <v>746435.40070921986</v>
      </c>
      <c r="V2671" t="str">
        <f t="shared" si="207"/>
        <v>Above Avg Pay</v>
      </c>
      <c r="W2671" t="str">
        <f t="shared" si="208"/>
        <v>High Performer</v>
      </c>
      <c r="Y2671" t="str">
        <f t="shared" si="209"/>
        <v>Well Aligned</v>
      </c>
    </row>
    <row r="2672" spans="1:25">
      <c r="A2672" s="7" t="s">
        <v>2858</v>
      </c>
      <c r="B2672" s="8" t="s">
        <v>19</v>
      </c>
      <c r="C2672" s="8">
        <v>24</v>
      </c>
      <c r="D2672" s="8" t="s">
        <v>20</v>
      </c>
      <c r="E2672" s="8" t="s">
        <v>37</v>
      </c>
      <c r="F2672" s="8" t="s">
        <v>43</v>
      </c>
      <c r="G2672" s="9">
        <v>44741</v>
      </c>
      <c r="H2672" s="8" t="s">
        <v>372</v>
      </c>
      <c r="I2672" s="8" t="s">
        <v>45</v>
      </c>
      <c r="J2672" s="10" t="s">
        <v>17</v>
      </c>
      <c r="K2672" t="str">
        <f>_xlfn.XLOOKUP(A2672,attrition_cleaned!$A:$A,attrition_cleaned!$B:$B,"Missing")</f>
        <v>Yes</v>
      </c>
      <c r="L2672" s="9">
        <v>45406</v>
      </c>
      <c r="M2672">
        <f>_xlfn.XLOOKUP(A2672,compensation_cleaned!$A:$A,compensation_cleaned!$B:$B,"Missing")</f>
        <v>1134613</v>
      </c>
      <c r="N2672">
        <f>_xlfn.XLOOKUP(A2672,compensation_cleaned!$A:$A,compensation_cleaned!$C:$C,"Missing")</f>
        <v>58797</v>
      </c>
      <c r="O2672" t="str">
        <f>_xlfn.XLOOKUP(A2672,compensation_cleaned!$A:$A,compensation_cleaned!$D:$D,"Missing")</f>
        <v>L3</v>
      </c>
      <c r="P2672">
        <f>_xlfn.XLOOKUP(A2672,engagement_pivot!$A:$A,engagement_pivot!$B:$B,"Missing")</f>
        <v>4</v>
      </c>
      <c r="Q2672" t="str">
        <f>IF(
  _xlfn.XLOOKUP(A2672, engagement_pivot!A:A, engagement_pivot!C:C, 0) &gt; 0,
  "Yes",
  "No"
)</f>
        <v>Yes</v>
      </c>
      <c r="R2672">
        <f t="shared" si="205"/>
        <v>21</v>
      </c>
      <c r="S2672" t="str">
        <f t="shared" si="206"/>
        <v>13–36 months</v>
      </c>
      <c r="T2672">
        <f>_xlfn.XLOOKUP(A2672,performance_pivot!$A:$A,performance_pivot!$B:$B,"Missing")</f>
        <v>3.6666666666666665</v>
      </c>
      <c r="U2672">
        <f>_xlfn.XLOOKUP(A2672,compensation_cleaned!$A:$A,compensation_cleaned!$F:$F,"Missing")</f>
        <v>1044648.4727722772</v>
      </c>
      <c r="V2672" t="str">
        <f t="shared" si="207"/>
        <v>Above Avg Pay</v>
      </c>
      <c r="W2672" t="str">
        <f t="shared" si="208"/>
        <v>Low/Avg Performer</v>
      </c>
      <c r="Y2672" t="str">
        <f t="shared" si="209"/>
        <v>Overpaid Low Performer</v>
      </c>
    </row>
    <row r="2673" spans="1:25">
      <c r="A2673" s="11" t="s">
        <v>2859</v>
      </c>
      <c r="B2673" s="12" t="s">
        <v>19</v>
      </c>
      <c r="C2673" s="12">
        <v>35</v>
      </c>
      <c r="D2673" s="12" t="s">
        <v>12</v>
      </c>
      <c r="E2673" s="12" t="s">
        <v>49</v>
      </c>
      <c r="F2673" s="12" t="s">
        <v>68</v>
      </c>
      <c r="G2673" s="13">
        <v>43700</v>
      </c>
      <c r="H2673" s="12" t="s">
        <v>53</v>
      </c>
      <c r="I2673" s="12" t="s">
        <v>16</v>
      </c>
      <c r="J2673" s="14" t="s">
        <v>24</v>
      </c>
      <c r="K2673" t="str">
        <f>_xlfn.XLOOKUP(A2673,attrition_cleaned!$A:$A,attrition_cleaned!$B:$B,"Missing")</f>
        <v>Yes</v>
      </c>
      <c r="L2673" s="13">
        <v>45374</v>
      </c>
      <c r="M2673">
        <f>_xlfn.XLOOKUP(A2673,compensation_cleaned!$A:$A,compensation_cleaned!$B:$B,"Missing")</f>
        <v>595678</v>
      </c>
      <c r="N2673">
        <f>_xlfn.XLOOKUP(A2673,compensation_cleaned!$A:$A,compensation_cleaned!$C:$C,"Missing")</f>
        <v>46634</v>
      </c>
      <c r="O2673" t="str">
        <f>_xlfn.XLOOKUP(A2673,compensation_cleaned!$A:$A,compensation_cleaned!$D:$D,"Missing")</f>
        <v>L1</v>
      </c>
      <c r="P2673">
        <f>_xlfn.XLOOKUP(A2673,engagement_pivot!$A:$A,engagement_pivot!$B:$B,"Missing")</f>
        <v>2</v>
      </c>
      <c r="Q2673" t="str">
        <f>IF(
  _xlfn.XLOOKUP(A2673, engagement_pivot!A:A, engagement_pivot!C:C, 0) &gt; 0,
  "Yes",
  "No"
)</f>
        <v>Yes</v>
      </c>
      <c r="R2673">
        <f t="shared" si="205"/>
        <v>55</v>
      </c>
      <c r="S2673" t="str">
        <f t="shared" si="206"/>
        <v>37+ months</v>
      </c>
      <c r="T2673">
        <f>_xlfn.XLOOKUP(A2673,performance_pivot!$A:$A,performance_pivot!$B:$B,"Missing")</f>
        <v>3.3333333333333335</v>
      </c>
      <c r="U2673">
        <f>_xlfn.XLOOKUP(A2673,compensation_cleaned!$A:$A,compensation_cleaned!$F:$F,"Missing")</f>
        <v>499723.03723404254</v>
      </c>
      <c r="V2673" t="str">
        <f t="shared" si="207"/>
        <v>Above Avg Pay</v>
      </c>
      <c r="W2673" t="str">
        <f t="shared" si="208"/>
        <v>Low/Avg Performer</v>
      </c>
      <c r="Y2673" t="str">
        <f t="shared" si="209"/>
        <v>Overpaid Low Performer</v>
      </c>
    </row>
    <row r="2674" spans="1:25">
      <c r="A2674" s="7" t="s">
        <v>2860</v>
      </c>
      <c r="B2674" s="8" t="s">
        <v>19</v>
      </c>
      <c r="C2674" s="8">
        <v>28</v>
      </c>
      <c r="D2674" s="8" t="s">
        <v>12</v>
      </c>
      <c r="E2674" s="8" t="s">
        <v>37</v>
      </c>
      <c r="F2674" s="8" t="s">
        <v>43</v>
      </c>
      <c r="G2674" s="9">
        <v>43815</v>
      </c>
      <c r="H2674" s="8" t="s">
        <v>372</v>
      </c>
      <c r="I2674" s="8" t="s">
        <v>23</v>
      </c>
      <c r="J2674" s="10" t="s">
        <v>24</v>
      </c>
      <c r="K2674" t="str">
        <f>_xlfn.XLOOKUP(A2674,attrition_cleaned!$A:$A,attrition_cleaned!$B:$B,"Missing")</f>
        <v>No</v>
      </c>
      <c r="L2674" s="9"/>
      <c r="M2674">
        <f>_xlfn.XLOOKUP(A2674,compensation_cleaned!$A:$A,compensation_cleaned!$B:$B,"Missing")</f>
        <v>639917</v>
      </c>
      <c r="N2674">
        <f>_xlfn.XLOOKUP(A2674,compensation_cleaned!$A:$A,compensation_cleaned!$C:$C,"Missing")</f>
        <v>78776</v>
      </c>
      <c r="O2674" t="str">
        <f>_xlfn.XLOOKUP(A2674,compensation_cleaned!$A:$A,compensation_cleaned!$D:$D,"Missing")</f>
        <v>L2</v>
      </c>
      <c r="P2674">
        <f>_xlfn.XLOOKUP(A2674,engagement_pivot!$A:$A,engagement_pivot!$B:$B,"Missing")</f>
        <v>3</v>
      </c>
      <c r="Q2674" t="str">
        <f>IF(
  _xlfn.XLOOKUP(A2674, engagement_pivot!A:A, engagement_pivot!C:C, 0) &gt; 0,
  "Yes",
  "No"
)</f>
        <v>Yes</v>
      </c>
      <c r="R2674">
        <f t="shared" si="205"/>
        <v>48</v>
      </c>
      <c r="S2674" t="str">
        <f t="shared" si="206"/>
        <v>37+ months</v>
      </c>
      <c r="T2674">
        <f>_xlfn.XLOOKUP(A2674,performance_pivot!$A:$A,performance_pivot!$B:$B,"Missing")</f>
        <v>2.75</v>
      </c>
      <c r="U2674">
        <f>_xlfn.XLOOKUP(A2674,compensation_cleaned!$A:$A,compensation_cleaned!$F:$F,"Missing")</f>
        <v>746435.40070921986</v>
      </c>
      <c r="V2674" t="str">
        <f t="shared" si="207"/>
        <v>Below Avg Pay</v>
      </c>
      <c r="W2674" t="str">
        <f t="shared" si="208"/>
        <v>Low/Avg Performer</v>
      </c>
      <c r="Y2674" t="str">
        <f t="shared" si="209"/>
        <v>Low Pay &amp; Low Performance</v>
      </c>
    </row>
    <row r="2675" spans="1:25">
      <c r="A2675" s="11" t="s">
        <v>2861</v>
      </c>
      <c r="B2675" s="12" t="s">
        <v>19</v>
      </c>
      <c r="C2675" s="12">
        <v>32</v>
      </c>
      <c r="D2675" s="12" t="s">
        <v>12</v>
      </c>
      <c r="E2675" s="12" t="s">
        <v>13</v>
      </c>
      <c r="F2675" s="12" t="s">
        <v>21</v>
      </c>
      <c r="G2675" s="13">
        <v>43956</v>
      </c>
      <c r="H2675" s="12" t="s">
        <v>287</v>
      </c>
      <c r="I2675" s="12" t="s">
        <v>45</v>
      </c>
      <c r="J2675" s="14" t="s">
        <v>24</v>
      </c>
      <c r="K2675" t="str">
        <f>_xlfn.XLOOKUP(A2675,attrition_cleaned!$A:$A,attrition_cleaned!$B:$B,"Missing")</f>
        <v>No</v>
      </c>
      <c r="L2675" s="13"/>
      <c r="M2675">
        <f>_xlfn.XLOOKUP(A2675,compensation_cleaned!$A:$A,compensation_cleaned!$B:$B,"Missing")</f>
        <v>1656231</v>
      </c>
      <c r="N2675">
        <f>_xlfn.XLOOKUP(A2675,compensation_cleaned!$A:$A,compensation_cleaned!$C:$C,"Missing")</f>
        <v>92328</v>
      </c>
      <c r="O2675" t="str">
        <f>_xlfn.XLOOKUP(A2675,compensation_cleaned!$A:$A,compensation_cleaned!$D:$D,"Missing")</f>
        <v>L5</v>
      </c>
      <c r="P2675">
        <f>_xlfn.XLOOKUP(A2675,engagement_pivot!$A:$A,engagement_pivot!$B:$B,"Missing")</f>
        <v>2.3333333333333335</v>
      </c>
      <c r="Q2675" t="str">
        <f>IF(
  _xlfn.XLOOKUP(A2675, engagement_pivot!A:A, engagement_pivot!C:C, 0) &gt; 0,
  "Yes",
  "No"
)</f>
        <v>Yes</v>
      </c>
      <c r="R2675">
        <f t="shared" si="205"/>
        <v>43</v>
      </c>
      <c r="S2675" t="str">
        <f t="shared" si="206"/>
        <v>37+ months</v>
      </c>
      <c r="T2675">
        <f>_xlfn.XLOOKUP(A2675,performance_pivot!$A:$A,performance_pivot!$B:$B,"Missing")</f>
        <v>3.5</v>
      </c>
      <c r="U2675">
        <f>_xlfn.XLOOKUP(A2675,compensation_cleaned!$A:$A,compensation_cleaned!$F:$F,"Missing")</f>
        <v>1044648.4727722772</v>
      </c>
      <c r="V2675" t="str">
        <f t="shared" si="207"/>
        <v>Above Avg Pay</v>
      </c>
      <c r="W2675" t="str">
        <f t="shared" si="208"/>
        <v>Low/Avg Performer</v>
      </c>
      <c r="Y2675" t="str">
        <f t="shared" si="209"/>
        <v>Overpaid Low Performer</v>
      </c>
    </row>
    <row r="2676" spans="1:25">
      <c r="A2676" s="7" t="s">
        <v>2862</v>
      </c>
      <c r="B2676" s="8" t="s">
        <v>11</v>
      </c>
      <c r="C2676" s="8">
        <v>44</v>
      </c>
      <c r="D2676" s="8" t="s">
        <v>20</v>
      </c>
      <c r="E2676" s="8" t="s">
        <v>26</v>
      </c>
      <c r="F2676" s="8" t="s">
        <v>58</v>
      </c>
      <c r="G2676" s="9">
        <v>42860</v>
      </c>
      <c r="H2676" s="8" t="s">
        <v>284</v>
      </c>
      <c r="I2676" s="8" t="s">
        <v>45</v>
      </c>
      <c r="J2676" s="10" t="s">
        <v>24</v>
      </c>
      <c r="K2676" t="str">
        <f>_xlfn.XLOOKUP(A2676,attrition_cleaned!$A:$A,attrition_cleaned!$B:$B,"Missing")</f>
        <v>Yes</v>
      </c>
      <c r="L2676" s="9">
        <v>44148</v>
      </c>
      <c r="M2676">
        <f>_xlfn.XLOOKUP(A2676,compensation_cleaned!$A:$A,compensation_cleaned!$B:$B,"Missing")</f>
        <v>486177</v>
      </c>
      <c r="N2676">
        <f>_xlfn.XLOOKUP(A2676,compensation_cleaned!$A:$A,compensation_cleaned!$C:$C,"Missing")</f>
        <v>59987</v>
      </c>
      <c r="O2676" t="str">
        <f>_xlfn.XLOOKUP(A2676,compensation_cleaned!$A:$A,compensation_cleaned!$D:$D,"Missing")</f>
        <v>L1</v>
      </c>
      <c r="P2676">
        <f>_xlfn.XLOOKUP(A2676,engagement_pivot!$A:$A,engagement_pivot!$B:$B,"Missing")</f>
        <v>3.5</v>
      </c>
      <c r="Q2676" t="str">
        <f>IF(
  _xlfn.XLOOKUP(A2676, engagement_pivot!A:A, engagement_pivot!C:C, 0) &gt; 0,
  "Yes",
  "No"
)</f>
        <v>Yes</v>
      </c>
      <c r="R2676">
        <f t="shared" si="205"/>
        <v>42</v>
      </c>
      <c r="S2676" t="str">
        <f t="shared" si="206"/>
        <v>37+ months</v>
      </c>
      <c r="T2676">
        <f>_xlfn.XLOOKUP(A2676,performance_pivot!$A:$A,performance_pivot!$B:$B,"Missing")</f>
        <v>3</v>
      </c>
      <c r="U2676">
        <f>_xlfn.XLOOKUP(A2676,compensation_cleaned!$A:$A,compensation_cleaned!$F:$F,"Missing")</f>
        <v>499723.03723404254</v>
      </c>
      <c r="V2676" t="str">
        <f t="shared" si="207"/>
        <v>Below Avg Pay</v>
      </c>
      <c r="W2676" t="str">
        <f t="shared" si="208"/>
        <v>Low/Avg Performer</v>
      </c>
      <c r="Y2676" t="str">
        <f t="shared" si="209"/>
        <v>Low Pay &amp; Low Performance</v>
      </c>
    </row>
    <row r="2677" spans="1:25">
      <c r="A2677" s="11" t="s">
        <v>2863</v>
      </c>
      <c r="B2677" s="12" t="s">
        <v>19</v>
      </c>
      <c r="C2677" s="12">
        <v>31</v>
      </c>
      <c r="D2677" s="12" t="s">
        <v>12</v>
      </c>
      <c r="E2677" s="12" t="s">
        <v>33</v>
      </c>
      <c r="F2677" s="12" t="s">
        <v>112</v>
      </c>
      <c r="G2677" s="13">
        <v>44702</v>
      </c>
      <c r="H2677" s="12" t="s">
        <v>128</v>
      </c>
      <c r="I2677" s="12" t="s">
        <v>56</v>
      </c>
      <c r="J2677" s="14" t="s">
        <v>24</v>
      </c>
      <c r="K2677" t="str">
        <f>_xlfn.XLOOKUP(A2677,attrition_cleaned!$A:$A,attrition_cleaned!$B:$B,"Missing")</f>
        <v>No</v>
      </c>
      <c r="L2677" s="13"/>
      <c r="M2677">
        <f>_xlfn.XLOOKUP(A2677,compensation_cleaned!$A:$A,compensation_cleaned!$B:$B,"Missing")</f>
        <v>860387</v>
      </c>
      <c r="N2677">
        <f>_xlfn.XLOOKUP(A2677,compensation_cleaned!$A:$A,compensation_cleaned!$C:$C,"Missing")</f>
        <v>57239</v>
      </c>
      <c r="O2677" t="str">
        <f>_xlfn.XLOOKUP(A2677,compensation_cleaned!$A:$A,compensation_cleaned!$D:$D,"Missing")</f>
        <v>L2</v>
      </c>
      <c r="P2677">
        <f>_xlfn.XLOOKUP(A2677,engagement_pivot!$A:$A,engagement_pivot!$B:$B,"Missing")</f>
        <v>1.5</v>
      </c>
      <c r="Q2677" t="str">
        <f>IF(
  _xlfn.XLOOKUP(A2677, engagement_pivot!A:A, engagement_pivot!C:C, 0) &gt; 0,
  "Yes",
  "No"
)</f>
        <v>Yes</v>
      </c>
      <c r="R2677">
        <f t="shared" si="205"/>
        <v>19</v>
      </c>
      <c r="S2677" t="str">
        <f t="shared" si="206"/>
        <v>13–36 months</v>
      </c>
      <c r="T2677">
        <f>_xlfn.XLOOKUP(A2677,performance_pivot!$A:$A,performance_pivot!$B:$B,"Missing")</f>
        <v>3</v>
      </c>
      <c r="U2677">
        <f>_xlfn.XLOOKUP(A2677,compensation_cleaned!$A:$A,compensation_cleaned!$F:$F,"Missing")</f>
        <v>746435.40070921986</v>
      </c>
      <c r="V2677" t="str">
        <f t="shared" si="207"/>
        <v>Above Avg Pay</v>
      </c>
      <c r="W2677" t="str">
        <f t="shared" si="208"/>
        <v>Low/Avg Performer</v>
      </c>
      <c r="Y2677" t="str">
        <f t="shared" si="209"/>
        <v>Overpaid Low Performer</v>
      </c>
    </row>
    <row r="2678" spans="1:25">
      <c r="A2678" s="7" t="s">
        <v>2864</v>
      </c>
      <c r="B2678" s="8" t="s">
        <v>19</v>
      </c>
      <c r="C2678" s="8">
        <v>30</v>
      </c>
      <c r="D2678" s="8" t="s">
        <v>12</v>
      </c>
      <c r="E2678" s="8" t="s">
        <v>33</v>
      </c>
      <c r="F2678" s="8" t="s">
        <v>34</v>
      </c>
      <c r="G2678" s="9">
        <v>43264</v>
      </c>
      <c r="H2678" s="8" t="s">
        <v>131</v>
      </c>
      <c r="I2678" s="8" t="s">
        <v>45</v>
      </c>
      <c r="J2678" s="10" t="s">
        <v>24</v>
      </c>
      <c r="K2678" t="str">
        <f>_xlfn.XLOOKUP(A2678,attrition_cleaned!$A:$A,attrition_cleaned!$B:$B,"Missing")</f>
        <v>No</v>
      </c>
      <c r="L2678" s="9"/>
      <c r="M2678">
        <f>_xlfn.XLOOKUP(A2678,compensation_cleaned!$A:$A,compensation_cleaned!$B:$B,"Missing")</f>
        <v>1012473</v>
      </c>
      <c r="N2678">
        <f>_xlfn.XLOOKUP(A2678,compensation_cleaned!$A:$A,compensation_cleaned!$C:$C,"Missing")</f>
        <v>71163</v>
      </c>
      <c r="O2678" t="str">
        <f>_xlfn.XLOOKUP(A2678,compensation_cleaned!$A:$A,compensation_cleaned!$D:$D,"Missing")</f>
        <v>L3</v>
      </c>
      <c r="P2678">
        <f>_xlfn.XLOOKUP(A2678,engagement_pivot!$A:$A,engagement_pivot!$B:$B,"Missing")</f>
        <v>1</v>
      </c>
      <c r="Q2678" t="str">
        <f>IF(
  _xlfn.XLOOKUP(A2678, engagement_pivot!A:A, engagement_pivot!C:C, 0) &gt; 0,
  "Yes",
  "No"
)</f>
        <v>Yes</v>
      </c>
      <c r="R2678">
        <f t="shared" si="205"/>
        <v>66</v>
      </c>
      <c r="S2678" t="str">
        <f t="shared" si="206"/>
        <v>37+ months</v>
      </c>
      <c r="T2678">
        <f>_xlfn.XLOOKUP(A2678,performance_pivot!$A:$A,performance_pivot!$B:$B,"Missing")</f>
        <v>4</v>
      </c>
      <c r="U2678">
        <f>_xlfn.XLOOKUP(A2678,compensation_cleaned!$A:$A,compensation_cleaned!$F:$F,"Missing")</f>
        <v>1044648.4727722772</v>
      </c>
      <c r="V2678" t="str">
        <f t="shared" si="207"/>
        <v>Below Avg Pay</v>
      </c>
      <c r="W2678" t="str">
        <f t="shared" si="208"/>
        <v>High Performer</v>
      </c>
      <c r="Y2678" t="str">
        <f t="shared" si="209"/>
        <v>Underpaid High Performer</v>
      </c>
    </row>
    <row r="2679" spans="1:25">
      <c r="A2679" s="11" t="s">
        <v>2865</v>
      </c>
      <c r="B2679" s="12" t="s">
        <v>19</v>
      </c>
      <c r="C2679" s="12">
        <v>34</v>
      </c>
      <c r="D2679" s="12" t="s">
        <v>12</v>
      </c>
      <c r="E2679" s="12" t="s">
        <v>13</v>
      </c>
      <c r="F2679" s="12" t="s">
        <v>14</v>
      </c>
      <c r="G2679" s="13">
        <v>44344</v>
      </c>
      <c r="H2679" s="12" t="s">
        <v>444</v>
      </c>
      <c r="I2679" s="12" t="s">
        <v>45</v>
      </c>
      <c r="J2679" s="14" t="s">
        <v>24</v>
      </c>
      <c r="K2679" t="str">
        <f>_xlfn.XLOOKUP(A2679,attrition_cleaned!$A:$A,attrition_cleaned!$B:$B,"Missing")</f>
        <v>Yes</v>
      </c>
      <c r="L2679" s="13">
        <v>44825</v>
      </c>
      <c r="M2679">
        <f>_xlfn.XLOOKUP(A2679,compensation_cleaned!$A:$A,compensation_cleaned!$B:$B,"Missing")</f>
        <v>488135</v>
      </c>
      <c r="N2679">
        <f>_xlfn.XLOOKUP(A2679,compensation_cleaned!$A:$A,compensation_cleaned!$C:$C,"Missing")</f>
        <v>69725</v>
      </c>
      <c r="O2679" t="str">
        <f>_xlfn.XLOOKUP(A2679,compensation_cleaned!$A:$A,compensation_cleaned!$D:$D,"Missing")</f>
        <v>L1</v>
      </c>
      <c r="P2679">
        <f>_xlfn.XLOOKUP(A2679,engagement_pivot!$A:$A,engagement_pivot!$B:$B,"Missing")</f>
        <v>2</v>
      </c>
      <c r="Q2679" t="str">
        <f>IF(
  _xlfn.XLOOKUP(A2679, engagement_pivot!A:A, engagement_pivot!C:C, 0) &gt; 0,
  "Yes",
  "No"
)</f>
        <v>Yes</v>
      </c>
      <c r="R2679">
        <f t="shared" si="205"/>
        <v>15</v>
      </c>
      <c r="S2679" t="str">
        <f t="shared" si="206"/>
        <v>13–36 months</v>
      </c>
      <c r="T2679">
        <f>_xlfn.XLOOKUP(A2679,performance_pivot!$A:$A,performance_pivot!$B:$B,"Missing")</f>
        <v>4.333333333333333</v>
      </c>
      <c r="U2679">
        <f>_xlfn.XLOOKUP(A2679,compensation_cleaned!$A:$A,compensation_cleaned!$F:$F,"Missing")</f>
        <v>499723.03723404254</v>
      </c>
      <c r="V2679" t="str">
        <f t="shared" si="207"/>
        <v>Below Avg Pay</v>
      </c>
      <c r="W2679" t="str">
        <f t="shared" si="208"/>
        <v>High Performer</v>
      </c>
      <c r="Y2679" t="str">
        <f t="shared" si="209"/>
        <v>Underpaid High Performer</v>
      </c>
    </row>
    <row r="2680" spans="1:25">
      <c r="A2680" s="7" t="s">
        <v>2866</v>
      </c>
      <c r="B2680" s="8" t="s">
        <v>19</v>
      </c>
      <c r="C2680" s="8">
        <v>37</v>
      </c>
      <c r="D2680" s="8" t="s">
        <v>20</v>
      </c>
      <c r="E2680" s="8" t="s">
        <v>13</v>
      </c>
      <c r="F2680" s="8" t="s">
        <v>21</v>
      </c>
      <c r="G2680" s="9">
        <v>44870</v>
      </c>
      <c r="H2680" s="8" t="s">
        <v>94</v>
      </c>
      <c r="I2680" s="8" t="s">
        <v>45</v>
      </c>
      <c r="J2680" s="10" t="s">
        <v>17</v>
      </c>
      <c r="K2680" t="str">
        <f>_xlfn.XLOOKUP(A2680,attrition_cleaned!$A:$A,attrition_cleaned!$B:$B,"Missing")</f>
        <v>Yes</v>
      </c>
      <c r="L2680" s="9">
        <v>45649</v>
      </c>
      <c r="M2680">
        <f>_xlfn.XLOOKUP(A2680,compensation_cleaned!$A:$A,compensation_cleaned!$B:$B,"Missing")</f>
        <v>822377</v>
      </c>
      <c r="N2680">
        <f>_xlfn.XLOOKUP(A2680,compensation_cleaned!$A:$A,compensation_cleaned!$C:$C,"Missing")</f>
        <v>53472</v>
      </c>
      <c r="O2680" t="str">
        <f>_xlfn.XLOOKUP(A2680,compensation_cleaned!$A:$A,compensation_cleaned!$D:$D,"Missing")</f>
        <v>L2</v>
      </c>
      <c r="P2680">
        <f>_xlfn.XLOOKUP(A2680,engagement_pivot!$A:$A,engagement_pivot!$B:$B,"Missing")</f>
        <v>1</v>
      </c>
      <c r="Q2680" t="str">
        <f>IF(
  _xlfn.XLOOKUP(A2680, engagement_pivot!A:A, engagement_pivot!C:C, 0) &gt; 0,
  "Yes",
  "No"
)</f>
        <v>Yes</v>
      </c>
      <c r="R2680">
        <f t="shared" si="205"/>
        <v>25</v>
      </c>
      <c r="S2680" t="str">
        <f t="shared" si="206"/>
        <v>13–36 months</v>
      </c>
      <c r="T2680">
        <f>_xlfn.XLOOKUP(A2680,performance_pivot!$A:$A,performance_pivot!$B:$B,"Missing")</f>
        <v>5</v>
      </c>
      <c r="U2680">
        <f>_xlfn.XLOOKUP(A2680,compensation_cleaned!$A:$A,compensation_cleaned!$F:$F,"Missing")</f>
        <v>746435.40070921986</v>
      </c>
      <c r="V2680" t="str">
        <f t="shared" si="207"/>
        <v>Above Avg Pay</v>
      </c>
      <c r="W2680" t="str">
        <f t="shared" si="208"/>
        <v>High Performer</v>
      </c>
      <c r="Y2680" t="str">
        <f t="shared" si="209"/>
        <v>Well Aligned</v>
      </c>
    </row>
    <row r="2681" spans="1:25">
      <c r="A2681" s="11" t="s">
        <v>2867</v>
      </c>
      <c r="B2681" s="12" t="s">
        <v>11</v>
      </c>
      <c r="C2681" s="12">
        <v>35</v>
      </c>
      <c r="D2681" s="12" t="s">
        <v>12</v>
      </c>
      <c r="E2681" s="12" t="s">
        <v>49</v>
      </c>
      <c r="F2681" s="12" t="s">
        <v>68</v>
      </c>
      <c r="G2681" s="13">
        <v>44020</v>
      </c>
      <c r="H2681" s="12" t="s">
        <v>389</v>
      </c>
      <c r="I2681" s="12" t="s">
        <v>31</v>
      </c>
      <c r="J2681" s="14" t="s">
        <v>24</v>
      </c>
      <c r="K2681" t="str">
        <f>_xlfn.XLOOKUP(A2681,attrition_cleaned!$A:$A,attrition_cleaned!$B:$B,"Missing")</f>
        <v>No</v>
      </c>
      <c r="L2681" s="13"/>
      <c r="M2681">
        <f>_xlfn.XLOOKUP(A2681,compensation_cleaned!$A:$A,compensation_cleaned!$B:$B,"Missing")</f>
        <v>638003</v>
      </c>
      <c r="N2681">
        <f>_xlfn.XLOOKUP(A2681,compensation_cleaned!$A:$A,compensation_cleaned!$C:$C,"Missing")</f>
        <v>48478</v>
      </c>
      <c r="O2681" t="str">
        <f>_xlfn.XLOOKUP(A2681,compensation_cleaned!$A:$A,compensation_cleaned!$D:$D,"Missing")</f>
        <v>L2</v>
      </c>
      <c r="P2681">
        <f>_xlfn.XLOOKUP(A2681,engagement_pivot!$A:$A,engagement_pivot!$B:$B,"Missing")</f>
        <v>1</v>
      </c>
      <c r="Q2681" t="str">
        <f>IF(
  _xlfn.XLOOKUP(A2681, engagement_pivot!A:A, engagement_pivot!C:C, 0) &gt; 0,
  "Yes",
  "No"
)</f>
        <v>Yes</v>
      </c>
      <c r="R2681">
        <f t="shared" si="205"/>
        <v>41</v>
      </c>
      <c r="S2681" t="str">
        <f t="shared" si="206"/>
        <v>37+ months</v>
      </c>
      <c r="T2681">
        <f>_xlfn.XLOOKUP(A2681,performance_pivot!$A:$A,performance_pivot!$B:$B,"Missing")</f>
        <v>3.3333333333333335</v>
      </c>
      <c r="U2681">
        <f>_xlfn.XLOOKUP(A2681,compensation_cleaned!$A:$A,compensation_cleaned!$F:$F,"Missing")</f>
        <v>746435.40070921986</v>
      </c>
      <c r="V2681" t="str">
        <f t="shared" si="207"/>
        <v>Below Avg Pay</v>
      </c>
      <c r="W2681" t="str">
        <f t="shared" si="208"/>
        <v>Low/Avg Performer</v>
      </c>
      <c r="Y2681" t="str">
        <f t="shared" si="209"/>
        <v>Low Pay &amp; Low Performance</v>
      </c>
    </row>
    <row r="2682" spans="1:25">
      <c r="A2682" s="7" t="s">
        <v>2868</v>
      </c>
      <c r="B2682" s="8" t="s">
        <v>11</v>
      </c>
      <c r="C2682" s="8">
        <v>32</v>
      </c>
      <c r="D2682" s="8" t="s">
        <v>12</v>
      </c>
      <c r="E2682" s="8" t="s">
        <v>26</v>
      </c>
      <c r="F2682" s="8" t="s">
        <v>27</v>
      </c>
      <c r="G2682" s="9">
        <v>43752</v>
      </c>
      <c r="H2682" s="8" t="s">
        <v>128</v>
      </c>
      <c r="I2682" s="8" t="s">
        <v>56</v>
      </c>
      <c r="J2682" s="10" t="s">
        <v>24</v>
      </c>
      <c r="K2682" t="str">
        <f>_xlfn.XLOOKUP(A2682,attrition_cleaned!$A:$A,attrition_cleaned!$B:$B,"Missing")</f>
        <v>Yes</v>
      </c>
      <c r="L2682" s="9">
        <v>44359</v>
      </c>
      <c r="M2682">
        <f>_xlfn.XLOOKUP(A2682,compensation_cleaned!$A:$A,compensation_cleaned!$B:$B,"Missing")</f>
        <v>455531</v>
      </c>
      <c r="N2682">
        <f>_xlfn.XLOOKUP(A2682,compensation_cleaned!$A:$A,compensation_cleaned!$C:$C,"Missing")</f>
        <v>25270</v>
      </c>
      <c r="O2682" t="str">
        <f>_xlfn.XLOOKUP(A2682,compensation_cleaned!$A:$A,compensation_cleaned!$D:$D,"Missing")</f>
        <v>L1</v>
      </c>
      <c r="P2682">
        <f>_xlfn.XLOOKUP(A2682,engagement_pivot!$A:$A,engagement_pivot!$B:$B,"Missing")</f>
        <v>3</v>
      </c>
      <c r="Q2682" t="str">
        <f>IF(
  _xlfn.XLOOKUP(A2682, engagement_pivot!A:A, engagement_pivot!C:C, 0) &gt; 0,
  "Yes",
  "No"
)</f>
        <v>Yes</v>
      </c>
      <c r="R2682">
        <f t="shared" si="205"/>
        <v>19</v>
      </c>
      <c r="S2682" t="str">
        <f t="shared" si="206"/>
        <v>13–36 months</v>
      </c>
      <c r="T2682">
        <f>_xlfn.XLOOKUP(A2682,performance_pivot!$A:$A,performance_pivot!$B:$B,"Missing")</f>
        <v>2.75</v>
      </c>
      <c r="U2682">
        <f>_xlfn.XLOOKUP(A2682,compensation_cleaned!$A:$A,compensation_cleaned!$F:$F,"Missing")</f>
        <v>499723.03723404254</v>
      </c>
      <c r="V2682" t="str">
        <f t="shared" si="207"/>
        <v>Below Avg Pay</v>
      </c>
      <c r="W2682" t="str">
        <f t="shared" si="208"/>
        <v>Low/Avg Performer</v>
      </c>
      <c r="Y2682" t="str">
        <f t="shared" si="209"/>
        <v>Low Pay &amp; Low Performance</v>
      </c>
    </row>
    <row r="2683" spans="1:25">
      <c r="A2683" s="11" t="s">
        <v>2869</v>
      </c>
      <c r="B2683" s="12" t="s">
        <v>19</v>
      </c>
      <c r="C2683" s="12">
        <v>28</v>
      </c>
      <c r="D2683" s="12" t="s">
        <v>20</v>
      </c>
      <c r="E2683" s="12" t="s">
        <v>37</v>
      </c>
      <c r="F2683" s="12" t="s">
        <v>38</v>
      </c>
      <c r="G2683" s="13">
        <v>42801</v>
      </c>
      <c r="H2683" s="12" t="s">
        <v>398</v>
      </c>
      <c r="I2683" s="12" t="s">
        <v>56</v>
      </c>
      <c r="J2683" s="14" t="s">
        <v>17</v>
      </c>
      <c r="K2683" t="str">
        <f>_xlfn.XLOOKUP(A2683,attrition_cleaned!$A:$A,attrition_cleaned!$B:$B,"Missing")</f>
        <v>No</v>
      </c>
      <c r="L2683" s="13"/>
      <c r="M2683">
        <f>_xlfn.XLOOKUP(A2683,compensation_cleaned!$A:$A,compensation_cleaned!$B:$B,"Missing")</f>
        <v>466863</v>
      </c>
      <c r="N2683">
        <f>_xlfn.XLOOKUP(A2683,compensation_cleaned!$A:$A,compensation_cleaned!$C:$C,"Missing")</f>
        <v>49987</v>
      </c>
      <c r="O2683" t="str">
        <f>_xlfn.XLOOKUP(A2683,compensation_cleaned!$A:$A,compensation_cleaned!$D:$D,"Missing")</f>
        <v>L1</v>
      </c>
      <c r="P2683">
        <f>_xlfn.XLOOKUP(A2683,engagement_pivot!$A:$A,engagement_pivot!$B:$B,"Missing")</f>
        <v>1</v>
      </c>
      <c r="Q2683" t="str">
        <f>IF(
  _xlfn.XLOOKUP(A2683, engagement_pivot!A:A, engagement_pivot!C:C, 0) &gt; 0,
  "Yes",
  "No"
)</f>
        <v>Yes</v>
      </c>
      <c r="R2683">
        <f t="shared" si="205"/>
        <v>81</v>
      </c>
      <c r="S2683" t="str">
        <f t="shared" si="206"/>
        <v>37+ months</v>
      </c>
      <c r="T2683">
        <f>_xlfn.XLOOKUP(A2683,performance_pivot!$A:$A,performance_pivot!$B:$B,"Missing")</f>
        <v>2</v>
      </c>
      <c r="U2683">
        <f>_xlfn.XLOOKUP(A2683,compensation_cleaned!$A:$A,compensation_cleaned!$F:$F,"Missing")</f>
        <v>499723.03723404254</v>
      </c>
      <c r="V2683" t="str">
        <f t="shared" si="207"/>
        <v>Below Avg Pay</v>
      </c>
      <c r="W2683" t="str">
        <f t="shared" si="208"/>
        <v>Low/Avg Performer</v>
      </c>
      <c r="Y2683" t="str">
        <f t="shared" si="209"/>
        <v>Low Pay &amp; Low Performance</v>
      </c>
    </row>
    <row r="2684" spans="1:25">
      <c r="A2684" s="7" t="s">
        <v>2870</v>
      </c>
      <c r="B2684" s="8" t="s">
        <v>19</v>
      </c>
      <c r="C2684" s="8">
        <v>32</v>
      </c>
      <c r="D2684" s="8" t="s">
        <v>12</v>
      </c>
      <c r="E2684" s="8" t="s">
        <v>37</v>
      </c>
      <c r="F2684" s="8" t="s">
        <v>43</v>
      </c>
      <c r="G2684" s="9">
        <v>43974</v>
      </c>
      <c r="H2684" s="8" t="s">
        <v>201</v>
      </c>
      <c r="I2684" s="8" t="s">
        <v>70</v>
      </c>
      <c r="J2684" s="10" t="s">
        <v>24</v>
      </c>
      <c r="K2684" t="str">
        <f>_xlfn.XLOOKUP(A2684,attrition_cleaned!$A:$A,attrition_cleaned!$B:$B,"Missing")</f>
        <v>No</v>
      </c>
      <c r="L2684" s="9"/>
      <c r="M2684">
        <f>_xlfn.XLOOKUP(A2684,compensation_cleaned!$A:$A,compensation_cleaned!$B:$B,"Missing")</f>
        <v>569870</v>
      </c>
      <c r="N2684">
        <f>_xlfn.XLOOKUP(A2684,compensation_cleaned!$A:$A,compensation_cleaned!$C:$C,"Missing")</f>
        <v>66878</v>
      </c>
      <c r="O2684" t="str">
        <f>_xlfn.XLOOKUP(A2684,compensation_cleaned!$A:$A,compensation_cleaned!$D:$D,"Missing")</f>
        <v>L1</v>
      </c>
      <c r="P2684">
        <f>_xlfn.XLOOKUP(A2684,engagement_pivot!$A:$A,engagement_pivot!$B:$B,"Missing")</f>
        <v>3.3333333333333335</v>
      </c>
      <c r="Q2684" t="str">
        <f>IF(
  _xlfn.XLOOKUP(A2684, engagement_pivot!A:A, engagement_pivot!C:C, 0) &gt; 0,
  "Yes",
  "No"
)</f>
        <v>Yes</v>
      </c>
      <c r="R2684">
        <f t="shared" si="205"/>
        <v>43</v>
      </c>
      <c r="S2684" t="str">
        <f t="shared" si="206"/>
        <v>37+ months</v>
      </c>
      <c r="T2684">
        <f>_xlfn.XLOOKUP(A2684,performance_pivot!$A:$A,performance_pivot!$B:$B,"Missing")</f>
        <v>3.25</v>
      </c>
      <c r="U2684">
        <f>_xlfn.XLOOKUP(A2684,compensation_cleaned!$A:$A,compensation_cleaned!$F:$F,"Missing")</f>
        <v>499723.03723404254</v>
      </c>
      <c r="V2684" t="str">
        <f t="shared" si="207"/>
        <v>Above Avg Pay</v>
      </c>
      <c r="W2684" t="str">
        <f t="shared" si="208"/>
        <v>Low/Avg Performer</v>
      </c>
      <c r="Y2684" t="str">
        <f t="shared" si="209"/>
        <v>Overpaid Low Performer</v>
      </c>
    </row>
    <row r="2685" spans="1:25">
      <c r="A2685" s="11" t="s">
        <v>2871</v>
      </c>
      <c r="B2685" s="12" t="s">
        <v>19</v>
      </c>
      <c r="C2685" s="12">
        <v>37</v>
      </c>
      <c r="D2685" s="12" t="s">
        <v>12</v>
      </c>
      <c r="E2685" s="12" t="s">
        <v>33</v>
      </c>
      <c r="F2685" s="12" t="s">
        <v>34</v>
      </c>
      <c r="G2685" s="13">
        <v>44515</v>
      </c>
      <c r="H2685" s="12" t="s">
        <v>429</v>
      </c>
      <c r="I2685" s="12" t="s">
        <v>31</v>
      </c>
      <c r="J2685" s="14" t="s">
        <v>24</v>
      </c>
      <c r="K2685" t="str">
        <f>_xlfn.XLOOKUP(A2685,attrition_cleaned!$A:$A,attrition_cleaned!$B:$B,"Missing")</f>
        <v>No</v>
      </c>
      <c r="L2685" s="13"/>
      <c r="M2685">
        <f>_xlfn.XLOOKUP(A2685,compensation_cleaned!$A:$A,compensation_cleaned!$B:$B,"Missing")</f>
        <v>584338</v>
      </c>
      <c r="N2685">
        <f>_xlfn.XLOOKUP(A2685,compensation_cleaned!$A:$A,compensation_cleaned!$C:$C,"Missing")</f>
        <v>75825</v>
      </c>
      <c r="O2685" t="str">
        <f>_xlfn.XLOOKUP(A2685,compensation_cleaned!$A:$A,compensation_cleaned!$D:$D,"Missing")</f>
        <v>L1</v>
      </c>
      <c r="P2685">
        <f>_xlfn.XLOOKUP(A2685,engagement_pivot!$A:$A,engagement_pivot!$B:$B,"Missing")</f>
        <v>4</v>
      </c>
      <c r="Q2685" t="str">
        <f>IF(
  _xlfn.XLOOKUP(A2685, engagement_pivot!A:A, engagement_pivot!C:C, 0) &gt; 0,
  "Yes",
  "No"
)</f>
        <v>Yes</v>
      </c>
      <c r="R2685">
        <f t="shared" si="205"/>
        <v>25</v>
      </c>
      <c r="S2685" t="str">
        <f t="shared" si="206"/>
        <v>13–36 months</v>
      </c>
      <c r="T2685">
        <f>_xlfn.XLOOKUP(A2685,performance_pivot!$A:$A,performance_pivot!$B:$B,"Missing")</f>
        <v>3</v>
      </c>
      <c r="U2685">
        <f>_xlfn.XLOOKUP(A2685,compensation_cleaned!$A:$A,compensation_cleaned!$F:$F,"Missing")</f>
        <v>499723.03723404254</v>
      </c>
      <c r="V2685" t="str">
        <f t="shared" si="207"/>
        <v>Above Avg Pay</v>
      </c>
      <c r="W2685" t="str">
        <f t="shared" si="208"/>
        <v>Low/Avg Performer</v>
      </c>
      <c r="Y2685" t="str">
        <f t="shared" si="209"/>
        <v>Overpaid Low Performer</v>
      </c>
    </row>
    <row r="2686" spans="1:25">
      <c r="A2686" s="7" t="s">
        <v>2872</v>
      </c>
      <c r="B2686" s="8" t="s">
        <v>19</v>
      </c>
      <c r="C2686" s="8">
        <v>40</v>
      </c>
      <c r="D2686" s="8" t="s">
        <v>12</v>
      </c>
      <c r="E2686" s="8" t="s">
        <v>13</v>
      </c>
      <c r="F2686" s="8" t="s">
        <v>14</v>
      </c>
      <c r="G2686" s="9">
        <v>45205</v>
      </c>
      <c r="H2686" s="8" t="s">
        <v>295</v>
      </c>
      <c r="I2686" s="8" t="s">
        <v>16</v>
      </c>
      <c r="J2686" s="10" t="s">
        <v>24</v>
      </c>
      <c r="K2686" t="str">
        <f>_xlfn.XLOOKUP(A2686,attrition_cleaned!$A:$A,attrition_cleaned!$B:$B,"Missing")</f>
        <v>Yes</v>
      </c>
      <c r="L2686" s="9">
        <v>46754</v>
      </c>
      <c r="M2686">
        <f>_xlfn.XLOOKUP(A2686,compensation_cleaned!$A:$A,compensation_cleaned!$B:$B,"Missing")</f>
        <v>1078137</v>
      </c>
      <c r="N2686">
        <f>_xlfn.XLOOKUP(A2686,compensation_cleaned!$A:$A,compensation_cleaned!$C:$C,"Missing")</f>
        <v>73421</v>
      </c>
      <c r="O2686" t="str">
        <f>_xlfn.XLOOKUP(A2686,compensation_cleaned!$A:$A,compensation_cleaned!$D:$D,"Missing")</f>
        <v>L3</v>
      </c>
      <c r="P2686">
        <f>_xlfn.XLOOKUP(A2686,engagement_pivot!$A:$A,engagement_pivot!$B:$B,"Missing")</f>
        <v>3.5</v>
      </c>
      <c r="Q2686" t="str">
        <f>IF(
  _xlfn.XLOOKUP(A2686, engagement_pivot!A:A, engagement_pivot!C:C, 0) &gt; 0,
  "Yes",
  "No"
)</f>
        <v>Yes</v>
      </c>
      <c r="R2686">
        <f t="shared" si="205"/>
        <v>50</v>
      </c>
      <c r="S2686" t="str">
        <f t="shared" si="206"/>
        <v>37+ months</v>
      </c>
      <c r="T2686">
        <f>_xlfn.XLOOKUP(A2686,performance_pivot!$A:$A,performance_pivot!$B:$B,"Missing")</f>
        <v>3.6666666666666665</v>
      </c>
      <c r="U2686">
        <f>_xlfn.XLOOKUP(A2686,compensation_cleaned!$A:$A,compensation_cleaned!$F:$F,"Missing")</f>
        <v>1044648.4727722772</v>
      </c>
      <c r="V2686" t="str">
        <f t="shared" si="207"/>
        <v>Above Avg Pay</v>
      </c>
      <c r="W2686" t="str">
        <f t="shared" si="208"/>
        <v>Low/Avg Performer</v>
      </c>
      <c r="Y2686" t="str">
        <f t="shared" si="209"/>
        <v>Overpaid Low Performer</v>
      </c>
    </row>
    <row r="2687" spans="1:25">
      <c r="A2687" s="11" t="s">
        <v>2873</v>
      </c>
      <c r="B2687" s="12" t="s">
        <v>19</v>
      </c>
      <c r="C2687" s="12">
        <v>37</v>
      </c>
      <c r="D2687" s="12" t="s">
        <v>12</v>
      </c>
      <c r="E2687" s="12" t="s">
        <v>33</v>
      </c>
      <c r="F2687" s="12" t="s">
        <v>34</v>
      </c>
      <c r="G2687" s="13">
        <v>43412</v>
      </c>
      <c r="H2687" s="12" t="s">
        <v>94</v>
      </c>
      <c r="I2687" s="12" t="s">
        <v>56</v>
      </c>
      <c r="J2687" s="14" t="s">
        <v>24</v>
      </c>
      <c r="K2687" t="str">
        <f>_xlfn.XLOOKUP(A2687,attrition_cleaned!$A:$A,attrition_cleaned!$B:$B,"Missing")</f>
        <v>No</v>
      </c>
      <c r="L2687" s="13"/>
      <c r="M2687">
        <f>_xlfn.XLOOKUP(A2687,compensation_cleaned!$A:$A,compensation_cleaned!$B:$B,"Missing")</f>
        <v>506114</v>
      </c>
      <c r="N2687">
        <f>_xlfn.XLOOKUP(A2687,compensation_cleaned!$A:$A,compensation_cleaned!$C:$C,"Missing")</f>
        <v>72556</v>
      </c>
      <c r="O2687" t="str">
        <f>_xlfn.XLOOKUP(A2687,compensation_cleaned!$A:$A,compensation_cleaned!$D:$D,"Missing")</f>
        <v>L1</v>
      </c>
      <c r="P2687">
        <f>_xlfn.XLOOKUP(A2687,engagement_pivot!$A:$A,engagement_pivot!$B:$B,"Missing")</f>
        <v>5</v>
      </c>
      <c r="Q2687" t="str">
        <f>IF(
  _xlfn.XLOOKUP(A2687, engagement_pivot!A:A, engagement_pivot!C:C, 0) &gt; 0,
  "Yes",
  "No"
)</f>
        <v>Yes</v>
      </c>
      <c r="R2687">
        <f t="shared" si="205"/>
        <v>61</v>
      </c>
      <c r="S2687" t="str">
        <f t="shared" si="206"/>
        <v>37+ months</v>
      </c>
      <c r="T2687">
        <f>_xlfn.XLOOKUP(A2687,performance_pivot!$A:$A,performance_pivot!$B:$B,"Missing")</f>
        <v>3.5</v>
      </c>
      <c r="U2687">
        <f>_xlfn.XLOOKUP(A2687,compensation_cleaned!$A:$A,compensation_cleaned!$F:$F,"Missing")</f>
        <v>499723.03723404254</v>
      </c>
      <c r="V2687" t="str">
        <f t="shared" si="207"/>
        <v>Above Avg Pay</v>
      </c>
      <c r="W2687" t="str">
        <f t="shared" si="208"/>
        <v>Low/Avg Performer</v>
      </c>
      <c r="Y2687" t="str">
        <f t="shared" si="209"/>
        <v>Overpaid Low Performer</v>
      </c>
    </row>
    <row r="2688" spans="1:25">
      <c r="A2688" s="7" t="s">
        <v>2874</v>
      </c>
      <c r="B2688" s="8" t="s">
        <v>19</v>
      </c>
      <c r="C2688" s="8">
        <v>26</v>
      </c>
      <c r="D2688" s="8" t="s">
        <v>12</v>
      </c>
      <c r="E2688" s="8" t="s">
        <v>49</v>
      </c>
      <c r="F2688" s="8" t="s">
        <v>50</v>
      </c>
      <c r="G2688" s="9">
        <v>43640</v>
      </c>
      <c r="H2688" s="8" t="s">
        <v>120</v>
      </c>
      <c r="I2688" s="8" t="s">
        <v>45</v>
      </c>
      <c r="J2688" s="10" t="s">
        <v>17</v>
      </c>
      <c r="K2688" t="str">
        <f>_xlfn.XLOOKUP(A2688,attrition_cleaned!$A:$A,attrition_cleaned!$B:$B,"Missing")</f>
        <v>No</v>
      </c>
      <c r="L2688" s="9"/>
      <c r="M2688">
        <f>_xlfn.XLOOKUP(A2688,compensation_cleaned!$A:$A,compensation_cleaned!$B:$B,"Missing")</f>
        <v>893221</v>
      </c>
      <c r="N2688">
        <f>_xlfn.XLOOKUP(A2688,compensation_cleaned!$A:$A,compensation_cleaned!$C:$C,"Missing")</f>
        <v>127971</v>
      </c>
      <c r="O2688" t="str">
        <f>_xlfn.XLOOKUP(A2688,compensation_cleaned!$A:$A,compensation_cleaned!$D:$D,"Missing")</f>
        <v>L2</v>
      </c>
      <c r="P2688">
        <f>_xlfn.XLOOKUP(A2688,engagement_pivot!$A:$A,engagement_pivot!$B:$B,"Missing")</f>
        <v>2</v>
      </c>
      <c r="Q2688" t="str">
        <f>IF(
  _xlfn.XLOOKUP(A2688, engagement_pivot!A:A, engagement_pivot!C:C, 0) &gt; 0,
  "Yes",
  "No"
)</f>
        <v>Yes</v>
      </c>
      <c r="R2688">
        <f t="shared" si="205"/>
        <v>54</v>
      </c>
      <c r="S2688" t="str">
        <f t="shared" si="206"/>
        <v>37+ months</v>
      </c>
      <c r="T2688">
        <f>_xlfn.XLOOKUP(A2688,performance_pivot!$A:$A,performance_pivot!$B:$B,"Missing")</f>
        <v>3.75</v>
      </c>
      <c r="U2688">
        <f>_xlfn.XLOOKUP(A2688,compensation_cleaned!$A:$A,compensation_cleaned!$F:$F,"Missing")</f>
        <v>746435.40070921986</v>
      </c>
      <c r="V2688" t="str">
        <f t="shared" si="207"/>
        <v>Above Avg Pay</v>
      </c>
      <c r="W2688" t="str">
        <f t="shared" si="208"/>
        <v>Low/Avg Performer</v>
      </c>
      <c r="Y2688" t="str">
        <f t="shared" si="209"/>
        <v>Overpaid Low Performer</v>
      </c>
    </row>
    <row r="2689" spans="1:25">
      <c r="A2689" s="11" t="s">
        <v>2875</v>
      </c>
      <c r="B2689" s="12" t="s">
        <v>19</v>
      </c>
      <c r="C2689" s="12">
        <v>43</v>
      </c>
      <c r="D2689" s="12" t="s">
        <v>12</v>
      </c>
      <c r="E2689" s="12" t="s">
        <v>26</v>
      </c>
      <c r="F2689" s="12" t="s">
        <v>58</v>
      </c>
      <c r="G2689" s="13">
        <v>44994</v>
      </c>
      <c r="H2689" s="12" t="s">
        <v>192</v>
      </c>
      <c r="I2689" s="12" t="s">
        <v>45</v>
      </c>
      <c r="J2689" s="14" t="s">
        <v>24</v>
      </c>
      <c r="K2689" t="str">
        <f>_xlfn.XLOOKUP(A2689,attrition_cleaned!$A:$A,attrition_cleaned!$B:$B,"Missing")</f>
        <v>No</v>
      </c>
      <c r="L2689" s="13"/>
      <c r="M2689">
        <f>_xlfn.XLOOKUP(A2689,compensation_cleaned!$A:$A,compensation_cleaned!$B:$B,"Missing")</f>
        <v>1048602</v>
      </c>
      <c r="N2689">
        <f>_xlfn.XLOOKUP(A2689,compensation_cleaned!$A:$A,compensation_cleaned!$C:$C,"Missing")</f>
        <v>117871</v>
      </c>
      <c r="O2689" t="str">
        <f>_xlfn.XLOOKUP(A2689,compensation_cleaned!$A:$A,compensation_cleaned!$D:$D,"Missing")</f>
        <v>L3</v>
      </c>
      <c r="P2689">
        <f>_xlfn.XLOOKUP(A2689,engagement_pivot!$A:$A,engagement_pivot!$B:$B,"Missing")</f>
        <v>4</v>
      </c>
      <c r="Q2689" t="str">
        <f>IF(
  _xlfn.XLOOKUP(A2689, engagement_pivot!A:A, engagement_pivot!C:C, 0) &gt; 0,
  "Yes",
  "No"
)</f>
        <v>Yes</v>
      </c>
      <c r="R2689">
        <f t="shared" si="205"/>
        <v>9</v>
      </c>
      <c r="S2689" t="str">
        <f t="shared" si="206"/>
        <v>0–12 months</v>
      </c>
      <c r="T2689">
        <f>_xlfn.XLOOKUP(A2689,performance_pivot!$A:$A,performance_pivot!$B:$B,"Missing")</f>
        <v>5</v>
      </c>
      <c r="U2689">
        <f>_xlfn.XLOOKUP(A2689,compensation_cleaned!$A:$A,compensation_cleaned!$F:$F,"Missing")</f>
        <v>1044648.4727722772</v>
      </c>
      <c r="V2689" t="str">
        <f t="shared" si="207"/>
        <v>Above Avg Pay</v>
      </c>
      <c r="W2689" t="str">
        <f t="shared" si="208"/>
        <v>High Performer</v>
      </c>
      <c r="Y2689" t="str">
        <f t="shared" si="209"/>
        <v>Well Aligned</v>
      </c>
    </row>
    <row r="2690" spans="1:25">
      <c r="A2690" s="7" t="s">
        <v>2876</v>
      </c>
      <c r="B2690" s="8" t="s">
        <v>11</v>
      </c>
      <c r="C2690" s="8">
        <v>27</v>
      </c>
      <c r="D2690" s="8" t="s">
        <v>20</v>
      </c>
      <c r="E2690" s="8" t="s">
        <v>13</v>
      </c>
      <c r="F2690" s="8" t="s">
        <v>14</v>
      </c>
      <c r="G2690" s="9">
        <v>43152</v>
      </c>
      <c r="H2690" s="8" t="s">
        <v>310</v>
      </c>
      <c r="I2690" s="8" t="s">
        <v>23</v>
      </c>
      <c r="J2690" s="10" t="s">
        <v>24</v>
      </c>
      <c r="K2690" t="str">
        <f>_xlfn.XLOOKUP(A2690,attrition_cleaned!$A:$A,attrition_cleaned!$B:$B,"Missing")</f>
        <v>No</v>
      </c>
      <c r="L2690" s="9"/>
      <c r="M2690">
        <f>_xlfn.XLOOKUP(A2690,compensation_cleaned!$A:$A,compensation_cleaned!$B:$B,"Missing")</f>
        <v>523483</v>
      </c>
      <c r="N2690">
        <f>_xlfn.XLOOKUP(A2690,compensation_cleaned!$A:$A,compensation_cleaned!$C:$C,"Missing")</f>
        <v>52112</v>
      </c>
      <c r="O2690" t="str">
        <f>_xlfn.XLOOKUP(A2690,compensation_cleaned!$A:$A,compensation_cleaned!$D:$D,"Missing")</f>
        <v>L1</v>
      </c>
      <c r="P2690">
        <f>_xlfn.XLOOKUP(A2690,engagement_pivot!$A:$A,engagement_pivot!$B:$B,"Missing")</f>
        <v>2</v>
      </c>
      <c r="Q2690" t="str">
        <f>IF(
  _xlfn.XLOOKUP(A2690, engagement_pivot!A:A, engagement_pivot!C:C, 0) &gt; 0,
  "Yes",
  "No"
)</f>
        <v>Yes</v>
      </c>
      <c r="R2690">
        <f t="shared" si="205"/>
        <v>70</v>
      </c>
      <c r="S2690" t="str">
        <f t="shared" si="206"/>
        <v>37+ months</v>
      </c>
      <c r="T2690">
        <f>_xlfn.XLOOKUP(A2690,performance_pivot!$A:$A,performance_pivot!$B:$B,"Missing")</f>
        <v>4</v>
      </c>
      <c r="U2690">
        <f>_xlfn.XLOOKUP(A2690,compensation_cleaned!$A:$A,compensation_cleaned!$F:$F,"Missing")</f>
        <v>499723.03723404254</v>
      </c>
      <c r="V2690" t="str">
        <f t="shared" si="207"/>
        <v>Above Avg Pay</v>
      </c>
      <c r="W2690" t="str">
        <f t="shared" si="208"/>
        <v>High Performer</v>
      </c>
      <c r="Y2690" t="str">
        <f t="shared" si="209"/>
        <v>Well Aligned</v>
      </c>
    </row>
    <row r="2691" spans="1:25">
      <c r="A2691" s="11" t="s">
        <v>2877</v>
      </c>
      <c r="B2691" s="12" t="s">
        <v>11</v>
      </c>
      <c r="C2691" s="12">
        <v>30</v>
      </c>
      <c r="D2691" s="12" t="s">
        <v>20</v>
      </c>
      <c r="E2691" s="12" t="s">
        <v>13</v>
      </c>
      <c r="F2691" s="12" t="s">
        <v>14</v>
      </c>
      <c r="G2691" s="13">
        <v>43510</v>
      </c>
      <c r="H2691" s="12" t="s">
        <v>310</v>
      </c>
      <c r="I2691" s="12" t="s">
        <v>45</v>
      </c>
      <c r="J2691" s="14" t="s">
        <v>24</v>
      </c>
      <c r="K2691" t="str">
        <f>_xlfn.XLOOKUP(A2691,attrition_cleaned!$A:$A,attrition_cleaned!$B:$B,"Missing")</f>
        <v>No</v>
      </c>
      <c r="L2691" s="13"/>
      <c r="M2691">
        <f>_xlfn.XLOOKUP(A2691,compensation_cleaned!$A:$A,compensation_cleaned!$B:$B,"Missing")</f>
        <v>754429</v>
      </c>
      <c r="N2691">
        <f>_xlfn.XLOOKUP(A2691,compensation_cleaned!$A:$A,compensation_cleaned!$C:$C,"Missing")</f>
        <v>78089</v>
      </c>
      <c r="O2691" t="str">
        <f>_xlfn.XLOOKUP(A2691,compensation_cleaned!$A:$A,compensation_cleaned!$D:$D,"Missing")</f>
        <v>L2</v>
      </c>
      <c r="P2691">
        <f>_xlfn.XLOOKUP(A2691,engagement_pivot!$A:$A,engagement_pivot!$B:$B,"Missing")</f>
        <v>2</v>
      </c>
      <c r="Q2691" t="str">
        <f>IF(
  _xlfn.XLOOKUP(A2691, engagement_pivot!A:A, engagement_pivot!C:C, 0) &gt; 0,
  "Yes",
  "No"
)</f>
        <v>Yes</v>
      </c>
      <c r="R2691">
        <f t="shared" ref="R2691:R2754" si="210">IF(K2691="Yes",DATEDIF(G2691,L2691,"M"),DATEDIF(G2691,DATE(2023,12,31),"M"))</f>
        <v>58</v>
      </c>
      <c r="S2691" t="str">
        <f t="shared" ref="S2691:S2754" si="211">IF(R2691&lt;=12,"0–12 months",
 IF(R2691&lt;=36,"13–36 months","37+ months"))</f>
        <v>37+ months</v>
      </c>
      <c r="T2691">
        <f>_xlfn.XLOOKUP(A2691,performance_pivot!$A:$A,performance_pivot!$B:$B,"Missing")</f>
        <v>3</v>
      </c>
      <c r="U2691">
        <f>_xlfn.XLOOKUP(A2691,compensation_cleaned!$A:$A,compensation_cleaned!$F:$F,"Missing")</f>
        <v>746435.40070921986</v>
      </c>
      <c r="V2691" t="str">
        <f t="shared" ref="V2691:V2754" si="212">IF(M2691&gt;U2691,"Above Avg Pay","Below Avg Pay")</f>
        <v>Above Avg Pay</v>
      </c>
      <c r="W2691" t="str">
        <f t="shared" ref="W2691:W2754" si="213">IF(T2691&gt;=4,"High Performer","Low/Avg Performer")</f>
        <v>Low/Avg Performer</v>
      </c>
      <c r="Y2691" t="str">
        <f t="shared" si="209"/>
        <v>Overpaid Low Performer</v>
      </c>
    </row>
    <row r="2692" spans="1:25">
      <c r="A2692" s="7" t="s">
        <v>2878</v>
      </c>
      <c r="B2692" s="8" t="s">
        <v>11</v>
      </c>
      <c r="C2692" s="8">
        <v>24</v>
      </c>
      <c r="D2692" s="8" t="s">
        <v>12</v>
      </c>
      <c r="E2692" s="8" t="s">
        <v>33</v>
      </c>
      <c r="F2692" s="8" t="s">
        <v>34</v>
      </c>
      <c r="G2692" s="9">
        <v>45046</v>
      </c>
      <c r="H2692" s="8" t="s">
        <v>333</v>
      </c>
      <c r="I2692" s="8" t="s">
        <v>70</v>
      </c>
      <c r="J2692" s="10" t="s">
        <v>24</v>
      </c>
      <c r="K2692" t="str">
        <f>_xlfn.XLOOKUP(A2692,attrition_cleaned!$A:$A,attrition_cleaned!$B:$B,"Missing")</f>
        <v>No</v>
      </c>
      <c r="L2692" s="9"/>
      <c r="M2692">
        <f>_xlfn.XLOOKUP(A2692,compensation_cleaned!$A:$A,compensation_cleaned!$B:$B,"Missing")</f>
        <v>666836</v>
      </c>
      <c r="N2692">
        <f>_xlfn.XLOOKUP(A2692,compensation_cleaned!$A:$A,compensation_cleaned!$C:$C,"Missing")</f>
        <v>33431</v>
      </c>
      <c r="O2692" t="str">
        <f>_xlfn.XLOOKUP(A2692,compensation_cleaned!$A:$A,compensation_cleaned!$D:$D,"Missing")</f>
        <v>L2</v>
      </c>
      <c r="P2692">
        <f>_xlfn.XLOOKUP(A2692,engagement_pivot!$A:$A,engagement_pivot!$B:$B,"Missing")</f>
        <v>4.333333333333333</v>
      </c>
      <c r="Q2692" t="str">
        <f>IF(
  _xlfn.XLOOKUP(A2692, engagement_pivot!A:A, engagement_pivot!C:C, 0) &gt; 0,
  "Yes",
  "No"
)</f>
        <v>Yes</v>
      </c>
      <c r="R2692">
        <f t="shared" si="210"/>
        <v>8</v>
      </c>
      <c r="S2692" t="str">
        <f t="shared" si="211"/>
        <v>0–12 months</v>
      </c>
      <c r="T2692">
        <f>_xlfn.XLOOKUP(A2692,performance_pivot!$A:$A,performance_pivot!$B:$B,"Missing")</f>
        <v>4</v>
      </c>
      <c r="U2692">
        <f>_xlfn.XLOOKUP(A2692,compensation_cleaned!$A:$A,compensation_cleaned!$F:$F,"Missing")</f>
        <v>746435.40070921986</v>
      </c>
      <c r="V2692" t="str">
        <f t="shared" si="212"/>
        <v>Below Avg Pay</v>
      </c>
      <c r="W2692" t="str">
        <f t="shared" si="213"/>
        <v>High Performer</v>
      </c>
      <c r="Y2692" t="str">
        <f t="shared" ref="Y2692:Y2755" si="214">IF(
 AND(V2692="Above Avg Pay",W2692="High Performer"),"Well Aligned",
 IF(
  AND(V2692="Below Avg Pay",W2692="High Performer"),"Underpaid High Performer",
  IF(
   AND(V2692="Above Avg Pay",W2692="Low/Avg Performer"),"Overpaid Low Performer",
   "Low Pay &amp; Low Performance"
  )
 )
)</f>
        <v>Underpaid High Performer</v>
      </c>
    </row>
    <row r="2693" spans="1:25">
      <c r="A2693" s="11" t="s">
        <v>2879</v>
      </c>
      <c r="B2693" s="12" t="s">
        <v>19</v>
      </c>
      <c r="C2693" s="12">
        <v>39</v>
      </c>
      <c r="D2693" s="12" t="s">
        <v>12</v>
      </c>
      <c r="E2693" s="12" t="s">
        <v>13</v>
      </c>
      <c r="F2693" s="12" t="s">
        <v>21</v>
      </c>
      <c r="G2693" s="13">
        <v>44094</v>
      </c>
      <c r="H2693" s="12" t="s">
        <v>144</v>
      </c>
      <c r="I2693" s="12" t="s">
        <v>45</v>
      </c>
      <c r="J2693" s="14" t="s">
        <v>24</v>
      </c>
      <c r="K2693" t="str">
        <f>_xlfn.XLOOKUP(A2693,attrition_cleaned!$A:$A,attrition_cleaned!$B:$B,"Missing")</f>
        <v>No</v>
      </c>
      <c r="L2693" s="13"/>
      <c r="M2693">
        <f>_xlfn.XLOOKUP(A2693,compensation_cleaned!$A:$A,compensation_cleaned!$B:$B,"Missing")</f>
        <v>604003</v>
      </c>
      <c r="N2693">
        <f>_xlfn.XLOOKUP(A2693,compensation_cleaned!$A:$A,compensation_cleaned!$C:$C,"Missing")</f>
        <v>71979</v>
      </c>
      <c r="O2693" t="str">
        <f>_xlfn.XLOOKUP(A2693,compensation_cleaned!$A:$A,compensation_cleaned!$D:$D,"Missing")</f>
        <v>L2</v>
      </c>
      <c r="P2693">
        <f>_xlfn.XLOOKUP(A2693,engagement_pivot!$A:$A,engagement_pivot!$B:$B,"Missing")</f>
        <v>2.3333333333333335</v>
      </c>
      <c r="Q2693" t="str">
        <f>IF(
  _xlfn.XLOOKUP(A2693, engagement_pivot!A:A, engagement_pivot!C:C, 0) &gt; 0,
  "Yes",
  "No"
)</f>
        <v>Yes</v>
      </c>
      <c r="R2693">
        <f t="shared" si="210"/>
        <v>39</v>
      </c>
      <c r="S2693" t="str">
        <f t="shared" si="211"/>
        <v>37+ months</v>
      </c>
      <c r="T2693">
        <f>_xlfn.XLOOKUP(A2693,performance_pivot!$A:$A,performance_pivot!$B:$B,"Missing")</f>
        <v>5</v>
      </c>
      <c r="U2693">
        <f>_xlfn.XLOOKUP(A2693,compensation_cleaned!$A:$A,compensation_cleaned!$F:$F,"Missing")</f>
        <v>746435.40070921986</v>
      </c>
      <c r="V2693" t="str">
        <f t="shared" si="212"/>
        <v>Below Avg Pay</v>
      </c>
      <c r="W2693" t="str">
        <f t="shared" si="213"/>
        <v>High Performer</v>
      </c>
      <c r="Y2693" t="str">
        <f t="shared" si="214"/>
        <v>Underpaid High Performer</v>
      </c>
    </row>
    <row r="2694" spans="1:25">
      <c r="A2694" s="7" t="s">
        <v>2880</v>
      </c>
      <c r="B2694" s="8" t="s">
        <v>19</v>
      </c>
      <c r="C2694" s="8">
        <v>28</v>
      </c>
      <c r="D2694" s="8" t="s">
        <v>12</v>
      </c>
      <c r="E2694" s="8" t="s">
        <v>37</v>
      </c>
      <c r="F2694" s="8" t="s">
        <v>43</v>
      </c>
      <c r="G2694" s="9">
        <v>43500</v>
      </c>
      <c r="H2694" s="8" t="s">
        <v>176</v>
      </c>
      <c r="I2694" s="8" t="s">
        <v>70</v>
      </c>
      <c r="J2694" s="10" t="s">
        <v>24</v>
      </c>
      <c r="K2694" t="str">
        <f>_xlfn.XLOOKUP(A2694,attrition_cleaned!$A:$A,attrition_cleaned!$B:$B,"Missing")</f>
        <v>Yes</v>
      </c>
      <c r="L2694" s="9">
        <v>44668</v>
      </c>
      <c r="M2694">
        <f>_xlfn.XLOOKUP(A2694,compensation_cleaned!$A:$A,compensation_cleaned!$B:$B,"Missing")</f>
        <v>612313</v>
      </c>
      <c r="N2694">
        <f>_xlfn.XLOOKUP(A2694,compensation_cleaned!$A:$A,compensation_cleaned!$C:$C,"Missing")</f>
        <v>38714</v>
      </c>
      <c r="O2694" t="str">
        <f>_xlfn.XLOOKUP(A2694,compensation_cleaned!$A:$A,compensation_cleaned!$D:$D,"Missing")</f>
        <v>L2</v>
      </c>
      <c r="P2694">
        <f>_xlfn.XLOOKUP(A2694,engagement_pivot!$A:$A,engagement_pivot!$B:$B,"Missing")</f>
        <v>5</v>
      </c>
      <c r="Q2694" t="str">
        <f>IF(
  _xlfn.XLOOKUP(A2694, engagement_pivot!A:A, engagement_pivot!C:C, 0) &gt; 0,
  "Yes",
  "No"
)</f>
        <v>Yes</v>
      </c>
      <c r="R2694">
        <f t="shared" si="210"/>
        <v>38</v>
      </c>
      <c r="S2694" t="str">
        <f t="shared" si="211"/>
        <v>37+ months</v>
      </c>
      <c r="T2694">
        <f>_xlfn.XLOOKUP(A2694,performance_pivot!$A:$A,performance_pivot!$B:$B,"Missing")</f>
        <v>3.75</v>
      </c>
      <c r="U2694">
        <f>_xlfn.XLOOKUP(A2694,compensation_cleaned!$A:$A,compensation_cleaned!$F:$F,"Missing")</f>
        <v>746435.40070921986</v>
      </c>
      <c r="V2694" t="str">
        <f t="shared" si="212"/>
        <v>Below Avg Pay</v>
      </c>
      <c r="W2694" t="str">
        <f t="shared" si="213"/>
        <v>Low/Avg Performer</v>
      </c>
      <c r="Y2694" t="str">
        <f t="shared" si="214"/>
        <v>Low Pay &amp; Low Performance</v>
      </c>
    </row>
    <row r="2695" spans="1:25">
      <c r="A2695" s="11" t="s">
        <v>2881</v>
      </c>
      <c r="B2695" s="12" t="s">
        <v>11</v>
      </c>
      <c r="C2695" s="12">
        <v>41</v>
      </c>
      <c r="D2695" s="12" t="s">
        <v>12</v>
      </c>
      <c r="E2695" s="12" t="s">
        <v>26</v>
      </c>
      <c r="F2695" s="12" t="s">
        <v>58</v>
      </c>
      <c r="G2695" s="13">
        <v>43515</v>
      </c>
      <c r="H2695" s="12" t="s">
        <v>444</v>
      </c>
      <c r="I2695" s="12" t="s">
        <v>56</v>
      </c>
      <c r="J2695" s="14" t="s">
        <v>17</v>
      </c>
      <c r="K2695" t="str">
        <f>_xlfn.XLOOKUP(A2695,attrition_cleaned!$A:$A,attrition_cleaned!$B:$B,"Missing")</f>
        <v>Yes</v>
      </c>
      <c r="L2695" s="13">
        <v>44208</v>
      </c>
      <c r="M2695">
        <f>_xlfn.XLOOKUP(A2695,compensation_cleaned!$A:$A,compensation_cleaned!$B:$B,"Missing")</f>
        <v>1134411</v>
      </c>
      <c r="N2695">
        <f>_xlfn.XLOOKUP(A2695,compensation_cleaned!$A:$A,compensation_cleaned!$C:$C,"Missing")</f>
        <v>57690</v>
      </c>
      <c r="O2695" t="str">
        <f>_xlfn.XLOOKUP(A2695,compensation_cleaned!$A:$A,compensation_cleaned!$D:$D,"Missing")</f>
        <v>L3</v>
      </c>
      <c r="P2695">
        <f>_xlfn.XLOOKUP(A2695,engagement_pivot!$A:$A,engagement_pivot!$B:$B,"Missing")</f>
        <v>4</v>
      </c>
      <c r="Q2695" t="str">
        <f>IF(
  _xlfn.XLOOKUP(A2695, engagement_pivot!A:A, engagement_pivot!C:C, 0) &gt; 0,
  "Yes",
  "No"
)</f>
        <v>Yes</v>
      </c>
      <c r="R2695">
        <f t="shared" si="210"/>
        <v>22</v>
      </c>
      <c r="S2695" t="str">
        <f t="shared" si="211"/>
        <v>13–36 months</v>
      </c>
      <c r="T2695">
        <f>_xlfn.XLOOKUP(A2695,performance_pivot!$A:$A,performance_pivot!$B:$B,"Missing")</f>
        <v>3</v>
      </c>
      <c r="U2695">
        <f>_xlfn.XLOOKUP(A2695,compensation_cleaned!$A:$A,compensation_cleaned!$F:$F,"Missing")</f>
        <v>1044648.4727722772</v>
      </c>
      <c r="V2695" t="str">
        <f t="shared" si="212"/>
        <v>Above Avg Pay</v>
      </c>
      <c r="W2695" t="str">
        <f t="shared" si="213"/>
        <v>Low/Avg Performer</v>
      </c>
      <c r="Y2695" t="str">
        <f t="shared" si="214"/>
        <v>Overpaid Low Performer</v>
      </c>
    </row>
    <row r="2696" spans="1:25">
      <c r="A2696" s="7" t="s">
        <v>2882</v>
      </c>
      <c r="B2696" s="8" t="s">
        <v>11</v>
      </c>
      <c r="C2696" s="8">
        <v>22</v>
      </c>
      <c r="D2696" s="8" t="s">
        <v>12</v>
      </c>
      <c r="E2696" s="8" t="s">
        <v>26</v>
      </c>
      <c r="F2696" s="8" t="s">
        <v>27</v>
      </c>
      <c r="G2696" s="9">
        <v>45209</v>
      </c>
      <c r="H2696" s="8" t="s">
        <v>432</v>
      </c>
      <c r="I2696" s="8" t="s">
        <v>23</v>
      </c>
      <c r="J2696" s="10" t="s">
        <v>24</v>
      </c>
      <c r="K2696" t="str">
        <f>_xlfn.XLOOKUP(A2696,attrition_cleaned!$A:$A,attrition_cleaned!$B:$B,"Missing")</f>
        <v>No</v>
      </c>
      <c r="L2696" s="9"/>
      <c r="M2696">
        <f>_xlfn.XLOOKUP(A2696,compensation_cleaned!$A:$A,compensation_cleaned!$B:$B,"Missing")</f>
        <v>425886</v>
      </c>
      <c r="N2696">
        <f>_xlfn.XLOOKUP(A2696,compensation_cleaned!$A:$A,compensation_cleaned!$C:$C,"Missing")</f>
        <v>36357</v>
      </c>
      <c r="O2696" t="str">
        <f>_xlfn.XLOOKUP(A2696,compensation_cleaned!$A:$A,compensation_cleaned!$D:$D,"Missing")</f>
        <v>L1</v>
      </c>
      <c r="P2696">
        <f>_xlfn.XLOOKUP(A2696,engagement_pivot!$A:$A,engagement_pivot!$B:$B,"Missing")</f>
        <v>2.5</v>
      </c>
      <c r="Q2696" t="str">
        <f>IF(
  _xlfn.XLOOKUP(A2696, engagement_pivot!A:A, engagement_pivot!C:C, 0) &gt; 0,
  "Yes",
  "No"
)</f>
        <v>Yes</v>
      </c>
      <c r="R2696">
        <f t="shared" si="210"/>
        <v>2</v>
      </c>
      <c r="S2696" t="str">
        <f t="shared" si="211"/>
        <v>0–12 months</v>
      </c>
      <c r="T2696">
        <f>_xlfn.XLOOKUP(A2696,performance_pivot!$A:$A,performance_pivot!$B:$B,"Missing")</f>
        <v>3</v>
      </c>
      <c r="U2696">
        <f>_xlfn.XLOOKUP(A2696,compensation_cleaned!$A:$A,compensation_cleaned!$F:$F,"Missing")</f>
        <v>499723.03723404254</v>
      </c>
      <c r="V2696" t="str">
        <f t="shared" si="212"/>
        <v>Below Avg Pay</v>
      </c>
      <c r="W2696" t="str">
        <f t="shared" si="213"/>
        <v>Low/Avg Performer</v>
      </c>
      <c r="Y2696" t="str">
        <f t="shared" si="214"/>
        <v>Low Pay &amp; Low Performance</v>
      </c>
    </row>
    <row r="2697" spans="1:25">
      <c r="A2697" s="11" t="s">
        <v>2883</v>
      </c>
      <c r="B2697" s="12" t="s">
        <v>19</v>
      </c>
      <c r="C2697" s="12">
        <v>38</v>
      </c>
      <c r="D2697" s="12" t="s">
        <v>12</v>
      </c>
      <c r="E2697" s="12" t="s">
        <v>26</v>
      </c>
      <c r="F2697" s="12" t="s">
        <v>27</v>
      </c>
      <c r="G2697" s="13">
        <v>45151</v>
      </c>
      <c r="H2697" s="12" t="s">
        <v>185</v>
      </c>
      <c r="I2697" s="12" t="s">
        <v>23</v>
      </c>
      <c r="J2697" s="14" t="s">
        <v>24</v>
      </c>
      <c r="K2697" t="str">
        <f>_xlfn.XLOOKUP(A2697,attrition_cleaned!$A:$A,attrition_cleaned!$B:$B,"Missing")</f>
        <v>No</v>
      </c>
      <c r="L2697" s="13"/>
      <c r="M2697">
        <f>_xlfn.XLOOKUP(A2697,compensation_cleaned!$A:$A,compensation_cleaned!$B:$B,"Missing")</f>
        <v>724463</v>
      </c>
      <c r="N2697">
        <f>_xlfn.XLOOKUP(A2697,compensation_cleaned!$A:$A,compensation_cleaned!$C:$C,"Missing")</f>
        <v>39299</v>
      </c>
      <c r="O2697" t="str">
        <f>_xlfn.XLOOKUP(A2697,compensation_cleaned!$A:$A,compensation_cleaned!$D:$D,"Missing")</f>
        <v>L2</v>
      </c>
      <c r="P2697">
        <f>_xlfn.XLOOKUP(A2697,engagement_pivot!$A:$A,engagement_pivot!$B:$B,"Missing")</f>
        <v>5</v>
      </c>
      <c r="Q2697" t="str">
        <f>IF(
  _xlfn.XLOOKUP(A2697, engagement_pivot!A:A, engagement_pivot!C:C, 0) &gt; 0,
  "Yes",
  "No"
)</f>
        <v>Yes</v>
      </c>
      <c r="R2697">
        <f t="shared" si="210"/>
        <v>4</v>
      </c>
      <c r="S2697" t="str">
        <f t="shared" si="211"/>
        <v>0–12 months</v>
      </c>
      <c r="T2697">
        <f>_xlfn.XLOOKUP(A2697,performance_pivot!$A:$A,performance_pivot!$B:$B,"Missing")</f>
        <v>4</v>
      </c>
      <c r="U2697">
        <f>_xlfn.XLOOKUP(A2697,compensation_cleaned!$A:$A,compensation_cleaned!$F:$F,"Missing")</f>
        <v>746435.40070921986</v>
      </c>
      <c r="V2697" t="str">
        <f t="shared" si="212"/>
        <v>Below Avg Pay</v>
      </c>
      <c r="W2697" t="str">
        <f t="shared" si="213"/>
        <v>High Performer</v>
      </c>
      <c r="Y2697" t="str">
        <f t="shared" si="214"/>
        <v>Underpaid High Performer</v>
      </c>
    </row>
    <row r="2698" spans="1:25">
      <c r="A2698" s="7" t="s">
        <v>2884</v>
      </c>
      <c r="B2698" s="8" t="s">
        <v>11</v>
      </c>
      <c r="C2698" s="8">
        <v>24</v>
      </c>
      <c r="D2698" s="8" t="s">
        <v>12</v>
      </c>
      <c r="E2698" s="8" t="s">
        <v>37</v>
      </c>
      <c r="F2698" s="8" t="s">
        <v>38</v>
      </c>
      <c r="G2698" s="9">
        <v>45114</v>
      </c>
      <c r="H2698" s="8" t="s">
        <v>35</v>
      </c>
      <c r="I2698" s="8" t="s">
        <v>56</v>
      </c>
      <c r="J2698" s="10" t="s">
        <v>24</v>
      </c>
      <c r="K2698" t="str">
        <f>_xlfn.XLOOKUP(A2698,attrition_cleaned!$A:$A,attrition_cleaned!$B:$B,"Missing")</f>
        <v>No</v>
      </c>
      <c r="L2698" s="9"/>
      <c r="M2698">
        <f>_xlfn.XLOOKUP(A2698,compensation_cleaned!$A:$A,compensation_cleaned!$B:$B,"Missing")</f>
        <v>1045661</v>
      </c>
      <c r="N2698">
        <f>_xlfn.XLOOKUP(A2698,compensation_cleaned!$A:$A,compensation_cleaned!$C:$C,"Missing")</f>
        <v>148343</v>
      </c>
      <c r="O2698" t="str">
        <f>_xlfn.XLOOKUP(A2698,compensation_cleaned!$A:$A,compensation_cleaned!$D:$D,"Missing")</f>
        <v>L3</v>
      </c>
      <c r="P2698">
        <f>_xlfn.XLOOKUP(A2698,engagement_pivot!$A:$A,engagement_pivot!$B:$B,"Missing")</f>
        <v>2.5</v>
      </c>
      <c r="Q2698" t="str">
        <f>IF(
  _xlfn.XLOOKUP(A2698, engagement_pivot!A:A, engagement_pivot!C:C, 0) &gt; 0,
  "Yes",
  "No"
)</f>
        <v>Yes</v>
      </c>
      <c r="R2698">
        <f t="shared" si="210"/>
        <v>5</v>
      </c>
      <c r="S2698" t="str">
        <f t="shared" si="211"/>
        <v>0–12 months</v>
      </c>
      <c r="T2698">
        <f>_xlfn.XLOOKUP(A2698,performance_pivot!$A:$A,performance_pivot!$B:$B,"Missing")</f>
        <v>3</v>
      </c>
      <c r="U2698">
        <f>_xlfn.XLOOKUP(A2698,compensation_cleaned!$A:$A,compensation_cleaned!$F:$F,"Missing")</f>
        <v>1044648.4727722772</v>
      </c>
      <c r="V2698" t="str">
        <f t="shared" si="212"/>
        <v>Above Avg Pay</v>
      </c>
      <c r="W2698" t="str">
        <f t="shared" si="213"/>
        <v>Low/Avg Performer</v>
      </c>
      <c r="Y2698" t="str">
        <f t="shared" si="214"/>
        <v>Overpaid Low Performer</v>
      </c>
    </row>
    <row r="2699" spans="1:25">
      <c r="A2699" s="11" t="s">
        <v>2885</v>
      </c>
      <c r="B2699" s="12" t="s">
        <v>11</v>
      </c>
      <c r="C2699" s="12">
        <v>24</v>
      </c>
      <c r="D2699" s="12" t="s">
        <v>12</v>
      </c>
      <c r="E2699" s="12" t="s">
        <v>49</v>
      </c>
      <c r="F2699" s="12" t="s">
        <v>68</v>
      </c>
      <c r="G2699" s="13">
        <v>43098</v>
      </c>
      <c r="H2699" s="12" t="s">
        <v>244</v>
      </c>
      <c r="I2699" s="12" t="s">
        <v>16</v>
      </c>
      <c r="J2699" s="14" t="s">
        <v>24</v>
      </c>
      <c r="K2699" t="str">
        <f>_xlfn.XLOOKUP(A2699,attrition_cleaned!$A:$A,attrition_cleaned!$B:$B,"Missing")</f>
        <v>Yes</v>
      </c>
      <c r="L2699" s="13">
        <v>43613</v>
      </c>
      <c r="M2699">
        <f>_xlfn.XLOOKUP(A2699,compensation_cleaned!$A:$A,compensation_cleaned!$B:$B,"Missing")</f>
        <v>595045</v>
      </c>
      <c r="N2699">
        <f>_xlfn.XLOOKUP(A2699,compensation_cleaned!$A:$A,compensation_cleaned!$C:$C,"Missing")</f>
        <v>59070</v>
      </c>
      <c r="O2699" t="str">
        <f>_xlfn.XLOOKUP(A2699,compensation_cleaned!$A:$A,compensation_cleaned!$D:$D,"Missing")</f>
        <v>L1</v>
      </c>
      <c r="P2699">
        <f>_xlfn.XLOOKUP(A2699,engagement_pivot!$A:$A,engagement_pivot!$B:$B,"Missing")</f>
        <v>3</v>
      </c>
      <c r="Q2699" t="str">
        <f>IF(
  _xlfn.XLOOKUP(A2699, engagement_pivot!A:A, engagement_pivot!C:C, 0) &gt; 0,
  "Yes",
  "No"
)</f>
        <v>Yes</v>
      </c>
      <c r="R2699">
        <f t="shared" si="210"/>
        <v>16</v>
      </c>
      <c r="S2699" t="str">
        <f t="shared" si="211"/>
        <v>13–36 months</v>
      </c>
      <c r="T2699">
        <f>_xlfn.XLOOKUP(A2699,performance_pivot!$A:$A,performance_pivot!$B:$B,"Missing")</f>
        <v>2.5</v>
      </c>
      <c r="U2699">
        <f>_xlfn.XLOOKUP(A2699,compensation_cleaned!$A:$A,compensation_cleaned!$F:$F,"Missing")</f>
        <v>499723.03723404254</v>
      </c>
      <c r="V2699" t="str">
        <f t="shared" si="212"/>
        <v>Above Avg Pay</v>
      </c>
      <c r="W2699" t="str">
        <f t="shared" si="213"/>
        <v>Low/Avg Performer</v>
      </c>
      <c r="Y2699" t="str">
        <f t="shared" si="214"/>
        <v>Overpaid Low Performer</v>
      </c>
    </row>
    <row r="2700" spans="1:25">
      <c r="A2700" s="7" t="s">
        <v>2886</v>
      </c>
      <c r="B2700" s="8" t="s">
        <v>11</v>
      </c>
      <c r="C2700" s="8">
        <v>33</v>
      </c>
      <c r="D2700" s="8" t="s">
        <v>12</v>
      </c>
      <c r="E2700" s="8" t="s">
        <v>26</v>
      </c>
      <c r="F2700" s="8" t="s">
        <v>58</v>
      </c>
      <c r="G2700" s="9">
        <v>43803</v>
      </c>
      <c r="H2700" s="8" t="s">
        <v>194</v>
      </c>
      <c r="I2700" s="8" t="s">
        <v>45</v>
      </c>
      <c r="J2700" s="10" t="s">
        <v>24</v>
      </c>
      <c r="K2700" t="str">
        <f>_xlfn.XLOOKUP(A2700,attrition_cleaned!$A:$A,attrition_cleaned!$B:$B,"Missing")</f>
        <v>Yes</v>
      </c>
      <c r="L2700" s="9">
        <v>44086</v>
      </c>
      <c r="M2700">
        <f>_xlfn.XLOOKUP(A2700,compensation_cleaned!$A:$A,compensation_cleaned!$B:$B,"Missing")</f>
        <v>602065</v>
      </c>
      <c r="N2700">
        <f>_xlfn.XLOOKUP(A2700,compensation_cleaned!$A:$A,compensation_cleaned!$C:$C,"Missing")</f>
        <v>44530</v>
      </c>
      <c r="O2700" t="str">
        <f>_xlfn.XLOOKUP(A2700,compensation_cleaned!$A:$A,compensation_cleaned!$D:$D,"Missing")</f>
        <v>L2</v>
      </c>
      <c r="P2700">
        <f>_xlfn.XLOOKUP(A2700,engagement_pivot!$A:$A,engagement_pivot!$B:$B,"Missing")</f>
        <v>3.5</v>
      </c>
      <c r="Q2700" t="str">
        <f>IF(
  _xlfn.XLOOKUP(A2700, engagement_pivot!A:A, engagement_pivot!C:C, 0) &gt; 0,
  "Yes",
  "No"
)</f>
        <v>Yes</v>
      </c>
      <c r="R2700">
        <f t="shared" si="210"/>
        <v>9</v>
      </c>
      <c r="S2700" t="str">
        <f t="shared" si="211"/>
        <v>0–12 months</v>
      </c>
      <c r="T2700">
        <f>_xlfn.XLOOKUP(A2700,performance_pivot!$A:$A,performance_pivot!$B:$B,"Missing")</f>
        <v>3.6666666666666665</v>
      </c>
      <c r="U2700">
        <f>_xlfn.XLOOKUP(A2700,compensation_cleaned!$A:$A,compensation_cleaned!$F:$F,"Missing")</f>
        <v>746435.40070921986</v>
      </c>
      <c r="V2700" t="str">
        <f t="shared" si="212"/>
        <v>Below Avg Pay</v>
      </c>
      <c r="W2700" t="str">
        <f t="shared" si="213"/>
        <v>Low/Avg Performer</v>
      </c>
      <c r="Y2700" t="str">
        <f t="shared" si="214"/>
        <v>Low Pay &amp; Low Performance</v>
      </c>
    </row>
    <row r="2701" spans="1:25">
      <c r="A2701" s="11" t="s">
        <v>2887</v>
      </c>
      <c r="B2701" s="12" t="s">
        <v>19</v>
      </c>
      <c r="C2701" s="12">
        <v>39</v>
      </c>
      <c r="D2701" s="12" t="s">
        <v>20</v>
      </c>
      <c r="E2701" s="12" t="s">
        <v>33</v>
      </c>
      <c r="F2701" s="12" t="s">
        <v>112</v>
      </c>
      <c r="G2701" s="13">
        <v>43056</v>
      </c>
      <c r="H2701" s="12" t="s">
        <v>372</v>
      </c>
      <c r="I2701" s="12" t="s">
        <v>23</v>
      </c>
      <c r="J2701" s="14" t="s">
        <v>24</v>
      </c>
      <c r="K2701" t="str">
        <f>_xlfn.XLOOKUP(A2701,attrition_cleaned!$A:$A,attrition_cleaned!$B:$B,"Missing")</f>
        <v>Yes</v>
      </c>
      <c r="L2701" s="13">
        <v>44553</v>
      </c>
      <c r="M2701">
        <f>_xlfn.XLOOKUP(A2701,compensation_cleaned!$A:$A,compensation_cleaned!$B:$B,"Missing")</f>
        <v>918286</v>
      </c>
      <c r="N2701">
        <f>_xlfn.XLOOKUP(A2701,compensation_cleaned!$A:$A,compensation_cleaned!$C:$C,"Missing")</f>
        <v>80447</v>
      </c>
      <c r="O2701" t="str">
        <f>_xlfn.XLOOKUP(A2701,compensation_cleaned!$A:$A,compensation_cleaned!$D:$D,"Missing")</f>
        <v>L3</v>
      </c>
      <c r="P2701">
        <f>_xlfn.XLOOKUP(A2701,engagement_pivot!$A:$A,engagement_pivot!$B:$B,"Missing")</f>
        <v>5</v>
      </c>
      <c r="Q2701" t="str">
        <f>IF(
  _xlfn.XLOOKUP(A2701, engagement_pivot!A:A, engagement_pivot!C:C, 0) &gt; 0,
  "Yes",
  "No"
)</f>
        <v>Yes</v>
      </c>
      <c r="R2701">
        <f t="shared" si="210"/>
        <v>49</v>
      </c>
      <c r="S2701" t="str">
        <f t="shared" si="211"/>
        <v>37+ months</v>
      </c>
      <c r="T2701">
        <f>_xlfn.XLOOKUP(A2701,performance_pivot!$A:$A,performance_pivot!$B:$B,"Missing")</f>
        <v>3.3333333333333335</v>
      </c>
      <c r="U2701">
        <f>_xlfn.XLOOKUP(A2701,compensation_cleaned!$A:$A,compensation_cleaned!$F:$F,"Missing")</f>
        <v>1044648.4727722772</v>
      </c>
      <c r="V2701" t="str">
        <f t="shared" si="212"/>
        <v>Below Avg Pay</v>
      </c>
      <c r="W2701" t="str">
        <f t="shared" si="213"/>
        <v>Low/Avg Performer</v>
      </c>
      <c r="Y2701" t="str">
        <f t="shared" si="214"/>
        <v>Low Pay &amp; Low Performance</v>
      </c>
    </row>
    <row r="2702" spans="1:25">
      <c r="A2702" s="7" t="s">
        <v>2888</v>
      </c>
      <c r="B2702" s="8" t="s">
        <v>19</v>
      </c>
      <c r="C2702" s="8">
        <v>43</v>
      </c>
      <c r="D2702" s="8" t="s">
        <v>12</v>
      </c>
      <c r="E2702" s="8" t="s">
        <v>26</v>
      </c>
      <c r="F2702" s="8" t="s">
        <v>58</v>
      </c>
      <c r="G2702" s="9">
        <v>44866</v>
      </c>
      <c r="H2702" s="8" t="s">
        <v>582</v>
      </c>
      <c r="I2702" s="8" t="s">
        <v>70</v>
      </c>
      <c r="J2702" s="10" t="s">
        <v>24</v>
      </c>
      <c r="K2702" t="str">
        <f>_xlfn.XLOOKUP(A2702,attrition_cleaned!$A:$A,attrition_cleaned!$B:$B,"Missing")</f>
        <v>No</v>
      </c>
      <c r="L2702" s="9"/>
      <c r="M2702">
        <f>_xlfn.XLOOKUP(A2702,compensation_cleaned!$A:$A,compensation_cleaned!$B:$B,"Missing")</f>
        <v>704635</v>
      </c>
      <c r="N2702">
        <f>_xlfn.XLOOKUP(A2702,compensation_cleaned!$A:$A,compensation_cleaned!$C:$C,"Missing")</f>
        <v>95764</v>
      </c>
      <c r="O2702" t="str">
        <f>_xlfn.XLOOKUP(A2702,compensation_cleaned!$A:$A,compensation_cleaned!$D:$D,"Missing")</f>
        <v>L2</v>
      </c>
      <c r="P2702">
        <f>_xlfn.XLOOKUP(A2702,engagement_pivot!$A:$A,engagement_pivot!$B:$B,"Missing")</f>
        <v>2</v>
      </c>
      <c r="Q2702" t="str">
        <f>IF(
  _xlfn.XLOOKUP(A2702, engagement_pivot!A:A, engagement_pivot!C:C, 0) &gt; 0,
  "Yes",
  "No"
)</f>
        <v>Yes</v>
      </c>
      <c r="R2702">
        <f t="shared" si="210"/>
        <v>13</v>
      </c>
      <c r="S2702" t="str">
        <f t="shared" si="211"/>
        <v>13–36 months</v>
      </c>
      <c r="T2702">
        <f>_xlfn.XLOOKUP(A2702,performance_pivot!$A:$A,performance_pivot!$B:$B,"Missing")</f>
        <v>4</v>
      </c>
      <c r="U2702">
        <f>_xlfn.XLOOKUP(A2702,compensation_cleaned!$A:$A,compensation_cleaned!$F:$F,"Missing")</f>
        <v>746435.40070921986</v>
      </c>
      <c r="V2702" t="str">
        <f t="shared" si="212"/>
        <v>Below Avg Pay</v>
      </c>
      <c r="W2702" t="str">
        <f t="shared" si="213"/>
        <v>High Performer</v>
      </c>
      <c r="Y2702" t="str">
        <f t="shared" si="214"/>
        <v>Underpaid High Performer</v>
      </c>
    </row>
    <row r="2703" spans="1:25">
      <c r="A2703" s="11" t="s">
        <v>2889</v>
      </c>
      <c r="B2703" s="12" t="s">
        <v>19</v>
      </c>
      <c r="C2703" s="12">
        <v>32</v>
      </c>
      <c r="D2703" s="12" t="s">
        <v>12</v>
      </c>
      <c r="E2703" s="12" t="s">
        <v>49</v>
      </c>
      <c r="F2703" s="12" t="s">
        <v>50</v>
      </c>
      <c r="G2703" s="13">
        <v>44691</v>
      </c>
      <c r="H2703" s="12" t="s">
        <v>304</v>
      </c>
      <c r="I2703" s="12" t="s">
        <v>70</v>
      </c>
      <c r="J2703" s="14" t="s">
        <v>24</v>
      </c>
      <c r="K2703" t="str">
        <f>_xlfn.XLOOKUP(A2703,attrition_cleaned!$A:$A,attrition_cleaned!$B:$B,"Missing")</f>
        <v>No</v>
      </c>
      <c r="L2703" s="13"/>
      <c r="M2703">
        <f>_xlfn.XLOOKUP(A2703,compensation_cleaned!$A:$A,compensation_cleaned!$B:$B,"Missing")</f>
        <v>452073</v>
      </c>
      <c r="N2703">
        <f>_xlfn.XLOOKUP(A2703,compensation_cleaned!$A:$A,compensation_cleaned!$C:$C,"Missing")</f>
        <v>59292</v>
      </c>
      <c r="O2703" t="str">
        <f>_xlfn.XLOOKUP(A2703,compensation_cleaned!$A:$A,compensation_cleaned!$D:$D,"Missing")</f>
        <v>L1</v>
      </c>
      <c r="P2703">
        <f>_xlfn.XLOOKUP(A2703,engagement_pivot!$A:$A,engagement_pivot!$B:$B,"Missing")</f>
        <v>3</v>
      </c>
      <c r="Q2703" t="str">
        <f>IF(
  _xlfn.XLOOKUP(A2703, engagement_pivot!A:A, engagement_pivot!C:C, 0) &gt; 0,
  "Yes",
  "No"
)</f>
        <v>Yes</v>
      </c>
      <c r="R2703">
        <f t="shared" si="210"/>
        <v>19</v>
      </c>
      <c r="S2703" t="str">
        <f t="shared" si="211"/>
        <v>13–36 months</v>
      </c>
      <c r="T2703">
        <f>_xlfn.XLOOKUP(A2703,performance_pivot!$A:$A,performance_pivot!$B:$B,"Missing")</f>
        <v>4</v>
      </c>
      <c r="U2703">
        <f>_xlfn.XLOOKUP(A2703,compensation_cleaned!$A:$A,compensation_cleaned!$F:$F,"Missing")</f>
        <v>499723.03723404254</v>
      </c>
      <c r="V2703" t="str">
        <f t="shared" si="212"/>
        <v>Below Avg Pay</v>
      </c>
      <c r="W2703" t="str">
        <f t="shared" si="213"/>
        <v>High Performer</v>
      </c>
      <c r="Y2703" t="str">
        <f t="shared" si="214"/>
        <v>Underpaid High Performer</v>
      </c>
    </row>
    <row r="2704" spans="1:25">
      <c r="A2704" s="7" t="s">
        <v>2890</v>
      </c>
      <c r="B2704" s="8" t="s">
        <v>19</v>
      </c>
      <c r="C2704" s="8">
        <v>41</v>
      </c>
      <c r="D2704" s="8" t="s">
        <v>20</v>
      </c>
      <c r="E2704" s="8" t="s">
        <v>33</v>
      </c>
      <c r="F2704" s="8" t="s">
        <v>34</v>
      </c>
      <c r="G2704" s="9">
        <v>44620</v>
      </c>
      <c r="H2704" s="8" t="s">
        <v>382</v>
      </c>
      <c r="I2704" s="8" t="s">
        <v>45</v>
      </c>
      <c r="J2704" s="10" t="s">
        <v>17</v>
      </c>
      <c r="K2704" t="str">
        <f>_xlfn.XLOOKUP(A2704,attrition_cleaned!$A:$A,attrition_cleaned!$B:$B,"Missing")</f>
        <v>Yes</v>
      </c>
      <c r="L2704" s="9">
        <v>44972</v>
      </c>
      <c r="M2704">
        <f>_xlfn.XLOOKUP(A2704,compensation_cleaned!$A:$A,compensation_cleaned!$B:$B,"Missing")</f>
        <v>779570</v>
      </c>
      <c r="N2704">
        <f>_xlfn.XLOOKUP(A2704,compensation_cleaned!$A:$A,compensation_cleaned!$C:$C,"Missing")</f>
        <v>75495</v>
      </c>
      <c r="O2704" t="str">
        <f>_xlfn.XLOOKUP(A2704,compensation_cleaned!$A:$A,compensation_cleaned!$D:$D,"Missing")</f>
        <v>L2</v>
      </c>
      <c r="P2704">
        <f>_xlfn.XLOOKUP(A2704,engagement_pivot!$A:$A,engagement_pivot!$B:$B,"Missing")</f>
        <v>3</v>
      </c>
      <c r="Q2704" t="str">
        <f>IF(
  _xlfn.XLOOKUP(A2704, engagement_pivot!A:A, engagement_pivot!C:C, 0) &gt; 0,
  "Yes",
  "No"
)</f>
        <v>Yes</v>
      </c>
      <c r="R2704">
        <f t="shared" si="210"/>
        <v>11</v>
      </c>
      <c r="S2704" t="str">
        <f t="shared" si="211"/>
        <v>0–12 months</v>
      </c>
      <c r="T2704">
        <f>_xlfn.XLOOKUP(A2704,performance_pivot!$A:$A,performance_pivot!$B:$B,"Missing")</f>
        <v>4.5</v>
      </c>
      <c r="U2704">
        <f>_xlfn.XLOOKUP(A2704,compensation_cleaned!$A:$A,compensation_cleaned!$F:$F,"Missing")</f>
        <v>746435.40070921986</v>
      </c>
      <c r="V2704" t="str">
        <f t="shared" si="212"/>
        <v>Above Avg Pay</v>
      </c>
      <c r="W2704" t="str">
        <f t="shared" si="213"/>
        <v>High Performer</v>
      </c>
      <c r="Y2704" t="str">
        <f t="shared" si="214"/>
        <v>Well Aligned</v>
      </c>
    </row>
    <row r="2705" spans="1:25">
      <c r="A2705" s="11" t="s">
        <v>2891</v>
      </c>
      <c r="B2705" s="12" t="s">
        <v>19</v>
      </c>
      <c r="C2705" s="12">
        <v>39</v>
      </c>
      <c r="D2705" s="12" t="s">
        <v>12</v>
      </c>
      <c r="E2705" s="12" t="s">
        <v>33</v>
      </c>
      <c r="F2705" s="12" t="s">
        <v>34</v>
      </c>
      <c r="G2705" s="13">
        <v>43462</v>
      </c>
      <c r="H2705" s="12" t="s">
        <v>192</v>
      </c>
      <c r="I2705" s="12" t="s">
        <v>16</v>
      </c>
      <c r="J2705" s="14" t="s">
        <v>17</v>
      </c>
      <c r="K2705" t="str">
        <f>_xlfn.XLOOKUP(A2705,attrition_cleaned!$A:$A,attrition_cleaned!$B:$B,"Missing")</f>
        <v>No</v>
      </c>
      <c r="L2705" s="13"/>
      <c r="M2705">
        <f>_xlfn.XLOOKUP(A2705,compensation_cleaned!$A:$A,compensation_cleaned!$B:$B,"Missing")</f>
        <v>574531</v>
      </c>
      <c r="N2705">
        <f>_xlfn.XLOOKUP(A2705,compensation_cleaned!$A:$A,compensation_cleaned!$C:$C,"Missing")</f>
        <v>84677</v>
      </c>
      <c r="O2705" t="str">
        <f>_xlfn.XLOOKUP(A2705,compensation_cleaned!$A:$A,compensation_cleaned!$D:$D,"Missing")</f>
        <v>L1</v>
      </c>
      <c r="P2705">
        <f>_xlfn.XLOOKUP(A2705,engagement_pivot!$A:$A,engagement_pivot!$B:$B,"Missing")</f>
        <v>3</v>
      </c>
      <c r="Q2705" t="str">
        <f>IF(
  _xlfn.XLOOKUP(A2705, engagement_pivot!A:A, engagement_pivot!C:C, 0) &gt; 0,
  "Yes",
  "No"
)</f>
        <v>Yes</v>
      </c>
      <c r="R2705">
        <f t="shared" si="210"/>
        <v>60</v>
      </c>
      <c r="S2705" t="str">
        <f t="shared" si="211"/>
        <v>37+ months</v>
      </c>
      <c r="T2705">
        <f>_xlfn.XLOOKUP(A2705,performance_pivot!$A:$A,performance_pivot!$B:$B,"Missing")</f>
        <v>3.6666666666666665</v>
      </c>
      <c r="U2705">
        <f>_xlfn.XLOOKUP(A2705,compensation_cleaned!$A:$A,compensation_cleaned!$F:$F,"Missing")</f>
        <v>499723.03723404254</v>
      </c>
      <c r="V2705" t="str">
        <f t="shared" si="212"/>
        <v>Above Avg Pay</v>
      </c>
      <c r="W2705" t="str">
        <f t="shared" si="213"/>
        <v>Low/Avg Performer</v>
      </c>
      <c r="Y2705" t="str">
        <f t="shared" si="214"/>
        <v>Overpaid Low Performer</v>
      </c>
    </row>
    <row r="2706" spans="1:25">
      <c r="A2706" s="7" t="s">
        <v>2892</v>
      </c>
      <c r="B2706" s="8" t="s">
        <v>19</v>
      </c>
      <c r="C2706" s="8">
        <v>37</v>
      </c>
      <c r="D2706" s="8" t="s">
        <v>12</v>
      </c>
      <c r="E2706" s="8" t="s">
        <v>37</v>
      </c>
      <c r="F2706" s="8" t="s">
        <v>38</v>
      </c>
      <c r="G2706" s="9">
        <v>43549</v>
      </c>
      <c r="H2706" s="8" t="s">
        <v>335</v>
      </c>
      <c r="I2706" s="8" t="s">
        <v>56</v>
      </c>
      <c r="J2706" s="10" t="s">
        <v>17</v>
      </c>
      <c r="K2706" t="str">
        <f>_xlfn.XLOOKUP(A2706,attrition_cleaned!$A:$A,attrition_cleaned!$B:$B,"Missing")</f>
        <v>No</v>
      </c>
      <c r="L2706" s="9"/>
      <c r="M2706">
        <f>_xlfn.XLOOKUP(A2706,compensation_cleaned!$A:$A,compensation_cleaned!$B:$B,"Missing")</f>
        <v>717381</v>
      </c>
      <c r="N2706">
        <f>_xlfn.XLOOKUP(A2706,compensation_cleaned!$A:$A,compensation_cleaned!$C:$C,"Missing")</f>
        <v>47633</v>
      </c>
      <c r="O2706" t="str">
        <f>_xlfn.XLOOKUP(A2706,compensation_cleaned!$A:$A,compensation_cleaned!$D:$D,"Missing")</f>
        <v>L2</v>
      </c>
      <c r="P2706">
        <f>_xlfn.XLOOKUP(A2706,engagement_pivot!$A:$A,engagement_pivot!$B:$B,"Missing")</f>
        <v>2.5</v>
      </c>
      <c r="Q2706" t="str">
        <f>IF(
  _xlfn.XLOOKUP(A2706, engagement_pivot!A:A, engagement_pivot!C:C, 0) &gt; 0,
  "Yes",
  "No"
)</f>
        <v>Yes</v>
      </c>
      <c r="R2706">
        <f t="shared" si="210"/>
        <v>57</v>
      </c>
      <c r="S2706" t="str">
        <f t="shared" si="211"/>
        <v>37+ months</v>
      </c>
      <c r="T2706">
        <f>_xlfn.XLOOKUP(A2706,performance_pivot!$A:$A,performance_pivot!$B:$B,"Missing")</f>
        <v>3</v>
      </c>
      <c r="U2706">
        <f>_xlfn.XLOOKUP(A2706,compensation_cleaned!$A:$A,compensation_cleaned!$F:$F,"Missing")</f>
        <v>746435.40070921986</v>
      </c>
      <c r="V2706" t="str">
        <f t="shared" si="212"/>
        <v>Below Avg Pay</v>
      </c>
      <c r="W2706" t="str">
        <f t="shared" si="213"/>
        <v>Low/Avg Performer</v>
      </c>
      <c r="Y2706" t="str">
        <f t="shared" si="214"/>
        <v>Low Pay &amp; Low Performance</v>
      </c>
    </row>
    <row r="2707" spans="1:25">
      <c r="A2707" s="11" t="s">
        <v>2893</v>
      </c>
      <c r="B2707" s="12" t="s">
        <v>19</v>
      </c>
      <c r="C2707" s="12">
        <v>25</v>
      </c>
      <c r="D2707" s="12" t="s">
        <v>12</v>
      </c>
      <c r="E2707" s="12" t="s">
        <v>13</v>
      </c>
      <c r="F2707" s="12" t="s">
        <v>21</v>
      </c>
      <c r="G2707" s="13">
        <v>44136</v>
      </c>
      <c r="H2707" s="12" t="s">
        <v>634</v>
      </c>
      <c r="I2707" s="12" t="s">
        <v>31</v>
      </c>
      <c r="J2707" s="14" t="s">
        <v>24</v>
      </c>
      <c r="K2707" t="str">
        <f>_xlfn.XLOOKUP(A2707,attrition_cleaned!$A:$A,attrition_cleaned!$B:$B,"Missing")</f>
        <v>No</v>
      </c>
      <c r="L2707" s="13"/>
      <c r="M2707">
        <f>_xlfn.XLOOKUP(A2707,compensation_cleaned!$A:$A,compensation_cleaned!$B:$B,"Missing")</f>
        <v>1050017</v>
      </c>
      <c r="N2707">
        <f>_xlfn.XLOOKUP(A2707,compensation_cleaned!$A:$A,compensation_cleaned!$C:$C,"Missing")</f>
        <v>69241</v>
      </c>
      <c r="O2707" t="str">
        <f>_xlfn.XLOOKUP(A2707,compensation_cleaned!$A:$A,compensation_cleaned!$D:$D,"Missing")</f>
        <v>L3</v>
      </c>
      <c r="P2707">
        <f>_xlfn.XLOOKUP(A2707,engagement_pivot!$A:$A,engagement_pivot!$B:$B,"Missing")</f>
        <v>1</v>
      </c>
      <c r="Q2707" t="str">
        <f>IF(
  _xlfn.XLOOKUP(A2707, engagement_pivot!A:A, engagement_pivot!C:C, 0) &gt; 0,
  "Yes",
  "No"
)</f>
        <v>Yes</v>
      </c>
      <c r="R2707">
        <f t="shared" si="210"/>
        <v>37</v>
      </c>
      <c r="S2707" t="str">
        <f t="shared" si="211"/>
        <v>37+ months</v>
      </c>
      <c r="T2707">
        <f>_xlfn.XLOOKUP(A2707,performance_pivot!$A:$A,performance_pivot!$B:$B,"Missing")</f>
        <v>3</v>
      </c>
      <c r="U2707">
        <f>_xlfn.XLOOKUP(A2707,compensation_cleaned!$A:$A,compensation_cleaned!$F:$F,"Missing")</f>
        <v>1044648.4727722772</v>
      </c>
      <c r="V2707" t="str">
        <f t="shared" si="212"/>
        <v>Above Avg Pay</v>
      </c>
      <c r="W2707" t="str">
        <f t="shared" si="213"/>
        <v>Low/Avg Performer</v>
      </c>
      <c r="Y2707" t="str">
        <f t="shared" si="214"/>
        <v>Overpaid Low Performer</v>
      </c>
    </row>
    <row r="2708" spans="1:25">
      <c r="A2708" s="7" t="s">
        <v>2894</v>
      </c>
      <c r="B2708" s="8" t="s">
        <v>19</v>
      </c>
      <c r="C2708" s="8">
        <v>38</v>
      </c>
      <c r="D2708" s="8" t="s">
        <v>20</v>
      </c>
      <c r="E2708" s="8" t="s">
        <v>33</v>
      </c>
      <c r="F2708" s="8" t="s">
        <v>34</v>
      </c>
      <c r="G2708" s="9">
        <v>43216</v>
      </c>
      <c r="H2708" s="8" t="s">
        <v>72</v>
      </c>
      <c r="I2708" s="8" t="s">
        <v>31</v>
      </c>
      <c r="J2708" s="10" t="s">
        <v>24</v>
      </c>
      <c r="K2708" t="str">
        <f>_xlfn.XLOOKUP(A2708,attrition_cleaned!$A:$A,attrition_cleaned!$B:$B,"Missing")</f>
        <v>No</v>
      </c>
      <c r="L2708" s="9"/>
      <c r="M2708">
        <f>_xlfn.XLOOKUP(A2708,compensation_cleaned!$A:$A,compensation_cleaned!$B:$B,"Missing")</f>
        <v>678151</v>
      </c>
      <c r="N2708">
        <f>_xlfn.XLOOKUP(A2708,compensation_cleaned!$A:$A,compensation_cleaned!$C:$C,"Missing")</f>
        <v>43380</v>
      </c>
      <c r="O2708" t="str">
        <f>_xlfn.XLOOKUP(A2708,compensation_cleaned!$A:$A,compensation_cleaned!$D:$D,"Missing")</f>
        <v>L2</v>
      </c>
      <c r="P2708">
        <f>_xlfn.XLOOKUP(A2708,engagement_pivot!$A:$A,engagement_pivot!$B:$B,"Missing")</f>
        <v>3</v>
      </c>
      <c r="Q2708" t="str">
        <f>IF(
  _xlfn.XLOOKUP(A2708, engagement_pivot!A:A, engagement_pivot!C:C, 0) &gt; 0,
  "Yes",
  "No"
)</f>
        <v>Yes</v>
      </c>
      <c r="R2708">
        <f t="shared" si="210"/>
        <v>68</v>
      </c>
      <c r="S2708" t="str">
        <f t="shared" si="211"/>
        <v>37+ months</v>
      </c>
      <c r="T2708">
        <f>_xlfn.XLOOKUP(A2708,performance_pivot!$A:$A,performance_pivot!$B:$B,"Missing")</f>
        <v>3.6666666666666665</v>
      </c>
      <c r="U2708">
        <f>_xlfn.XLOOKUP(A2708,compensation_cleaned!$A:$A,compensation_cleaned!$F:$F,"Missing")</f>
        <v>746435.40070921986</v>
      </c>
      <c r="V2708" t="str">
        <f t="shared" si="212"/>
        <v>Below Avg Pay</v>
      </c>
      <c r="W2708" t="str">
        <f t="shared" si="213"/>
        <v>Low/Avg Performer</v>
      </c>
      <c r="Y2708" t="str">
        <f t="shared" si="214"/>
        <v>Low Pay &amp; Low Performance</v>
      </c>
    </row>
    <row r="2709" spans="1:25">
      <c r="A2709" s="11" t="s">
        <v>2895</v>
      </c>
      <c r="B2709" s="12" t="s">
        <v>19</v>
      </c>
      <c r="C2709" s="12">
        <v>34</v>
      </c>
      <c r="D2709" s="12" t="s">
        <v>20</v>
      </c>
      <c r="E2709" s="12" t="s">
        <v>26</v>
      </c>
      <c r="F2709" s="12" t="s">
        <v>58</v>
      </c>
      <c r="G2709" s="13">
        <v>43258</v>
      </c>
      <c r="H2709" s="12" t="s">
        <v>223</v>
      </c>
      <c r="I2709" s="12" t="s">
        <v>56</v>
      </c>
      <c r="J2709" s="14" t="s">
        <v>17</v>
      </c>
      <c r="K2709" t="str">
        <f>_xlfn.XLOOKUP(A2709,attrition_cleaned!$A:$A,attrition_cleaned!$B:$B,"Missing")</f>
        <v>Yes</v>
      </c>
      <c r="L2709" s="13">
        <v>44280</v>
      </c>
      <c r="M2709">
        <f>_xlfn.XLOOKUP(A2709,compensation_cleaned!$A:$A,compensation_cleaned!$B:$B,"Missing")</f>
        <v>591581</v>
      </c>
      <c r="N2709">
        <f>_xlfn.XLOOKUP(A2709,compensation_cleaned!$A:$A,compensation_cleaned!$C:$C,"Missing")</f>
        <v>37341</v>
      </c>
      <c r="O2709" t="str">
        <f>_xlfn.XLOOKUP(A2709,compensation_cleaned!$A:$A,compensation_cleaned!$D:$D,"Missing")</f>
        <v>L1</v>
      </c>
      <c r="P2709">
        <f>_xlfn.XLOOKUP(A2709,engagement_pivot!$A:$A,engagement_pivot!$B:$B,"Missing")</f>
        <v>2</v>
      </c>
      <c r="Q2709" t="str">
        <f>IF(
  _xlfn.XLOOKUP(A2709, engagement_pivot!A:A, engagement_pivot!C:C, 0) &gt; 0,
  "Yes",
  "No"
)</f>
        <v>Yes</v>
      </c>
      <c r="R2709">
        <f t="shared" si="210"/>
        <v>33</v>
      </c>
      <c r="S2709" t="str">
        <f t="shared" si="211"/>
        <v>13–36 months</v>
      </c>
      <c r="T2709">
        <f>_xlfn.XLOOKUP(A2709,performance_pivot!$A:$A,performance_pivot!$B:$B,"Missing")</f>
        <v>3</v>
      </c>
      <c r="U2709">
        <f>_xlfn.XLOOKUP(A2709,compensation_cleaned!$A:$A,compensation_cleaned!$F:$F,"Missing")</f>
        <v>499723.03723404254</v>
      </c>
      <c r="V2709" t="str">
        <f t="shared" si="212"/>
        <v>Above Avg Pay</v>
      </c>
      <c r="W2709" t="str">
        <f t="shared" si="213"/>
        <v>Low/Avg Performer</v>
      </c>
      <c r="Y2709" t="str">
        <f t="shared" si="214"/>
        <v>Overpaid Low Performer</v>
      </c>
    </row>
    <row r="2710" spans="1:25">
      <c r="A2710" s="7" t="s">
        <v>2896</v>
      </c>
      <c r="B2710" s="8" t="s">
        <v>19</v>
      </c>
      <c r="C2710" s="8">
        <v>28</v>
      </c>
      <c r="D2710" s="8" t="s">
        <v>12</v>
      </c>
      <c r="E2710" s="8" t="s">
        <v>26</v>
      </c>
      <c r="F2710" s="8" t="s">
        <v>58</v>
      </c>
      <c r="G2710" s="9">
        <v>43842</v>
      </c>
      <c r="H2710" s="8" t="s">
        <v>181</v>
      </c>
      <c r="I2710" s="8" t="s">
        <v>31</v>
      </c>
      <c r="J2710" s="10" t="s">
        <v>24</v>
      </c>
      <c r="K2710" t="str">
        <f>_xlfn.XLOOKUP(A2710,attrition_cleaned!$A:$A,attrition_cleaned!$B:$B,"Missing")</f>
        <v>No</v>
      </c>
      <c r="L2710" s="9"/>
      <c r="M2710">
        <f>_xlfn.XLOOKUP(A2710,compensation_cleaned!$A:$A,compensation_cleaned!$B:$B,"Missing")</f>
        <v>417077</v>
      </c>
      <c r="N2710">
        <f>_xlfn.XLOOKUP(A2710,compensation_cleaned!$A:$A,compensation_cleaned!$C:$C,"Missing")</f>
        <v>26580</v>
      </c>
      <c r="O2710" t="str">
        <f>_xlfn.XLOOKUP(A2710,compensation_cleaned!$A:$A,compensation_cleaned!$D:$D,"Missing")</f>
        <v>L1</v>
      </c>
      <c r="P2710">
        <f>_xlfn.XLOOKUP(A2710,engagement_pivot!$A:$A,engagement_pivot!$B:$B,"Missing")</f>
        <v>1</v>
      </c>
      <c r="Q2710" t="str">
        <f>IF(
  _xlfn.XLOOKUP(A2710, engagement_pivot!A:A, engagement_pivot!C:C, 0) &gt; 0,
  "Yes",
  "No"
)</f>
        <v>Yes</v>
      </c>
      <c r="R2710">
        <f t="shared" si="210"/>
        <v>47</v>
      </c>
      <c r="S2710" t="str">
        <f t="shared" si="211"/>
        <v>37+ months</v>
      </c>
      <c r="T2710">
        <f>_xlfn.XLOOKUP(A2710,performance_pivot!$A:$A,performance_pivot!$B:$B,"Missing")</f>
        <v>3.25</v>
      </c>
      <c r="U2710">
        <f>_xlfn.XLOOKUP(A2710,compensation_cleaned!$A:$A,compensation_cleaned!$F:$F,"Missing")</f>
        <v>499723.03723404254</v>
      </c>
      <c r="V2710" t="str">
        <f t="shared" si="212"/>
        <v>Below Avg Pay</v>
      </c>
      <c r="W2710" t="str">
        <f t="shared" si="213"/>
        <v>Low/Avg Performer</v>
      </c>
      <c r="Y2710" t="str">
        <f t="shared" si="214"/>
        <v>Low Pay &amp; Low Performance</v>
      </c>
    </row>
    <row r="2711" spans="1:25">
      <c r="A2711" s="11" t="s">
        <v>2897</v>
      </c>
      <c r="B2711" s="12" t="s">
        <v>11</v>
      </c>
      <c r="C2711" s="12">
        <v>29</v>
      </c>
      <c r="D2711" s="12" t="s">
        <v>20</v>
      </c>
      <c r="E2711" s="12" t="s">
        <v>33</v>
      </c>
      <c r="F2711" s="12" t="s">
        <v>112</v>
      </c>
      <c r="G2711" s="13">
        <v>42977</v>
      </c>
      <c r="H2711" s="12" t="s">
        <v>201</v>
      </c>
      <c r="I2711" s="12" t="s">
        <v>16</v>
      </c>
      <c r="J2711" s="14" t="s">
        <v>17</v>
      </c>
      <c r="K2711" t="str">
        <f>_xlfn.XLOOKUP(A2711,attrition_cleaned!$A:$A,attrition_cleaned!$B:$B,"Missing")</f>
        <v>No</v>
      </c>
      <c r="L2711" s="13"/>
      <c r="M2711">
        <f>_xlfn.XLOOKUP(A2711,compensation_cleaned!$A:$A,compensation_cleaned!$B:$B,"Missing")</f>
        <v>516307</v>
      </c>
      <c r="N2711">
        <f>_xlfn.XLOOKUP(A2711,compensation_cleaned!$A:$A,compensation_cleaned!$C:$C,"Missing")</f>
        <v>43665</v>
      </c>
      <c r="O2711" t="str">
        <f>_xlfn.XLOOKUP(A2711,compensation_cleaned!$A:$A,compensation_cleaned!$D:$D,"Missing")</f>
        <v>L1</v>
      </c>
      <c r="P2711">
        <f>_xlfn.XLOOKUP(A2711,engagement_pivot!$A:$A,engagement_pivot!$B:$B,"Missing")</f>
        <v>2.3333333333333335</v>
      </c>
      <c r="Q2711" t="str">
        <f>IF(
  _xlfn.XLOOKUP(A2711, engagement_pivot!A:A, engagement_pivot!C:C, 0) &gt; 0,
  "Yes",
  "No"
)</f>
        <v>Yes</v>
      </c>
      <c r="R2711">
        <f t="shared" si="210"/>
        <v>76</v>
      </c>
      <c r="S2711" t="str">
        <f t="shared" si="211"/>
        <v>37+ months</v>
      </c>
      <c r="T2711">
        <f>_xlfn.XLOOKUP(A2711,performance_pivot!$A:$A,performance_pivot!$B:$B,"Missing")</f>
        <v>3.5</v>
      </c>
      <c r="U2711">
        <f>_xlfn.XLOOKUP(A2711,compensation_cleaned!$A:$A,compensation_cleaned!$F:$F,"Missing")</f>
        <v>499723.03723404254</v>
      </c>
      <c r="V2711" t="str">
        <f t="shared" si="212"/>
        <v>Above Avg Pay</v>
      </c>
      <c r="W2711" t="str">
        <f t="shared" si="213"/>
        <v>Low/Avg Performer</v>
      </c>
      <c r="Y2711" t="str">
        <f t="shared" si="214"/>
        <v>Overpaid Low Performer</v>
      </c>
    </row>
    <row r="2712" spans="1:25">
      <c r="A2712" s="7" t="s">
        <v>2898</v>
      </c>
      <c r="B2712" s="8" t="s">
        <v>19</v>
      </c>
      <c r="C2712" s="8">
        <v>33</v>
      </c>
      <c r="D2712" s="8" t="s">
        <v>12</v>
      </c>
      <c r="E2712" s="8" t="s">
        <v>37</v>
      </c>
      <c r="F2712" s="8" t="s">
        <v>38</v>
      </c>
      <c r="G2712" s="9">
        <v>44588</v>
      </c>
      <c r="H2712" s="8" t="s">
        <v>585</v>
      </c>
      <c r="I2712" s="8" t="s">
        <v>31</v>
      </c>
      <c r="J2712" s="10" t="s">
        <v>24</v>
      </c>
      <c r="K2712" t="str">
        <f>_xlfn.XLOOKUP(A2712,attrition_cleaned!$A:$A,attrition_cleaned!$B:$B,"Missing")</f>
        <v>No</v>
      </c>
      <c r="L2712" s="9"/>
      <c r="M2712">
        <f>_xlfn.XLOOKUP(A2712,compensation_cleaned!$A:$A,compensation_cleaned!$B:$B,"Missing")</f>
        <v>773917</v>
      </c>
      <c r="N2712">
        <f>_xlfn.XLOOKUP(A2712,compensation_cleaned!$A:$A,compensation_cleaned!$C:$C,"Missing")</f>
        <v>47372</v>
      </c>
      <c r="O2712" t="str">
        <f>_xlfn.XLOOKUP(A2712,compensation_cleaned!$A:$A,compensation_cleaned!$D:$D,"Missing")</f>
        <v>L2</v>
      </c>
      <c r="P2712">
        <f>_xlfn.XLOOKUP(A2712,engagement_pivot!$A:$A,engagement_pivot!$B:$B,"Missing")</f>
        <v>2</v>
      </c>
      <c r="Q2712" t="str">
        <f>IF(
  _xlfn.XLOOKUP(A2712, engagement_pivot!A:A, engagement_pivot!C:C, 0) &gt; 0,
  "Yes",
  "No"
)</f>
        <v>Yes</v>
      </c>
      <c r="R2712">
        <f t="shared" si="210"/>
        <v>23</v>
      </c>
      <c r="S2712" t="str">
        <f t="shared" si="211"/>
        <v>13–36 months</v>
      </c>
      <c r="T2712">
        <f>_xlfn.XLOOKUP(A2712,performance_pivot!$A:$A,performance_pivot!$B:$B,"Missing")</f>
        <v>3.5</v>
      </c>
      <c r="U2712">
        <f>_xlfn.XLOOKUP(A2712,compensation_cleaned!$A:$A,compensation_cleaned!$F:$F,"Missing")</f>
        <v>746435.40070921986</v>
      </c>
      <c r="V2712" t="str">
        <f t="shared" si="212"/>
        <v>Above Avg Pay</v>
      </c>
      <c r="W2712" t="str">
        <f t="shared" si="213"/>
        <v>Low/Avg Performer</v>
      </c>
      <c r="Y2712" t="str">
        <f t="shared" si="214"/>
        <v>Overpaid Low Performer</v>
      </c>
    </row>
    <row r="2713" spans="1:25">
      <c r="A2713" s="11" t="s">
        <v>2899</v>
      </c>
      <c r="B2713" s="12" t="s">
        <v>11</v>
      </c>
      <c r="C2713" s="12">
        <v>35</v>
      </c>
      <c r="D2713" s="12" t="s">
        <v>12</v>
      </c>
      <c r="E2713" s="12" t="s">
        <v>13</v>
      </c>
      <c r="F2713" s="12" t="s">
        <v>21</v>
      </c>
      <c r="G2713" s="13">
        <v>42863</v>
      </c>
      <c r="H2713" s="12" t="s">
        <v>28</v>
      </c>
      <c r="I2713" s="12" t="s">
        <v>56</v>
      </c>
      <c r="J2713" s="14" t="s">
        <v>24</v>
      </c>
      <c r="K2713" t="str">
        <f>_xlfn.XLOOKUP(A2713,attrition_cleaned!$A:$A,attrition_cleaned!$B:$B,"Missing")</f>
        <v>No</v>
      </c>
      <c r="L2713" s="13"/>
      <c r="M2713">
        <f>_xlfn.XLOOKUP(A2713,compensation_cleaned!$A:$A,compensation_cleaned!$B:$B,"Missing")</f>
        <v>969882</v>
      </c>
      <c r="N2713">
        <f>_xlfn.XLOOKUP(A2713,compensation_cleaned!$A:$A,compensation_cleaned!$C:$C,"Missing")</f>
        <v>91679</v>
      </c>
      <c r="O2713" t="str">
        <f>_xlfn.XLOOKUP(A2713,compensation_cleaned!$A:$A,compensation_cleaned!$D:$D,"Missing")</f>
        <v>L3</v>
      </c>
      <c r="P2713">
        <f>_xlfn.XLOOKUP(A2713,engagement_pivot!$A:$A,engagement_pivot!$B:$B,"Missing")</f>
        <v>1.6666666666666667</v>
      </c>
      <c r="Q2713" t="str">
        <f>IF(
  _xlfn.XLOOKUP(A2713, engagement_pivot!A:A, engagement_pivot!C:C, 0) &gt; 0,
  "Yes",
  "No"
)</f>
        <v>Yes</v>
      </c>
      <c r="R2713">
        <f t="shared" si="210"/>
        <v>79</v>
      </c>
      <c r="S2713" t="str">
        <f t="shared" si="211"/>
        <v>37+ months</v>
      </c>
      <c r="T2713">
        <f>_xlfn.XLOOKUP(A2713,performance_pivot!$A:$A,performance_pivot!$B:$B,"Missing")</f>
        <v>3.75</v>
      </c>
      <c r="U2713">
        <f>_xlfn.XLOOKUP(A2713,compensation_cleaned!$A:$A,compensation_cleaned!$F:$F,"Missing")</f>
        <v>1044648.4727722772</v>
      </c>
      <c r="V2713" t="str">
        <f t="shared" si="212"/>
        <v>Below Avg Pay</v>
      </c>
      <c r="W2713" t="str">
        <f t="shared" si="213"/>
        <v>Low/Avg Performer</v>
      </c>
      <c r="Y2713" t="str">
        <f t="shared" si="214"/>
        <v>Low Pay &amp; Low Performance</v>
      </c>
    </row>
    <row r="2714" spans="1:25">
      <c r="A2714" s="7" t="s">
        <v>2900</v>
      </c>
      <c r="B2714" s="8" t="s">
        <v>11</v>
      </c>
      <c r="C2714" s="8">
        <v>40</v>
      </c>
      <c r="D2714" s="8" t="s">
        <v>20</v>
      </c>
      <c r="E2714" s="8" t="s">
        <v>13</v>
      </c>
      <c r="F2714" s="8" t="s">
        <v>21</v>
      </c>
      <c r="G2714" s="9">
        <v>42876</v>
      </c>
      <c r="H2714" s="8" t="s">
        <v>634</v>
      </c>
      <c r="I2714" s="8" t="s">
        <v>70</v>
      </c>
      <c r="J2714" s="10" t="s">
        <v>17</v>
      </c>
      <c r="K2714" t="str">
        <f>_xlfn.XLOOKUP(A2714,attrition_cleaned!$A:$A,attrition_cleaned!$B:$B,"Missing")</f>
        <v>Yes</v>
      </c>
      <c r="L2714" s="9">
        <v>43465</v>
      </c>
      <c r="M2714">
        <f>_xlfn.XLOOKUP(A2714,compensation_cleaned!$A:$A,compensation_cleaned!$B:$B,"Missing")</f>
        <v>1123979</v>
      </c>
      <c r="N2714">
        <f>_xlfn.XLOOKUP(A2714,compensation_cleaned!$A:$A,compensation_cleaned!$C:$C,"Missing")</f>
        <v>105129</v>
      </c>
      <c r="O2714" t="str">
        <f>_xlfn.XLOOKUP(A2714,compensation_cleaned!$A:$A,compensation_cleaned!$D:$D,"Missing")</f>
        <v>L3</v>
      </c>
      <c r="P2714">
        <f>_xlfn.XLOOKUP(A2714,engagement_pivot!$A:$A,engagement_pivot!$B:$B,"Missing")</f>
        <v>2.6666666666666665</v>
      </c>
      <c r="Q2714" t="str">
        <f>IF(
  _xlfn.XLOOKUP(A2714, engagement_pivot!A:A, engagement_pivot!C:C, 0) &gt; 0,
  "Yes",
  "No"
)</f>
        <v>Yes</v>
      </c>
      <c r="R2714">
        <f t="shared" si="210"/>
        <v>19</v>
      </c>
      <c r="S2714" t="str">
        <f t="shared" si="211"/>
        <v>13–36 months</v>
      </c>
      <c r="T2714">
        <f>_xlfn.XLOOKUP(A2714,performance_pivot!$A:$A,performance_pivot!$B:$B,"Missing")</f>
        <v>3.5</v>
      </c>
      <c r="U2714">
        <f>_xlfn.XLOOKUP(A2714,compensation_cleaned!$A:$A,compensation_cleaned!$F:$F,"Missing")</f>
        <v>1044648.4727722772</v>
      </c>
      <c r="V2714" t="str">
        <f t="shared" si="212"/>
        <v>Above Avg Pay</v>
      </c>
      <c r="W2714" t="str">
        <f t="shared" si="213"/>
        <v>Low/Avg Performer</v>
      </c>
      <c r="Y2714" t="str">
        <f t="shared" si="214"/>
        <v>Overpaid Low Performer</v>
      </c>
    </row>
    <row r="2715" spans="1:25">
      <c r="A2715" s="11" t="s">
        <v>2901</v>
      </c>
      <c r="B2715" s="12" t="s">
        <v>19</v>
      </c>
      <c r="C2715" s="12">
        <v>27</v>
      </c>
      <c r="D2715" s="12" t="s">
        <v>20</v>
      </c>
      <c r="E2715" s="12" t="s">
        <v>33</v>
      </c>
      <c r="F2715" s="12" t="s">
        <v>34</v>
      </c>
      <c r="G2715" s="13">
        <v>43101</v>
      </c>
      <c r="H2715" s="12" t="s">
        <v>315</v>
      </c>
      <c r="I2715" s="12" t="s">
        <v>31</v>
      </c>
      <c r="J2715" s="14" t="s">
        <v>24</v>
      </c>
      <c r="K2715" t="str">
        <f>_xlfn.XLOOKUP(A2715,attrition_cleaned!$A:$A,attrition_cleaned!$B:$B,"Missing")</f>
        <v>No</v>
      </c>
      <c r="L2715" s="13"/>
      <c r="M2715">
        <f>_xlfn.XLOOKUP(A2715,compensation_cleaned!$A:$A,compensation_cleaned!$B:$B,"Missing")</f>
        <v>1094174</v>
      </c>
      <c r="N2715">
        <f>_xlfn.XLOOKUP(A2715,compensation_cleaned!$A:$A,compensation_cleaned!$C:$C,"Missing")</f>
        <v>111102</v>
      </c>
      <c r="O2715" t="str">
        <f>_xlfn.XLOOKUP(A2715,compensation_cleaned!$A:$A,compensation_cleaned!$D:$D,"Missing")</f>
        <v>L3</v>
      </c>
      <c r="P2715">
        <f>_xlfn.XLOOKUP(A2715,engagement_pivot!$A:$A,engagement_pivot!$B:$B,"Missing")</f>
        <v>3</v>
      </c>
      <c r="Q2715" t="str">
        <f>IF(
  _xlfn.XLOOKUP(A2715, engagement_pivot!A:A, engagement_pivot!C:C, 0) &gt; 0,
  "Yes",
  "No"
)</f>
        <v>Yes</v>
      </c>
      <c r="R2715">
        <f t="shared" si="210"/>
        <v>71</v>
      </c>
      <c r="S2715" t="str">
        <f t="shared" si="211"/>
        <v>37+ months</v>
      </c>
      <c r="T2715">
        <f>_xlfn.XLOOKUP(A2715,performance_pivot!$A:$A,performance_pivot!$B:$B,"Missing")</f>
        <v>3</v>
      </c>
      <c r="U2715">
        <f>_xlfn.XLOOKUP(A2715,compensation_cleaned!$A:$A,compensation_cleaned!$F:$F,"Missing")</f>
        <v>1044648.4727722772</v>
      </c>
      <c r="V2715" t="str">
        <f t="shared" si="212"/>
        <v>Above Avg Pay</v>
      </c>
      <c r="W2715" t="str">
        <f t="shared" si="213"/>
        <v>Low/Avg Performer</v>
      </c>
      <c r="Y2715" t="str">
        <f t="shared" si="214"/>
        <v>Overpaid Low Performer</v>
      </c>
    </row>
    <row r="2716" spans="1:25">
      <c r="A2716" s="7" t="s">
        <v>2902</v>
      </c>
      <c r="B2716" s="8" t="s">
        <v>11</v>
      </c>
      <c r="C2716" s="8">
        <v>40</v>
      </c>
      <c r="D2716" s="8" t="s">
        <v>20</v>
      </c>
      <c r="E2716" s="8" t="s">
        <v>33</v>
      </c>
      <c r="F2716" s="8" t="s">
        <v>112</v>
      </c>
      <c r="G2716" s="9">
        <v>44928</v>
      </c>
      <c r="H2716" s="8" t="s">
        <v>96</v>
      </c>
      <c r="I2716" s="8" t="s">
        <v>23</v>
      </c>
      <c r="J2716" s="10" t="s">
        <v>24</v>
      </c>
      <c r="K2716" t="str">
        <f>_xlfn.XLOOKUP(A2716,attrition_cleaned!$A:$A,attrition_cleaned!$B:$B,"Missing")</f>
        <v>No</v>
      </c>
      <c r="L2716" s="9"/>
      <c r="M2716">
        <f>_xlfn.XLOOKUP(A2716,compensation_cleaned!$A:$A,compensation_cleaned!$B:$B,"Missing")</f>
        <v>948142</v>
      </c>
      <c r="N2716">
        <f>_xlfn.XLOOKUP(A2716,compensation_cleaned!$A:$A,compensation_cleaned!$C:$C,"Missing")</f>
        <v>50643</v>
      </c>
      <c r="O2716" t="str">
        <f>_xlfn.XLOOKUP(A2716,compensation_cleaned!$A:$A,compensation_cleaned!$D:$D,"Missing")</f>
        <v>L3</v>
      </c>
      <c r="P2716">
        <f>_xlfn.XLOOKUP(A2716,engagement_pivot!$A:$A,engagement_pivot!$B:$B,"Missing")</f>
        <v>2</v>
      </c>
      <c r="Q2716" t="str">
        <f>IF(
  _xlfn.XLOOKUP(A2716, engagement_pivot!A:A, engagement_pivot!C:C, 0) &gt; 0,
  "Yes",
  "No"
)</f>
        <v>Yes</v>
      </c>
      <c r="R2716">
        <f t="shared" si="210"/>
        <v>11</v>
      </c>
      <c r="S2716" t="str">
        <f t="shared" si="211"/>
        <v>0–12 months</v>
      </c>
      <c r="T2716">
        <f>_xlfn.XLOOKUP(A2716,performance_pivot!$A:$A,performance_pivot!$B:$B,"Missing")</f>
        <v>4</v>
      </c>
      <c r="U2716">
        <f>_xlfn.XLOOKUP(A2716,compensation_cleaned!$A:$A,compensation_cleaned!$F:$F,"Missing")</f>
        <v>1044648.4727722772</v>
      </c>
      <c r="V2716" t="str">
        <f t="shared" si="212"/>
        <v>Below Avg Pay</v>
      </c>
      <c r="W2716" t="str">
        <f t="shared" si="213"/>
        <v>High Performer</v>
      </c>
      <c r="Y2716" t="str">
        <f t="shared" si="214"/>
        <v>Underpaid High Performer</v>
      </c>
    </row>
    <row r="2717" spans="1:25">
      <c r="A2717" s="11" t="s">
        <v>2903</v>
      </c>
      <c r="B2717" s="12" t="s">
        <v>11</v>
      </c>
      <c r="C2717" s="12">
        <v>44</v>
      </c>
      <c r="D2717" s="12" t="s">
        <v>20</v>
      </c>
      <c r="E2717" s="12" t="s">
        <v>33</v>
      </c>
      <c r="F2717" s="12" t="s">
        <v>34</v>
      </c>
      <c r="G2717" s="13">
        <v>43175</v>
      </c>
      <c r="H2717" s="12" t="s">
        <v>210</v>
      </c>
      <c r="I2717" s="12" t="s">
        <v>23</v>
      </c>
      <c r="J2717" s="14" t="s">
        <v>24</v>
      </c>
      <c r="K2717" t="str">
        <f>_xlfn.XLOOKUP(A2717,attrition_cleaned!$A:$A,attrition_cleaned!$B:$B,"Missing")</f>
        <v>Yes</v>
      </c>
      <c r="L2717" s="13">
        <v>44403</v>
      </c>
      <c r="M2717">
        <f>_xlfn.XLOOKUP(A2717,compensation_cleaned!$A:$A,compensation_cleaned!$B:$B,"Missing")</f>
        <v>426592</v>
      </c>
      <c r="N2717">
        <f>_xlfn.XLOOKUP(A2717,compensation_cleaned!$A:$A,compensation_cleaned!$C:$C,"Missing")</f>
        <v>50664</v>
      </c>
      <c r="O2717" t="str">
        <f>_xlfn.XLOOKUP(A2717,compensation_cleaned!$A:$A,compensation_cleaned!$D:$D,"Missing")</f>
        <v>L1</v>
      </c>
      <c r="P2717">
        <f>_xlfn.XLOOKUP(A2717,engagement_pivot!$A:$A,engagement_pivot!$B:$B,"Missing")</f>
        <v>3</v>
      </c>
      <c r="Q2717" t="str">
        <f>IF(
  _xlfn.XLOOKUP(A2717, engagement_pivot!A:A, engagement_pivot!C:C, 0) &gt; 0,
  "Yes",
  "No"
)</f>
        <v>Yes</v>
      </c>
      <c r="R2717">
        <f t="shared" si="210"/>
        <v>40</v>
      </c>
      <c r="S2717" t="str">
        <f t="shared" si="211"/>
        <v>37+ months</v>
      </c>
      <c r="T2717">
        <f>_xlfn.XLOOKUP(A2717,performance_pivot!$A:$A,performance_pivot!$B:$B,"Missing")</f>
        <v>3.5</v>
      </c>
      <c r="U2717">
        <f>_xlfn.XLOOKUP(A2717,compensation_cleaned!$A:$A,compensation_cleaned!$F:$F,"Missing")</f>
        <v>499723.03723404254</v>
      </c>
      <c r="V2717" t="str">
        <f t="shared" si="212"/>
        <v>Below Avg Pay</v>
      </c>
      <c r="W2717" t="str">
        <f t="shared" si="213"/>
        <v>Low/Avg Performer</v>
      </c>
      <c r="Y2717" t="str">
        <f t="shared" si="214"/>
        <v>Low Pay &amp; Low Performance</v>
      </c>
    </row>
    <row r="2718" spans="1:25">
      <c r="A2718" s="7" t="s">
        <v>2904</v>
      </c>
      <c r="B2718" s="8" t="s">
        <v>11</v>
      </c>
      <c r="C2718" s="8">
        <v>38</v>
      </c>
      <c r="D2718" s="8" t="s">
        <v>20</v>
      </c>
      <c r="E2718" s="8" t="s">
        <v>49</v>
      </c>
      <c r="F2718" s="8" t="s">
        <v>50</v>
      </c>
      <c r="G2718" s="9">
        <v>43846</v>
      </c>
      <c r="H2718" s="8" t="s">
        <v>144</v>
      </c>
      <c r="I2718" s="8" t="s">
        <v>56</v>
      </c>
      <c r="J2718" s="10" t="s">
        <v>24</v>
      </c>
      <c r="K2718" t="str">
        <f>_xlfn.XLOOKUP(A2718,attrition_cleaned!$A:$A,attrition_cleaned!$B:$B,"Missing")</f>
        <v>No</v>
      </c>
      <c r="L2718" s="9"/>
      <c r="M2718">
        <f>_xlfn.XLOOKUP(A2718,compensation_cleaned!$A:$A,compensation_cleaned!$B:$B,"Missing")</f>
        <v>2000440</v>
      </c>
      <c r="N2718">
        <f>_xlfn.XLOOKUP(A2718,compensation_cleaned!$A:$A,compensation_cleaned!$C:$C,"Missing")</f>
        <v>266119</v>
      </c>
      <c r="O2718" t="str">
        <f>_xlfn.XLOOKUP(A2718,compensation_cleaned!$A:$A,compensation_cleaned!$D:$D,"Missing")</f>
        <v>L5</v>
      </c>
      <c r="P2718">
        <f>_xlfn.XLOOKUP(A2718,engagement_pivot!$A:$A,engagement_pivot!$B:$B,"Missing")</f>
        <v>3</v>
      </c>
      <c r="Q2718" t="str">
        <f>IF(
  _xlfn.XLOOKUP(A2718, engagement_pivot!A:A, engagement_pivot!C:C, 0) &gt; 0,
  "Yes",
  "No"
)</f>
        <v>Yes</v>
      </c>
      <c r="R2718">
        <f t="shared" si="210"/>
        <v>47</v>
      </c>
      <c r="S2718" t="str">
        <f t="shared" si="211"/>
        <v>37+ months</v>
      </c>
      <c r="T2718">
        <f>_xlfn.XLOOKUP(A2718,performance_pivot!$A:$A,performance_pivot!$B:$B,"Missing")</f>
        <v>3.3333333333333335</v>
      </c>
      <c r="U2718">
        <f>_xlfn.XLOOKUP(A2718,compensation_cleaned!$A:$A,compensation_cleaned!$F:$F,"Missing")</f>
        <v>1044648.4727722772</v>
      </c>
      <c r="V2718" t="str">
        <f t="shared" si="212"/>
        <v>Above Avg Pay</v>
      </c>
      <c r="W2718" t="str">
        <f t="shared" si="213"/>
        <v>Low/Avg Performer</v>
      </c>
      <c r="Y2718" t="str">
        <f t="shared" si="214"/>
        <v>Overpaid Low Performer</v>
      </c>
    </row>
    <row r="2719" spans="1:25">
      <c r="A2719" s="11" t="s">
        <v>2905</v>
      </c>
      <c r="B2719" s="12" t="s">
        <v>11</v>
      </c>
      <c r="C2719" s="12">
        <v>27</v>
      </c>
      <c r="D2719" s="12" t="s">
        <v>20</v>
      </c>
      <c r="E2719" s="12" t="s">
        <v>49</v>
      </c>
      <c r="F2719" s="12" t="s">
        <v>68</v>
      </c>
      <c r="G2719" s="13">
        <v>42903</v>
      </c>
      <c r="H2719" s="12" t="s">
        <v>848</v>
      </c>
      <c r="I2719" s="12" t="s">
        <v>70</v>
      </c>
      <c r="J2719" s="14" t="s">
        <v>24</v>
      </c>
      <c r="K2719" t="str">
        <f>_xlfn.XLOOKUP(A2719,attrition_cleaned!$A:$A,attrition_cleaned!$B:$B,"Missing")</f>
        <v>No</v>
      </c>
      <c r="L2719" s="13"/>
      <c r="M2719">
        <f>_xlfn.XLOOKUP(A2719,compensation_cleaned!$A:$A,compensation_cleaned!$B:$B,"Missing")</f>
        <v>767506</v>
      </c>
      <c r="N2719">
        <f>_xlfn.XLOOKUP(A2719,compensation_cleaned!$A:$A,compensation_cleaned!$C:$C,"Missing")</f>
        <v>79181</v>
      </c>
      <c r="O2719" t="str">
        <f>_xlfn.XLOOKUP(A2719,compensation_cleaned!$A:$A,compensation_cleaned!$D:$D,"Missing")</f>
        <v>L2</v>
      </c>
      <c r="P2719">
        <f>_xlfn.XLOOKUP(A2719,engagement_pivot!$A:$A,engagement_pivot!$B:$B,"Missing")</f>
        <v>3.5</v>
      </c>
      <c r="Q2719" t="str">
        <f>IF(
  _xlfn.XLOOKUP(A2719, engagement_pivot!A:A, engagement_pivot!C:C, 0) &gt; 0,
  "Yes",
  "No"
)</f>
        <v>Yes</v>
      </c>
      <c r="R2719">
        <f t="shared" si="210"/>
        <v>78</v>
      </c>
      <c r="S2719" t="str">
        <f t="shared" si="211"/>
        <v>37+ months</v>
      </c>
      <c r="T2719">
        <f>_xlfn.XLOOKUP(A2719,performance_pivot!$A:$A,performance_pivot!$B:$B,"Missing")</f>
        <v>4.5</v>
      </c>
      <c r="U2719">
        <f>_xlfn.XLOOKUP(A2719,compensation_cleaned!$A:$A,compensation_cleaned!$F:$F,"Missing")</f>
        <v>746435.40070921986</v>
      </c>
      <c r="V2719" t="str">
        <f t="shared" si="212"/>
        <v>Above Avg Pay</v>
      </c>
      <c r="W2719" t="str">
        <f t="shared" si="213"/>
        <v>High Performer</v>
      </c>
      <c r="Y2719" t="str">
        <f t="shared" si="214"/>
        <v>Well Aligned</v>
      </c>
    </row>
    <row r="2720" spans="1:25">
      <c r="A2720" s="7" t="s">
        <v>2906</v>
      </c>
      <c r="B2720" s="8" t="s">
        <v>19</v>
      </c>
      <c r="C2720" s="8">
        <v>43</v>
      </c>
      <c r="D2720" s="8" t="s">
        <v>12</v>
      </c>
      <c r="E2720" s="8" t="s">
        <v>37</v>
      </c>
      <c r="F2720" s="8" t="s">
        <v>43</v>
      </c>
      <c r="G2720" s="9">
        <v>44845</v>
      </c>
      <c r="H2720" s="8" t="s">
        <v>185</v>
      </c>
      <c r="I2720" s="8" t="s">
        <v>70</v>
      </c>
      <c r="J2720" s="10" t="s">
        <v>24</v>
      </c>
      <c r="K2720" t="str">
        <f>_xlfn.XLOOKUP(A2720,attrition_cleaned!$A:$A,attrition_cleaned!$B:$B,"Missing")</f>
        <v>No</v>
      </c>
      <c r="L2720" s="9"/>
      <c r="M2720">
        <f>_xlfn.XLOOKUP(A2720,compensation_cleaned!$A:$A,compensation_cleaned!$B:$B,"Missing")</f>
        <v>1182501</v>
      </c>
      <c r="N2720">
        <f>_xlfn.XLOOKUP(A2720,compensation_cleaned!$A:$A,compensation_cleaned!$C:$C,"Missing")</f>
        <v>63444</v>
      </c>
      <c r="O2720" t="str">
        <f>_xlfn.XLOOKUP(A2720,compensation_cleaned!$A:$A,compensation_cleaned!$D:$D,"Missing")</f>
        <v>L3</v>
      </c>
      <c r="P2720">
        <f>_xlfn.XLOOKUP(A2720,engagement_pivot!$A:$A,engagement_pivot!$B:$B,"Missing")</f>
        <v>2.6666666666666665</v>
      </c>
      <c r="Q2720" t="str">
        <f>IF(
  _xlfn.XLOOKUP(A2720, engagement_pivot!A:A, engagement_pivot!C:C, 0) &gt; 0,
  "Yes",
  "No"
)</f>
        <v>Yes</v>
      </c>
      <c r="R2720">
        <f t="shared" si="210"/>
        <v>14</v>
      </c>
      <c r="S2720" t="str">
        <f t="shared" si="211"/>
        <v>13–36 months</v>
      </c>
      <c r="T2720">
        <f>_xlfn.XLOOKUP(A2720,performance_pivot!$A:$A,performance_pivot!$B:$B,"Missing")</f>
        <v>3</v>
      </c>
      <c r="U2720">
        <f>_xlfn.XLOOKUP(A2720,compensation_cleaned!$A:$A,compensation_cleaned!$F:$F,"Missing")</f>
        <v>1044648.4727722772</v>
      </c>
      <c r="V2720" t="str">
        <f t="shared" si="212"/>
        <v>Above Avg Pay</v>
      </c>
      <c r="W2720" t="str">
        <f t="shared" si="213"/>
        <v>Low/Avg Performer</v>
      </c>
      <c r="Y2720" t="str">
        <f t="shared" si="214"/>
        <v>Overpaid Low Performer</v>
      </c>
    </row>
    <row r="2721" spans="1:25">
      <c r="A2721" s="11" t="s">
        <v>2907</v>
      </c>
      <c r="B2721" s="12" t="s">
        <v>19</v>
      </c>
      <c r="C2721" s="12">
        <v>36</v>
      </c>
      <c r="D2721" s="12" t="s">
        <v>20</v>
      </c>
      <c r="E2721" s="12" t="s">
        <v>37</v>
      </c>
      <c r="F2721" s="12" t="s">
        <v>43</v>
      </c>
      <c r="G2721" s="13">
        <v>44189</v>
      </c>
      <c r="H2721" s="12" t="s">
        <v>292</v>
      </c>
      <c r="I2721" s="12" t="s">
        <v>70</v>
      </c>
      <c r="J2721" s="14" t="s">
        <v>24</v>
      </c>
      <c r="K2721" t="str">
        <f>_xlfn.XLOOKUP(A2721,attrition_cleaned!$A:$A,attrition_cleaned!$B:$B,"Missing")</f>
        <v>No</v>
      </c>
      <c r="L2721" s="13"/>
      <c r="M2721">
        <f>_xlfn.XLOOKUP(A2721,compensation_cleaned!$A:$A,compensation_cleaned!$B:$B,"Missing")</f>
        <v>1360331</v>
      </c>
      <c r="N2721">
        <f>_xlfn.XLOOKUP(A2721,compensation_cleaned!$A:$A,compensation_cleaned!$C:$C,"Missing")</f>
        <v>84221</v>
      </c>
      <c r="O2721" t="str">
        <f>_xlfn.XLOOKUP(A2721,compensation_cleaned!$A:$A,compensation_cleaned!$D:$D,"Missing")</f>
        <v>L4</v>
      </c>
      <c r="P2721">
        <f>_xlfn.XLOOKUP(A2721,engagement_pivot!$A:$A,engagement_pivot!$B:$B,"Missing")</f>
        <v>1</v>
      </c>
      <c r="Q2721" t="str">
        <f>IF(
  _xlfn.XLOOKUP(A2721, engagement_pivot!A:A, engagement_pivot!C:C, 0) &gt; 0,
  "Yes",
  "No"
)</f>
        <v>Yes</v>
      </c>
      <c r="R2721">
        <f t="shared" si="210"/>
        <v>36</v>
      </c>
      <c r="S2721" t="str">
        <f t="shared" si="211"/>
        <v>13–36 months</v>
      </c>
      <c r="T2721">
        <f>_xlfn.XLOOKUP(A2721,performance_pivot!$A:$A,performance_pivot!$B:$B,"Missing")</f>
        <v>4.5</v>
      </c>
      <c r="U2721">
        <f>_xlfn.XLOOKUP(A2721,compensation_cleaned!$A:$A,compensation_cleaned!$F:$F,"Missing")</f>
        <v>1044648.4727722772</v>
      </c>
      <c r="V2721" t="str">
        <f t="shared" si="212"/>
        <v>Above Avg Pay</v>
      </c>
      <c r="W2721" t="str">
        <f t="shared" si="213"/>
        <v>High Performer</v>
      </c>
      <c r="Y2721" t="str">
        <f t="shared" si="214"/>
        <v>Well Aligned</v>
      </c>
    </row>
    <row r="2722" spans="1:25">
      <c r="A2722" s="7" t="s">
        <v>2908</v>
      </c>
      <c r="B2722" s="8" t="s">
        <v>11</v>
      </c>
      <c r="C2722" s="8">
        <v>38</v>
      </c>
      <c r="D2722" s="8" t="s">
        <v>20</v>
      </c>
      <c r="E2722" s="8" t="s">
        <v>13</v>
      </c>
      <c r="F2722" s="8" t="s">
        <v>14</v>
      </c>
      <c r="G2722" s="9">
        <v>44470</v>
      </c>
      <c r="H2722" s="8" t="s">
        <v>429</v>
      </c>
      <c r="I2722" s="8" t="s">
        <v>16</v>
      </c>
      <c r="J2722" s="10" t="s">
        <v>24</v>
      </c>
      <c r="K2722" t="str">
        <f>_xlfn.XLOOKUP(A2722,attrition_cleaned!$A:$A,attrition_cleaned!$B:$B,"Missing")</f>
        <v>No</v>
      </c>
      <c r="L2722" s="9"/>
      <c r="M2722">
        <f>_xlfn.XLOOKUP(A2722,compensation_cleaned!$A:$A,compensation_cleaned!$B:$B,"Missing")</f>
        <v>815657</v>
      </c>
      <c r="N2722">
        <f>_xlfn.XLOOKUP(A2722,compensation_cleaned!$A:$A,compensation_cleaned!$C:$C,"Missing")</f>
        <v>84800</v>
      </c>
      <c r="O2722" t="str">
        <f>_xlfn.XLOOKUP(A2722,compensation_cleaned!$A:$A,compensation_cleaned!$D:$D,"Missing")</f>
        <v>L2</v>
      </c>
      <c r="P2722">
        <f>_xlfn.XLOOKUP(A2722,engagement_pivot!$A:$A,engagement_pivot!$B:$B,"Missing")</f>
        <v>5</v>
      </c>
      <c r="Q2722" t="str">
        <f>IF(
  _xlfn.XLOOKUP(A2722, engagement_pivot!A:A, engagement_pivot!C:C, 0) &gt; 0,
  "Yes",
  "No"
)</f>
        <v>Yes</v>
      </c>
      <c r="R2722">
        <f t="shared" si="210"/>
        <v>26</v>
      </c>
      <c r="S2722" t="str">
        <f t="shared" si="211"/>
        <v>13–36 months</v>
      </c>
      <c r="T2722">
        <f>_xlfn.XLOOKUP(A2722,performance_pivot!$A:$A,performance_pivot!$B:$B,"Missing")</f>
        <v>3.5</v>
      </c>
      <c r="U2722">
        <f>_xlfn.XLOOKUP(A2722,compensation_cleaned!$A:$A,compensation_cleaned!$F:$F,"Missing")</f>
        <v>746435.40070921986</v>
      </c>
      <c r="V2722" t="str">
        <f t="shared" si="212"/>
        <v>Above Avg Pay</v>
      </c>
      <c r="W2722" t="str">
        <f t="shared" si="213"/>
        <v>Low/Avg Performer</v>
      </c>
      <c r="Y2722" t="str">
        <f t="shared" si="214"/>
        <v>Overpaid Low Performer</v>
      </c>
    </row>
    <row r="2723" spans="1:25">
      <c r="A2723" s="11" t="s">
        <v>2909</v>
      </c>
      <c r="B2723" s="12" t="s">
        <v>19</v>
      </c>
      <c r="C2723" s="12">
        <v>37</v>
      </c>
      <c r="D2723" s="12" t="s">
        <v>12</v>
      </c>
      <c r="E2723" s="12" t="s">
        <v>13</v>
      </c>
      <c r="F2723" s="12" t="s">
        <v>21</v>
      </c>
      <c r="G2723" s="13">
        <v>43319</v>
      </c>
      <c r="H2723" s="12" t="s">
        <v>41</v>
      </c>
      <c r="I2723" s="12" t="s">
        <v>31</v>
      </c>
      <c r="J2723" s="14" t="s">
        <v>17</v>
      </c>
      <c r="K2723" t="str">
        <f>_xlfn.XLOOKUP(A2723,attrition_cleaned!$A:$A,attrition_cleaned!$B:$B,"Missing")</f>
        <v>No</v>
      </c>
      <c r="L2723" s="13"/>
      <c r="M2723">
        <f>_xlfn.XLOOKUP(A2723,compensation_cleaned!$A:$A,compensation_cleaned!$B:$B,"Missing")</f>
        <v>886344</v>
      </c>
      <c r="N2723">
        <f>_xlfn.XLOOKUP(A2723,compensation_cleaned!$A:$A,compensation_cleaned!$C:$C,"Missing")</f>
        <v>44611</v>
      </c>
      <c r="O2723" t="str">
        <f>_xlfn.XLOOKUP(A2723,compensation_cleaned!$A:$A,compensation_cleaned!$D:$D,"Missing")</f>
        <v>L2</v>
      </c>
      <c r="P2723">
        <f>_xlfn.XLOOKUP(A2723,engagement_pivot!$A:$A,engagement_pivot!$B:$B,"Missing")</f>
        <v>2</v>
      </c>
      <c r="Q2723" t="str">
        <f>IF(
  _xlfn.XLOOKUP(A2723, engagement_pivot!A:A, engagement_pivot!C:C, 0) &gt; 0,
  "Yes",
  "No"
)</f>
        <v>Yes</v>
      </c>
      <c r="R2723">
        <f t="shared" si="210"/>
        <v>64</v>
      </c>
      <c r="S2723" t="str">
        <f t="shared" si="211"/>
        <v>37+ months</v>
      </c>
      <c r="T2723">
        <f>_xlfn.XLOOKUP(A2723,performance_pivot!$A:$A,performance_pivot!$B:$B,"Missing")</f>
        <v>5</v>
      </c>
      <c r="U2723">
        <f>_xlfn.XLOOKUP(A2723,compensation_cleaned!$A:$A,compensation_cleaned!$F:$F,"Missing")</f>
        <v>746435.40070921986</v>
      </c>
      <c r="V2723" t="str">
        <f t="shared" si="212"/>
        <v>Above Avg Pay</v>
      </c>
      <c r="W2723" t="str">
        <f t="shared" si="213"/>
        <v>High Performer</v>
      </c>
      <c r="Y2723" t="str">
        <f t="shared" si="214"/>
        <v>Well Aligned</v>
      </c>
    </row>
    <row r="2724" spans="1:25">
      <c r="A2724" s="7" t="s">
        <v>2910</v>
      </c>
      <c r="B2724" s="8" t="s">
        <v>19</v>
      </c>
      <c r="C2724" s="8">
        <v>32</v>
      </c>
      <c r="D2724" s="8" t="s">
        <v>12</v>
      </c>
      <c r="E2724" s="8" t="s">
        <v>26</v>
      </c>
      <c r="F2724" s="8" t="s">
        <v>58</v>
      </c>
      <c r="G2724" s="9">
        <v>45183</v>
      </c>
      <c r="H2724" s="8" t="s">
        <v>327</v>
      </c>
      <c r="I2724" s="8" t="s">
        <v>56</v>
      </c>
      <c r="J2724" s="10" t="s">
        <v>24</v>
      </c>
      <c r="K2724" t="str">
        <f>_xlfn.XLOOKUP(A2724,attrition_cleaned!$A:$A,attrition_cleaned!$B:$B,"Missing")</f>
        <v>No</v>
      </c>
      <c r="L2724" s="9"/>
      <c r="M2724">
        <f>_xlfn.XLOOKUP(A2724,compensation_cleaned!$A:$A,compensation_cleaned!$B:$B,"Missing")</f>
        <v>1329704</v>
      </c>
      <c r="N2724">
        <f>_xlfn.XLOOKUP(A2724,compensation_cleaned!$A:$A,compensation_cleaned!$C:$C,"Missing")</f>
        <v>162186</v>
      </c>
      <c r="O2724" t="str">
        <f>_xlfn.XLOOKUP(A2724,compensation_cleaned!$A:$A,compensation_cleaned!$D:$D,"Missing")</f>
        <v>L4</v>
      </c>
      <c r="P2724">
        <f>_xlfn.XLOOKUP(A2724,engagement_pivot!$A:$A,engagement_pivot!$B:$B,"Missing")</f>
        <v>1</v>
      </c>
      <c r="Q2724" t="str">
        <f>IF(
  _xlfn.XLOOKUP(A2724, engagement_pivot!A:A, engagement_pivot!C:C, 0) &gt; 0,
  "Yes",
  "No"
)</f>
        <v>Yes</v>
      </c>
      <c r="R2724">
        <f t="shared" si="210"/>
        <v>3</v>
      </c>
      <c r="S2724" t="str">
        <f t="shared" si="211"/>
        <v>0–12 months</v>
      </c>
      <c r="T2724">
        <f>_xlfn.XLOOKUP(A2724,performance_pivot!$A:$A,performance_pivot!$B:$B,"Missing")</f>
        <v>3</v>
      </c>
      <c r="U2724">
        <f>_xlfn.XLOOKUP(A2724,compensation_cleaned!$A:$A,compensation_cleaned!$F:$F,"Missing")</f>
        <v>1044648.4727722772</v>
      </c>
      <c r="V2724" t="str">
        <f t="shared" si="212"/>
        <v>Above Avg Pay</v>
      </c>
      <c r="W2724" t="str">
        <f t="shared" si="213"/>
        <v>Low/Avg Performer</v>
      </c>
      <c r="Y2724" t="str">
        <f t="shared" si="214"/>
        <v>Overpaid Low Performer</v>
      </c>
    </row>
    <row r="2725" spans="1:25">
      <c r="A2725" s="11" t="s">
        <v>2911</v>
      </c>
      <c r="B2725" s="12" t="s">
        <v>19</v>
      </c>
      <c r="C2725" s="12">
        <v>44</v>
      </c>
      <c r="D2725" s="12" t="s">
        <v>12</v>
      </c>
      <c r="E2725" s="12" t="s">
        <v>33</v>
      </c>
      <c r="F2725" s="12" t="s">
        <v>112</v>
      </c>
      <c r="G2725" s="13">
        <v>43122</v>
      </c>
      <c r="H2725" s="12" t="s">
        <v>287</v>
      </c>
      <c r="I2725" s="12" t="s">
        <v>45</v>
      </c>
      <c r="J2725" s="14" t="s">
        <v>24</v>
      </c>
      <c r="K2725" t="str">
        <f>_xlfn.XLOOKUP(A2725,attrition_cleaned!$A:$A,attrition_cleaned!$B:$B,"Missing")</f>
        <v>No</v>
      </c>
      <c r="L2725" s="13"/>
      <c r="M2725">
        <f>_xlfn.XLOOKUP(A2725,compensation_cleaned!$A:$A,compensation_cleaned!$B:$B,"Missing")</f>
        <v>1503388</v>
      </c>
      <c r="N2725">
        <f>_xlfn.XLOOKUP(A2725,compensation_cleaned!$A:$A,compensation_cleaned!$C:$C,"Missing")</f>
        <v>138311</v>
      </c>
      <c r="O2725" t="str">
        <f>_xlfn.XLOOKUP(A2725,compensation_cleaned!$A:$A,compensation_cleaned!$D:$D,"Missing")</f>
        <v>L4</v>
      </c>
      <c r="P2725">
        <f>_xlfn.XLOOKUP(A2725,engagement_pivot!$A:$A,engagement_pivot!$B:$B,"Missing")</f>
        <v>3.6666666666666665</v>
      </c>
      <c r="Q2725" t="str">
        <f>IF(
  _xlfn.XLOOKUP(A2725, engagement_pivot!A:A, engagement_pivot!C:C, 0) &gt; 0,
  "Yes",
  "No"
)</f>
        <v>Yes</v>
      </c>
      <c r="R2725">
        <f t="shared" si="210"/>
        <v>71</v>
      </c>
      <c r="S2725" t="str">
        <f t="shared" si="211"/>
        <v>37+ months</v>
      </c>
      <c r="T2725">
        <f>_xlfn.XLOOKUP(A2725,performance_pivot!$A:$A,performance_pivot!$B:$B,"Missing")</f>
        <v>5</v>
      </c>
      <c r="U2725">
        <f>_xlfn.XLOOKUP(A2725,compensation_cleaned!$A:$A,compensation_cleaned!$F:$F,"Missing")</f>
        <v>1044648.4727722772</v>
      </c>
      <c r="V2725" t="str">
        <f t="shared" si="212"/>
        <v>Above Avg Pay</v>
      </c>
      <c r="W2725" t="str">
        <f t="shared" si="213"/>
        <v>High Performer</v>
      </c>
      <c r="Y2725" t="str">
        <f t="shared" si="214"/>
        <v>Well Aligned</v>
      </c>
    </row>
    <row r="2726" spans="1:25">
      <c r="A2726" s="7" t="s">
        <v>2912</v>
      </c>
      <c r="B2726" s="8" t="s">
        <v>19</v>
      </c>
      <c r="C2726" s="8">
        <v>42</v>
      </c>
      <c r="D2726" s="8" t="s">
        <v>20</v>
      </c>
      <c r="E2726" s="8" t="s">
        <v>49</v>
      </c>
      <c r="F2726" s="8" t="s">
        <v>68</v>
      </c>
      <c r="G2726" s="9">
        <v>45277</v>
      </c>
      <c r="H2726" s="8" t="s">
        <v>146</v>
      </c>
      <c r="I2726" s="8" t="s">
        <v>23</v>
      </c>
      <c r="J2726" s="10" t="s">
        <v>24</v>
      </c>
      <c r="K2726" t="str">
        <f>_xlfn.XLOOKUP(A2726,attrition_cleaned!$A:$A,attrition_cleaned!$B:$B,"Missing")</f>
        <v>No</v>
      </c>
      <c r="L2726" s="9"/>
      <c r="M2726">
        <f>_xlfn.XLOOKUP(A2726,compensation_cleaned!$A:$A,compensation_cleaned!$B:$B,"Missing")</f>
        <v>1075380</v>
      </c>
      <c r="N2726">
        <f>_xlfn.XLOOKUP(A2726,compensation_cleaned!$A:$A,compensation_cleaned!$C:$C,"Missing")</f>
        <v>98025</v>
      </c>
      <c r="O2726" t="str">
        <f>_xlfn.XLOOKUP(A2726,compensation_cleaned!$A:$A,compensation_cleaned!$D:$D,"Missing")</f>
        <v>L3</v>
      </c>
      <c r="P2726">
        <f>_xlfn.XLOOKUP(A2726,engagement_pivot!$A:$A,engagement_pivot!$B:$B,"Missing")</f>
        <v>2</v>
      </c>
      <c r="Q2726" t="str">
        <f>IF(
  _xlfn.XLOOKUP(A2726, engagement_pivot!A:A, engagement_pivot!C:C, 0) &gt; 0,
  "Yes",
  "No"
)</f>
        <v>Yes</v>
      </c>
      <c r="R2726">
        <f t="shared" si="210"/>
        <v>0</v>
      </c>
      <c r="S2726" t="str">
        <f t="shared" si="211"/>
        <v>0–12 months</v>
      </c>
      <c r="T2726">
        <f>_xlfn.XLOOKUP(A2726,performance_pivot!$A:$A,performance_pivot!$B:$B,"Missing")</f>
        <v>2</v>
      </c>
      <c r="U2726">
        <f>_xlfn.XLOOKUP(A2726,compensation_cleaned!$A:$A,compensation_cleaned!$F:$F,"Missing")</f>
        <v>1044648.4727722772</v>
      </c>
      <c r="V2726" t="str">
        <f t="shared" si="212"/>
        <v>Above Avg Pay</v>
      </c>
      <c r="W2726" t="str">
        <f t="shared" si="213"/>
        <v>Low/Avg Performer</v>
      </c>
      <c r="Y2726" t="str">
        <f t="shared" si="214"/>
        <v>Overpaid Low Performer</v>
      </c>
    </row>
    <row r="2727" spans="1:25">
      <c r="A2727" s="11" t="s">
        <v>2913</v>
      </c>
      <c r="B2727" s="12" t="s">
        <v>19</v>
      </c>
      <c r="C2727" s="12">
        <v>25</v>
      </c>
      <c r="D2727" s="12" t="s">
        <v>20</v>
      </c>
      <c r="E2727" s="12" t="s">
        <v>26</v>
      </c>
      <c r="F2727" s="12" t="s">
        <v>27</v>
      </c>
      <c r="G2727" s="13">
        <v>42745</v>
      </c>
      <c r="H2727" s="12" t="s">
        <v>166</v>
      </c>
      <c r="I2727" s="12" t="s">
        <v>31</v>
      </c>
      <c r="J2727" s="14" t="s">
        <v>24</v>
      </c>
      <c r="K2727" t="str">
        <f>_xlfn.XLOOKUP(A2727,attrition_cleaned!$A:$A,attrition_cleaned!$B:$B,"Missing")</f>
        <v>No</v>
      </c>
      <c r="L2727" s="13"/>
      <c r="M2727">
        <f>_xlfn.XLOOKUP(A2727,compensation_cleaned!$A:$A,compensation_cleaned!$B:$B,"Missing")</f>
        <v>1517080</v>
      </c>
      <c r="N2727">
        <f>_xlfn.XLOOKUP(A2727,compensation_cleaned!$A:$A,compensation_cleaned!$C:$C,"Missing")</f>
        <v>178496</v>
      </c>
      <c r="O2727" t="str">
        <f>_xlfn.XLOOKUP(A2727,compensation_cleaned!$A:$A,compensation_cleaned!$D:$D,"Missing")</f>
        <v>L4</v>
      </c>
      <c r="P2727">
        <f>_xlfn.XLOOKUP(A2727,engagement_pivot!$A:$A,engagement_pivot!$B:$B,"Missing")</f>
        <v>2.6666666666666665</v>
      </c>
      <c r="Q2727" t="str">
        <f>IF(
  _xlfn.XLOOKUP(A2727, engagement_pivot!A:A, engagement_pivot!C:C, 0) &gt; 0,
  "Yes",
  "No"
)</f>
        <v>Yes</v>
      </c>
      <c r="R2727">
        <f t="shared" si="210"/>
        <v>83</v>
      </c>
      <c r="S2727" t="str">
        <f t="shared" si="211"/>
        <v>37+ months</v>
      </c>
      <c r="T2727">
        <f>_xlfn.XLOOKUP(A2727,performance_pivot!$A:$A,performance_pivot!$B:$B,"Missing")</f>
        <v>3.6666666666666665</v>
      </c>
      <c r="U2727">
        <f>_xlfn.XLOOKUP(A2727,compensation_cleaned!$A:$A,compensation_cleaned!$F:$F,"Missing")</f>
        <v>1044648.4727722772</v>
      </c>
      <c r="V2727" t="str">
        <f t="shared" si="212"/>
        <v>Above Avg Pay</v>
      </c>
      <c r="W2727" t="str">
        <f t="shared" si="213"/>
        <v>Low/Avg Performer</v>
      </c>
      <c r="Y2727" t="str">
        <f t="shared" si="214"/>
        <v>Overpaid Low Performer</v>
      </c>
    </row>
    <row r="2728" spans="1:25">
      <c r="A2728" s="7" t="s">
        <v>2914</v>
      </c>
      <c r="B2728" s="8" t="s">
        <v>19</v>
      </c>
      <c r="C2728" s="8">
        <v>22</v>
      </c>
      <c r="D2728" s="8" t="s">
        <v>12</v>
      </c>
      <c r="E2728" s="8" t="s">
        <v>33</v>
      </c>
      <c r="F2728" s="8" t="s">
        <v>34</v>
      </c>
      <c r="G2728" s="9">
        <v>45225</v>
      </c>
      <c r="H2728" s="8" t="s">
        <v>329</v>
      </c>
      <c r="I2728" s="8" t="s">
        <v>56</v>
      </c>
      <c r="J2728" s="10" t="s">
        <v>24</v>
      </c>
      <c r="K2728" t="str">
        <f>_xlfn.XLOOKUP(A2728,attrition_cleaned!$A:$A,attrition_cleaned!$B:$B,"Missing")</f>
        <v>No</v>
      </c>
      <c r="L2728" s="9"/>
      <c r="M2728">
        <f>_xlfn.XLOOKUP(A2728,compensation_cleaned!$A:$A,compensation_cleaned!$B:$B,"Missing")</f>
        <v>1142129</v>
      </c>
      <c r="N2728">
        <f>_xlfn.XLOOKUP(A2728,compensation_cleaned!$A:$A,compensation_cleaned!$C:$C,"Missing")</f>
        <v>82682</v>
      </c>
      <c r="O2728" t="str">
        <f>_xlfn.XLOOKUP(A2728,compensation_cleaned!$A:$A,compensation_cleaned!$D:$D,"Missing")</f>
        <v>L3</v>
      </c>
      <c r="P2728">
        <f>_xlfn.XLOOKUP(A2728,engagement_pivot!$A:$A,engagement_pivot!$B:$B,"Missing")</f>
        <v>4</v>
      </c>
      <c r="Q2728" t="str">
        <f>IF(
  _xlfn.XLOOKUP(A2728, engagement_pivot!A:A, engagement_pivot!C:C, 0) &gt; 0,
  "Yes",
  "No"
)</f>
        <v>Yes</v>
      </c>
      <c r="R2728">
        <f t="shared" si="210"/>
        <v>2</v>
      </c>
      <c r="S2728" t="str">
        <f t="shared" si="211"/>
        <v>0–12 months</v>
      </c>
      <c r="T2728">
        <f>_xlfn.XLOOKUP(A2728,performance_pivot!$A:$A,performance_pivot!$B:$B,"Missing")</f>
        <v>3.25</v>
      </c>
      <c r="U2728">
        <f>_xlfn.XLOOKUP(A2728,compensation_cleaned!$A:$A,compensation_cleaned!$F:$F,"Missing")</f>
        <v>1044648.4727722772</v>
      </c>
      <c r="V2728" t="str">
        <f t="shared" si="212"/>
        <v>Above Avg Pay</v>
      </c>
      <c r="W2728" t="str">
        <f t="shared" si="213"/>
        <v>Low/Avg Performer</v>
      </c>
      <c r="Y2728" t="str">
        <f t="shared" si="214"/>
        <v>Overpaid Low Performer</v>
      </c>
    </row>
    <row r="2729" spans="1:25">
      <c r="A2729" s="11" t="s">
        <v>2915</v>
      </c>
      <c r="B2729" s="12" t="s">
        <v>19</v>
      </c>
      <c r="C2729" s="12">
        <v>41</v>
      </c>
      <c r="D2729" s="12" t="s">
        <v>12</v>
      </c>
      <c r="E2729" s="12" t="s">
        <v>37</v>
      </c>
      <c r="F2729" s="12" t="s">
        <v>43</v>
      </c>
      <c r="G2729" s="13">
        <v>43529</v>
      </c>
      <c r="H2729" s="12" t="s">
        <v>176</v>
      </c>
      <c r="I2729" s="12" t="s">
        <v>70</v>
      </c>
      <c r="J2729" s="14" t="s">
        <v>24</v>
      </c>
      <c r="K2729" t="str">
        <f>_xlfn.XLOOKUP(A2729,attrition_cleaned!$A:$A,attrition_cleaned!$B:$B,"Missing")</f>
        <v>No</v>
      </c>
      <c r="L2729" s="13"/>
      <c r="M2729">
        <f>_xlfn.XLOOKUP(A2729,compensation_cleaned!$A:$A,compensation_cleaned!$B:$B,"Missing")</f>
        <v>780919</v>
      </c>
      <c r="N2729">
        <f>_xlfn.XLOOKUP(A2729,compensation_cleaned!$A:$A,compensation_cleaned!$C:$C,"Missing")</f>
        <v>97532</v>
      </c>
      <c r="O2729" t="str">
        <f>_xlfn.XLOOKUP(A2729,compensation_cleaned!$A:$A,compensation_cleaned!$D:$D,"Missing")</f>
        <v>L2</v>
      </c>
      <c r="P2729">
        <f>_xlfn.XLOOKUP(A2729,engagement_pivot!$A:$A,engagement_pivot!$B:$B,"Missing")</f>
        <v>5</v>
      </c>
      <c r="Q2729" t="str">
        <f>IF(
  _xlfn.XLOOKUP(A2729, engagement_pivot!A:A, engagement_pivot!C:C, 0) &gt; 0,
  "Yes",
  "No"
)</f>
        <v>Yes</v>
      </c>
      <c r="R2729">
        <f t="shared" si="210"/>
        <v>57</v>
      </c>
      <c r="S2729" t="str">
        <f t="shared" si="211"/>
        <v>37+ months</v>
      </c>
      <c r="T2729">
        <f>_xlfn.XLOOKUP(A2729,performance_pivot!$A:$A,performance_pivot!$B:$B,"Missing")</f>
        <v>3</v>
      </c>
      <c r="U2729">
        <f>_xlfn.XLOOKUP(A2729,compensation_cleaned!$A:$A,compensation_cleaned!$F:$F,"Missing")</f>
        <v>746435.40070921986</v>
      </c>
      <c r="V2729" t="str">
        <f t="shared" si="212"/>
        <v>Above Avg Pay</v>
      </c>
      <c r="W2729" t="str">
        <f t="shared" si="213"/>
        <v>Low/Avg Performer</v>
      </c>
      <c r="Y2729" t="str">
        <f t="shared" si="214"/>
        <v>Overpaid Low Performer</v>
      </c>
    </row>
    <row r="2730" spans="1:25">
      <c r="A2730" s="7" t="s">
        <v>2916</v>
      </c>
      <c r="B2730" s="8" t="s">
        <v>19</v>
      </c>
      <c r="C2730" s="8">
        <v>29</v>
      </c>
      <c r="D2730" s="8" t="s">
        <v>12</v>
      </c>
      <c r="E2730" s="8" t="s">
        <v>49</v>
      </c>
      <c r="F2730" s="8" t="s">
        <v>68</v>
      </c>
      <c r="G2730" s="9">
        <v>44042</v>
      </c>
      <c r="H2730" s="8" t="s">
        <v>233</v>
      </c>
      <c r="I2730" s="8" t="s">
        <v>56</v>
      </c>
      <c r="J2730" s="10" t="s">
        <v>24</v>
      </c>
      <c r="K2730" t="str">
        <f>_xlfn.XLOOKUP(A2730,attrition_cleaned!$A:$A,attrition_cleaned!$B:$B,"Missing")</f>
        <v>No</v>
      </c>
      <c r="L2730" s="9"/>
      <c r="M2730">
        <f>_xlfn.XLOOKUP(A2730,compensation_cleaned!$A:$A,compensation_cleaned!$B:$B,"Missing")</f>
        <v>881250</v>
      </c>
      <c r="N2730">
        <f>_xlfn.XLOOKUP(A2730,compensation_cleaned!$A:$A,compensation_cleaned!$C:$C,"Missing")</f>
        <v>118278</v>
      </c>
      <c r="O2730" t="str">
        <f>_xlfn.XLOOKUP(A2730,compensation_cleaned!$A:$A,compensation_cleaned!$D:$D,"Missing")</f>
        <v>L2</v>
      </c>
      <c r="P2730">
        <f>_xlfn.XLOOKUP(A2730,engagement_pivot!$A:$A,engagement_pivot!$B:$B,"Missing")</f>
        <v>4</v>
      </c>
      <c r="Q2730" t="str">
        <f>IF(
  _xlfn.XLOOKUP(A2730, engagement_pivot!A:A, engagement_pivot!C:C, 0) &gt; 0,
  "Yes",
  "No"
)</f>
        <v>Yes</v>
      </c>
      <c r="R2730">
        <f t="shared" si="210"/>
        <v>41</v>
      </c>
      <c r="S2730" t="str">
        <f t="shared" si="211"/>
        <v>37+ months</v>
      </c>
      <c r="T2730">
        <f>_xlfn.XLOOKUP(A2730,performance_pivot!$A:$A,performance_pivot!$B:$B,"Missing")</f>
        <v>3</v>
      </c>
      <c r="U2730">
        <f>_xlfn.XLOOKUP(A2730,compensation_cleaned!$A:$A,compensation_cleaned!$F:$F,"Missing")</f>
        <v>746435.40070921986</v>
      </c>
      <c r="V2730" t="str">
        <f t="shared" si="212"/>
        <v>Above Avg Pay</v>
      </c>
      <c r="W2730" t="str">
        <f t="shared" si="213"/>
        <v>Low/Avg Performer</v>
      </c>
      <c r="Y2730" t="str">
        <f t="shared" si="214"/>
        <v>Overpaid Low Performer</v>
      </c>
    </row>
    <row r="2731" spans="1:25">
      <c r="A2731" s="11" t="s">
        <v>2917</v>
      </c>
      <c r="B2731" s="12" t="s">
        <v>19</v>
      </c>
      <c r="C2731" s="12">
        <v>29</v>
      </c>
      <c r="D2731" s="12" t="s">
        <v>12</v>
      </c>
      <c r="E2731" s="12" t="s">
        <v>13</v>
      </c>
      <c r="F2731" s="12" t="s">
        <v>14</v>
      </c>
      <c r="G2731" s="13">
        <v>44199</v>
      </c>
      <c r="H2731" s="12" t="s">
        <v>229</v>
      </c>
      <c r="I2731" s="12" t="s">
        <v>70</v>
      </c>
      <c r="J2731" s="14" t="s">
        <v>17</v>
      </c>
      <c r="K2731" t="str">
        <f>_xlfn.XLOOKUP(A2731,attrition_cleaned!$A:$A,attrition_cleaned!$B:$B,"Missing")</f>
        <v>No</v>
      </c>
      <c r="L2731" s="13"/>
      <c r="M2731">
        <f>_xlfn.XLOOKUP(A2731,compensation_cleaned!$A:$A,compensation_cleaned!$B:$B,"Missing")</f>
        <v>475975</v>
      </c>
      <c r="N2731">
        <f>_xlfn.XLOOKUP(A2731,compensation_cleaned!$A:$A,compensation_cleaned!$C:$C,"Missing")</f>
        <v>69748</v>
      </c>
      <c r="O2731" t="str">
        <f>_xlfn.XLOOKUP(A2731,compensation_cleaned!$A:$A,compensation_cleaned!$D:$D,"Missing")</f>
        <v>L1</v>
      </c>
      <c r="P2731">
        <f>_xlfn.XLOOKUP(A2731,engagement_pivot!$A:$A,engagement_pivot!$B:$B,"Missing")</f>
        <v>3</v>
      </c>
      <c r="Q2731" t="str">
        <f>IF(
  _xlfn.XLOOKUP(A2731, engagement_pivot!A:A, engagement_pivot!C:C, 0) &gt; 0,
  "Yes",
  "No"
)</f>
        <v>Yes</v>
      </c>
      <c r="R2731">
        <f t="shared" si="210"/>
        <v>35</v>
      </c>
      <c r="S2731" t="str">
        <f t="shared" si="211"/>
        <v>13–36 months</v>
      </c>
      <c r="T2731">
        <f>_xlfn.XLOOKUP(A2731,performance_pivot!$A:$A,performance_pivot!$B:$B,"Missing")</f>
        <v>3</v>
      </c>
      <c r="U2731">
        <f>_xlfn.XLOOKUP(A2731,compensation_cleaned!$A:$A,compensation_cleaned!$F:$F,"Missing")</f>
        <v>499723.03723404254</v>
      </c>
      <c r="V2731" t="str">
        <f t="shared" si="212"/>
        <v>Below Avg Pay</v>
      </c>
      <c r="W2731" t="str">
        <f t="shared" si="213"/>
        <v>Low/Avg Performer</v>
      </c>
      <c r="Y2731" t="str">
        <f t="shared" si="214"/>
        <v>Low Pay &amp; Low Performance</v>
      </c>
    </row>
    <row r="2732" spans="1:25">
      <c r="A2732" s="7" t="s">
        <v>2918</v>
      </c>
      <c r="B2732" s="8" t="s">
        <v>19</v>
      </c>
      <c r="C2732" s="8">
        <v>36</v>
      </c>
      <c r="D2732" s="8" t="s">
        <v>12</v>
      </c>
      <c r="E2732" s="8" t="s">
        <v>13</v>
      </c>
      <c r="F2732" s="8" t="s">
        <v>21</v>
      </c>
      <c r="G2732" s="9">
        <v>44926</v>
      </c>
      <c r="H2732" s="8" t="s">
        <v>162</v>
      </c>
      <c r="I2732" s="8" t="s">
        <v>31</v>
      </c>
      <c r="J2732" s="10" t="s">
        <v>17</v>
      </c>
      <c r="K2732" t="str">
        <f>_xlfn.XLOOKUP(A2732,attrition_cleaned!$A:$A,attrition_cleaned!$B:$B,"Missing")</f>
        <v>No</v>
      </c>
      <c r="L2732" s="9"/>
      <c r="M2732">
        <f>_xlfn.XLOOKUP(A2732,compensation_cleaned!$A:$A,compensation_cleaned!$B:$B,"Missing")</f>
        <v>1646299</v>
      </c>
      <c r="N2732">
        <f>_xlfn.XLOOKUP(A2732,compensation_cleaned!$A:$A,compensation_cleaned!$C:$C,"Missing")</f>
        <v>235393</v>
      </c>
      <c r="O2732" t="str">
        <f>_xlfn.XLOOKUP(A2732,compensation_cleaned!$A:$A,compensation_cleaned!$D:$D,"Missing")</f>
        <v>L5</v>
      </c>
      <c r="P2732">
        <f>_xlfn.XLOOKUP(A2732,engagement_pivot!$A:$A,engagement_pivot!$B:$B,"Missing")</f>
        <v>1</v>
      </c>
      <c r="Q2732" t="str">
        <f>IF(
  _xlfn.XLOOKUP(A2732, engagement_pivot!A:A, engagement_pivot!C:C, 0) &gt; 0,
  "Yes",
  "No"
)</f>
        <v>Yes</v>
      </c>
      <c r="R2732">
        <f t="shared" si="210"/>
        <v>12</v>
      </c>
      <c r="S2732" t="str">
        <f t="shared" si="211"/>
        <v>0–12 months</v>
      </c>
      <c r="T2732">
        <f>_xlfn.XLOOKUP(A2732,performance_pivot!$A:$A,performance_pivot!$B:$B,"Missing")</f>
        <v>3.5</v>
      </c>
      <c r="U2732">
        <f>_xlfn.XLOOKUP(A2732,compensation_cleaned!$A:$A,compensation_cleaned!$F:$F,"Missing")</f>
        <v>1044648.4727722772</v>
      </c>
      <c r="V2732" t="str">
        <f t="shared" si="212"/>
        <v>Above Avg Pay</v>
      </c>
      <c r="W2732" t="str">
        <f t="shared" si="213"/>
        <v>Low/Avg Performer</v>
      </c>
      <c r="Y2732" t="str">
        <f t="shared" si="214"/>
        <v>Overpaid Low Performer</v>
      </c>
    </row>
    <row r="2733" spans="1:25">
      <c r="A2733" s="11" t="s">
        <v>2919</v>
      </c>
      <c r="B2733" s="12" t="s">
        <v>11</v>
      </c>
      <c r="C2733" s="12">
        <v>31</v>
      </c>
      <c r="D2733" s="12" t="s">
        <v>12</v>
      </c>
      <c r="E2733" s="12" t="s">
        <v>33</v>
      </c>
      <c r="F2733" s="12" t="s">
        <v>34</v>
      </c>
      <c r="G2733" s="13">
        <v>44856</v>
      </c>
      <c r="H2733" s="12" t="s">
        <v>249</v>
      </c>
      <c r="I2733" s="12" t="s">
        <v>56</v>
      </c>
      <c r="J2733" s="14" t="s">
        <v>24</v>
      </c>
      <c r="K2733" t="str">
        <f>_xlfn.XLOOKUP(A2733,attrition_cleaned!$A:$A,attrition_cleaned!$B:$B,"Missing")</f>
        <v>No</v>
      </c>
      <c r="L2733" s="13"/>
      <c r="M2733">
        <f>_xlfn.XLOOKUP(A2733,compensation_cleaned!$A:$A,compensation_cleaned!$B:$B,"Missing")</f>
        <v>1906909</v>
      </c>
      <c r="N2733">
        <f>_xlfn.XLOOKUP(A2733,compensation_cleaned!$A:$A,compensation_cleaned!$C:$C,"Missing")</f>
        <v>233354</v>
      </c>
      <c r="O2733" t="str">
        <f>_xlfn.XLOOKUP(A2733,compensation_cleaned!$A:$A,compensation_cleaned!$D:$D,"Missing")</f>
        <v>L5</v>
      </c>
      <c r="P2733">
        <f>_xlfn.XLOOKUP(A2733,engagement_pivot!$A:$A,engagement_pivot!$B:$B,"Missing")</f>
        <v>2.3333333333333335</v>
      </c>
      <c r="Q2733" t="str">
        <f>IF(
  _xlfn.XLOOKUP(A2733, engagement_pivot!A:A, engagement_pivot!C:C, 0) &gt; 0,
  "Yes",
  "No"
)</f>
        <v>Yes</v>
      </c>
      <c r="R2733">
        <f t="shared" si="210"/>
        <v>14</v>
      </c>
      <c r="S2733" t="str">
        <f t="shared" si="211"/>
        <v>13–36 months</v>
      </c>
      <c r="T2733">
        <f>_xlfn.XLOOKUP(A2733,performance_pivot!$A:$A,performance_pivot!$B:$B,"Missing")</f>
        <v>4</v>
      </c>
      <c r="U2733">
        <f>_xlfn.XLOOKUP(A2733,compensation_cleaned!$A:$A,compensation_cleaned!$F:$F,"Missing")</f>
        <v>1044648.4727722772</v>
      </c>
      <c r="V2733" t="str">
        <f t="shared" si="212"/>
        <v>Above Avg Pay</v>
      </c>
      <c r="W2733" t="str">
        <f t="shared" si="213"/>
        <v>High Performer</v>
      </c>
      <c r="Y2733" t="str">
        <f t="shared" si="214"/>
        <v>Well Aligned</v>
      </c>
    </row>
    <row r="2734" spans="1:25">
      <c r="A2734" s="7" t="s">
        <v>2920</v>
      </c>
      <c r="B2734" s="8" t="s">
        <v>19</v>
      </c>
      <c r="C2734" s="8">
        <v>26</v>
      </c>
      <c r="D2734" s="8" t="s">
        <v>20</v>
      </c>
      <c r="E2734" s="8" t="s">
        <v>26</v>
      </c>
      <c r="F2734" s="8" t="s">
        <v>27</v>
      </c>
      <c r="G2734" s="9">
        <v>44870</v>
      </c>
      <c r="H2734" s="8" t="s">
        <v>74</v>
      </c>
      <c r="I2734" s="8" t="s">
        <v>56</v>
      </c>
      <c r="J2734" s="10" t="s">
        <v>24</v>
      </c>
      <c r="K2734" t="str">
        <f>_xlfn.XLOOKUP(A2734,attrition_cleaned!$A:$A,attrition_cleaned!$B:$B,"Missing")</f>
        <v>No</v>
      </c>
      <c r="L2734" s="9"/>
      <c r="M2734">
        <f>_xlfn.XLOOKUP(A2734,compensation_cleaned!$A:$A,compensation_cleaned!$B:$B,"Missing")</f>
        <v>410532</v>
      </c>
      <c r="N2734">
        <f>_xlfn.XLOOKUP(A2734,compensation_cleaned!$A:$A,compensation_cleaned!$C:$C,"Missing")</f>
        <v>27024</v>
      </c>
      <c r="O2734" t="str">
        <f>_xlfn.XLOOKUP(A2734,compensation_cleaned!$A:$A,compensation_cleaned!$D:$D,"Missing")</f>
        <v>L1</v>
      </c>
      <c r="P2734">
        <f>_xlfn.XLOOKUP(A2734,engagement_pivot!$A:$A,engagement_pivot!$B:$B,"Missing")</f>
        <v>3.3333333333333335</v>
      </c>
      <c r="Q2734" t="str">
        <f>IF(
  _xlfn.XLOOKUP(A2734, engagement_pivot!A:A, engagement_pivot!C:C, 0) &gt; 0,
  "Yes",
  "No"
)</f>
        <v>Yes</v>
      </c>
      <c r="R2734">
        <f t="shared" si="210"/>
        <v>13</v>
      </c>
      <c r="S2734" t="str">
        <f t="shared" si="211"/>
        <v>13–36 months</v>
      </c>
      <c r="T2734">
        <f>_xlfn.XLOOKUP(A2734,performance_pivot!$A:$A,performance_pivot!$B:$B,"Missing")</f>
        <v>2</v>
      </c>
      <c r="U2734">
        <f>_xlfn.XLOOKUP(A2734,compensation_cleaned!$A:$A,compensation_cleaned!$F:$F,"Missing")</f>
        <v>499723.03723404254</v>
      </c>
      <c r="V2734" t="str">
        <f t="shared" si="212"/>
        <v>Below Avg Pay</v>
      </c>
      <c r="W2734" t="str">
        <f t="shared" si="213"/>
        <v>Low/Avg Performer</v>
      </c>
      <c r="Y2734" t="str">
        <f t="shared" si="214"/>
        <v>Low Pay &amp; Low Performance</v>
      </c>
    </row>
    <row r="2735" spans="1:25">
      <c r="A2735" s="11" t="s">
        <v>2921</v>
      </c>
      <c r="B2735" s="12" t="s">
        <v>19</v>
      </c>
      <c r="C2735" s="12">
        <v>31</v>
      </c>
      <c r="D2735" s="12" t="s">
        <v>12</v>
      </c>
      <c r="E2735" s="12" t="s">
        <v>33</v>
      </c>
      <c r="F2735" s="12" t="s">
        <v>112</v>
      </c>
      <c r="G2735" s="13">
        <v>43197</v>
      </c>
      <c r="H2735" s="12" t="s">
        <v>255</v>
      </c>
      <c r="I2735" s="12" t="s">
        <v>70</v>
      </c>
      <c r="J2735" s="14" t="s">
        <v>24</v>
      </c>
      <c r="K2735" t="str">
        <f>_xlfn.XLOOKUP(A2735,attrition_cleaned!$A:$A,attrition_cleaned!$B:$B,"Missing")</f>
        <v>Yes</v>
      </c>
      <c r="L2735" s="13">
        <v>43678</v>
      </c>
      <c r="M2735">
        <f>_xlfn.XLOOKUP(A2735,compensation_cleaned!$A:$A,compensation_cleaned!$B:$B,"Missing")</f>
        <v>505141</v>
      </c>
      <c r="N2735">
        <f>_xlfn.XLOOKUP(A2735,compensation_cleaned!$A:$A,compensation_cleaned!$C:$C,"Missing")</f>
        <v>33805</v>
      </c>
      <c r="O2735" t="str">
        <f>_xlfn.XLOOKUP(A2735,compensation_cleaned!$A:$A,compensation_cleaned!$D:$D,"Missing")</f>
        <v>L1</v>
      </c>
      <c r="P2735">
        <f>_xlfn.XLOOKUP(A2735,engagement_pivot!$A:$A,engagement_pivot!$B:$B,"Missing")</f>
        <v>3.3333333333333335</v>
      </c>
      <c r="Q2735" t="str">
        <f>IF(
  _xlfn.XLOOKUP(A2735, engagement_pivot!A:A, engagement_pivot!C:C, 0) &gt; 0,
  "Yes",
  "No"
)</f>
        <v>Yes</v>
      </c>
      <c r="R2735">
        <f t="shared" si="210"/>
        <v>15</v>
      </c>
      <c r="S2735" t="str">
        <f t="shared" si="211"/>
        <v>13–36 months</v>
      </c>
      <c r="T2735">
        <f>_xlfn.XLOOKUP(A2735,performance_pivot!$A:$A,performance_pivot!$B:$B,"Missing")</f>
        <v>4</v>
      </c>
      <c r="U2735">
        <f>_xlfn.XLOOKUP(A2735,compensation_cleaned!$A:$A,compensation_cleaned!$F:$F,"Missing")</f>
        <v>499723.03723404254</v>
      </c>
      <c r="V2735" t="str">
        <f t="shared" si="212"/>
        <v>Above Avg Pay</v>
      </c>
      <c r="W2735" t="str">
        <f t="shared" si="213"/>
        <v>High Performer</v>
      </c>
      <c r="Y2735" t="str">
        <f t="shared" si="214"/>
        <v>Well Aligned</v>
      </c>
    </row>
    <row r="2736" spans="1:25">
      <c r="A2736" s="7" t="s">
        <v>2922</v>
      </c>
      <c r="B2736" s="8" t="s">
        <v>11</v>
      </c>
      <c r="C2736" s="8">
        <v>33</v>
      </c>
      <c r="D2736" s="8" t="s">
        <v>12</v>
      </c>
      <c r="E2736" s="8" t="s">
        <v>33</v>
      </c>
      <c r="F2736" s="8" t="s">
        <v>34</v>
      </c>
      <c r="G2736" s="9">
        <v>44482</v>
      </c>
      <c r="H2736" s="8" t="s">
        <v>310</v>
      </c>
      <c r="I2736" s="8" t="s">
        <v>56</v>
      </c>
      <c r="J2736" s="10" t="s">
        <v>24</v>
      </c>
      <c r="K2736" t="str">
        <f>_xlfn.XLOOKUP(A2736,attrition_cleaned!$A:$A,attrition_cleaned!$B:$B,"Missing")</f>
        <v>Yes</v>
      </c>
      <c r="L2736" s="9">
        <v>45864</v>
      </c>
      <c r="M2736">
        <f>_xlfn.XLOOKUP(A2736,compensation_cleaned!$A:$A,compensation_cleaned!$B:$B,"Missing")</f>
        <v>1087894</v>
      </c>
      <c r="N2736">
        <f>_xlfn.XLOOKUP(A2736,compensation_cleaned!$A:$A,compensation_cleaned!$C:$C,"Missing")</f>
        <v>136743</v>
      </c>
      <c r="O2736" t="str">
        <f>_xlfn.XLOOKUP(A2736,compensation_cleaned!$A:$A,compensation_cleaned!$D:$D,"Missing")</f>
        <v>L3</v>
      </c>
      <c r="P2736">
        <f>_xlfn.XLOOKUP(A2736,engagement_pivot!$A:$A,engagement_pivot!$B:$B,"Missing")</f>
        <v>2</v>
      </c>
      <c r="Q2736" t="str">
        <f>IF(
  _xlfn.XLOOKUP(A2736, engagement_pivot!A:A, engagement_pivot!C:C, 0) &gt; 0,
  "Yes",
  "No"
)</f>
        <v>Yes</v>
      </c>
      <c r="R2736">
        <f t="shared" si="210"/>
        <v>45</v>
      </c>
      <c r="S2736" t="str">
        <f t="shared" si="211"/>
        <v>37+ months</v>
      </c>
      <c r="T2736">
        <f>_xlfn.XLOOKUP(A2736,performance_pivot!$A:$A,performance_pivot!$B:$B,"Missing")</f>
        <v>4.25</v>
      </c>
      <c r="U2736">
        <f>_xlfn.XLOOKUP(A2736,compensation_cleaned!$A:$A,compensation_cleaned!$F:$F,"Missing")</f>
        <v>1044648.4727722772</v>
      </c>
      <c r="V2736" t="str">
        <f t="shared" si="212"/>
        <v>Above Avg Pay</v>
      </c>
      <c r="W2736" t="str">
        <f t="shared" si="213"/>
        <v>High Performer</v>
      </c>
      <c r="Y2736" t="str">
        <f t="shared" si="214"/>
        <v>Well Aligned</v>
      </c>
    </row>
    <row r="2737" spans="1:25">
      <c r="A2737" s="11" t="s">
        <v>2923</v>
      </c>
      <c r="B2737" s="12" t="s">
        <v>11</v>
      </c>
      <c r="C2737" s="12">
        <v>27</v>
      </c>
      <c r="D2737" s="12" t="s">
        <v>20</v>
      </c>
      <c r="E2737" s="12" t="s">
        <v>37</v>
      </c>
      <c r="F2737" s="12" t="s">
        <v>43</v>
      </c>
      <c r="G2737" s="13">
        <v>45017</v>
      </c>
      <c r="H2737" s="12" t="s">
        <v>94</v>
      </c>
      <c r="I2737" s="12" t="s">
        <v>45</v>
      </c>
      <c r="J2737" s="14" t="s">
        <v>24</v>
      </c>
      <c r="K2737" t="str">
        <f>_xlfn.XLOOKUP(A2737,attrition_cleaned!$A:$A,attrition_cleaned!$B:$B,"Missing")</f>
        <v>No</v>
      </c>
      <c r="L2737" s="13"/>
      <c r="M2737">
        <f>_xlfn.XLOOKUP(A2737,compensation_cleaned!$A:$A,compensation_cleaned!$B:$B,"Missing")</f>
        <v>602028</v>
      </c>
      <c r="N2737">
        <f>_xlfn.XLOOKUP(A2737,compensation_cleaned!$A:$A,compensation_cleaned!$C:$C,"Missing")</f>
        <v>52212</v>
      </c>
      <c r="O2737" t="str">
        <f>_xlfn.XLOOKUP(A2737,compensation_cleaned!$A:$A,compensation_cleaned!$D:$D,"Missing")</f>
        <v>L2</v>
      </c>
      <c r="P2737">
        <f>_xlfn.XLOOKUP(A2737,engagement_pivot!$A:$A,engagement_pivot!$B:$B,"Missing")</f>
        <v>2</v>
      </c>
      <c r="Q2737" t="str">
        <f>IF(
  _xlfn.XLOOKUP(A2737, engagement_pivot!A:A, engagement_pivot!C:C, 0) &gt; 0,
  "Yes",
  "No"
)</f>
        <v>Yes</v>
      </c>
      <c r="R2737">
        <f t="shared" si="210"/>
        <v>8</v>
      </c>
      <c r="S2737" t="str">
        <f t="shared" si="211"/>
        <v>0–12 months</v>
      </c>
      <c r="T2737">
        <f>_xlfn.XLOOKUP(A2737,performance_pivot!$A:$A,performance_pivot!$B:$B,"Missing")</f>
        <v>3</v>
      </c>
      <c r="U2737">
        <f>_xlfn.XLOOKUP(A2737,compensation_cleaned!$A:$A,compensation_cleaned!$F:$F,"Missing")</f>
        <v>746435.40070921986</v>
      </c>
      <c r="V2737" t="str">
        <f t="shared" si="212"/>
        <v>Below Avg Pay</v>
      </c>
      <c r="W2737" t="str">
        <f t="shared" si="213"/>
        <v>Low/Avg Performer</v>
      </c>
      <c r="Y2737" t="str">
        <f t="shared" si="214"/>
        <v>Low Pay &amp; Low Performance</v>
      </c>
    </row>
    <row r="2738" spans="1:25">
      <c r="A2738" s="7" t="s">
        <v>2924</v>
      </c>
      <c r="B2738" s="8" t="s">
        <v>19</v>
      </c>
      <c r="C2738" s="8">
        <v>34</v>
      </c>
      <c r="D2738" s="8" t="s">
        <v>20</v>
      </c>
      <c r="E2738" s="8" t="s">
        <v>37</v>
      </c>
      <c r="F2738" s="8" t="s">
        <v>38</v>
      </c>
      <c r="G2738" s="9">
        <v>43185</v>
      </c>
      <c r="H2738" s="8" t="s">
        <v>511</v>
      </c>
      <c r="I2738" s="8" t="s">
        <v>56</v>
      </c>
      <c r="J2738" s="10" t="s">
        <v>24</v>
      </c>
      <c r="K2738" t="str">
        <f>_xlfn.XLOOKUP(A2738,attrition_cleaned!$A:$A,attrition_cleaned!$B:$B,"Missing")</f>
        <v>No</v>
      </c>
      <c r="L2738" s="9"/>
      <c r="M2738">
        <f>_xlfn.XLOOKUP(A2738,compensation_cleaned!$A:$A,compensation_cleaned!$B:$B,"Missing")</f>
        <v>705441</v>
      </c>
      <c r="N2738">
        <f>_xlfn.XLOOKUP(A2738,compensation_cleaned!$A:$A,compensation_cleaned!$C:$C,"Missing")</f>
        <v>94319</v>
      </c>
      <c r="O2738" t="str">
        <f>_xlfn.XLOOKUP(A2738,compensation_cleaned!$A:$A,compensation_cleaned!$D:$D,"Missing")</f>
        <v>L2</v>
      </c>
      <c r="P2738">
        <f>_xlfn.XLOOKUP(A2738,engagement_pivot!$A:$A,engagement_pivot!$B:$B,"Missing")</f>
        <v>4</v>
      </c>
      <c r="Q2738" t="str">
        <f>IF(
  _xlfn.XLOOKUP(A2738, engagement_pivot!A:A, engagement_pivot!C:C, 0) &gt; 0,
  "Yes",
  "No"
)</f>
        <v>Yes</v>
      </c>
      <c r="R2738">
        <f t="shared" si="210"/>
        <v>69</v>
      </c>
      <c r="S2738" t="str">
        <f t="shared" si="211"/>
        <v>37+ months</v>
      </c>
      <c r="T2738">
        <f>_xlfn.XLOOKUP(A2738,performance_pivot!$A:$A,performance_pivot!$B:$B,"Missing")</f>
        <v>3.25</v>
      </c>
      <c r="U2738">
        <f>_xlfn.XLOOKUP(A2738,compensation_cleaned!$A:$A,compensation_cleaned!$F:$F,"Missing")</f>
        <v>746435.40070921986</v>
      </c>
      <c r="V2738" t="str">
        <f t="shared" si="212"/>
        <v>Below Avg Pay</v>
      </c>
      <c r="W2738" t="str">
        <f t="shared" si="213"/>
        <v>Low/Avg Performer</v>
      </c>
      <c r="Y2738" t="str">
        <f t="shared" si="214"/>
        <v>Low Pay &amp; Low Performance</v>
      </c>
    </row>
    <row r="2739" spans="1:25">
      <c r="A2739" s="11" t="s">
        <v>2925</v>
      </c>
      <c r="B2739" s="12" t="s">
        <v>19</v>
      </c>
      <c r="C2739" s="12">
        <v>32</v>
      </c>
      <c r="D2739" s="12" t="s">
        <v>12</v>
      </c>
      <c r="E2739" s="12" t="s">
        <v>49</v>
      </c>
      <c r="F2739" s="12" t="s">
        <v>65</v>
      </c>
      <c r="G2739" s="13">
        <v>43453</v>
      </c>
      <c r="H2739" s="12" t="s">
        <v>66</v>
      </c>
      <c r="I2739" s="12" t="s">
        <v>23</v>
      </c>
      <c r="J2739" s="14" t="s">
        <v>24</v>
      </c>
      <c r="K2739" t="str">
        <f>_xlfn.XLOOKUP(A2739,attrition_cleaned!$A:$A,attrition_cleaned!$B:$B,"Missing")</f>
        <v>No</v>
      </c>
      <c r="L2739" s="13"/>
      <c r="M2739">
        <f>_xlfn.XLOOKUP(A2739,compensation_cleaned!$A:$A,compensation_cleaned!$B:$B,"Missing")</f>
        <v>908972</v>
      </c>
      <c r="N2739">
        <f>_xlfn.XLOOKUP(A2739,compensation_cleaned!$A:$A,compensation_cleaned!$C:$C,"Missing")</f>
        <v>79674</v>
      </c>
      <c r="O2739" t="str">
        <f>_xlfn.XLOOKUP(A2739,compensation_cleaned!$A:$A,compensation_cleaned!$D:$D,"Missing")</f>
        <v>L3</v>
      </c>
      <c r="P2739">
        <f>_xlfn.XLOOKUP(A2739,engagement_pivot!$A:$A,engagement_pivot!$B:$B,"Missing")</f>
        <v>2</v>
      </c>
      <c r="Q2739" t="str">
        <f>IF(
  _xlfn.XLOOKUP(A2739, engagement_pivot!A:A, engagement_pivot!C:C, 0) &gt; 0,
  "Yes",
  "No"
)</f>
        <v>Yes</v>
      </c>
      <c r="R2739">
        <f t="shared" si="210"/>
        <v>60</v>
      </c>
      <c r="S2739" t="str">
        <f t="shared" si="211"/>
        <v>37+ months</v>
      </c>
      <c r="T2739">
        <f>_xlfn.XLOOKUP(A2739,performance_pivot!$A:$A,performance_pivot!$B:$B,"Missing")</f>
        <v>4</v>
      </c>
      <c r="U2739">
        <f>_xlfn.XLOOKUP(A2739,compensation_cleaned!$A:$A,compensation_cleaned!$F:$F,"Missing")</f>
        <v>1044648.4727722772</v>
      </c>
      <c r="V2739" t="str">
        <f t="shared" si="212"/>
        <v>Below Avg Pay</v>
      </c>
      <c r="W2739" t="str">
        <f t="shared" si="213"/>
        <v>High Performer</v>
      </c>
      <c r="Y2739" t="str">
        <f t="shared" si="214"/>
        <v>Underpaid High Performer</v>
      </c>
    </row>
    <row r="2740" spans="1:25">
      <c r="A2740" s="7" t="s">
        <v>2926</v>
      </c>
      <c r="B2740" s="8" t="s">
        <v>11</v>
      </c>
      <c r="C2740" s="8">
        <v>34</v>
      </c>
      <c r="D2740" s="8" t="s">
        <v>12</v>
      </c>
      <c r="E2740" s="8" t="s">
        <v>33</v>
      </c>
      <c r="F2740" s="8" t="s">
        <v>112</v>
      </c>
      <c r="G2740" s="9">
        <v>45172</v>
      </c>
      <c r="H2740" s="8" t="s">
        <v>413</v>
      </c>
      <c r="I2740" s="8" t="s">
        <v>16</v>
      </c>
      <c r="J2740" s="10" t="s">
        <v>24</v>
      </c>
      <c r="K2740" t="str">
        <f>_xlfn.XLOOKUP(A2740,attrition_cleaned!$A:$A,attrition_cleaned!$B:$B,"Missing")</f>
        <v>No</v>
      </c>
      <c r="L2740" s="9"/>
      <c r="M2740">
        <f>_xlfn.XLOOKUP(A2740,compensation_cleaned!$A:$A,compensation_cleaned!$B:$B,"Missing")</f>
        <v>627011</v>
      </c>
      <c r="N2740">
        <f>_xlfn.XLOOKUP(A2740,compensation_cleaned!$A:$A,compensation_cleaned!$C:$C,"Missing")</f>
        <v>81738</v>
      </c>
      <c r="O2740" t="str">
        <f>_xlfn.XLOOKUP(A2740,compensation_cleaned!$A:$A,compensation_cleaned!$D:$D,"Missing")</f>
        <v>L2</v>
      </c>
      <c r="P2740">
        <f>_xlfn.XLOOKUP(A2740,engagement_pivot!$A:$A,engagement_pivot!$B:$B,"Missing")</f>
        <v>2</v>
      </c>
      <c r="Q2740" t="str">
        <f>IF(
  _xlfn.XLOOKUP(A2740, engagement_pivot!A:A, engagement_pivot!C:C, 0) &gt; 0,
  "Yes",
  "No"
)</f>
        <v>Yes</v>
      </c>
      <c r="R2740">
        <f t="shared" si="210"/>
        <v>3</v>
      </c>
      <c r="S2740" t="str">
        <f t="shared" si="211"/>
        <v>0–12 months</v>
      </c>
      <c r="T2740">
        <f>_xlfn.XLOOKUP(A2740,performance_pivot!$A:$A,performance_pivot!$B:$B,"Missing")</f>
        <v>4</v>
      </c>
      <c r="U2740">
        <f>_xlfn.XLOOKUP(A2740,compensation_cleaned!$A:$A,compensation_cleaned!$F:$F,"Missing")</f>
        <v>746435.40070921986</v>
      </c>
      <c r="V2740" t="str">
        <f t="shared" si="212"/>
        <v>Below Avg Pay</v>
      </c>
      <c r="W2740" t="str">
        <f t="shared" si="213"/>
        <v>High Performer</v>
      </c>
      <c r="Y2740" t="str">
        <f t="shared" si="214"/>
        <v>Underpaid High Performer</v>
      </c>
    </row>
    <row r="2741" spans="1:25">
      <c r="A2741" s="11" t="s">
        <v>2927</v>
      </c>
      <c r="B2741" s="12" t="s">
        <v>11</v>
      </c>
      <c r="C2741" s="12">
        <v>28</v>
      </c>
      <c r="D2741" s="12" t="s">
        <v>12</v>
      </c>
      <c r="E2741" s="12" t="s">
        <v>26</v>
      </c>
      <c r="F2741" s="12" t="s">
        <v>27</v>
      </c>
      <c r="G2741" s="13">
        <v>44444</v>
      </c>
      <c r="H2741" s="12" t="s">
        <v>128</v>
      </c>
      <c r="I2741" s="12" t="s">
        <v>56</v>
      </c>
      <c r="J2741" s="14" t="s">
        <v>24</v>
      </c>
      <c r="K2741" t="str">
        <f>_xlfn.XLOOKUP(A2741,attrition_cleaned!$A:$A,attrition_cleaned!$B:$B,"Missing")</f>
        <v>No</v>
      </c>
      <c r="L2741" s="13"/>
      <c r="M2741">
        <f>_xlfn.XLOOKUP(A2741,compensation_cleaned!$A:$A,compensation_cleaned!$B:$B,"Missing")</f>
        <v>506931</v>
      </c>
      <c r="N2741">
        <f>_xlfn.XLOOKUP(A2741,compensation_cleaned!$A:$A,compensation_cleaned!$C:$C,"Missing")</f>
        <v>49854</v>
      </c>
      <c r="O2741" t="str">
        <f>_xlfn.XLOOKUP(A2741,compensation_cleaned!$A:$A,compensation_cleaned!$D:$D,"Missing")</f>
        <v>L1</v>
      </c>
      <c r="P2741">
        <f>_xlfn.XLOOKUP(A2741,engagement_pivot!$A:$A,engagement_pivot!$B:$B,"Missing")</f>
        <v>3.5</v>
      </c>
      <c r="Q2741" t="str">
        <f>IF(
  _xlfn.XLOOKUP(A2741, engagement_pivot!A:A, engagement_pivot!C:C, 0) &gt; 0,
  "Yes",
  "No"
)</f>
        <v>Yes</v>
      </c>
      <c r="R2741">
        <f t="shared" si="210"/>
        <v>27</v>
      </c>
      <c r="S2741" t="str">
        <f t="shared" si="211"/>
        <v>13–36 months</v>
      </c>
      <c r="T2741">
        <f>_xlfn.XLOOKUP(A2741,performance_pivot!$A:$A,performance_pivot!$B:$B,"Missing")</f>
        <v>3.3333333333333335</v>
      </c>
      <c r="U2741">
        <f>_xlfn.XLOOKUP(A2741,compensation_cleaned!$A:$A,compensation_cleaned!$F:$F,"Missing")</f>
        <v>499723.03723404254</v>
      </c>
      <c r="V2741" t="str">
        <f t="shared" si="212"/>
        <v>Above Avg Pay</v>
      </c>
      <c r="W2741" t="str">
        <f t="shared" si="213"/>
        <v>Low/Avg Performer</v>
      </c>
      <c r="Y2741" t="str">
        <f t="shared" si="214"/>
        <v>Overpaid Low Performer</v>
      </c>
    </row>
    <row r="2742" spans="1:25">
      <c r="A2742" s="7" t="s">
        <v>2928</v>
      </c>
      <c r="B2742" s="8" t="s">
        <v>19</v>
      </c>
      <c r="C2742" s="8">
        <v>22</v>
      </c>
      <c r="D2742" s="8" t="s">
        <v>20</v>
      </c>
      <c r="E2742" s="8" t="s">
        <v>33</v>
      </c>
      <c r="F2742" s="8" t="s">
        <v>112</v>
      </c>
      <c r="G2742" s="9">
        <v>45031</v>
      </c>
      <c r="H2742" s="8" t="s">
        <v>28</v>
      </c>
      <c r="I2742" s="8" t="s">
        <v>16</v>
      </c>
      <c r="J2742" s="10" t="s">
        <v>24</v>
      </c>
      <c r="K2742" t="str">
        <f>_xlfn.XLOOKUP(A2742,attrition_cleaned!$A:$A,attrition_cleaned!$B:$B,"Missing")</f>
        <v>No</v>
      </c>
      <c r="L2742" s="9"/>
      <c r="M2742">
        <f>_xlfn.XLOOKUP(A2742,compensation_cleaned!$A:$A,compensation_cleaned!$B:$B,"Missing")</f>
        <v>733426</v>
      </c>
      <c r="N2742">
        <f>_xlfn.XLOOKUP(A2742,compensation_cleaned!$A:$A,compensation_cleaned!$C:$C,"Missing")</f>
        <v>58869</v>
      </c>
      <c r="O2742" t="str">
        <f>_xlfn.XLOOKUP(A2742,compensation_cleaned!$A:$A,compensation_cleaned!$D:$D,"Missing")</f>
        <v>L2</v>
      </c>
      <c r="P2742">
        <f>_xlfn.XLOOKUP(A2742,engagement_pivot!$A:$A,engagement_pivot!$B:$B,"Missing")</f>
        <v>3</v>
      </c>
      <c r="Q2742" t="str">
        <f>IF(
  _xlfn.XLOOKUP(A2742, engagement_pivot!A:A, engagement_pivot!C:C, 0) &gt; 0,
  "Yes",
  "No"
)</f>
        <v>Yes</v>
      </c>
      <c r="R2742">
        <f t="shared" si="210"/>
        <v>8</v>
      </c>
      <c r="S2742" t="str">
        <f t="shared" si="211"/>
        <v>0–12 months</v>
      </c>
      <c r="T2742">
        <f>_xlfn.XLOOKUP(A2742,performance_pivot!$A:$A,performance_pivot!$B:$B,"Missing")</f>
        <v>5</v>
      </c>
      <c r="U2742">
        <f>_xlfn.XLOOKUP(A2742,compensation_cleaned!$A:$A,compensation_cleaned!$F:$F,"Missing")</f>
        <v>746435.40070921986</v>
      </c>
      <c r="V2742" t="str">
        <f t="shared" si="212"/>
        <v>Below Avg Pay</v>
      </c>
      <c r="W2742" t="str">
        <f t="shared" si="213"/>
        <v>High Performer</v>
      </c>
      <c r="Y2742" t="str">
        <f t="shared" si="214"/>
        <v>Underpaid High Performer</v>
      </c>
    </row>
    <row r="2743" spans="1:25">
      <c r="A2743" s="11" t="s">
        <v>2929</v>
      </c>
      <c r="B2743" s="12" t="s">
        <v>11</v>
      </c>
      <c r="C2743" s="12">
        <v>24</v>
      </c>
      <c r="D2743" s="12" t="s">
        <v>20</v>
      </c>
      <c r="E2743" s="12" t="s">
        <v>13</v>
      </c>
      <c r="F2743" s="12" t="s">
        <v>14</v>
      </c>
      <c r="G2743" s="13">
        <v>43446</v>
      </c>
      <c r="H2743" s="12" t="s">
        <v>47</v>
      </c>
      <c r="I2743" s="12" t="s">
        <v>16</v>
      </c>
      <c r="J2743" s="14" t="s">
        <v>17</v>
      </c>
      <c r="K2743" t="str">
        <f>_xlfn.XLOOKUP(A2743,attrition_cleaned!$A:$A,attrition_cleaned!$B:$B,"Missing")</f>
        <v>No</v>
      </c>
      <c r="L2743" s="13"/>
      <c r="M2743">
        <f>_xlfn.XLOOKUP(A2743,compensation_cleaned!$A:$A,compensation_cleaned!$B:$B,"Missing")</f>
        <v>577930</v>
      </c>
      <c r="N2743">
        <f>_xlfn.XLOOKUP(A2743,compensation_cleaned!$A:$A,compensation_cleaned!$C:$C,"Missing")</f>
        <v>75269</v>
      </c>
      <c r="O2743" t="str">
        <f>_xlfn.XLOOKUP(A2743,compensation_cleaned!$A:$A,compensation_cleaned!$D:$D,"Missing")</f>
        <v>L1</v>
      </c>
      <c r="P2743">
        <f>_xlfn.XLOOKUP(A2743,engagement_pivot!$A:$A,engagement_pivot!$B:$B,"Missing")</f>
        <v>5</v>
      </c>
      <c r="Q2743" t="str">
        <f>IF(
  _xlfn.XLOOKUP(A2743, engagement_pivot!A:A, engagement_pivot!C:C, 0) &gt; 0,
  "Yes",
  "No"
)</f>
        <v>Yes</v>
      </c>
      <c r="R2743">
        <f t="shared" si="210"/>
        <v>60</v>
      </c>
      <c r="S2743" t="str">
        <f t="shared" si="211"/>
        <v>37+ months</v>
      </c>
      <c r="T2743">
        <f>_xlfn.XLOOKUP(A2743,performance_pivot!$A:$A,performance_pivot!$B:$B,"Missing")</f>
        <v>5</v>
      </c>
      <c r="U2743">
        <f>_xlfn.XLOOKUP(A2743,compensation_cleaned!$A:$A,compensation_cleaned!$F:$F,"Missing")</f>
        <v>499723.03723404254</v>
      </c>
      <c r="V2743" t="str">
        <f t="shared" si="212"/>
        <v>Above Avg Pay</v>
      </c>
      <c r="W2743" t="str">
        <f t="shared" si="213"/>
        <v>High Performer</v>
      </c>
      <c r="Y2743" t="str">
        <f t="shared" si="214"/>
        <v>Well Aligned</v>
      </c>
    </row>
    <row r="2744" spans="1:25">
      <c r="A2744" s="7" t="s">
        <v>2930</v>
      </c>
      <c r="B2744" s="8" t="s">
        <v>19</v>
      </c>
      <c r="C2744" s="8">
        <v>23</v>
      </c>
      <c r="D2744" s="8" t="s">
        <v>12</v>
      </c>
      <c r="E2744" s="8" t="s">
        <v>33</v>
      </c>
      <c r="F2744" s="8" t="s">
        <v>34</v>
      </c>
      <c r="G2744" s="9">
        <v>44458</v>
      </c>
      <c r="H2744" s="8" t="s">
        <v>239</v>
      </c>
      <c r="I2744" s="8" t="s">
        <v>23</v>
      </c>
      <c r="J2744" s="10" t="s">
        <v>24</v>
      </c>
      <c r="K2744" t="str">
        <f>_xlfn.XLOOKUP(A2744,attrition_cleaned!$A:$A,attrition_cleaned!$B:$B,"Missing")</f>
        <v>No</v>
      </c>
      <c r="L2744" s="9"/>
      <c r="M2744">
        <f>_xlfn.XLOOKUP(A2744,compensation_cleaned!$A:$A,compensation_cleaned!$B:$B,"Missing")</f>
        <v>1289633</v>
      </c>
      <c r="N2744">
        <f>_xlfn.XLOOKUP(A2744,compensation_cleaned!$A:$A,compensation_cleaned!$C:$C,"Missing")</f>
        <v>174028</v>
      </c>
      <c r="O2744" t="str">
        <f>_xlfn.XLOOKUP(A2744,compensation_cleaned!$A:$A,compensation_cleaned!$D:$D,"Missing")</f>
        <v>L4</v>
      </c>
      <c r="P2744">
        <f>_xlfn.XLOOKUP(A2744,engagement_pivot!$A:$A,engagement_pivot!$B:$B,"Missing")</f>
        <v>1</v>
      </c>
      <c r="Q2744" t="str">
        <f>IF(
  _xlfn.XLOOKUP(A2744, engagement_pivot!A:A, engagement_pivot!C:C, 0) &gt; 0,
  "Yes",
  "No"
)</f>
        <v>Yes</v>
      </c>
      <c r="R2744">
        <f t="shared" si="210"/>
        <v>27</v>
      </c>
      <c r="S2744" t="str">
        <f t="shared" si="211"/>
        <v>13–36 months</v>
      </c>
      <c r="T2744">
        <f>_xlfn.XLOOKUP(A2744,performance_pivot!$A:$A,performance_pivot!$B:$B,"Missing")</f>
        <v>3</v>
      </c>
      <c r="U2744">
        <f>_xlfn.XLOOKUP(A2744,compensation_cleaned!$A:$A,compensation_cleaned!$F:$F,"Missing")</f>
        <v>1044648.4727722772</v>
      </c>
      <c r="V2744" t="str">
        <f t="shared" si="212"/>
        <v>Above Avg Pay</v>
      </c>
      <c r="W2744" t="str">
        <f t="shared" si="213"/>
        <v>Low/Avg Performer</v>
      </c>
      <c r="Y2744" t="str">
        <f t="shared" si="214"/>
        <v>Overpaid Low Performer</v>
      </c>
    </row>
    <row r="2745" spans="1:25">
      <c r="A2745" s="11" t="s">
        <v>2931</v>
      </c>
      <c r="B2745" s="12" t="s">
        <v>19</v>
      </c>
      <c r="C2745" s="12">
        <v>41</v>
      </c>
      <c r="D2745" s="12" t="s">
        <v>20</v>
      </c>
      <c r="E2745" s="12" t="s">
        <v>33</v>
      </c>
      <c r="F2745" s="12" t="s">
        <v>112</v>
      </c>
      <c r="G2745" s="13">
        <v>44385</v>
      </c>
      <c r="H2745" s="12" t="s">
        <v>51</v>
      </c>
      <c r="I2745" s="12" t="s">
        <v>45</v>
      </c>
      <c r="J2745" s="14" t="s">
        <v>17</v>
      </c>
      <c r="K2745" t="str">
        <f>_xlfn.XLOOKUP(A2745,attrition_cleaned!$A:$A,attrition_cleaned!$B:$B,"Missing")</f>
        <v>Yes</v>
      </c>
      <c r="L2745" s="13">
        <v>44675</v>
      </c>
      <c r="M2745">
        <f>_xlfn.XLOOKUP(A2745,compensation_cleaned!$A:$A,compensation_cleaned!$B:$B,"Missing")</f>
        <v>978179</v>
      </c>
      <c r="N2745">
        <f>_xlfn.XLOOKUP(A2745,compensation_cleaned!$A:$A,compensation_cleaned!$C:$C,"Missing")</f>
        <v>62111</v>
      </c>
      <c r="O2745" t="str">
        <f>_xlfn.XLOOKUP(A2745,compensation_cleaned!$A:$A,compensation_cleaned!$D:$D,"Missing")</f>
        <v>L3</v>
      </c>
      <c r="P2745">
        <f>_xlfn.XLOOKUP(A2745,engagement_pivot!$A:$A,engagement_pivot!$B:$B,"Missing")</f>
        <v>5</v>
      </c>
      <c r="Q2745" t="str">
        <f>IF(
  _xlfn.XLOOKUP(A2745, engagement_pivot!A:A, engagement_pivot!C:C, 0) &gt; 0,
  "Yes",
  "No"
)</f>
        <v>Yes</v>
      </c>
      <c r="R2745">
        <f t="shared" si="210"/>
        <v>9</v>
      </c>
      <c r="S2745" t="str">
        <f t="shared" si="211"/>
        <v>0–12 months</v>
      </c>
      <c r="T2745">
        <f>_xlfn.XLOOKUP(A2745,performance_pivot!$A:$A,performance_pivot!$B:$B,"Missing")</f>
        <v>4</v>
      </c>
      <c r="U2745">
        <f>_xlfn.XLOOKUP(A2745,compensation_cleaned!$A:$A,compensation_cleaned!$F:$F,"Missing")</f>
        <v>1044648.4727722772</v>
      </c>
      <c r="V2745" t="str">
        <f t="shared" si="212"/>
        <v>Below Avg Pay</v>
      </c>
      <c r="W2745" t="str">
        <f t="shared" si="213"/>
        <v>High Performer</v>
      </c>
      <c r="Y2745" t="str">
        <f t="shared" si="214"/>
        <v>Underpaid High Performer</v>
      </c>
    </row>
    <row r="2746" spans="1:25">
      <c r="A2746" s="7" t="s">
        <v>2932</v>
      </c>
      <c r="B2746" s="8" t="s">
        <v>19</v>
      </c>
      <c r="C2746" s="8">
        <v>40</v>
      </c>
      <c r="D2746" s="8" t="s">
        <v>12</v>
      </c>
      <c r="E2746" s="8" t="s">
        <v>13</v>
      </c>
      <c r="F2746" s="8" t="s">
        <v>21</v>
      </c>
      <c r="G2746" s="9">
        <v>43200</v>
      </c>
      <c r="H2746" s="8" t="s">
        <v>78</v>
      </c>
      <c r="I2746" s="8" t="s">
        <v>45</v>
      </c>
      <c r="J2746" s="10" t="s">
        <v>24</v>
      </c>
      <c r="K2746" t="str">
        <f>_xlfn.XLOOKUP(A2746,attrition_cleaned!$A:$A,attrition_cleaned!$B:$B,"Missing")</f>
        <v>No</v>
      </c>
      <c r="L2746" s="9"/>
      <c r="M2746">
        <f>_xlfn.XLOOKUP(A2746,compensation_cleaned!$A:$A,compensation_cleaned!$B:$B,"Missing")</f>
        <v>1890835</v>
      </c>
      <c r="N2746">
        <f>_xlfn.XLOOKUP(A2746,compensation_cleaned!$A:$A,compensation_cleaned!$C:$C,"Missing")</f>
        <v>171304</v>
      </c>
      <c r="O2746" t="str">
        <f>_xlfn.XLOOKUP(A2746,compensation_cleaned!$A:$A,compensation_cleaned!$D:$D,"Missing")</f>
        <v>L5</v>
      </c>
      <c r="P2746">
        <f>_xlfn.XLOOKUP(A2746,engagement_pivot!$A:$A,engagement_pivot!$B:$B,"Missing")</f>
        <v>3</v>
      </c>
      <c r="Q2746" t="str">
        <f>IF(
  _xlfn.XLOOKUP(A2746, engagement_pivot!A:A, engagement_pivot!C:C, 0) &gt; 0,
  "Yes",
  "No"
)</f>
        <v>Yes</v>
      </c>
      <c r="R2746">
        <f t="shared" si="210"/>
        <v>68</v>
      </c>
      <c r="S2746" t="str">
        <f t="shared" si="211"/>
        <v>37+ months</v>
      </c>
      <c r="T2746">
        <f>_xlfn.XLOOKUP(A2746,performance_pivot!$A:$A,performance_pivot!$B:$B,"Missing")</f>
        <v>4</v>
      </c>
      <c r="U2746">
        <f>_xlfn.XLOOKUP(A2746,compensation_cleaned!$A:$A,compensation_cleaned!$F:$F,"Missing")</f>
        <v>1044648.4727722772</v>
      </c>
      <c r="V2746" t="str">
        <f t="shared" si="212"/>
        <v>Above Avg Pay</v>
      </c>
      <c r="W2746" t="str">
        <f t="shared" si="213"/>
        <v>High Performer</v>
      </c>
      <c r="Y2746" t="str">
        <f t="shared" si="214"/>
        <v>Well Aligned</v>
      </c>
    </row>
    <row r="2747" spans="1:25">
      <c r="A2747" s="11" t="s">
        <v>2933</v>
      </c>
      <c r="B2747" s="12" t="s">
        <v>19</v>
      </c>
      <c r="C2747" s="12">
        <v>32</v>
      </c>
      <c r="D2747" s="12" t="s">
        <v>20</v>
      </c>
      <c r="E2747" s="12" t="s">
        <v>37</v>
      </c>
      <c r="F2747" s="12" t="s">
        <v>38</v>
      </c>
      <c r="G2747" s="13">
        <v>45069</v>
      </c>
      <c r="H2747" s="12" t="s">
        <v>185</v>
      </c>
      <c r="I2747" s="12" t="s">
        <v>45</v>
      </c>
      <c r="J2747" s="14" t="s">
        <v>17</v>
      </c>
      <c r="K2747" t="str">
        <f>_xlfn.XLOOKUP(A2747,attrition_cleaned!$A:$A,attrition_cleaned!$B:$B,"Missing")</f>
        <v>No</v>
      </c>
      <c r="L2747" s="13"/>
      <c r="M2747">
        <f>_xlfn.XLOOKUP(A2747,compensation_cleaned!$A:$A,compensation_cleaned!$B:$B,"Missing")</f>
        <v>1471990</v>
      </c>
      <c r="N2747">
        <f>_xlfn.XLOOKUP(A2747,compensation_cleaned!$A:$A,compensation_cleaned!$C:$C,"Missing")</f>
        <v>141495</v>
      </c>
      <c r="O2747" t="str">
        <f>_xlfn.XLOOKUP(A2747,compensation_cleaned!$A:$A,compensation_cleaned!$D:$D,"Missing")</f>
        <v>L4</v>
      </c>
      <c r="P2747">
        <f>_xlfn.XLOOKUP(A2747,engagement_pivot!$A:$A,engagement_pivot!$B:$B,"Missing")</f>
        <v>5</v>
      </c>
      <c r="Q2747" t="str">
        <f>IF(
  _xlfn.XLOOKUP(A2747, engagement_pivot!A:A, engagement_pivot!C:C, 0) &gt; 0,
  "Yes",
  "No"
)</f>
        <v>Yes</v>
      </c>
      <c r="R2747">
        <f t="shared" si="210"/>
        <v>7</v>
      </c>
      <c r="S2747" t="str">
        <f t="shared" si="211"/>
        <v>0–12 months</v>
      </c>
      <c r="T2747">
        <f>_xlfn.XLOOKUP(A2747,performance_pivot!$A:$A,performance_pivot!$B:$B,"Missing")</f>
        <v>4.25</v>
      </c>
      <c r="U2747">
        <f>_xlfn.XLOOKUP(A2747,compensation_cleaned!$A:$A,compensation_cleaned!$F:$F,"Missing")</f>
        <v>1044648.4727722772</v>
      </c>
      <c r="V2747" t="str">
        <f t="shared" si="212"/>
        <v>Above Avg Pay</v>
      </c>
      <c r="W2747" t="str">
        <f t="shared" si="213"/>
        <v>High Performer</v>
      </c>
      <c r="Y2747" t="str">
        <f t="shared" si="214"/>
        <v>Well Aligned</v>
      </c>
    </row>
    <row r="2748" spans="1:25">
      <c r="A2748" s="7" t="s">
        <v>2934</v>
      </c>
      <c r="B2748" s="8" t="s">
        <v>11</v>
      </c>
      <c r="C2748" s="8">
        <v>43</v>
      </c>
      <c r="D2748" s="8" t="s">
        <v>20</v>
      </c>
      <c r="E2748" s="8" t="s">
        <v>13</v>
      </c>
      <c r="F2748" s="8" t="s">
        <v>14</v>
      </c>
      <c r="G2748" s="9">
        <v>44519</v>
      </c>
      <c r="H2748" s="8" t="s">
        <v>69</v>
      </c>
      <c r="I2748" s="8" t="s">
        <v>45</v>
      </c>
      <c r="J2748" s="10" t="s">
        <v>24</v>
      </c>
      <c r="K2748" t="str">
        <f>_xlfn.XLOOKUP(A2748,attrition_cleaned!$A:$A,attrition_cleaned!$B:$B,"Missing")</f>
        <v>No</v>
      </c>
      <c r="L2748" s="9"/>
      <c r="M2748">
        <f>_xlfn.XLOOKUP(A2748,compensation_cleaned!$A:$A,compensation_cleaned!$B:$B,"Missing")</f>
        <v>1113254</v>
      </c>
      <c r="N2748">
        <f>_xlfn.XLOOKUP(A2748,compensation_cleaned!$A:$A,compensation_cleaned!$C:$C,"Missing")</f>
        <v>91031</v>
      </c>
      <c r="O2748" t="str">
        <f>_xlfn.XLOOKUP(A2748,compensation_cleaned!$A:$A,compensation_cleaned!$D:$D,"Missing")</f>
        <v>L3</v>
      </c>
      <c r="P2748">
        <f>_xlfn.XLOOKUP(A2748,engagement_pivot!$A:$A,engagement_pivot!$B:$B,"Missing")</f>
        <v>4</v>
      </c>
      <c r="Q2748" t="str">
        <f>IF(
  _xlfn.XLOOKUP(A2748, engagement_pivot!A:A, engagement_pivot!C:C, 0) &gt; 0,
  "Yes",
  "No"
)</f>
        <v>Yes</v>
      </c>
      <c r="R2748">
        <f t="shared" si="210"/>
        <v>25</v>
      </c>
      <c r="S2748" t="str">
        <f t="shared" si="211"/>
        <v>13–36 months</v>
      </c>
      <c r="T2748">
        <f>_xlfn.XLOOKUP(A2748,performance_pivot!$A:$A,performance_pivot!$B:$B,"Missing")</f>
        <v>4</v>
      </c>
      <c r="U2748">
        <f>_xlfn.XLOOKUP(A2748,compensation_cleaned!$A:$A,compensation_cleaned!$F:$F,"Missing")</f>
        <v>1044648.4727722772</v>
      </c>
      <c r="V2748" t="str">
        <f t="shared" si="212"/>
        <v>Above Avg Pay</v>
      </c>
      <c r="W2748" t="str">
        <f t="shared" si="213"/>
        <v>High Performer</v>
      </c>
      <c r="Y2748" t="str">
        <f t="shared" si="214"/>
        <v>Well Aligned</v>
      </c>
    </row>
    <row r="2749" spans="1:25">
      <c r="A2749" s="11" t="s">
        <v>2935</v>
      </c>
      <c r="B2749" s="12" t="s">
        <v>11</v>
      </c>
      <c r="C2749" s="12">
        <v>29</v>
      </c>
      <c r="D2749" s="12" t="s">
        <v>20</v>
      </c>
      <c r="E2749" s="12" t="s">
        <v>26</v>
      </c>
      <c r="F2749" s="12" t="s">
        <v>27</v>
      </c>
      <c r="G2749" s="13">
        <v>45166</v>
      </c>
      <c r="H2749" s="12" t="s">
        <v>444</v>
      </c>
      <c r="I2749" s="12" t="s">
        <v>31</v>
      </c>
      <c r="J2749" s="14" t="s">
        <v>24</v>
      </c>
      <c r="K2749" t="str">
        <f>_xlfn.XLOOKUP(A2749,attrition_cleaned!$A:$A,attrition_cleaned!$B:$B,"Missing")</f>
        <v>No</v>
      </c>
      <c r="L2749" s="13"/>
      <c r="M2749">
        <f>_xlfn.XLOOKUP(A2749,compensation_cleaned!$A:$A,compensation_cleaned!$B:$B,"Missing")</f>
        <v>882329</v>
      </c>
      <c r="N2749">
        <f>_xlfn.XLOOKUP(A2749,compensation_cleaned!$A:$A,compensation_cleaned!$C:$C,"Missing")</f>
        <v>53832</v>
      </c>
      <c r="O2749" t="str">
        <f>_xlfn.XLOOKUP(A2749,compensation_cleaned!$A:$A,compensation_cleaned!$D:$D,"Missing")</f>
        <v>L2</v>
      </c>
      <c r="P2749">
        <f>_xlfn.XLOOKUP(A2749,engagement_pivot!$A:$A,engagement_pivot!$B:$B,"Missing")</f>
        <v>2.3333333333333335</v>
      </c>
      <c r="Q2749" t="str">
        <f>IF(
  _xlfn.XLOOKUP(A2749, engagement_pivot!A:A, engagement_pivot!C:C, 0) &gt; 0,
  "Yes",
  "No"
)</f>
        <v>Yes</v>
      </c>
      <c r="R2749">
        <f t="shared" si="210"/>
        <v>4</v>
      </c>
      <c r="S2749" t="str">
        <f t="shared" si="211"/>
        <v>0–12 months</v>
      </c>
      <c r="T2749">
        <f>_xlfn.XLOOKUP(A2749,performance_pivot!$A:$A,performance_pivot!$B:$B,"Missing")</f>
        <v>3</v>
      </c>
      <c r="U2749">
        <f>_xlfn.XLOOKUP(A2749,compensation_cleaned!$A:$A,compensation_cleaned!$F:$F,"Missing")</f>
        <v>746435.40070921986</v>
      </c>
      <c r="V2749" t="str">
        <f t="shared" si="212"/>
        <v>Above Avg Pay</v>
      </c>
      <c r="W2749" t="str">
        <f t="shared" si="213"/>
        <v>Low/Avg Performer</v>
      </c>
      <c r="Y2749" t="str">
        <f t="shared" si="214"/>
        <v>Overpaid Low Performer</v>
      </c>
    </row>
    <row r="2750" spans="1:25">
      <c r="A2750" s="7" t="s">
        <v>2936</v>
      </c>
      <c r="B2750" s="8" t="s">
        <v>19</v>
      </c>
      <c r="C2750" s="8">
        <v>30</v>
      </c>
      <c r="D2750" s="8" t="s">
        <v>12</v>
      </c>
      <c r="E2750" s="8" t="s">
        <v>13</v>
      </c>
      <c r="F2750" s="8" t="s">
        <v>21</v>
      </c>
      <c r="G2750" s="9">
        <v>45256</v>
      </c>
      <c r="H2750" s="8" t="s">
        <v>203</v>
      </c>
      <c r="I2750" s="8" t="s">
        <v>45</v>
      </c>
      <c r="J2750" s="10" t="s">
        <v>24</v>
      </c>
      <c r="K2750" t="str">
        <f>_xlfn.XLOOKUP(A2750,attrition_cleaned!$A:$A,attrition_cleaned!$B:$B,"Missing")</f>
        <v>No</v>
      </c>
      <c r="L2750" s="9"/>
      <c r="M2750">
        <f>_xlfn.XLOOKUP(A2750,compensation_cleaned!$A:$A,compensation_cleaned!$B:$B,"Missing")</f>
        <v>483479</v>
      </c>
      <c r="N2750">
        <f>_xlfn.XLOOKUP(A2750,compensation_cleaned!$A:$A,compensation_cleaned!$C:$C,"Missing")</f>
        <v>46004</v>
      </c>
      <c r="O2750" t="str">
        <f>_xlfn.XLOOKUP(A2750,compensation_cleaned!$A:$A,compensation_cleaned!$D:$D,"Missing")</f>
        <v>L1</v>
      </c>
      <c r="P2750">
        <f>_xlfn.XLOOKUP(A2750,engagement_pivot!$A:$A,engagement_pivot!$B:$B,"Missing")</f>
        <v>2.5</v>
      </c>
      <c r="Q2750" t="str">
        <f>IF(
  _xlfn.XLOOKUP(A2750, engagement_pivot!A:A, engagement_pivot!C:C, 0) &gt; 0,
  "Yes",
  "No"
)</f>
        <v>Yes</v>
      </c>
      <c r="R2750">
        <f t="shared" si="210"/>
        <v>1</v>
      </c>
      <c r="S2750" t="str">
        <f t="shared" si="211"/>
        <v>0–12 months</v>
      </c>
      <c r="T2750">
        <f>_xlfn.XLOOKUP(A2750,performance_pivot!$A:$A,performance_pivot!$B:$B,"Missing")</f>
        <v>3.75</v>
      </c>
      <c r="U2750">
        <f>_xlfn.XLOOKUP(A2750,compensation_cleaned!$A:$A,compensation_cleaned!$F:$F,"Missing")</f>
        <v>499723.03723404254</v>
      </c>
      <c r="V2750" t="str">
        <f t="shared" si="212"/>
        <v>Below Avg Pay</v>
      </c>
      <c r="W2750" t="str">
        <f t="shared" si="213"/>
        <v>Low/Avg Performer</v>
      </c>
      <c r="Y2750" t="str">
        <f t="shared" si="214"/>
        <v>Low Pay &amp; Low Performance</v>
      </c>
    </row>
    <row r="2751" spans="1:25">
      <c r="A2751" s="11" t="s">
        <v>2937</v>
      </c>
      <c r="B2751" s="12" t="s">
        <v>11</v>
      </c>
      <c r="C2751" s="12">
        <v>35</v>
      </c>
      <c r="D2751" s="12" t="s">
        <v>20</v>
      </c>
      <c r="E2751" s="12" t="s">
        <v>37</v>
      </c>
      <c r="F2751" s="12" t="s">
        <v>43</v>
      </c>
      <c r="G2751" s="13">
        <v>43898</v>
      </c>
      <c r="H2751" s="12" t="s">
        <v>76</v>
      </c>
      <c r="I2751" s="12" t="s">
        <v>45</v>
      </c>
      <c r="J2751" s="14" t="s">
        <v>24</v>
      </c>
      <c r="K2751" t="str">
        <f>_xlfn.XLOOKUP(A2751,attrition_cleaned!$A:$A,attrition_cleaned!$B:$B,"Missing")</f>
        <v>No</v>
      </c>
      <c r="L2751" s="13"/>
      <c r="M2751">
        <f>_xlfn.XLOOKUP(A2751,compensation_cleaned!$A:$A,compensation_cleaned!$B:$B,"Missing")</f>
        <v>1566134</v>
      </c>
      <c r="N2751">
        <f>_xlfn.XLOOKUP(A2751,compensation_cleaned!$A:$A,compensation_cleaned!$C:$C,"Missing")</f>
        <v>95219</v>
      </c>
      <c r="O2751" t="str">
        <f>_xlfn.XLOOKUP(A2751,compensation_cleaned!$A:$A,compensation_cleaned!$D:$D,"Missing")</f>
        <v>L4</v>
      </c>
      <c r="P2751">
        <f>_xlfn.XLOOKUP(A2751,engagement_pivot!$A:$A,engagement_pivot!$B:$B,"Missing")</f>
        <v>4.5</v>
      </c>
      <c r="Q2751" t="str">
        <f>IF(
  _xlfn.XLOOKUP(A2751, engagement_pivot!A:A, engagement_pivot!C:C, 0) &gt; 0,
  "Yes",
  "No"
)</f>
        <v>Yes</v>
      </c>
      <c r="R2751">
        <f t="shared" si="210"/>
        <v>45</v>
      </c>
      <c r="S2751" t="str">
        <f t="shared" si="211"/>
        <v>37+ months</v>
      </c>
      <c r="T2751">
        <f>_xlfn.XLOOKUP(A2751,performance_pivot!$A:$A,performance_pivot!$B:$B,"Missing")</f>
        <v>3.75</v>
      </c>
      <c r="U2751">
        <f>_xlfn.XLOOKUP(A2751,compensation_cleaned!$A:$A,compensation_cleaned!$F:$F,"Missing")</f>
        <v>1044648.4727722772</v>
      </c>
      <c r="V2751" t="str">
        <f t="shared" si="212"/>
        <v>Above Avg Pay</v>
      </c>
      <c r="W2751" t="str">
        <f t="shared" si="213"/>
        <v>Low/Avg Performer</v>
      </c>
      <c r="Y2751" t="str">
        <f t="shared" si="214"/>
        <v>Overpaid Low Performer</v>
      </c>
    </row>
    <row r="2752" spans="1:25">
      <c r="A2752" s="7" t="s">
        <v>2938</v>
      </c>
      <c r="B2752" s="8" t="s">
        <v>19</v>
      </c>
      <c r="C2752" s="8">
        <v>25</v>
      </c>
      <c r="D2752" s="8" t="s">
        <v>20</v>
      </c>
      <c r="E2752" s="8" t="s">
        <v>33</v>
      </c>
      <c r="F2752" s="8" t="s">
        <v>112</v>
      </c>
      <c r="G2752" s="9">
        <v>45108</v>
      </c>
      <c r="H2752" s="8" t="s">
        <v>185</v>
      </c>
      <c r="I2752" s="8" t="s">
        <v>45</v>
      </c>
      <c r="J2752" s="10" t="s">
        <v>17</v>
      </c>
      <c r="K2752" t="str">
        <f>_xlfn.XLOOKUP(A2752,attrition_cleaned!$A:$A,attrition_cleaned!$B:$B,"Missing")</f>
        <v>No</v>
      </c>
      <c r="L2752" s="9"/>
      <c r="M2752">
        <f>_xlfn.XLOOKUP(A2752,compensation_cleaned!$A:$A,compensation_cleaned!$B:$B,"Missing")</f>
        <v>1166412</v>
      </c>
      <c r="N2752">
        <f>_xlfn.XLOOKUP(A2752,compensation_cleaned!$A:$A,compensation_cleaned!$C:$C,"Missing")</f>
        <v>174313</v>
      </c>
      <c r="O2752" t="str">
        <f>_xlfn.XLOOKUP(A2752,compensation_cleaned!$A:$A,compensation_cleaned!$D:$D,"Missing")</f>
        <v>L3</v>
      </c>
      <c r="P2752">
        <f>_xlfn.XLOOKUP(A2752,engagement_pivot!$A:$A,engagement_pivot!$B:$B,"Missing")</f>
        <v>4</v>
      </c>
      <c r="Q2752" t="str">
        <f>IF(
  _xlfn.XLOOKUP(A2752, engagement_pivot!A:A, engagement_pivot!C:C, 0) &gt; 0,
  "Yes",
  "No"
)</f>
        <v>Yes</v>
      </c>
      <c r="R2752">
        <f t="shared" si="210"/>
        <v>5</v>
      </c>
      <c r="S2752" t="str">
        <f t="shared" si="211"/>
        <v>0–12 months</v>
      </c>
      <c r="T2752">
        <f>_xlfn.XLOOKUP(A2752,performance_pivot!$A:$A,performance_pivot!$B:$B,"Missing")</f>
        <v>3.6666666666666665</v>
      </c>
      <c r="U2752">
        <f>_xlfn.XLOOKUP(A2752,compensation_cleaned!$A:$A,compensation_cleaned!$F:$F,"Missing")</f>
        <v>1044648.4727722772</v>
      </c>
      <c r="V2752" t="str">
        <f t="shared" si="212"/>
        <v>Above Avg Pay</v>
      </c>
      <c r="W2752" t="str">
        <f t="shared" si="213"/>
        <v>Low/Avg Performer</v>
      </c>
      <c r="Y2752" t="str">
        <f t="shared" si="214"/>
        <v>Overpaid Low Performer</v>
      </c>
    </row>
    <row r="2753" spans="1:25">
      <c r="A2753" s="11" t="s">
        <v>2939</v>
      </c>
      <c r="B2753" s="12" t="s">
        <v>19</v>
      </c>
      <c r="C2753" s="12">
        <v>40</v>
      </c>
      <c r="D2753" s="12" t="s">
        <v>20</v>
      </c>
      <c r="E2753" s="12" t="s">
        <v>37</v>
      </c>
      <c r="F2753" s="12" t="s">
        <v>43</v>
      </c>
      <c r="G2753" s="13">
        <v>43006</v>
      </c>
      <c r="H2753" s="12" t="s">
        <v>131</v>
      </c>
      <c r="I2753" s="12" t="s">
        <v>56</v>
      </c>
      <c r="J2753" s="14" t="s">
        <v>24</v>
      </c>
      <c r="K2753" t="str">
        <f>_xlfn.XLOOKUP(A2753,attrition_cleaned!$A:$A,attrition_cleaned!$B:$B,"Missing")</f>
        <v>No</v>
      </c>
      <c r="L2753" s="13"/>
      <c r="M2753">
        <f>_xlfn.XLOOKUP(A2753,compensation_cleaned!$A:$A,compensation_cleaned!$B:$B,"Missing")</f>
        <v>531318</v>
      </c>
      <c r="N2753">
        <f>_xlfn.XLOOKUP(A2753,compensation_cleaned!$A:$A,compensation_cleaned!$C:$C,"Missing")</f>
        <v>44693</v>
      </c>
      <c r="O2753" t="str">
        <f>_xlfn.XLOOKUP(A2753,compensation_cleaned!$A:$A,compensation_cleaned!$D:$D,"Missing")</f>
        <v>L1</v>
      </c>
      <c r="P2753">
        <f>_xlfn.XLOOKUP(A2753,engagement_pivot!$A:$A,engagement_pivot!$B:$B,"Missing")</f>
        <v>3</v>
      </c>
      <c r="Q2753" t="str">
        <f>IF(
  _xlfn.XLOOKUP(A2753, engagement_pivot!A:A, engagement_pivot!C:C, 0) &gt; 0,
  "Yes",
  "No"
)</f>
        <v>Yes</v>
      </c>
      <c r="R2753">
        <f t="shared" si="210"/>
        <v>75</v>
      </c>
      <c r="S2753" t="str">
        <f t="shared" si="211"/>
        <v>37+ months</v>
      </c>
      <c r="T2753">
        <f>_xlfn.XLOOKUP(A2753,performance_pivot!$A:$A,performance_pivot!$B:$B,"Missing")</f>
        <v>3.75</v>
      </c>
      <c r="U2753">
        <f>_xlfn.XLOOKUP(A2753,compensation_cleaned!$A:$A,compensation_cleaned!$F:$F,"Missing")</f>
        <v>499723.03723404254</v>
      </c>
      <c r="V2753" t="str">
        <f t="shared" si="212"/>
        <v>Above Avg Pay</v>
      </c>
      <c r="W2753" t="str">
        <f t="shared" si="213"/>
        <v>Low/Avg Performer</v>
      </c>
      <c r="Y2753" t="str">
        <f t="shared" si="214"/>
        <v>Overpaid Low Performer</v>
      </c>
    </row>
    <row r="2754" spans="1:25">
      <c r="A2754" s="7" t="s">
        <v>2940</v>
      </c>
      <c r="B2754" s="8" t="s">
        <v>19</v>
      </c>
      <c r="C2754" s="8">
        <v>30</v>
      </c>
      <c r="D2754" s="8" t="s">
        <v>12</v>
      </c>
      <c r="E2754" s="8" t="s">
        <v>37</v>
      </c>
      <c r="F2754" s="8" t="s">
        <v>38</v>
      </c>
      <c r="G2754" s="9">
        <v>45057</v>
      </c>
      <c r="H2754" s="8" t="s">
        <v>422</v>
      </c>
      <c r="I2754" s="8" t="s">
        <v>45</v>
      </c>
      <c r="J2754" s="10" t="s">
        <v>24</v>
      </c>
      <c r="K2754" t="str">
        <f>_xlfn.XLOOKUP(A2754,attrition_cleaned!$A:$A,attrition_cleaned!$B:$B,"Missing")</f>
        <v>No</v>
      </c>
      <c r="L2754" s="9"/>
      <c r="M2754">
        <f>_xlfn.XLOOKUP(A2754,compensation_cleaned!$A:$A,compensation_cleaned!$B:$B,"Missing")</f>
        <v>694892</v>
      </c>
      <c r="N2754">
        <f>_xlfn.XLOOKUP(A2754,compensation_cleaned!$A:$A,compensation_cleaned!$C:$C,"Missing")</f>
        <v>98163</v>
      </c>
      <c r="O2754" t="str">
        <f>_xlfn.XLOOKUP(A2754,compensation_cleaned!$A:$A,compensation_cleaned!$D:$D,"Missing")</f>
        <v>L2</v>
      </c>
      <c r="P2754">
        <f>_xlfn.XLOOKUP(A2754,engagement_pivot!$A:$A,engagement_pivot!$B:$B,"Missing")</f>
        <v>3</v>
      </c>
      <c r="Q2754" t="str">
        <f>IF(
  _xlfn.XLOOKUP(A2754, engagement_pivot!A:A, engagement_pivot!C:C, 0) &gt; 0,
  "Yes",
  "No"
)</f>
        <v>Yes</v>
      </c>
      <c r="R2754">
        <f t="shared" si="210"/>
        <v>7</v>
      </c>
      <c r="S2754" t="str">
        <f t="shared" si="211"/>
        <v>0–12 months</v>
      </c>
      <c r="T2754">
        <f>_xlfn.XLOOKUP(A2754,performance_pivot!$A:$A,performance_pivot!$B:$B,"Missing")</f>
        <v>4.333333333333333</v>
      </c>
      <c r="U2754">
        <f>_xlfn.XLOOKUP(A2754,compensation_cleaned!$A:$A,compensation_cleaned!$F:$F,"Missing")</f>
        <v>746435.40070921986</v>
      </c>
      <c r="V2754" t="str">
        <f t="shared" si="212"/>
        <v>Below Avg Pay</v>
      </c>
      <c r="W2754" t="str">
        <f t="shared" si="213"/>
        <v>High Performer</v>
      </c>
      <c r="Y2754" t="str">
        <f t="shared" si="214"/>
        <v>Underpaid High Performer</v>
      </c>
    </row>
    <row r="2755" spans="1:25">
      <c r="A2755" s="11" t="s">
        <v>2941</v>
      </c>
      <c r="B2755" s="12" t="s">
        <v>19</v>
      </c>
      <c r="C2755" s="12">
        <v>41</v>
      </c>
      <c r="D2755" s="12" t="s">
        <v>12</v>
      </c>
      <c r="E2755" s="12" t="s">
        <v>26</v>
      </c>
      <c r="F2755" s="12" t="s">
        <v>27</v>
      </c>
      <c r="G2755" s="13">
        <v>43642</v>
      </c>
      <c r="H2755" s="12" t="s">
        <v>35</v>
      </c>
      <c r="I2755" s="12" t="s">
        <v>45</v>
      </c>
      <c r="J2755" s="14" t="s">
        <v>17</v>
      </c>
      <c r="K2755" t="str">
        <f>_xlfn.XLOOKUP(A2755,attrition_cleaned!$A:$A,attrition_cleaned!$B:$B,"Missing")</f>
        <v>Yes</v>
      </c>
      <c r="L2755" s="13">
        <v>44785</v>
      </c>
      <c r="M2755">
        <f>_xlfn.XLOOKUP(A2755,compensation_cleaned!$A:$A,compensation_cleaned!$B:$B,"Missing")</f>
        <v>1251866</v>
      </c>
      <c r="N2755">
        <f>_xlfn.XLOOKUP(A2755,compensation_cleaned!$A:$A,compensation_cleaned!$C:$C,"Missing")</f>
        <v>85857</v>
      </c>
      <c r="O2755" t="str">
        <f>_xlfn.XLOOKUP(A2755,compensation_cleaned!$A:$A,compensation_cleaned!$D:$D,"Missing")</f>
        <v>L4</v>
      </c>
      <c r="P2755">
        <f>_xlfn.XLOOKUP(A2755,engagement_pivot!$A:$A,engagement_pivot!$B:$B,"Missing")</f>
        <v>3.6666666666666665</v>
      </c>
      <c r="Q2755" t="str">
        <f>IF(
  _xlfn.XLOOKUP(A2755, engagement_pivot!A:A, engagement_pivot!C:C, 0) &gt; 0,
  "Yes",
  "No"
)</f>
        <v>Yes</v>
      </c>
      <c r="R2755">
        <f t="shared" ref="R2755:R2818" si="215">IF(K2755="Yes",DATEDIF(G2755,L2755,"M"),DATEDIF(G2755,DATE(2023,12,31),"M"))</f>
        <v>37</v>
      </c>
      <c r="S2755" t="str">
        <f t="shared" ref="S2755:S2818" si="216">IF(R2755&lt;=12,"0–12 months",
 IF(R2755&lt;=36,"13–36 months","37+ months"))</f>
        <v>37+ months</v>
      </c>
      <c r="T2755">
        <f>_xlfn.XLOOKUP(A2755,performance_pivot!$A:$A,performance_pivot!$B:$B,"Missing")</f>
        <v>3.3333333333333335</v>
      </c>
      <c r="U2755">
        <f>_xlfn.XLOOKUP(A2755,compensation_cleaned!$A:$A,compensation_cleaned!$F:$F,"Missing")</f>
        <v>1044648.4727722772</v>
      </c>
      <c r="V2755" t="str">
        <f t="shared" ref="V2755:V2818" si="217">IF(M2755&gt;U2755,"Above Avg Pay","Below Avg Pay")</f>
        <v>Above Avg Pay</v>
      </c>
      <c r="W2755" t="str">
        <f t="shared" ref="W2755:W2818" si="218">IF(T2755&gt;=4,"High Performer","Low/Avg Performer")</f>
        <v>Low/Avg Performer</v>
      </c>
      <c r="Y2755" t="str">
        <f t="shared" si="214"/>
        <v>Overpaid Low Performer</v>
      </c>
    </row>
    <row r="2756" spans="1:25">
      <c r="A2756" s="7" t="s">
        <v>2942</v>
      </c>
      <c r="B2756" s="8" t="s">
        <v>11</v>
      </c>
      <c r="C2756" s="8">
        <v>32</v>
      </c>
      <c r="D2756" s="8" t="s">
        <v>20</v>
      </c>
      <c r="E2756" s="8" t="s">
        <v>33</v>
      </c>
      <c r="F2756" s="8" t="s">
        <v>112</v>
      </c>
      <c r="G2756" s="9">
        <v>44030</v>
      </c>
      <c r="H2756" s="8" t="s">
        <v>675</v>
      </c>
      <c r="I2756" s="8" t="s">
        <v>70</v>
      </c>
      <c r="J2756" s="10" t="s">
        <v>24</v>
      </c>
      <c r="K2756" t="str">
        <f>_xlfn.XLOOKUP(A2756,attrition_cleaned!$A:$A,attrition_cleaned!$B:$B,"Missing")</f>
        <v>Yes</v>
      </c>
      <c r="L2756" s="9">
        <v>44914</v>
      </c>
      <c r="M2756">
        <f>_xlfn.XLOOKUP(A2756,compensation_cleaned!$A:$A,compensation_cleaned!$B:$B,"Missing")</f>
        <v>577222</v>
      </c>
      <c r="N2756">
        <f>_xlfn.XLOOKUP(A2756,compensation_cleaned!$A:$A,compensation_cleaned!$C:$C,"Missing")</f>
        <v>50975</v>
      </c>
      <c r="O2756" t="str">
        <f>_xlfn.XLOOKUP(A2756,compensation_cleaned!$A:$A,compensation_cleaned!$D:$D,"Missing")</f>
        <v>L1</v>
      </c>
      <c r="P2756">
        <f>_xlfn.XLOOKUP(A2756,engagement_pivot!$A:$A,engagement_pivot!$B:$B,"Missing")</f>
        <v>3.6666666666666665</v>
      </c>
      <c r="Q2756" t="str">
        <f>IF(
  _xlfn.XLOOKUP(A2756, engagement_pivot!A:A, engagement_pivot!C:C, 0) &gt; 0,
  "Yes",
  "No"
)</f>
        <v>Yes</v>
      </c>
      <c r="R2756">
        <f t="shared" si="215"/>
        <v>29</v>
      </c>
      <c r="S2756" t="str">
        <f t="shared" si="216"/>
        <v>13–36 months</v>
      </c>
      <c r="T2756">
        <f>_xlfn.XLOOKUP(A2756,performance_pivot!$A:$A,performance_pivot!$B:$B,"Missing")</f>
        <v>3</v>
      </c>
      <c r="U2756">
        <f>_xlfn.XLOOKUP(A2756,compensation_cleaned!$A:$A,compensation_cleaned!$F:$F,"Missing")</f>
        <v>499723.03723404254</v>
      </c>
      <c r="V2756" t="str">
        <f t="shared" si="217"/>
        <v>Above Avg Pay</v>
      </c>
      <c r="W2756" t="str">
        <f t="shared" si="218"/>
        <v>Low/Avg Performer</v>
      </c>
      <c r="Y2756" t="str">
        <f t="shared" ref="Y2756:Y2819" si="219">IF(
 AND(V2756="Above Avg Pay",W2756="High Performer"),"Well Aligned",
 IF(
  AND(V2756="Below Avg Pay",W2756="High Performer"),"Underpaid High Performer",
  IF(
   AND(V2756="Above Avg Pay",W2756="Low/Avg Performer"),"Overpaid Low Performer",
   "Low Pay &amp; Low Performance"
  )
 )
)</f>
        <v>Overpaid Low Performer</v>
      </c>
    </row>
    <row r="2757" spans="1:25">
      <c r="A2757" s="11" t="s">
        <v>2943</v>
      </c>
      <c r="B2757" s="12" t="s">
        <v>19</v>
      </c>
      <c r="C2757" s="12">
        <v>28</v>
      </c>
      <c r="D2757" s="12" t="s">
        <v>20</v>
      </c>
      <c r="E2757" s="12" t="s">
        <v>13</v>
      </c>
      <c r="F2757" s="12" t="s">
        <v>21</v>
      </c>
      <c r="G2757" s="13">
        <v>43358</v>
      </c>
      <c r="H2757" s="12" t="s">
        <v>41</v>
      </c>
      <c r="I2757" s="12" t="s">
        <v>45</v>
      </c>
      <c r="J2757" s="14" t="s">
        <v>24</v>
      </c>
      <c r="K2757" t="str">
        <f>_xlfn.XLOOKUP(A2757,attrition_cleaned!$A:$A,attrition_cleaned!$B:$B,"Missing")</f>
        <v>No</v>
      </c>
      <c r="L2757" s="13"/>
      <c r="M2757">
        <f>_xlfn.XLOOKUP(A2757,compensation_cleaned!$A:$A,compensation_cleaned!$B:$B,"Missing")</f>
        <v>721386</v>
      </c>
      <c r="N2757">
        <f>_xlfn.XLOOKUP(A2757,compensation_cleaned!$A:$A,compensation_cleaned!$C:$C,"Missing")</f>
        <v>37164</v>
      </c>
      <c r="O2757" t="str">
        <f>_xlfn.XLOOKUP(A2757,compensation_cleaned!$A:$A,compensation_cleaned!$D:$D,"Missing")</f>
        <v>L2</v>
      </c>
      <c r="P2757">
        <f>_xlfn.XLOOKUP(A2757,engagement_pivot!$A:$A,engagement_pivot!$B:$B,"Missing")</f>
        <v>3.5</v>
      </c>
      <c r="Q2757" t="str">
        <f>IF(
  _xlfn.XLOOKUP(A2757, engagement_pivot!A:A, engagement_pivot!C:C, 0) &gt; 0,
  "Yes",
  "No"
)</f>
        <v>Yes</v>
      </c>
      <c r="R2757">
        <f t="shared" si="215"/>
        <v>63</v>
      </c>
      <c r="S2757" t="str">
        <f t="shared" si="216"/>
        <v>37+ months</v>
      </c>
      <c r="T2757">
        <f>_xlfn.XLOOKUP(A2757,performance_pivot!$A:$A,performance_pivot!$B:$B,"Missing")</f>
        <v>3.5</v>
      </c>
      <c r="U2757">
        <f>_xlfn.XLOOKUP(A2757,compensation_cleaned!$A:$A,compensation_cleaned!$F:$F,"Missing")</f>
        <v>746435.40070921986</v>
      </c>
      <c r="V2757" t="str">
        <f t="shared" si="217"/>
        <v>Below Avg Pay</v>
      </c>
      <c r="W2757" t="str">
        <f t="shared" si="218"/>
        <v>Low/Avg Performer</v>
      </c>
      <c r="Y2757" t="str">
        <f t="shared" si="219"/>
        <v>Low Pay &amp; Low Performance</v>
      </c>
    </row>
    <row r="2758" spans="1:25">
      <c r="A2758" s="7" t="s">
        <v>2944</v>
      </c>
      <c r="B2758" s="8" t="s">
        <v>19</v>
      </c>
      <c r="C2758" s="8">
        <v>37</v>
      </c>
      <c r="D2758" s="8" t="s">
        <v>20</v>
      </c>
      <c r="E2758" s="8" t="s">
        <v>13</v>
      </c>
      <c r="F2758" s="8" t="s">
        <v>21</v>
      </c>
      <c r="G2758" s="9">
        <v>44594</v>
      </c>
      <c r="H2758" s="8" t="s">
        <v>72</v>
      </c>
      <c r="I2758" s="8" t="s">
        <v>70</v>
      </c>
      <c r="J2758" s="10" t="s">
        <v>17</v>
      </c>
      <c r="K2758" t="str">
        <f>_xlfn.XLOOKUP(A2758,attrition_cleaned!$A:$A,attrition_cleaned!$B:$B,"Missing")</f>
        <v>Yes</v>
      </c>
      <c r="L2758" s="9">
        <v>45127</v>
      </c>
      <c r="M2758">
        <f>_xlfn.XLOOKUP(A2758,compensation_cleaned!$A:$A,compensation_cleaned!$B:$B,"Missing")</f>
        <v>558470</v>
      </c>
      <c r="N2758">
        <f>_xlfn.XLOOKUP(A2758,compensation_cleaned!$A:$A,compensation_cleaned!$C:$C,"Missing")</f>
        <v>62141</v>
      </c>
      <c r="O2758" t="str">
        <f>_xlfn.XLOOKUP(A2758,compensation_cleaned!$A:$A,compensation_cleaned!$D:$D,"Missing")</f>
        <v>L1</v>
      </c>
      <c r="P2758">
        <f>_xlfn.XLOOKUP(A2758,engagement_pivot!$A:$A,engagement_pivot!$B:$B,"Missing")</f>
        <v>3</v>
      </c>
      <c r="Q2758" t="str">
        <f>IF(
  _xlfn.XLOOKUP(A2758, engagement_pivot!A:A, engagement_pivot!C:C, 0) &gt; 0,
  "Yes",
  "No"
)</f>
        <v>Yes</v>
      </c>
      <c r="R2758">
        <f t="shared" si="215"/>
        <v>17</v>
      </c>
      <c r="S2758" t="str">
        <f t="shared" si="216"/>
        <v>13–36 months</v>
      </c>
      <c r="T2758">
        <f>_xlfn.XLOOKUP(A2758,performance_pivot!$A:$A,performance_pivot!$B:$B,"Missing")</f>
        <v>3.5</v>
      </c>
      <c r="U2758">
        <f>_xlfn.XLOOKUP(A2758,compensation_cleaned!$A:$A,compensation_cleaned!$F:$F,"Missing")</f>
        <v>499723.03723404254</v>
      </c>
      <c r="V2758" t="str">
        <f t="shared" si="217"/>
        <v>Above Avg Pay</v>
      </c>
      <c r="W2758" t="str">
        <f t="shared" si="218"/>
        <v>Low/Avg Performer</v>
      </c>
      <c r="Y2758" t="str">
        <f t="shared" si="219"/>
        <v>Overpaid Low Performer</v>
      </c>
    </row>
    <row r="2759" spans="1:25">
      <c r="A2759" s="11" t="s">
        <v>2945</v>
      </c>
      <c r="B2759" s="12" t="s">
        <v>19</v>
      </c>
      <c r="C2759" s="12">
        <v>34</v>
      </c>
      <c r="D2759" s="12" t="s">
        <v>12</v>
      </c>
      <c r="E2759" s="12" t="s">
        <v>49</v>
      </c>
      <c r="F2759" s="12" t="s">
        <v>68</v>
      </c>
      <c r="G2759" s="13">
        <v>42843</v>
      </c>
      <c r="H2759" s="12" t="s">
        <v>287</v>
      </c>
      <c r="I2759" s="12" t="s">
        <v>70</v>
      </c>
      <c r="J2759" s="14" t="s">
        <v>24</v>
      </c>
      <c r="K2759" t="str">
        <f>_xlfn.XLOOKUP(A2759,attrition_cleaned!$A:$A,attrition_cleaned!$B:$B,"Missing")</f>
        <v>No</v>
      </c>
      <c r="L2759" s="13"/>
      <c r="M2759">
        <f>_xlfn.XLOOKUP(A2759,compensation_cleaned!$A:$A,compensation_cleaned!$B:$B,"Missing")</f>
        <v>545687</v>
      </c>
      <c r="N2759">
        <f>_xlfn.XLOOKUP(A2759,compensation_cleaned!$A:$A,compensation_cleaned!$C:$C,"Missing")</f>
        <v>55681</v>
      </c>
      <c r="O2759" t="str">
        <f>_xlfn.XLOOKUP(A2759,compensation_cleaned!$A:$A,compensation_cleaned!$D:$D,"Missing")</f>
        <v>L1</v>
      </c>
      <c r="P2759">
        <f>_xlfn.XLOOKUP(A2759,engagement_pivot!$A:$A,engagement_pivot!$B:$B,"Missing")</f>
        <v>4.5</v>
      </c>
      <c r="Q2759" t="str">
        <f>IF(
  _xlfn.XLOOKUP(A2759, engagement_pivot!A:A, engagement_pivot!C:C, 0) &gt; 0,
  "Yes",
  "No"
)</f>
        <v>Yes</v>
      </c>
      <c r="R2759">
        <f t="shared" si="215"/>
        <v>80</v>
      </c>
      <c r="S2759" t="str">
        <f t="shared" si="216"/>
        <v>37+ months</v>
      </c>
      <c r="T2759">
        <f>_xlfn.XLOOKUP(A2759,performance_pivot!$A:$A,performance_pivot!$B:$B,"Missing")</f>
        <v>3</v>
      </c>
      <c r="U2759">
        <f>_xlfn.XLOOKUP(A2759,compensation_cleaned!$A:$A,compensation_cleaned!$F:$F,"Missing")</f>
        <v>499723.03723404254</v>
      </c>
      <c r="V2759" t="str">
        <f t="shared" si="217"/>
        <v>Above Avg Pay</v>
      </c>
      <c r="W2759" t="str">
        <f t="shared" si="218"/>
        <v>Low/Avg Performer</v>
      </c>
      <c r="Y2759" t="str">
        <f t="shared" si="219"/>
        <v>Overpaid Low Performer</v>
      </c>
    </row>
    <row r="2760" spans="1:25">
      <c r="A2760" s="7" t="s">
        <v>2946</v>
      </c>
      <c r="B2760" s="8" t="s">
        <v>19</v>
      </c>
      <c r="C2760" s="8">
        <v>44</v>
      </c>
      <c r="D2760" s="8" t="s">
        <v>20</v>
      </c>
      <c r="E2760" s="8" t="s">
        <v>49</v>
      </c>
      <c r="F2760" s="8" t="s">
        <v>50</v>
      </c>
      <c r="G2760" s="9">
        <v>43534</v>
      </c>
      <c r="H2760" s="8" t="s">
        <v>338</v>
      </c>
      <c r="I2760" s="8" t="s">
        <v>45</v>
      </c>
      <c r="J2760" s="10" t="s">
        <v>24</v>
      </c>
      <c r="K2760" t="str">
        <f>_xlfn.XLOOKUP(A2760,attrition_cleaned!$A:$A,attrition_cleaned!$B:$B,"Missing")</f>
        <v>Yes</v>
      </c>
      <c r="L2760" s="9">
        <v>44334</v>
      </c>
      <c r="M2760">
        <f>_xlfn.XLOOKUP(A2760,compensation_cleaned!$A:$A,compensation_cleaned!$B:$B,"Missing")</f>
        <v>887235</v>
      </c>
      <c r="N2760">
        <f>_xlfn.XLOOKUP(A2760,compensation_cleaned!$A:$A,compensation_cleaned!$C:$C,"Missing")</f>
        <v>102018</v>
      </c>
      <c r="O2760" t="str">
        <f>_xlfn.XLOOKUP(A2760,compensation_cleaned!$A:$A,compensation_cleaned!$D:$D,"Missing")</f>
        <v>L2</v>
      </c>
      <c r="P2760">
        <f>_xlfn.XLOOKUP(A2760,engagement_pivot!$A:$A,engagement_pivot!$B:$B,"Missing")</f>
        <v>1.5</v>
      </c>
      <c r="Q2760" t="str">
        <f>IF(
  _xlfn.XLOOKUP(A2760, engagement_pivot!A:A, engagement_pivot!C:C, 0) &gt; 0,
  "Yes",
  "No"
)</f>
        <v>Yes</v>
      </c>
      <c r="R2760">
        <f t="shared" si="215"/>
        <v>26</v>
      </c>
      <c r="S2760" t="str">
        <f t="shared" si="216"/>
        <v>13–36 months</v>
      </c>
      <c r="T2760">
        <f>_xlfn.XLOOKUP(A2760,performance_pivot!$A:$A,performance_pivot!$B:$B,"Missing")</f>
        <v>3</v>
      </c>
      <c r="U2760">
        <f>_xlfn.XLOOKUP(A2760,compensation_cleaned!$A:$A,compensation_cleaned!$F:$F,"Missing")</f>
        <v>746435.40070921986</v>
      </c>
      <c r="V2760" t="str">
        <f t="shared" si="217"/>
        <v>Above Avg Pay</v>
      </c>
      <c r="W2760" t="str">
        <f t="shared" si="218"/>
        <v>Low/Avg Performer</v>
      </c>
      <c r="Y2760" t="str">
        <f t="shared" si="219"/>
        <v>Overpaid Low Performer</v>
      </c>
    </row>
    <row r="2761" spans="1:25">
      <c r="A2761" s="11" t="s">
        <v>2947</v>
      </c>
      <c r="B2761" s="12" t="s">
        <v>11</v>
      </c>
      <c r="C2761" s="12">
        <v>33</v>
      </c>
      <c r="D2761" s="12" t="s">
        <v>12</v>
      </c>
      <c r="E2761" s="12" t="s">
        <v>37</v>
      </c>
      <c r="F2761" s="12" t="s">
        <v>38</v>
      </c>
      <c r="G2761" s="13">
        <v>43972</v>
      </c>
      <c r="H2761" s="12" t="s">
        <v>265</v>
      </c>
      <c r="I2761" s="12" t="s">
        <v>56</v>
      </c>
      <c r="J2761" s="14" t="s">
        <v>17</v>
      </c>
      <c r="K2761" t="str">
        <f>_xlfn.XLOOKUP(A2761,attrition_cleaned!$A:$A,attrition_cleaned!$B:$B,"Missing")</f>
        <v>No</v>
      </c>
      <c r="L2761" s="13"/>
      <c r="M2761">
        <f>_xlfn.XLOOKUP(A2761,compensation_cleaned!$A:$A,compensation_cleaned!$B:$B,"Missing")</f>
        <v>533958</v>
      </c>
      <c r="N2761">
        <f>_xlfn.XLOOKUP(A2761,compensation_cleaned!$A:$A,compensation_cleaned!$C:$C,"Missing")</f>
        <v>28755</v>
      </c>
      <c r="O2761" t="str">
        <f>_xlfn.XLOOKUP(A2761,compensation_cleaned!$A:$A,compensation_cleaned!$D:$D,"Missing")</f>
        <v>L1</v>
      </c>
      <c r="P2761">
        <f>_xlfn.XLOOKUP(A2761,engagement_pivot!$A:$A,engagement_pivot!$B:$B,"Missing")</f>
        <v>1.5</v>
      </c>
      <c r="Q2761" t="str">
        <f>IF(
  _xlfn.XLOOKUP(A2761, engagement_pivot!A:A, engagement_pivot!C:C, 0) &gt; 0,
  "Yes",
  "No"
)</f>
        <v>Yes</v>
      </c>
      <c r="R2761">
        <f t="shared" si="215"/>
        <v>43</v>
      </c>
      <c r="S2761" t="str">
        <f t="shared" si="216"/>
        <v>37+ months</v>
      </c>
      <c r="T2761">
        <f>_xlfn.XLOOKUP(A2761,performance_pivot!$A:$A,performance_pivot!$B:$B,"Missing")</f>
        <v>4</v>
      </c>
      <c r="U2761">
        <f>_xlfn.XLOOKUP(A2761,compensation_cleaned!$A:$A,compensation_cleaned!$F:$F,"Missing")</f>
        <v>499723.03723404254</v>
      </c>
      <c r="V2761" t="str">
        <f t="shared" si="217"/>
        <v>Above Avg Pay</v>
      </c>
      <c r="W2761" t="str">
        <f t="shared" si="218"/>
        <v>High Performer</v>
      </c>
      <c r="Y2761" t="str">
        <f t="shared" si="219"/>
        <v>Well Aligned</v>
      </c>
    </row>
    <row r="2762" spans="1:25">
      <c r="A2762" s="7" t="s">
        <v>2948</v>
      </c>
      <c r="B2762" s="8" t="s">
        <v>19</v>
      </c>
      <c r="C2762" s="8">
        <v>29</v>
      </c>
      <c r="D2762" s="8" t="s">
        <v>12</v>
      </c>
      <c r="E2762" s="8" t="s">
        <v>37</v>
      </c>
      <c r="F2762" s="8" t="s">
        <v>43</v>
      </c>
      <c r="G2762" s="9">
        <v>44757</v>
      </c>
      <c r="H2762" s="8" t="s">
        <v>35</v>
      </c>
      <c r="I2762" s="8" t="s">
        <v>70</v>
      </c>
      <c r="J2762" s="10" t="s">
        <v>24</v>
      </c>
      <c r="K2762" t="str">
        <f>_xlfn.XLOOKUP(A2762,attrition_cleaned!$A:$A,attrition_cleaned!$B:$B,"Missing")</f>
        <v>Yes</v>
      </c>
      <c r="L2762" s="9">
        <v>46220</v>
      </c>
      <c r="M2762">
        <f>_xlfn.XLOOKUP(A2762,compensation_cleaned!$A:$A,compensation_cleaned!$B:$B,"Missing")</f>
        <v>989437</v>
      </c>
      <c r="N2762">
        <f>_xlfn.XLOOKUP(A2762,compensation_cleaned!$A:$A,compensation_cleaned!$C:$C,"Missing")</f>
        <v>102490</v>
      </c>
      <c r="O2762" t="str">
        <f>_xlfn.XLOOKUP(A2762,compensation_cleaned!$A:$A,compensation_cleaned!$D:$D,"Missing")</f>
        <v>L3</v>
      </c>
      <c r="P2762">
        <f>_xlfn.XLOOKUP(A2762,engagement_pivot!$A:$A,engagement_pivot!$B:$B,"Missing")</f>
        <v>2</v>
      </c>
      <c r="Q2762" t="str">
        <f>IF(
  _xlfn.XLOOKUP(A2762, engagement_pivot!A:A, engagement_pivot!C:C, 0) &gt; 0,
  "Yes",
  "No"
)</f>
        <v>Yes</v>
      </c>
      <c r="R2762">
        <f t="shared" si="215"/>
        <v>48</v>
      </c>
      <c r="S2762" t="str">
        <f t="shared" si="216"/>
        <v>37+ months</v>
      </c>
      <c r="T2762">
        <f>_xlfn.XLOOKUP(A2762,performance_pivot!$A:$A,performance_pivot!$B:$B,"Missing")</f>
        <v>3.5</v>
      </c>
      <c r="U2762">
        <f>_xlfn.XLOOKUP(A2762,compensation_cleaned!$A:$A,compensation_cleaned!$F:$F,"Missing")</f>
        <v>1044648.4727722772</v>
      </c>
      <c r="V2762" t="str">
        <f t="shared" si="217"/>
        <v>Below Avg Pay</v>
      </c>
      <c r="W2762" t="str">
        <f t="shared" si="218"/>
        <v>Low/Avg Performer</v>
      </c>
      <c r="Y2762" t="str">
        <f t="shared" si="219"/>
        <v>Low Pay &amp; Low Performance</v>
      </c>
    </row>
    <row r="2763" spans="1:25">
      <c r="A2763" s="11" t="s">
        <v>2949</v>
      </c>
      <c r="B2763" s="12" t="s">
        <v>19</v>
      </c>
      <c r="C2763" s="12">
        <v>41</v>
      </c>
      <c r="D2763" s="12" t="s">
        <v>12</v>
      </c>
      <c r="E2763" s="12" t="s">
        <v>33</v>
      </c>
      <c r="F2763" s="12" t="s">
        <v>34</v>
      </c>
      <c r="G2763" s="13">
        <v>43629</v>
      </c>
      <c r="H2763" s="12" t="s">
        <v>98</v>
      </c>
      <c r="I2763" s="12" t="s">
        <v>56</v>
      </c>
      <c r="J2763" s="14" t="s">
        <v>24</v>
      </c>
      <c r="K2763" t="str">
        <f>_xlfn.XLOOKUP(A2763,attrition_cleaned!$A:$A,attrition_cleaned!$B:$B,"Missing")</f>
        <v>No</v>
      </c>
      <c r="L2763" s="13"/>
      <c r="M2763">
        <f>_xlfn.XLOOKUP(A2763,compensation_cleaned!$A:$A,compensation_cleaned!$B:$B,"Missing")</f>
        <v>883988</v>
      </c>
      <c r="N2763">
        <f>_xlfn.XLOOKUP(A2763,compensation_cleaned!$A:$A,compensation_cleaned!$C:$C,"Missing")</f>
        <v>109711</v>
      </c>
      <c r="O2763" t="str">
        <f>_xlfn.XLOOKUP(A2763,compensation_cleaned!$A:$A,compensation_cleaned!$D:$D,"Missing")</f>
        <v>L2</v>
      </c>
      <c r="P2763">
        <f>_xlfn.XLOOKUP(A2763,engagement_pivot!$A:$A,engagement_pivot!$B:$B,"Missing")</f>
        <v>3.3333333333333335</v>
      </c>
      <c r="Q2763" t="str">
        <f>IF(
  _xlfn.XLOOKUP(A2763, engagement_pivot!A:A, engagement_pivot!C:C, 0) &gt; 0,
  "Yes",
  "No"
)</f>
        <v>Yes</v>
      </c>
      <c r="R2763">
        <f t="shared" si="215"/>
        <v>54</v>
      </c>
      <c r="S2763" t="str">
        <f t="shared" si="216"/>
        <v>37+ months</v>
      </c>
      <c r="T2763">
        <f>_xlfn.XLOOKUP(A2763,performance_pivot!$A:$A,performance_pivot!$B:$B,"Missing")</f>
        <v>3</v>
      </c>
      <c r="U2763">
        <f>_xlfn.XLOOKUP(A2763,compensation_cleaned!$A:$A,compensation_cleaned!$F:$F,"Missing")</f>
        <v>746435.40070921986</v>
      </c>
      <c r="V2763" t="str">
        <f t="shared" si="217"/>
        <v>Above Avg Pay</v>
      </c>
      <c r="W2763" t="str">
        <f t="shared" si="218"/>
        <v>Low/Avg Performer</v>
      </c>
      <c r="Y2763" t="str">
        <f t="shared" si="219"/>
        <v>Overpaid Low Performer</v>
      </c>
    </row>
    <row r="2764" spans="1:25">
      <c r="A2764" s="7" t="s">
        <v>2950</v>
      </c>
      <c r="B2764" s="8" t="s">
        <v>19</v>
      </c>
      <c r="C2764" s="8">
        <v>25</v>
      </c>
      <c r="D2764" s="8" t="s">
        <v>12</v>
      </c>
      <c r="E2764" s="8" t="s">
        <v>37</v>
      </c>
      <c r="F2764" s="8" t="s">
        <v>38</v>
      </c>
      <c r="G2764" s="9">
        <v>44116</v>
      </c>
      <c r="H2764" s="8" t="s">
        <v>255</v>
      </c>
      <c r="I2764" s="8" t="s">
        <v>31</v>
      </c>
      <c r="J2764" s="10" t="s">
        <v>17</v>
      </c>
      <c r="K2764" t="str">
        <f>_xlfn.XLOOKUP(A2764,attrition_cleaned!$A:$A,attrition_cleaned!$B:$B,"Missing")</f>
        <v>Yes</v>
      </c>
      <c r="L2764" s="9">
        <v>45762</v>
      </c>
      <c r="M2764">
        <f>_xlfn.XLOOKUP(A2764,compensation_cleaned!$A:$A,compensation_cleaned!$B:$B,"Missing")</f>
        <v>965011</v>
      </c>
      <c r="N2764">
        <f>_xlfn.XLOOKUP(A2764,compensation_cleaned!$A:$A,compensation_cleaned!$C:$C,"Missing")</f>
        <v>121740</v>
      </c>
      <c r="O2764" t="str">
        <f>_xlfn.XLOOKUP(A2764,compensation_cleaned!$A:$A,compensation_cleaned!$D:$D,"Missing")</f>
        <v>L3</v>
      </c>
      <c r="P2764">
        <f>_xlfn.XLOOKUP(A2764,engagement_pivot!$A:$A,engagement_pivot!$B:$B,"Missing")</f>
        <v>3.5</v>
      </c>
      <c r="Q2764" t="str">
        <f>IF(
  _xlfn.XLOOKUP(A2764, engagement_pivot!A:A, engagement_pivot!C:C, 0) &gt; 0,
  "Yes",
  "No"
)</f>
        <v>Yes</v>
      </c>
      <c r="R2764">
        <f t="shared" si="215"/>
        <v>54</v>
      </c>
      <c r="S2764" t="str">
        <f t="shared" si="216"/>
        <v>37+ months</v>
      </c>
      <c r="T2764">
        <f>_xlfn.XLOOKUP(A2764,performance_pivot!$A:$A,performance_pivot!$B:$B,"Missing")</f>
        <v>3.5</v>
      </c>
      <c r="U2764">
        <f>_xlfn.XLOOKUP(A2764,compensation_cleaned!$A:$A,compensation_cleaned!$F:$F,"Missing")</f>
        <v>1044648.4727722772</v>
      </c>
      <c r="V2764" t="str">
        <f t="shared" si="217"/>
        <v>Below Avg Pay</v>
      </c>
      <c r="W2764" t="str">
        <f t="shared" si="218"/>
        <v>Low/Avg Performer</v>
      </c>
      <c r="Y2764" t="str">
        <f t="shared" si="219"/>
        <v>Low Pay &amp; Low Performance</v>
      </c>
    </row>
    <row r="2765" spans="1:25">
      <c r="A2765" s="11" t="s">
        <v>2951</v>
      </c>
      <c r="B2765" s="12" t="s">
        <v>11</v>
      </c>
      <c r="C2765" s="12">
        <v>41</v>
      </c>
      <c r="D2765" s="12" t="s">
        <v>12</v>
      </c>
      <c r="E2765" s="12" t="s">
        <v>33</v>
      </c>
      <c r="F2765" s="12" t="s">
        <v>34</v>
      </c>
      <c r="G2765" s="13">
        <v>44593</v>
      </c>
      <c r="H2765" s="12" t="s">
        <v>133</v>
      </c>
      <c r="I2765" s="12" t="s">
        <v>56</v>
      </c>
      <c r="J2765" s="14" t="s">
        <v>24</v>
      </c>
      <c r="K2765" t="str">
        <f>_xlfn.XLOOKUP(A2765,attrition_cleaned!$A:$A,attrition_cleaned!$B:$B,"Missing")</f>
        <v>No</v>
      </c>
      <c r="L2765" s="13"/>
      <c r="M2765">
        <f>_xlfn.XLOOKUP(A2765,compensation_cleaned!$A:$A,compensation_cleaned!$B:$B,"Missing")</f>
        <v>1454419</v>
      </c>
      <c r="N2765">
        <f>_xlfn.XLOOKUP(A2765,compensation_cleaned!$A:$A,compensation_cleaned!$C:$C,"Missing")</f>
        <v>194135</v>
      </c>
      <c r="O2765" t="str">
        <f>_xlfn.XLOOKUP(A2765,compensation_cleaned!$A:$A,compensation_cleaned!$D:$D,"Missing")</f>
        <v>L4</v>
      </c>
      <c r="P2765">
        <f>_xlfn.XLOOKUP(A2765,engagement_pivot!$A:$A,engagement_pivot!$B:$B,"Missing")</f>
        <v>1.5</v>
      </c>
      <c r="Q2765" t="str">
        <f>IF(
  _xlfn.XLOOKUP(A2765, engagement_pivot!A:A, engagement_pivot!C:C, 0) &gt; 0,
  "Yes",
  "No"
)</f>
        <v>Yes</v>
      </c>
      <c r="R2765">
        <f t="shared" si="215"/>
        <v>22</v>
      </c>
      <c r="S2765" t="str">
        <f t="shared" si="216"/>
        <v>13–36 months</v>
      </c>
      <c r="T2765">
        <f>_xlfn.XLOOKUP(A2765,performance_pivot!$A:$A,performance_pivot!$B:$B,"Missing")</f>
        <v>2.75</v>
      </c>
      <c r="U2765">
        <f>_xlfn.XLOOKUP(A2765,compensation_cleaned!$A:$A,compensation_cleaned!$F:$F,"Missing")</f>
        <v>1044648.4727722772</v>
      </c>
      <c r="V2765" t="str">
        <f t="shared" si="217"/>
        <v>Above Avg Pay</v>
      </c>
      <c r="W2765" t="str">
        <f t="shared" si="218"/>
        <v>Low/Avg Performer</v>
      </c>
      <c r="Y2765" t="str">
        <f t="shared" si="219"/>
        <v>Overpaid Low Performer</v>
      </c>
    </row>
    <row r="2766" spans="1:25">
      <c r="A2766" s="7" t="s">
        <v>2952</v>
      </c>
      <c r="B2766" s="8" t="s">
        <v>11</v>
      </c>
      <c r="C2766" s="8">
        <v>42</v>
      </c>
      <c r="D2766" s="8" t="s">
        <v>12</v>
      </c>
      <c r="E2766" s="8" t="s">
        <v>13</v>
      </c>
      <c r="F2766" s="8" t="s">
        <v>21</v>
      </c>
      <c r="G2766" s="9">
        <v>45045</v>
      </c>
      <c r="H2766" s="8" t="s">
        <v>69</v>
      </c>
      <c r="I2766" s="8" t="s">
        <v>45</v>
      </c>
      <c r="J2766" s="10" t="s">
        <v>24</v>
      </c>
      <c r="K2766" t="str">
        <f>_xlfn.XLOOKUP(A2766,attrition_cleaned!$A:$A,attrition_cleaned!$B:$B,"Missing")</f>
        <v>No</v>
      </c>
      <c r="L2766" s="9"/>
      <c r="M2766">
        <f>_xlfn.XLOOKUP(A2766,compensation_cleaned!$A:$A,compensation_cleaned!$B:$B,"Missing")</f>
        <v>1590438</v>
      </c>
      <c r="N2766">
        <f>_xlfn.XLOOKUP(A2766,compensation_cleaned!$A:$A,compensation_cleaned!$C:$C,"Missing")</f>
        <v>166868</v>
      </c>
      <c r="O2766" t="str">
        <f>_xlfn.XLOOKUP(A2766,compensation_cleaned!$A:$A,compensation_cleaned!$D:$D,"Missing")</f>
        <v>L4</v>
      </c>
      <c r="P2766">
        <f>_xlfn.XLOOKUP(A2766,engagement_pivot!$A:$A,engagement_pivot!$B:$B,"Missing")</f>
        <v>5</v>
      </c>
      <c r="Q2766" t="str">
        <f>IF(
  _xlfn.XLOOKUP(A2766, engagement_pivot!A:A, engagement_pivot!C:C, 0) &gt; 0,
  "Yes",
  "No"
)</f>
        <v>Yes</v>
      </c>
      <c r="R2766">
        <f t="shared" si="215"/>
        <v>8</v>
      </c>
      <c r="S2766" t="str">
        <f t="shared" si="216"/>
        <v>0–12 months</v>
      </c>
      <c r="T2766">
        <f>_xlfn.XLOOKUP(A2766,performance_pivot!$A:$A,performance_pivot!$B:$B,"Missing")</f>
        <v>3</v>
      </c>
      <c r="U2766">
        <f>_xlfn.XLOOKUP(A2766,compensation_cleaned!$A:$A,compensation_cleaned!$F:$F,"Missing")</f>
        <v>1044648.4727722772</v>
      </c>
      <c r="V2766" t="str">
        <f t="shared" si="217"/>
        <v>Above Avg Pay</v>
      </c>
      <c r="W2766" t="str">
        <f t="shared" si="218"/>
        <v>Low/Avg Performer</v>
      </c>
      <c r="Y2766" t="str">
        <f t="shared" si="219"/>
        <v>Overpaid Low Performer</v>
      </c>
    </row>
    <row r="2767" spans="1:25">
      <c r="A2767" s="11" t="s">
        <v>2953</v>
      </c>
      <c r="B2767" s="12" t="s">
        <v>19</v>
      </c>
      <c r="C2767" s="12">
        <v>27</v>
      </c>
      <c r="D2767" s="12" t="s">
        <v>12</v>
      </c>
      <c r="E2767" s="12" t="s">
        <v>13</v>
      </c>
      <c r="F2767" s="12" t="s">
        <v>21</v>
      </c>
      <c r="G2767" s="13">
        <v>43200</v>
      </c>
      <c r="H2767" s="12" t="s">
        <v>743</v>
      </c>
      <c r="I2767" s="12" t="s">
        <v>16</v>
      </c>
      <c r="J2767" s="14" t="s">
        <v>24</v>
      </c>
      <c r="K2767" t="str">
        <f>_xlfn.XLOOKUP(A2767,attrition_cleaned!$A:$A,attrition_cleaned!$B:$B,"Missing")</f>
        <v>No</v>
      </c>
      <c r="L2767" s="13"/>
      <c r="M2767">
        <f>_xlfn.XLOOKUP(A2767,compensation_cleaned!$A:$A,compensation_cleaned!$B:$B,"Missing")</f>
        <v>1172299</v>
      </c>
      <c r="N2767">
        <f>_xlfn.XLOOKUP(A2767,compensation_cleaned!$A:$A,compensation_cleaned!$C:$C,"Missing")</f>
        <v>149585</v>
      </c>
      <c r="O2767" t="str">
        <f>_xlfn.XLOOKUP(A2767,compensation_cleaned!$A:$A,compensation_cleaned!$D:$D,"Missing")</f>
        <v>L3</v>
      </c>
      <c r="P2767">
        <f>_xlfn.XLOOKUP(A2767,engagement_pivot!$A:$A,engagement_pivot!$B:$B,"Missing")</f>
        <v>5</v>
      </c>
      <c r="Q2767" t="str">
        <f>IF(
  _xlfn.XLOOKUP(A2767, engagement_pivot!A:A, engagement_pivot!C:C, 0) &gt; 0,
  "Yes",
  "No"
)</f>
        <v>Yes</v>
      </c>
      <c r="R2767">
        <f t="shared" si="215"/>
        <v>68</v>
      </c>
      <c r="S2767" t="str">
        <f t="shared" si="216"/>
        <v>37+ months</v>
      </c>
      <c r="T2767">
        <f>_xlfn.XLOOKUP(A2767,performance_pivot!$A:$A,performance_pivot!$B:$B,"Missing")</f>
        <v>3.3333333333333335</v>
      </c>
      <c r="U2767">
        <f>_xlfn.XLOOKUP(A2767,compensation_cleaned!$A:$A,compensation_cleaned!$F:$F,"Missing")</f>
        <v>1044648.4727722772</v>
      </c>
      <c r="V2767" t="str">
        <f t="shared" si="217"/>
        <v>Above Avg Pay</v>
      </c>
      <c r="W2767" t="str">
        <f t="shared" si="218"/>
        <v>Low/Avg Performer</v>
      </c>
      <c r="Y2767" t="str">
        <f t="shared" si="219"/>
        <v>Overpaid Low Performer</v>
      </c>
    </row>
    <row r="2768" spans="1:25">
      <c r="A2768" s="7" t="s">
        <v>2954</v>
      </c>
      <c r="B2768" s="8" t="s">
        <v>19</v>
      </c>
      <c r="C2768" s="8">
        <v>28</v>
      </c>
      <c r="D2768" s="8" t="s">
        <v>20</v>
      </c>
      <c r="E2768" s="8" t="s">
        <v>13</v>
      </c>
      <c r="F2768" s="8" t="s">
        <v>21</v>
      </c>
      <c r="G2768" s="9">
        <v>43528</v>
      </c>
      <c r="H2768" s="8" t="s">
        <v>275</v>
      </c>
      <c r="I2768" s="8" t="s">
        <v>16</v>
      </c>
      <c r="J2768" s="10" t="s">
        <v>17</v>
      </c>
      <c r="K2768" t="str">
        <f>_xlfn.XLOOKUP(A2768,attrition_cleaned!$A:$A,attrition_cleaned!$B:$B,"Missing")</f>
        <v>No</v>
      </c>
      <c r="L2768" s="9"/>
      <c r="M2768">
        <f>_xlfn.XLOOKUP(A2768,compensation_cleaned!$A:$A,compensation_cleaned!$B:$B,"Missing")</f>
        <v>879014</v>
      </c>
      <c r="N2768">
        <f>_xlfn.XLOOKUP(A2768,compensation_cleaned!$A:$A,compensation_cleaned!$C:$C,"Missing")</f>
        <v>106309</v>
      </c>
      <c r="O2768" t="str">
        <f>_xlfn.XLOOKUP(A2768,compensation_cleaned!$A:$A,compensation_cleaned!$D:$D,"Missing")</f>
        <v>L2</v>
      </c>
      <c r="P2768">
        <f>_xlfn.XLOOKUP(A2768,engagement_pivot!$A:$A,engagement_pivot!$B:$B,"Missing")</f>
        <v>3.3333333333333335</v>
      </c>
      <c r="Q2768" t="str">
        <f>IF(
  _xlfn.XLOOKUP(A2768, engagement_pivot!A:A, engagement_pivot!C:C, 0) &gt; 0,
  "Yes",
  "No"
)</f>
        <v>Yes</v>
      </c>
      <c r="R2768">
        <f t="shared" si="215"/>
        <v>57</v>
      </c>
      <c r="S2768" t="str">
        <f t="shared" si="216"/>
        <v>37+ months</v>
      </c>
      <c r="T2768">
        <f>_xlfn.XLOOKUP(A2768,performance_pivot!$A:$A,performance_pivot!$B:$B,"Missing")</f>
        <v>3</v>
      </c>
      <c r="U2768">
        <f>_xlfn.XLOOKUP(A2768,compensation_cleaned!$A:$A,compensation_cleaned!$F:$F,"Missing")</f>
        <v>746435.40070921986</v>
      </c>
      <c r="V2768" t="str">
        <f t="shared" si="217"/>
        <v>Above Avg Pay</v>
      </c>
      <c r="W2768" t="str">
        <f t="shared" si="218"/>
        <v>Low/Avg Performer</v>
      </c>
      <c r="Y2768" t="str">
        <f t="shared" si="219"/>
        <v>Overpaid Low Performer</v>
      </c>
    </row>
    <row r="2769" spans="1:25">
      <c r="A2769" s="11" t="s">
        <v>2955</v>
      </c>
      <c r="B2769" s="12" t="s">
        <v>11</v>
      </c>
      <c r="C2769" s="12">
        <v>25</v>
      </c>
      <c r="D2769" s="12" t="s">
        <v>12</v>
      </c>
      <c r="E2769" s="12" t="s">
        <v>26</v>
      </c>
      <c r="F2769" s="12" t="s">
        <v>27</v>
      </c>
      <c r="G2769" s="13">
        <v>42991</v>
      </c>
      <c r="H2769" s="12" t="s">
        <v>244</v>
      </c>
      <c r="I2769" s="12" t="s">
        <v>31</v>
      </c>
      <c r="J2769" s="14" t="s">
        <v>24</v>
      </c>
      <c r="K2769" t="str">
        <f>_xlfn.XLOOKUP(A2769,attrition_cleaned!$A:$A,attrition_cleaned!$B:$B,"Missing")</f>
        <v>No</v>
      </c>
      <c r="L2769" s="13"/>
      <c r="M2769">
        <f>_xlfn.XLOOKUP(A2769,compensation_cleaned!$A:$A,compensation_cleaned!$B:$B,"Missing")</f>
        <v>677456</v>
      </c>
      <c r="N2769">
        <f>_xlfn.XLOOKUP(A2769,compensation_cleaned!$A:$A,compensation_cleaned!$C:$C,"Missing")</f>
        <v>54817</v>
      </c>
      <c r="O2769" t="str">
        <f>_xlfn.XLOOKUP(A2769,compensation_cleaned!$A:$A,compensation_cleaned!$D:$D,"Missing")</f>
        <v>L2</v>
      </c>
      <c r="P2769">
        <f>_xlfn.XLOOKUP(A2769,engagement_pivot!$A:$A,engagement_pivot!$B:$B,"Missing")</f>
        <v>5</v>
      </c>
      <c r="Q2769" t="str">
        <f>IF(
  _xlfn.XLOOKUP(A2769, engagement_pivot!A:A, engagement_pivot!C:C, 0) &gt; 0,
  "Yes",
  "No"
)</f>
        <v>Yes</v>
      </c>
      <c r="R2769">
        <f t="shared" si="215"/>
        <v>75</v>
      </c>
      <c r="S2769" t="str">
        <f t="shared" si="216"/>
        <v>37+ months</v>
      </c>
      <c r="T2769">
        <f>_xlfn.XLOOKUP(A2769,performance_pivot!$A:$A,performance_pivot!$B:$B,"Missing")</f>
        <v>2</v>
      </c>
      <c r="U2769">
        <f>_xlfn.XLOOKUP(A2769,compensation_cleaned!$A:$A,compensation_cleaned!$F:$F,"Missing")</f>
        <v>746435.40070921986</v>
      </c>
      <c r="V2769" t="str">
        <f t="shared" si="217"/>
        <v>Below Avg Pay</v>
      </c>
      <c r="W2769" t="str">
        <f t="shared" si="218"/>
        <v>Low/Avg Performer</v>
      </c>
      <c r="Y2769" t="str">
        <f t="shared" si="219"/>
        <v>Low Pay &amp; Low Performance</v>
      </c>
    </row>
    <row r="2770" spans="1:25">
      <c r="A2770" s="7" t="s">
        <v>2956</v>
      </c>
      <c r="B2770" s="8" t="s">
        <v>11</v>
      </c>
      <c r="C2770" s="8">
        <v>26</v>
      </c>
      <c r="D2770" s="8" t="s">
        <v>12</v>
      </c>
      <c r="E2770" s="8" t="s">
        <v>13</v>
      </c>
      <c r="F2770" s="8" t="s">
        <v>21</v>
      </c>
      <c r="G2770" s="9">
        <v>43778</v>
      </c>
      <c r="H2770" s="8" t="s">
        <v>98</v>
      </c>
      <c r="I2770" s="8" t="s">
        <v>56</v>
      </c>
      <c r="J2770" s="10" t="s">
        <v>24</v>
      </c>
      <c r="K2770" t="str">
        <f>_xlfn.XLOOKUP(A2770,attrition_cleaned!$A:$A,attrition_cleaned!$B:$B,"Missing")</f>
        <v>Yes</v>
      </c>
      <c r="L2770" s="9">
        <v>45397</v>
      </c>
      <c r="M2770">
        <f>_xlfn.XLOOKUP(A2770,compensation_cleaned!$A:$A,compensation_cleaned!$B:$B,"Missing")</f>
        <v>463286</v>
      </c>
      <c r="N2770">
        <f>_xlfn.XLOOKUP(A2770,compensation_cleaned!$A:$A,compensation_cleaned!$C:$C,"Missing")</f>
        <v>66254</v>
      </c>
      <c r="O2770" t="str">
        <f>_xlfn.XLOOKUP(A2770,compensation_cleaned!$A:$A,compensation_cleaned!$D:$D,"Missing")</f>
        <v>L1</v>
      </c>
      <c r="P2770">
        <f>_xlfn.XLOOKUP(A2770,engagement_pivot!$A:$A,engagement_pivot!$B:$B,"Missing")</f>
        <v>3</v>
      </c>
      <c r="Q2770" t="str">
        <f>IF(
  _xlfn.XLOOKUP(A2770, engagement_pivot!A:A, engagement_pivot!C:C, 0) &gt; 0,
  "Yes",
  "No"
)</f>
        <v>Yes</v>
      </c>
      <c r="R2770">
        <f t="shared" si="215"/>
        <v>53</v>
      </c>
      <c r="S2770" t="str">
        <f t="shared" si="216"/>
        <v>37+ months</v>
      </c>
      <c r="T2770">
        <f>_xlfn.XLOOKUP(A2770,performance_pivot!$A:$A,performance_pivot!$B:$B,"Missing")</f>
        <v>2</v>
      </c>
      <c r="U2770">
        <f>_xlfn.XLOOKUP(A2770,compensation_cleaned!$A:$A,compensation_cleaned!$F:$F,"Missing")</f>
        <v>499723.03723404254</v>
      </c>
      <c r="V2770" t="str">
        <f t="shared" si="217"/>
        <v>Below Avg Pay</v>
      </c>
      <c r="W2770" t="str">
        <f t="shared" si="218"/>
        <v>Low/Avg Performer</v>
      </c>
      <c r="Y2770" t="str">
        <f t="shared" si="219"/>
        <v>Low Pay &amp; Low Performance</v>
      </c>
    </row>
    <row r="2771" spans="1:25">
      <c r="A2771" s="11" t="s">
        <v>2957</v>
      </c>
      <c r="B2771" s="12" t="s">
        <v>19</v>
      </c>
      <c r="C2771" s="12">
        <v>31</v>
      </c>
      <c r="D2771" s="12" t="s">
        <v>12</v>
      </c>
      <c r="E2771" s="12" t="s">
        <v>26</v>
      </c>
      <c r="F2771" s="12" t="s">
        <v>58</v>
      </c>
      <c r="G2771" s="13">
        <v>43263</v>
      </c>
      <c r="H2771" s="12" t="s">
        <v>272</v>
      </c>
      <c r="I2771" s="12" t="s">
        <v>31</v>
      </c>
      <c r="J2771" s="14" t="s">
        <v>24</v>
      </c>
      <c r="K2771" t="str">
        <f>_xlfn.XLOOKUP(A2771,attrition_cleaned!$A:$A,attrition_cleaned!$B:$B,"Missing")</f>
        <v>No</v>
      </c>
      <c r="L2771" s="13"/>
      <c r="M2771">
        <f>_xlfn.XLOOKUP(A2771,compensation_cleaned!$A:$A,compensation_cleaned!$B:$B,"Missing")</f>
        <v>1557922</v>
      </c>
      <c r="N2771">
        <f>_xlfn.XLOOKUP(A2771,compensation_cleaned!$A:$A,compensation_cleaned!$C:$C,"Missing")</f>
        <v>207996</v>
      </c>
      <c r="O2771" t="str">
        <f>_xlfn.XLOOKUP(A2771,compensation_cleaned!$A:$A,compensation_cleaned!$D:$D,"Missing")</f>
        <v>L4</v>
      </c>
      <c r="P2771">
        <f>_xlfn.XLOOKUP(A2771,engagement_pivot!$A:$A,engagement_pivot!$B:$B,"Missing")</f>
        <v>3.5</v>
      </c>
      <c r="Q2771" t="str">
        <f>IF(
  _xlfn.XLOOKUP(A2771, engagement_pivot!A:A, engagement_pivot!C:C, 0) &gt; 0,
  "Yes",
  "No"
)</f>
        <v>Yes</v>
      </c>
      <c r="R2771">
        <f t="shared" si="215"/>
        <v>66</v>
      </c>
      <c r="S2771" t="str">
        <f t="shared" si="216"/>
        <v>37+ months</v>
      </c>
      <c r="T2771">
        <f>_xlfn.XLOOKUP(A2771,performance_pivot!$A:$A,performance_pivot!$B:$B,"Missing")</f>
        <v>4</v>
      </c>
      <c r="U2771">
        <f>_xlfn.XLOOKUP(A2771,compensation_cleaned!$A:$A,compensation_cleaned!$F:$F,"Missing")</f>
        <v>1044648.4727722772</v>
      </c>
      <c r="V2771" t="str">
        <f t="shared" si="217"/>
        <v>Above Avg Pay</v>
      </c>
      <c r="W2771" t="str">
        <f t="shared" si="218"/>
        <v>High Performer</v>
      </c>
      <c r="Y2771" t="str">
        <f t="shared" si="219"/>
        <v>Well Aligned</v>
      </c>
    </row>
    <row r="2772" spans="1:25">
      <c r="A2772" s="7" t="s">
        <v>2958</v>
      </c>
      <c r="B2772" s="8" t="s">
        <v>11</v>
      </c>
      <c r="C2772" s="8">
        <v>29</v>
      </c>
      <c r="D2772" s="8" t="s">
        <v>20</v>
      </c>
      <c r="E2772" s="8" t="s">
        <v>13</v>
      </c>
      <c r="F2772" s="8" t="s">
        <v>21</v>
      </c>
      <c r="G2772" s="9">
        <v>44295</v>
      </c>
      <c r="H2772" s="8" t="s">
        <v>194</v>
      </c>
      <c r="I2772" s="8" t="s">
        <v>56</v>
      </c>
      <c r="J2772" s="10" t="s">
        <v>17</v>
      </c>
      <c r="K2772" t="str">
        <f>_xlfn.XLOOKUP(A2772,attrition_cleaned!$A:$A,attrition_cleaned!$B:$B,"Missing")</f>
        <v>No</v>
      </c>
      <c r="L2772" s="9"/>
      <c r="M2772">
        <f>_xlfn.XLOOKUP(A2772,compensation_cleaned!$A:$A,compensation_cleaned!$B:$B,"Missing")</f>
        <v>1128830</v>
      </c>
      <c r="N2772">
        <f>_xlfn.XLOOKUP(A2772,compensation_cleaned!$A:$A,compensation_cleaned!$C:$C,"Missing")</f>
        <v>105908</v>
      </c>
      <c r="O2772" t="str">
        <f>_xlfn.XLOOKUP(A2772,compensation_cleaned!$A:$A,compensation_cleaned!$D:$D,"Missing")</f>
        <v>L3</v>
      </c>
      <c r="P2772">
        <f>_xlfn.XLOOKUP(A2772,engagement_pivot!$A:$A,engagement_pivot!$B:$B,"Missing")</f>
        <v>4.5</v>
      </c>
      <c r="Q2772" t="str">
        <f>IF(
  _xlfn.XLOOKUP(A2772, engagement_pivot!A:A, engagement_pivot!C:C, 0) &gt; 0,
  "Yes",
  "No"
)</f>
        <v>Yes</v>
      </c>
      <c r="R2772">
        <f t="shared" si="215"/>
        <v>32</v>
      </c>
      <c r="S2772" t="str">
        <f t="shared" si="216"/>
        <v>13–36 months</v>
      </c>
      <c r="T2772">
        <f>_xlfn.XLOOKUP(A2772,performance_pivot!$A:$A,performance_pivot!$B:$B,"Missing")</f>
        <v>3</v>
      </c>
      <c r="U2772">
        <f>_xlfn.XLOOKUP(A2772,compensation_cleaned!$A:$A,compensation_cleaned!$F:$F,"Missing")</f>
        <v>1044648.4727722772</v>
      </c>
      <c r="V2772" t="str">
        <f t="shared" si="217"/>
        <v>Above Avg Pay</v>
      </c>
      <c r="W2772" t="str">
        <f t="shared" si="218"/>
        <v>Low/Avg Performer</v>
      </c>
      <c r="Y2772" t="str">
        <f t="shared" si="219"/>
        <v>Overpaid Low Performer</v>
      </c>
    </row>
    <row r="2773" spans="1:25">
      <c r="A2773" s="11" t="s">
        <v>2959</v>
      </c>
      <c r="B2773" s="12" t="s">
        <v>11</v>
      </c>
      <c r="C2773" s="12">
        <v>33</v>
      </c>
      <c r="D2773" s="12" t="s">
        <v>12</v>
      </c>
      <c r="E2773" s="12" t="s">
        <v>26</v>
      </c>
      <c r="F2773" s="12" t="s">
        <v>58</v>
      </c>
      <c r="G2773" s="13">
        <v>43133</v>
      </c>
      <c r="H2773" s="12" t="s">
        <v>552</v>
      </c>
      <c r="I2773" s="12" t="s">
        <v>16</v>
      </c>
      <c r="J2773" s="14" t="s">
        <v>24</v>
      </c>
      <c r="K2773" t="str">
        <f>_xlfn.XLOOKUP(A2773,attrition_cleaned!$A:$A,attrition_cleaned!$B:$B,"Missing")</f>
        <v>No</v>
      </c>
      <c r="L2773" s="13"/>
      <c r="M2773">
        <f>_xlfn.XLOOKUP(A2773,compensation_cleaned!$A:$A,compensation_cleaned!$B:$B,"Missing")</f>
        <v>1044958</v>
      </c>
      <c r="N2773">
        <f>_xlfn.XLOOKUP(A2773,compensation_cleaned!$A:$A,compensation_cleaned!$C:$C,"Missing")</f>
        <v>153078</v>
      </c>
      <c r="O2773" t="str">
        <f>_xlfn.XLOOKUP(A2773,compensation_cleaned!$A:$A,compensation_cleaned!$D:$D,"Missing")</f>
        <v>L3</v>
      </c>
      <c r="P2773">
        <f>_xlfn.XLOOKUP(A2773,engagement_pivot!$A:$A,engagement_pivot!$B:$B,"Missing")</f>
        <v>2.6666666666666665</v>
      </c>
      <c r="Q2773" t="str">
        <f>IF(
  _xlfn.XLOOKUP(A2773, engagement_pivot!A:A, engagement_pivot!C:C, 0) &gt; 0,
  "Yes",
  "No"
)</f>
        <v>Yes</v>
      </c>
      <c r="R2773">
        <f t="shared" si="215"/>
        <v>70</v>
      </c>
      <c r="S2773" t="str">
        <f t="shared" si="216"/>
        <v>37+ months</v>
      </c>
      <c r="T2773">
        <f>_xlfn.XLOOKUP(A2773,performance_pivot!$A:$A,performance_pivot!$B:$B,"Missing")</f>
        <v>4</v>
      </c>
      <c r="U2773">
        <f>_xlfn.XLOOKUP(A2773,compensation_cleaned!$A:$A,compensation_cleaned!$F:$F,"Missing")</f>
        <v>1044648.4727722772</v>
      </c>
      <c r="V2773" t="str">
        <f t="shared" si="217"/>
        <v>Above Avg Pay</v>
      </c>
      <c r="W2773" t="str">
        <f t="shared" si="218"/>
        <v>High Performer</v>
      </c>
      <c r="Y2773" t="str">
        <f t="shared" si="219"/>
        <v>Well Aligned</v>
      </c>
    </row>
    <row r="2774" spans="1:25">
      <c r="A2774" s="7" t="s">
        <v>2960</v>
      </c>
      <c r="B2774" s="8" t="s">
        <v>19</v>
      </c>
      <c r="C2774" s="8">
        <v>33</v>
      </c>
      <c r="D2774" s="8" t="s">
        <v>20</v>
      </c>
      <c r="E2774" s="8" t="s">
        <v>33</v>
      </c>
      <c r="F2774" s="8" t="s">
        <v>34</v>
      </c>
      <c r="G2774" s="9">
        <v>45157</v>
      </c>
      <c r="H2774" s="8" t="s">
        <v>164</v>
      </c>
      <c r="I2774" s="8" t="s">
        <v>45</v>
      </c>
      <c r="J2774" s="10" t="s">
        <v>24</v>
      </c>
      <c r="K2774" t="str">
        <f>_xlfn.XLOOKUP(A2774,attrition_cleaned!$A:$A,attrition_cleaned!$B:$B,"Missing")</f>
        <v>Yes</v>
      </c>
      <c r="L2774" s="9">
        <v>46701</v>
      </c>
      <c r="M2774">
        <f>_xlfn.XLOOKUP(A2774,compensation_cleaned!$A:$A,compensation_cleaned!$B:$B,"Missing")</f>
        <v>1313423</v>
      </c>
      <c r="N2774">
        <f>_xlfn.XLOOKUP(A2774,compensation_cleaned!$A:$A,compensation_cleaned!$C:$C,"Missing")</f>
        <v>120627</v>
      </c>
      <c r="O2774" t="str">
        <f>_xlfn.XLOOKUP(A2774,compensation_cleaned!$A:$A,compensation_cleaned!$D:$D,"Missing")</f>
        <v>L4</v>
      </c>
      <c r="P2774">
        <f>_xlfn.XLOOKUP(A2774,engagement_pivot!$A:$A,engagement_pivot!$B:$B,"Missing")</f>
        <v>4</v>
      </c>
      <c r="Q2774" t="str">
        <f>IF(
  _xlfn.XLOOKUP(A2774, engagement_pivot!A:A, engagement_pivot!C:C, 0) &gt; 0,
  "Yes",
  "No"
)</f>
        <v>Yes</v>
      </c>
      <c r="R2774">
        <f t="shared" si="215"/>
        <v>50</v>
      </c>
      <c r="S2774" t="str">
        <f t="shared" si="216"/>
        <v>37+ months</v>
      </c>
      <c r="T2774">
        <f>_xlfn.XLOOKUP(A2774,performance_pivot!$A:$A,performance_pivot!$B:$B,"Missing")</f>
        <v>3</v>
      </c>
      <c r="U2774">
        <f>_xlfn.XLOOKUP(A2774,compensation_cleaned!$A:$A,compensation_cleaned!$F:$F,"Missing")</f>
        <v>1044648.4727722772</v>
      </c>
      <c r="V2774" t="str">
        <f t="shared" si="217"/>
        <v>Above Avg Pay</v>
      </c>
      <c r="W2774" t="str">
        <f t="shared" si="218"/>
        <v>Low/Avg Performer</v>
      </c>
      <c r="Y2774" t="str">
        <f t="shared" si="219"/>
        <v>Overpaid Low Performer</v>
      </c>
    </row>
    <row r="2775" spans="1:25">
      <c r="A2775" s="11" t="s">
        <v>2961</v>
      </c>
      <c r="B2775" s="12" t="s">
        <v>19</v>
      </c>
      <c r="C2775" s="12">
        <v>25</v>
      </c>
      <c r="D2775" s="12" t="s">
        <v>20</v>
      </c>
      <c r="E2775" s="12" t="s">
        <v>33</v>
      </c>
      <c r="F2775" s="12" t="s">
        <v>34</v>
      </c>
      <c r="G2775" s="13">
        <v>45231</v>
      </c>
      <c r="H2775" s="12" t="s">
        <v>327</v>
      </c>
      <c r="I2775" s="12" t="s">
        <v>16</v>
      </c>
      <c r="J2775" s="14" t="s">
        <v>24</v>
      </c>
      <c r="K2775" t="str">
        <f>_xlfn.XLOOKUP(A2775,attrition_cleaned!$A:$A,attrition_cleaned!$B:$B,"Missing")</f>
        <v>No</v>
      </c>
      <c r="L2775" s="13"/>
      <c r="M2775">
        <f>_xlfn.XLOOKUP(A2775,compensation_cleaned!$A:$A,compensation_cleaned!$B:$B,"Missing")</f>
        <v>694439</v>
      </c>
      <c r="N2775">
        <f>_xlfn.XLOOKUP(A2775,compensation_cleaned!$A:$A,compensation_cleaned!$C:$C,"Missing")</f>
        <v>77791</v>
      </c>
      <c r="O2775" t="str">
        <f>_xlfn.XLOOKUP(A2775,compensation_cleaned!$A:$A,compensation_cleaned!$D:$D,"Missing")</f>
        <v>L2</v>
      </c>
      <c r="P2775">
        <f>_xlfn.XLOOKUP(A2775,engagement_pivot!$A:$A,engagement_pivot!$B:$B,"Missing")</f>
        <v>2</v>
      </c>
      <c r="Q2775" t="str">
        <f>IF(
  _xlfn.XLOOKUP(A2775, engagement_pivot!A:A, engagement_pivot!C:C, 0) &gt; 0,
  "Yes",
  "No"
)</f>
        <v>Yes</v>
      </c>
      <c r="R2775">
        <f t="shared" si="215"/>
        <v>1</v>
      </c>
      <c r="S2775" t="str">
        <f t="shared" si="216"/>
        <v>0–12 months</v>
      </c>
      <c r="T2775">
        <f>_xlfn.XLOOKUP(A2775,performance_pivot!$A:$A,performance_pivot!$B:$B,"Missing")</f>
        <v>4.333333333333333</v>
      </c>
      <c r="U2775">
        <f>_xlfn.XLOOKUP(A2775,compensation_cleaned!$A:$A,compensation_cleaned!$F:$F,"Missing")</f>
        <v>746435.40070921986</v>
      </c>
      <c r="V2775" t="str">
        <f t="shared" si="217"/>
        <v>Below Avg Pay</v>
      </c>
      <c r="W2775" t="str">
        <f t="shared" si="218"/>
        <v>High Performer</v>
      </c>
      <c r="Y2775" t="str">
        <f t="shared" si="219"/>
        <v>Underpaid High Performer</v>
      </c>
    </row>
    <row r="2776" spans="1:25">
      <c r="A2776" s="7" t="s">
        <v>2962</v>
      </c>
      <c r="B2776" s="8" t="s">
        <v>19</v>
      </c>
      <c r="C2776" s="8">
        <v>32</v>
      </c>
      <c r="D2776" s="8" t="s">
        <v>20</v>
      </c>
      <c r="E2776" s="8" t="s">
        <v>26</v>
      </c>
      <c r="F2776" s="8" t="s">
        <v>27</v>
      </c>
      <c r="G2776" s="9">
        <v>43575</v>
      </c>
      <c r="H2776" s="8" t="s">
        <v>74</v>
      </c>
      <c r="I2776" s="8" t="s">
        <v>70</v>
      </c>
      <c r="J2776" s="10" t="s">
        <v>24</v>
      </c>
      <c r="K2776" t="str">
        <f>_xlfn.XLOOKUP(A2776,attrition_cleaned!$A:$A,attrition_cleaned!$B:$B,"Missing")</f>
        <v>No</v>
      </c>
      <c r="L2776" s="9"/>
      <c r="M2776">
        <f>_xlfn.XLOOKUP(A2776,compensation_cleaned!$A:$A,compensation_cleaned!$B:$B,"Missing")</f>
        <v>634940</v>
      </c>
      <c r="N2776">
        <f>_xlfn.XLOOKUP(A2776,compensation_cleaned!$A:$A,compensation_cleaned!$C:$C,"Missing")</f>
        <v>39042</v>
      </c>
      <c r="O2776" t="str">
        <f>_xlfn.XLOOKUP(A2776,compensation_cleaned!$A:$A,compensation_cleaned!$D:$D,"Missing")</f>
        <v>L2</v>
      </c>
      <c r="P2776">
        <f>_xlfn.XLOOKUP(A2776,engagement_pivot!$A:$A,engagement_pivot!$B:$B,"Missing")</f>
        <v>3.3333333333333335</v>
      </c>
      <c r="Q2776" t="str">
        <f>IF(
  _xlfn.XLOOKUP(A2776, engagement_pivot!A:A, engagement_pivot!C:C, 0) &gt; 0,
  "Yes",
  "No"
)</f>
        <v>Yes</v>
      </c>
      <c r="R2776">
        <f t="shared" si="215"/>
        <v>56</v>
      </c>
      <c r="S2776" t="str">
        <f t="shared" si="216"/>
        <v>37+ months</v>
      </c>
      <c r="T2776">
        <f>_xlfn.XLOOKUP(A2776,performance_pivot!$A:$A,performance_pivot!$B:$B,"Missing")</f>
        <v>5</v>
      </c>
      <c r="U2776">
        <f>_xlfn.XLOOKUP(A2776,compensation_cleaned!$A:$A,compensation_cleaned!$F:$F,"Missing")</f>
        <v>746435.40070921986</v>
      </c>
      <c r="V2776" t="str">
        <f t="shared" si="217"/>
        <v>Below Avg Pay</v>
      </c>
      <c r="W2776" t="str">
        <f t="shared" si="218"/>
        <v>High Performer</v>
      </c>
      <c r="Y2776" t="str">
        <f t="shared" si="219"/>
        <v>Underpaid High Performer</v>
      </c>
    </row>
    <row r="2777" spans="1:25">
      <c r="A2777" s="11" t="s">
        <v>2963</v>
      </c>
      <c r="B2777" s="12" t="s">
        <v>11</v>
      </c>
      <c r="C2777" s="12">
        <v>23</v>
      </c>
      <c r="D2777" s="12" t="s">
        <v>20</v>
      </c>
      <c r="E2777" s="12" t="s">
        <v>13</v>
      </c>
      <c r="F2777" s="12" t="s">
        <v>14</v>
      </c>
      <c r="G2777" s="13">
        <v>44929</v>
      </c>
      <c r="H2777" s="12" t="s">
        <v>338</v>
      </c>
      <c r="I2777" s="12" t="s">
        <v>16</v>
      </c>
      <c r="J2777" s="14" t="s">
        <v>24</v>
      </c>
      <c r="K2777" t="str">
        <f>_xlfn.XLOOKUP(A2777,attrition_cleaned!$A:$A,attrition_cleaned!$B:$B,"Missing")</f>
        <v>No</v>
      </c>
      <c r="L2777" s="13"/>
      <c r="M2777">
        <f>_xlfn.XLOOKUP(A2777,compensation_cleaned!$A:$A,compensation_cleaned!$B:$B,"Missing")</f>
        <v>678488</v>
      </c>
      <c r="N2777">
        <f>_xlfn.XLOOKUP(A2777,compensation_cleaned!$A:$A,compensation_cleaned!$C:$C,"Missing")</f>
        <v>89865</v>
      </c>
      <c r="O2777" t="str">
        <f>_xlfn.XLOOKUP(A2777,compensation_cleaned!$A:$A,compensation_cleaned!$D:$D,"Missing")</f>
        <v>L2</v>
      </c>
      <c r="P2777">
        <f>_xlfn.XLOOKUP(A2777,engagement_pivot!$A:$A,engagement_pivot!$B:$B,"Missing")</f>
        <v>2</v>
      </c>
      <c r="Q2777" t="str">
        <f>IF(
  _xlfn.XLOOKUP(A2777, engagement_pivot!A:A, engagement_pivot!C:C, 0) &gt; 0,
  "Yes",
  "No"
)</f>
        <v>Yes</v>
      </c>
      <c r="R2777">
        <f t="shared" si="215"/>
        <v>11</v>
      </c>
      <c r="S2777" t="str">
        <f t="shared" si="216"/>
        <v>0–12 months</v>
      </c>
      <c r="T2777">
        <f>_xlfn.XLOOKUP(A2777,performance_pivot!$A:$A,performance_pivot!$B:$B,"Missing")</f>
        <v>4.333333333333333</v>
      </c>
      <c r="U2777">
        <f>_xlfn.XLOOKUP(A2777,compensation_cleaned!$A:$A,compensation_cleaned!$F:$F,"Missing")</f>
        <v>746435.40070921986</v>
      </c>
      <c r="V2777" t="str">
        <f t="shared" si="217"/>
        <v>Below Avg Pay</v>
      </c>
      <c r="W2777" t="str">
        <f t="shared" si="218"/>
        <v>High Performer</v>
      </c>
      <c r="Y2777" t="str">
        <f t="shared" si="219"/>
        <v>Underpaid High Performer</v>
      </c>
    </row>
    <row r="2778" spans="1:25">
      <c r="A2778" s="7" t="s">
        <v>2964</v>
      </c>
      <c r="B2778" s="8" t="s">
        <v>19</v>
      </c>
      <c r="C2778" s="8">
        <v>35</v>
      </c>
      <c r="D2778" s="8" t="s">
        <v>20</v>
      </c>
      <c r="E2778" s="8" t="s">
        <v>37</v>
      </c>
      <c r="F2778" s="8" t="s">
        <v>38</v>
      </c>
      <c r="G2778" s="9">
        <v>42914</v>
      </c>
      <c r="H2778" s="8" t="s">
        <v>327</v>
      </c>
      <c r="I2778" s="8" t="s">
        <v>23</v>
      </c>
      <c r="J2778" s="10" t="s">
        <v>24</v>
      </c>
      <c r="K2778" t="str">
        <f>_xlfn.XLOOKUP(A2778,attrition_cleaned!$A:$A,attrition_cleaned!$B:$B,"Missing")</f>
        <v>Yes</v>
      </c>
      <c r="L2778" s="9">
        <v>44356</v>
      </c>
      <c r="M2778">
        <f>_xlfn.XLOOKUP(A2778,compensation_cleaned!$A:$A,compensation_cleaned!$B:$B,"Missing")</f>
        <v>1219616</v>
      </c>
      <c r="N2778">
        <f>_xlfn.XLOOKUP(A2778,compensation_cleaned!$A:$A,compensation_cleaned!$C:$C,"Missing")</f>
        <v>121261</v>
      </c>
      <c r="O2778" t="str">
        <f>_xlfn.XLOOKUP(A2778,compensation_cleaned!$A:$A,compensation_cleaned!$D:$D,"Missing")</f>
        <v>L4</v>
      </c>
      <c r="P2778">
        <f>_xlfn.XLOOKUP(A2778,engagement_pivot!$A:$A,engagement_pivot!$B:$B,"Missing")</f>
        <v>2.6666666666666665</v>
      </c>
      <c r="Q2778" t="str">
        <f>IF(
  _xlfn.XLOOKUP(A2778, engagement_pivot!A:A, engagement_pivot!C:C, 0) &gt; 0,
  "Yes",
  "No"
)</f>
        <v>Yes</v>
      </c>
      <c r="R2778">
        <f t="shared" si="215"/>
        <v>47</v>
      </c>
      <c r="S2778" t="str">
        <f t="shared" si="216"/>
        <v>37+ months</v>
      </c>
      <c r="T2778">
        <f>_xlfn.XLOOKUP(A2778,performance_pivot!$A:$A,performance_pivot!$B:$B,"Missing")</f>
        <v>3</v>
      </c>
      <c r="U2778">
        <f>_xlfn.XLOOKUP(A2778,compensation_cleaned!$A:$A,compensation_cleaned!$F:$F,"Missing")</f>
        <v>1044648.4727722772</v>
      </c>
      <c r="V2778" t="str">
        <f t="shared" si="217"/>
        <v>Above Avg Pay</v>
      </c>
      <c r="W2778" t="str">
        <f t="shared" si="218"/>
        <v>Low/Avg Performer</v>
      </c>
      <c r="Y2778" t="str">
        <f t="shared" si="219"/>
        <v>Overpaid Low Performer</v>
      </c>
    </row>
    <row r="2779" spans="1:25">
      <c r="A2779" s="11" t="s">
        <v>2965</v>
      </c>
      <c r="B2779" s="12" t="s">
        <v>11</v>
      </c>
      <c r="C2779" s="12">
        <v>26</v>
      </c>
      <c r="D2779" s="12" t="s">
        <v>12</v>
      </c>
      <c r="E2779" s="12" t="s">
        <v>26</v>
      </c>
      <c r="F2779" s="12" t="s">
        <v>27</v>
      </c>
      <c r="G2779" s="13">
        <v>44739</v>
      </c>
      <c r="H2779" s="12" t="s">
        <v>413</v>
      </c>
      <c r="I2779" s="12" t="s">
        <v>56</v>
      </c>
      <c r="J2779" s="14" t="s">
        <v>24</v>
      </c>
      <c r="K2779" t="str">
        <f>_xlfn.XLOOKUP(A2779,attrition_cleaned!$A:$A,attrition_cleaned!$B:$B,"Missing")</f>
        <v>No</v>
      </c>
      <c r="L2779" s="13"/>
      <c r="M2779">
        <f>_xlfn.XLOOKUP(A2779,compensation_cleaned!$A:$A,compensation_cleaned!$B:$B,"Missing")</f>
        <v>1072570</v>
      </c>
      <c r="N2779">
        <f>_xlfn.XLOOKUP(A2779,compensation_cleaned!$A:$A,compensation_cleaned!$C:$C,"Missing")</f>
        <v>150386</v>
      </c>
      <c r="O2779" t="str">
        <f>_xlfn.XLOOKUP(A2779,compensation_cleaned!$A:$A,compensation_cleaned!$D:$D,"Missing")</f>
        <v>L3</v>
      </c>
      <c r="P2779">
        <f>_xlfn.XLOOKUP(A2779,engagement_pivot!$A:$A,engagement_pivot!$B:$B,"Missing")</f>
        <v>2.3333333333333335</v>
      </c>
      <c r="Q2779" t="str">
        <f>IF(
  _xlfn.XLOOKUP(A2779, engagement_pivot!A:A, engagement_pivot!C:C, 0) &gt; 0,
  "Yes",
  "No"
)</f>
        <v>Yes</v>
      </c>
      <c r="R2779">
        <f t="shared" si="215"/>
        <v>18</v>
      </c>
      <c r="S2779" t="str">
        <f t="shared" si="216"/>
        <v>13–36 months</v>
      </c>
      <c r="T2779">
        <f>_xlfn.XLOOKUP(A2779,performance_pivot!$A:$A,performance_pivot!$B:$B,"Missing")</f>
        <v>4</v>
      </c>
      <c r="U2779">
        <f>_xlfn.XLOOKUP(A2779,compensation_cleaned!$A:$A,compensation_cleaned!$F:$F,"Missing")</f>
        <v>1044648.4727722772</v>
      </c>
      <c r="V2779" t="str">
        <f t="shared" si="217"/>
        <v>Above Avg Pay</v>
      </c>
      <c r="W2779" t="str">
        <f t="shared" si="218"/>
        <v>High Performer</v>
      </c>
      <c r="Y2779" t="str">
        <f t="shared" si="219"/>
        <v>Well Aligned</v>
      </c>
    </row>
    <row r="2780" spans="1:25">
      <c r="A2780" s="7" t="s">
        <v>2966</v>
      </c>
      <c r="B2780" s="8" t="s">
        <v>19</v>
      </c>
      <c r="C2780" s="8">
        <v>25</v>
      </c>
      <c r="D2780" s="8" t="s">
        <v>12</v>
      </c>
      <c r="E2780" s="8" t="s">
        <v>13</v>
      </c>
      <c r="F2780" s="8" t="s">
        <v>14</v>
      </c>
      <c r="G2780" s="9">
        <v>43909</v>
      </c>
      <c r="H2780" s="8" t="s">
        <v>518</v>
      </c>
      <c r="I2780" s="8" t="s">
        <v>70</v>
      </c>
      <c r="J2780" s="10" t="s">
        <v>24</v>
      </c>
      <c r="K2780" t="str">
        <f>_xlfn.XLOOKUP(A2780,attrition_cleaned!$A:$A,attrition_cleaned!$B:$B,"Missing")</f>
        <v>No</v>
      </c>
      <c r="L2780" s="9"/>
      <c r="M2780">
        <f>_xlfn.XLOOKUP(A2780,compensation_cleaned!$A:$A,compensation_cleaned!$B:$B,"Missing")</f>
        <v>785557</v>
      </c>
      <c r="N2780">
        <f>_xlfn.XLOOKUP(A2780,compensation_cleaned!$A:$A,compensation_cleaned!$C:$C,"Missing")</f>
        <v>96678</v>
      </c>
      <c r="O2780" t="str">
        <f>_xlfn.XLOOKUP(A2780,compensation_cleaned!$A:$A,compensation_cleaned!$D:$D,"Missing")</f>
        <v>L2</v>
      </c>
      <c r="P2780">
        <f>_xlfn.XLOOKUP(A2780,engagement_pivot!$A:$A,engagement_pivot!$B:$B,"Missing")</f>
        <v>4</v>
      </c>
      <c r="Q2780" t="str">
        <f>IF(
  _xlfn.XLOOKUP(A2780, engagement_pivot!A:A, engagement_pivot!C:C, 0) &gt; 0,
  "Yes",
  "No"
)</f>
        <v>Yes</v>
      </c>
      <c r="R2780">
        <f t="shared" si="215"/>
        <v>45</v>
      </c>
      <c r="S2780" t="str">
        <f t="shared" si="216"/>
        <v>37+ months</v>
      </c>
      <c r="T2780">
        <f>_xlfn.XLOOKUP(A2780,performance_pivot!$A:$A,performance_pivot!$B:$B,"Missing")</f>
        <v>5</v>
      </c>
      <c r="U2780">
        <f>_xlfn.XLOOKUP(A2780,compensation_cleaned!$A:$A,compensation_cleaned!$F:$F,"Missing")</f>
        <v>746435.40070921986</v>
      </c>
      <c r="V2780" t="str">
        <f t="shared" si="217"/>
        <v>Above Avg Pay</v>
      </c>
      <c r="W2780" t="str">
        <f t="shared" si="218"/>
        <v>High Performer</v>
      </c>
      <c r="Y2780" t="str">
        <f t="shared" si="219"/>
        <v>Well Aligned</v>
      </c>
    </row>
    <row r="2781" spans="1:25">
      <c r="A2781" s="11" t="s">
        <v>2967</v>
      </c>
      <c r="B2781" s="12" t="s">
        <v>11</v>
      </c>
      <c r="C2781" s="12">
        <v>29</v>
      </c>
      <c r="D2781" s="12" t="s">
        <v>20</v>
      </c>
      <c r="E2781" s="12" t="s">
        <v>33</v>
      </c>
      <c r="F2781" s="12" t="s">
        <v>34</v>
      </c>
      <c r="G2781" s="13">
        <v>45177</v>
      </c>
      <c r="H2781" s="12" t="s">
        <v>247</v>
      </c>
      <c r="I2781" s="12" t="s">
        <v>31</v>
      </c>
      <c r="J2781" s="14" t="s">
        <v>17</v>
      </c>
      <c r="K2781" t="str">
        <f>_xlfn.XLOOKUP(A2781,attrition_cleaned!$A:$A,attrition_cleaned!$B:$B,"Missing")</f>
        <v>No</v>
      </c>
      <c r="L2781" s="13"/>
      <c r="M2781">
        <f>_xlfn.XLOOKUP(A2781,compensation_cleaned!$A:$A,compensation_cleaned!$B:$B,"Missing")</f>
        <v>515659</v>
      </c>
      <c r="N2781">
        <f>_xlfn.XLOOKUP(A2781,compensation_cleaned!$A:$A,compensation_cleaned!$C:$C,"Missing")</f>
        <v>54890</v>
      </c>
      <c r="O2781" t="str">
        <f>_xlfn.XLOOKUP(A2781,compensation_cleaned!$A:$A,compensation_cleaned!$D:$D,"Missing")</f>
        <v>L1</v>
      </c>
      <c r="P2781">
        <f>_xlfn.XLOOKUP(A2781,engagement_pivot!$A:$A,engagement_pivot!$B:$B,"Missing")</f>
        <v>2</v>
      </c>
      <c r="Q2781" t="str">
        <f>IF(
  _xlfn.XLOOKUP(A2781, engagement_pivot!A:A, engagement_pivot!C:C, 0) &gt; 0,
  "Yes",
  "No"
)</f>
        <v>Yes</v>
      </c>
      <c r="R2781">
        <f t="shared" si="215"/>
        <v>3</v>
      </c>
      <c r="S2781" t="str">
        <f t="shared" si="216"/>
        <v>0–12 months</v>
      </c>
      <c r="T2781">
        <f>_xlfn.XLOOKUP(A2781,performance_pivot!$A:$A,performance_pivot!$B:$B,"Missing")</f>
        <v>3</v>
      </c>
      <c r="U2781">
        <f>_xlfn.XLOOKUP(A2781,compensation_cleaned!$A:$A,compensation_cleaned!$F:$F,"Missing")</f>
        <v>499723.03723404254</v>
      </c>
      <c r="V2781" t="str">
        <f t="shared" si="217"/>
        <v>Above Avg Pay</v>
      </c>
      <c r="W2781" t="str">
        <f t="shared" si="218"/>
        <v>Low/Avg Performer</v>
      </c>
      <c r="Y2781" t="str">
        <f t="shared" si="219"/>
        <v>Overpaid Low Performer</v>
      </c>
    </row>
    <row r="2782" spans="1:25">
      <c r="A2782" s="7" t="s">
        <v>2968</v>
      </c>
      <c r="B2782" s="8" t="s">
        <v>19</v>
      </c>
      <c r="C2782" s="8">
        <v>35</v>
      </c>
      <c r="D2782" s="8" t="s">
        <v>20</v>
      </c>
      <c r="E2782" s="8" t="s">
        <v>13</v>
      </c>
      <c r="F2782" s="8" t="s">
        <v>21</v>
      </c>
      <c r="G2782" s="9">
        <v>45151</v>
      </c>
      <c r="H2782" s="8" t="s">
        <v>124</v>
      </c>
      <c r="I2782" s="8" t="s">
        <v>56</v>
      </c>
      <c r="J2782" s="10" t="s">
        <v>24</v>
      </c>
      <c r="K2782" t="str">
        <f>_xlfn.XLOOKUP(A2782,attrition_cleaned!$A:$A,attrition_cleaned!$B:$B,"Missing")</f>
        <v>No</v>
      </c>
      <c r="L2782" s="9"/>
      <c r="M2782">
        <f>_xlfn.XLOOKUP(A2782,compensation_cleaned!$A:$A,compensation_cleaned!$B:$B,"Missing")</f>
        <v>478168</v>
      </c>
      <c r="N2782">
        <f>_xlfn.XLOOKUP(A2782,compensation_cleaned!$A:$A,compensation_cleaned!$C:$C,"Missing")</f>
        <v>70152</v>
      </c>
      <c r="O2782" t="str">
        <f>_xlfn.XLOOKUP(A2782,compensation_cleaned!$A:$A,compensation_cleaned!$D:$D,"Missing")</f>
        <v>L1</v>
      </c>
      <c r="P2782">
        <f>_xlfn.XLOOKUP(A2782,engagement_pivot!$A:$A,engagement_pivot!$B:$B,"Missing")</f>
        <v>3.5</v>
      </c>
      <c r="Q2782" t="str">
        <f>IF(
  _xlfn.XLOOKUP(A2782, engagement_pivot!A:A, engagement_pivot!C:C, 0) &gt; 0,
  "Yes",
  "No"
)</f>
        <v>Yes</v>
      </c>
      <c r="R2782">
        <f t="shared" si="215"/>
        <v>4</v>
      </c>
      <c r="S2782" t="str">
        <f t="shared" si="216"/>
        <v>0–12 months</v>
      </c>
      <c r="T2782">
        <f>_xlfn.XLOOKUP(A2782,performance_pivot!$A:$A,performance_pivot!$B:$B,"Missing")</f>
        <v>4</v>
      </c>
      <c r="U2782">
        <f>_xlfn.XLOOKUP(A2782,compensation_cleaned!$A:$A,compensation_cleaned!$F:$F,"Missing")</f>
        <v>499723.03723404254</v>
      </c>
      <c r="V2782" t="str">
        <f t="shared" si="217"/>
        <v>Below Avg Pay</v>
      </c>
      <c r="W2782" t="str">
        <f t="shared" si="218"/>
        <v>High Performer</v>
      </c>
      <c r="Y2782" t="str">
        <f t="shared" si="219"/>
        <v>Underpaid High Performer</v>
      </c>
    </row>
    <row r="2783" spans="1:25">
      <c r="A2783" s="11" t="s">
        <v>2969</v>
      </c>
      <c r="B2783" s="12" t="s">
        <v>11</v>
      </c>
      <c r="C2783" s="12">
        <v>28</v>
      </c>
      <c r="D2783" s="12" t="s">
        <v>12</v>
      </c>
      <c r="E2783" s="12" t="s">
        <v>26</v>
      </c>
      <c r="F2783" s="12" t="s">
        <v>58</v>
      </c>
      <c r="G2783" s="13">
        <v>45274</v>
      </c>
      <c r="H2783" s="12" t="s">
        <v>295</v>
      </c>
      <c r="I2783" s="12" t="s">
        <v>70</v>
      </c>
      <c r="J2783" s="14" t="s">
        <v>24</v>
      </c>
      <c r="K2783" t="str">
        <f>_xlfn.XLOOKUP(A2783,attrition_cleaned!$A:$A,attrition_cleaned!$B:$B,"Missing")</f>
        <v>No</v>
      </c>
      <c r="L2783" s="13"/>
      <c r="M2783">
        <f>_xlfn.XLOOKUP(A2783,compensation_cleaned!$A:$A,compensation_cleaned!$B:$B,"Missing")</f>
        <v>656770</v>
      </c>
      <c r="N2783">
        <f>_xlfn.XLOOKUP(A2783,compensation_cleaned!$A:$A,compensation_cleaned!$C:$C,"Missing")</f>
        <v>83723</v>
      </c>
      <c r="O2783" t="str">
        <f>_xlfn.XLOOKUP(A2783,compensation_cleaned!$A:$A,compensation_cleaned!$D:$D,"Missing")</f>
        <v>L2</v>
      </c>
      <c r="P2783">
        <f>_xlfn.XLOOKUP(A2783,engagement_pivot!$A:$A,engagement_pivot!$B:$B,"Missing")</f>
        <v>2.3333333333333335</v>
      </c>
      <c r="Q2783" t="str">
        <f>IF(
  _xlfn.XLOOKUP(A2783, engagement_pivot!A:A, engagement_pivot!C:C, 0) &gt; 0,
  "Yes",
  "No"
)</f>
        <v>Yes</v>
      </c>
      <c r="R2783">
        <f t="shared" si="215"/>
        <v>0</v>
      </c>
      <c r="S2783" t="str">
        <f t="shared" si="216"/>
        <v>0–12 months</v>
      </c>
      <c r="T2783">
        <f>_xlfn.XLOOKUP(A2783,performance_pivot!$A:$A,performance_pivot!$B:$B,"Missing")</f>
        <v>5</v>
      </c>
      <c r="U2783">
        <f>_xlfn.XLOOKUP(A2783,compensation_cleaned!$A:$A,compensation_cleaned!$F:$F,"Missing")</f>
        <v>746435.40070921986</v>
      </c>
      <c r="V2783" t="str">
        <f t="shared" si="217"/>
        <v>Below Avg Pay</v>
      </c>
      <c r="W2783" t="str">
        <f t="shared" si="218"/>
        <v>High Performer</v>
      </c>
      <c r="Y2783" t="str">
        <f t="shared" si="219"/>
        <v>Underpaid High Performer</v>
      </c>
    </row>
    <row r="2784" spans="1:25">
      <c r="A2784" s="7" t="s">
        <v>2970</v>
      </c>
      <c r="B2784" s="8" t="s">
        <v>19</v>
      </c>
      <c r="C2784" s="8">
        <v>23</v>
      </c>
      <c r="D2784" s="8" t="s">
        <v>12</v>
      </c>
      <c r="E2784" s="8" t="s">
        <v>13</v>
      </c>
      <c r="F2784" s="8" t="s">
        <v>21</v>
      </c>
      <c r="G2784" s="9">
        <v>44283</v>
      </c>
      <c r="H2784" s="8" t="s">
        <v>304</v>
      </c>
      <c r="I2784" s="8" t="s">
        <v>23</v>
      </c>
      <c r="J2784" s="10" t="s">
        <v>24</v>
      </c>
      <c r="K2784" t="str">
        <f>_xlfn.XLOOKUP(A2784,attrition_cleaned!$A:$A,attrition_cleaned!$B:$B,"Missing")</f>
        <v>No</v>
      </c>
      <c r="L2784" s="9"/>
      <c r="M2784">
        <f>_xlfn.XLOOKUP(A2784,compensation_cleaned!$A:$A,compensation_cleaned!$B:$B,"Missing")</f>
        <v>710212</v>
      </c>
      <c r="N2784">
        <f>_xlfn.XLOOKUP(A2784,compensation_cleaned!$A:$A,compensation_cleaned!$C:$C,"Missing")</f>
        <v>104127</v>
      </c>
      <c r="O2784" t="str">
        <f>_xlfn.XLOOKUP(A2784,compensation_cleaned!$A:$A,compensation_cleaned!$D:$D,"Missing")</f>
        <v>L2</v>
      </c>
      <c r="P2784">
        <f>_xlfn.XLOOKUP(A2784,engagement_pivot!$A:$A,engagement_pivot!$B:$B,"Missing")</f>
        <v>4</v>
      </c>
      <c r="Q2784" t="str">
        <f>IF(
  _xlfn.XLOOKUP(A2784, engagement_pivot!A:A, engagement_pivot!C:C, 0) &gt; 0,
  "Yes",
  "No"
)</f>
        <v>Yes</v>
      </c>
      <c r="R2784">
        <f t="shared" si="215"/>
        <v>33</v>
      </c>
      <c r="S2784" t="str">
        <f t="shared" si="216"/>
        <v>13–36 months</v>
      </c>
      <c r="T2784">
        <f>_xlfn.XLOOKUP(A2784,performance_pivot!$A:$A,performance_pivot!$B:$B,"Missing")</f>
        <v>3</v>
      </c>
      <c r="U2784">
        <f>_xlfn.XLOOKUP(A2784,compensation_cleaned!$A:$A,compensation_cleaned!$F:$F,"Missing")</f>
        <v>746435.40070921986</v>
      </c>
      <c r="V2784" t="str">
        <f t="shared" si="217"/>
        <v>Below Avg Pay</v>
      </c>
      <c r="W2784" t="str">
        <f t="shared" si="218"/>
        <v>Low/Avg Performer</v>
      </c>
      <c r="Y2784" t="str">
        <f t="shared" si="219"/>
        <v>Low Pay &amp; Low Performance</v>
      </c>
    </row>
    <row r="2785" spans="1:25">
      <c r="A2785" s="11" t="s">
        <v>2971</v>
      </c>
      <c r="B2785" s="12" t="s">
        <v>19</v>
      </c>
      <c r="C2785" s="12">
        <v>26</v>
      </c>
      <c r="D2785" s="12" t="s">
        <v>12</v>
      </c>
      <c r="E2785" s="12" t="s">
        <v>37</v>
      </c>
      <c r="F2785" s="12" t="s">
        <v>38</v>
      </c>
      <c r="G2785" s="13">
        <v>44069</v>
      </c>
      <c r="H2785" s="12" t="s">
        <v>115</v>
      </c>
      <c r="I2785" s="12" t="s">
        <v>31</v>
      </c>
      <c r="J2785" s="14" t="s">
        <v>24</v>
      </c>
      <c r="K2785" t="str">
        <f>_xlfn.XLOOKUP(A2785,attrition_cleaned!$A:$A,attrition_cleaned!$B:$B,"Missing")</f>
        <v>No</v>
      </c>
      <c r="L2785" s="13"/>
      <c r="M2785">
        <f>_xlfn.XLOOKUP(A2785,compensation_cleaned!$A:$A,compensation_cleaned!$B:$B,"Missing")</f>
        <v>824353</v>
      </c>
      <c r="N2785">
        <f>_xlfn.XLOOKUP(A2785,compensation_cleaned!$A:$A,compensation_cleaned!$C:$C,"Missing")</f>
        <v>120933</v>
      </c>
      <c r="O2785" t="str">
        <f>_xlfn.XLOOKUP(A2785,compensation_cleaned!$A:$A,compensation_cleaned!$D:$D,"Missing")</f>
        <v>L2</v>
      </c>
      <c r="P2785">
        <f>_xlfn.XLOOKUP(A2785,engagement_pivot!$A:$A,engagement_pivot!$B:$B,"Missing")</f>
        <v>2</v>
      </c>
      <c r="Q2785" t="str">
        <f>IF(
  _xlfn.XLOOKUP(A2785, engagement_pivot!A:A, engagement_pivot!C:C, 0) &gt; 0,
  "Yes",
  "No"
)</f>
        <v>Yes</v>
      </c>
      <c r="R2785">
        <f t="shared" si="215"/>
        <v>40</v>
      </c>
      <c r="S2785" t="str">
        <f t="shared" si="216"/>
        <v>37+ months</v>
      </c>
      <c r="T2785">
        <f>_xlfn.XLOOKUP(A2785,performance_pivot!$A:$A,performance_pivot!$B:$B,"Missing")</f>
        <v>4</v>
      </c>
      <c r="U2785">
        <f>_xlfn.XLOOKUP(A2785,compensation_cleaned!$A:$A,compensation_cleaned!$F:$F,"Missing")</f>
        <v>746435.40070921986</v>
      </c>
      <c r="V2785" t="str">
        <f t="shared" si="217"/>
        <v>Above Avg Pay</v>
      </c>
      <c r="W2785" t="str">
        <f t="shared" si="218"/>
        <v>High Performer</v>
      </c>
      <c r="Y2785" t="str">
        <f t="shared" si="219"/>
        <v>Well Aligned</v>
      </c>
    </row>
    <row r="2786" spans="1:25">
      <c r="A2786" s="7" t="s">
        <v>2972</v>
      </c>
      <c r="B2786" s="8" t="s">
        <v>11</v>
      </c>
      <c r="C2786" s="8">
        <v>40</v>
      </c>
      <c r="D2786" s="8" t="s">
        <v>12</v>
      </c>
      <c r="E2786" s="8" t="s">
        <v>49</v>
      </c>
      <c r="F2786" s="8" t="s">
        <v>68</v>
      </c>
      <c r="G2786" s="9">
        <v>43051</v>
      </c>
      <c r="H2786" s="8" t="s">
        <v>78</v>
      </c>
      <c r="I2786" s="8" t="s">
        <v>16</v>
      </c>
      <c r="J2786" s="10" t="s">
        <v>17</v>
      </c>
      <c r="K2786" t="str">
        <f>_xlfn.XLOOKUP(A2786,attrition_cleaned!$A:$A,attrition_cleaned!$B:$B,"Missing")</f>
        <v>No</v>
      </c>
      <c r="L2786" s="9"/>
      <c r="M2786">
        <f>_xlfn.XLOOKUP(A2786,compensation_cleaned!$A:$A,compensation_cleaned!$B:$B,"Missing")</f>
        <v>484535</v>
      </c>
      <c r="N2786">
        <f>_xlfn.XLOOKUP(A2786,compensation_cleaned!$A:$A,compensation_cleaned!$C:$C,"Missing")</f>
        <v>24496</v>
      </c>
      <c r="O2786" t="str">
        <f>_xlfn.XLOOKUP(A2786,compensation_cleaned!$A:$A,compensation_cleaned!$D:$D,"Missing")</f>
        <v>L1</v>
      </c>
      <c r="P2786">
        <f>_xlfn.XLOOKUP(A2786,engagement_pivot!$A:$A,engagement_pivot!$B:$B,"Missing")</f>
        <v>4.5</v>
      </c>
      <c r="Q2786" t="str">
        <f>IF(
  _xlfn.XLOOKUP(A2786, engagement_pivot!A:A, engagement_pivot!C:C, 0) &gt; 0,
  "Yes",
  "No"
)</f>
        <v>Yes</v>
      </c>
      <c r="R2786">
        <f t="shared" si="215"/>
        <v>73</v>
      </c>
      <c r="S2786" t="str">
        <f t="shared" si="216"/>
        <v>37+ months</v>
      </c>
      <c r="T2786">
        <f>_xlfn.XLOOKUP(A2786,performance_pivot!$A:$A,performance_pivot!$B:$B,"Missing")</f>
        <v>3</v>
      </c>
      <c r="U2786">
        <f>_xlfn.XLOOKUP(A2786,compensation_cleaned!$A:$A,compensation_cleaned!$F:$F,"Missing")</f>
        <v>499723.03723404254</v>
      </c>
      <c r="V2786" t="str">
        <f t="shared" si="217"/>
        <v>Below Avg Pay</v>
      </c>
      <c r="W2786" t="str">
        <f t="shared" si="218"/>
        <v>Low/Avg Performer</v>
      </c>
      <c r="Y2786" t="str">
        <f t="shared" si="219"/>
        <v>Low Pay &amp; Low Performance</v>
      </c>
    </row>
    <row r="2787" spans="1:25">
      <c r="A2787" s="11" t="s">
        <v>2973</v>
      </c>
      <c r="B2787" s="12" t="s">
        <v>19</v>
      </c>
      <c r="C2787" s="12">
        <v>44</v>
      </c>
      <c r="D2787" s="12" t="s">
        <v>20</v>
      </c>
      <c r="E2787" s="12" t="s">
        <v>49</v>
      </c>
      <c r="F2787" s="12" t="s">
        <v>65</v>
      </c>
      <c r="G2787" s="13">
        <v>45246</v>
      </c>
      <c r="H2787" s="12" t="s">
        <v>233</v>
      </c>
      <c r="I2787" s="12" t="s">
        <v>31</v>
      </c>
      <c r="J2787" s="14" t="s">
        <v>24</v>
      </c>
      <c r="K2787" t="str">
        <f>_xlfn.XLOOKUP(A2787,attrition_cleaned!$A:$A,attrition_cleaned!$B:$B,"Missing")</f>
        <v>No</v>
      </c>
      <c r="L2787" s="13"/>
      <c r="M2787">
        <f>_xlfn.XLOOKUP(A2787,compensation_cleaned!$A:$A,compensation_cleaned!$B:$B,"Missing")</f>
        <v>1096546</v>
      </c>
      <c r="N2787">
        <f>_xlfn.XLOOKUP(A2787,compensation_cleaned!$A:$A,compensation_cleaned!$C:$C,"Missing")</f>
        <v>150752</v>
      </c>
      <c r="O2787" t="str">
        <f>_xlfn.XLOOKUP(A2787,compensation_cleaned!$A:$A,compensation_cleaned!$D:$D,"Missing")</f>
        <v>L3</v>
      </c>
      <c r="P2787">
        <f>_xlfn.XLOOKUP(A2787,engagement_pivot!$A:$A,engagement_pivot!$B:$B,"Missing")</f>
        <v>1.3333333333333333</v>
      </c>
      <c r="Q2787" t="str">
        <f>IF(
  _xlfn.XLOOKUP(A2787, engagement_pivot!A:A, engagement_pivot!C:C, 0) &gt; 0,
  "Yes",
  "No"
)</f>
        <v>Yes</v>
      </c>
      <c r="R2787">
        <f t="shared" si="215"/>
        <v>1</v>
      </c>
      <c r="S2787" t="str">
        <f t="shared" si="216"/>
        <v>0–12 months</v>
      </c>
      <c r="T2787">
        <f>_xlfn.XLOOKUP(A2787,performance_pivot!$A:$A,performance_pivot!$B:$B,"Missing")</f>
        <v>5</v>
      </c>
      <c r="U2787">
        <f>_xlfn.XLOOKUP(A2787,compensation_cleaned!$A:$A,compensation_cleaned!$F:$F,"Missing")</f>
        <v>1044648.4727722772</v>
      </c>
      <c r="V2787" t="str">
        <f t="shared" si="217"/>
        <v>Above Avg Pay</v>
      </c>
      <c r="W2787" t="str">
        <f t="shared" si="218"/>
        <v>High Performer</v>
      </c>
      <c r="Y2787" t="str">
        <f t="shared" si="219"/>
        <v>Well Aligned</v>
      </c>
    </row>
    <row r="2788" spans="1:25">
      <c r="A2788" s="7" t="s">
        <v>2974</v>
      </c>
      <c r="B2788" s="8" t="s">
        <v>19</v>
      </c>
      <c r="C2788" s="8">
        <v>23</v>
      </c>
      <c r="D2788" s="8" t="s">
        <v>12</v>
      </c>
      <c r="E2788" s="8" t="s">
        <v>26</v>
      </c>
      <c r="F2788" s="8" t="s">
        <v>27</v>
      </c>
      <c r="G2788" s="9">
        <v>42991</v>
      </c>
      <c r="H2788" s="8" t="s">
        <v>15</v>
      </c>
      <c r="I2788" s="8" t="s">
        <v>70</v>
      </c>
      <c r="J2788" s="10" t="s">
        <v>24</v>
      </c>
      <c r="K2788" t="str">
        <f>_xlfn.XLOOKUP(A2788,attrition_cleaned!$A:$A,attrition_cleaned!$B:$B,"Missing")</f>
        <v>No</v>
      </c>
      <c r="L2788" s="9"/>
      <c r="M2788">
        <f>_xlfn.XLOOKUP(A2788,compensation_cleaned!$A:$A,compensation_cleaned!$B:$B,"Missing")</f>
        <v>810144</v>
      </c>
      <c r="N2788">
        <f>_xlfn.XLOOKUP(A2788,compensation_cleaned!$A:$A,compensation_cleaned!$C:$C,"Missing")</f>
        <v>91259</v>
      </c>
      <c r="O2788" t="str">
        <f>_xlfn.XLOOKUP(A2788,compensation_cleaned!$A:$A,compensation_cleaned!$D:$D,"Missing")</f>
        <v>L2</v>
      </c>
      <c r="P2788">
        <f>_xlfn.XLOOKUP(A2788,engagement_pivot!$A:$A,engagement_pivot!$B:$B,"Missing")</f>
        <v>1</v>
      </c>
      <c r="Q2788" t="str">
        <f>IF(
  _xlfn.XLOOKUP(A2788, engagement_pivot!A:A, engagement_pivot!C:C, 0) &gt; 0,
  "Yes",
  "No"
)</f>
        <v>Yes</v>
      </c>
      <c r="R2788">
        <f t="shared" si="215"/>
        <v>75</v>
      </c>
      <c r="S2788" t="str">
        <f t="shared" si="216"/>
        <v>37+ months</v>
      </c>
      <c r="T2788">
        <f>_xlfn.XLOOKUP(A2788,performance_pivot!$A:$A,performance_pivot!$B:$B,"Missing")</f>
        <v>3.25</v>
      </c>
      <c r="U2788">
        <f>_xlfn.XLOOKUP(A2788,compensation_cleaned!$A:$A,compensation_cleaned!$F:$F,"Missing")</f>
        <v>746435.40070921986</v>
      </c>
      <c r="V2788" t="str">
        <f t="shared" si="217"/>
        <v>Above Avg Pay</v>
      </c>
      <c r="W2788" t="str">
        <f t="shared" si="218"/>
        <v>Low/Avg Performer</v>
      </c>
      <c r="Y2788" t="str">
        <f t="shared" si="219"/>
        <v>Overpaid Low Performer</v>
      </c>
    </row>
    <row r="2789" spans="1:25">
      <c r="A2789" s="11" t="s">
        <v>2975</v>
      </c>
      <c r="B2789" s="12" t="s">
        <v>11</v>
      </c>
      <c r="C2789" s="12">
        <v>42</v>
      </c>
      <c r="D2789" s="12" t="s">
        <v>12</v>
      </c>
      <c r="E2789" s="12" t="s">
        <v>37</v>
      </c>
      <c r="F2789" s="12" t="s">
        <v>43</v>
      </c>
      <c r="G2789" s="13">
        <v>43796</v>
      </c>
      <c r="H2789" s="12" t="s">
        <v>767</v>
      </c>
      <c r="I2789" s="12" t="s">
        <v>70</v>
      </c>
      <c r="J2789" s="14" t="s">
        <v>24</v>
      </c>
      <c r="K2789" t="str">
        <f>_xlfn.XLOOKUP(A2789,attrition_cleaned!$A:$A,attrition_cleaned!$B:$B,"Missing")</f>
        <v>No</v>
      </c>
      <c r="L2789" s="13"/>
      <c r="M2789">
        <f>_xlfn.XLOOKUP(A2789,compensation_cleaned!$A:$A,compensation_cleaned!$B:$B,"Missing")</f>
        <v>611772</v>
      </c>
      <c r="N2789">
        <f>_xlfn.XLOOKUP(A2789,compensation_cleaned!$A:$A,compensation_cleaned!$C:$C,"Missing")</f>
        <v>83546</v>
      </c>
      <c r="O2789" t="str">
        <f>_xlfn.XLOOKUP(A2789,compensation_cleaned!$A:$A,compensation_cleaned!$D:$D,"Missing")</f>
        <v>L2</v>
      </c>
      <c r="P2789">
        <f>_xlfn.XLOOKUP(A2789,engagement_pivot!$A:$A,engagement_pivot!$B:$B,"Missing")</f>
        <v>1</v>
      </c>
      <c r="Q2789" t="str">
        <f>IF(
  _xlfn.XLOOKUP(A2789, engagement_pivot!A:A, engagement_pivot!C:C, 0) &gt; 0,
  "Yes",
  "No"
)</f>
        <v>Yes</v>
      </c>
      <c r="R2789">
        <f t="shared" si="215"/>
        <v>49</v>
      </c>
      <c r="S2789" t="str">
        <f t="shared" si="216"/>
        <v>37+ months</v>
      </c>
      <c r="T2789">
        <f>_xlfn.XLOOKUP(A2789,performance_pivot!$A:$A,performance_pivot!$B:$B,"Missing")</f>
        <v>4</v>
      </c>
      <c r="U2789">
        <f>_xlfn.XLOOKUP(A2789,compensation_cleaned!$A:$A,compensation_cleaned!$F:$F,"Missing")</f>
        <v>746435.40070921986</v>
      </c>
      <c r="V2789" t="str">
        <f t="shared" si="217"/>
        <v>Below Avg Pay</v>
      </c>
      <c r="W2789" t="str">
        <f t="shared" si="218"/>
        <v>High Performer</v>
      </c>
      <c r="Y2789" t="str">
        <f t="shared" si="219"/>
        <v>Underpaid High Performer</v>
      </c>
    </row>
    <row r="2790" spans="1:25">
      <c r="A2790" s="7" t="s">
        <v>2976</v>
      </c>
      <c r="B2790" s="8" t="s">
        <v>19</v>
      </c>
      <c r="C2790" s="8">
        <v>32</v>
      </c>
      <c r="D2790" s="8" t="s">
        <v>20</v>
      </c>
      <c r="E2790" s="8" t="s">
        <v>37</v>
      </c>
      <c r="F2790" s="8" t="s">
        <v>43</v>
      </c>
      <c r="G2790" s="9">
        <v>43418</v>
      </c>
      <c r="H2790" s="8" t="s">
        <v>675</v>
      </c>
      <c r="I2790" s="8" t="s">
        <v>56</v>
      </c>
      <c r="J2790" s="10" t="s">
        <v>24</v>
      </c>
      <c r="K2790" t="str">
        <f>_xlfn.XLOOKUP(A2790,attrition_cleaned!$A:$A,attrition_cleaned!$B:$B,"Missing")</f>
        <v>No</v>
      </c>
      <c r="L2790" s="9"/>
      <c r="M2790">
        <f>_xlfn.XLOOKUP(A2790,compensation_cleaned!$A:$A,compensation_cleaned!$B:$B,"Missing")</f>
        <v>1944991</v>
      </c>
      <c r="N2790">
        <f>_xlfn.XLOOKUP(A2790,compensation_cleaned!$A:$A,compensation_cleaned!$C:$C,"Missing")</f>
        <v>212631</v>
      </c>
      <c r="O2790" t="str">
        <f>_xlfn.XLOOKUP(A2790,compensation_cleaned!$A:$A,compensation_cleaned!$D:$D,"Missing")</f>
        <v>L5</v>
      </c>
      <c r="P2790">
        <f>_xlfn.XLOOKUP(A2790,engagement_pivot!$A:$A,engagement_pivot!$B:$B,"Missing")</f>
        <v>2.5</v>
      </c>
      <c r="Q2790" t="str">
        <f>IF(
  _xlfn.XLOOKUP(A2790, engagement_pivot!A:A, engagement_pivot!C:C, 0) &gt; 0,
  "Yes",
  "No"
)</f>
        <v>Yes</v>
      </c>
      <c r="R2790">
        <f t="shared" si="215"/>
        <v>61</v>
      </c>
      <c r="S2790" t="str">
        <f t="shared" si="216"/>
        <v>37+ months</v>
      </c>
      <c r="T2790">
        <f>_xlfn.XLOOKUP(A2790,performance_pivot!$A:$A,performance_pivot!$B:$B,"Missing")</f>
        <v>3.75</v>
      </c>
      <c r="U2790">
        <f>_xlfn.XLOOKUP(A2790,compensation_cleaned!$A:$A,compensation_cleaned!$F:$F,"Missing")</f>
        <v>1044648.4727722772</v>
      </c>
      <c r="V2790" t="str">
        <f t="shared" si="217"/>
        <v>Above Avg Pay</v>
      </c>
      <c r="W2790" t="str">
        <f t="shared" si="218"/>
        <v>Low/Avg Performer</v>
      </c>
      <c r="Y2790" t="str">
        <f t="shared" si="219"/>
        <v>Overpaid Low Performer</v>
      </c>
    </row>
    <row r="2791" spans="1:25">
      <c r="A2791" s="11" t="s">
        <v>2977</v>
      </c>
      <c r="B2791" s="12" t="s">
        <v>19</v>
      </c>
      <c r="C2791" s="12">
        <v>41</v>
      </c>
      <c r="D2791" s="12" t="s">
        <v>12</v>
      </c>
      <c r="E2791" s="12" t="s">
        <v>37</v>
      </c>
      <c r="F2791" s="12" t="s">
        <v>43</v>
      </c>
      <c r="G2791" s="13">
        <v>43084</v>
      </c>
      <c r="H2791" s="12" t="s">
        <v>229</v>
      </c>
      <c r="I2791" s="12" t="s">
        <v>70</v>
      </c>
      <c r="J2791" s="14" t="s">
        <v>24</v>
      </c>
      <c r="K2791" t="str">
        <f>_xlfn.XLOOKUP(A2791,attrition_cleaned!$A:$A,attrition_cleaned!$B:$B,"Missing")</f>
        <v>No</v>
      </c>
      <c r="L2791" s="13"/>
      <c r="M2791">
        <f>_xlfn.XLOOKUP(A2791,compensation_cleaned!$A:$A,compensation_cleaned!$B:$B,"Missing")</f>
        <v>717535</v>
      </c>
      <c r="N2791">
        <f>_xlfn.XLOOKUP(A2791,compensation_cleaned!$A:$A,compensation_cleaned!$C:$C,"Missing")</f>
        <v>60651</v>
      </c>
      <c r="O2791" t="str">
        <f>_xlfn.XLOOKUP(A2791,compensation_cleaned!$A:$A,compensation_cleaned!$D:$D,"Missing")</f>
        <v>L2</v>
      </c>
      <c r="P2791">
        <f>_xlfn.XLOOKUP(A2791,engagement_pivot!$A:$A,engagement_pivot!$B:$B,"Missing")</f>
        <v>4</v>
      </c>
      <c r="Q2791" t="str">
        <f>IF(
  _xlfn.XLOOKUP(A2791, engagement_pivot!A:A, engagement_pivot!C:C, 0) &gt; 0,
  "Yes",
  "No"
)</f>
        <v>Yes</v>
      </c>
      <c r="R2791">
        <f t="shared" si="215"/>
        <v>72</v>
      </c>
      <c r="S2791" t="str">
        <f t="shared" si="216"/>
        <v>37+ months</v>
      </c>
      <c r="T2791">
        <f>_xlfn.XLOOKUP(A2791,performance_pivot!$A:$A,performance_pivot!$B:$B,"Missing")</f>
        <v>3</v>
      </c>
      <c r="U2791">
        <f>_xlfn.XLOOKUP(A2791,compensation_cleaned!$A:$A,compensation_cleaned!$F:$F,"Missing")</f>
        <v>746435.40070921986</v>
      </c>
      <c r="V2791" t="str">
        <f t="shared" si="217"/>
        <v>Below Avg Pay</v>
      </c>
      <c r="W2791" t="str">
        <f t="shared" si="218"/>
        <v>Low/Avg Performer</v>
      </c>
      <c r="Y2791" t="str">
        <f t="shared" si="219"/>
        <v>Low Pay &amp; Low Performance</v>
      </c>
    </row>
    <row r="2792" spans="1:25">
      <c r="A2792" s="7" t="s">
        <v>2978</v>
      </c>
      <c r="B2792" s="8" t="s">
        <v>19</v>
      </c>
      <c r="C2792" s="8">
        <v>41</v>
      </c>
      <c r="D2792" s="8" t="s">
        <v>12</v>
      </c>
      <c r="E2792" s="8" t="s">
        <v>49</v>
      </c>
      <c r="F2792" s="8" t="s">
        <v>65</v>
      </c>
      <c r="G2792" s="9">
        <v>45150</v>
      </c>
      <c r="H2792" s="8" t="s">
        <v>80</v>
      </c>
      <c r="I2792" s="8" t="s">
        <v>16</v>
      </c>
      <c r="J2792" s="10" t="s">
        <v>17</v>
      </c>
      <c r="K2792" t="str">
        <f>_xlfn.XLOOKUP(A2792,attrition_cleaned!$A:$A,attrition_cleaned!$B:$B,"Missing")</f>
        <v>No</v>
      </c>
      <c r="L2792" s="9"/>
      <c r="M2792">
        <f>_xlfn.XLOOKUP(A2792,compensation_cleaned!$A:$A,compensation_cleaned!$B:$B,"Missing")</f>
        <v>967961</v>
      </c>
      <c r="N2792">
        <f>_xlfn.XLOOKUP(A2792,compensation_cleaned!$A:$A,compensation_cleaned!$C:$C,"Missing")</f>
        <v>74462</v>
      </c>
      <c r="O2792" t="str">
        <f>_xlfn.XLOOKUP(A2792,compensation_cleaned!$A:$A,compensation_cleaned!$D:$D,"Missing")</f>
        <v>L3</v>
      </c>
      <c r="P2792">
        <f>_xlfn.XLOOKUP(A2792,engagement_pivot!$A:$A,engagement_pivot!$B:$B,"Missing")</f>
        <v>4</v>
      </c>
      <c r="Q2792" t="str">
        <f>IF(
  _xlfn.XLOOKUP(A2792, engagement_pivot!A:A, engagement_pivot!C:C, 0) &gt; 0,
  "Yes",
  "No"
)</f>
        <v>Yes</v>
      </c>
      <c r="R2792">
        <f t="shared" si="215"/>
        <v>4</v>
      </c>
      <c r="S2792" t="str">
        <f t="shared" si="216"/>
        <v>0–12 months</v>
      </c>
      <c r="T2792">
        <f>_xlfn.XLOOKUP(A2792,performance_pivot!$A:$A,performance_pivot!$B:$B,"Missing")</f>
        <v>3.3333333333333335</v>
      </c>
      <c r="U2792">
        <f>_xlfn.XLOOKUP(A2792,compensation_cleaned!$A:$A,compensation_cleaned!$F:$F,"Missing")</f>
        <v>1044648.4727722772</v>
      </c>
      <c r="V2792" t="str">
        <f t="shared" si="217"/>
        <v>Below Avg Pay</v>
      </c>
      <c r="W2792" t="str">
        <f t="shared" si="218"/>
        <v>Low/Avg Performer</v>
      </c>
      <c r="Y2792" t="str">
        <f t="shared" si="219"/>
        <v>Low Pay &amp; Low Performance</v>
      </c>
    </row>
    <row r="2793" spans="1:25">
      <c r="A2793" s="11" t="s">
        <v>2979</v>
      </c>
      <c r="B2793" s="12" t="s">
        <v>19</v>
      </c>
      <c r="C2793" s="12">
        <v>41</v>
      </c>
      <c r="D2793" s="12" t="s">
        <v>12</v>
      </c>
      <c r="E2793" s="12" t="s">
        <v>26</v>
      </c>
      <c r="F2793" s="12" t="s">
        <v>27</v>
      </c>
      <c r="G2793" s="13">
        <v>44012</v>
      </c>
      <c r="H2793" s="12" t="s">
        <v>90</v>
      </c>
      <c r="I2793" s="12" t="s">
        <v>70</v>
      </c>
      <c r="J2793" s="14" t="s">
        <v>24</v>
      </c>
      <c r="K2793" t="str">
        <f>_xlfn.XLOOKUP(A2793,attrition_cleaned!$A:$A,attrition_cleaned!$B:$B,"Missing")</f>
        <v>Yes</v>
      </c>
      <c r="L2793" s="13">
        <v>45718</v>
      </c>
      <c r="M2793">
        <f>_xlfn.XLOOKUP(A2793,compensation_cleaned!$A:$A,compensation_cleaned!$B:$B,"Missing")</f>
        <v>603160</v>
      </c>
      <c r="N2793">
        <f>_xlfn.XLOOKUP(A2793,compensation_cleaned!$A:$A,compensation_cleaned!$C:$C,"Missing")</f>
        <v>48234</v>
      </c>
      <c r="O2793" t="str">
        <f>_xlfn.XLOOKUP(A2793,compensation_cleaned!$A:$A,compensation_cleaned!$D:$D,"Missing")</f>
        <v>L2</v>
      </c>
      <c r="P2793">
        <f>_xlfn.XLOOKUP(A2793,engagement_pivot!$A:$A,engagement_pivot!$B:$B,"Missing")</f>
        <v>3</v>
      </c>
      <c r="Q2793" t="str">
        <f>IF(
  _xlfn.XLOOKUP(A2793, engagement_pivot!A:A, engagement_pivot!C:C, 0) &gt; 0,
  "Yes",
  "No"
)</f>
        <v>Yes</v>
      </c>
      <c r="R2793">
        <f t="shared" si="215"/>
        <v>56</v>
      </c>
      <c r="S2793" t="str">
        <f t="shared" si="216"/>
        <v>37+ months</v>
      </c>
      <c r="T2793">
        <f>_xlfn.XLOOKUP(A2793,performance_pivot!$A:$A,performance_pivot!$B:$B,"Missing")</f>
        <v>3</v>
      </c>
      <c r="U2793">
        <f>_xlfn.XLOOKUP(A2793,compensation_cleaned!$A:$A,compensation_cleaned!$F:$F,"Missing")</f>
        <v>746435.40070921986</v>
      </c>
      <c r="V2793" t="str">
        <f t="shared" si="217"/>
        <v>Below Avg Pay</v>
      </c>
      <c r="W2793" t="str">
        <f t="shared" si="218"/>
        <v>Low/Avg Performer</v>
      </c>
      <c r="Y2793" t="str">
        <f t="shared" si="219"/>
        <v>Low Pay &amp; Low Performance</v>
      </c>
    </row>
    <row r="2794" spans="1:25">
      <c r="A2794" s="7" t="s">
        <v>2980</v>
      </c>
      <c r="B2794" s="8" t="s">
        <v>11</v>
      </c>
      <c r="C2794" s="8">
        <v>30</v>
      </c>
      <c r="D2794" s="8" t="s">
        <v>20</v>
      </c>
      <c r="E2794" s="8" t="s">
        <v>33</v>
      </c>
      <c r="F2794" s="8" t="s">
        <v>112</v>
      </c>
      <c r="G2794" s="9">
        <v>44710</v>
      </c>
      <c r="H2794" s="8" t="s">
        <v>292</v>
      </c>
      <c r="I2794" s="8" t="s">
        <v>56</v>
      </c>
      <c r="J2794" s="10" t="s">
        <v>24</v>
      </c>
      <c r="K2794" t="str">
        <f>_xlfn.XLOOKUP(A2794,attrition_cleaned!$A:$A,attrition_cleaned!$B:$B,"Missing")</f>
        <v>No</v>
      </c>
      <c r="L2794" s="9"/>
      <c r="M2794">
        <f>_xlfn.XLOOKUP(A2794,compensation_cleaned!$A:$A,compensation_cleaned!$B:$B,"Missing")</f>
        <v>1103407</v>
      </c>
      <c r="N2794">
        <f>_xlfn.XLOOKUP(A2794,compensation_cleaned!$A:$A,compensation_cleaned!$C:$C,"Missing")</f>
        <v>123463</v>
      </c>
      <c r="O2794" t="str">
        <f>_xlfn.XLOOKUP(A2794,compensation_cleaned!$A:$A,compensation_cleaned!$D:$D,"Missing")</f>
        <v>L3</v>
      </c>
      <c r="P2794">
        <f>_xlfn.XLOOKUP(A2794,engagement_pivot!$A:$A,engagement_pivot!$B:$B,"Missing")</f>
        <v>2.5</v>
      </c>
      <c r="Q2794" t="str">
        <f>IF(
  _xlfn.XLOOKUP(A2794, engagement_pivot!A:A, engagement_pivot!C:C, 0) &gt; 0,
  "Yes",
  "No"
)</f>
        <v>Yes</v>
      </c>
      <c r="R2794">
        <f t="shared" si="215"/>
        <v>19</v>
      </c>
      <c r="S2794" t="str">
        <f t="shared" si="216"/>
        <v>13–36 months</v>
      </c>
      <c r="T2794">
        <f>_xlfn.XLOOKUP(A2794,performance_pivot!$A:$A,performance_pivot!$B:$B,"Missing")</f>
        <v>4.5</v>
      </c>
      <c r="U2794">
        <f>_xlfn.XLOOKUP(A2794,compensation_cleaned!$A:$A,compensation_cleaned!$F:$F,"Missing")</f>
        <v>1044648.4727722772</v>
      </c>
      <c r="V2794" t="str">
        <f t="shared" si="217"/>
        <v>Above Avg Pay</v>
      </c>
      <c r="W2794" t="str">
        <f t="shared" si="218"/>
        <v>High Performer</v>
      </c>
      <c r="Y2794" t="str">
        <f t="shared" si="219"/>
        <v>Well Aligned</v>
      </c>
    </row>
    <row r="2795" spans="1:25">
      <c r="A2795" s="11" t="s">
        <v>2981</v>
      </c>
      <c r="B2795" s="12" t="s">
        <v>19</v>
      </c>
      <c r="C2795" s="12">
        <v>39</v>
      </c>
      <c r="D2795" s="12" t="s">
        <v>12</v>
      </c>
      <c r="E2795" s="12" t="s">
        <v>13</v>
      </c>
      <c r="F2795" s="12" t="s">
        <v>21</v>
      </c>
      <c r="G2795" s="13">
        <v>43005</v>
      </c>
      <c r="H2795" s="12" t="s">
        <v>153</v>
      </c>
      <c r="I2795" s="12" t="s">
        <v>16</v>
      </c>
      <c r="J2795" s="14" t="s">
        <v>17</v>
      </c>
      <c r="K2795" t="str">
        <f>_xlfn.XLOOKUP(A2795,attrition_cleaned!$A:$A,attrition_cleaned!$B:$B,"Missing")</f>
        <v>No</v>
      </c>
      <c r="L2795" s="13"/>
      <c r="M2795">
        <f>_xlfn.XLOOKUP(A2795,compensation_cleaned!$A:$A,compensation_cleaned!$B:$B,"Missing")</f>
        <v>1074391</v>
      </c>
      <c r="N2795">
        <f>_xlfn.XLOOKUP(A2795,compensation_cleaned!$A:$A,compensation_cleaned!$C:$C,"Missing")</f>
        <v>105588</v>
      </c>
      <c r="O2795" t="str">
        <f>_xlfn.XLOOKUP(A2795,compensation_cleaned!$A:$A,compensation_cleaned!$D:$D,"Missing")</f>
        <v>L3</v>
      </c>
      <c r="P2795">
        <f>_xlfn.XLOOKUP(A2795,engagement_pivot!$A:$A,engagement_pivot!$B:$B,"Missing")</f>
        <v>2.5</v>
      </c>
      <c r="Q2795" t="str">
        <f>IF(
  _xlfn.XLOOKUP(A2795, engagement_pivot!A:A, engagement_pivot!C:C, 0) &gt; 0,
  "Yes",
  "No"
)</f>
        <v>Yes</v>
      </c>
      <c r="R2795">
        <f t="shared" si="215"/>
        <v>75</v>
      </c>
      <c r="S2795" t="str">
        <f t="shared" si="216"/>
        <v>37+ months</v>
      </c>
      <c r="T2795">
        <f>_xlfn.XLOOKUP(A2795,performance_pivot!$A:$A,performance_pivot!$B:$B,"Missing")</f>
        <v>4</v>
      </c>
      <c r="U2795">
        <f>_xlfn.XLOOKUP(A2795,compensation_cleaned!$A:$A,compensation_cleaned!$F:$F,"Missing")</f>
        <v>1044648.4727722772</v>
      </c>
      <c r="V2795" t="str">
        <f t="shared" si="217"/>
        <v>Above Avg Pay</v>
      </c>
      <c r="W2795" t="str">
        <f t="shared" si="218"/>
        <v>High Performer</v>
      </c>
      <c r="Y2795" t="str">
        <f t="shared" si="219"/>
        <v>Well Aligned</v>
      </c>
    </row>
    <row r="2796" spans="1:25">
      <c r="A2796" s="7" t="s">
        <v>2982</v>
      </c>
      <c r="B2796" s="8" t="s">
        <v>11</v>
      </c>
      <c r="C2796" s="8">
        <v>26</v>
      </c>
      <c r="D2796" s="8" t="s">
        <v>20</v>
      </c>
      <c r="E2796" s="8" t="s">
        <v>37</v>
      </c>
      <c r="F2796" s="8" t="s">
        <v>38</v>
      </c>
      <c r="G2796" s="9">
        <v>43420</v>
      </c>
      <c r="H2796" s="8" t="s">
        <v>656</v>
      </c>
      <c r="I2796" s="8" t="s">
        <v>23</v>
      </c>
      <c r="J2796" s="10" t="s">
        <v>24</v>
      </c>
      <c r="K2796" t="str">
        <f>_xlfn.XLOOKUP(A2796,attrition_cleaned!$A:$A,attrition_cleaned!$B:$B,"Missing")</f>
        <v>No</v>
      </c>
      <c r="L2796" s="9"/>
      <c r="M2796">
        <f>_xlfn.XLOOKUP(A2796,compensation_cleaned!$A:$A,compensation_cleaned!$B:$B,"Missing")</f>
        <v>849861</v>
      </c>
      <c r="N2796">
        <f>_xlfn.XLOOKUP(A2796,compensation_cleaned!$A:$A,compensation_cleaned!$C:$C,"Missing")</f>
        <v>90018</v>
      </c>
      <c r="O2796" t="str">
        <f>_xlfn.XLOOKUP(A2796,compensation_cleaned!$A:$A,compensation_cleaned!$D:$D,"Missing")</f>
        <v>L2</v>
      </c>
      <c r="P2796">
        <f>_xlfn.XLOOKUP(A2796,engagement_pivot!$A:$A,engagement_pivot!$B:$B,"Missing")</f>
        <v>2</v>
      </c>
      <c r="Q2796" t="str">
        <f>IF(
  _xlfn.XLOOKUP(A2796, engagement_pivot!A:A, engagement_pivot!C:C, 0) &gt; 0,
  "Yes",
  "No"
)</f>
        <v>Yes</v>
      </c>
      <c r="R2796">
        <f t="shared" si="215"/>
        <v>61</v>
      </c>
      <c r="S2796" t="str">
        <f t="shared" si="216"/>
        <v>37+ months</v>
      </c>
      <c r="T2796">
        <f>_xlfn.XLOOKUP(A2796,performance_pivot!$A:$A,performance_pivot!$B:$B,"Missing")</f>
        <v>3.5</v>
      </c>
      <c r="U2796">
        <f>_xlfn.XLOOKUP(A2796,compensation_cleaned!$A:$A,compensation_cleaned!$F:$F,"Missing")</f>
        <v>746435.40070921986</v>
      </c>
      <c r="V2796" t="str">
        <f t="shared" si="217"/>
        <v>Above Avg Pay</v>
      </c>
      <c r="W2796" t="str">
        <f t="shared" si="218"/>
        <v>Low/Avg Performer</v>
      </c>
      <c r="Y2796" t="str">
        <f t="shared" si="219"/>
        <v>Overpaid Low Performer</v>
      </c>
    </row>
    <row r="2797" spans="1:25">
      <c r="A2797" s="11" t="s">
        <v>2983</v>
      </c>
      <c r="B2797" s="12" t="s">
        <v>19</v>
      </c>
      <c r="C2797" s="12">
        <v>44</v>
      </c>
      <c r="D2797" s="12" t="s">
        <v>12</v>
      </c>
      <c r="E2797" s="12" t="s">
        <v>37</v>
      </c>
      <c r="F2797" s="12" t="s">
        <v>43</v>
      </c>
      <c r="G2797" s="13">
        <v>45128</v>
      </c>
      <c r="H2797" s="12" t="s">
        <v>47</v>
      </c>
      <c r="I2797" s="12" t="s">
        <v>56</v>
      </c>
      <c r="J2797" s="14" t="s">
        <v>24</v>
      </c>
      <c r="K2797" t="str">
        <f>_xlfn.XLOOKUP(A2797,attrition_cleaned!$A:$A,attrition_cleaned!$B:$B,"Missing")</f>
        <v>No</v>
      </c>
      <c r="L2797" s="13"/>
      <c r="M2797">
        <f>_xlfn.XLOOKUP(A2797,compensation_cleaned!$A:$A,compensation_cleaned!$B:$B,"Missing")</f>
        <v>1883535</v>
      </c>
      <c r="N2797">
        <f>_xlfn.XLOOKUP(A2797,compensation_cleaned!$A:$A,compensation_cleaned!$C:$C,"Missing")</f>
        <v>209768</v>
      </c>
      <c r="O2797" t="str">
        <f>_xlfn.XLOOKUP(A2797,compensation_cleaned!$A:$A,compensation_cleaned!$D:$D,"Missing")</f>
        <v>L5</v>
      </c>
      <c r="P2797">
        <f>_xlfn.XLOOKUP(A2797,engagement_pivot!$A:$A,engagement_pivot!$B:$B,"Missing")</f>
        <v>4</v>
      </c>
      <c r="Q2797" t="str">
        <f>IF(
  _xlfn.XLOOKUP(A2797, engagement_pivot!A:A, engagement_pivot!C:C, 0) &gt; 0,
  "Yes",
  "No"
)</f>
        <v>Yes</v>
      </c>
      <c r="R2797">
        <f t="shared" si="215"/>
        <v>5</v>
      </c>
      <c r="S2797" t="str">
        <f t="shared" si="216"/>
        <v>0–12 months</v>
      </c>
      <c r="T2797">
        <f>_xlfn.XLOOKUP(A2797,performance_pivot!$A:$A,performance_pivot!$B:$B,"Missing")</f>
        <v>3.3333333333333335</v>
      </c>
      <c r="U2797">
        <f>_xlfn.XLOOKUP(A2797,compensation_cleaned!$A:$A,compensation_cleaned!$F:$F,"Missing")</f>
        <v>1044648.4727722772</v>
      </c>
      <c r="V2797" t="str">
        <f t="shared" si="217"/>
        <v>Above Avg Pay</v>
      </c>
      <c r="W2797" t="str">
        <f t="shared" si="218"/>
        <v>Low/Avg Performer</v>
      </c>
      <c r="Y2797" t="str">
        <f t="shared" si="219"/>
        <v>Overpaid Low Performer</v>
      </c>
    </row>
    <row r="2798" spans="1:25">
      <c r="A2798" s="7" t="s">
        <v>2984</v>
      </c>
      <c r="B2798" s="8" t="s">
        <v>11</v>
      </c>
      <c r="C2798" s="8">
        <v>32</v>
      </c>
      <c r="D2798" s="8" t="s">
        <v>12</v>
      </c>
      <c r="E2798" s="8" t="s">
        <v>49</v>
      </c>
      <c r="F2798" s="8" t="s">
        <v>50</v>
      </c>
      <c r="G2798" s="9">
        <v>43721</v>
      </c>
      <c r="H2798" s="8" t="s">
        <v>90</v>
      </c>
      <c r="I2798" s="8" t="s">
        <v>45</v>
      </c>
      <c r="J2798" s="10" t="s">
        <v>24</v>
      </c>
      <c r="K2798" t="str">
        <f>_xlfn.XLOOKUP(A2798,attrition_cleaned!$A:$A,attrition_cleaned!$B:$B,"Missing")</f>
        <v>No</v>
      </c>
      <c r="L2798" s="9"/>
      <c r="M2798">
        <f>_xlfn.XLOOKUP(A2798,compensation_cleaned!$A:$A,compensation_cleaned!$B:$B,"Missing")</f>
        <v>520621</v>
      </c>
      <c r="N2798">
        <f>_xlfn.XLOOKUP(A2798,compensation_cleaned!$A:$A,compensation_cleaned!$C:$C,"Missing")</f>
        <v>46154</v>
      </c>
      <c r="O2798" t="str">
        <f>_xlfn.XLOOKUP(A2798,compensation_cleaned!$A:$A,compensation_cleaned!$D:$D,"Missing")</f>
        <v>L1</v>
      </c>
      <c r="P2798">
        <f>_xlfn.XLOOKUP(A2798,engagement_pivot!$A:$A,engagement_pivot!$B:$B,"Missing")</f>
        <v>1.5</v>
      </c>
      <c r="Q2798" t="str">
        <f>IF(
  _xlfn.XLOOKUP(A2798, engagement_pivot!A:A, engagement_pivot!C:C, 0) &gt; 0,
  "Yes",
  "No"
)</f>
        <v>Yes</v>
      </c>
      <c r="R2798">
        <f t="shared" si="215"/>
        <v>51</v>
      </c>
      <c r="S2798" t="str">
        <f t="shared" si="216"/>
        <v>37+ months</v>
      </c>
      <c r="T2798">
        <f>_xlfn.XLOOKUP(A2798,performance_pivot!$A:$A,performance_pivot!$B:$B,"Missing")</f>
        <v>3.5</v>
      </c>
      <c r="U2798">
        <f>_xlfn.XLOOKUP(A2798,compensation_cleaned!$A:$A,compensation_cleaned!$F:$F,"Missing")</f>
        <v>499723.03723404254</v>
      </c>
      <c r="V2798" t="str">
        <f t="shared" si="217"/>
        <v>Above Avg Pay</v>
      </c>
      <c r="W2798" t="str">
        <f t="shared" si="218"/>
        <v>Low/Avg Performer</v>
      </c>
      <c r="Y2798" t="str">
        <f t="shared" si="219"/>
        <v>Overpaid Low Performer</v>
      </c>
    </row>
    <row r="2799" spans="1:25">
      <c r="A2799" s="11" t="s">
        <v>2985</v>
      </c>
      <c r="B2799" s="12" t="s">
        <v>11</v>
      </c>
      <c r="C2799" s="12">
        <v>40</v>
      </c>
      <c r="D2799" s="12" t="s">
        <v>12</v>
      </c>
      <c r="E2799" s="12" t="s">
        <v>26</v>
      </c>
      <c r="F2799" s="12" t="s">
        <v>27</v>
      </c>
      <c r="G2799" s="13">
        <v>42817</v>
      </c>
      <c r="H2799" s="12" t="s">
        <v>142</v>
      </c>
      <c r="I2799" s="12" t="s">
        <v>31</v>
      </c>
      <c r="J2799" s="14" t="s">
        <v>24</v>
      </c>
      <c r="K2799" t="str">
        <f>_xlfn.XLOOKUP(A2799,attrition_cleaned!$A:$A,attrition_cleaned!$B:$B,"Missing")</f>
        <v>No</v>
      </c>
      <c r="L2799" s="13"/>
      <c r="M2799">
        <f>_xlfn.XLOOKUP(A2799,compensation_cleaned!$A:$A,compensation_cleaned!$B:$B,"Missing")</f>
        <v>546964</v>
      </c>
      <c r="N2799">
        <f>_xlfn.XLOOKUP(A2799,compensation_cleaned!$A:$A,compensation_cleaned!$C:$C,"Missing")</f>
        <v>33749</v>
      </c>
      <c r="O2799" t="str">
        <f>_xlfn.XLOOKUP(A2799,compensation_cleaned!$A:$A,compensation_cleaned!$D:$D,"Missing")</f>
        <v>L1</v>
      </c>
      <c r="P2799">
        <f>_xlfn.XLOOKUP(A2799,engagement_pivot!$A:$A,engagement_pivot!$B:$B,"Missing")</f>
        <v>4</v>
      </c>
      <c r="Q2799" t="str">
        <f>IF(
  _xlfn.XLOOKUP(A2799, engagement_pivot!A:A, engagement_pivot!C:C, 0) &gt; 0,
  "Yes",
  "No"
)</f>
        <v>Yes</v>
      </c>
      <c r="R2799">
        <f t="shared" si="215"/>
        <v>81</v>
      </c>
      <c r="S2799" t="str">
        <f t="shared" si="216"/>
        <v>37+ months</v>
      </c>
      <c r="T2799">
        <f>_xlfn.XLOOKUP(A2799,performance_pivot!$A:$A,performance_pivot!$B:$B,"Missing")</f>
        <v>3.6666666666666665</v>
      </c>
      <c r="U2799">
        <f>_xlfn.XLOOKUP(A2799,compensation_cleaned!$A:$A,compensation_cleaned!$F:$F,"Missing")</f>
        <v>499723.03723404254</v>
      </c>
      <c r="V2799" t="str">
        <f t="shared" si="217"/>
        <v>Above Avg Pay</v>
      </c>
      <c r="W2799" t="str">
        <f t="shared" si="218"/>
        <v>Low/Avg Performer</v>
      </c>
      <c r="Y2799" t="str">
        <f t="shared" si="219"/>
        <v>Overpaid Low Performer</v>
      </c>
    </row>
    <row r="2800" spans="1:25">
      <c r="A2800" s="7" t="s">
        <v>2986</v>
      </c>
      <c r="B2800" s="8" t="s">
        <v>19</v>
      </c>
      <c r="C2800" s="8">
        <v>44</v>
      </c>
      <c r="D2800" s="8" t="s">
        <v>20</v>
      </c>
      <c r="E2800" s="8" t="s">
        <v>26</v>
      </c>
      <c r="F2800" s="8" t="s">
        <v>58</v>
      </c>
      <c r="G2800" s="9">
        <v>43092</v>
      </c>
      <c r="H2800" s="8" t="s">
        <v>28</v>
      </c>
      <c r="I2800" s="8" t="s">
        <v>23</v>
      </c>
      <c r="J2800" s="10" t="s">
        <v>24</v>
      </c>
      <c r="K2800" t="str">
        <f>_xlfn.XLOOKUP(A2800,attrition_cleaned!$A:$A,attrition_cleaned!$B:$B,"Missing")</f>
        <v>No</v>
      </c>
      <c r="L2800" s="9"/>
      <c r="M2800">
        <f>_xlfn.XLOOKUP(A2800,compensation_cleaned!$A:$A,compensation_cleaned!$B:$B,"Missing")</f>
        <v>783167</v>
      </c>
      <c r="N2800">
        <f>_xlfn.XLOOKUP(A2800,compensation_cleaned!$A:$A,compensation_cleaned!$C:$C,"Missing")</f>
        <v>74362</v>
      </c>
      <c r="O2800" t="str">
        <f>_xlfn.XLOOKUP(A2800,compensation_cleaned!$A:$A,compensation_cleaned!$D:$D,"Missing")</f>
        <v>L2</v>
      </c>
      <c r="P2800">
        <f>_xlfn.XLOOKUP(A2800,engagement_pivot!$A:$A,engagement_pivot!$B:$B,"Missing")</f>
        <v>2.3333333333333335</v>
      </c>
      <c r="Q2800" t="str">
        <f>IF(
  _xlfn.XLOOKUP(A2800, engagement_pivot!A:A, engagement_pivot!C:C, 0) &gt; 0,
  "Yes",
  "No"
)</f>
        <v>Yes</v>
      </c>
      <c r="R2800">
        <f t="shared" si="215"/>
        <v>72</v>
      </c>
      <c r="S2800" t="str">
        <f t="shared" si="216"/>
        <v>37+ months</v>
      </c>
      <c r="T2800">
        <f>_xlfn.XLOOKUP(A2800,performance_pivot!$A:$A,performance_pivot!$B:$B,"Missing")</f>
        <v>3.6666666666666665</v>
      </c>
      <c r="U2800">
        <f>_xlfn.XLOOKUP(A2800,compensation_cleaned!$A:$A,compensation_cleaned!$F:$F,"Missing")</f>
        <v>746435.40070921986</v>
      </c>
      <c r="V2800" t="str">
        <f t="shared" si="217"/>
        <v>Above Avg Pay</v>
      </c>
      <c r="W2800" t="str">
        <f t="shared" si="218"/>
        <v>Low/Avg Performer</v>
      </c>
      <c r="Y2800" t="str">
        <f t="shared" si="219"/>
        <v>Overpaid Low Performer</v>
      </c>
    </row>
    <row r="2801" spans="1:25">
      <c r="A2801" s="11" t="s">
        <v>2987</v>
      </c>
      <c r="B2801" s="12" t="s">
        <v>19</v>
      </c>
      <c r="C2801" s="12">
        <v>29</v>
      </c>
      <c r="D2801" s="12" t="s">
        <v>12</v>
      </c>
      <c r="E2801" s="12" t="s">
        <v>13</v>
      </c>
      <c r="F2801" s="12" t="s">
        <v>21</v>
      </c>
      <c r="G2801" s="13">
        <v>45020</v>
      </c>
      <c r="H2801" s="12" t="s">
        <v>308</v>
      </c>
      <c r="I2801" s="12" t="s">
        <v>45</v>
      </c>
      <c r="J2801" s="14" t="s">
        <v>24</v>
      </c>
      <c r="K2801" t="str">
        <f>_xlfn.XLOOKUP(A2801,attrition_cleaned!$A:$A,attrition_cleaned!$B:$B,"Missing")</f>
        <v>No</v>
      </c>
      <c r="L2801" s="13"/>
      <c r="M2801">
        <f>_xlfn.XLOOKUP(A2801,compensation_cleaned!$A:$A,compensation_cleaned!$B:$B,"Missing")</f>
        <v>1735744</v>
      </c>
      <c r="N2801">
        <f>_xlfn.XLOOKUP(A2801,compensation_cleaned!$A:$A,compensation_cleaned!$C:$C,"Missing")</f>
        <v>102329</v>
      </c>
      <c r="O2801" t="str">
        <f>_xlfn.XLOOKUP(A2801,compensation_cleaned!$A:$A,compensation_cleaned!$D:$D,"Missing")</f>
        <v>L5</v>
      </c>
      <c r="P2801">
        <f>_xlfn.XLOOKUP(A2801,engagement_pivot!$A:$A,engagement_pivot!$B:$B,"Missing")</f>
        <v>5</v>
      </c>
      <c r="Q2801" t="str">
        <f>IF(
  _xlfn.XLOOKUP(A2801, engagement_pivot!A:A, engagement_pivot!C:C, 0) &gt; 0,
  "Yes",
  "No"
)</f>
        <v>Yes</v>
      </c>
      <c r="R2801">
        <f t="shared" si="215"/>
        <v>8</v>
      </c>
      <c r="S2801" t="str">
        <f t="shared" si="216"/>
        <v>0–12 months</v>
      </c>
      <c r="T2801">
        <f>_xlfn.XLOOKUP(A2801,performance_pivot!$A:$A,performance_pivot!$B:$B,"Missing")</f>
        <v>4</v>
      </c>
      <c r="U2801">
        <f>_xlfn.XLOOKUP(A2801,compensation_cleaned!$A:$A,compensation_cleaned!$F:$F,"Missing")</f>
        <v>1044648.4727722772</v>
      </c>
      <c r="V2801" t="str">
        <f t="shared" si="217"/>
        <v>Above Avg Pay</v>
      </c>
      <c r="W2801" t="str">
        <f t="shared" si="218"/>
        <v>High Performer</v>
      </c>
      <c r="Y2801" t="str">
        <f t="shared" si="219"/>
        <v>Well Aligned</v>
      </c>
    </row>
    <row r="2802" spans="1:25">
      <c r="A2802" s="7" t="s">
        <v>2988</v>
      </c>
      <c r="B2802" s="8" t="s">
        <v>19</v>
      </c>
      <c r="C2802" s="8">
        <v>34</v>
      </c>
      <c r="D2802" s="8" t="s">
        <v>12</v>
      </c>
      <c r="E2802" s="8" t="s">
        <v>33</v>
      </c>
      <c r="F2802" s="8" t="s">
        <v>34</v>
      </c>
      <c r="G2802" s="9">
        <v>43192</v>
      </c>
      <c r="H2802" s="8" t="s">
        <v>275</v>
      </c>
      <c r="I2802" s="8" t="s">
        <v>70</v>
      </c>
      <c r="J2802" s="10" t="s">
        <v>24</v>
      </c>
      <c r="K2802" t="str">
        <f>_xlfn.XLOOKUP(A2802,attrition_cleaned!$A:$A,attrition_cleaned!$B:$B,"Missing")</f>
        <v>No</v>
      </c>
      <c r="L2802" s="9"/>
      <c r="M2802">
        <f>_xlfn.XLOOKUP(A2802,compensation_cleaned!$A:$A,compensation_cleaned!$B:$B,"Missing")</f>
        <v>2031521</v>
      </c>
      <c r="N2802">
        <f>_xlfn.XLOOKUP(A2802,compensation_cleaned!$A:$A,compensation_cleaned!$C:$C,"Missing")</f>
        <v>194764</v>
      </c>
      <c r="O2802" t="str">
        <f>_xlfn.XLOOKUP(A2802,compensation_cleaned!$A:$A,compensation_cleaned!$D:$D,"Missing")</f>
        <v>L5</v>
      </c>
      <c r="P2802">
        <f>_xlfn.XLOOKUP(A2802,engagement_pivot!$A:$A,engagement_pivot!$B:$B,"Missing")</f>
        <v>1</v>
      </c>
      <c r="Q2802" t="str">
        <f>IF(
  _xlfn.XLOOKUP(A2802, engagement_pivot!A:A, engagement_pivot!C:C, 0) &gt; 0,
  "Yes",
  "No"
)</f>
        <v>Yes</v>
      </c>
      <c r="R2802">
        <f t="shared" si="215"/>
        <v>68</v>
      </c>
      <c r="S2802" t="str">
        <f t="shared" si="216"/>
        <v>37+ months</v>
      </c>
      <c r="T2802">
        <f>_xlfn.XLOOKUP(A2802,performance_pivot!$A:$A,performance_pivot!$B:$B,"Missing")</f>
        <v>2.75</v>
      </c>
      <c r="U2802">
        <f>_xlfn.XLOOKUP(A2802,compensation_cleaned!$A:$A,compensation_cleaned!$F:$F,"Missing")</f>
        <v>1044648.4727722772</v>
      </c>
      <c r="V2802" t="str">
        <f t="shared" si="217"/>
        <v>Above Avg Pay</v>
      </c>
      <c r="W2802" t="str">
        <f t="shared" si="218"/>
        <v>Low/Avg Performer</v>
      </c>
      <c r="Y2802" t="str">
        <f t="shared" si="219"/>
        <v>Overpaid Low Performer</v>
      </c>
    </row>
    <row r="2803" spans="1:25">
      <c r="A2803" s="11" t="s">
        <v>2989</v>
      </c>
      <c r="B2803" s="12" t="s">
        <v>11</v>
      </c>
      <c r="C2803" s="12">
        <v>43</v>
      </c>
      <c r="D2803" s="12" t="s">
        <v>12</v>
      </c>
      <c r="E2803" s="12" t="s">
        <v>26</v>
      </c>
      <c r="F2803" s="12" t="s">
        <v>58</v>
      </c>
      <c r="G2803" s="13">
        <v>44003</v>
      </c>
      <c r="H2803" s="12" t="s">
        <v>220</v>
      </c>
      <c r="I2803" s="12" t="s">
        <v>16</v>
      </c>
      <c r="J2803" s="14" t="s">
        <v>24</v>
      </c>
      <c r="K2803" t="str">
        <f>_xlfn.XLOOKUP(A2803,attrition_cleaned!$A:$A,attrition_cleaned!$B:$B,"Missing")</f>
        <v>No</v>
      </c>
      <c r="L2803" s="13"/>
      <c r="M2803">
        <f>_xlfn.XLOOKUP(A2803,compensation_cleaned!$A:$A,compensation_cleaned!$B:$B,"Missing")</f>
        <v>716719</v>
      </c>
      <c r="N2803">
        <f>_xlfn.XLOOKUP(A2803,compensation_cleaned!$A:$A,compensation_cleaned!$C:$C,"Missing")</f>
        <v>101196</v>
      </c>
      <c r="O2803" t="str">
        <f>_xlfn.XLOOKUP(A2803,compensation_cleaned!$A:$A,compensation_cleaned!$D:$D,"Missing")</f>
        <v>L2</v>
      </c>
      <c r="P2803">
        <f>_xlfn.XLOOKUP(A2803,engagement_pivot!$A:$A,engagement_pivot!$B:$B,"Missing")</f>
        <v>4</v>
      </c>
      <c r="Q2803" t="str">
        <f>IF(
  _xlfn.XLOOKUP(A2803, engagement_pivot!A:A, engagement_pivot!C:C, 0) &gt; 0,
  "Yes",
  "No"
)</f>
        <v>Yes</v>
      </c>
      <c r="R2803">
        <f t="shared" si="215"/>
        <v>42</v>
      </c>
      <c r="S2803" t="str">
        <f t="shared" si="216"/>
        <v>37+ months</v>
      </c>
      <c r="T2803">
        <f>_xlfn.XLOOKUP(A2803,performance_pivot!$A:$A,performance_pivot!$B:$B,"Missing")</f>
        <v>4.5</v>
      </c>
      <c r="U2803">
        <f>_xlfn.XLOOKUP(A2803,compensation_cleaned!$A:$A,compensation_cleaned!$F:$F,"Missing")</f>
        <v>746435.40070921986</v>
      </c>
      <c r="V2803" t="str">
        <f t="shared" si="217"/>
        <v>Below Avg Pay</v>
      </c>
      <c r="W2803" t="str">
        <f t="shared" si="218"/>
        <v>High Performer</v>
      </c>
      <c r="Y2803" t="str">
        <f t="shared" si="219"/>
        <v>Underpaid High Performer</v>
      </c>
    </row>
    <row r="2804" spans="1:25">
      <c r="A2804" s="7" t="s">
        <v>2990</v>
      </c>
      <c r="B2804" s="8" t="s">
        <v>19</v>
      </c>
      <c r="C2804" s="8">
        <v>40</v>
      </c>
      <c r="D2804" s="8" t="s">
        <v>12</v>
      </c>
      <c r="E2804" s="8" t="s">
        <v>26</v>
      </c>
      <c r="F2804" s="8" t="s">
        <v>27</v>
      </c>
      <c r="G2804" s="9">
        <v>45182</v>
      </c>
      <c r="H2804" s="8" t="s">
        <v>90</v>
      </c>
      <c r="I2804" s="8" t="s">
        <v>56</v>
      </c>
      <c r="J2804" s="10" t="s">
        <v>24</v>
      </c>
      <c r="K2804" t="str">
        <f>_xlfn.XLOOKUP(A2804,attrition_cleaned!$A:$A,attrition_cleaned!$B:$B,"Missing")</f>
        <v>No</v>
      </c>
      <c r="L2804" s="9"/>
      <c r="M2804">
        <f>_xlfn.XLOOKUP(A2804,compensation_cleaned!$A:$A,compensation_cleaned!$B:$B,"Missing")</f>
        <v>507070</v>
      </c>
      <c r="N2804">
        <f>_xlfn.XLOOKUP(A2804,compensation_cleaned!$A:$A,compensation_cleaned!$C:$C,"Missing")</f>
        <v>28645</v>
      </c>
      <c r="O2804" t="str">
        <f>_xlfn.XLOOKUP(A2804,compensation_cleaned!$A:$A,compensation_cleaned!$D:$D,"Missing")</f>
        <v>L1</v>
      </c>
      <c r="P2804">
        <f>_xlfn.XLOOKUP(A2804,engagement_pivot!$A:$A,engagement_pivot!$B:$B,"Missing")</f>
        <v>3</v>
      </c>
      <c r="Q2804" t="str">
        <f>IF(
  _xlfn.XLOOKUP(A2804, engagement_pivot!A:A, engagement_pivot!C:C, 0) &gt; 0,
  "Yes",
  "No"
)</f>
        <v>Yes</v>
      </c>
      <c r="R2804">
        <f t="shared" si="215"/>
        <v>3</v>
      </c>
      <c r="S2804" t="str">
        <f t="shared" si="216"/>
        <v>0–12 months</v>
      </c>
      <c r="T2804">
        <f>_xlfn.XLOOKUP(A2804,performance_pivot!$A:$A,performance_pivot!$B:$B,"Missing")</f>
        <v>3</v>
      </c>
      <c r="U2804">
        <f>_xlfn.XLOOKUP(A2804,compensation_cleaned!$A:$A,compensation_cleaned!$F:$F,"Missing")</f>
        <v>499723.03723404254</v>
      </c>
      <c r="V2804" t="str">
        <f t="shared" si="217"/>
        <v>Above Avg Pay</v>
      </c>
      <c r="W2804" t="str">
        <f t="shared" si="218"/>
        <v>Low/Avg Performer</v>
      </c>
      <c r="Y2804" t="str">
        <f t="shared" si="219"/>
        <v>Overpaid Low Performer</v>
      </c>
    </row>
    <row r="2805" spans="1:25">
      <c r="A2805" s="11" t="s">
        <v>2991</v>
      </c>
      <c r="B2805" s="12" t="s">
        <v>19</v>
      </c>
      <c r="C2805" s="12">
        <v>26</v>
      </c>
      <c r="D2805" s="12" t="s">
        <v>12</v>
      </c>
      <c r="E2805" s="12" t="s">
        <v>49</v>
      </c>
      <c r="F2805" s="12" t="s">
        <v>68</v>
      </c>
      <c r="G2805" s="13">
        <v>44728</v>
      </c>
      <c r="H2805" s="12" t="s">
        <v>218</v>
      </c>
      <c r="I2805" s="12" t="s">
        <v>23</v>
      </c>
      <c r="J2805" s="14" t="s">
        <v>24</v>
      </c>
      <c r="K2805" t="str">
        <f>_xlfn.XLOOKUP(A2805,attrition_cleaned!$A:$A,attrition_cleaned!$B:$B,"Missing")</f>
        <v>Yes</v>
      </c>
      <c r="L2805" s="13">
        <v>45098</v>
      </c>
      <c r="M2805">
        <f>_xlfn.XLOOKUP(A2805,compensation_cleaned!$A:$A,compensation_cleaned!$B:$B,"Missing")</f>
        <v>838653</v>
      </c>
      <c r="N2805">
        <f>_xlfn.XLOOKUP(A2805,compensation_cleaned!$A:$A,compensation_cleaned!$C:$C,"Missing")</f>
        <v>56760</v>
      </c>
      <c r="O2805" t="str">
        <f>_xlfn.XLOOKUP(A2805,compensation_cleaned!$A:$A,compensation_cleaned!$D:$D,"Missing")</f>
        <v>L2</v>
      </c>
      <c r="P2805">
        <f>_xlfn.XLOOKUP(A2805,engagement_pivot!$A:$A,engagement_pivot!$B:$B,"Missing")</f>
        <v>3</v>
      </c>
      <c r="Q2805" t="str">
        <f>IF(
  _xlfn.XLOOKUP(A2805, engagement_pivot!A:A, engagement_pivot!C:C, 0) &gt; 0,
  "Yes",
  "No"
)</f>
        <v>Yes</v>
      </c>
      <c r="R2805">
        <f t="shared" si="215"/>
        <v>12</v>
      </c>
      <c r="S2805" t="str">
        <f t="shared" si="216"/>
        <v>0–12 months</v>
      </c>
      <c r="T2805">
        <f>_xlfn.XLOOKUP(A2805,performance_pivot!$A:$A,performance_pivot!$B:$B,"Missing")</f>
        <v>3.25</v>
      </c>
      <c r="U2805">
        <f>_xlfn.XLOOKUP(A2805,compensation_cleaned!$A:$A,compensation_cleaned!$F:$F,"Missing")</f>
        <v>746435.40070921986</v>
      </c>
      <c r="V2805" t="str">
        <f t="shared" si="217"/>
        <v>Above Avg Pay</v>
      </c>
      <c r="W2805" t="str">
        <f t="shared" si="218"/>
        <v>Low/Avg Performer</v>
      </c>
      <c r="Y2805" t="str">
        <f t="shared" si="219"/>
        <v>Overpaid Low Performer</v>
      </c>
    </row>
    <row r="2806" spans="1:25">
      <c r="A2806" s="7" t="s">
        <v>2992</v>
      </c>
      <c r="B2806" s="8" t="s">
        <v>19</v>
      </c>
      <c r="C2806" s="8">
        <v>27</v>
      </c>
      <c r="D2806" s="8" t="s">
        <v>12</v>
      </c>
      <c r="E2806" s="8" t="s">
        <v>33</v>
      </c>
      <c r="F2806" s="8" t="s">
        <v>34</v>
      </c>
      <c r="G2806" s="9">
        <v>42840</v>
      </c>
      <c r="H2806" s="8" t="s">
        <v>135</v>
      </c>
      <c r="I2806" s="8" t="s">
        <v>56</v>
      </c>
      <c r="J2806" s="10" t="s">
        <v>24</v>
      </c>
      <c r="K2806" t="str">
        <f>_xlfn.XLOOKUP(A2806,attrition_cleaned!$A:$A,attrition_cleaned!$B:$B,"Missing")</f>
        <v>No</v>
      </c>
      <c r="L2806" s="9"/>
      <c r="M2806">
        <f>_xlfn.XLOOKUP(A2806,compensation_cleaned!$A:$A,compensation_cleaned!$B:$B,"Missing")</f>
        <v>1184900</v>
      </c>
      <c r="N2806">
        <f>_xlfn.XLOOKUP(A2806,compensation_cleaned!$A:$A,compensation_cleaned!$C:$C,"Missing")</f>
        <v>124185</v>
      </c>
      <c r="O2806" t="str">
        <f>_xlfn.XLOOKUP(A2806,compensation_cleaned!$A:$A,compensation_cleaned!$D:$D,"Missing")</f>
        <v>L3</v>
      </c>
      <c r="P2806">
        <f>_xlfn.XLOOKUP(A2806,engagement_pivot!$A:$A,engagement_pivot!$B:$B,"Missing")</f>
        <v>1.5</v>
      </c>
      <c r="Q2806" t="str">
        <f>IF(
  _xlfn.XLOOKUP(A2806, engagement_pivot!A:A, engagement_pivot!C:C, 0) &gt; 0,
  "Yes",
  "No"
)</f>
        <v>Yes</v>
      </c>
      <c r="R2806">
        <f t="shared" si="215"/>
        <v>80</v>
      </c>
      <c r="S2806" t="str">
        <f t="shared" si="216"/>
        <v>37+ months</v>
      </c>
      <c r="T2806">
        <f>_xlfn.XLOOKUP(A2806,performance_pivot!$A:$A,performance_pivot!$B:$B,"Missing")</f>
        <v>3</v>
      </c>
      <c r="U2806">
        <f>_xlfn.XLOOKUP(A2806,compensation_cleaned!$A:$A,compensation_cleaned!$F:$F,"Missing")</f>
        <v>1044648.4727722772</v>
      </c>
      <c r="V2806" t="str">
        <f t="shared" si="217"/>
        <v>Above Avg Pay</v>
      </c>
      <c r="W2806" t="str">
        <f t="shared" si="218"/>
        <v>Low/Avg Performer</v>
      </c>
      <c r="Y2806" t="str">
        <f t="shared" si="219"/>
        <v>Overpaid Low Performer</v>
      </c>
    </row>
    <row r="2807" spans="1:25">
      <c r="A2807" s="11" t="s">
        <v>2993</v>
      </c>
      <c r="B2807" s="12" t="s">
        <v>11</v>
      </c>
      <c r="C2807" s="12">
        <v>25</v>
      </c>
      <c r="D2807" s="12" t="s">
        <v>12</v>
      </c>
      <c r="E2807" s="12" t="s">
        <v>49</v>
      </c>
      <c r="F2807" s="12" t="s">
        <v>50</v>
      </c>
      <c r="G2807" s="13">
        <v>43397</v>
      </c>
      <c r="H2807" s="12" t="s">
        <v>90</v>
      </c>
      <c r="I2807" s="12" t="s">
        <v>16</v>
      </c>
      <c r="J2807" s="14" t="s">
        <v>24</v>
      </c>
      <c r="K2807" t="str">
        <f>_xlfn.XLOOKUP(A2807,attrition_cleaned!$A:$A,attrition_cleaned!$B:$B,"Missing")</f>
        <v>No</v>
      </c>
      <c r="L2807" s="13"/>
      <c r="M2807">
        <f>_xlfn.XLOOKUP(A2807,compensation_cleaned!$A:$A,compensation_cleaned!$B:$B,"Missing")</f>
        <v>716865</v>
      </c>
      <c r="N2807">
        <f>_xlfn.XLOOKUP(A2807,compensation_cleaned!$A:$A,compensation_cleaned!$C:$C,"Missing")</f>
        <v>72443</v>
      </c>
      <c r="O2807" t="str">
        <f>_xlfn.XLOOKUP(A2807,compensation_cleaned!$A:$A,compensation_cleaned!$D:$D,"Missing")</f>
        <v>L2</v>
      </c>
      <c r="P2807">
        <f>_xlfn.XLOOKUP(A2807,engagement_pivot!$A:$A,engagement_pivot!$B:$B,"Missing")</f>
        <v>1</v>
      </c>
      <c r="Q2807" t="str">
        <f>IF(
  _xlfn.XLOOKUP(A2807, engagement_pivot!A:A, engagement_pivot!C:C, 0) &gt; 0,
  "Yes",
  "No"
)</f>
        <v>Yes</v>
      </c>
      <c r="R2807">
        <f t="shared" si="215"/>
        <v>62</v>
      </c>
      <c r="S2807" t="str">
        <f t="shared" si="216"/>
        <v>37+ months</v>
      </c>
      <c r="T2807">
        <f>_xlfn.XLOOKUP(A2807,performance_pivot!$A:$A,performance_pivot!$B:$B,"Missing")</f>
        <v>2.75</v>
      </c>
      <c r="U2807">
        <f>_xlfn.XLOOKUP(A2807,compensation_cleaned!$A:$A,compensation_cleaned!$F:$F,"Missing")</f>
        <v>746435.40070921986</v>
      </c>
      <c r="V2807" t="str">
        <f t="shared" si="217"/>
        <v>Below Avg Pay</v>
      </c>
      <c r="W2807" t="str">
        <f t="shared" si="218"/>
        <v>Low/Avg Performer</v>
      </c>
      <c r="Y2807" t="str">
        <f t="shared" si="219"/>
        <v>Low Pay &amp; Low Performance</v>
      </c>
    </row>
    <row r="2808" spans="1:25">
      <c r="A2808" s="7" t="s">
        <v>2994</v>
      </c>
      <c r="B2808" s="8" t="s">
        <v>11</v>
      </c>
      <c r="C2808" s="8">
        <v>25</v>
      </c>
      <c r="D2808" s="8" t="s">
        <v>12</v>
      </c>
      <c r="E2808" s="8" t="s">
        <v>13</v>
      </c>
      <c r="F2808" s="8" t="s">
        <v>21</v>
      </c>
      <c r="G2808" s="9">
        <v>42938</v>
      </c>
      <c r="H2808" s="8" t="s">
        <v>94</v>
      </c>
      <c r="I2808" s="8" t="s">
        <v>70</v>
      </c>
      <c r="J2808" s="10" t="s">
        <v>24</v>
      </c>
      <c r="K2808" t="str">
        <f>_xlfn.XLOOKUP(A2808,attrition_cleaned!$A:$A,attrition_cleaned!$B:$B,"Missing")</f>
        <v>No</v>
      </c>
      <c r="L2808" s="9"/>
      <c r="M2808">
        <f>_xlfn.XLOOKUP(A2808,compensation_cleaned!$A:$A,compensation_cleaned!$B:$B,"Missing")</f>
        <v>608669</v>
      </c>
      <c r="N2808">
        <f>_xlfn.XLOOKUP(A2808,compensation_cleaned!$A:$A,compensation_cleaned!$C:$C,"Missing")</f>
        <v>76861</v>
      </c>
      <c r="O2808" t="str">
        <f>_xlfn.XLOOKUP(A2808,compensation_cleaned!$A:$A,compensation_cleaned!$D:$D,"Missing")</f>
        <v>L2</v>
      </c>
      <c r="P2808">
        <f>_xlfn.XLOOKUP(A2808,engagement_pivot!$A:$A,engagement_pivot!$B:$B,"Missing")</f>
        <v>3.5</v>
      </c>
      <c r="Q2808" t="str">
        <f>IF(
  _xlfn.XLOOKUP(A2808, engagement_pivot!A:A, engagement_pivot!C:C, 0) &gt; 0,
  "Yes",
  "No"
)</f>
        <v>Yes</v>
      </c>
      <c r="R2808">
        <f t="shared" si="215"/>
        <v>77</v>
      </c>
      <c r="S2808" t="str">
        <f t="shared" si="216"/>
        <v>37+ months</v>
      </c>
      <c r="T2808">
        <f>_xlfn.XLOOKUP(A2808,performance_pivot!$A:$A,performance_pivot!$B:$B,"Missing")</f>
        <v>3.6666666666666665</v>
      </c>
      <c r="U2808">
        <f>_xlfn.XLOOKUP(A2808,compensation_cleaned!$A:$A,compensation_cleaned!$F:$F,"Missing")</f>
        <v>746435.40070921986</v>
      </c>
      <c r="V2808" t="str">
        <f t="shared" si="217"/>
        <v>Below Avg Pay</v>
      </c>
      <c r="W2808" t="str">
        <f t="shared" si="218"/>
        <v>Low/Avg Performer</v>
      </c>
      <c r="Y2808" t="str">
        <f t="shared" si="219"/>
        <v>Low Pay &amp; Low Performance</v>
      </c>
    </row>
    <row r="2809" spans="1:25">
      <c r="A2809" s="11" t="s">
        <v>2995</v>
      </c>
      <c r="B2809" s="12" t="s">
        <v>19</v>
      </c>
      <c r="C2809" s="12">
        <v>23</v>
      </c>
      <c r="D2809" s="12" t="s">
        <v>12</v>
      </c>
      <c r="E2809" s="12" t="s">
        <v>26</v>
      </c>
      <c r="F2809" s="12" t="s">
        <v>27</v>
      </c>
      <c r="G2809" s="13">
        <v>44847</v>
      </c>
      <c r="H2809" s="12" t="s">
        <v>53</v>
      </c>
      <c r="I2809" s="12" t="s">
        <v>23</v>
      </c>
      <c r="J2809" s="14" t="s">
        <v>17</v>
      </c>
      <c r="K2809" t="str">
        <f>_xlfn.XLOOKUP(A2809,attrition_cleaned!$A:$A,attrition_cleaned!$B:$B,"Missing")</f>
        <v>No</v>
      </c>
      <c r="L2809" s="13"/>
      <c r="M2809">
        <f>_xlfn.XLOOKUP(A2809,compensation_cleaned!$A:$A,compensation_cleaned!$B:$B,"Missing")</f>
        <v>643856</v>
      </c>
      <c r="N2809">
        <f>_xlfn.XLOOKUP(A2809,compensation_cleaned!$A:$A,compensation_cleaned!$C:$C,"Missing")</f>
        <v>80839</v>
      </c>
      <c r="O2809" t="str">
        <f>_xlfn.XLOOKUP(A2809,compensation_cleaned!$A:$A,compensation_cleaned!$D:$D,"Missing")</f>
        <v>L2</v>
      </c>
      <c r="P2809">
        <f>_xlfn.XLOOKUP(A2809,engagement_pivot!$A:$A,engagement_pivot!$B:$B,"Missing")</f>
        <v>5</v>
      </c>
      <c r="Q2809" t="str">
        <f>IF(
  _xlfn.XLOOKUP(A2809, engagement_pivot!A:A, engagement_pivot!C:C, 0) &gt; 0,
  "Yes",
  "No"
)</f>
        <v>Yes</v>
      </c>
      <c r="R2809">
        <f t="shared" si="215"/>
        <v>14</v>
      </c>
      <c r="S2809" t="str">
        <f t="shared" si="216"/>
        <v>13–36 months</v>
      </c>
      <c r="T2809">
        <f>_xlfn.XLOOKUP(A2809,performance_pivot!$A:$A,performance_pivot!$B:$B,"Missing")</f>
        <v>2.5</v>
      </c>
      <c r="U2809">
        <f>_xlfn.XLOOKUP(A2809,compensation_cleaned!$A:$A,compensation_cleaned!$F:$F,"Missing")</f>
        <v>746435.40070921986</v>
      </c>
      <c r="V2809" t="str">
        <f t="shared" si="217"/>
        <v>Below Avg Pay</v>
      </c>
      <c r="W2809" t="str">
        <f t="shared" si="218"/>
        <v>Low/Avg Performer</v>
      </c>
      <c r="Y2809" t="str">
        <f t="shared" si="219"/>
        <v>Low Pay &amp; Low Performance</v>
      </c>
    </row>
    <row r="2810" spans="1:25">
      <c r="A2810" s="7" t="s">
        <v>2996</v>
      </c>
      <c r="B2810" s="8" t="s">
        <v>11</v>
      </c>
      <c r="C2810" s="8">
        <v>43</v>
      </c>
      <c r="D2810" s="8" t="s">
        <v>20</v>
      </c>
      <c r="E2810" s="8" t="s">
        <v>26</v>
      </c>
      <c r="F2810" s="8" t="s">
        <v>58</v>
      </c>
      <c r="G2810" s="9">
        <v>42852</v>
      </c>
      <c r="H2810" s="8" t="s">
        <v>166</v>
      </c>
      <c r="I2810" s="8" t="s">
        <v>31</v>
      </c>
      <c r="J2810" s="10" t="s">
        <v>24</v>
      </c>
      <c r="K2810" t="str">
        <f>_xlfn.XLOOKUP(A2810,attrition_cleaned!$A:$A,attrition_cleaned!$B:$B,"Missing")</f>
        <v>No</v>
      </c>
      <c r="L2810" s="9"/>
      <c r="M2810">
        <f>_xlfn.XLOOKUP(A2810,compensation_cleaned!$A:$A,compensation_cleaned!$B:$B,"Missing")</f>
        <v>788220</v>
      </c>
      <c r="N2810">
        <f>_xlfn.XLOOKUP(A2810,compensation_cleaned!$A:$A,compensation_cleaned!$C:$C,"Missing")</f>
        <v>93765</v>
      </c>
      <c r="O2810" t="str">
        <f>_xlfn.XLOOKUP(A2810,compensation_cleaned!$A:$A,compensation_cleaned!$D:$D,"Missing")</f>
        <v>L2</v>
      </c>
      <c r="P2810">
        <f>_xlfn.XLOOKUP(A2810,engagement_pivot!$A:$A,engagement_pivot!$B:$B,"Missing")</f>
        <v>2.3333333333333335</v>
      </c>
      <c r="Q2810" t="str">
        <f>IF(
  _xlfn.XLOOKUP(A2810, engagement_pivot!A:A, engagement_pivot!C:C, 0) &gt; 0,
  "Yes",
  "No"
)</f>
        <v>Yes</v>
      </c>
      <c r="R2810">
        <f t="shared" si="215"/>
        <v>80</v>
      </c>
      <c r="S2810" t="str">
        <f t="shared" si="216"/>
        <v>37+ months</v>
      </c>
      <c r="T2810">
        <f>_xlfn.XLOOKUP(A2810,performance_pivot!$A:$A,performance_pivot!$B:$B,"Missing")</f>
        <v>4.666666666666667</v>
      </c>
      <c r="U2810">
        <f>_xlfn.XLOOKUP(A2810,compensation_cleaned!$A:$A,compensation_cleaned!$F:$F,"Missing")</f>
        <v>746435.40070921986</v>
      </c>
      <c r="V2810" t="str">
        <f t="shared" si="217"/>
        <v>Above Avg Pay</v>
      </c>
      <c r="W2810" t="str">
        <f t="shared" si="218"/>
        <v>High Performer</v>
      </c>
      <c r="Y2810" t="str">
        <f t="shared" si="219"/>
        <v>Well Aligned</v>
      </c>
    </row>
    <row r="2811" spans="1:25">
      <c r="A2811" s="11" t="s">
        <v>2997</v>
      </c>
      <c r="B2811" s="12" t="s">
        <v>11</v>
      </c>
      <c r="C2811" s="12">
        <v>32</v>
      </c>
      <c r="D2811" s="12" t="s">
        <v>20</v>
      </c>
      <c r="E2811" s="12" t="s">
        <v>13</v>
      </c>
      <c r="F2811" s="12" t="s">
        <v>21</v>
      </c>
      <c r="G2811" s="13">
        <v>45141</v>
      </c>
      <c r="H2811" s="12" t="s">
        <v>166</v>
      </c>
      <c r="I2811" s="12" t="s">
        <v>45</v>
      </c>
      <c r="J2811" s="14" t="s">
        <v>24</v>
      </c>
      <c r="K2811" t="str">
        <f>_xlfn.XLOOKUP(A2811,attrition_cleaned!$A:$A,attrition_cleaned!$B:$B,"Missing")</f>
        <v>Yes</v>
      </c>
      <c r="L2811" s="13">
        <v>45972</v>
      </c>
      <c r="M2811">
        <f>_xlfn.XLOOKUP(A2811,compensation_cleaned!$A:$A,compensation_cleaned!$B:$B,"Missing")</f>
        <v>2054236</v>
      </c>
      <c r="N2811">
        <f>_xlfn.XLOOKUP(A2811,compensation_cleaned!$A:$A,compensation_cleaned!$C:$C,"Missing")</f>
        <v>128941</v>
      </c>
      <c r="O2811" t="str">
        <f>_xlfn.XLOOKUP(A2811,compensation_cleaned!$A:$A,compensation_cleaned!$D:$D,"Missing")</f>
        <v>L5</v>
      </c>
      <c r="P2811">
        <f>_xlfn.XLOOKUP(A2811,engagement_pivot!$A:$A,engagement_pivot!$B:$B,"Missing")</f>
        <v>1</v>
      </c>
      <c r="Q2811" t="str">
        <f>IF(
  _xlfn.XLOOKUP(A2811, engagement_pivot!A:A, engagement_pivot!C:C, 0) &gt; 0,
  "Yes",
  "No"
)</f>
        <v>Yes</v>
      </c>
      <c r="R2811">
        <f t="shared" si="215"/>
        <v>27</v>
      </c>
      <c r="S2811" t="str">
        <f t="shared" si="216"/>
        <v>13–36 months</v>
      </c>
      <c r="T2811">
        <f>_xlfn.XLOOKUP(A2811,performance_pivot!$A:$A,performance_pivot!$B:$B,"Missing")</f>
        <v>2.6666666666666665</v>
      </c>
      <c r="U2811">
        <f>_xlfn.XLOOKUP(A2811,compensation_cleaned!$A:$A,compensation_cleaned!$F:$F,"Missing")</f>
        <v>1044648.4727722772</v>
      </c>
      <c r="V2811" t="str">
        <f t="shared" si="217"/>
        <v>Above Avg Pay</v>
      </c>
      <c r="W2811" t="str">
        <f t="shared" si="218"/>
        <v>Low/Avg Performer</v>
      </c>
      <c r="Y2811" t="str">
        <f t="shared" si="219"/>
        <v>Overpaid Low Performer</v>
      </c>
    </row>
    <row r="2812" spans="1:25">
      <c r="A2812" s="7" t="s">
        <v>2998</v>
      </c>
      <c r="B2812" s="8" t="s">
        <v>19</v>
      </c>
      <c r="C2812" s="8">
        <v>28</v>
      </c>
      <c r="D2812" s="8" t="s">
        <v>12</v>
      </c>
      <c r="E2812" s="8" t="s">
        <v>26</v>
      </c>
      <c r="F2812" s="8" t="s">
        <v>27</v>
      </c>
      <c r="G2812" s="9">
        <v>44338</v>
      </c>
      <c r="H2812" s="8" t="s">
        <v>338</v>
      </c>
      <c r="I2812" s="8" t="s">
        <v>45</v>
      </c>
      <c r="J2812" s="10" t="s">
        <v>17</v>
      </c>
      <c r="K2812" t="str">
        <f>_xlfn.XLOOKUP(A2812,attrition_cleaned!$A:$A,attrition_cleaned!$B:$B,"Missing")</f>
        <v>No</v>
      </c>
      <c r="L2812" s="9"/>
      <c r="M2812">
        <f>_xlfn.XLOOKUP(A2812,compensation_cleaned!$A:$A,compensation_cleaned!$B:$B,"Missing")</f>
        <v>477080</v>
      </c>
      <c r="N2812">
        <f>_xlfn.XLOOKUP(A2812,compensation_cleaned!$A:$A,compensation_cleaned!$C:$C,"Missing")</f>
        <v>46646</v>
      </c>
      <c r="O2812" t="str">
        <f>_xlfn.XLOOKUP(A2812,compensation_cleaned!$A:$A,compensation_cleaned!$D:$D,"Missing")</f>
        <v>L1</v>
      </c>
      <c r="P2812">
        <f>_xlfn.XLOOKUP(A2812,engagement_pivot!$A:$A,engagement_pivot!$B:$B,"Missing")</f>
        <v>3.5</v>
      </c>
      <c r="Q2812" t="str">
        <f>IF(
  _xlfn.XLOOKUP(A2812, engagement_pivot!A:A, engagement_pivot!C:C, 0) &gt; 0,
  "Yes",
  "No"
)</f>
        <v>Yes</v>
      </c>
      <c r="R2812">
        <f t="shared" si="215"/>
        <v>31</v>
      </c>
      <c r="S2812" t="str">
        <f t="shared" si="216"/>
        <v>13–36 months</v>
      </c>
      <c r="T2812">
        <f>_xlfn.XLOOKUP(A2812,performance_pivot!$A:$A,performance_pivot!$B:$B,"Missing")</f>
        <v>5</v>
      </c>
      <c r="U2812">
        <f>_xlfn.XLOOKUP(A2812,compensation_cleaned!$A:$A,compensation_cleaned!$F:$F,"Missing")</f>
        <v>499723.03723404254</v>
      </c>
      <c r="V2812" t="str">
        <f t="shared" si="217"/>
        <v>Below Avg Pay</v>
      </c>
      <c r="W2812" t="str">
        <f t="shared" si="218"/>
        <v>High Performer</v>
      </c>
      <c r="Y2812" t="str">
        <f t="shared" si="219"/>
        <v>Underpaid High Performer</v>
      </c>
    </row>
    <row r="2813" spans="1:25">
      <c r="A2813" s="11" t="s">
        <v>2999</v>
      </c>
      <c r="B2813" s="12" t="s">
        <v>11</v>
      </c>
      <c r="C2813" s="12">
        <v>24</v>
      </c>
      <c r="D2813" s="12" t="s">
        <v>12</v>
      </c>
      <c r="E2813" s="12" t="s">
        <v>26</v>
      </c>
      <c r="F2813" s="12" t="s">
        <v>27</v>
      </c>
      <c r="G2813" s="13">
        <v>43359</v>
      </c>
      <c r="H2813" s="12" t="s">
        <v>176</v>
      </c>
      <c r="I2813" s="12" t="s">
        <v>45</v>
      </c>
      <c r="J2813" s="14" t="s">
        <v>24</v>
      </c>
      <c r="K2813" t="str">
        <f>_xlfn.XLOOKUP(A2813,attrition_cleaned!$A:$A,attrition_cleaned!$B:$B,"Missing")</f>
        <v>Yes</v>
      </c>
      <c r="L2813" s="13">
        <v>44966</v>
      </c>
      <c r="M2813">
        <f>_xlfn.XLOOKUP(A2813,compensation_cleaned!$A:$A,compensation_cleaned!$B:$B,"Missing")</f>
        <v>812128</v>
      </c>
      <c r="N2813">
        <f>_xlfn.XLOOKUP(A2813,compensation_cleaned!$A:$A,compensation_cleaned!$C:$C,"Missing")</f>
        <v>56862</v>
      </c>
      <c r="O2813" t="str">
        <f>_xlfn.XLOOKUP(A2813,compensation_cleaned!$A:$A,compensation_cleaned!$D:$D,"Missing")</f>
        <v>L2</v>
      </c>
      <c r="P2813">
        <f>_xlfn.XLOOKUP(A2813,engagement_pivot!$A:$A,engagement_pivot!$B:$B,"Missing")</f>
        <v>2</v>
      </c>
      <c r="Q2813" t="str">
        <f>IF(
  _xlfn.XLOOKUP(A2813, engagement_pivot!A:A, engagement_pivot!C:C, 0) &gt; 0,
  "Yes",
  "No"
)</f>
        <v>Yes</v>
      </c>
      <c r="R2813">
        <f t="shared" si="215"/>
        <v>52</v>
      </c>
      <c r="S2813" t="str">
        <f t="shared" si="216"/>
        <v>37+ months</v>
      </c>
      <c r="T2813">
        <f>_xlfn.XLOOKUP(A2813,performance_pivot!$A:$A,performance_pivot!$B:$B,"Missing")</f>
        <v>3.75</v>
      </c>
      <c r="U2813">
        <f>_xlfn.XLOOKUP(A2813,compensation_cleaned!$A:$A,compensation_cleaned!$F:$F,"Missing")</f>
        <v>746435.40070921986</v>
      </c>
      <c r="V2813" t="str">
        <f t="shared" si="217"/>
        <v>Above Avg Pay</v>
      </c>
      <c r="W2813" t="str">
        <f t="shared" si="218"/>
        <v>Low/Avg Performer</v>
      </c>
      <c r="Y2813" t="str">
        <f t="shared" si="219"/>
        <v>Overpaid Low Performer</v>
      </c>
    </row>
    <row r="2814" spans="1:25">
      <c r="A2814" s="7" t="s">
        <v>3000</v>
      </c>
      <c r="B2814" s="8" t="s">
        <v>19</v>
      </c>
      <c r="C2814" s="8">
        <v>43</v>
      </c>
      <c r="D2814" s="8" t="s">
        <v>12</v>
      </c>
      <c r="E2814" s="8" t="s">
        <v>26</v>
      </c>
      <c r="F2814" s="8" t="s">
        <v>58</v>
      </c>
      <c r="G2814" s="9">
        <v>43148</v>
      </c>
      <c r="H2814" s="8" t="s">
        <v>113</v>
      </c>
      <c r="I2814" s="8" t="s">
        <v>31</v>
      </c>
      <c r="J2814" s="10" t="s">
        <v>24</v>
      </c>
      <c r="K2814" t="str">
        <f>_xlfn.XLOOKUP(A2814,attrition_cleaned!$A:$A,attrition_cleaned!$B:$B,"Missing")</f>
        <v>No</v>
      </c>
      <c r="L2814" s="9"/>
      <c r="M2814">
        <f>_xlfn.XLOOKUP(A2814,compensation_cleaned!$A:$A,compensation_cleaned!$B:$B,"Missing")</f>
        <v>840982</v>
      </c>
      <c r="N2814">
        <f>_xlfn.XLOOKUP(A2814,compensation_cleaned!$A:$A,compensation_cleaned!$C:$C,"Missing")</f>
        <v>118211</v>
      </c>
      <c r="O2814" t="str">
        <f>_xlfn.XLOOKUP(A2814,compensation_cleaned!$A:$A,compensation_cleaned!$D:$D,"Missing")</f>
        <v>L2</v>
      </c>
      <c r="P2814">
        <f>_xlfn.XLOOKUP(A2814,engagement_pivot!$A:$A,engagement_pivot!$B:$B,"Missing")</f>
        <v>3.6666666666666665</v>
      </c>
      <c r="Q2814" t="str">
        <f>IF(
  _xlfn.XLOOKUP(A2814, engagement_pivot!A:A, engagement_pivot!C:C, 0) &gt; 0,
  "Yes",
  "No"
)</f>
        <v>Yes</v>
      </c>
      <c r="R2814">
        <f t="shared" si="215"/>
        <v>70</v>
      </c>
      <c r="S2814" t="str">
        <f t="shared" si="216"/>
        <v>37+ months</v>
      </c>
      <c r="T2814">
        <f>_xlfn.XLOOKUP(A2814,performance_pivot!$A:$A,performance_pivot!$B:$B,"Missing")</f>
        <v>4</v>
      </c>
      <c r="U2814">
        <f>_xlfn.XLOOKUP(A2814,compensation_cleaned!$A:$A,compensation_cleaned!$F:$F,"Missing")</f>
        <v>746435.40070921986</v>
      </c>
      <c r="V2814" t="str">
        <f t="shared" si="217"/>
        <v>Above Avg Pay</v>
      </c>
      <c r="W2814" t="str">
        <f t="shared" si="218"/>
        <v>High Performer</v>
      </c>
      <c r="Y2814" t="str">
        <f t="shared" si="219"/>
        <v>Well Aligned</v>
      </c>
    </row>
    <row r="2815" spans="1:25">
      <c r="A2815" s="11" t="s">
        <v>3001</v>
      </c>
      <c r="B2815" s="12" t="s">
        <v>11</v>
      </c>
      <c r="C2815" s="12">
        <v>26</v>
      </c>
      <c r="D2815" s="12" t="s">
        <v>12</v>
      </c>
      <c r="E2815" s="12" t="s">
        <v>26</v>
      </c>
      <c r="F2815" s="12" t="s">
        <v>58</v>
      </c>
      <c r="G2815" s="13">
        <v>44514</v>
      </c>
      <c r="H2815" s="12" t="s">
        <v>895</v>
      </c>
      <c r="I2815" s="12" t="s">
        <v>56</v>
      </c>
      <c r="J2815" s="14" t="s">
        <v>24</v>
      </c>
      <c r="K2815" t="str">
        <f>_xlfn.XLOOKUP(A2815,attrition_cleaned!$A:$A,attrition_cleaned!$B:$B,"Missing")</f>
        <v>No</v>
      </c>
      <c r="L2815" s="13"/>
      <c r="M2815">
        <f>_xlfn.XLOOKUP(A2815,compensation_cleaned!$A:$A,compensation_cleaned!$B:$B,"Missing")</f>
        <v>996385</v>
      </c>
      <c r="N2815">
        <f>_xlfn.XLOOKUP(A2815,compensation_cleaned!$A:$A,compensation_cleaned!$C:$C,"Missing")</f>
        <v>148003</v>
      </c>
      <c r="O2815" t="str">
        <f>_xlfn.XLOOKUP(A2815,compensation_cleaned!$A:$A,compensation_cleaned!$D:$D,"Missing")</f>
        <v>L3</v>
      </c>
      <c r="P2815">
        <f>_xlfn.XLOOKUP(A2815,engagement_pivot!$A:$A,engagement_pivot!$B:$B,"Missing")</f>
        <v>3</v>
      </c>
      <c r="Q2815" t="str">
        <f>IF(
  _xlfn.XLOOKUP(A2815, engagement_pivot!A:A, engagement_pivot!C:C, 0) &gt; 0,
  "Yes",
  "No"
)</f>
        <v>Yes</v>
      </c>
      <c r="R2815">
        <f t="shared" si="215"/>
        <v>25</v>
      </c>
      <c r="S2815" t="str">
        <f t="shared" si="216"/>
        <v>13–36 months</v>
      </c>
      <c r="T2815">
        <f>_xlfn.XLOOKUP(A2815,performance_pivot!$A:$A,performance_pivot!$B:$B,"Missing")</f>
        <v>3.6666666666666665</v>
      </c>
      <c r="U2815">
        <f>_xlfn.XLOOKUP(A2815,compensation_cleaned!$A:$A,compensation_cleaned!$F:$F,"Missing")</f>
        <v>1044648.4727722772</v>
      </c>
      <c r="V2815" t="str">
        <f t="shared" si="217"/>
        <v>Below Avg Pay</v>
      </c>
      <c r="W2815" t="str">
        <f t="shared" si="218"/>
        <v>Low/Avg Performer</v>
      </c>
      <c r="Y2815" t="str">
        <f t="shared" si="219"/>
        <v>Low Pay &amp; Low Performance</v>
      </c>
    </row>
    <row r="2816" spans="1:25">
      <c r="A2816" s="7" t="s">
        <v>3002</v>
      </c>
      <c r="B2816" s="8" t="s">
        <v>11</v>
      </c>
      <c r="C2816" s="8">
        <v>31</v>
      </c>
      <c r="D2816" s="8" t="s">
        <v>12</v>
      </c>
      <c r="E2816" s="8" t="s">
        <v>33</v>
      </c>
      <c r="F2816" s="8" t="s">
        <v>112</v>
      </c>
      <c r="G2816" s="9">
        <v>43110</v>
      </c>
      <c r="H2816" s="8" t="s">
        <v>69</v>
      </c>
      <c r="I2816" s="8" t="s">
        <v>56</v>
      </c>
      <c r="J2816" s="10" t="s">
        <v>24</v>
      </c>
      <c r="K2816" t="str">
        <f>_xlfn.XLOOKUP(A2816,attrition_cleaned!$A:$A,attrition_cleaned!$B:$B,"Missing")</f>
        <v>No</v>
      </c>
      <c r="L2816" s="9"/>
      <c r="M2816">
        <f>_xlfn.XLOOKUP(A2816,compensation_cleaned!$A:$A,compensation_cleaned!$B:$B,"Missing")</f>
        <v>963843</v>
      </c>
      <c r="N2816">
        <f>_xlfn.XLOOKUP(A2816,compensation_cleaned!$A:$A,compensation_cleaned!$C:$C,"Missing")</f>
        <v>89278</v>
      </c>
      <c r="O2816" t="str">
        <f>_xlfn.XLOOKUP(A2816,compensation_cleaned!$A:$A,compensation_cleaned!$D:$D,"Missing")</f>
        <v>L3</v>
      </c>
      <c r="P2816">
        <f>_xlfn.XLOOKUP(A2816,engagement_pivot!$A:$A,engagement_pivot!$B:$B,"Missing")</f>
        <v>4.333333333333333</v>
      </c>
      <c r="Q2816" t="str">
        <f>IF(
  _xlfn.XLOOKUP(A2816, engagement_pivot!A:A, engagement_pivot!C:C, 0) &gt; 0,
  "Yes",
  "No"
)</f>
        <v>Yes</v>
      </c>
      <c r="R2816">
        <f t="shared" si="215"/>
        <v>71</v>
      </c>
      <c r="S2816" t="str">
        <f t="shared" si="216"/>
        <v>37+ months</v>
      </c>
      <c r="T2816">
        <f>_xlfn.XLOOKUP(A2816,performance_pivot!$A:$A,performance_pivot!$B:$B,"Missing")</f>
        <v>3</v>
      </c>
      <c r="U2816">
        <f>_xlfn.XLOOKUP(A2816,compensation_cleaned!$A:$A,compensation_cleaned!$F:$F,"Missing")</f>
        <v>1044648.4727722772</v>
      </c>
      <c r="V2816" t="str">
        <f t="shared" si="217"/>
        <v>Below Avg Pay</v>
      </c>
      <c r="W2816" t="str">
        <f t="shared" si="218"/>
        <v>Low/Avg Performer</v>
      </c>
      <c r="Y2816" t="str">
        <f t="shared" si="219"/>
        <v>Low Pay &amp; Low Performance</v>
      </c>
    </row>
    <row r="2817" spans="1:25">
      <c r="A2817" s="11" t="s">
        <v>3003</v>
      </c>
      <c r="B2817" s="12" t="s">
        <v>19</v>
      </c>
      <c r="C2817" s="12">
        <v>35</v>
      </c>
      <c r="D2817" s="12" t="s">
        <v>12</v>
      </c>
      <c r="E2817" s="12" t="s">
        <v>13</v>
      </c>
      <c r="F2817" s="12" t="s">
        <v>21</v>
      </c>
      <c r="G2817" s="13">
        <v>43278</v>
      </c>
      <c r="H2817" s="12" t="s">
        <v>255</v>
      </c>
      <c r="I2817" s="12" t="s">
        <v>16</v>
      </c>
      <c r="J2817" s="14" t="s">
        <v>24</v>
      </c>
      <c r="K2817" t="str">
        <f>_xlfn.XLOOKUP(A2817,attrition_cleaned!$A:$A,attrition_cleaned!$B:$B,"Missing")</f>
        <v>No</v>
      </c>
      <c r="L2817" s="13"/>
      <c r="M2817">
        <f>_xlfn.XLOOKUP(A2817,compensation_cleaned!$A:$A,compensation_cleaned!$B:$B,"Missing")</f>
        <v>1219269</v>
      </c>
      <c r="N2817">
        <f>_xlfn.XLOOKUP(A2817,compensation_cleaned!$A:$A,compensation_cleaned!$C:$C,"Missing")</f>
        <v>177407</v>
      </c>
      <c r="O2817" t="str">
        <f>_xlfn.XLOOKUP(A2817,compensation_cleaned!$A:$A,compensation_cleaned!$D:$D,"Missing")</f>
        <v>L4</v>
      </c>
      <c r="P2817">
        <f>_xlfn.XLOOKUP(A2817,engagement_pivot!$A:$A,engagement_pivot!$B:$B,"Missing")</f>
        <v>4</v>
      </c>
      <c r="Q2817" t="str">
        <f>IF(
  _xlfn.XLOOKUP(A2817, engagement_pivot!A:A, engagement_pivot!C:C, 0) &gt; 0,
  "Yes",
  "No"
)</f>
        <v>Yes</v>
      </c>
      <c r="R2817">
        <f t="shared" si="215"/>
        <v>66</v>
      </c>
      <c r="S2817" t="str">
        <f t="shared" si="216"/>
        <v>37+ months</v>
      </c>
      <c r="T2817">
        <f>_xlfn.XLOOKUP(A2817,performance_pivot!$A:$A,performance_pivot!$B:$B,"Missing")</f>
        <v>2</v>
      </c>
      <c r="U2817">
        <f>_xlfn.XLOOKUP(A2817,compensation_cleaned!$A:$A,compensation_cleaned!$F:$F,"Missing")</f>
        <v>1044648.4727722772</v>
      </c>
      <c r="V2817" t="str">
        <f t="shared" si="217"/>
        <v>Above Avg Pay</v>
      </c>
      <c r="W2817" t="str">
        <f t="shared" si="218"/>
        <v>Low/Avg Performer</v>
      </c>
      <c r="Y2817" t="str">
        <f t="shared" si="219"/>
        <v>Overpaid Low Performer</v>
      </c>
    </row>
    <row r="2818" spans="1:25">
      <c r="A2818" s="7" t="s">
        <v>3004</v>
      </c>
      <c r="B2818" s="8" t="s">
        <v>19</v>
      </c>
      <c r="C2818" s="8">
        <v>31</v>
      </c>
      <c r="D2818" s="8" t="s">
        <v>20</v>
      </c>
      <c r="E2818" s="8" t="s">
        <v>49</v>
      </c>
      <c r="F2818" s="8" t="s">
        <v>65</v>
      </c>
      <c r="G2818" s="9">
        <v>44701</v>
      </c>
      <c r="H2818" s="8" t="s">
        <v>358</v>
      </c>
      <c r="I2818" s="8" t="s">
        <v>70</v>
      </c>
      <c r="J2818" s="10" t="s">
        <v>24</v>
      </c>
      <c r="K2818" t="str">
        <f>_xlfn.XLOOKUP(A2818,attrition_cleaned!$A:$A,attrition_cleaned!$B:$B,"Missing")</f>
        <v>No</v>
      </c>
      <c r="L2818" s="9"/>
      <c r="M2818">
        <f>_xlfn.XLOOKUP(A2818,compensation_cleaned!$A:$A,compensation_cleaned!$B:$B,"Missing")</f>
        <v>611210</v>
      </c>
      <c r="N2818">
        <f>_xlfn.XLOOKUP(A2818,compensation_cleaned!$A:$A,compensation_cleaned!$C:$C,"Missing")</f>
        <v>56100</v>
      </c>
      <c r="O2818" t="str">
        <f>_xlfn.XLOOKUP(A2818,compensation_cleaned!$A:$A,compensation_cleaned!$D:$D,"Missing")</f>
        <v>L2</v>
      </c>
      <c r="P2818">
        <f>_xlfn.XLOOKUP(A2818,engagement_pivot!$A:$A,engagement_pivot!$B:$B,"Missing")</f>
        <v>4.5</v>
      </c>
      <c r="Q2818" t="str">
        <f>IF(
  _xlfn.XLOOKUP(A2818, engagement_pivot!A:A, engagement_pivot!C:C, 0) &gt; 0,
  "Yes",
  "No"
)</f>
        <v>Yes</v>
      </c>
      <c r="R2818">
        <f t="shared" si="215"/>
        <v>19</v>
      </c>
      <c r="S2818" t="str">
        <f t="shared" si="216"/>
        <v>13–36 months</v>
      </c>
      <c r="T2818">
        <f>_xlfn.XLOOKUP(A2818,performance_pivot!$A:$A,performance_pivot!$B:$B,"Missing")</f>
        <v>4</v>
      </c>
      <c r="U2818">
        <f>_xlfn.XLOOKUP(A2818,compensation_cleaned!$A:$A,compensation_cleaned!$F:$F,"Missing")</f>
        <v>746435.40070921986</v>
      </c>
      <c r="V2818" t="str">
        <f t="shared" si="217"/>
        <v>Below Avg Pay</v>
      </c>
      <c r="W2818" t="str">
        <f t="shared" si="218"/>
        <v>High Performer</v>
      </c>
      <c r="Y2818" t="str">
        <f t="shared" si="219"/>
        <v>Underpaid High Performer</v>
      </c>
    </row>
    <row r="2819" spans="1:25">
      <c r="A2819" s="11" t="s">
        <v>3005</v>
      </c>
      <c r="B2819" s="12" t="s">
        <v>19</v>
      </c>
      <c r="C2819" s="12">
        <v>39</v>
      </c>
      <c r="D2819" s="12" t="s">
        <v>12</v>
      </c>
      <c r="E2819" s="12" t="s">
        <v>49</v>
      </c>
      <c r="F2819" s="12" t="s">
        <v>50</v>
      </c>
      <c r="G2819" s="13">
        <v>44720</v>
      </c>
      <c r="H2819" s="12" t="s">
        <v>88</v>
      </c>
      <c r="I2819" s="12" t="s">
        <v>70</v>
      </c>
      <c r="J2819" s="14" t="s">
        <v>24</v>
      </c>
      <c r="K2819" t="str">
        <f>_xlfn.XLOOKUP(A2819,attrition_cleaned!$A:$A,attrition_cleaned!$B:$B,"Missing")</f>
        <v>Yes</v>
      </c>
      <c r="L2819" s="13">
        <v>45840</v>
      </c>
      <c r="M2819">
        <f>_xlfn.XLOOKUP(A2819,compensation_cleaned!$A:$A,compensation_cleaned!$B:$B,"Missing")</f>
        <v>785547</v>
      </c>
      <c r="N2819">
        <f>_xlfn.XLOOKUP(A2819,compensation_cleaned!$A:$A,compensation_cleaned!$C:$C,"Missing")</f>
        <v>73215</v>
      </c>
      <c r="O2819" t="str">
        <f>_xlfn.XLOOKUP(A2819,compensation_cleaned!$A:$A,compensation_cleaned!$D:$D,"Missing")</f>
        <v>L2</v>
      </c>
      <c r="P2819">
        <f>_xlfn.XLOOKUP(A2819,engagement_pivot!$A:$A,engagement_pivot!$B:$B,"Missing")</f>
        <v>2.3333333333333335</v>
      </c>
      <c r="Q2819" t="str">
        <f>IF(
  _xlfn.XLOOKUP(A2819, engagement_pivot!A:A, engagement_pivot!C:C, 0) &gt; 0,
  "Yes",
  "No"
)</f>
        <v>Yes</v>
      </c>
      <c r="R2819">
        <f t="shared" ref="R2819:R2882" si="220">IF(K2819="Yes",DATEDIF(G2819,L2819,"M"),DATEDIF(G2819,DATE(2023,12,31),"M"))</f>
        <v>36</v>
      </c>
      <c r="S2819" t="str">
        <f t="shared" ref="S2819:S2882" si="221">IF(R2819&lt;=12,"0–12 months",
 IF(R2819&lt;=36,"13–36 months","37+ months"))</f>
        <v>13–36 months</v>
      </c>
      <c r="T2819">
        <f>_xlfn.XLOOKUP(A2819,performance_pivot!$A:$A,performance_pivot!$B:$B,"Missing")</f>
        <v>3.5</v>
      </c>
      <c r="U2819">
        <f>_xlfn.XLOOKUP(A2819,compensation_cleaned!$A:$A,compensation_cleaned!$F:$F,"Missing")</f>
        <v>746435.40070921986</v>
      </c>
      <c r="V2819" t="str">
        <f t="shared" ref="V2819:V2882" si="222">IF(M2819&gt;U2819,"Above Avg Pay","Below Avg Pay")</f>
        <v>Above Avg Pay</v>
      </c>
      <c r="W2819" t="str">
        <f t="shared" ref="W2819:W2882" si="223">IF(T2819&gt;=4,"High Performer","Low/Avg Performer")</f>
        <v>Low/Avg Performer</v>
      </c>
      <c r="Y2819" t="str">
        <f t="shared" si="219"/>
        <v>Overpaid Low Performer</v>
      </c>
    </row>
    <row r="2820" spans="1:25">
      <c r="A2820" s="7" t="s">
        <v>3006</v>
      </c>
      <c r="B2820" s="8" t="s">
        <v>19</v>
      </c>
      <c r="C2820" s="8">
        <v>41</v>
      </c>
      <c r="D2820" s="8" t="s">
        <v>12</v>
      </c>
      <c r="E2820" s="8" t="s">
        <v>13</v>
      </c>
      <c r="F2820" s="8" t="s">
        <v>14</v>
      </c>
      <c r="G2820" s="9">
        <v>43768</v>
      </c>
      <c r="H2820" s="8" t="s">
        <v>66</v>
      </c>
      <c r="I2820" s="8" t="s">
        <v>23</v>
      </c>
      <c r="J2820" s="10" t="s">
        <v>24</v>
      </c>
      <c r="K2820" t="str">
        <f>_xlfn.XLOOKUP(A2820,attrition_cleaned!$A:$A,attrition_cleaned!$B:$B,"Missing")</f>
        <v>No</v>
      </c>
      <c r="L2820" s="9"/>
      <c r="M2820">
        <f>_xlfn.XLOOKUP(A2820,compensation_cleaned!$A:$A,compensation_cleaned!$B:$B,"Missing")</f>
        <v>485420</v>
      </c>
      <c r="N2820">
        <f>_xlfn.XLOOKUP(A2820,compensation_cleaned!$A:$A,compensation_cleaned!$C:$C,"Missing")</f>
        <v>61549</v>
      </c>
      <c r="O2820" t="str">
        <f>_xlfn.XLOOKUP(A2820,compensation_cleaned!$A:$A,compensation_cleaned!$D:$D,"Missing")</f>
        <v>L1</v>
      </c>
      <c r="P2820">
        <f>_xlfn.XLOOKUP(A2820,engagement_pivot!$A:$A,engagement_pivot!$B:$B,"Missing")</f>
        <v>3.3333333333333335</v>
      </c>
      <c r="Q2820" t="str">
        <f>IF(
  _xlfn.XLOOKUP(A2820, engagement_pivot!A:A, engagement_pivot!C:C, 0) &gt; 0,
  "Yes",
  "No"
)</f>
        <v>Yes</v>
      </c>
      <c r="R2820">
        <f t="shared" si="220"/>
        <v>50</v>
      </c>
      <c r="S2820" t="str">
        <f t="shared" si="221"/>
        <v>37+ months</v>
      </c>
      <c r="T2820">
        <f>_xlfn.XLOOKUP(A2820,performance_pivot!$A:$A,performance_pivot!$B:$B,"Missing")</f>
        <v>3.5</v>
      </c>
      <c r="U2820">
        <f>_xlfn.XLOOKUP(A2820,compensation_cleaned!$A:$A,compensation_cleaned!$F:$F,"Missing")</f>
        <v>499723.03723404254</v>
      </c>
      <c r="V2820" t="str">
        <f t="shared" si="222"/>
        <v>Below Avg Pay</v>
      </c>
      <c r="W2820" t="str">
        <f t="shared" si="223"/>
        <v>Low/Avg Performer</v>
      </c>
      <c r="Y2820" t="str">
        <f t="shared" ref="Y2820:Y2883" si="224">IF(
 AND(V2820="Above Avg Pay",W2820="High Performer"),"Well Aligned",
 IF(
  AND(V2820="Below Avg Pay",W2820="High Performer"),"Underpaid High Performer",
  IF(
   AND(V2820="Above Avg Pay",W2820="Low/Avg Performer"),"Overpaid Low Performer",
   "Low Pay &amp; Low Performance"
  )
 )
)</f>
        <v>Low Pay &amp; Low Performance</v>
      </c>
    </row>
    <row r="2821" spans="1:25">
      <c r="A2821" s="11" t="s">
        <v>3007</v>
      </c>
      <c r="B2821" s="12" t="s">
        <v>19</v>
      </c>
      <c r="C2821" s="12">
        <v>44</v>
      </c>
      <c r="D2821" s="12" t="s">
        <v>12</v>
      </c>
      <c r="E2821" s="12" t="s">
        <v>49</v>
      </c>
      <c r="F2821" s="12" t="s">
        <v>65</v>
      </c>
      <c r="G2821" s="13">
        <v>44283</v>
      </c>
      <c r="H2821" s="12" t="s">
        <v>464</v>
      </c>
      <c r="I2821" s="12" t="s">
        <v>31</v>
      </c>
      <c r="J2821" s="14" t="s">
        <v>24</v>
      </c>
      <c r="K2821" t="str">
        <f>_xlfn.XLOOKUP(A2821,attrition_cleaned!$A:$A,attrition_cleaned!$B:$B,"Missing")</f>
        <v>No</v>
      </c>
      <c r="L2821" s="13"/>
      <c r="M2821">
        <f>_xlfn.XLOOKUP(A2821,compensation_cleaned!$A:$A,compensation_cleaned!$B:$B,"Missing")</f>
        <v>721914</v>
      </c>
      <c r="N2821">
        <f>_xlfn.XLOOKUP(A2821,compensation_cleaned!$A:$A,compensation_cleaned!$C:$C,"Missing")</f>
        <v>93747</v>
      </c>
      <c r="O2821" t="str">
        <f>_xlfn.XLOOKUP(A2821,compensation_cleaned!$A:$A,compensation_cleaned!$D:$D,"Missing")</f>
        <v>L2</v>
      </c>
      <c r="P2821">
        <f>_xlfn.XLOOKUP(A2821,engagement_pivot!$A:$A,engagement_pivot!$B:$B,"Missing")</f>
        <v>3.3333333333333335</v>
      </c>
      <c r="Q2821" t="str">
        <f>IF(
  _xlfn.XLOOKUP(A2821, engagement_pivot!A:A, engagement_pivot!C:C, 0) &gt; 0,
  "Yes",
  "No"
)</f>
        <v>Yes</v>
      </c>
      <c r="R2821">
        <f t="shared" si="220"/>
        <v>33</v>
      </c>
      <c r="S2821" t="str">
        <f t="shared" si="221"/>
        <v>13–36 months</v>
      </c>
      <c r="T2821">
        <f>_xlfn.XLOOKUP(A2821,performance_pivot!$A:$A,performance_pivot!$B:$B,"Missing")</f>
        <v>3</v>
      </c>
      <c r="U2821">
        <f>_xlfn.XLOOKUP(A2821,compensation_cleaned!$A:$A,compensation_cleaned!$F:$F,"Missing")</f>
        <v>746435.40070921986</v>
      </c>
      <c r="V2821" t="str">
        <f t="shared" si="222"/>
        <v>Below Avg Pay</v>
      </c>
      <c r="W2821" t="str">
        <f t="shared" si="223"/>
        <v>Low/Avg Performer</v>
      </c>
      <c r="Y2821" t="str">
        <f t="shared" si="224"/>
        <v>Low Pay &amp; Low Performance</v>
      </c>
    </row>
    <row r="2822" spans="1:25">
      <c r="A2822" s="7" t="s">
        <v>3008</v>
      </c>
      <c r="B2822" s="8" t="s">
        <v>19</v>
      </c>
      <c r="C2822" s="8">
        <v>28</v>
      </c>
      <c r="D2822" s="8" t="s">
        <v>12</v>
      </c>
      <c r="E2822" s="8" t="s">
        <v>26</v>
      </c>
      <c r="F2822" s="8" t="s">
        <v>58</v>
      </c>
      <c r="G2822" s="9">
        <v>43168</v>
      </c>
      <c r="H2822" s="8" t="s">
        <v>585</v>
      </c>
      <c r="I2822" s="8" t="s">
        <v>31</v>
      </c>
      <c r="J2822" s="10" t="s">
        <v>17</v>
      </c>
      <c r="K2822" t="str">
        <f>_xlfn.XLOOKUP(A2822,attrition_cleaned!$A:$A,attrition_cleaned!$B:$B,"Missing")</f>
        <v>No</v>
      </c>
      <c r="L2822" s="9"/>
      <c r="M2822">
        <f>_xlfn.XLOOKUP(A2822,compensation_cleaned!$A:$A,compensation_cleaned!$B:$B,"Missing")</f>
        <v>870546</v>
      </c>
      <c r="N2822">
        <f>_xlfn.XLOOKUP(A2822,compensation_cleaned!$A:$A,compensation_cleaned!$C:$C,"Missing")</f>
        <v>80155</v>
      </c>
      <c r="O2822" t="str">
        <f>_xlfn.XLOOKUP(A2822,compensation_cleaned!$A:$A,compensation_cleaned!$D:$D,"Missing")</f>
        <v>L2</v>
      </c>
      <c r="P2822">
        <f>_xlfn.XLOOKUP(A2822,engagement_pivot!$A:$A,engagement_pivot!$B:$B,"Missing")</f>
        <v>4</v>
      </c>
      <c r="Q2822" t="str">
        <f>IF(
  _xlfn.XLOOKUP(A2822, engagement_pivot!A:A, engagement_pivot!C:C, 0) &gt; 0,
  "Yes",
  "No"
)</f>
        <v>Yes</v>
      </c>
      <c r="R2822">
        <f t="shared" si="220"/>
        <v>69</v>
      </c>
      <c r="S2822" t="str">
        <f t="shared" si="221"/>
        <v>37+ months</v>
      </c>
      <c r="T2822">
        <f>_xlfn.XLOOKUP(A2822,performance_pivot!$A:$A,performance_pivot!$B:$B,"Missing")</f>
        <v>4</v>
      </c>
      <c r="U2822">
        <f>_xlfn.XLOOKUP(A2822,compensation_cleaned!$A:$A,compensation_cleaned!$F:$F,"Missing")</f>
        <v>746435.40070921986</v>
      </c>
      <c r="V2822" t="str">
        <f t="shared" si="222"/>
        <v>Above Avg Pay</v>
      </c>
      <c r="W2822" t="str">
        <f t="shared" si="223"/>
        <v>High Performer</v>
      </c>
      <c r="Y2822" t="str">
        <f t="shared" si="224"/>
        <v>Well Aligned</v>
      </c>
    </row>
    <row r="2823" spans="1:25">
      <c r="A2823" s="11" t="s">
        <v>3009</v>
      </c>
      <c r="B2823" s="12" t="s">
        <v>11</v>
      </c>
      <c r="C2823" s="12">
        <v>40</v>
      </c>
      <c r="D2823" s="12" t="s">
        <v>12</v>
      </c>
      <c r="E2823" s="12" t="s">
        <v>37</v>
      </c>
      <c r="F2823" s="12" t="s">
        <v>43</v>
      </c>
      <c r="G2823" s="13">
        <v>44500</v>
      </c>
      <c r="H2823" s="12" t="s">
        <v>135</v>
      </c>
      <c r="I2823" s="12" t="s">
        <v>23</v>
      </c>
      <c r="J2823" s="14" t="s">
        <v>24</v>
      </c>
      <c r="K2823" t="str">
        <f>_xlfn.XLOOKUP(A2823,attrition_cleaned!$A:$A,attrition_cleaned!$B:$B,"Missing")</f>
        <v>No</v>
      </c>
      <c r="L2823" s="13"/>
      <c r="M2823">
        <f>_xlfn.XLOOKUP(A2823,compensation_cleaned!$A:$A,compensation_cleaned!$B:$B,"Missing")</f>
        <v>540046</v>
      </c>
      <c r="N2823">
        <f>_xlfn.XLOOKUP(A2823,compensation_cleaned!$A:$A,compensation_cleaned!$C:$C,"Missing")</f>
        <v>33322</v>
      </c>
      <c r="O2823" t="str">
        <f>_xlfn.XLOOKUP(A2823,compensation_cleaned!$A:$A,compensation_cleaned!$D:$D,"Missing")</f>
        <v>L1</v>
      </c>
      <c r="P2823">
        <f>_xlfn.XLOOKUP(A2823,engagement_pivot!$A:$A,engagement_pivot!$B:$B,"Missing")</f>
        <v>3.6666666666666665</v>
      </c>
      <c r="Q2823" t="str">
        <f>IF(
  _xlfn.XLOOKUP(A2823, engagement_pivot!A:A, engagement_pivot!C:C, 0) &gt; 0,
  "Yes",
  "No"
)</f>
        <v>Yes</v>
      </c>
      <c r="R2823">
        <f t="shared" si="220"/>
        <v>26</v>
      </c>
      <c r="S2823" t="str">
        <f t="shared" si="221"/>
        <v>13–36 months</v>
      </c>
      <c r="T2823">
        <f>_xlfn.XLOOKUP(A2823,performance_pivot!$A:$A,performance_pivot!$B:$B,"Missing")</f>
        <v>3</v>
      </c>
      <c r="U2823">
        <f>_xlfn.XLOOKUP(A2823,compensation_cleaned!$A:$A,compensation_cleaned!$F:$F,"Missing")</f>
        <v>499723.03723404254</v>
      </c>
      <c r="V2823" t="str">
        <f t="shared" si="222"/>
        <v>Above Avg Pay</v>
      </c>
      <c r="W2823" t="str">
        <f t="shared" si="223"/>
        <v>Low/Avg Performer</v>
      </c>
      <c r="Y2823" t="str">
        <f t="shared" si="224"/>
        <v>Overpaid Low Performer</v>
      </c>
    </row>
    <row r="2824" spans="1:25">
      <c r="A2824" s="7" t="s">
        <v>3010</v>
      </c>
      <c r="B2824" s="8" t="s">
        <v>19</v>
      </c>
      <c r="C2824" s="8">
        <v>25</v>
      </c>
      <c r="D2824" s="8" t="s">
        <v>12</v>
      </c>
      <c r="E2824" s="8" t="s">
        <v>26</v>
      </c>
      <c r="F2824" s="8" t="s">
        <v>27</v>
      </c>
      <c r="G2824" s="9">
        <v>44670</v>
      </c>
      <c r="H2824" s="8" t="s">
        <v>261</v>
      </c>
      <c r="I2824" s="8" t="s">
        <v>56</v>
      </c>
      <c r="J2824" s="10" t="s">
        <v>24</v>
      </c>
      <c r="K2824" t="str">
        <f>_xlfn.XLOOKUP(A2824,attrition_cleaned!$A:$A,attrition_cleaned!$B:$B,"Missing")</f>
        <v>No</v>
      </c>
      <c r="L2824" s="9"/>
      <c r="M2824">
        <f>_xlfn.XLOOKUP(A2824,compensation_cleaned!$A:$A,compensation_cleaned!$B:$B,"Missing")</f>
        <v>975116</v>
      </c>
      <c r="N2824">
        <f>_xlfn.XLOOKUP(A2824,compensation_cleaned!$A:$A,compensation_cleaned!$C:$C,"Missing")</f>
        <v>70784</v>
      </c>
      <c r="O2824" t="str">
        <f>_xlfn.XLOOKUP(A2824,compensation_cleaned!$A:$A,compensation_cleaned!$D:$D,"Missing")</f>
        <v>L3</v>
      </c>
      <c r="P2824">
        <f>_xlfn.XLOOKUP(A2824,engagement_pivot!$A:$A,engagement_pivot!$B:$B,"Missing")</f>
        <v>4</v>
      </c>
      <c r="Q2824" t="str">
        <f>IF(
  _xlfn.XLOOKUP(A2824, engagement_pivot!A:A, engagement_pivot!C:C, 0) &gt; 0,
  "Yes",
  "No"
)</f>
        <v>Yes</v>
      </c>
      <c r="R2824">
        <f t="shared" si="220"/>
        <v>20</v>
      </c>
      <c r="S2824" t="str">
        <f t="shared" si="221"/>
        <v>13–36 months</v>
      </c>
      <c r="T2824">
        <f>_xlfn.XLOOKUP(A2824,performance_pivot!$A:$A,performance_pivot!$B:$B,"Missing")</f>
        <v>3.75</v>
      </c>
      <c r="U2824">
        <f>_xlfn.XLOOKUP(A2824,compensation_cleaned!$A:$A,compensation_cleaned!$F:$F,"Missing")</f>
        <v>1044648.4727722772</v>
      </c>
      <c r="V2824" t="str">
        <f t="shared" si="222"/>
        <v>Below Avg Pay</v>
      </c>
      <c r="W2824" t="str">
        <f t="shared" si="223"/>
        <v>Low/Avg Performer</v>
      </c>
      <c r="Y2824" t="str">
        <f t="shared" si="224"/>
        <v>Low Pay &amp; Low Performance</v>
      </c>
    </row>
    <row r="2825" spans="1:25">
      <c r="A2825" s="11" t="s">
        <v>3011</v>
      </c>
      <c r="B2825" s="12" t="s">
        <v>19</v>
      </c>
      <c r="C2825" s="12">
        <v>27</v>
      </c>
      <c r="D2825" s="12" t="s">
        <v>12</v>
      </c>
      <c r="E2825" s="12" t="s">
        <v>33</v>
      </c>
      <c r="F2825" s="12" t="s">
        <v>34</v>
      </c>
      <c r="G2825" s="13">
        <v>44689</v>
      </c>
      <c r="H2825" s="12" t="s">
        <v>157</v>
      </c>
      <c r="I2825" s="12" t="s">
        <v>56</v>
      </c>
      <c r="J2825" s="14" t="s">
        <v>24</v>
      </c>
      <c r="K2825" t="str">
        <f>_xlfn.XLOOKUP(A2825,attrition_cleaned!$A:$A,attrition_cleaned!$B:$B,"Missing")</f>
        <v>Yes</v>
      </c>
      <c r="L2825" s="13">
        <v>44887</v>
      </c>
      <c r="M2825">
        <f>_xlfn.XLOOKUP(A2825,compensation_cleaned!$A:$A,compensation_cleaned!$B:$B,"Missing")</f>
        <v>853497</v>
      </c>
      <c r="N2825">
        <f>_xlfn.XLOOKUP(A2825,compensation_cleaned!$A:$A,compensation_cleaned!$C:$C,"Missing")</f>
        <v>102865</v>
      </c>
      <c r="O2825" t="str">
        <f>_xlfn.XLOOKUP(A2825,compensation_cleaned!$A:$A,compensation_cleaned!$D:$D,"Missing")</f>
        <v>L2</v>
      </c>
      <c r="P2825">
        <f>_xlfn.XLOOKUP(A2825,engagement_pivot!$A:$A,engagement_pivot!$B:$B,"Missing")</f>
        <v>2.6666666666666665</v>
      </c>
      <c r="Q2825" t="str">
        <f>IF(
  _xlfn.XLOOKUP(A2825, engagement_pivot!A:A, engagement_pivot!C:C, 0) &gt; 0,
  "Yes",
  "No"
)</f>
        <v>Yes</v>
      </c>
      <c r="R2825">
        <f t="shared" si="220"/>
        <v>6</v>
      </c>
      <c r="S2825" t="str">
        <f t="shared" si="221"/>
        <v>0–12 months</v>
      </c>
      <c r="T2825">
        <f>_xlfn.XLOOKUP(A2825,performance_pivot!$A:$A,performance_pivot!$B:$B,"Missing")</f>
        <v>3.5</v>
      </c>
      <c r="U2825">
        <f>_xlfn.XLOOKUP(A2825,compensation_cleaned!$A:$A,compensation_cleaned!$F:$F,"Missing")</f>
        <v>746435.40070921986</v>
      </c>
      <c r="V2825" t="str">
        <f t="shared" si="222"/>
        <v>Above Avg Pay</v>
      </c>
      <c r="W2825" t="str">
        <f t="shared" si="223"/>
        <v>Low/Avg Performer</v>
      </c>
      <c r="Y2825" t="str">
        <f t="shared" si="224"/>
        <v>Overpaid Low Performer</v>
      </c>
    </row>
    <row r="2826" spans="1:25">
      <c r="A2826" s="7" t="s">
        <v>3012</v>
      </c>
      <c r="B2826" s="8" t="s">
        <v>19</v>
      </c>
      <c r="C2826" s="8">
        <v>39</v>
      </c>
      <c r="D2826" s="8" t="s">
        <v>12</v>
      </c>
      <c r="E2826" s="8" t="s">
        <v>26</v>
      </c>
      <c r="F2826" s="8" t="s">
        <v>27</v>
      </c>
      <c r="G2826" s="9">
        <v>42975</v>
      </c>
      <c r="H2826" s="8" t="s">
        <v>258</v>
      </c>
      <c r="I2826" s="8" t="s">
        <v>16</v>
      </c>
      <c r="J2826" s="10" t="s">
        <v>24</v>
      </c>
      <c r="K2826" t="str">
        <f>_xlfn.XLOOKUP(A2826,attrition_cleaned!$A:$A,attrition_cleaned!$B:$B,"Missing")</f>
        <v>No</v>
      </c>
      <c r="L2826" s="9"/>
      <c r="M2826">
        <f>_xlfn.XLOOKUP(A2826,compensation_cleaned!$A:$A,compensation_cleaned!$B:$B,"Missing")</f>
        <v>994549</v>
      </c>
      <c r="N2826">
        <f>_xlfn.XLOOKUP(A2826,compensation_cleaned!$A:$A,compensation_cleaned!$C:$C,"Missing")</f>
        <v>55833</v>
      </c>
      <c r="O2826" t="str">
        <f>_xlfn.XLOOKUP(A2826,compensation_cleaned!$A:$A,compensation_cleaned!$D:$D,"Missing")</f>
        <v>L3</v>
      </c>
      <c r="P2826">
        <f>_xlfn.XLOOKUP(A2826,engagement_pivot!$A:$A,engagement_pivot!$B:$B,"Missing")</f>
        <v>5</v>
      </c>
      <c r="Q2826" t="str">
        <f>IF(
  _xlfn.XLOOKUP(A2826, engagement_pivot!A:A, engagement_pivot!C:C, 0) &gt; 0,
  "Yes",
  "No"
)</f>
        <v>Yes</v>
      </c>
      <c r="R2826">
        <f t="shared" si="220"/>
        <v>76</v>
      </c>
      <c r="S2826" t="str">
        <f t="shared" si="221"/>
        <v>37+ months</v>
      </c>
      <c r="T2826">
        <f>_xlfn.XLOOKUP(A2826,performance_pivot!$A:$A,performance_pivot!$B:$B,"Missing")</f>
        <v>4</v>
      </c>
      <c r="U2826">
        <f>_xlfn.XLOOKUP(A2826,compensation_cleaned!$A:$A,compensation_cleaned!$F:$F,"Missing")</f>
        <v>1044648.4727722772</v>
      </c>
      <c r="V2826" t="str">
        <f t="shared" si="222"/>
        <v>Below Avg Pay</v>
      </c>
      <c r="W2826" t="str">
        <f t="shared" si="223"/>
        <v>High Performer</v>
      </c>
      <c r="Y2826" t="str">
        <f t="shared" si="224"/>
        <v>Underpaid High Performer</v>
      </c>
    </row>
    <row r="2827" spans="1:25">
      <c r="A2827" s="11" t="s">
        <v>3013</v>
      </c>
      <c r="B2827" s="12" t="s">
        <v>19</v>
      </c>
      <c r="C2827" s="12">
        <v>43</v>
      </c>
      <c r="D2827" s="12" t="s">
        <v>20</v>
      </c>
      <c r="E2827" s="12" t="s">
        <v>13</v>
      </c>
      <c r="F2827" s="12" t="s">
        <v>21</v>
      </c>
      <c r="G2827" s="13">
        <v>44893</v>
      </c>
      <c r="H2827" s="12" t="s">
        <v>60</v>
      </c>
      <c r="I2827" s="12" t="s">
        <v>23</v>
      </c>
      <c r="J2827" s="14" t="s">
        <v>24</v>
      </c>
      <c r="K2827" t="str">
        <f>_xlfn.XLOOKUP(A2827,attrition_cleaned!$A:$A,attrition_cleaned!$B:$B,"Missing")</f>
        <v>No</v>
      </c>
      <c r="L2827" s="13"/>
      <c r="M2827">
        <f>_xlfn.XLOOKUP(A2827,compensation_cleaned!$A:$A,compensation_cleaned!$B:$B,"Missing")</f>
        <v>1003381</v>
      </c>
      <c r="N2827">
        <f>_xlfn.XLOOKUP(A2827,compensation_cleaned!$A:$A,compensation_cleaned!$C:$C,"Missing")</f>
        <v>113093</v>
      </c>
      <c r="O2827" t="str">
        <f>_xlfn.XLOOKUP(A2827,compensation_cleaned!$A:$A,compensation_cleaned!$D:$D,"Missing")</f>
        <v>L3</v>
      </c>
      <c r="P2827">
        <f>_xlfn.XLOOKUP(A2827,engagement_pivot!$A:$A,engagement_pivot!$B:$B,"Missing")</f>
        <v>2</v>
      </c>
      <c r="Q2827" t="str">
        <f>IF(
  _xlfn.XLOOKUP(A2827, engagement_pivot!A:A, engagement_pivot!C:C, 0) &gt; 0,
  "Yes",
  "No"
)</f>
        <v>Yes</v>
      </c>
      <c r="R2827">
        <f t="shared" si="220"/>
        <v>13</v>
      </c>
      <c r="S2827" t="str">
        <f t="shared" si="221"/>
        <v>13–36 months</v>
      </c>
      <c r="T2827">
        <f>_xlfn.XLOOKUP(A2827,performance_pivot!$A:$A,performance_pivot!$B:$B,"Missing")</f>
        <v>3.5</v>
      </c>
      <c r="U2827">
        <f>_xlfn.XLOOKUP(A2827,compensation_cleaned!$A:$A,compensation_cleaned!$F:$F,"Missing")</f>
        <v>1044648.4727722772</v>
      </c>
      <c r="V2827" t="str">
        <f t="shared" si="222"/>
        <v>Below Avg Pay</v>
      </c>
      <c r="W2827" t="str">
        <f t="shared" si="223"/>
        <v>Low/Avg Performer</v>
      </c>
      <c r="Y2827" t="str">
        <f t="shared" si="224"/>
        <v>Low Pay &amp; Low Performance</v>
      </c>
    </row>
    <row r="2828" spans="1:25">
      <c r="A2828" s="7" t="s">
        <v>3014</v>
      </c>
      <c r="B2828" s="8" t="s">
        <v>11</v>
      </c>
      <c r="C2828" s="8">
        <v>36</v>
      </c>
      <c r="D2828" s="8" t="s">
        <v>12</v>
      </c>
      <c r="E2828" s="8" t="s">
        <v>26</v>
      </c>
      <c r="F2828" s="8" t="s">
        <v>27</v>
      </c>
      <c r="G2828" s="9">
        <v>44015</v>
      </c>
      <c r="H2828" s="8" t="s">
        <v>895</v>
      </c>
      <c r="I2828" s="8" t="s">
        <v>16</v>
      </c>
      <c r="J2828" s="10" t="s">
        <v>24</v>
      </c>
      <c r="K2828" t="str">
        <f>_xlfn.XLOOKUP(A2828,attrition_cleaned!$A:$A,attrition_cleaned!$B:$B,"Missing")</f>
        <v>Yes</v>
      </c>
      <c r="L2828" s="9">
        <v>44422</v>
      </c>
      <c r="M2828">
        <f>_xlfn.XLOOKUP(A2828,compensation_cleaned!$A:$A,compensation_cleaned!$B:$B,"Missing")</f>
        <v>766787</v>
      </c>
      <c r="N2828">
        <f>_xlfn.XLOOKUP(A2828,compensation_cleaned!$A:$A,compensation_cleaned!$C:$C,"Missing")</f>
        <v>68020</v>
      </c>
      <c r="O2828" t="str">
        <f>_xlfn.XLOOKUP(A2828,compensation_cleaned!$A:$A,compensation_cleaned!$D:$D,"Missing")</f>
        <v>L2</v>
      </c>
      <c r="P2828">
        <f>_xlfn.XLOOKUP(A2828,engagement_pivot!$A:$A,engagement_pivot!$B:$B,"Missing")</f>
        <v>2</v>
      </c>
      <c r="Q2828" t="str">
        <f>IF(
  _xlfn.XLOOKUP(A2828, engagement_pivot!A:A, engagement_pivot!C:C, 0) &gt; 0,
  "Yes",
  "No"
)</f>
        <v>Yes</v>
      </c>
      <c r="R2828">
        <f t="shared" si="220"/>
        <v>13</v>
      </c>
      <c r="S2828" t="str">
        <f t="shared" si="221"/>
        <v>13–36 months</v>
      </c>
      <c r="T2828">
        <f>_xlfn.XLOOKUP(A2828,performance_pivot!$A:$A,performance_pivot!$B:$B,"Missing")</f>
        <v>5</v>
      </c>
      <c r="U2828">
        <f>_xlfn.XLOOKUP(A2828,compensation_cleaned!$A:$A,compensation_cleaned!$F:$F,"Missing")</f>
        <v>746435.40070921986</v>
      </c>
      <c r="V2828" t="str">
        <f t="shared" si="222"/>
        <v>Above Avg Pay</v>
      </c>
      <c r="W2828" t="str">
        <f t="shared" si="223"/>
        <v>High Performer</v>
      </c>
      <c r="Y2828" t="str">
        <f t="shared" si="224"/>
        <v>Well Aligned</v>
      </c>
    </row>
    <row r="2829" spans="1:25">
      <c r="A2829" s="11" t="s">
        <v>3015</v>
      </c>
      <c r="B2829" s="12" t="s">
        <v>11</v>
      </c>
      <c r="C2829" s="12">
        <v>42</v>
      </c>
      <c r="D2829" s="12" t="s">
        <v>12</v>
      </c>
      <c r="E2829" s="12" t="s">
        <v>37</v>
      </c>
      <c r="F2829" s="12" t="s">
        <v>43</v>
      </c>
      <c r="G2829" s="13">
        <v>44805</v>
      </c>
      <c r="H2829" s="12" t="s">
        <v>435</v>
      </c>
      <c r="I2829" s="12" t="s">
        <v>16</v>
      </c>
      <c r="J2829" s="14" t="s">
        <v>24</v>
      </c>
      <c r="K2829" t="str">
        <f>_xlfn.XLOOKUP(A2829,attrition_cleaned!$A:$A,attrition_cleaned!$B:$B,"Missing")</f>
        <v>Yes</v>
      </c>
      <c r="L2829" s="13">
        <v>46464</v>
      </c>
      <c r="M2829">
        <f>_xlfn.XLOOKUP(A2829,compensation_cleaned!$A:$A,compensation_cleaned!$B:$B,"Missing")</f>
        <v>723411</v>
      </c>
      <c r="N2829">
        <f>_xlfn.XLOOKUP(A2829,compensation_cleaned!$A:$A,compensation_cleaned!$C:$C,"Missing")</f>
        <v>104351</v>
      </c>
      <c r="O2829" t="str">
        <f>_xlfn.XLOOKUP(A2829,compensation_cleaned!$A:$A,compensation_cleaned!$D:$D,"Missing")</f>
        <v>L2</v>
      </c>
      <c r="P2829">
        <f>_xlfn.XLOOKUP(A2829,engagement_pivot!$A:$A,engagement_pivot!$B:$B,"Missing")</f>
        <v>2</v>
      </c>
      <c r="Q2829" t="str">
        <f>IF(
  _xlfn.XLOOKUP(A2829, engagement_pivot!A:A, engagement_pivot!C:C, 0) &gt; 0,
  "Yes",
  "No"
)</f>
        <v>Yes</v>
      </c>
      <c r="R2829">
        <f t="shared" si="220"/>
        <v>54</v>
      </c>
      <c r="S2829" t="str">
        <f t="shared" si="221"/>
        <v>37+ months</v>
      </c>
      <c r="T2829">
        <f>_xlfn.XLOOKUP(A2829,performance_pivot!$A:$A,performance_pivot!$B:$B,"Missing")</f>
        <v>3</v>
      </c>
      <c r="U2829">
        <f>_xlfn.XLOOKUP(A2829,compensation_cleaned!$A:$A,compensation_cleaned!$F:$F,"Missing")</f>
        <v>746435.40070921986</v>
      </c>
      <c r="V2829" t="str">
        <f t="shared" si="222"/>
        <v>Below Avg Pay</v>
      </c>
      <c r="W2829" t="str">
        <f t="shared" si="223"/>
        <v>Low/Avg Performer</v>
      </c>
      <c r="Y2829" t="str">
        <f t="shared" si="224"/>
        <v>Low Pay &amp; Low Performance</v>
      </c>
    </row>
    <row r="2830" spans="1:25">
      <c r="A2830" s="7" t="s">
        <v>3016</v>
      </c>
      <c r="B2830" s="8" t="s">
        <v>11</v>
      </c>
      <c r="C2830" s="8">
        <v>26</v>
      </c>
      <c r="D2830" s="8" t="s">
        <v>12</v>
      </c>
      <c r="E2830" s="8" t="s">
        <v>37</v>
      </c>
      <c r="F2830" s="8" t="s">
        <v>38</v>
      </c>
      <c r="G2830" s="9">
        <v>44631</v>
      </c>
      <c r="H2830" s="8" t="s">
        <v>201</v>
      </c>
      <c r="I2830" s="8" t="s">
        <v>16</v>
      </c>
      <c r="J2830" s="10" t="s">
        <v>17</v>
      </c>
      <c r="K2830" t="str">
        <f>_xlfn.XLOOKUP(A2830,attrition_cleaned!$A:$A,attrition_cleaned!$B:$B,"Missing")</f>
        <v>No</v>
      </c>
      <c r="L2830" s="9"/>
      <c r="M2830">
        <f>_xlfn.XLOOKUP(A2830,compensation_cleaned!$A:$A,compensation_cleaned!$B:$B,"Missing")</f>
        <v>600828</v>
      </c>
      <c r="N2830">
        <f>_xlfn.XLOOKUP(A2830,compensation_cleaned!$A:$A,compensation_cleaned!$C:$C,"Missing")</f>
        <v>55812</v>
      </c>
      <c r="O2830" t="str">
        <f>_xlfn.XLOOKUP(A2830,compensation_cleaned!$A:$A,compensation_cleaned!$D:$D,"Missing")</f>
        <v>L2</v>
      </c>
      <c r="P2830">
        <f>_xlfn.XLOOKUP(A2830,engagement_pivot!$A:$A,engagement_pivot!$B:$B,"Missing")</f>
        <v>1</v>
      </c>
      <c r="Q2830" t="str">
        <f>IF(
  _xlfn.XLOOKUP(A2830, engagement_pivot!A:A, engagement_pivot!C:C, 0) &gt; 0,
  "Yes",
  "No"
)</f>
        <v>Yes</v>
      </c>
      <c r="R2830">
        <f t="shared" si="220"/>
        <v>21</v>
      </c>
      <c r="S2830" t="str">
        <f t="shared" si="221"/>
        <v>13–36 months</v>
      </c>
      <c r="T2830">
        <f>_xlfn.XLOOKUP(A2830,performance_pivot!$A:$A,performance_pivot!$B:$B,"Missing")</f>
        <v>3</v>
      </c>
      <c r="U2830">
        <f>_xlfn.XLOOKUP(A2830,compensation_cleaned!$A:$A,compensation_cleaned!$F:$F,"Missing")</f>
        <v>746435.40070921986</v>
      </c>
      <c r="V2830" t="str">
        <f t="shared" si="222"/>
        <v>Below Avg Pay</v>
      </c>
      <c r="W2830" t="str">
        <f t="shared" si="223"/>
        <v>Low/Avg Performer</v>
      </c>
      <c r="Y2830" t="str">
        <f t="shared" si="224"/>
        <v>Low Pay &amp; Low Performance</v>
      </c>
    </row>
    <row r="2831" spans="1:25">
      <c r="A2831" s="11" t="s">
        <v>3017</v>
      </c>
      <c r="B2831" s="12" t="s">
        <v>19</v>
      </c>
      <c r="C2831" s="12">
        <v>23</v>
      </c>
      <c r="D2831" s="12" t="s">
        <v>12</v>
      </c>
      <c r="E2831" s="12" t="s">
        <v>26</v>
      </c>
      <c r="F2831" s="12" t="s">
        <v>27</v>
      </c>
      <c r="G2831" s="13">
        <v>44261</v>
      </c>
      <c r="H2831" s="12" t="s">
        <v>124</v>
      </c>
      <c r="I2831" s="12" t="s">
        <v>70</v>
      </c>
      <c r="J2831" s="14" t="s">
        <v>24</v>
      </c>
      <c r="K2831" t="str">
        <f>_xlfn.XLOOKUP(A2831,attrition_cleaned!$A:$A,attrition_cleaned!$B:$B,"Missing")</f>
        <v>No</v>
      </c>
      <c r="L2831" s="13"/>
      <c r="M2831">
        <f>_xlfn.XLOOKUP(A2831,compensation_cleaned!$A:$A,compensation_cleaned!$B:$B,"Missing")</f>
        <v>691363</v>
      </c>
      <c r="N2831">
        <f>_xlfn.XLOOKUP(A2831,compensation_cleaned!$A:$A,compensation_cleaned!$C:$C,"Missing")</f>
        <v>99382</v>
      </c>
      <c r="O2831" t="str">
        <f>_xlfn.XLOOKUP(A2831,compensation_cleaned!$A:$A,compensation_cleaned!$D:$D,"Missing")</f>
        <v>L2</v>
      </c>
      <c r="P2831">
        <f>_xlfn.XLOOKUP(A2831,engagement_pivot!$A:$A,engagement_pivot!$B:$B,"Missing")</f>
        <v>2.6666666666666665</v>
      </c>
      <c r="Q2831" t="str">
        <f>IF(
  _xlfn.XLOOKUP(A2831, engagement_pivot!A:A, engagement_pivot!C:C, 0) &gt; 0,
  "Yes",
  "No"
)</f>
        <v>Yes</v>
      </c>
      <c r="R2831">
        <f t="shared" si="220"/>
        <v>33</v>
      </c>
      <c r="S2831" t="str">
        <f t="shared" si="221"/>
        <v>13–36 months</v>
      </c>
      <c r="T2831">
        <f>_xlfn.XLOOKUP(A2831,performance_pivot!$A:$A,performance_pivot!$B:$B,"Missing")</f>
        <v>3.6666666666666665</v>
      </c>
      <c r="U2831">
        <f>_xlfn.XLOOKUP(A2831,compensation_cleaned!$A:$A,compensation_cleaned!$F:$F,"Missing")</f>
        <v>746435.40070921986</v>
      </c>
      <c r="V2831" t="str">
        <f t="shared" si="222"/>
        <v>Below Avg Pay</v>
      </c>
      <c r="W2831" t="str">
        <f t="shared" si="223"/>
        <v>Low/Avg Performer</v>
      </c>
      <c r="Y2831" t="str">
        <f t="shared" si="224"/>
        <v>Low Pay &amp; Low Performance</v>
      </c>
    </row>
    <row r="2832" spans="1:25">
      <c r="A2832" s="7" t="s">
        <v>3018</v>
      </c>
      <c r="B2832" s="8" t="s">
        <v>11</v>
      </c>
      <c r="C2832" s="8">
        <v>23</v>
      </c>
      <c r="D2832" s="8" t="s">
        <v>12</v>
      </c>
      <c r="E2832" s="8" t="s">
        <v>37</v>
      </c>
      <c r="F2832" s="8" t="s">
        <v>43</v>
      </c>
      <c r="G2832" s="9">
        <v>44334</v>
      </c>
      <c r="H2832" s="8" t="s">
        <v>74</v>
      </c>
      <c r="I2832" s="8" t="s">
        <v>31</v>
      </c>
      <c r="J2832" s="10" t="s">
        <v>24</v>
      </c>
      <c r="K2832" t="str">
        <f>_xlfn.XLOOKUP(A2832,attrition_cleaned!$A:$A,attrition_cleaned!$B:$B,"Missing")</f>
        <v>No</v>
      </c>
      <c r="L2832" s="9"/>
      <c r="M2832">
        <f>_xlfn.XLOOKUP(A2832,compensation_cleaned!$A:$A,compensation_cleaned!$B:$B,"Missing")</f>
        <v>633448</v>
      </c>
      <c r="N2832">
        <f>_xlfn.XLOOKUP(A2832,compensation_cleaned!$A:$A,compensation_cleaned!$C:$C,"Missing")</f>
        <v>52739</v>
      </c>
      <c r="O2832" t="str">
        <f>_xlfn.XLOOKUP(A2832,compensation_cleaned!$A:$A,compensation_cleaned!$D:$D,"Missing")</f>
        <v>L2</v>
      </c>
      <c r="P2832">
        <f>_xlfn.XLOOKUP(A2832,engagement_pivot!$A:$A,engagement_pivot!$B:$B,"Missing")</f>
        <v>3</v>
      </c>
      <c r="Q2832" t="str">
        <f>IF(
  _xlfn.XLOOKUP(A2832, engagement_pivot!A:A, engagement_pivot!C:C, 0) &gt; 0,
  "Yes",
  "No"
)</f>
        <v>Yes</v>
      </c>
      <c r="R2832">
        <f t="shared" si="220"/>
        <v>31</v>
      </c>
      <c r="S2832" t="str">
        <f t="shared" si="221"/>
        <v>13–36 months</v>
      </c>
      <c r="T2832">
        <f>_xlfn.XLOOKUP(A2832,performance_pivot!$A:$A,performance_pivot!$B:$B,"Missing")</f>
        <v>4</v>
      </c>
      <c r="U2832">
        <f>_xlfn.XLOOKUP(A2832,compensation_cleaned!$A:$A,compensation_cleaned!$F:$F,"Missing")</f>
        <v>746435.40070921986</v>
      </c>
      <c r="V2832" t="str">
        <f t="shared" si="222"/>
        <v>Below Avg Pay</v>
      </c>
      <c r="W2832" t="str">
        <f t="shared" si="223"/>
        <v>High Performer</v>
      </c>
      <c r="Y2832" t="str">
        <f t="shared" si="224"/>
        <v>Underpaid High Performer</v>
      </c>
    </row>
    <row r="2833" spans="1:25">
      <c r="A2833" s="11" t="s">
        <v>3019</v>
      </c>
      <c r="B2833" s="12" t="s">
        <v>11</v>
      </c>
      <c r="C2833" s="12">
        <v>34</v>
      </c>
      <c r="D2833" s="12" t="s">
        <v>20</v>
      </c>
      <c r="E2833" s="12" t="s">
        <v>49</v>
      </c>
      <c r="F2833" s="12" t="s">
        <v>65</v>
      </c>
      <c r="G2833" s="13">
        <v>44882</v>
      </c>
      <c r="H2833" s="12" t="s">
        <v>656</v>
      </c>
      <c r="I2833" s="12" t="s">
        <v>70</v>
      </c>
      <c r="J2833" s="14" t="s">
        <v>24</v>
      </c>
      <c r="K2833" t="str">
        <f>_xlfn.XLOOKUP(A2833,attrition_cleaned!$A:$A,attrition_cleaned!$B:$B,"Missing")</f>
        <v>No</v>
      </c>
      <c r="L2833" s="13"/>
      <c r="M2833">
        <f>_xlfn.XLOOKUP(A2833,compensation_cleaned!$A:$A,compensation_cleaned!$B:$B,"Missing")</f>
        <v>609834</v>
      </c>
      <c r="N2833">
        <f>_xlfn.XLOOKUP(A2833,compensation_cleaned!$A:$A,compensation_cleaned!$C:$C,"Missing")</f>
        <v>40817</v>
      </c>
      <c r="O2833" t="str">
        <f>_xlfn.XLOOKUP(A2833,compensation_cleaned!$A:$A,compensation_cleaned!$D:$D,"Missing")</f>
        <v>L2</v>
      </c>
      <c r="P2833">
        <f>_xlfn.XLOOKUP(A2833,engagement_pivot!$A:$A,engagement_pivot!$B:$B,"Missing")</f>
        <v>3.5</v>
      </c>
      <c r="Q2833" t="str">
        <f>IF(
  _xlfn.XLOOKUP(A2833, engagement_pivot!A:A, engagement_pivot!C:C, 0) &gt; 0,
  "Yes",
  "No"
)</f>
        <v>Yes</v>
      </c>
      <c r="R2833">
        <f t="shared" si="220"/>
        <v>13</v>
      </c>
      <c r="S2833" t="str">
        <f t="shared" si="221"/>
        <v>13–36 months</v>
      </c>
      <c r="T2833">
        <f>_xlfn.XLOOKUP(A2833,performance_pivot!$A:$A,performance_pivot!$B:$B,"Missing")</f>
        <v>3</v>
      </c>
      <c r="U2833">
        <f>_xlfn.XLOOKUP(A2833,compensation_cleaned!$A:$A,compensation_cleaned!$F:$F,"Missing")</f>
        <v>746435.40070921986</v>
      </c>
      <c r="V2833" t="str">
        <f t="shared" si="222"/>
        <v>Below Avg Pay</v>
      </c>
      <c r="W2833" t="str">
        <f t="shared" si="223"/>
        <v>Low/Avg Performer</v>
      </c>
      <c r="Y2833" t="str">
        <f t="shared" si="224"/>
        <v>Low Pay &amp; Low Performance</v>
      </c>
    </row>
    <row r="2834" spans="1:25">
      <c r="A2834" s="7" t="s">
        <v>3020</v>
      </c>
      <c r="B2834" s="8" t="s">
        <v>19</v>
      </c>
      <c r="C2834" s="8">
        <v>41</v>
      </c>
      <c r="D2834" s="8" t="s">
        <v>12</v>
      </c>
      <c r="E2834" s="8" t="s">
        <v>13</v>
      </c>
      <c r="F2834" s="8" t="s">
        <v>21</v>
      </c>
      <c r="G2834" s="9">
        <v>43243</v>
      </c>
      <c r="H2834" s="8" t="s">
        <v>247</v>
      </c>
      <c r="I2834" s="8" t="s">
        <v>56</v>
      </c>
      <c r="J2834" s="10" t="s">
        <v>24</v>
      </c>
      <c r="K2834" t="str">
        <f>_xlfn.XLOOKUP(A2834,attrition_cleaned!$A:$A,attrition_cleaned!$B:$B,"Missing")</f>
        <v>No</v>
      </c>
      <c r="L2834" s="9"/>
      <c r="M2834">
        <f>_xlfn.XLOOKUP(A2834,compensation_cleaned!$A:$A,compensation_cleaned!$B:$B,"Missing")</f>
        <v>1155751</v>
      </c>
      <c r="N2834">
        <f>_xlfn.XLOOKUP(A2834,compensation_cleaned!$A:$A,compensation_cleaned!$C:$C,"Missing")</f>
        <v>143671</v>
      </c>
      <c r="O2834" t="str">
        <f>_xlfn.XLOOKUP(A2834,compensation_cleaned!$A:$A,compensation_cleaned!$D:$D,"Missing")</f>
        <v>L3</v>
      </c>
      <c r="P2834">
        <f>_xlfn.XLOOKUP(A2834,engagement_pivot!$A:$A,engagement_pivot!$B:$B,"Missing")</f>
        <v>4.5</v>
      </c>
      <c r="Q2834" t="str">
        <f>IF(
  _xlfn.XLOOKUP(A2834, engagement_pivot!A:A, engagement_pivot!C:C, 0) &gt; 0,
  "Yes",
  "No"
)</f>
        <v>Yes</v>
      </c>
      <c r="R2834">
        <f t="shared" si="220"/>
        <v>67</v>
      </c>
      <c r="S2834" t="str">
        <f t="shared" si="221"/>
        <v>37+ months</v>
      </c>
      <c r="T2834">
        <f>_xlfn.XLOOKUP(A2834,performance_pivot!$A:$A,performance_pivot!$B:$B,"Missing")</f>
        <v>4.5</v>
      </c>
      <c r="U2834">
        <f>_xlfn.XLOOKUP(A2834,compensation_cleaned!$A:$A,compensation_cleaned!$F:$F,"Missing")</f>
        <v>1044648.4727722772</v>
      </c>
      <c r="V2834" t="str">
        <f t="shared" si="222"/>
        <v>Above Avg Pay</v>
      </c>
      <c r="W2834" t="str">
        <f t="shared" si="223"/>
        <v>High Performer</v>
      </c>
      <c r="Y2834" t="str">
        <f t="shared" si="224"/>
        <v>Well Aligned</v>
      </c>
    </row>
    <row r="2835" spans="1:25">
      <c r="A2835" s="11" t="s">
        <v>3021</v>
      </c>
      <c r="B2835" s="12" t="s">
        <v>11</v>
      </c>
      <c r="C2835" s="12">
        <v>27</v>
      </c>
      <c r="D2835" s="12" t="s">
        <v>20</v>
      </c>
      <c r="E2835" s="12" t="s">
        <v>26</v>
      </c>
      <c r="F2835" s="12" t="s">
        <v>27</v>
      </c>
      <c r="G2835" s="13">
        <v>44526</v>
      </c>
      <c r="H2835" s="12" t="s">
        <v>341</v>
      </c>
      <c r="I2835" s="12" t="s">
        <v>31</v>
      </c>
      <c r="J2835" s="14" t="s">
        <v>24</v>
      </c>
      <c r="K2835" t="str">
        <f>_xlfn.XLOOKUP(A2835,attrition_cleaned!$A:$A,attrition_cleaned!$B:$B,"Missing")</f>
        <v>Yes</v>
      </c>
      <c r="L2835" s="13">
        <v>44742</v>
      </c>
      <c r="M2835">
        <f>_xlfn.XLOOKUP(A2835,compensation_cleaned!$A:$A,compensation_cleaned!$B:$B,"Missing")</f>
        <v>463770</v>
      </c>
      <c r="N2835">
        <f>_xlfn.XLOOKUP(A2835,compensation_cleaned!$A:$A,compensation_cleaned!$C:$C,"Missing")</f>
        <v>35290</v>
      </c>
      <c r="O2835" t="str">
        <f>_xlfn.XLOOKUP(A2835,compensation_cleaned!$A:$A,compensation_cleaned!$D:$D,"Missing")</f>
        <v>L1</v>
      </c>
      <c r="P2835">
        <f>_xlfn.XLOOKUP(A2835,engagement_pivot!$A:$A,engagement_pivot!$B:$B,"Missing")</f>
        <v>2</v>
      </c>
      <c r="Q2835" t="str">
        <f>IF(
  _xlfn.XLOOKUP(A2835, engagement_pivot!A:A, engagement_pivot!C:C, 0) &gt; 0,
  "Yes",
  "No"
)</f>
        <v>Yes</v>
      </c>
      <c r="R2835">
        <f t="shared" si="220"/>
        <v>7</v>
      </c>
      <c r="S2835" t="str">
        <f t="shared" si="221"/>
        <v>0–12 months</v>
      </c>
      <c r="T2835">
        <f>_xlfn.XLOOKUP(A2835,performance_pivot!$A:$A,performance_pivot!$B:$B,"Missing")</f>
        <v>4</v>
      </c>
      <c r="U2835">
        <f>_xlfn.XLOOKUP(A2835,compensation_cleaned!$A:$A,compensation_cleaned!$F:$F,"Missing")</f>
        <v>499723.03723404254</v>
      </c>
      <c r="V2835" t="str">
        <f t="shared" si="222"/>
        <v>Below Avg Pay</v>
      </c>
      <c r="W2835" t="str">
        <f t="shared" si="223"/>
        <v>High Performer</v>
      </c>
      <c r="Y2835" t="str">
        <f t="shared" si="224"/>
        <v>Underpaid High Performer</v>
      </c>
    </row>
    <row r="2836" spans="1:25">
      <c r="A2836" s="7" t="s">
        <v>3022</v>
      </c>
      <c r="B2836" s="8" t="s">
        <v>19</v>
      </c>
      <c r="C2836" s="8">
        <v>40</v>
      </c>
      <c r="D2836" s="8" t="s">
        <v>20</v>
      </c>
      <c r="E2836" s="8" t="s">
        <v>37</v>
      </c>
      <c r="F2836" s="8" t="s">
        <v>38</v>
      </c>
      <c r="G2836" s="9">
        <v>45289</v>
      </c>
      <c r="H2836" s="8" t="s">
        <v>90</v>
      </c>
      <c r="I2836" s="8" t="s">
        <v>31</v>
      </c>
      <c r="J2836" s="10" t="s">
        <v>24</v>
      </c>
      <c r="K2836" t="str">
        <f>_xlfn.XLOOKUP(A2836,attrition_cleaned!$A:$A,attrition_cleaned!$B:$B,"Missing")</f>
        <v>No</v>
      </c>
      <c r="L2836" s="9"/>
      <c r="M2836">
        <f>_xlfn.XLOOKUP(A2836,compensation_cleaned!$A:$A,compensation_cleaned!$B:$B,"Missing")</f>
        <v>886676</v>
      </c>
      <c r="N2836">
        <f>_xlfn.XLOOKUP(A2836,compensation_cleaned!$A:$A,compensation_cleaned!$C:$C,"Missing")</f>
        <v>114501</v>
      </c>
      <c r="O2836" t="str">
        <f>_xlfn.XLOOKUP(A2836,compensation_cleaned!$A:$A,compensation_cleaned!$D:$D,"Missing")</f>
        <v>L2</v>
      </c>
      <c r="P2836">
        <f>_xlfn.XLOOKUP(A2836,engagement_pivot!$A:$A,engagement_pivot!$B:$B,"Missing")</f>
        <v>3</v>
      </c>
      <c r="Q2836" t="str">
        <f>IF(
  _xlfn.XLOOKUP(A2836, engagement_pivot!A:A, engagement_pivot!C:C, 0) &gt; 0,
  "Yes",
  "No"
)</f>
        <v>Yes</v>
      </c>
      <c r="R2836">
        <f t="shared" si="220"/>
        <v>0</v>
      </c>
      <c r="S2836" t="str">
        <f t="shared" si="221"/>
        <v>0–12 months</v>
      </c>
      <c r="T2836">
        <f>_xlfn.XLOOKUP(A2836,performance_pivot!$A:$A,performance_pivot!$B:$B,"Missing")</f>
        <v>3</v>
      </c>
      <c r="U2836">
        <f>_xlfn.XLOOKUP(A2836,compensation_cleaned!$A:$A,compensation_cleaned!$F:$F,"Missing")</f>
        <v>746435.40070921986</v>
      </c>
      <c r="V2836" t="str">
        <f t="shared" si="222"/>
        <v>Above Avg Pay</v>
      </c>
      <c r="W2836" t="str">
        <f t="shared" si="223"/>
        <v>Low/Avg Performer</v>
      </c>
      <c r="Y2836" t="str">
        <f t="shared" si="224"/>
        <v>Overpaid Low Performer</v>
      </c>
    </row>
    <row r="2837" spans="1:25">
      <c r="A2837" s="11" t="s">
        <v>3023</v>
      </c>
      <c r="B2837" s="12" t="s">
        <v>11</v>
      </c>
      <c r="C2837" s="12">
        <v>25</v>
      </c>
      <c r="D2837" s="12" t="s">
        <v>12</v>
      </c>
      <c r="E2837" s="12" t="s">
        <v>49</v>
      </c>
      <c r="F2837" s="12" t="s">
        <v>65</v>
      </c>
      <c r="G2837" s="13">
        <v>43305</v>
      </c>
      <c r="H2837" s="12" t="s">
        <v>571</v>
      </c>
      <c r="I2837" s="12" t="s">
        <v>16</v>
      </c>
      <c r="J2837" s="14" t="s">
        <v>24</v>
      </c>
      <c r="K2837" t="str">
        <f>_xlfn.XLOOKUP(A2837,attrition_cleaned!$A:$A,attrition_cleaned!$B:$B,"Missing")</f>
        <v>Yes</v>
      </c>
      <c r="L2837" s="13">
        <v>44351</v>
      </c>
      <c r="M2837">
        <f>_xlfn.XLOOKUP(A2837,compensation_cleaned!$A:$A,compensation_cleaned!$B:$B,"Missing")</f>
        <v>1187723</v>
      </c>
      <c r="N2837">
        <f>_xlfn.XLOOKUP(A2837,compensation_cleaned!$A:$A,compensation_cleaned!$C:$C,"Missing")</f>
        <v>119512</v>
      </c>
      <c r="O2837" t="str">
        <f>_xlfn.XLOOKUP(A2837,compensation_cleaned!$A:$A,compensation_cleaned!$D:$D,"Missing")</f>
        <v>L3</v>
      </c>
      <c r="P2837">
        <f>_xlfn.XLOOKUP(A2837,engagement_pivot!$A:$A,engagement_pivot!$B:$B,"Missing")</f>
        <v>2.5</v>
      </c>
      <c r="Q2837" t="str">
        <f>IF(
  _xlfn.XLOOKUP(A2837, engagement_pivot!A:A, engagement_pivot!C:C, 0) &gt; 0,
  "Yes",
  "No"
)</f>
        <v>Yes</v>
      </c>
      <c r="R2837">
        <f t="shared" si="220"/>
        <v>34</v>
      </c>
      <c r="S2837" t="str">
        <f t="shared" si="221"/>
        <v>13–36 months</v>
      </c>
      <c r="T2837">
        <f>_xlfn.XLOOKUP(A2837,performance_pivot!$A:$A,performance_pivot!$B:$B,"Missing")</f>
        <v>3</v>
      </c>
      <c r="U2837">
        <f>_xlfn.XLOOKUP(A2837,compensation_cleaned!$A:$A,compensation_cleaned!$F:$F,"Missing")</f>
        <v>1044648.4727722772</v>
      </c>
      <c r="V2837" t="str">
        <f t="shared" si="222"/>
        <v>Above Avg Pay</v>
      </c>
      <c r="W2837" t="str">
        <f t="shared" si="223"/>
        <v>Low/Avg Performer</v>
      </c>
      <c r="Y2837" t="str">
        <f t="shared" si="224"/>
        <v>Overpaid Low Performer</v>
      </c>
    </row>
    <row r="2838" spans="1:25">
      <c r="A2838" s="7" t="s">
        <v>3024</v>
      </c>
      <c r="B2838" s="8" t="s">
        <v>19</v>
      </c>
      <c r="C2838" s="8">
        <v>25</v>
      </c>
      <c r="D2838" s="8" t="s">
        <v>12</v>
      </c>
      <c r="E2838" s="8" t="s">
        <v>13</v>
      </c>
      <c r="F2838" s="8" t="s">
        <v>21</v>
      </c>
      <c r="G2838" s="9">
        <v>44301</v>
      </c>
      <c r="H2838" s="8" t="s">
        <v>140</v>
      </c>
      <c r="I2838" s="8" t="s">
        <v>31</v>
      </c>
      <c r="J2838" s="10" t="s">
        <v>24</v>
      </c>
      <c r="K2838" t="str">
        <f>_xlfn.XLOOKUP(A2838,attrition_cleaned!$A:$A,attrition_cleaned!$B:$B,"Missing")</f>
        <v>Yes</v>
      </c>
      <c r="L2838" s="9">
        <v>45786</v>
      </c>
      <c r="M2838">
        <f>_xlfn.XLOOKUP(A2838,compensation_cleaned!$A:$A,compensation_cleaned!$B:$B,"Missing")</f>
        <v>417576</v>
      </c>
      <c r="N2838">
        <f>_xlfn.XLOOKUP(A2838,compensation_cleaned!$A:$A,compensation_cleaned!$C:$C,"Missing")</f>
        <v>50295</v>
      </c>
      <c r="O2838" t="str">
        <f>_xlfn.XLOOKUP(A2838,compensation_cleaned!$A:$A,compensation_cleaned!$D:$D,"Missing")</f>
        <v>L1</v>
      </c>
      <c r="P2838">
        <f>_xlfn.XLOOKUP(A2838,engagement_pivot!$A:$A,engagement_pivot!$B:$B,"Missing")</f>
        <v>4</v>
      </c>
      <c r="Q2838" t="str">
        <f>IF(
  _xlfn.XLOOKUP(A2838, engagement_pivot!A:A, engagement_pivot!C:C, 0) &gt; 0,
  "Yes",
  "No"
)</f>
        <v>Yes</v>
      </c>
      <c r="R2838">
        <f t="shared" si="220"/>
        <v>48</v>
      </c>
      <c r="S2838" t="str">
        <f t="shared" si="221"/>
        <v>37+ months</v>
      </c>
      <c r="T2838">
        <f>_xlfn.XLOOKUP(A2838,performance_pivot!$A:$A,performance_pivot!$B:$B,"Missing")</f>
        <v>3</v>
      </c>
      <c r="U2838">
        <f>_xlfn.XLOOKUP(A2838,compensation_cleaned!$A:$A,compensation_cleaned!$F:$F,"Missing")</f>
        <v>499723.03723404254</v>
      </c>
      <c r="V2838" t="str">
        <f t="shared" si="222"/>
        <v>Below Avg Pay</v>
      </c>
      <c r="W2838" t="str">
        <f t="shared" si="223"/>
        <v>Low/Avg Performer</v>
      </c>
      <c r="Y2838" t="str">
        <f t="shared" si="224"/>
        <v>Low Pay &amp; Low Performance</v>
      </c>
    </row>
    <row r="2839" spans="1:25">
      <c r="A2839" s="11" t="s">
        <v>3025</v>
      </c>
      <c r="B2839" s="12" t="s">
        <v>19</v>
      </c>
      <c r="C2839" s="12">
        <v>35</v>
      </c>
      <c r="D2839" s="12" t="s">
        <v>20</v>
      </c>
      <c r="E2839" s="12" t="s">
        <v>37</v>
      </c>
      <c r="F2839" s="12" t="s">
        <v>38</v>
      </c>
      <c r="G2839" s="13">
        <v>44268</v>
      </c>
      <c r="H2839" s="12" t="s">
        <v>35</v>
      </c>
      <c r="I2839" s="12" t="s">
        <v>70</v>
      </c>
      <c r="J2839" s="14" t="s">
        <v>17</v>
      </c>
      <c r="K2839" t="str">
        <f>_xlfn.XLOOKUP(A2839,attrition_cleaned!$A:$A,attrition_cleaned!$B:$B,"Missing")</f>
        <v>No</v>
      </c>
      <c r="L2839" s="13"/>
      <c r="M2839">
        <f>_xlfn.XLOOKUP(A2839,compensation_cleaned!$A:$A,compensation_cleaned!$B:$B,"Missing")</f>
        <v>715208</v>
      </c>
      <c r="N2839">
        <f>_xlfn.XLOOKUP(A2839,compensation_cleaned!$A:$A,compensation_cleaned!$C:$C,"Missing")</f>
        <v>46014</v>
      </c>
      <c r="O2839" t="str">
        <f>_xlfn.XLOOKUP(A2839,compensation_cleaned!$A:$A,compensation_cleaned!$D:$D,"Missing")</f>
        <v>L2</v>
      </c>
      <c r="P2839">
        <f>_xlfn.XLOOKUP(A2839,engagement_pivot!$A:$A,engagement_pivot!$B:$B,"Missing")</f>
        <v>4</v>
      </c>
      <c r="Q2839" t="str">
        <f>IF(
  _xlfn.XLOOKUP(A2839, engagement_pivot!A:A, engagement_pivot!C:C, 0) &gt; 0,
  "Yes",
  "No"
)</f>
        <v>Yes</v>
      </c>
      <c r="R2839">
        <f t="shared" si="220"/>
        <v>33</v>
      </c>
      <c r="S2839" t="str">
        <f t="shared" si="221"/>
        <v>13–36 months</v>
      </c>
      <c r="T2839">
        <f>_xlfn.XLOOKUP(A2839,performance_pivot!$A:$A,performance_pivot!$B:$B,"Missing")</f>
        <v>3.5</v>
      </c>
      <c r="U2839">
        <f>_xlfn.XLOOKUP(A2839,compensation_cleaned!$A:$A,compensation_cleaned!$F:$F,"Missing")</f>
        <v>746435.40070921986</v>
      </c>
      <c r="V2839" t="str">
        <f t="shared" si="222"/>
        <v>Below Avg Pay</v>
      </c>
      <c r="W2839" t="str">
        <f t="shared" si="223"/>
        <v>Low/Avg Performer</v>
      </c>
      <c r="Y2839" t="str">
        <f t="shared" si="224"/>
        <v>Low Pay &amp; Low Performance</v>
      </c>
    </row>
    <row r="2840" spans="1:25">
      <c r="A2840" s="7" t="s">
        <v>3026</v>
      </c>
      <c r="B2840" s="8" t="s">
        <v>19</v>
      </c>
      <c r="C2840" s="8">
        <v>33</v>
      </c>
      <c r="D2840" s="8" t="s">
        <v>12</v>
      </c>
      <c r="E2840" s="8" t="s">
        <v>49</v>
      </c>
      <c r="F2840" s="8" t="s">
        <v>68</v>
      </c>
      <c r="G2840" s="9">
        <v>43533</v>
      </c>
      <c r="H2840" s="8" t="s">
        <v>100</v>
      </c>
      <c r="I2840" s="8" t="s">
        <v>16</v>
      </c>
      <c r="J2840" s="10" t="s">
        <v>17</v>
      </c>
      <c r="K2840" t="str">
        <f>_xlfn.XLOOKUP(A2840,attrition_cleaned!$A:$A,attrition_cleaned!$B:$B,"Missing")</f>
        <v>Yes</v>
      </c>
      <c r="L2840" s="9">
        <v>44427</v>
      </c>
      <c r="M2840">
        <f>_xlfn.XLOOKUP(A2840,compensation_cleaned!$A:$A,compensation_cleaned!$B:$B,"Missing")</f>
        <v>892697</v>
      </c>
      <c r="N2840">
        <f>_xlfn.XLOOKUP(A2840,compensation_cleaned!$A:$A,compensation_cleaned!$C:$C,"Missing")</f>
        <v>125343</v>
      </c>
      <c r="O2840" t="str">
        <f>_xlfn.XLOOKUP(A2840,compensation_cleaned!$A:$A,compensation_cleaned!$D:$D,"Missing")</f>
        <v>L2</v>
      </c>
      <c r="P2840">
        <f>_xlfn.XLOOKUP(A2840,engagement_pivot!$A:$A,engagement_pivot!$B:$B,"Missing")</f>
        <v>4</v>
      </c>
      <c r="Q2840" t="str">
        <f>IF(
  _xlfn.XLOOKUP(A2840, engagement_pivot!A:A, engagement_pivot!C:C, 0) &gt; 0,
  "Yes",
  "No"
)</f>
        <v>Yes</v>
      </c>
      <c r="R2840">
        <f t="shared" si="220"/>
        <v>29</v>
      </c>
      <c r="S2840" t="str">
        <f t="shared" si="221"/>
        <v>13–36 months</v>
      </c>
      <c r="T2840">
        <f>_xlfn.XLOOKUP(A2840,performance_pivot!$A:$A,performance_pivot!$B:$B,"Missing")</f>
        <v>5</v>
      </c>
      <c r="U2840">
        <f>_xlfn.XLOOKUP(A2840,compensation_cleaned!$A:$A,compensation_cleaned!$F:$F,"Missing")</f>
        <v>746435.40070921986</v>
      </c>
      <c r="V2840" t="str">
        <f t="shared" si="222"/>
        <v>Above Avg Pay</v>
      </c>
      <c r="W2840" t="str">
        <f t="shared" si="223"/>
        <v>High Performer</v>
      </c>
      <c r="Y2840" t="str">
        <f t="shared" si="224"/>
        <v>Well Aligned</v>
      </c>
    </row>
    <row r="2841" spans="1:25">
      <c r="A2841" s="11" t="s">
        <v>3027</v>
      </c>
      <c r="B2841" s="12" t="s">
        <v>19</v>
      </c>
      <c r="C2841" s="12">
        <v>37</v>
      </c>
      <c r="D2841" s="12" t="s">
        <v>12</v>
      </c>
      <c r="E2841" s="12" t="s">
        <v>26</v>
      </c>
      <c r="F2841" s="12" t="s">
        <v>58</v>
      </c>
      <c r="G2841" s="13">
        <v>42969</v>
      </c>
      <c r="H2841" s="12" t="s">
        <v>72</v>
      </c>
      <c r="I2841" s="12" t="s">
        <v>45</v>
      </c>
      <c r="J2841" s="14" t="s">
        <v>24</v>
      </c>
      <c r="K2841" t="str">
        <f>_xlfn.XLOOKUP(A2841,attrition_cleaned!$A:$A,attrition_cleaned!$B:$B,"Missing")</f>
        <v>No</v>
      </c>
      <c r="L2841" s="13"/>
      <c r="M2841">
        <f>_xlfn.XLOOKUP(A2841,compensation_cleaned!$A:$A,compensation_cleaned!$B:$B,"Missing")</f>
        <v>917320</v>
      </c>
      <c r="N2841">
        <f>_xlfn.XLOOKUP(A2841,compensation_cleaned!$A:$A,compensation_cleaned!$C:$C,"Missing")</f>
        <v>105730</v>
      </c>
      <c r="O2841" t="str">
        <f>_xlfn.XLOOKUP(A2841,compensation_cleaned!$A:$A,compensation_cleaned!$D:$D,"Missing")</f>
        <v>L3</v>
      </c>
      <c r="P2841">
        <f>_xlfn.XLOOKUP(A2841,engagement_pivot!$A:$A,engagement_pivot!$B:$B,"Missing")</f>
        <v>5</v>
      </c>
      <c r="Q2841" t="str">
        <f>IF(
  _xlfn.XLOOKUP(A2841, engagement_pivot!A:A, engagement_pivot!C:C, 0) &gt; 0,
  "Yes",
  "No"
)</f>
        <v>Yes</v>
      </c>
      <c r="R2841">
        <f t="shared" si="220"/>
        <v>76</v>
      </c>
      <c r="S2841" t="str">
        <f t="shared" si="221"/>
        <v>37+ months</v>
      </c>
      <c r="T2841">
        <f>_xlfn.XLOOKUP(A2841,performance_pivot!$A:$A,performance_pivot!$B:$B,"Missing")</f>
        <v>3.25</v>
      </c>
      <c r="U2841">
        <f>_xlfn.XLOOKUP(A2841,compensation_cleaned!$A:$A,compensation_cleaned!$F:$F,"Missing")</f>
        <v>1044648.4727722772</v>
      </c>
      <c r="V2841" t="str">
        <f t="shared" si="222"/>
        <v>Below Avg Pay</v>
      </c>
      <c r="W2841" t="str">
        <f t="shared" si="223"/>
        <v>Low/Avg Performer</v>
      </c>
      <c r="Y2841" t="str">
        <f t="shared" si="224"/>
        <v>Low Pay &amp; Low Performance</v>
      </c>
    </row>
    <row r="2842" spans="1:25">
      <c r="A2842" s="7" t="s">
        <v>3028</v>
      </c>
      <c r="B2842" s="8" t="s">
        <v>11</v>
      </c>
      <c r="C2842" s="8">
        <v>35</v>
      </c>
      <c r="D2842" s="8" t="s">
        <v>12</v>
      </c>
      <c r="E2842" s="8" t="s">
        <v>13</v>
      </c>
      <c r="F2842" s="8" t="s">
        <v>21</v>
      </c>
      <c r="G2842" s="9">
        <v>44116</v>
      </c>
      <c r="H2842" s="8" t="s">
        <v>166</v>
      </c>
      <c r="I2842" s="8" t="s">
        <v>16</v>
      </c>
      <c r="J2842" s="10" t="s">
        <v>24</v>
      </c>
      <c r="K2842" t="str">
        <f>_xlfn.XLOOKUP(A2842,attrition_cleaned!$A:$A,attrition_cleaned!$B:$B,"Missing")</f>
        <v>No</v>
      </c>
      <c r="L2842" s="9"/>
      <c r="M2842">
        <f>_xlfn.XLOOKUP(A2842,compensation_cleaned!$A:$A,compensation_cleaned!$B:$B,"Missing")</f>
        <v>560938</v>
      </c>
      <c r="N2842">
        <f>_xlfn.XLOOKUP(A2842,compensation_cleaned!$A:$A,compensation_cleaned!$C:$C,"Missing")</f>
        <v>70759</v>
      </c>
      <c r="O2842" t="str">
        <f>_xlfn.XLOOKUP(A2842,compensation_cleaned!$A:$A,compensation_cleaned!$D:$D,"Missing")</f>
        <v>L1</v>
      </c>
      <c r="P2842">
        <f>_xlfn.XLOOKUP(A2842,engagement_pivot!$A:$A,engagement_pivot!$B:$B,"Missing")</f>
        <v>3</v>
      </c>
      <c r="Q2842" t="str">
        <f>IF(
  _xlfn.XLOOKUP(A2842, engagement_pivot!A:A, engagement_pivot!C:C, 0) &gt; 0,
  "Yes",
  "No"
)</f>
        <v>Yes</v>
      </c>
      <c r="R2842">
        <f t="shared" si="220"/>
        <v>38</v>
      </c>
      <c r="S2842" t="str">
        <f t="shared" si="221"/>
        <v>37+ months</v>
      </c>
      <c r="T2842">
        <f>_xlfn.XLOOKUP(A2842,performance_pivot!$A:$A,performance_pivot!$B:$B,"Missing")</f>
        <v>3</v>
      </c>
      <c r="U2842">
        <f>_xlfn.XLOOKUP(A2842,compensation_cleaned!$A:$A,compensation_cleaned!$F:$F,"Missing")</f>
        <v>499723.03723404254</v>
      </c>
      <c r="V2842" t="str">
        <f t="shared" si="222"/>
        <v>Above Avg Pay</v>
      </c>
      <c r="W2842" t="str">
        <f t="shared" si="223"/>
        <v>Low/Avg Performer</v>
      </c>
      <c r="Y2842" t="str">
        <f t="shared" si="224"/>
        <v>Overpaid Low Performer</v>
      </c>
    </row>
    <row r="2843" spans="1:25">
      <c r="A2843" s="11" t="s">
        <v>3029</v>
      </c>
      <c r="B2843" s="12" t="s">
        <v>19</v>
      </c>
      <c r="C2843" s="12">
        <v>43</v>
      </c>
      <c r="D2843" s="12" t="s">
        <v>12</v>
      </c>
      <c r="E2843" s="12" t="s">
        <v>13</v>
      </c>
      <c r="F2843" s="12" t="s">
        <v>14</v>
      </c>
      <c r="G2843" s="13">
        <v>43792</v>
      </c>
      <c r="H2843" s="12" t="s">
        <v>545</v>
      </c>
      <c r="I2843" s="12" t="s">
        <v>70</v>
      </c>
      <c r="J2843" s="14" t="s">
        <v>24</v>
      </c>
      <c r="K2843" t="str">
        <f>_xlfn.XLOOKUP(A2843,attrition_cleaned!$A:$A,attrition_cleaned!$B:$B,"Missing")</f>
        <v>No</v>
      </c>
      <c r="L2843" s="13"/>
      <c r="M2843">
        <f>_xlfn.XLOOKUP(A2843,compensation_cleaned!$A:$A,compensation_cleaned!$B:$B,"Missing")</f>
        <v>799416</v>
      </c>
      <c r="N2843">
        <f>_xlfn.XLOOKUP(A2843,compensation_cleaned!$A:$A,compensation_cleaned!$C:$C,"Missing")</f>
        <v>75366</v>
      </c>
      <c r="O2843" t="str">
        <f>_xlfn.XLOOKUP(A2843,compensation_cleaned!$A:$A,compensation_cleaned!$D:$D,"Missing")</f>
        <v>L2</v>
      </c>
      <c r="P2843">
        <f>_xlfn.XLOOKUP(A2843,engagement_pivot!$A:$A,engagement_pivot!$B:$B,"Missing")</f>
        <v>5</v>
      </c>
      <c r="Q2843" t="str">
        <f>IF(
  _xlfn.XLOOKUP(A2843, engagement_pivot!A:A, engagement_pivot!C:C, 0) &gt; 0,
  "Yes",
  "No"
)</f>
        <v>Yes</v>
      </c>
      <c r="R2843">
        <f t="shared" si="220"/>
        <v>49</v>
      </c>
      <c r="S2843" t="str">
        <f t="shared" si="221"/>
        <v>37+ months</v>
      </c>
      <c r="T2843">
        <f>_xlfn.XLOOKUP(A2843,performance_pivot!$A:$A,performance_pivot!$B:$B,"Missing")</f>
        <v>2.5</v>
      </c>
      <c r="U2843">
        <f>_xlfn.XLOOKUP(A2843,compensation_cleaned!$A:$A,compensation_cleaned!$F:$F,"Missing")</f>
        <v>746435.40070921986</v>
      </c>
      <c r="V2843" t="str">
        <f t="shared" si="222"/>
        <v>Above Avg Pay</v>
      </c>
      <c r="W2843" t="str">
        <f t="shared" si="223"/>
        <v>Low/Avg Performer</v>
      </c>
      <c r="Y2843" t="str">
        <f t="shared" si="224"/>
        <v>Overpaid Low Performer</v>
      </c>
    </row>
    <row r="2844" spans="1:25">
      <c r="A2844" s="7" t="s">
        <v>3030</v>
      </c>
      <c r="B2844" s="8" t="s">
        <v>11</v>
      </c>
      <c r="C2844" s="8">
        <v>38</v>
      </c>
      <c r="D2844" s="8" t="s">
        <v>12</v>
      </c>
      <c r="E2844" s="8" t="s">
        <v>37</v>
      </c>
      <c r="F2844" s="8" t="s">
        <v>38</v>
      </c>
      <c r="G2844" s="9">
        <v>43677</v>
      </c>
      <c r="H2844" s="8" t="s">
        <v>162</v>
      </c>
      <c r="I2844" s="8" t="s">
        <v>45</v>
      </c>
      <c r="J2844" s="10" t="s">
        <v>17</v>
      </c>
      <c r="K2844" t="str">
        <f>_xlfn.XLOOKUP(A2844,attrition_cleaned!$A:$A,attrition_cleaned!$B:$B,"Missing")</f>
        <v>Yes</v>
      </c>
      <c r="L2844" s="9">
        <v>44042</v>
      </c>
      <c r="M2844">
        <f>_xlfn.XLOOKUP(A2844,compensation_cleaned!$A:$A,compensation_cleaned!$B:$B,"Missing")</f>
        <v>808731</v>
      </c>
      <c r="N2844">
        <f>_xlfn.XLOOKUP(A2844,compensation_cleaned!$A:$A,compensation_cleaned!$C:$C,"Missing")</f>
        <v>105668</v>
      </c>
      <c r="O2844" t="str">
        <f>_xlfn.XLOOKUP(A2844,compensation_cleaned!$A:$A,compensation_cleaned!$D:$D,"Missing")</f>
        <v>L2</v>
      </c>
      <c r="P2844">
        <f>_xlfn.XLOOKUP(A2844,engagement_pivot!$A:$A,engagement_pivot!$B:$B,"Missing")</f>
        <v>3</v>
      </c>
      <c r="Q2844" t="str">
        <f>IF(
  _xlfn.XLOOKUP(A2844, engagement_pivot!A:A, engagement_pivot!C:C, 0) &gt; 0,
  "Yes",
  "No"
)</f>
        <v>Yes</v>
      </c>
      <c r="R2844">
        <f t="shared" si="220"/>
        <v>11</v>
      </c>
      <c r="S2844" t="str">
        <f t="shared" si="221"/>
        <v>0–12 months</v>
      </c>
      <c r="T2844">
        <f>_xlfn.XLOOKUP(A2844,performance_pivot!$A:$A,performance_pivot!$B:$B,"Missing")</f>
        <v>3</v>
      </c>
      <c r="U2844">
        <f>_xlfn.XLOOKUP(A2844,compensation_cleaned!$A:$A,compensation_cleaned!$F:$F,"Missing")</f>
        <v>746435.40070921986</v>
      </c>
      <c r="V2844" t="str">
        <f t="shared" si="222"/>
        <v>Above Avg Pay</v>
      </c>
      <c r="W2844" t="str">
        <f t="shared" si="223"/>
        <v>Low/Avg Performer</v>
      </c>
      <c r="Y2844" t="str">
        <f t="shared" si="224"/>
        <v>Overpaid Low Performer</v>
      </c>
    </row>
    <row r="2845" spans="1:25">
      <c r="A2845" s="11" t="s">
        <v>3031</v>
      </c>
      <c r="B2845" s="12" t="s">
        <v>11</v>
      </c>
      <c r="C2845" s="12">
        <v>27</v>
      </c>
      <c r="D2845" s="12" t="s">
        <v>20</v>
      </c>
      <c r="E2845" s="12" t="s">
        <v>26</v>
      </c>
      <c r="F2845" s="12" t="s">
        <v>27</v>
      </c>
      <c r="G2845" s="13">
        <v>43956</v>
      </c>
      <c r="H2845" s="12" t="s">
        <v>185</v>
      </c>
      <c r="I2845" s="12" t="s">
        <v>23</v>
      </c>
      <c r="J2845" s="14" t="s">
        <v>17</v>
      </c>
      <c r="K2845" t="str">
        <f>_xlfn.XLOOKUP(A2845,attrition_cleaned!$A:$A,attrition_cleaned!$B:$B,"Missing")</f>
        <v>No</v>
      </c>
      <c r="L2845" s="13"/>
      <c r="M2845">
        <f>_xlfn.XLOOKUP(A2845,compensation_cleaned!$A:$A,compensation_cleaned!$B:$B,"Missing")</f>
        <v>933397</v>
      </c>
      <c r="N2845">
        <f>_xlfn.XLOOKUP(A2845,compensation_cleaned!$A:$A,compensation_cleaned!$C:$C,"Missing")</f>
        <v>94030</v>
      </c>
      <c r="O2845" t="str">
        <f>_xlfn.XLOOKUP(A2845,compensation_cleaned!$A:$A,compensation_cleaned!$D:$D,"Missing")</f>
        <v>L3</v>
      </c>
      <c r="P2845">
        <f>_xlfn.XLOOKUP(A2845,engagement_pivot!$A:$A,engagement_pivot!$B:$B,"Missing")</f>
        <v>3</v>
      </c>
      <c r="Q2845" t="str">
        <f>IF(
  _xlfn.XLOOKUP(A2845, engagement_pivot!A:A, engagement_pivot!C:C, 0) &gt; 0,
  "Yes",
  "No"
)</f>
        <v>Yes</v>
      </c>
      <c r="R2845">
        <f t="shared" si="220"/>
        <v>43</v>
      </c>
      <c r="S2845" t="str">
        <f t="shared" si="221"/>
        <v>37+ months</v>
      </c>
      <c r="T2845">
        <f>_xlfn.XLOOKUP(A2845,performance_pivot!$A:$A,performance_pivot!$B:$B,"Missing")</f>
        <v>4</v>
      </c>
      <c r="U2845">
        <f>_xlfn.XLOOKUP(A2845,compensation_cleaned!$A:$A,compensation_cleaned!$F:$F,"Missing")</f>
        <v>1044648.4727722772</v>
      </c>
      <c r="V2845" t="str">
        <f t="shared" si="222"/>
        <v>Below Avg Pay</v>
      </c>
      <c r="W2845" t="str">
        <f t="shared" si="223"/>
        <v>High Performer</v>
      </c>
      <c r="Y2845" t="str">
        <f t="shared" si="224"/>
        <v>Underpaid High Performer</v>
      </c>
    </row>
    <row r="2846" spans="1:25">
      <c r="A2846" s="7" t="s">
        <v>3032</v>
      </c>
      <c r="B2846" s="8" t="s">
        <v>11</v>
      </c>
      <c r="C2846" s="8">
        <v>31</v>
      </c>
      <c r="D2846" s="8" t="s">
        <v>20</v>
      </c>
      <c r="E2846" s="8" t="s">
        <v>26</v>
      </c>
      <c r="F2846" s="8" t="s">
        <v>58</v>
      </c>
      <c r="G2846" s="9">
        <v>44768</v>
      </c>
      <c r="H2846" s="8" t="s">
        <v>743</v>
      </c>
      <c r="I2846" s="8" t="s">
        <v>23</v>
      </c>
      <c r="J2846" s="10" t="s">
        <v>24</v>
      </c>
      <c r="K2846" t="str">
        <f>_xlfn.XLOOKUP(A2846,attrition_cleaned!$A:$A,attrition_cleaned!$B:$B,"Missing")</f>
        <v>No</v>
      </c>
      <c r="L2846" s="9"/>
      <c r="M2846">
        <f>_xlfn.XLOOKUP(A2846,compensation_cleaned!$A:$A,compensation_cleaned!$B:$B,"Missing")</f>
        <v>599659</v>
      </c>
      <c r="N2846">
        <f>_xlfn.XLOOKUP(A2846,compensation_cleaned!$A:$A,compensation_cleaned!$C:$C,"Missing")</f>
        <v>39608</v>
      </c>
      <c r="O2846" t="str">
        <f>_xlfn.XLOOKUP(A2846,compensation_cleaned!$A:$A,compensation_cleaned!$D:$D,"Missing")</f>
        <v>L1</v>
      </c>
      <c r="P2846">
        <f>_xlfn.XLOOKUP(A2846,engagement_pivot!$A:$A,engagement_pivot!$B:$B,"Missing")</f>
        <v>3</v>
      </c>
      <c r="Q2846" t="str">
        <f>IF(
  _xlfn.XLOOKUP(A2846, engagement_pivot!A:A, engagement_pivot!C:C, 0) &gt; 0,
  "Yes",
  "No"
)</f>
        <v>Yes</v>
      </c>
      <c r="R2846">
        <f t="shared" si="220"/>
        <v>17</v>
      </c>
      <c r="S2846" t="str">
        <f t="shared" si="221"/>
        <v>13–36 months</v>
      </c>
      <c r="T2846">
        <f>_xlfn.XLOOKUP(A2846,performance_pivot!$A:$A,performance_pivot!$B:$B,"Missing")</f>
        <v>3</v>
      </c>
      <c r="U2846">
        <f>_xlfn.XLOOKUP(A2846,compensation_cleaned!$A:$A,compensation_cleaned!$F:$F,"Missing")</f>
        <v>499723.03723404254</v>
      </c>
      <c r="V2846" t="str">
        <f t="shared" si="222"/>
        <v>Above Avg Pay</v>
      </c>
      <c r="W2846" t="str">
        <f t="shared" si="223"/>
        <v>Low/Avg Performer</v>
      </c>
      <c r="Y2846" t="str">
        <f t="shared" si="224"/>
        <v>Overpaid Low Performer</v>
      </c>
    </row>
    <row r="2847" spans="1:25">
      <c r="A2847" s="11" t="s">
        <v>3033</v>
      </c>
      <c r="B2847" s="12" t="s">
        <v>11</v>
      </c>
      <c r="C2847" s="12">
        <v>22</v>
      </c>
      <c r="D2847" s="12" t="s">
        <v>12</v>
      </c>
      <c r="E2847" s="12" t="s">
        <v>37</v>
      </c>
      <c r="F2847" s="12" t="s">
        <v>43</v>
      </c>
      <c r="G2847" s="13">
        <v>42993</v>
      </c>
      <c r="H2847" s="12" t="s">
        <v>113</v>
      </c>
      <c r="I2847" s="12" t="s">
        <v>31</v>
      </c>
      <c r="J2847" s="14" t="s">
        <v>24</v>
      </c>
      <c r="K2847" t="str">
        <f>_xlfn.XLOOKUP(A2847,attrition_cleaned!$A:$A,attrition_cleaned!$B:$B,"Missing")</f>
        <v>No</v>
      </c>
      <c r="L2847" s="13"/>
      <c r="M2847">
        <f>_xlfn.XLOOKUP(A2847,compensation_cleaned!$A:$A,compensation_cleaned!$B:$B,"Missing")</f>
        <v>1544937</v>
      </c>
      <c r="N2847">
        <f>_xlfn.XLOOKUP(A2847,compensation_cleaned!$A:$A,compensation_cleaned!$C:$C,"Missing")</f>
        <v>88599</v>
      </c>
      <c r="O2847" t="str">
        <f>_xlfn.XLOOKUP(A2847,compensation_cleaned!$A:$A,compensation_cleaned!$D:$D,"Missing")</f>
        <v>L4</v>
      </c>
      <c r="P2847">
        <f>_xlfn.XLOOKUP(A2847,engagement_pivot!$A:$A,engagement_pivot!$B:$B,"Missing")</f>
        <v>4</v>
      </c>
      <c r="Q2847" t="str">
        <f>IF(
  _xlfn.XLOOKUP(A2847, engagement_pivot!A:A, engagement_pivot!C:C, 0) &gt; 0,
  "Yes",
  "No"
)</f>
        <v>Yes</v>
      </c>
      <c r="R2847">
        <f t="shared" si="220"/>
        <v>75</v>
      </c>
      <c r="S2847" t="str">
        <f t="shared" si="221"/>
        <v>37+ months</v>
      </c>
      <c r="T2847">
        <f>_xlfn.XLOOKUP(A2847,performance_pivot!$A:$A,performance_pivot!$B:$B,"Missing")</f>
        <v>5</v>
      </c>
      <c r="U2847">
        <f>_xlfn.XLOOKUP(A2847,compensation_cleaned!$A:$A,compensation_cleaned!$F:$F,"Missing")</f>
        <v>1044648.4727722772</v>
      </c>
      <c r="V2847" t="str">
        <f t="shared" si="222"/>
        <v>Above Avg Pay</v>
      </c>
      <c r="W2847" t="str">
        <f t="shared" si="223"/>
        <v>High Performer</v>
      </c>
      <c r="Y2847" t="str">
        <f t="shared" si="224"/>
        <v>Well Aligned</v>
      </c>
    </row>
    <row r="2848" spans="1:25">
      <c r="A2848" s="7" t="s">
        <v>3034</v>
      </c>
      <c r="B2848" s="8" t="s">
        <v>11</v>
      </c>
      <c r="C2848" s="8">
        <v>35</v>
      </c>
      <c r="D2848" s="8" t="s">
        <v>12</v>
      </c>
      <c r="E2848" s="8" t="s">
        <v>13</v>
      </c>
      <c r="F2848" s="8" t="s">
        <v>21</v>
      </c>
      <c r="G2848" s="9">
        <v>44494</v>
      </c>
      <c r="H2848" s="8" t="s">
        <v>207</v>
      </c>
      <c r="I2848" s="8" t="s">
        <v>56</v>
      </c>
      <c r="J2848" s="10" t="s">
        <v>24</v>
      </c>
      <c r="K2848" t="str">
        <f>_xlfn.XLOOKUP(A2848,attrition_cleaned!$A:$A,attrition_cleaned!$B:$B,"Missing")</f>
        <v>No</v>
      </c>
      <c r="L2848" s="9"/>
      <c r="M2848">
        <f>_xlfn.XLOOKUP(A2848,compensation_cleaned!$A:$A,compensation_cleaned!$B:$B,"Missing")</f>
        <v>786474</v>
      </c>
      <c r="N2848">
        <f>_xlfn.XLOOKUP(A2848,compensation_cleaned!$A:$A,compensation_cleaned!$C:$C,"Missing")</f>
        <v>106982</v>
      </c>
      <c r="O2848" t="str">
        <f>_xlfn.XLOOKUP(A2848,compensation_cleaned!$A:$A,compensation_cleaned!$D:$D,"Missing")</f>
        <v>L2</v>
      </c>
      <c r="P2848">
        <f>_xlfn.XLOOKUP(A2848,engagement_pivot!$A:$A,engagement_pivot!$B:$B,"Missing")</f>
        <v>3</v>
      </c>
      <c r="Q2848" t="str">
        <f>IF(
  _xlfn.XLOOKUP(A2848, engagement_pivot!A:A, engagement_pivot!C:C, 0) &gt; 0,
  "Yes",
  "No"
)</f>
        <v>Yes</v>
      </c>
      <c r="R2848">
        <f t="shared" si="220"/>
        <v>26</v>
      </c>
      <c r="S2848" t="str">
        <f t="shared" si="221"/>
        <v>13–36 months</v>
      </c>
      <c r="T2848">
        <f>_xlfn.XLOOKUP(A2848,performance_pivot!$A:$A,performance_pivot!$B:$B,"Missing")</f>
        <v>3.25</v>
      </c>
      <c r="U2848">
        <f>_xlfn.XLOOKUP(A2848,compensation_cleaned!$A:$A,compensation_cleaned!$F:$F,"Missing")</f>
        <v>746435.40070921986</v>
      </c>
      <c r="V2848" t="str">
        <f t="shared" si="222"/>
        <v>Above Avg Pay</v>
      </c>
      <c r="W2848" t="str">
        <f t="shared" si="223"/>
        <v>Low/Avg Performer</v>
      </c>
      <c r="Y2848" t="str">
        <f t="shared" si="224"/>
        <v>Overpaid Low Performer</v>
      </c>
    </row>
    <row r="2849" spans="1:25">
      <c r="A2849" s="11" t="s">
        <v>3035</v>
      </c>
      <c r="B2849" s="12" t="s">
        <v>11</v>
      </c>
      <c r="C2849" s="12">
        <v>35</v>
      </c>
      <c r="D2849" s="12" t="s">
        <v>12</v>
      </c>
      <c r="E2849" s="12" t="s">
        <v>33</v>
      </c>
      <c r="F2849" s="12" t="s">
        <v>34</v>
      </c>
      <c r="G2849" s="13">
        <v>42867</v>
      </c>
      <c r="H2849" s="12" t="s">
        <v>176</v>
      </c>
      <c r="I2849" s="12" t="s">
        <v>31</v>
      </c>
      <c r="J2849" s="14" t="s">
        <v>24</v>
      </c>
      <c r="K2849" t="str">
        <f>_xlfn.XLOOKUP(A2849,attrition_cleaned!$A:$A,attrition_cleaned!$B:$B,"Missing")</f>
        <v>No</v>
      </c>
      <c r="L2849" s="13"/>
      <c r="M2849">
        <f>_xlfn.XLOOKUP(A2849,compensation_cleaned!$A:$A,compensation_cleaned!$B:$B,"Missing")</f>
        <v>1411010</v>
      </c>
      <c r="N2849">
        <f>_xlfn.XLOOKUP(A2849,compensation_cleaned!$A:$A,compensation_cleaned!$C:$C,"Missing")</f>
        <v>198488</v>
      </c>
      <c r="O2849" t="str">
        <f>_xlfn.XLOOKUP(A2849,compensation_cleaned!$A:$A,compensation_cleaned!$D:$D,"Missing")</f>
        <v>L4</v>
      </c>
      <c r="P2849">
        <f>_xlfn.XLOOKUP(A2849,engagement_pivot!$A:$A,engagement_pivot!$B:$B,"Missing")</f>
        <v>5</v>
      </c>
      <c r="Q2849" t="str">
        <f>IF(
  _xlfn.XLOOKUP(A2849, engagement_pivot!A:A, engagement_pivot!C:C, 0) &gt; 0,
  "Yes",
  "No"
)</f>
        <v>Yes</v>
      </c>
      <c r="R2849">
        <f t="shared" si="220"/>
        <v>79</v>
      </c>
      <c r="S2849" t="str">
        <f t="shared" si="221"/>
        <v>37+ months</v>
      </c>
      <c r="T2849">
        <f>_xlfn.XLOOKUP(A2849,performance_pivot!$A:$A,performance_pivot!$B:$B,"Missing")</f>
        <v>3</v>
      </c>
      <c r="U2849">
        <f>_xlfn.XLOOKUP(A2849,compensation_cleaned!$A:$A,compensation_cleaned!$F:$F,"Missing")</f>
        <v>1044648.4727722772</v>
      </c>
      <c r="V2849" t="str">
        <f t="shared" si="222"/>
        <v>Above Avg Pay</v>
      </c>
      <c r="W2849" t="str">
        <f t="shared" si="223"/>
        <v>Low/Avg Performer</v>
      </c>
      <c r="Y2849" t="str">
        <f t="shared" si="224"/>
        <v>Overpaid Low Performer</v>
      </c>
    </row>
    <row r="2850" spans="1:25">
      <c r="A2850" s="7" t="s">
        <v>3036</v>
      </c>
      <c r="B2850" s="8" t="s">
        <v>11</v>
      </c>
      <c r="C2850" s="8">
        <v>44</v>
      </c>
      <c r="D2850" s="8" t="s">
        <v>12</v>
      </c>
      <c r="E2850" s="8" t="s">
        <v>26</v>
      </c>
      <c r="F2850" s="8" t="s">
        <v>58</v>
      </c>
      <c r="G2850" s="9">
        <v>43508</v>
      </c>
      <c r="H2850" s="8" t="s">
        <v>218</v>
      </c>
      <c r="I2850" s="8" t="s">
        <v>70</v>
      </c>
      <c r="J2850" s="10" t="s">
        <v>17</v>
      </c>
      <c r="K2850" t="str">
        <f>_xlfn.XLOOKUP(A2850,attrition_cleaned!$A:$A,attrition_cleaned!$B:$B,"Missing")</f>
        <v>No</v>
      </c>
      <c r="L2850" s="9"/>
      <c r="M2850">
        <f>_xlfn.XLOOKUP(A2850,compensation_cleaned!$A:$A,compensation_cleaned!$B:$B,"Missing")</f>
        <v>1282315</v>
      </c>
      <c r="N2850">
        <f>_xlfn.XLOOKUP(A2850,compensation_cleaned!$A:$A,compensation_cleaned!$C:$C,"Missing")</f>
        <v>92420</v>
      </c>
      <c r="O2850" t="str">
        <f>_xlfn.XLOOKUP(A2850,compensation_cleaned!$A:$A,compensation_cleaned!$D:$D,"Missing")</f>
        <v>L4</v>
      </c>
      <c r="P2850">
        <f>_xlfn.XLOOKUP(A2850,engagement_pivot!$A:$A,engagement_pivot!$B:$B,"Missing")</f>
        <v>2.5</v>
      </c>
      <c r="Q2850" t="str">
        <f>IF(
  _xlfn.XLOOKUP(A2850, engagement_pivot!A:A, engagement_pivot!C:C, 0) &gt; 0,
  "Yes",
  "No"
)</f>
        <v>Yes</v>
      </c>
      <c r="R2850">
        <f t="shared" si="220"/>
        <v>58</v>
      </c>
      <c r="S2850" t="str">
        <f t="shared" si="221"/>
        <v>37+ months</v>
      </c>
      <c r="T2850">
        <f>_xlfn.XLOOKUP(A2850,performance_pivot!$A:$A,performance_pivot!$B:$B,"Missing")</f>
        <v>2.6666666666666665</v>
      </c>
      <c r="U2850">
        <f>_xlfn.XLOOKUP(A2850,compensation_cleaned!$A:$A,compensation_cleaned!$F:$F,"Missing")</f>
        <v>1044648.4727722772</v>
      </c>
      <c r="V2850" t="str">
        <f t="shared" si="222"/>
        <v>Above Avg Pay</v>
      </c>
      <c r="W2850" t="str">
        <f t="shared" si="223"/>
        <v>Low/Avg Performer</v>
      </c>
      <c r="Y2850" t="str">
        <f t="shared" si="224"/>
        <v>Overpaid Low Performer</v>
      </c>
    </row>
    <row r="2851" spans="1:25">
      <c r="A2851" s="11" t="s">
        <v>3037</v>
      </c>
      <c r="B2851" s="12" t="s">
        <v>11</v>
      </c>
      <c r="C2851" s="12">
        <v>38</v>
      </c>
      <c r="D2851" s="12" t="s">
        <v>12</v>
      </c>
      <c r="E2851" s="12" t="s">
        <v>13</v>
      </c>
      <c r="F2851" s="12" t="s">
        <v>21</v>
      </c>
      <c r="G2851" s="13">
        <v>43885</v>
      </c>
      <c r="H2851" s="12" t="s">
        <v>94</v>
      </c>
      <c r="I2851" s="12" t="s">
        <v>56</v>
      </c>
      <c r="J2851" s="14" t="s">
        <v>24</v>
      </c>
      <c r="K2851" t="str">
        <f>_xlfn.XLOOKUP(A2851,attrition_cleaned!$A:$A,attrition_cleaned!$B:$B,"Missing")</f>
        <v>No</v>
      </c>
      <c r="L2851" s="13"/>
      <c r="M2851">
        <f>_xlfn.XLOOKUP(A2851,compensation_cleaned!$A:$A,compensation_cleaned!$B:$B,"Missing")</f>
        <v>703637</v>
      </c>
      <c r="N2851">
        <f>_xlfn.XLOOKUP(A2851,compensation_cleaned!$A:$A,compensation_cleaned!$C:$C,"Missing")</f>
        <v>59648</v>
      </c>
      <c r="O2851" t="str">
        <f>_xlfn.XLOOKUP(A2851,compensation_cleaned!$A:$A,compensation_cleaned!$D:$D,"Missing")</f>
        <v>L2</v>
      </c>
      <c r="P2851">
        <f>_xlfn.XLOOKUP(A2851,engagement_pivot!$A:$A,engagement_pivot!$B:$B,"Missing")</f>
        <v>2</v>
      </c>
      <c r="Q2851" t="str">
        <f>IF(
  _xlfn.XLOOKUP(A2851, engagement_pivot!A:A, engagement_pivot!C:C, 0) &gt; 0,
  "Yes",
  "No"
)</f>
        <v>Yes</v>
      </c>
      <c r="R2851">
        <f t="shared" si="220"/>
        <v>46</v>
      </c>
      <c r="S2851" t="str">
        <f t="shared" si="221"/>
        <v>37+ months</v>
      </c>
      <c r="T2851">
        <f>_xlfn.XLOOKUP(A2851,performance_pivot!$A:$A,performance_pivot!$B:$B,"Missing")</f>
        <v>3.3333333333333335</v>
      </c>
      <c r="U2851">
        <f>_xlfn.XLOOKUP(A2851,compensation_cleaned!$A:$A,compensation_cleaned!$F:$F,"Missing")</f>
        <v>746435.40070921986</v>
      </c>
      <c r="V2851" t="str">
        <f t="shared" si="222"/>
        <v>Below Avg Pay</v>
      </c>
      <c r="W2851" t="str">
        <f t="shared" si="223"/>
        <v>Low/Avg Performer</v>
      </c>
      <c r="Y2851" t="str">
        <f t="shared" si="224"/>
        <v>Low Pay &amp; Low Performance</v>
      </c>
    </row>
    <row r="2852" spans="1:25">
      <c r="A2852" s="7" t="s">
        <v>3038</v>
      </c>
      <c r="B2852" s="8" t="s">
        <v>19</v>
      </c>
      <c r="C2852" s="8">
        <v>31</v>
      </c>
      <c r="D2852" s="8" t="s">
        <v>20</v>
      </c>
      <c r="E2852" s="8" t="s">
        <v>13</v>
      </c>
      <c r="F2852" s="8" t="s">
        <v>14</v>
      </c>
      <c r="G2852" s="9">
        <v>44767</v>
      </c>
      <c r="H2852" s="8" t="s">
        <v>312</v>
      </c>
      <c r="I2852" s="8" t="s">
        <v>45</v>
      </c>
      <c r="J2852" s="10" t="s">
        <v>17</v>
      </c>
      <c r="K2852" t="str">
        <f>_xlfn.XLOOKUP(A2852,attrition_cleaned!$A:$A,attrition_cleaned!$B:$B,"Missing")</f>
        <v>No</v>
      </c>
      <c r="L2852" s="9"/>
      <c r="M2852">
        <f>_xlfn.XLOOKUP(A2852,compensation_cleaned!$A:$A,compensation_cleaned!$B:$B,"Missing")</f>
        <v>432058</v>
      </c>
      <c r="N2852">
        <f>_xlfn.XLOOKUP(A2852,compensation_cleaned!$A:$A,compensation_cleaned!$C:$C,"Missing")</f>
        <v>63395</v>
      </c>
      <c r="O2852" t="str">
        <f>_xlfn.XLOOKUP(A2852,compensation_cleaned!$A:$A,compensation_cleaned!$D:$D,"Missing")</f>
        <v>L1</v>
      </c>
      <c r="P2852">
        <f>_xlfn.XLOOKUP(A2852,engagement_pivot!$A:$A,engagement_pivot!$B:$B,"Missing")</f>
        <v>3</v>
      </c>
      <c r="Q2852" t="str">
        <f>IF(
  _xlfn.XLOOKUP(A2852, engagement_pivot!A:A, engagement_pivot!C:C, 0) &gt; 0,
  "Yes",
  "No"
)</f>
        <v>Yes</v>
      </c>
      <c r="R2852">
        <f t="shared" si="220"/>
        <v>17</v>
      </c>
      <c r="S2852" t="str">
        <f t="shared" si="221"/>
        <v>13–36 months</v>
      </c>
      <c r="T2852">
        <f>_xlfn.XLOOKUP(A2852,performance_pivot!$A:$A,performance_pivot!$B:$B,"Missing")</f>
        <v>4</v>
      </c>
      <c r="U2852">
        <f>_xlfn.XLOOKUP(A2852,compensation_cleaned!$A:$A,compensation_cleaned!$F:$F,"Missing")</f>
        <v>499723.03723404254</v>
      </c>
      <c r="V2852" t="str">
        <f t="shared" si="222"/>
        <v>Below Avg Pay</v>
      </c>
      <c r="W2852" t="str">
        <f t="shared" si="223"/>
        <v>High Performer</v>
      </c>
      <c r="Y2852" t="str">
        <f t="shared" si="224"/>
        <v>Underpaid High Performer</v>
      </c>
    </row>
    <row r="2853" spans="1:25">
      <c r="A2853" s="11" t="s">
        <v>3039</v>
      </c>
      <c r="B2853" s="12" t="s">
        <v>19</v>
      </c>
      <c r="C2853" s="12">
        <v>26</v>
      </c>
      <c r="D2853" s="12" t="s">
        <v>12</v>
      </c>
      <c r="E2853" s="12" t="s">
        <v>37</v>
      </c>
      <c r="F2853" s="12" t="s">
        <v>38</v>
      </c>
      <c r="G2853" s="13">
        <v>45027</v>
      </c>
      <c r="H2853" s="12" t="s">
        <v>582</v>
      </c>
      <c r="I2853" s="12" t="s">
        <v>45</v>
      </c>
      <c r="J2853" s="14" t="s">
        <v>24</v>
      </c>
      <c r="K2853" t="str">
        <f>_xlfn.XLOOKUP(A2853,attrition_cleaned!$A:$A,attrition_cleaned!$B:$B,"Missing")</f>
        <v>No</v>
      </c>
      <c r="L2853" s="13"/>
      <c r="M2853">
        <f>_xlfn.XLOOKUP(A2853,compensation_cleaned!$A:$A,compensation_cleaned!$B:$B,"Missing")</f>
        <v>1562987</v>
      </c>
      <c r="N2853">
        <f>_xlfn.XLOOKUP(A2853,compensation_cleaned!$A:$A,compensation_cleaned!$C:$C,"Missing")</f>
        <v>160515</v>
      </c>
      <c r="O2853" t="str">
        <f>_xlfn.XLOOKUP(A2853,compensation_cleaned!$A:$A,compensation_cleaned!$D:$D,"Missing")</f>
        <v>L4</v>
      </c>
      <c r="P2853">
        <f>_xlfn.XLOOKUP(A2853,engagement_pivot!$A:$A,engagement_pivot!$B:$B,"Missing")</f>
        <v>4</v>
      </c>
      <c r="Q2853" t="str">
        <f>IF(
  _xlfn.XLOOKUP(A2853, engagement_pivot!A:A, engagement_pivot!C:C, 0) &gt; 0,
  "Yes",
  "No"
)</f>
        <v>Yes</v>
      </c>
      <c r="R2853">
        <f t="shared" si="220"/>
        <v>8</v>
      </c>
      <c r="S2853" t="str">
        <f t="shared" si="221"/>
        <v>0–12 months</v>
      </c>
      <c r="T2853">
        <f>_xlfn.XLOOKUP(A2853,performance_pivot!$A:$A,performance_pivot!$B:$B,"Missing")</f>
        <v>4</v>
      </c>
      <c r="U2853">
        <f>_xlfn.XLOOKUP(A2853,compensation_cleaned!$A:$A,compensation_cleaned!$F:$F,"Missing")</f>
        <v>1044648.4727722772</v>
      </c>
      <c r="V2853" t="str">
        <f t="shared" si="222"/>
        <v>Above Avg Pay</v>
      </c>
      <c r="W2853" t="str">
        <f t="shared" si="223"/>
        <v>High Performer</v>
      </c>
      <c r="Y2853" t="str">
        <f t="shared" si="224"/>
        <v>Well Aligned</v>
      </c>
    </row>
    <row r="2854" spans="1:25">
      <c r="A2854" s="7" t="s">
        <v>3040</v>
      </c>
      <c r="B2854" s="8" t="s">
        <v>19</v>
      </c>
      <c r="C2854" s="8">
        <v>23</v>
      </c>
      <c r="D2854" s="8" t="s">
        <v>20</v>
      </c>
      <c r="E2854" s="8" t="s">
        <v>26</v>
      </c>
      <c r="F2854" s="8" t="s">
        <v>27</v>
      </c>
      <c r="G2854" s="9">
        <v>44353</v>
      </c>
      <c r="H2854" s="8" t="s">
        <v>128</v>
      </c>
      <c r="I2854" s="8" t="s">
        <v>70</v>
      </c>
      <c r="J2854" s="10" t="s">
        <v>24</v>
      </c>
      <c r="K2854" t="str">
        <f>_xlfn.XLOOKUP(A2854,attrition_cleaned!$A:$A,attrition_cleaned!$B:$B,"Missing")</f>
        <v>No</v>
      </c>
      <c r="L2854" s="9"/>
      <c r="M2854">
        <f>_xlfn.XLOOKUP(A2854,compensation_cleaned!$A:$A,compensation_cleaned!$B:$B,"Missing")</f>
        <v>655173</v>
      </c>
      <c r="N2854">
        <f>_xlfn.XLOOKUP(A2854,compensation_cleaned!$A:$A,compensation_cleaned!$C:$C,"Missing")</f>
        <v>63926</v>
      </c>
      <c r="O2854" t="str">
        <f>_xlfn.XLOOKUP(A2854,compensation_cleaned!$A:$A,compensation_cleaned!$D:$D,"Missing")</f>
        <v>L2</v>
      </c>
      <c r="P2854">
        <f>_xlfn.XLOOKUP(A2854,engagement_pivot!$A:$A,engagement_pivot!$B:$B,"Missing")</f>
        <v>2</v>
      </c>
      <c r="Q2854" t="str">
        <f>IF(
  _xlfn.XLOOKUP(A2854, engagement_pivot!A:A, engagement_pivot!C:C, 0) &gt; 0,
  "Yes",
  "No"
)</f>
        <v>Yes</v>
      </c>
      <c r="R2854">
        <f t="shared" si="220"/>
        <v>30</v>
      </c>
      <c r="S2854" t="str">
        <f t="shared" si="221"/>
        <v>13–36 months</v>
      </c>
      <c r="T2854">
        <f>_xlfn.XLOOKUP(A2854,performance_pivot!$A:$A,performance_pivot!$B:$B,"Missing")</f>
        <v>3.3333333333333335</v>
      </c>
      <c r="U2854">
        <f>_xlfn.XLOOKUP(A2854,compensation_cleaned!$A:$A,compensation_cleaned!$F:$F,"Missing")</f>
        <v>746435.40070921986</v>
      </c>
      <c r="V2854" t="str">
        <f t="shared" si="222"/>
        <v>Below Avg Pay</v>
      </c>
      <c r="W2854" t="str">
        <f t="shared" si="223"/>
        <v>Low/Avg Performer</v>
      </c>
      <c r="Y2854" t="str">
        <f t="shared" si="224"/>
        <v>Low Pay &amp; Low Performance</v>
      </c>
    </row>
    <row r="2855" spans="1:25">
      <c r="A2855" s="11" t="s">
        <v>3041</v>
      </c>
      <c r="B2855" s="12" t="s">
        <v>11</v>
      </c>
      <c r="C2855" s="12">
        <v>27</v>
      </c>
      <c r="D2855" s="12" t="s">
        <v>20</v>
      </c>
      <c r="E2855" s="12" t="s">
        <v>33</v>
      </c>
      <c r="F2855" s="12" t="s">
        <v>34</v>
      </c>
      <c r="G2855" s="13">
        <v>45143</v>
      </c>
      <c r="H2855" s="12" t="s">
        <v>258</v>
      </c>
      <c r="I2855" s="12" t="s">
        <v>70</v>
      </c>
      <c r="J2855" s="14" t="s">
        <v>24</v>
      </c>
      <c r="K2855" t="str">
        <f>_xlfn.XLOOKUP(A2855,attrition_cleaned!$A:$A,attrition_cleaned!$B:$B,"Missing")</f>
        <v>No</v>
      </c>
      <c r="L2855" s="13"/>
      <c r="M2855">
        <f>_xlfn.XLOOKUP(A2855,compensation_cleaned!$A:$A,compensation_cleaned!$B:$B,"Missing")</f>
        <v>568243</v>
      </c>
      <c r="N2855">
        <f>_xlfn.XLOOKUP(A2855,compensation_cleaned!$A:$A,compensation_cleaned!$C:$C,"Missing")</f>
        <v>46497</v>
      </c>
      <c r="O2855" t="str">
        <f>_xlfn.XLOOKUP(A2855,compensation_cleaned!$A:$A,compensation_cleaned!$D:$D,"Missing")</f>
        <v>L1</v>
      </c>
      <c r="P2855">
        <f>_xlfn.XLOOKUP(A2855,engagement_pivot!$A:$A,engagement_pivot!$B:$B,"Missing")</f>
        <v>3</v>
      </c>
      <c r="Q2855" t="str">
        <f>IF(
  _xlfn.XLOOKUP(A2855, engagement_pivot!A:A, engagement_pivot!C:C, 0) &gt; 0,
  "Yes",
  "No"
)</f>
        <v>Yes</v>
      </c>
      <c r="R2855">
        <f t="shared" si="220"/>
        <v>4</v>
      </c>
      <c r="S2855" t="str">
        <f t="shared" si="221"/>
        <v>0–12 months</v>
      </c>
      <c r="T2855">
        <f>_xlfn.XLOOKUP(A2855,performance_pivot!$A:$A,performance_pivot!$B:$B,"Missing")</f>
        <v>4</v>
      </c>
      <c r="U2855">
        <f>_xlfn.XLOOKUP(A2855,compensation_cleaned!$A:$A,compensation_cleaned!$F:$F,"Missing")</f>
        <v>499723.03723404254</v>
      </c>
      <c r="V2855" t="str">
        <f t="shared" si="222"/>
        <v>Above Avg Pay</v>
      </c>
      <c r="W2855" t="str">
        <f t="shared" si="223"/>
        <v>High Performer</v>
      </c>
      <c r="Y2855" t="str">
        <f t="shared" si="224"/>
        <v>Well Aligned</v>
      </c>
    </row>
    <row r="2856" spans="1:25">
      <c r="A2856" s="7" t="s">
        <v>3042</v>
      </c>
      <c r="B2856" s="8" t="s">
        <v>19</v>
      </c>
      <c r="C2856" s="8">
        <v>42</v>
      </c>
      <c r="D2856" s="8" t="s">
        <v>20</v>
      </c>
      <c r="E2856" s="8" t="s">
        <v>13</v>
      </c>
      <c r="F2856" s="8" t="s">
        <v>14</v>
      </c>
      <c r="G2856" s="9">
        <v>43916</v>
      </c>
      <c r="H2856" s="8" t="s">
        <v>181</v>
      </c>
      <c r="I2856" s="8" t="s">
        <v>45</v>
      </c>
      <c r="J2856" s="10" t="s">
        <v>24</v>
      </c>
      <c r="K2856" t="str">
        <f>_xlfn.XLOOKUP(A2856,attrition_cleaned!$A:$A,attrition_cleaned!$B:$B,"Missing")</f>
        <v>Yes</v>
      </c>
      <c r="L2856" s="9">
        <v>45671</v>
      </c>
      <c r="M2856">
        <f>_xlfn.XLOOKUP(A2856,compensation_cleaned!$A:$A,compensation_cleaned!$B:$B,"Missing")</f>
        <v>1063581</v>
      </c>
      <c r="N2856">
        <f>_xlfn.XLOOKUP(A2856,compensation_cleaned!$A:$A,compensation_cleaned!$C:$C,"Missing")</f>
        <v>116203</v>
      </c>
      <c r="O2856" t="str">
        <f>_xlfn.XLOOKUP(A2856,compensation_cleaned!$A:$A,compensation_cleaned!$D:$D,"Missing")</f>
        <v>L3</v>
      </c>
      <c r="P2856">
        <f>_xlfn.XLOOKUP(A2856,engagement_pivot!$A:$A,engagement_pivot!$B:$B,"Missing")</f>
        <v>4</v>
      </c>
      <c r="Q2856" t="str">
        <f>IF(
  _xlfn.XLOOKUP(A2856, engagement_pivot!A:A, engagement_pivot!C:C, 0) &gt; 0,
  "Yes",
  "No"
)</f>
        <v>Yes</v>
      </c>
      <c r="R2856">
        <f t="shared" si="220"/>
        <v>57</v>
      </c>
      <c r="S2856" t="str">
        <f t="shared" si="221"/>
        <v>37+ months</v>
      </c>
      <c r="T2856">
        <f>_xlfn.XLOOKUP(A2856,performance_pivot!$A:$A,performance_pivot!$B:$B,"Missing")</f>
        <v>4</v>
      </c>
      <c r="U2856">
        <f>_xlfn.XLOOKUP(A2856,compensation_cleaned!$A:$A,compensation_cleaned!$F:$F,"Missing")</f>
        <v>1044648.4727722772</v>
      </c>
      <c r="V2856" t="str">
        <f t="shared" si="222"/>
        <v>Above Avg Pay</v>
      </c>
      <c r="W2856" t="str">
        <f t="shared" si="223"/>
        <v>High Performer</v>
      </c>
      <c r="Y2856" t="str">
        <f t="shared" si="224"/>
        <v>Well Aligned</v>
      </c>
    </row>
    <row r="2857" spans="1:25">
      <c r="A2857" s="11" t="s">
        <v>3043</v>
      </c>
      <c r="B2857" s="12" t="s">
        <v>11</v>
      </c>
      <c r="C2857" s="12">
        <v>36</v>
      </c>
      <c r="D2857" s="12" t="s">
        <v>12</v>
      </c>
      <c r="E2857" s="12" t="s">
        <v>26</v>
      </c>
      <c r="F2857" s="12" t="s">
        <v>27</v>
      </c>
      <c r="G2857" s="13">
        <v>44818</v>
      </c>
      <c r="H2857" s="12" t="s">
        <v>435</v>
      </c>
      <c r="I2857" s="12" t="s">
        <v>70</v>
      </c>
      <c r="J2857" s="14" t="s">
        <v>24</v>
      </c>
      <c r="K2857" t="str">
        <f>_xlfn.XLOOKUP(A2857,attrition_cleaned!$A:$A,attrition_cleaned!$B:$B,"Missing")</f>
        <v>No</v>
      </c>
      <c r="L2857" s="13"/>
      <c r="M2857">
        <f>_xlfn.XLOOKUP(A2857,compensation_cleaned!$A:$A,compensation_cleaned!$B:$B,"Missing")</f>
        <v>985412</v>
      </c>
      <c r="N2857">
        <f>_xlfn.XLOOKUP(A2857,compensation_cleaned!$A:$A,compensation_cleaned!$C:$C,"Missing")</f>
        <v>107390</v>
      </c>
      <c r="O2857" t="str">
        <f>_xlfn.XLOOKUP(A2857,compensation_cleaned!$A:$A,compensation_cleaned!$D:$D,"Missing")</f>
        <v>L3</v>
      </c>
      <c r="P2857">
        <f>_xlfn.XLOOKUP(A2857,engagement_pivot!$A:$A,engagement_pivot!$B:$B,"Missing")</f>
        <v>2.3333333333333335</v>
      </c>
      <c r="Q2857" t="str">
        <f>IF(
  _xlfn.XLOOKUP(A2857, engagement_pivot!A:A, engagement_pivot!C:C, 0) &gt; 0,
  "Yes",
  "No"
)</f>
        <v>Yes</v>
      </c>
      <c r="R2857">
        <f t="shared" si="220"/>
        <v>15</v>
      </c>
      <c r="S2857" t="str">
        <f t="shared" si="221"/>
        <v>13–36 months</v>
      </c>
      <c r="T2857">
        <f>_xlfn.XLOOKUP(A2857,performance_pivot!$A:$A,performance_pivot!$B:$B,"Missing")</f>
        <v>4</v>
      </c>
      <c r="U2857">
        <f>_xlfn.XLOOKUP(A2857,compensation_cleaned!$A:$A,compensation_cleaned!$F:$F,"Missing")</f>
        <v>1044648.4727722772</v>
      </c>
      <c r="V2857" t="str">
        <f t="shared" si="222"/>
        <v>Below Avg Pay</v>
      </c>
      <c r="W2857" t="str">
        <f t="shared" si="223"/>
        <v>High Performer</v>
      </c>
      <c r="Y2857" t="str">
        <f t="shared" si="224"/>
        <v>Underpaid High Performer</v>
      </c>
    </row>
    <row r="2858" spans="1:25">
      <c r="A2858" s="7" t="s">
        <v>3044</v>
      </c>
      <c r="B2858" s="8" t="s">
        <v>11</v>
      </c>
      <c r="C2858" s="8">
        <v>31</v>
      </c>
      <c r="D2858" s="8" t="s">
        <v>12</v>
      </c>
      <c r="E2858" s="8" t="s">
        <v>49</v>
      </c>
      <c r="F2858" s="8" t="s">
        <v>65</v>
      </c>
      <c r="G2858" s="9">
        <v>45199</v>
      </c>
      <c r="H2858" s="8" t="s">
        <v>144</v>
      </c>
      <c r="I2858" s="8" t="s">
        <v>31</v>
      </c>
      <c r="J2858" s="10" t="s">
        <v>24</v>
      </c>
      <c r="K2858" t="str">
        <f>_xlfn.XLOOKUP(A2858,attrition_cleaned!$A:$A,attrition_cleaned!$B:$B,"Missing")</f>
        <v>No</v>
      </c>
      <c r="L2858" s="9"/>
      <c r="M2858">
        <f>_xlfn.XLOOKUP(A2858,compensation_cleaned!$A:$A,compensation_cleaned!$B:$B,"Missing")</f>
        <v>1460919</v>
      </c>
      <c r="N2858">
        <f>_xlfn.XLOOKUP(A2858,compensation_cleaned!$A:$A,compensation_cleaned!$C:$C,"Missing")</f>
        <v>81135</v>
      </c>
      <c r="O2858" t="str">
        <f>_xlfn.XLOOKUP(A2858,compensation_cleaned!$A:$A,compensation_cleaned!$D:$D,"Missing")</f>
        <v>L4</v>
      </c>
      <c r="P2858">
        <f>_xlfn.XLOOKUP(A2858,engagement_pivot!$A:$A,engagement_pivot!$B:$B,"Missing")</f>
        <v>3.3333333333333335</v>
      </c>
      <c r="Q2858" t="str">
        <f>IF(
  _xlfn.XLOOKUP(A2858, engagement_pivot!A:A, engagement_pivot!C:C, 0) &gt; 0,
  "Yes",
  "No"
)</f>
        <v>Yes</v>
      </c>
      <c r="R2858">
        <f t="shared" si="220"/>
        <v>3</v>
      </c>
      <c r="S2858" t="str">
        <f t="shared" si="221"/>
        <v>0–12 months</v>
      </c>
      <c r="T2858">
        <f>_xlfn.XLOOKUP(A2858,performance_pivot!$A:$A,performance_pivot!$B:$B,"Missing")</f>
        <v>3.75</v>
      </c>
      <c r="U2858">
        <f>_xlfn.XLOOKUP(A2858,compensation_cleaned!$A:$A,compensation_cleaned!$F:$F,"Missing")</f>
        <v>1044648.4727722772</v>
      </c>
      <c r="V2858" t="str">
        <f t="shared" si="222"/>
        <v>Above Avg Pay</v>
      </c>
      <c r="W2858" t="str">
        <f t="shared" si="223"/>
        <v>Low/Avg Performer</v>
      </c>
      <c r="Y2858" t="str">
        <f t="shared" si="224"/>
        <v>Overpaid Low Performer</v>
      </c>
    </row>
    <row r="2859" spans="1:25">
      <c r="A2859" s="11" t="s">
        <v>3045</v>
      </c>
      <c r="B2859" s="12" t="s">
        <v>11</v>
      </c>
      <c r="C2859" s="12">
        <v>43</v>
      </c>
      <c r="D2859" s="12" t="s">
        <v>12</v>
      </c>
      <c r="E2859" s="12" t="s">
        <v>26</v>
      </c>
      <c r="F2859" s="12" t="s">
        <v>58</v>
      </c>
      <c r="G2859" s="13">
        <v>44502</v>
      </c>
      <c r="H2859" s="12" t="s">
        <v>585</v>
      </c>
      <c r="I2859" s="12" t="s">
        <v>56</v>
      </c>
      <c r="J2859" s="14" t="s">
        <v>24</v>
      </c>
      <c r="K2859" t="str">
        <f>_xlfn.XLOOKUP(A2859,attrition_cleaned!$A:$A,attrition_cleaned!$B:$B,"Missing")</f>
        <v>No</v>
      </c>
      <c r="L2859" s="13"/>
      <c r="M2859">
        <f>_xlfn.XLOOKUP(A2859,compensation_cleaned!$A:$A,compensation_cleaned!$B:$B,"Missing")</f>
        <v>561185</v>
      </c>
      <c r="N2859">
        <f>_xlfn.XLOOKUP(A2859,compensation_cleaned!$A:$A,compensation_cleaned!$C:$C,"Missing")</f>
        <v>36557</v>
      </c>
      <c r="O2859" t="str">
        <f>_xlfn.XLOOKUP(A2859,compensation_cleaned!$A:$A,compensation_cleaned!$D:$D,"Missing")</f>
        <v>L1</v>
      </c>
      <c r="P2859">
        <f>_xlfn.XLOOKUP(A2859,engagement_pivot!$A:$A,engagement_pivot!$B:$B,"Missing")</f>
        <v>3.5</v>
      </c>
      <c r="Q2859" t="str">
        <f>IF(
  _xlfn.XLOOKUP(A2859, engagement_pivot!A:A, engagement_pivot!C:C, 0) &gt; 0,
  "Yes",
  "No"
)</f>
        <v>Yes</v>
      </c>
      <c r="R2859">
        <f t="shared" si="220"/>
        <v>25</v>
      </c>
      <c r="S2859" t="str">
        <f t="shared" si="221"/>
        <v>13–36 months</v>
      </c>
      <c r="T2859">
        <f>_xlfn.XLOOKUP(A2859,performance_pivot!$A:$A,performance_pivot!$B:$B,"Missing")</f>
        <v>4.5</v>
      </c>
      <c r="U2859">
        <f>_xlfn.XLOOKUP(A2859,compensation_cleaned!$A:$A,compensation_cleaned!$F:$F,"Missing")</f>
        <v>499723.03723404254</v>
      </c>
      <c r="V2859" t="str">
        <f t="shared" si="222"/>
        <v>Above Avg Pay</v>
      </c>
      <c r="W2859" t="str">
        <f t="shared" si="223"/>
        <v>High Performer</v>
      </c>
      <c r="Y2859" t="str">
        <f t="shared" si="224"/>
        <v>Well Aligned</v>
      </c>
    </row>
    <row r="2860" spans="1:25">
      <c r="A2860" s="7" t="s">
        <v>3046</v>
      </c>
      <c r="B2860" s="8" t="s">
        <v>11</v>
      </c>
      <c r="C2860" s="8">
        <v>27</v>
      </c>
      <c r="D2860" s="8" t="s">
        <v>20</v>
      </c>
      <c r="E2860" s="8" t="s">
        <v>37</v>
      </c>
      <c r="F2860" s="8" t="s">
        <v>38</v>
      </c>
      <c r="G2860" s="9">
        <v>44151</v>
      </c>
      <c r="H2860" s="8" t="s">
        <v>511</v>
      </c>
      <c r="I2860" s="8" t="s">
        <v>70</v>
      </c>
      <c r="J2860" s="10" t="s">
        <v>24</v>
      </c>
      <c r="K2860" t="str">
        <f>_xlfn.XLOOKUP(A2860,attrition_cleaned!$A:$A,attrition_cleaned!$B:$B,"Missing")</f>
        <v>Yes</v>
      </c>
      <c r="L2860" s="9">
        <v>44659</v>
      </c>
      <c r="M2860">
        <f>_xlfn.XLOOKUP(A2860,compensation_cleaned!$A:$A,compensation_cleaned!$B:$B,"Missing")</f>
        <v>841331</v>
      </c>
      <c r="N2860">
        <f>_xlfn.XLOOKUP(A2860,compensation_cleaned!$A:$A,compensation_cleaned!$C:$C,"Missing")</f>
        <v>85678</v>
      </c>
      <c r="O2860" t="str">
        <f>_xlfn.XLOOKUP(A2860,compensation_cleaned!$A:$A,compensation_cleaned!$D:$D,"Missing")</f>
        <v>L2</v>
      </c>
      <c r="P2860">
        <f>_xlfn.XLOOKUP(A2860,engagement_pivot!$A:$A,engagement_pivot!$B:$B,"Missing")</f>
        <v>2.3333333333333335</v>
      </c>
      <c r="Q2860" t="str">
        <f>IF(
  _xlfn.XLOOKUP(A2860, engagement_pivot!A:A, engagement_pivot!C:C, 0) &gt; 0,
  "Yes",
  "No"
)</f>
        <v>Yes</v>
      </c>
      <c r="R2860">
        <f t="shared" si="220"/>
        <v>16</v>
      </c>
      <c r="S2860" t="str">
        <f t="shared" si="221"/>
        <v>13–36 months</v>
      </c>
      <c r="T2860">
        <f>_xlfn.XLOOKUP(A2860,performance_pivot!$A:$A,performance_pivot!$B:$B,"Missing")</f>
        <v>4</v>
      </c>
      <c r="U2860">
        <f>_xlfn.XLOOKUP(A2860,compensation_cleaned!$A:$A,compensation_cleaned!$F:$F,"Missing")</f>
        <v>746435.40070921986</v>
      </c>
      <c r="V2860" t="str">
        <f t="shared" si="222"/>
        <v>Above Avg Pay</v>
      </c>
      <c r="W2860" t="str">
        <f t="shared" si="223"/>
        <v>High Performer</v>
      </c>
      <c r="Y2860" t="str">
        <f t="shared" si="224"/>
        <v>Well Aligned</v>
      </c>
    </row>
    <row r="2861" spans="1:25">
      <c r="A2861" s="11" t="s">
        <v>3047</v>
      </c>
      <c r="B2861" s="12" t="s">
        <v>11</v>
      </c>
      <c r="C2861" s="12">
        <v>43</v>
      </c>
      <c r="D2861" s="12" t="s">
        <v>12</v>
      </c>
      <c r="E2861" s="12" t="s">
        <v>26</v>
      </c>
      <c r="F2861" s="12" t="s">
        <v>58</v>
      </c>
      <c r="G2861" s="13">
        <v>44591</v>
      </c>
      <c r="H2861" s="12" t="s">
        <v>149</v>
      </c>
      <c r="I2861" s="12" t="s">
        <v>70</v>
      </c>
      <c r="J2861" s="14" t="s">
        <v>24</v>
      </c>
      <c r="K2861" t="str">
        <f>_xlfn.XLOOKUP(A2861,attrition_cleaned!$A:$A,attrition_cleaned!$B:$B,"Missing")</f>
        <v>No</v>
      </c>
      <c r="L2861" s="13"/>
      <c r="M2861">
        <f>_xlfn.XLOOKUP(A2861,compensation_cleaned!$A:$A,compensation_cleaned!$B:$B,"Missing")</f>
        <v>533378</v>
      </c>
      <c r="N2861">
        <f>_xlfn.XLOOKUP(A2861,compensation_cleaned!$A:$A,compensation_cleaned!$C:$C,"Missing")</f>
        <v>61069</v>
      </c>
      <c r="O2861" t="str">
        <f>_xlfn.XLOOKUP(A2861,compensation_cleaned!$A:$A,compensation_cleaned!$D:$D,"Missing")</f>
        <v>L1</v>
      </c>
      <c r="P2861">
        <f>_xlfn.XLOOKUP(A2861,engagement_pivot!$A:$A,engagement_pivot!$B:$B,"Missing")</f>
        <v>2</v>
      </c>
      <c r="Q2861" t="str">
        <f>IF(
  _xlfn.XLOOKUP(A2861, engagement_pivot!A:A, engagement_pivot!C:C, 0) &gt; 0,
  "Yes",
  "No"
)</f>
        <v>Yes</v>
      </c>
      <c r="R2861">
        <f t="shared" si="220"/>
        <v>23</v>
      </c>
      <c r="S2861" t="str">
        <f t="shared" si="221"/>
        <v>13–36 months</v>
      </c>
      <c r="T2861">
        <f>_xlfn.XLOOKUP(A2861,performance_pivot!$A:$A,performance_pivot!$B:$B,"Missing")</f>
        <v>4</v>
      </c>
      <c r="U2861">
        <f>_xlfn.XLOOKUP(A2861,compensation_cleaned!$A:$A,compensation_cleaned!$F:$F,"Missing")</f>
        <v>499723.03723404254</v>
      </c>
      <c r="V2861" t="str">
        <f t="shared" si="222"/>
        <v>Above Avg Pay</v>
      </c>
      <c r="W2861" t="str">
        <f t="shared" si="223"/>
        <v>High Performer</v>
      </c>
      <c r="Y2861" t="str">
        <f t="shared" si="224"/>
        <v>Well Aligned</v>
      </c>
    </row>
    <row r="2862" spans="1:25">
      <c r="A2862" s="7" t="s">
        <v>3048</v>
      </c>
      <c r="B2862" s="8" t="s">
        <v>19</v>
      </c>
      <c r="C2862" s="8">
        <v>29</v>
      </c>
      <c r="D2862" s="8" t="s">
        <v>12</v>
      </c>
      <c r="E2862" s="8" t="s">
        <v>49</v>
      </c>
      <c r="F2862" s="8" t="s">
        <v>50</v>
      </c>
      <c r="G2862" s="9">
        <v>44041</v>
      </c>
      <c r="H2862" s="8" t="s">
        <v>69</v>
      </c>
      <c r="I2862" s="8" t="s">
        <v>31</v>
      </c>
      <c r="J2862" s="10" t="s">
        <v>24</v>
      </c>
      <c r="K2862" t="str">
        <f>_xlfn.XLOOKUP(A2862,attrition_cleaned!$A:$A,attrition_cleaned!$B:$B,"Missing")</f>
        <v>No</v>
      </c>
      <c r="L2862" s="9"/>
      <c r="M2862">
        <f>_xlfn.XLOOKUP(A2862,compensation_cleaned!$A:$A,compensation_cleaned!$B:$B,"Missing")</f>
        <v>1074751</v>
      </c>
      <c r="N2862">
        <f>_xlfn.XLOOKUP(A2862,compensation_cleaned!$A:$A,compensation_cleaned!$C:$C,"Missing")</f>
        <v>81699</v>
      </c>
      <c r="O2862" t="str">
        <f>_xlfn.XLOOKUP(A2862,compensation_cleaned!$A:$A,compensation_cleaned!$D:$D,"Missing")</f>
        <v>L3</v>
      </c>
      <c r="P2862">
        <f>_xlfn.XLOOKUP(A2862,engagement_pivot!$A:$A,engagement_pivot!$B:$B,"Missing")</f>
        <v>5</v>
      </c>
      <c r="Q2862" t="str">
        <f>IF(
  _xlfn.XLOOKUP(A2862, engagement_pivot!A:A, engagement_pivot!C:C, 0) &gt; 0,
  "Yes",
  "No"
)</f>
        <v>Yes</v>
      </c>
      <c r="R2862">
        <f t="shared" si="220"/>
        <v>41</v>
      </c>
      <c r="S2862" t="str">
        <f t="shared" si="221"/>
        <v>37+ months</v>
      </c>
      <c r="T2862">
        <f>_xlfn.XLOOKUP(A2862,performance_pivot!$A:$A,performance_pivot!$B:$B,"Missing")</f>
        <v>3</v>
      </c>
      <c r="U2862">
        <f>_xlfn.XLOOKUP(A2862,compensation_cleaned!$A:$A,compensation_cleaned!$F:$F,"Missing")</f>
        <v>1044648.4727722772</v>
      </c>
      <c r="V2862" t="str">
        <f t="shared" si="222"/>
        <v>Above Avg Pay</v>
      </c>
      <c r="W2862" t="str">
        <f t="shared" si="223"/>
        <v>Low/Avg Performer</v>
      </c>
      <c r="Y2862" t="str">
        <f t="shared" si="224"/>
        <v>Overpaid Low Performer</v>
      </c>
    </row>
    <row r="2863" spans="1:25">
      <c r="A2863" s="11" t="s">
        <v>3049</v>
      </c>
      <c r="B2863" s="12" t="s">
        <v>11</v>
      </c>
      <c r="C2863" s="12">
        <v>30</v>
      </c>
      <c r="D2863" s="12" t="s">
        <v>12</v>
      </c>
      <c r="E2863" s="12" t="s">
        <v>26</v>
      </c>
      <c r="F2863" s="12" t="s">
        <v>58</v>
      </c>
      <c r="G2863" s="13">
        <v>43832</v>
      </c>
      <c r="H2863" s="12" t="s">
        <v>462</v>
      </c>
      <c r="I2863" s="12" t="s">
        <v>23</v>
      </c>
      <c r="J2863" s="14" t="s">
        <v>24</v>
      </c>
      <c r="K2863" t="str">
        <f>_xlfn.XLOOKUP(A2863,attrition_cleaned!$A:$A,attrition_cleaned!$B:$B,"Missing")</f>
        <v>No</v>
      </c>
      <c r="L2863" s="13"/>
      <c r="M2863">
        <f>_xlfn.XLOOKUP(A2863,compensation_cleaned!$A:$A,compensation_cleaned!$B:$B,"Missing")</f>
        <v>923150</v>
      </c>
      <c r="N2863">
        <f>_xlfn.XLOOKUP(A2863,compensation_cleaned!$A:$A,compensation_cleaned!$C:$C,"Missing")</f>
        <v>91029</v>
      </c>
      <c r="O2863" t="str">
        <f>_xlfn.XLOOKUP(A2863,compensation_cleaned!$A:$A,compensation_cleaned!$D:$D,"Missing")</f>
        <v>L3</v>
      </c>
      <c r="P2863">
        <f>_xlfn.XLOOKUP(A2863,engagement_pivot!$A:$A,engagement_pivot!$B:$B,"Missing")</f>
        <v>1.5</v>
      </c>
      <c r="Q2863" t="str">
        <f>IF(
  _xlfn.XLOOKUP(A2863, engagement_pivot!A:A, engagement_pivot!C:C, 0) &gt; 0,
  "Yes",
  "No"
)</f>
        <v>Yes</v>
      </c>
      <c r="R2863">
        <f t="shared" si="220"/>
        <v>47</v>
      </c>
      <c r="S2863" t="str">
        <f t="shared" si="221"/>
        <v>37+ months</v>
      </c>
      <c r="T2863">
        <f>_xlfn.XLOOKUP(A2863,performance_pivot!$A:$A,performance_pivot!$B:$B,"Missing")</f>
        <v>4</v>
      </c>
      <c r="U2863">
        <f>_xlfn.XLOOKUP(A2863,compensation_cleaned!$A:$A,compensation_cleaned!$F:$F,"Missing")</f>
        <v>1044648.4727722772</v>
      </c>
      <c r="V2863" t="str">
        <f t="shared" si="222"/>
        <v>Below Avg Pay</v>
      </c>
      <c r="W2863" t="str">
        <f t="shared" si="223"/>
        <v>High Performer</v>
      </c>
      <c r="Y2863" t="str">
        <f t="shared" si="224"/>
        <v>Underpaid High Performer</v>
      </c>
    </row>
    <row r="2864" spans="1:25">
      <c r="A2864" s="7" t="s">
        <v>3050</v>
      </c>
      <c r="B2864" s="8" t="s">
        <v>11</v>
      </c>
      <c r="C2864" s="8">
        <v>29</v>
      </c>
      <c r="D2864" s="8" t="s">
        <v>12</v>
      </c>
      <c r="E2864" s="8" t="s">
        <v>33</v>
      </c>
      <c r="F2864" s="8" t="s">
        <v>112</v>
      </c>
      <c r="G2864" s="9">
        <v>44377</v>
      </c>
      <c r="H2864" s="8" t="s">
        <v>275</v>
      </c>
      <c r="I2864" s="8" t="s">
        <v>45</v>
      </c>
      <c r="J2864" s="10" t="s">
        <v>24</v>
      </c>
      <c r="K2864" t="str">
        <f>_xlfn.XLOOKUP(A2864,attrition_cleaned!$A:$A,attrition_cleaned!$B:$B,"Missing")</f>
        <v>No</v>
      </c>
      <c r="L2864" s="9"/>
      <c r="M2864">
        <f>_xlfn.XLOOKUP(A2864,compensation_cleaned!$A:$A,compensation_cleaned!$B:$B,"Missing")</f>
        <v>1043490</v>
      </c>
      <c r="N2864">
        <f>_xlfn.XLOOKUP(A2864,compensation_cleaned!$A:$A,compensation_cleaned!$C:$C,"Missing")</f>
        <v>120302</v>
      </c>
      <c r="O2864" t="str">
        <f>_xlfn.XLOOKUP(A2864,compensation_cleaned!$A:$A,compensation_cleaned!$D:$D,"Missing")</f>
        <v>L3</v>
      </c>
      <c r="P2864">
        <f>_xlfn.XLOOKUP(A2864,engagement_pivot!$A:$A,engagement_pivot!$B:$B,"Missing")</f>
        <v>3</v>
      </c>
      <c r="Q2864" t="str">
        <f>IF(
  _xlfn.XLOOKUP(A2864, engagement_pivot!A:A, engagement_pivot!C:C, 0) &gt; 0,
  "Yes",
  "No"
)</f>
        <v>Yes</v>
      </c>
      <c r="R2864">
        <f t="shared" si="220"/>
        <v>30</v>
      </c>
      <c r="S2864" t="str">
        <f t="shared" si="221"/>
        <v>13–36 months</v>
      </c>
      <c r="T2864">
        <f>_xlfn.XLOOKUP(A2864,performance_pivot!$A:$A,performance_pivot!$B:$B,"Missing")</f>
        <v>4</v>
      </c>
      <c r="U2864">
        <f>_xlfn.XLOOKUP(A2864,compensation_cleaned!$A:$A,compensation_cleaned!$F:$F,"Missing")</f>
        <v>1044648.4727722772</v>
      </c>
      <c r="V2864" t="str">
        <f t="shared" si="222"/>
        <v>Below Avg Pay</v>
      </c>
      <c r="W2864" t="str">
        <f t="shared" si="223"/>
        <v>High Performer</v>
      </c>
      <c r="Y2864" t="str">
        <f t="shared" si="224"/>
        <v>Underpaid High Performer</v>
      </c>
    </row>
    <row r="2865" spans="1:25">
      <c r="A2865" s="11" t="s">
        <v>3051</v>
      </c>
      <c r="B2865" s="12" t="s">
        <v>19</v>
      </c>
      <c r="C2865" s="12">
        <v>32</v>
      </c>
      <c r="D2865" s="12" t="s">
        <v>20</v>
      </c>
      <c r="E2865" s="12" t="s">
        <v>37</v>
      </c>
      <c r="F2865" s="12" t="s">
        <v>43</v>
      </c>
      <c r="G2865" s="13">
        <v>44295</v>
      </c>
      <c r="H2865" s="12" t="s">
        <v>162</v>
      </c>
      <c r="I2865" s="12" t="s">
        <v>16</v>
      </c>
      <c r="J2865" s="14" t="s">
        <v>24</v>
      </c>
      <c r="K2865" t="str">
        <f>_xlfn.XLOOKUP(A2865,attrition_cleaned!$A:$A,attrition_cleaned!$B:$B,"Missing")</f>
        <v>No</v>
      </c>
      <c r="L2865" s="13"/>
      <c r="M2865">
        <f>_xlfn.XLOOKUP(A2865,compensation_cleaned!$A:$A,compensation_cleaned!$B:$B,"Missing")</f>
        <v>440556</v>
      </c>
      <c r="N2865">
        <f>_xlfn.XLOOKUP(A2865,compensation_cleaned!$A:$A,compensation_cleaned!$C:$C,"Missing")</f>
        <v>42823</v>
      </c>
      <c r="O2865" t="str">
        <f>_xlfn.XLOOKUP(A2865,compensation_cleaned!$A:$A,compensation_cleaned!$D:$D,"Missing")</f>
        <v>L1</v>
      </c>
      <c r="P2865">
        <f>_xlfn.XLOOKUP(A2865,engagement_pivot!$A:$A,engagement_pivot!$B:$B,"Missing")</f>
        <v>2</v>
      </c>
      <c r="Q2865" t="str">
        <f>IF(
  _xlfn.XLOOKUP(A2865, engagement_pivot!A:A, engagement_pivot!C:C, 0) &gt; 0,
  "Yes",
  "No"
)</f>
        <v>Yes</v>
      </c>
      <c r="R2865">
        <f t="shared" si="220"/>
        <v>32</v>
      </c>
      <c r="S2865" t="str">
        <f t="shared" si="221"/>
        <v>13–36 months</v>
      </c>
      <c r="T2865">
        <f>_xlfn.XLOOKUP(A2865,performance_pivot!$A:$A,performance_pivot!$B:$B,"Missing")</f>
        <v>4</v>
      </c>
      <c r="U2865">
        <f>_xlfn.XLOOKUP(A2865,compensation_cleaned!$A:$A,compensation_cleaned!$F:$F,"Missing")</f>
        <v>499723.03723404254</v>
      </c>
      <c r="V2865" t="str">
        <f t="shared" si="222"/>
        <v>Below Avg Pay</v>
      </c>
      <c r="W2865" t="str">
        <f t="shared" si="223"/>
        <v>High Performer</v>
      </c>
      <c r="Y2865" t="str">
        <f t="shared" si="224"/>
        <v>Underpaid High Performer</v>
      </c>
    </row>
    <row r="2866" spans="1:25">
      <c r="A2866" s="7" t="s">
        <v>3052</v>
      </c>
      <c r="B2866" s="8" t="s">
        <v>19</v>
      </c>
      <c r="C2866" s="8">
        <v>42</v>
      </c>
      <c r="D2866" s="8" t="s">
        <v>12</v>
      </c>
      <c r="E2866" s="8" t="s">
        <v>13</v>
      </c>
      <c r="F2866" s="8" t="s">
        <v>21</v>
      </c>
      <c r="G2866" s="9">
        <v>43315</v>
      </c>
      <c r="H2866" s="8" t="s">
        <v>319</v>
      </c>
      <c r="I2866" s="8" t="s">
        <v>23</v>
      </c>
      <c r="J2866" s="10" t="s">
        <v>24</v>
      </c>
      <c r="K2866" t="str">
        <f>_xlfn.XLOOKUP(A2866,attrition_cleaned!$A:$A,attrition_cleaned!$B:$B,"Missing")</f>
        <v>Yes</v>
      </c>
      <c r="L2866" s="9">
        <v>44960</v>
      </c>
      <c r="M2866">
        <f>_xlfn.XLOOKUP(A2866,compensation_cleaned!$A:$A,compensation_cleaned!$B:$B,"Missing")</f>
        <v>540880</v>
      </c>
      <c r="N2866">
        <f>_xlfn.XLOOKUP(A2866,compensation_cleaned!$A:$A,compensation_cleaned!$C:$C,"Missing")</f>
        <v>74798</v>
      </c>
      <c r="O2866" t="str">
        <f>_xlfn.XLOOKUP(A2866,compensation_cleaned!$A:$A,compensation_cleaned!$D:$D,"Missing")</f>
        <v>L1</v>
      </c>
      <c r="P2866">
        <f>_xlfn.XLOOKUP(A2866,engagement_pivot!$A:$A,engagement_pivot!$B:$B,"Missing")</f>
        <v>2.3333333333333335</v>
      </c>
      <c r="Q2866" t="str">
        <f>IF(
  _xlfn.XLOOKUP(A2866, engagement_pivot!A:A, engagement_pivot!C:C, 0) &gt; 0,
  "Yes",
  "No"
)</f>
        <v>Yes</v>
      </c>
      <c r="R2866">
        <f t="shared" si="220"/>
        <v>54</v>
      </c>
      <c r="S2866" t="str">
        <f t="shared" si="221"/>
        <v>37+ months</v>
      </c>
      <c r="T2866">
        <f>_xlfn.XLOOKUP(A2866,performance_pivot!$A:$A,performance_pivot!$B:$B,"Missing")</f>
        <v>3.5</v>
      </c>
      <c r="U2866">
        <f>_xlfn.XLOOKUP(A2866,compensation_cleaned!$A:$A,compensation_cleaned!$F:$F,"Missing")</f>
        <v>499723.03723404254</v>
      </c>
      <c r="V2866" t="str">
        <f t="shared" si="222"/>
        <v>Above Avg Pay</v>
      </c>
      <c r="W2866" t="str">
        <f t="shared" si="223"/>
        <v>Low/Avg Performer</v>
      </c>
      <c r="Y2866" t="str">
        <f t="shared" si="224"/>
        <v>Overpaid Low Performer</v>
      </c>
    </row>
    <row r="2867" spans="1:25">
      <c r="A2867" s="11" t="s">
        <v>3053</v>
      </c>
      <c r="B2867" s="12" t="s">
        <v>11</v>
      </c>
      <c r="C2867" s="12">
        <v>30</v>
      </c>
      <c r="D2867" s="12" t="s">
        <v>12</v>
      </c>
      <c r="E2867" s="12" t="s">
        <v>37</v>
      </c>
      <c r="F2867" s="12" t="s">
        <v>43</v>
      </c>
      <c r="G2867" s="13">
        <v>45236</v>
      </c>
      <c r="H2867" s="12" t="s">
        <v>181</v>
      </c>
      <c r="I2867" s="12" t="s">
        <v>56</v>
      </c>
      <c r="J2867" s="14" t="s">
        <v>24</v>
      </c>
      <c r="K2867" t="str">
        <f>_xlfn.XLOOKUP(A2867,attrition_cleaned!$A:$A,attrition_cleaned!$B:$B,"Missing")</f>
        <v>No</v>
      </c>
      <c r="L2867" s="13"/>
      <c r="M2867">
        <f>_xlfn.XLOOKUP(A2867,compensation_cleaned!$A:$A,compensation_cleaned!$B:$B,"Missing")</f>
        <v>1057416</v>
      </c>
      <c r="N2867">
        <f>_xlfn.XLOOKUP(A2867,compensation_cleaned!$A:$A,compensation_cleaned!$C:$C,"Missing")</f>
        <v>92300</v>
      </c>
      <c r="O2867" t="str">
        <f>_xlfn.XLOOKUP(A2867,compensation_cleaned!$A:$A,compensation_cleaned!$D:$D,"Missing")</f>
        <v>L3</v>
      </c>
      <c r="P2867">
        <f>_xlfn.XLOOKUP(A2867,engagement_pivot!$A:$A,engagement_pivot!$B:$B,"Missing")</f>
        <v>1.3333333333333333</v>
      </c>
      <c r="Q2867" t="str">
        <f>IF(
  _xlfn.XLOOKUP(A2867, engagement_pivot!A:A, engagement_pivot!C:C, 0) &gt; 0,
  "Yes",
  "No"
)</f>
        <v>Yes</v>
      </c>
      <c r="R2867">
        <f t="shared" si="220"/>
        <v>1</v>
      </c>
      <c r="S2867" t="str">
        <f t="shared" si="221"/>
        <v>0–12 months</v>
      </c>
      <c r="T2867">
        <f>_xlfn.XLOOKUP(A2867,performance_pivot!$A:$A,performance_pivot!$B:$B,"Missing")</f>
        <v>3</v>
      </c>
      <c r="U2867">
        <f>_xlfn.XLOOKUP(A2867,compensation_cleaned!$A:$A,compensation_cleaned!$F:$F,"Missing")</f>
        <v>1044648.4727722772</v>
      </c>
      <c r="V2867" t="str">
        <f t="shared" si="222"/>
        <v>Above Avg Pay</v>
      </c>
      <c r="W2867" t="str">
        <f t="shared" si="223"/>
        <v>Low/Avg Performer</v>
      </c>
      <c r="Y2867" t="str">
        <f t="shared" si="224"/>
        <v>Overpaid Low Performer</v>
      </c>
    </row>
    <row r="2868" spans="1:25">
      <c r="A2868" s="7" t="s">
        <v>3054</v>
      </c>
      <c r="B2868" s="8" t="s">
        <v>11</v>
      </c>
      <c r="C2868" s="8">
        <v>25</v>
      </c>
      <c r="D2868" s="8" t="s">
        <v>12</v>
      </c>
      <c r="E2868" s="8" t="s">
        <v>13</v>
      </c>
      <c r="F2868" s="8" t="s">
        <v>21</v>
      </c>
      <c r="G2868" s="9">
        <v>43028</v>
      </c>
      <c r="H2868" s="8" t="s">
        <v>229</v>
      </c>
      <c r="I2868" s="8" t="s">
        <v>16</v>
      </c>
      <c r="J2868" s="10" t="s">
        <v>24</v>
      </c>
      <c r="K2868" t="str">
        <f>_xlfn.XLOOKUP(A2868,attrition_cleaned!$A:$A,attrition_cleaned!$B:$B,"Missing")</f>
        <v>No</v>
      </c>
      <c r="L2868" s="9"/>
      <c r="M2868">
        <f>_xlfn.XLOOKUP(A2868,compensation_cleaned!$A:$A,compensation_cleaned!$B:$B,"Missing")</f>
        <v>600762</v>
      </c>
      <c r="N2868">
        <f>_xlfn.XLOOKUP(A2868,compensation_cleaned!$A:$A,compensation_cleaned!$C:$C,"Missing")</f>
        <v>45632</v>
      </c>
      <c r="O2868" t="str">
        <f>_xlfn.XLOOKUP(A2868,compensation_cleaned!$A:$A,compensation_cleaned!$D:$D,"Missing")</f>
        <v>L2</v>
      </c>
      <c r="P2868">
        <f>_xlfn.XLOOKUP(A2868,engagement_pivot!$A:$A,engagement_pivot!$B:$B,"Missing")</f>
        <v>1</v>
      </c>
      <c r="Q2868" t="str">
        <f>IF(
  _xlfn.XLOOKUP(A2868, engagement_pivot!A:A, engagement_pivot!C:C, 0) &gt; 0,
  "Yes",
  "No"
)</f>
        <v>Yes</v>
      </c>
      <c r="R2868">
        <f t="shared" si="220"/>
        <v>74</v>
      </c>
      <c r="S2868" t="str">
        <f t="shared" si="221"/>
        <v>37+ months</v>
      </c>
      <c r="T2868">
        <f>_xlfn.XLOOKUP(A2868,performance_pivot!$A:$A,performance_pivot!$B:$B,"Missing")</f>
        <v>2.5</v>
      </c>
      <c r="U2868">
        <f>_xlfn.XLOOKUP(A2868,compensation_cleaned!$A:$A,compensation_cleaned!$F:$F,"Missing")</f>
        <v>746435.40070921986</v>
      </c>
      <c r="V2868" t="str">
        <f t="shared" si="222"/>
        <v>Below Avg Pay</v>
      </c>
      <c r="W2868" t="str">
        <f t="shared" si="223"/>
        <v>Low/Avg Performer</v>
      </c>
      <c r="Y2868" t="str">
        <f t="shared" si="224"/>
        <v>Low Pay &amp; Low Performance</v>
      </c>
    </row>
    <row r="2869" spans="1:25">
      <c r="A2869" s="11" t="s">
        <v>3055</v>
      </c>
      <c r="B2869" s="12" t="s">
        <v>19</v>
      </c>
      <c r="C2869" s="12">
        <v>31</v>
      </c>
      <c r="D2869" s="12" t="s">
        <v>12</v>
      </c>
      <c r="E2869" s="12" t="s">
        <v>49</v>
      </c>
      <c r="F2869" s="12" t="s">
        <v>65</v>
      </c>
      <c r="G2869" s="13">
        <v>43254</v>
      </c>
      <c r="H2869" s="12" t="s">
        <v>571</v>
      </c>
      <c r="I2869" s="12" t="s">
        <v>16</v>
      </c>
      <c r="J2869" s="14" t="s">
        <v>17</v>
      </c>
      <c r="K2869" t="str">
        <f>_xlfn.XLOOKUP(A2869,attrition_cleaned!$A:$A,attrition_cleaned!$B:$B,"Missing")</f>
        <v>Yes</v>
      </c>
      <c r="L2869" s="13">
        <v>44587</v>
      </c>
      <c r="M2869">
        <f>_xlfn.XLOOKUP(A2869,compensation_cleaned!$A:$A,compensation_cleaned!$B:$B,"Missing")</f>
        <v>678599</v>
      </c>
      <c r="N2869">
        <f>_xlfn.XLOOKUP(A2869,compensation_cleaned!$A:$A,compensation_cleaned!$C:$C,"Missing")</f>
        <v>93134</v>
      </c>
      <c r="O2869" t="str">
        <f>_xlfn.XLOOKUP(A2869,compensation_cleaned!$A:$A,compensation_cleaned!$D:$D,"Missing")</f>
        <v>L2</v>
      </c>
      <c r="P2869">
        <f>_xlfn.XLOOKUP(A2869,engagement_pivot!$A:$A,engagement_pivot!$B:$B,"Missing")</f>
        <v>1.5</v>
      </c>
      <c r="Q2869" t="str">
        <f>IF(
  _xlfn.XLOOKUP(A2869, engagement_pivot!A:A, engagement_pivot!C:C, 0) &gt; 0,
  "Yes",
  "No"
)</f>
        <v>Yes</v>
      </c>
      <c r="R2869">
        <f t="shared" si="220"/>
        <v>43</v>
      </c>
      <c r="S2869" t="str">
        <f t="shared" si="221"/>
        <v>37+ months</v>
      </c>
      <c r="T2869">
        <f>_xlfn.XLOOKUP(A2869,performance_pivot!$A:$A,performance_pivot!$B:$B,"Missing")</f>
        <v>3</v>
      </c>
      <c r="U2869">
        <f>_xlfn.XLOOKUP(A2869,compensation_cleaned!$A:$A,compensation_cleaned!$F:$F,"Missing")</f>
        <v>746435.40070921986</v>
      </c>
      <c r="V2869" t="str">
        <f t="shared" si="222"/>
        <v>Below Avg Pay</v>
      </c>
      <c r="W2869" t="str">
        <f t="shared" si="223"/>
        <v>Low/Avg Performer</v>
      </c>
      <c r="Y2869" t="str">
        <f t="shared" si="224"/>
        <v>Low Pay &amp; Low Performance</v>
      </c>
    </row>
    <row r="2870" spans="1:25">
      <c r="A2870" s="7" t="s">
        <v>3056</v>
      </c>
      <c r="B2870" s="8" t="s">
        <v>11</v>
      </c>
      <c r="C2870" s="8">
        <v>25</v>
      </c>
      <c r="D2870" s="8" t="s">
        <v>12</v>
      </c>
      <c r="E2870" s="8" t="s">
        <v>33</v>
      </c>
      <c r="F2870" s="8" t="s">
        <v>34</v>
      </c>
      <c r="G2870" s="9">
        <v>45010</v>
      </c>
      <c r="H2870" s="8" t="s">
        <v>364</v>
      </c>
      <c r="I2870" s="8" t="s">
        <v>16</v>
      </c>
      <c r="J2870" s="10" t="s">
        <v>24</v>
      </c>
      <c r="K2870" t="str">
        <f>_xlfn.XLOOKUP(A2870,attrition_cleaned!$A:$A,attrition_cleaned!$B:$B,"Missing")</f>
        <v>No</v>
      </c>
      <c r="L2870" s="9"/>
      <c r="M2870">
        <f>_xlfn.XLOOKUP(A2870,compensation_cleaned!$A:$A,compensation_cleaned!$B:$B,"Missing")</f>
        <v>761923</v>
      </c>
      <c r="N2870">
        <f>_xlfn.XLOOKUP(A2870,compensation_cleaned!$A:$A,compensation_cleaned!$C:$C,"Missing")</f>
        <v>83522</v>
      </c>
      <c r="O2870" t="str">
        <f>_xlfn.XLOOKUP(A2870,compensation_cleaned!$A:$A,compensation_cleaned!$D:$D,"Missing")</f>
        <v>L2</v>
      </c>
      <c r="P2870">
        <f>_xlfn.XLOOKUP(A2870,engagement_pivot!$A:$A,engagement_pivot!$B:$B,"Missing")</f>
        <v>3.5</v>
      </c>
      <c r="Q2870" t="str">
        <f>IF(
  _xlfn.XLOOKUP(A2870, engagement_pivot!A:A, engagement_pivot!C:C, 0) &gt; 0,
  "Yes",
  "No"
)</f>
        <v>Yes</v>
      </c>
      <c r="R2870">
        <f t="shared" si="220"/>
        <v>9</v>
      </c>
      <c r="S2870" t="str">
        <f t="shared" si="221"/>
        <v>0–12 months</v>
      </c>
      <c r="T2870">
        <f>_xlfn.XLOOKUP(A2870,performance_pivot!$A:$A,performance_pivot!$B:$B,"Missing")</f>
        <v>4</v>
      </c>
      <c r="U2870">
        <f>_xlfn.XLOOKUP(A2870,compensation_cleaned!$A:$A,compensation_cleaned!$F:$F,"Missing")</f>
        <v>746435.40070921986</v>
      </c>
      <c r="V2870" t="str">
        <f t="shared" si="222"/>
        <v>Above Avg Pay</v>
      </c>
      <c r="W2870" t="str">
        <f t="shared" si="223"/>
        <v>High Performer</v>
      </c>
      <c r="Y2870" t="str">
        <f t="shared" si="224"/>
        <v>Well Aligned</v>
      </c>
    </row>
    <row r="2871" spans="1:25">
      <c r="A2871" s="11" t="s">
        <v>3057</v>
      </c>
      <c r="B2871" s="12" t="s">
        <v>11</v>
      </c>
      <c r="C2871" s="12">
        <v>39</v>
      </c>
      <c r="D2871" s="12" t="s">
        <v>12</v>
      </c>
      <c r="E2871" s="12" t="s">
        <v>13</v>
      </c>
      <c r="F2871" s="12" t="s">
        <v>21</v>
      </c>
      <c r="G2871" s="13">
        <v>44405</v>
      </c>
      <c r="H2871" s="12" t="s">
        <v>142</v>
      </c>
      <c r="I2871" s="12" t="s">
        <v>70</v>
      </c>
      <c r="J2871" s="14" t="s">
        <v>24</v>
      </c>
      <c r="K2871" t="str">
        <f>_xlfn.XLOOKUP(A2871,attrition_cleaned!$A:$A,attrition_cleaned!$B:$B,"Missing")</f>
        <v>No</v>
      </c>
      <c r="L2871" s="13"/>
      <c r="M2871">
        <f>_xlfn.XLOOKUP(A2871,compensation_cleaned!$A:$A,compensation_cleaned!$B:$B,"Missing")</f>
        <v>414722</v>
      </c>
      <c r="N2871">
        <f>_xlfn.XLOOKUP(A2871,compensation_cleaned!$A:$A,compensation_cleaned!$C:$C,"Missing")</f>
        <v>61296</v>
      </c>
      <c r="O2871" t="str">
        <f>_xlfn.XLOOKUP(A2871,compensation_cleaned!$A:$A,compensation_cleaned!$D:$D,"Missing")</f>
        <v>L1</v>
      </c>
      <c r="P2871">
        <f>_xlfn.XLOOKUP(A2871,engagement_pivot!$A:$A,engagement_pivot!$B:$B,"Missing")</f>
        <v>4.333333333333333</v>
      </c>
      <c r="Q2871" t="str">
        <f>IF(
  _xlfn.XLOOKUP(A2871, engagement_pivot!A:A, engagement_pivot!C:C, 0) &gt; 0,
  "Yes",
  "No"
)</f>
        <v>Yes</v>
      </c>
      <c r="R2871">
        <f t="shared" si="220"/>
        <v>29</v>
      </c>
      <c r="S2871" t="str">
        <f t="shared" si="221"/>
        <v>13–36 months</v>
      </c>
      <c r="T2871">
        <f>_xlfn.XLOOKUP(A2871,performance_pivot!$A:$A,performance_pivot!$B:$B,"Missing")</f>
        <v>3.3333333333333335</v>
      </c>
      <c r="U2871">
        <f>_xlfn.XLOOKUP(A2871,compensation_cleaned!$A:$A,compensation_cleaned!$F:$F,"Missing")</f>
        <v>499723.03723404254</v>
      </c>
      <c r="V2871" t="str">
        <f t="shared" si="222"/>
        <v>Below Avg Pay</v>
      </c>
      <c r="W2871" t="str">
        <f t="shared" si="223"/>
        <v>Low/Avg Performer</v>
      </c>
      <c r="Y2871" t="str">
        <f t="shared" si="224"/>
        <v>Low Pay &amp; Low Performance</v>
      </c>
    </row>
    <row r="2872" spans="1:25">
      <c r="A2872" s="7" t="s">
        <v>3058</v>
      </c>
      <c r="B2872" s="8" t="s">
        <v>11</v>
      </c>
      <c r="C2872" s="8">
        <v>36</v>
      </c>
      <c r="D2872" s="8" t="s">
        <v>12</v>
      </c>
      <c r="E2872" s="8" t="s">
        <v>33</v>
      </c>
      <c r="F2872" s="8" t="s">
        <v>34</v>
      </c>
      <c r="G2872" s="9">
        <v>44152</v>
      </c>
      <c r="H2872" s="8" t="s">
        <v>656</v>
      </c>
      <c r="I2872" s="8" t="s">
        <v>45</v>
      </c>
      <c r="J2872" s="10" t="s">
        <v>24</v>
      </c>
      <c r="K2872" t="str">
        <f>_xlfn.XLOOKUP(A2872,attrition_cleaned!$A:$A,attrition_cleaned!$B:$B,"Missing")</f>
        <v>No</v>
      </c>
      <c r="L2872" s="9"/>
      <c r="M2872">
        <f>_xlfn.XLOOKUP(A2872,compensation_cleaned!$A:$A,compensation_cleaned!$B:$B,"Missing")</f>
        <v>437235</v>
      </c>
      <c r="N2872">
        <f>_xlfn.XLOOKUP(A2872,compensation_cleaned!$A:$A,compensation_cleaned!$C:$C,"Missing")</f>
        <v>60587</v>
      </c>
      <c r="O2872" t="str">
        <f>_xlfn.XLOOKUP(A2872,compensation_cleaned!$A:$A,compensation_cleaned!$D:$D,"Missing")</f>
        <v>L1</v>
      </c>
      <c r="P2872">
        <f>_xlfn.XLOOKUP(A2872,engagement_pivot!$A:$A,engagement_pivot!$B:$B,"Missing")</f>
        <v>1.5</v>
      </c>
      <c r="Q2872" t="str">
        <f>IF(
  _xlfn.XLOOKUP(A2872, engagement_pivot!A:A, engagement_pivot!C:C, 0) &gt; 0,
  "Yes",
  "No"
)</f>
        <v>Yes</v>
      </c>
      <c r="R2872">
        <f t="shared" si="220"/>
        <v>37</v>
      </c>
      <c r="S2872" t="str">
        <f t="shared" si="221"/>
        <v>37+ months</v>
      </c>
      <c r="T2872">
        <f>_xlfn.XLOOKUP(A2872,performance_pivot!$A:$A,performance_pivot!$B:$B,"Missing")</f>
        <v>4</v>
      </c>
      <c r="U2872">
        <f>_xlfn.XLOOKUP(A2872,compensation_cleaned!$A:$A,compensation_cleaned!$F:$F,"Missing")</f>
        <v>499723.03723404254</v>
      </c>
      <c r="V2872" t="str">
        <f t="shared" si="222"/>
        <v>Below Avg Pay</v>
      </c>
      <c r="W2872" t="str">
        <f t="shared" si="223"/>
        <v>High Performer</v>
      </c>
      <c r="Y2872" t="str">
        <f t="shared" si="224"/>
        <v>Underpaid High Performer</v>
      </c>
    </row>
    <row r="2873" spans="1:25">
      <c r="A2873" s="11" t="s">
        <v>3059</v>
      </c>
      <c r="B2873" s="12" t="s">
        <v>11</v>
      </c>
      <c r="C2873" s="12">
        <v>40</v>
      </c>
      <c r="D2873" s="12" t="s">
        <v>12</v>
      </c>
      <c r="E2873" s="12" t="s">
        <v>13</v>
      </c>
      <c r="F2873" s="12" t="s">
        <v>14</v>
      </c>
      <c r="G2873" s="13">
        <v>44960</v>
      </c>
      <c r="H2873" s="12" t="s">
        <v>767</v>
      </c>
      <c r="I2873" s="12" t="s">
        <v>23</v>
      </c>
      <c r="J2873" s="14" t="s">
        <v>24</v>
      </c>
      <c r="K2873" t="str">
        <f>_xlfn.XLOOKUP(A2873,attrition_cleaned!$A:$A,attrition_cleaned!$B:$B,"Missing")</f>
        <v>No</v>
      </c>
      <c r="L2873" s="13"/>
      <c r="M2873">
        <f>_xlfn.XLOOKUP(A2873,compensation_cleaned!$A:$A,compensation_cleaned!$B:$B,"Missing")</f>
        <v>536765</v>
      </c>
      <c r="N2873">
        <f>_xlfn.XLOOKUP(A2873,compensation_cleaned!$A:$A,compensation_cleaned!$C:$C,"Missing")</f>
        <v>43929</v>
      </c>
      <c r="O2873" t="str">
        <f>_xlfn.XLOOKUP(A2873,compensation_cleaned!$A:$A,compensation_cleaned!$D:$D,"Missing")</f>
        <v>L1</v>
      </c>
      <c r="P2873">
        <f>_xlfn.XLOOKUP(A2873,engagement_pivot!$A:$A,engagement_pivot!$B:$B,"Missing")</f>
        <v>3.3333333333333335</v>
      </c>
      <c r="Q2873" t="str">
        <f>IF(
  _xlfn.XLOOKUP(A2873, engagement_pivot!A:A, engagement_pivot!C:C, 0) &gt; 0,
  "Yes",
  "No"
)</f>
        <v>Yes</v>
      </c>
      <c r="R2873">
        <f t="shared" si="220"/>
        <v>10</v>
      </c>
      <c r="S2873" t="str">
        <f t="shared" si="221"/>
        <v>0–12 months</v>
      </c>
      <c r="T2873">
        <f>_xlfn.XLOOKUP(A2873,performance_pivot!$A:$A,performance_pivot!$B:$B,"Missing")</f>
        <v>4</v>
      </c>
      <c r="U2873">
        <f>_xlfn.XLOOKUP(A2873,compensation_cleaned!$A:$A,compensation_cleaned!$F:$F,"Missing")</f>
        <v>499723.03723404254</v>
      </c>
      <c r="V2873" t="str">
        <f t="shared" si="222"/>
        <v>Above Avg Pay</v>
      </c>
      <c r="W2873" t="str">
        <f t="shared" si="223"/>
        <v>High Performer</v>
      </c>
      <c r="Y2873" t="str">
        <f t="shared" si="224"/>
        <v>Well Aligned</v>
      </c>
    </row>
    <row r="2874" spans="1:25">
      <c r="A2874" s="7" t="s">
        <v>3060</v>
      </c>
      <c r="B2874" s="8" t="s">
        <v>11</v>
      </c>
      <c r="C2874" s="8">
        <v>23</v>
      </c>
      <c r="D2874" s="8" t="s">
        <v>12</v>
      </c>
      <c r="E2874" s="8" t="s">
        <v>26</v>
      </c>
      <c r="F2874" s="8" t="s">
        <v>27</v>
      </c>
      <c r="G2874" s="9">
        <v>42856</v>
      </c>
      <c r="H2874" s="8" t="s">
        <v>284</v>
      </c>
      <c r="I2874" s="8" t="s">
        <v>70</v>
      </c>
      <c r="J2874" s="10" t="s">
        <v>17</v>
      </c>
      <c r="K2874" t="str">
        <f>_xlfn.XLOOKUP(A2874,attrition_cleaned!$A:$A,attrition_cleaned!$B:$B,"Missing")</f>
        <v>Yes</v>
      </c>
      <c r="L2874" s="9">
        <v>44067</v>
      </c>
      <c r="M2874">
        <f>_xlfn.XLOOKUP(A2874,compensation_cleaned!$A:$A,compensation_cleaned!$B:$B,"Missing")</f>
        <v>946379</v>
      </c>
      <c r="N2874">
        <f>_xlfn.XLOOKUP(A2874,compensation_cleaned!$A:$A,compensation_cleaned!$C:$C,"Missing")</f>
        <v>129864</v>
      </c>
      <c r="O2874" t="str">
        <f>_xlfn.XLOOKUP(A2874,compensation_cleaned!$A:$A,compensation_cleaned!$D:$D,"Missing")</f>
        <v>L3</v>
      </c>
      <c r="P2874">
        <f>_xlfn.XLOOKUP(A2874,engagement_pivot!$A:$A,engagement_pivot!$B:$B,"Missing")</f>
        <v>2.5</v>
      </c>
      <c r="Q2874" t="str">
        <f>IF(
  _xlfn.XLOOKUP(A2874, engagement_pivot!A:A, engagement_pivot!C:C, 0) &gt; 0,
  "Yes",
  "No"
)</f>
        <v>Yes</v>
      </c>
      <c r="R2874">
        <f t="shared" si="220"/>
        <v>39</v>
      </c>
      <c r="S2874" t="str">
        <f t="shared" si="221"/>
        <v>37+ months</v>
      </c>
      <c r="T2874">
        <f>_xlfn.XLOOKUP(A2874,performance_pivot!$A:$A,performance_pivot!$B:$B,"Missing")</f>
        <v>4</v>
      </c>
      <c r="U2874">
        <f>_xlfn.XLOOKUP(A2874,compensation_cleaned!$A:$A,compensation_cleaned!$F:$F,"Missing")</f>
        <v>1044648.4727722772</v>
      </c>
      <c r="V2874" t="str">
        <f t="shared" si="222"/>
        <v>Below Avg Pay</v>
      </c>
      <c r="W2874" t="str">
        <f t="shared" si="223"/>
        <v>High Performer</v>
      </c>
      <c r="Y2874" t="str">
        <f t="shared" si="224"/>
        <v>Underpaid High Performer</v>
      </c>
    </row>
    <row r="2875" spans="1:25">
      <c r="A2875" s="11" t="s">
        <v>3061</v>
      </c>
      <c r="B2875" s="12" t="s">
        <v>19</v>
      </c>
      <c r="C2875" s="12">
        <v>23</v>
      </c>
      <c r="D2875" s="12" t="s">
        <v>12</v>
      </c>
      <c r="E2875" s="12" t="s">
        <v>37</v>
      </c>
      <c r="F2875" s="12" t="s">
        <v>38</v>
      </c>
      <c r="G2875" s="13">
        <v>44248</v>
      </c>
      <c r="H2875" s="12" t="s">
        <v>743</v>
      </c>
      <c r="I2875" s="12" t="s">
        <v>45</v>
      </c>
      <c r="J2875" s="14" t="s">
        <v>17</v>
      </c>
      <c r="K2875" t="str">
        <f>_xlfn.XLOOKUP(A2875,attrition_cleaned!$A:$A,attrition_cleaned!$B:$B,"Missing")</f>
        <v>No</v>
      </c>
      <c r="L2875" s="13"/>
      <c r="M2875">
        <f>_xlfn.XLOOKUP(A2875,compensation_cleaned!$A:$A,compensation_cleaned!$B:$B,"Missing")</f>
        <v>1238688</v>
      </c>
      <c r="N2875">
        <f>_xlfn.XLOOKUP(A2875,compensation_cleaned!$A:$A,compensation_cleaned!$C:$C,"Missing")</f>
        <v>94617</v>
      </c>
      <c r="O2875" t="str">
        <f>_xlfn.XLOOKUP(A2875,compensation_cleaned!$A:$A,compensation_cleaned!$D:$D,"Missing")</f>
        <v>L4</v>
      </c>
      <c r="P2875">
        <f>_xlfn.XLOOKUP(A2875,engagement_pivot!$A:$A,engagement_pivot!$B:$B,"Missing")</f>
        <v>3</v>
      </c>
      <c r="Q2875" t="str">
        <f>IF(
  _xlfn.XLOOKUP(A2875, engagement_pivot!A:A, engagement_pivot!C:C, 0) &gt; 0,
  "Yes",
  "No"
)</f>
        <v>Yes</v>
      </c>
      <c r="R2875">
        <f t="shared" si="220"/>
        <v>34</v>
      </c>
      <c r="S2875" t="str">
        <f t="shared" si="221"/>
        <v>13–36 months</v>
      </c>
      <c r="T2875">
        <f>_xlfn.XLOOKUP(A2875,performance_pivot!$A:$A,performance_pivot!$B:$B,"Missing")</f>
        <v>3.5</v>
      </c>
      <c r="U2875">
        <f>_xlfn.XLOOKUP(A2875,compensation_cleaned!$A:$A,compensation_cleaned!$F:$F,"Missing")</f>
        <v>1044648.4727722772</v>
      </c>
      <c r="V2875" t="str">
        <f t="shared" si="222"/>
        <v>Above Avg Pay</v>
      </c>
      <c r="W2875" t="str">
        <f t="shared" si="223"/>
        <v>Low/Avg Performer</v>
      </c>
      <c r="Y2875" t="str">
        <f t="shared" si="224"/>
        <v>Overpaid Low Performer</v>
      </c>
    </row>
    <row r="2876" spans="1:25">
      <c r="A2876" s="7" t="s">
        <v>3062</v>
      </c>
      <c r="B2876" s="8" t="s">
        <v>19</v>
      </c>
      <c r="C2876" s="8">
        <v>41</v>
      </c>
      <c r="D2876" s="8" t="s">
        <v>12</v>
      </c>
      <c r="E2876" s="8" t="s">
        <v>13</v>
      </c>
      <c r="F2876" s="8" t="s">
        <v>21</v>
      </c>
      <c r="G2876" s="9">
        <v>43479</v>
      </c>
      <c r="H2876" s="8" t="s">
        <v>429</v>
      </c>
      <c r="I2876" s="8" t="s">
        <v>23</v>
      </c>
      <c r="J2876" s="10" t="s">
        <v>24</v>
      </c>
      <c r="K2876" t="str">
        <f>_xlfn.XLOOKUP(A2876,attrition_cleaned!$A:$A,attrition_cleaned!$B:$B,"Missing")</f>
        <v>No</v>
      </c>
      <c r="L2876" s="9"/>
      <c r="M2876">
        <f>_xlfn.XLOOKUP(A2876,compensation_cleaned!$A:$A,compensation_cleaned!$B:$B,"Missing")</f>
        <v>913054</v>
      </c>
      <c r="N2876">
        <f>_xlfn.XLOOKUP(A2876,compensation_cleaned!$A:$A,compensation_cleaned!$C:$C,"Missing")</f>
        <v>66006</v>
      </c>
      <c r="O2876" t="str">
        <f>_xlfn.XLOOKUP(A2876,compensation_cleaned!$A:$A,compensation_cleaned!$D:$D,"Missing")</f>
        <v>L3</v>
      </c>
      <c r="P2876">
        <f>_xlfn.XLOOKUP(A2876,engagement_pivot!$A:$A,engagement_pivot!$B:$B,"Missing")</f>
        <v>3</v>
      </c>
      <c r="Q2876" t="str">
        <f>IF(
  _xlfn.XLOOKUP(A2876, engagement_pivot!A:A, engagement_pivot!C:C, 0) &gt; 0,
  "Yes",
  "No"
)</f>
        <v>Yes</v>
      </c>
      <c r="R2876">
        <f t="shared" si="220"/>
        <v>59</v>
      </c>
      <c r="S2876" t="str">
        <f t="shared" si="221"/>
        <v>37+ months</v>
      </c>
      <c r="T2876">
        <f>_xlfn.XLOOKUP(A2876,performance_pivot!$A:$A,performance_pivot!$B:$B,"Missing")</f>
        <v>2.5</v>
      </c>
      <c r="U2876">
        <f>_xlfn.XLOOKUP(A2876,compensation_cleaned!$A:$A,compensation_cleaned!$F:$F,"Missing")</f>
        <v>1044648.4727722772</v>
      </c>
      <c r="V2876" t="str">
        <f t="shared" si="222"/>
        <v>Below Avg Pay</v>
      </c>
      <c r="W2876" t="str">
        <f t="shared" si="223"/>
        <v>Low/Avg Performer</v>
      </c>
      <c r="Y2876" t="str">
        <f t="shared" si="224"/>
        <v>Low Pay &amp; Low Performance</v>
      </c>
    </row>
    <row r="2877" spans="1:25">
      <c r="A2877" s="11" t="s">
        <v>3063</v>
      </c>
      <c r="B2877" s="12" t="s">
        <v>11</v>
      </c>
      <c r="C2877" s="12">
        <v>33</v>
      </c>
      <c r="D2877" s="12" t="s">
        <v>12</v>
      </c>
      <c r="E2877" s="12" t="s">
        <v>33</v>
      </c>
      <c r="F2877" s="12" t="s">
        <v>112</v>
      </c>
      <c r="G2877" s="13">
        <v>44447</v>
      </c>
      <c r="H2877" s="12" t="s">
        <v>247</v>
      </c>
      <c r="I2877" s="12" t="s">
        <v>45</v>
      </c>
      <c r="J2877" s="14" t="s">
        <v>17</v>
      </c>
      <c r="K2877" t="str">
        <f>_xlfn.XLOOKUP(A2877,attrition_cleaned!$A:$A,attrition_cleaned!$B:$B,"Missing")</f>
        <v>Yes</v>
      </c>
      <c r="L2877" s="13">
        <v>46088</v>
      </c>
      <c r="M2877">
        <f>_xlfn.XLOOKUP(A2877,compensation_cleaned!$A:$A,compensation_cleaned!$B:$B,"Missing")</f>
        <v>753841</v>
      </c>
      <c r="N2877">
        <f>_xlfn.XLOOKUP(A2877,compensation_cleaned!$A:$A,compensation_cleaned!$C:$C,"Missing")</f>
        <v>97581</v>
      </c>
      <c r="O2877" t="str">
        <f>_xlfn.XLOOKUP(A2877,compensation_cleaned!$A:$A,compensation_cleaned!$D:$D,"Missing")</f>
        <v>L2</v>
      </c>
      <c r="P2877">
        <f>_xlfn.XLOOKUP(A2877,engagement_pivot!$A:$A,engagement_pivot!$B:$B,"Missing")</f>
        <v>2</v>
      </c>
      <c r="Q2877" t="str">
        <f>IF(
  _xlfn.XLOOKUP(A2877, engagement_pivot!A:A, engagement_pivot!C:C, 0) &gt; 0,
  "Yes",
  "No"
)</f>
        <v>Yes</v>
      </c>
      <c r="R2877">
        <f t="shared" si="220"/>
        <v>53</v>
      </c>
      <c r="S2877" t="str">
        <f t="shared" si="221"/>
        <v>37+ months</v>
      </c>
      <c r="T2877">
        <f>_xlfn.XLOOKUP(A2877,performance_pivot!$A:$A,performance_pivot!$B:$B,"Missing")</f>
        <v>4.333333333333333</v>
      </c>
      <c r="U2877">
        <f>_xlfn.XLOOKUP(A2877,compensation_cleaned!$A:$A,compensation_cleaned!$F:$F,"Missing")</f>
        <v>746435.40070921986</v>
      </c>
      <c r="V2877" t="str">
        <f t="shared" si="222"/>
        <v>Above Avg Pay</v>
      </c>
      <c r="W2877" t="str">
        <f t="shared" si="223"/>
        <v>High Performer</v>
      </c>
      <c r="Y2877" t="str">
        <f t="shared" si="224"/>
        <v>Well Aligned</v>
      </c>
    </row>
    <row r="2878" spans="1:25">
      <c r="A2878" s="7" t="s">
        <v>3064</v>
      </c>
      <c r="B2878" s="8" t="s">
        <v>19</v>
      </c>
      <c r="C2878" s="8">
        <v>24</v>
      </c>
      <c r="D2878" s="8" t="s">
        <v>12</v>
      </c>
      <c r="E2878" s="8" t="s">
        <v>26</v>
      </c>
      <c r="F2878" s="8" t="s">
        <v>27</v>
      </c>
      <c r="G2878" s="9">
        <v>43525</v>
      </c>
      <c r="H2878" s="8" t="s">
        <v>173</v>
      </c>
      <c r="I2878" s="8" t="s">
        <v>70</v>
      </c>
      <c r="J2878" s="10" t="s">
        <v>24</v>
      </c>
      <c r="K2878" t="str">
        <f>_xlfn.XLOOKUP(A2878,attrition_cleaned!$A:$A,attrition_cleaned!$B:$B,"Missing")</f>
        <v>No</v>
      </c>
      <c r="L2878" s="9"/>
      <c r="M2878">
        <f>_xlfn.XLOOKUP(A2878,compensation_cleaned!$A:$A,compensation_cleaned!$B:$B,"Missing")</f>
        <v>677506</v>
      </c>
      <c r="N2878">
        <f>_xlfn.XLOOKUP(A2878,compensation_cleaned!$A:$A,compensation_cleaned!$C:$C,"Missing")</f>
        <v>43447</v>
      </c>
      <c r="O2878" t="str">
        <f>_xlfn.XLOOKUP(A2878,compensation_cleaned!$A:$A,compensation_cleaned!$D:$D,"Missing")</f>
        <v>L2</v>
      </c>
      <c r="P2878">
        <f>_xlfn.XLOOKUP(A2878,engagement_pivot!$A:$A,engagement_pivot!$B:$B,"Missing")</f>
        <v>3.5</v>
      </c>
      <c r="Q2878" t="str">
        <f>IF(
  _xlfn.XLOOKUP(A2878, engagement_pivot!A:A, engagement_pivot!C:C, 0) &gt; 0,
  "Yes",
  "No"
)</f>
        <v>Yes</v>
      </c>
      <c r="R2878">
        <f t="shared" si="220"/>
        <v>57</v>
      </c>
      <c r="S2878" t="str">
        <f t="shared" si="221"/>
        <v>37+ months</v>
      </c>
      <c r="T2878">
        <f>_xlfn.XLOOKUP(A2878,performance_pivot!$A:$A,performance_pivot!$B:$B,"Missing")</f>
        <v>3.25</v>
      </c>
      <c r="U2878">
        <f>_xlfn.XLOOKUP(A2878,compensation_cleaned!$A:$A,compensation_cleaned!$F:$F,"Missing")</f>
        <v>746435.40070921986</v>
      </c>
      <c r="V2878" t="str">
        <f t="shared" si="222"/>
        <v>Below Avg Pay</v>
      </c>
      <c r="W2878" t="str">
        <f t="shared" si="223"/>
        <v>Low/Avg Performer</v>
      </c>
      <c r="Y2878" t="str">
        <f t="shared" si="224"/>
        <v>Low Pay &amp; Low Performance</v>
      </c>
    </row>
    <row r="2879" spans="1:25">
      <c r="A2879" s="11" t="s">
        <v>3065</v>
      </c>
      <c r="B2879" s="12" t="s">
        <v>19</v>
      </c>
      <c r="C2879" s="12">
        <v>27</v>
      </c>
      <c r="D2879" s="12" t="s">
        <v>12</v>
      </c>
      <c r="E2879" s="12" t="s">
        <v>13</v>
      </c>
      <c r="F2879" s="12" t="s">
        <v>14</v>
      </c>
      <c r="G2879" s="13">
        <v>44284</v>
      </c>
      <c r="H2879" s="12" t="s">
        <v>231</v>
      </c>
      <c r="I2879" s="12" t="s">
        <v>45</v>
      </c>
      <c r="J2879" s="14" t="s">
        <v>24</v>
      </c>
      <c r="K2879" t="str">
        <f>_xlfn.XLOOKUP(A2879,attrition_cleaned!$A:$A,attrition_cleaned!$B:$B,"Missing")</f>
        <v>Yes</v>
      </c>
      <c r="L2879" s="13">
        <v>44970</v>
      </c>
      <c r="M2879">
        <f>_xlfn.XLOOKUP(A2879,compensation_cleaned!$A:$A,compensation_cleaned!$B:$B,"Missing")</f>
        <v>419016</v>
      </c>
      <c r="N2879">
        <f>_xlfn.XLOOKUP(A2879,compensation_cleaned!$A:$A,compensation_cleaned!$C:$C,"Missing")</f>
        <v>29221</v>
      </c>
      <c r="O2879" t="str">
        <f>_xlfn.XLOOKUP(A2879,compensation_cleaned!$A:$A,compensation_cleaned!$D:$D,"Missing")</f>
        <v>L1</v>
      </c>
      <c r="P2879">
        <f>_xlfn.XLOOKUP(A2879,engagement_pivot!$A:$A,engagement_pivot!$B:$B,"Missing")</f>
        <v>3.3333333333333335</v>
      </c>
      <c r="Q2879" t="str">
        <f>IF(
  _xlfn.XLOOKUP(A2879, engagement_pivot!A:A, engagement_pivot!C:C, 0) &gt; 0,
  "Yes",
  "No"
)</f>
        <v>Yes</v>
      </c>
      <c r="R2879">
        <f t="shared" si="220"/>
        <v>22</v>
      </c>
      <c r="S2879" t="str">
        <f t="shared" si="221"/>
        <v>13–36 months</v>
      </c>
      <c r="T2879">
        <f>_xlfn.XLOOKUP(A2879,performance_pivot!$A:$A,performance_pivot!$B:$B,"Missing")</f>
        <v>2.5</v>
      </c>
      <c r="U2879">
        <f>_xlfn.XLOOKUP(A2879,compensation_cleaned!$A:$A,compensation_cleaned!$F:$F,"Missing")</f>
        <v>499723.03723404254</v>
      </c>
      <c r="V2879" t="str">
        <f t="shared" si="222"/>
        <v>Below Avg Pay</v>
      </c>
      <c r="W2879" t="str">
        <f t="shared" si="223"/>
        <v>Low/Avg Performer</v>
      </c>
      <c r="Y2879" t="str">
        <f t="shared" si="224"/>
        <v>Low Pay &amp; Low Performance</v>
      </c>
    </row>
    <row r="2880" spans="1:25">
      <c r="A2880" s="7" t="s">
        <v>3066</v>
      </c>
      <c r="B2880" s="8" t="s">
        <v>19</v>
      </c>
      <c r="C2880" s="8">
        <v>29</v>
      </c>
      <c r="D2880" s="8" t="s">
        <v>12</v>
      </c>
      <c r="E2880" s="8" t="s">
        <v>33</v>
      </c>
      <c r="F2880" s="8" t="s">
        <v>34</v>
      </c>
      <c r="G2880" s="9">
        <v>43112</v>
      </c>
      <c r="H2880" s="8" t="s">
        <v>140</v>
      </c>
      <c r="I2880" s="8" t="s">
        <v>45</v>
      </c>
      <c r="J2880" s="10" t="s">
        <v>24</v>
      </c>
      <c r="K2880" t="str">
        <f>_xlfn.XLOOKUP(A2880,attrition_cleaned!$A:$A,attrition_cleaned!$B:$B,"Missing")</f>
        <v>No</v>
      </c>
      <c r="L2880" s="9"/>
      <c r="M2880">
        <f>_xlfn.XLOOKUP(A2880,compensation_cleaned!$A:$A,compensation_cleaned!$B:$B,"Missing")</f>
        <v>2047959</v>
      </c>
      <c r="N2880">
        <f>_xlfn.XLOOKUP(A2880,compensation_cleaned!$A:$A,compensation_cleaned!$C:$C,"Missing")</f>
        <v>234938</v>
      </c>
      <c r="O2880" t="str">
        <f>_xlfn.XLOOKUP(A2880,compensation_cleaned!$A:$A,compensation_cleaned!$D:$D,"Missing")</f>
        <v>L5</v>
      </c>
      <c r="P2880">
        <f>_xlfn.XLOOKUP(A2880,engagement_pivot!$A:$A,engagement_pivot!$B:$B,"Missing")</f>
        <v>4</v>
      </c>
      <c r="Q2880" t="str">
        <f>IF(
  _xlfn.XLOOKUP(A2880, engagement_pivot!A:A, engagement_pivot!C:C, 0) &gt; 0,
  "Yes",
  "No"
)</f>
        <v>Yes</v>
      </c>
      <c r="R2880">
        <f t="shared" si="220"/>
        <v>71</v>
      </c>
      <c r="S2880" t="str">
        <f t="shared" si="221"/>
        <v>37+ months</v>
      </c>
      <c r="T2880">
        <f>_xlfn.XLOOKUP(A2880,performance_pivot!$A:$A,performance_pivot!$B:$B,"Missing")</f>
        <v>3</v>
      </c>
      <c r="U2880">
        <f>_xlfn.XLOOKUP(A2880,compensation_cleaned!$A:$A,compensation_cleaned!$F:$F,"Missing")</f>
        <v>1044648.4727722772</v>
      </c>
      <c r="V2880" t="str">
        <f t="shared" si="222"/>
        <v>Above Avg Pay</v>
      </c>
      <c r="W2880" t="str">
        <f t="shared" si="223"/>
        <v>Low/Avg Performer</v>
      </c>
      <c r="Y2880" t="str">
        <f t="shared" si="224"/>
        <v>Overpaid Low Performer</v>
      </c>
    </row>
    <row r="2881" spans="1:25">
      <c r="A2881" s="11" t="s">
        <v>3067</v>
      </c>
      <c r="B2881" s="12" t="s">
        <v>11</v>
      </c>
      <c r="C2881" s="12">
        <v>25</v>
      </c>
      <c r="D2881" s="12" t="s">
        <v>20</v>
      </c>
      <c r="E2881" s="12" t="s">
        <v>37</v>
      </c>
      <c r="F2881" s="12" t="s">
        <v>43</v>
      </c>
      <c r="G2881" s="13">
        <v>44510</v>
      </c>
      <c r="H2881" s="12" t="s">
        <v>552</v>
      </c>
      <c r="I2881" s="12" t="s">
        <v>31</v>
      </c>
      <c r="J2881" s="14" t="s">
        <v>17</v>
      </c>
      <c r="K2881" t="str">
        <f>_xlfn.XLOOKUP(A2881,attrition_cleaned!$A:$A,attrition_cleaned!$B:$B,"Missing")</f>
        <v>No</v>
      </c>
      <c r="L2881" s="13"/>
      <c r="M2881">
        <f>_xlfn.XLOOKUP(A2881,compensation_cleaned!$A:$A,compensation_cleaned!$B:$B,"Missing")</f>
        <v>714667</v>
      </c>
      <c r="N2881">
        <f>_xlfn.XLOOKUP(A2881,compensation_cleaned!$A:$A,compensation_cleaned!$C:$C,"Missing")</f>
        <v>89800</v>
      </c>
      <c r="O2881" t="str">
        <f>_xlfn.XLOOKUP(A2881,compensation_cleaned!$A:$A,compensation_cleaned!$D:$D,"Missing")</f>
        <v>L2</v>
      </c>
      <c r="P2881">
        <f>_xlfn.XLOOKUP(A2881,engagement_pivot!$A:$A,engagement_pivot!$B:$B,"Missing")</f>
        <v>1</v>
      </c>
      <c r="Q2881" t="str">
        <f>IF(
  _xlfn.XLOOKUP(A2881, engagement_pivot!A:A, engagement_pivot!C:C, 0) &gt; 0,
  "Yes",
  "No"
)</f>
        <v>Yes</v>
      </c>
      <c r="R2881">
        <f t="shared" si="220"/>
        <v>25</v>
      </c>
      <c r="S2881" t="str">
        <f t="shared" si="221"/>
        <v>13–36 months</v>
      </c>
      <c r="T2881">
        <f>_xlfn.XLOOKUP(A2881,performance_pivot!$A:$A,performance_pivot!$B:$B,"Missing")</f>
        <v>2</v>
      </c>
      <c r="U2881">
        <f>_xlfn.XLOOKUP(A2881,compensation_cleaned!$A:$A,compensation_cleaned!$F:$F,"Missing")</f>
        <v>746435.40070921986</v>
      </c>
      <c r="V2881" t="str">
        <f t="shared" si="222"/>
        <v>Below Avg Pay</v>
      </c>
      <c r="W2881" t="str">
        <f t="shared" si="223"/>
        <v>Low/Avg Performer</v>
      </c>
      <c r="Y2881" t="str">
        <f t="shared" si="224"/>
        <v>Low Pay &amp; Low Performance</v>
      </c>
    </row>
    <row r="2882" spans="1:25">
      <c r="A2882" s="7" t="s">
        <v>3068</v>
      </c>
      <c r="B2882" s="8" t="s">
        <v>11</v>
      </c>
      <c r="C2882" s="8">
        <v>38</v>
      </c>
      <c r="D2882" s="8" t="s">
        <v>12</v>
      </c>
      <c r="E2882" s="8" t="s">
        <v>13</v>
      </c>
      <c r="F2882" s="8" t="s">
        <v>14</v>
      </c>
      <c r="G2882" s="9">
        <v>42904</v>
      </c>
      <c r="H2882" s="8" t="s">
        <v>55</v>
      </c>
      <c r="I2882" s="8" t="s">
        <v>70</v>
      </c>
      <c r="J2882" s="10" t="s">
        <v>24</v>
      </c>
      <c r="K2882" t="str">
        <f>_xlfn.XLOOKUP(A2882,attrition_cleaned!$A:$A,attrition_cleaned!$B:$B,"Missing")</f>
        <v>No</v>
      </c>
      <c r="L2882" s="9"/>
      <c r="M2882">
        <f>_xlfn.XLOOKUP(A2882,compensation_cleaned!$A:$A,compensation_cleaned!$B:$B,"Missing")</f>
        <v>940800</v>
      </c>
      <c r="N2882">
        <f>_xlfn.XLOOKUP(A2882,compensation_cleaned!$A:$A,compensation_cleaned!$C:$C,"Missing")</f>
        <v>108010</v>
      </c>
      <c r="O2882" t="str">
        <f>_xlfn.XLOOKUP(A2882,compensation_cleaned!$A:$A,compensation_cleaned!$D:$D,"Missing")</f>
        <v>L3</v>
      </c>
      <c r="P2882">
        <f>_xlfn.XLOOKUP(A2882,engagement_pivot!$A:$A,engagement_pivot!$B:$B,"Missing")</f>
        <v>3</v>
      </c>
      <c r="Q2882" t="str">
        <f>IF(
  _xlfn.XLOOKUP(A2882, engagement_pivot!A:A, engagement_pivot!C:C, 0) &gt; 0,
  "Yes",
  "No"
)</f>
        <v>Yes</v>
      </c>
      <c r="R2882">
        <f t="shared" si="220"/>
        <v>78</v>
      </c>
      <c r="S2882" t="str">
        <f t="shared" si="221"/>
        <v>37+ months</v>
      </c>
      <c r="T2882">
        <f>_xlfn.XLOOKUP(A2882,performance_pivot!$A:$A,performance_pivot!$B:$B,"Missing")</f>
        <v>3</v>
      </c>
      <c r="U2882">
        <f>_xlfn.XLOOKUP(A2882,compensation_cleaned!$A:$A,compensation_cleaned!$F:$F,"Missing")</f>
        <v>1044648.4727722772</v>
      </c>
      <c r="V2882" t="str">
        <f t="shared" si="222"/>
        <v>Below Avg Pay</v>
      </c>
      <c r="W2882" t="str">
        <f t="shared" si="223"/>
        <v>Low/Avg Performer</v>
      </c>
      <c r="Y2882" t="str">
        <f t="shared" si="224"/>
        <v>Low Pay &amp; Low Performance</v>
      </c>
    </row>
    <row r="2883" spans="1:25">
      <c r="A2883" s="11" t="s">
        <v>3069</v>
      </c>
      <c r="B2883" s="12" t="s">
        <v>19</v>
      </c>
      <c r="C2883" s="12">
        <v>28</v>
      </c>
      <c r="D2883" s="12" t="s">
        <v>20</v>
      </c>
      <c r="E2883" s="12" t="s">
        <v>37</v>
      </c>
      <c r="F2883" s="12" t="s">
        <v>43</v>
      </c>
      <c r="G2883" s="13">
        <v>44898</v>
      </c>
      <c r="H2883" s="12" t="s">
        <v>284</v>
      </c>
      <c r="I2883" s="12" t="s">
        <v>23</v>
      </c>
      <c r="J2883" s="14" t="s">
        <v>24</v>
      </c>
      <c r="K2883" t="str">
        <f>_xlfn.XLOOKUP(A2883,attrition_cleaned!$A:$A,attrition_cleaned!$B:$B,"Missing")</f>
        <v>No</v>
      </c>
      <c r="L2883" s="13"/>
      <c r="M2883">
        <f>_xlfn.XLOOKUP(A2883,compensation_cleaned!$A:$A,compensation_cleaned!$B:$B,"Missing")</f>
        <v>727717</v>
      </c>
      <c r="N2883">
        <f>_xlfn.XLOOKUP(A2883,compensation_cleaned!$A:$A,compensation_cleaned!$C:$C,"Missing")</f>
        <v>65048</v>
      </c>
      <c r="O2883" t="str">
        <f>_xlfn.XLOOKUP(A2883,compensation_cleaned!$A:$A,compensation_cleaned!$D:$D,"Missing")</f>
        <v>L2</v>
      </c>
      <c r="P2883">
        <f>_xlfn.XLOOKUP(A2883,engagement_pivot!$A:$A,engagement_pivot!$B:$B,"Missing")</f>
        <v>5</v>
      </c>
      <c r="Q2883" t="str">
        <f>IF(
  _xlfn.XLOOKUP(A2883, engagement_pivot!A:A, engagement_pivot!C:C, 0) &gt; 0,
  "Yes",
  "No"
)</f>
        <v>Yes</v>
      </c>
      <c r="R2883">
        <f t="shared" ref="R2883:R2946" si="225">IF(K2883="Yes",DATEDIF(G2883,L2883,"M"),DATEDIF(G2883,DATE(2023,12,31),"M"))</f>
        <v>12</v>
      </c>
      <c r="S2883" t="str">
        <f t="shared" ref="S2883:S2946" si="226">IF(R2883&lt;=12,"0–12 months",
 IF(R2883&lt;=36,"13–36 months","37+ months"))</f>
        <v>0–12 months</v>
      </c>
      <c r="T2883">
        <f>_xlfn.XLOOKUP(A2883,performance_pivot!$A:$A,performance_pivot!$B:$B,"Missing")</f>
        <v>3</v>
      </c>
      <c r="U2883">
        <f>_xlfn.XLOOKUP(A2883,compensation_cleaned!$A:$A,compensation_cleaned!$F:$F,"Missing")</f>
        <v>746435.40070921986</v>
      </c>
      <c r="V2883" t="str">
        <f t="shared" ref="V2883:V2946" si="227">IF(M2883&gt;U2883,"Above Avg Pay","Below Avg Pay")</f>
        <v>Below Avg Pay</v>
      </c>
      <c r="W2883" t="str">
        <f t="shared" ref="W2883:W2946" si="228">IF(T2883&gt;=4,"High Performer","Low/Avg Performer")</f>
        <v>Low/Avg Performer</v>
      </c>
      <c r="Y2883" t="str">
        <f t="shared" si="224"/>
        <v>Low Pay &amp; Low Performance</v>
      </c>
    </row>
    <row r="2884" spans="1:25">
      <c r="A2884" s="7" t="s">
        <v>3070</v>
      </c>
      <c r="B2884" s="8" t="s">
        <v>19</v>
      </c>
      <c r="C2884" s="8">
        <v>23</v>
      </c>
      <c r="D2884" s="8" t="s">
        <v>20</v>
      </c>
      <c r="E2884" s="8" t="s">
        <v>33</v>
      </c>
      <c r="F2884" s="8" t="s">
        <v>112</v>
      </c>
      <c r="G2884" s="9">
        <v>43837</v>
      </c>
      <c r="H2884" s="8" t="s">
        <v>848</v>
      </c>
      <c r="I2884" s="8" t="s">
        <v>16</v>
      </c>
      <c r="J2884" s="10" t="s">
        <v>24</v>
      </c>
      <c r="K2884" t="str">
        <f>_xlfn.XLOOKUP(A2884,attrition_cleaned!$A:$A,attrition_cleaned!$B:$B,"Missing")</f>
        <v>No</v>
      </c>
      <c r="L2884" s="9"/>
      <c r="M2884">
        <f>_xlfn.XLOOKUP(A2884,compensation_cleaned!$A:$A,compensation_cleaned!$B:$B,"Missing")</f>
        <v>484059</v>
      </c>
      <c r="N2884">
        <f>_xlfn.XLOOKUP(A2884,compensation_cleaned!$A:$A,compensation_cleaned!$C:$C,"Missing")</f>
        <v>71796</v>
      </c>
      <c r="O2884" t="str">
        <f>_xlfn.XLOOKUP(A2884,compensation_cleaned!$A:$A,compensation_cleaned!$D:$D,"Missing")</f>
        <v>L1</v>
      </c>
      <c r="P2884">
        <f>_xlfn.XLOOKUP(A2884,engagement_pivot!$A:$A,engagement_pivot!$B:$B,"Missing")</f>
        <v>4</v>
      </c>
      <c r="Q2884" t="str">
        <f>IF(
  _xlfn.XLOOKUP(A2884, engagement_pivot!A:A, engagement_pivot!C:C, 0) &gt; 0,
  "Yes",
  "No"
)</f>
        <v>Yes</v>
      </c>
      <c r="R2884">
        <f t="shared" si="225"/>
        <v>47</v>
      </c>
      <c r="S2884" t="str">
        <f t="shared" si="226"/>
        <v>37+ months</v>
      </c>
      <c r="T2884">
        <f>_xlfn.XLOOKUP(A2884,performance_pivot!$A:$A,performance_pivot!$B:$B,"Missing")</f>
        <v>3.3333333333333335</v>
      </c>
      <c r="U2884">
        <f>_xlfn.XLOOKUP(A2884,compensation_cleaned!$A:$A,compensation_cleaned!$F:$F,"Missing")</f>
        <v>499723.03723404254</v>
      </c>
      <c r="V2884" t="str">
        <f t="shared" si="227"/>
        <v>Below Avg Pay</v>
      </c>
      <c r="W2884" t="str">
        <f t="shared" si="228"/>
        <v>Low/Avg Performer</v>
      </c>
      <c r="Y2884" t="str">
        <f t="shared" ref="Y2884:Y2947" si="229">IF(
 AND(V2884="Above Avg Pay",W2884="High Performer"),"Well Aligned",
 IF(
  AND(V2884="Below Avg Pay",W2884="High Performer"),"Underpaid High Performer",
  IF(
   AND(V2884="Above Avg Pay",W2884="Low/Avg Performer"),"Overpaid Low Performer",
   "Low Pay &amp; Low Performance"
  )
 )
)</f>
        <v>Low Pay &amp; Low Performance</v>
      </c>
    </row>
    <row r="2885" spans="1:25">
      <c r="A2885" s="11" t="s">
        <v>3071</v>
      </c>
      <c r="B2885" s="12" t="s">
        <v>19</v>
      </c>
      <c r="C2885" s="12">
        <v>37</v>
      </c>
      <c r="D2885" s="12" t="s">
        <v>12</v>
      </c>
      <c r="E2885" s="12" t="s">
        <v>26</v>
      </c>
      <c r="F2885" s="12" t="s">
        <v>27</v>
      </c>
      <c r="G2885" s="13">
        <v>43781</v>
      </c>
      <c r="H2885" s="12" t="s">
        <v>292</v>
      </c>
      <c r="I2885" s="12" t="s">
        <v>16</v>
      </c>
      <c r="J2885" s="14" t="s">
        <v>24</v>
      </c>
      <c r="K2885" t="str">
        <f>_xlfn.XLOOKUP(A2885,attrition_cleaned!$A:$A,attrition_cleaned!$B:$B,"Missing")</f>
        <v>No</v>
      </c>
      <c r="L2885" s="13"/>
      <c r="M2885">
        <f>_xlfn.XLOOKUP(A2885,compensation_cleaned!$A:$A,compensation_cleaned!$B:$B,"Missing")</f>
        <v>2118603</v>
      </c>
      <c r="N2885">
        <f>_xlfn.XLOOKUP(A2885,compensation_cleaned!$A:$A,compensation_cleaned!$C:$C,"Missing")</f>
        <v>250392</v>
      </c>
      <c r="O2885" t="str">
        <f>_xlfn.XLOOKUP(A2885,compensation_cleaned!$A:$A,compensation_cleaned!$D:$D,"Missing")</f>
        <v>L5</v>
      </c>
      <c r="P2885">
        <f>_xlfn.XLOOKUP(A2885,engagement_pivot!$A:$A,engagement_pivot!$B:$B,"Missing")</f>
        <v>2</v>
      </c>
      <c r="Q2885" t="str">
        <f>IF(
  _xlfn.XLOOKUP(A2885, engagement_pivot!A:A, engagement_pivot!C:C, 0) &gt; 0,
  "Yes",
  "No"
)</f>
        <v>Yes</v>
      </c>
      <c r="R2885">
        <f t="shared" si="225"/>
        <v>49</v>
      </c>
      <c r="S2885" t="str">
        <f t="shared" si="226"/>
        <v>37+ months</v>
      </c>
      <c r="T2885">
        <f>_xlfn.XLOOKUP(A2885,performance_pivot!$A:$A,performance_pivot!$B:$B,"Missing")</f>
        <v>5</v>
      </c>
      <c r="U2885">
        <f>_xlfn.XLOOKUP(A2885,compensation_cleaned!$A:$A,compensation_cleaned!$F:$F,"Missing")</f>
        <v>1044648.4727722772</v>
      </c>
      <c r="V2885" t="str">
        <f t="shared" si="227"/>
        <v>Above Avg Pay</v>
      </c>
      <c r="W2885" t="str">
        <f t="shared" si="228"/>
        <v>High Performer</v>
      </c>
      <c r="Y2885" t="str">
        <f t="shared" si="229"/>
        <v>Well Aligned</v>
      </c>
    </row>
    <row r="2886" spans="1:25">
      <c r="A2886" s="7" t="s">
        <v>3072</v>
      </c>
      <c r="B2886" s="8" t="s">
        <v>19</v>
      </c>
      <c r="C2886" s="8">
        <v>23</v>
      </c>
      <c r="D2886" s="8" t="s">
        <v>20</v>
      </c>
      <c r="E2886" s="8" t="s">
        <v>49</v>
      </c>
      <c r="F2886" s="8" t="s">
        <v>68</v>
      </c>
      <c r="G2886" s="9">
        <v>44728</v>
      </c>
      <c r="H2886" s="8" t="s">
        <v>60</v>
      </c>
      <c r="I2886" s="8" t="s">
        <v>31</v>
      </c>
      <c r="J2886" s="10" t="s">
        <v>24</v>
      </c>
      <c r="K2886" t="str">
        <f>_xlfn.XLOOKUP(A2886,attrition_cleaned!$A:$A,attrition_cleaned!$B:$B,"Missing")</f>
        <v>No</v>
      </c>
      <c r="L2886" s="9"/>
      <c r="M2886">
        <f>_xlfn.XLOOKUP(A2886,compensation_cleaned!$A:$A,compensation_cleaned!$B:$B,"Missing")</f>
        <v>732807</v>
      </c>
      <c r="N2886">
        <f>_xlfn.XLOOKUP(A2886,compensation_cleaned!$A:$A,compensation_cleaned!$C:$C,"Missing")</f>
        <v>90645</v>
      </c>
      <c r="O2886" t="str">
        <f>_xlfn.XLOOKUP(A2886,compensation_cleaned!$A:$A,compensation_cleaned!$D:$D,"Missing")</f>
        <v>L2</v>
      </c>
      <c r="P2886">
        <f>_xlfn.XLOOKUP(A2886,engagement_pivot!$A:$A,engagement_pivot!$B:$B,"Missing")</f>
        <v>3.5</v>
      </c>
      <c r="Q2886" t="str">
        <f>IF(
  _xlfn.XLOOKUP(A2886, engagement_pivot!A:A, engagement_pivot!C:C, 0) &gt; 0,
  "Yes",
  "No"
)</f>
        <v>Yes</v>
      </c>
      <c r="R2886">
        <f t="shared" si="225"/>
        <v>18</v>
      </c>
      <c r="S2886" t="str">
        <f t="shared" si="226"/>
        <v>13–36 months</v>
      </c>
      <c r="T2886">
        <f>_xlfn.XLOOKUP(A2886,performance_pivot!$A:$A,performance_pivot!$B:$B,"Missing")</f>
        <v>3.3333333333333335</v>
      </c>
      <c r="U2886">
        <f>_xlfn.XLOOKUP(A2886,compensation_cleaned!$A:$A,compensation_cleaned!$F:$F,"Missing")</f>
        <v>746435.40070921986</v>
      </c>
      <c r="V2886" t="str">
        <f t="shared" si="227"/>
        <v>Below Avg Pay</v>
      </c>
      <c r="W2886" t="str">
        <f t="shared" si="228"/>
        <v>Low/Avg Performer</v>
      </c>
      <c r="Y2886" t="str">
        <f t="shared" si="229"/>
        <v>Low Pay &amp; Low Performance</v>
      </c>
    </row>
    <row r="2887" spans="1:25">
      <c r="A2887" s="11" t="s">
        <v>3073</v>
      </c>
      <c r="B2887" s="12" t="s">
        <v>11</v>
      </c>
      <c r="C2887" s="12">
        <v>24</v>
      </c>
      <c r="D2887" s="12" t="s">
        <v>12</v>
      </c>
      <c r="E2887" s="12" t="s">
        <v>26</v>
      </c>
      <c r="F2887" s="12" t="s">
        <v>27</v>
      </c>
      <c r="G2887" s="13">
        <v>43217</v>
      </c>
      <c r="H2887" s="12" t="s">
        <v>310</v>
      </c>
      <c r="I2887" s="12" t="s">
        <v>31</v>
      </c>
      <c r="J2887" s="14" t="s">
        <v>24</v>
      </c>
      <c r="K2887" t="str">
        <f>_xlfn.XLOOKUP(A2887,attrition_cleaned!$A:$A,attrition_cleaned!$B:$B,"Missing")</f>
        <v>No</v>
      </c>
      <c r="L2887" s="13"/>
      <c r="M2887">
        <f>_xlfn.XLOOKUP(A2887,compensation_cleaned!$A:$A,compensation_cleaned!$B:$B,"Missing")</f>
        <v>861461</v>
      </c>
      <c r="N2887">
        <f>_xlfn.XLOOKUP(A2887,compensation_cleaned!$A:$A,compensation_cleaned!$C:$C,"Missing")</f>
        <v>47293</v>
      </c>
      <c r="O2887" t="str">
        <f>_xlfn.XLOOKUP(A2887,compensation_cleaned!$A:$A,compensation_cleaned!$D:$D,"Missing")</f>
        <v>L2</v>
      </c>
      <c r="P2887">
        <f>_xlfn.XLOOKUP(A2887,engagement_pivot!$A:$A,engagement_pivot!$B:$B,"Missing")</f>
        <v>4</v>
      </c>
      <c r="Q2887" t="str">
        <f>IF(
  _xlfn.XLOOKUP(A2887, engagement_pivot!A:A, engagement_pivot!C:C, 0) &gt; 0,
  "Yes",
  "No"
)</f>
        <v>Yes</v>
      </c>
      <c r="R2887">
        <f t="shared" si="225"/>
        <v>68</v>
      </c>
      <c r="S2887" t="str">
        <f t="shared" si="226"/>
        <v>37+ months</v>
      </c>
      <c r="T2887">
        <f>_xlfn.XLOOKUP(A2887,performance_pivot!$A:$A,performance_pivot!$B:$B,"Missing")</f>
        <v>4.5</v>
      </c>
      <c r="U2887">
        <f>_xlfn.XLOOKUP(A2887,compensation_cleaned!$A:$A,compensation_cleaned!$F:$F,"Missing")</f>
        <v>746435.40070921986</v>
      </c>
      <c r="V2887" t="str">
        <f t="shared" si="227"/>
        <v>Above Avg Pay</v>
      </c>
      <c r="W2887" t="str">
        <f t="shared" si="228"/>
        <v>High Performer</v>
      </c>
      <c r="Y2887" t="str">
        <f t="shared" si="229"/>
        <v>Well Aligned</v>
      </c>
    </row>
    <row r="2888" spans="1:25">
      <c r="A2888" s="7" t="s">
        <v>3074</v>
      </c>
      <c r="B2888" s="8" t="s">
        <v>11</v>
      </c>
      <c r="C2888" s="8">
        <v>23</v>
      </c>
      <c r="D2888" s="8" t="s">
        <v>12</v>
      </c>
      <c r="E2888" s="8" t="s">
        <v>33</v>
      </c>
      <c r="F2888" s="8" t="s">
        <v>34</v>
      </c>
      <c r="G2888" s="9">
        <v>43453</v>
      </c>
      <c r="H2888" s="8" t="s">
        <v>895</v>
      </c>
      <c r="I2888" s="8" t="s">
        <v>16</v>
      </c>
      <c r="J2888" s="10" t="s">
        <v>24</v>
      </c>
      <c r="K2888" t="str">
        <f>_xlfn.XLOOKUP(A2888,attrition_cleaned!$A:$A,attrition_cleaned!$B:$B,"Missing")</f>
        <v>No</v>
      </c>
      <c r="L2888" s="9"/>
      <c r="M2888">
        <f>_xlfn.XLOOKUP(A2888,compensation_cleaned!$A:$A,compensation_cleaned!$B:$B,"Missing")</f>
        <v>1070442</v>
      </c>
      <c r="N2888">
        <f>_xlfn.XLOOKUP(A2888,compensation_cleaned!$A:$A,compensation_cleaned!$C:$C,"Missing")</f>
        <v>135978</v>
      </c>
      <c r="O2888" t="str">
        <f>_xlfn.XLOOKUP(A2888,compensation_cleaned!$A:$A,compensation_cleaned!$D:$D,"Missing")</f>
        <v>L3</v>
      </c>
      <c r="P2888">
        <f>_xlfn.XLOOKUP(A2888,engagement_pivot!$A:$A,engagement_pivot!$B:$B,"Missing")</f>
        <v>3</v>
      </c>
      <c r="Q2888" t="str">
        <f>IF(
  _xlfn.XLOOKUP(A2888, engagement_pivot!A:A, engagement_pivot!C:C, 0) &gt; 0,
  "Yes",
  "No"
)</f>
        <v>Yes</v>
      </c>
      <c r="R2888">
        <f t="shared" si="225"/>
        <v>60</v>
      </c>
      <c r="S2888" t="str">
        <f t="shared" si="226"/>
        <v>37+ months</v>
      </c>
      <c r="T2888">
        <f>_xlfn.XLOOKUP(A2888,performance_pivot!$A:$A,performance_pivot!$B:$B,"Missing")</f>
        <v>4.5</v>
      </c>
      <c r="U2888">
        <f>_xlfn.XLOOKUP(A2888,compensation_cleaned!$A:$A,compensation_cleaned!$F:$F,"Missing")</f>
        <v>1044648.4727722772</v>
      </c>
      <c r="V2888" t="str">
        <f t="shared" si="227"/>
        <v>Above Avg Pay</v>
      </c>
      <c r="W2888" t="str">
        <f t="shared" si="228"/>
        <v>High Performer</v>
      </c>
      <c r="Y2888" t="str">
        <f t="shared" si="229"/>
        <v>Well Aligned</v>
      </c>
    </row>
    <row r="2889" spans="1:25">
      <c r="A2889" s="11" t="s">
        <v>3075</v>
      </c>
      <c r="B2889" s="12" t="s">
        <v>19</v>
      </c>
      <c r="C2889" s="12">
        <v>43</v>
      </c>
      <c r="D2889" s="12" t="s">
        <v>12</v>
      </c>
      <c r="E2889" s="12" t="s">
        <v>26</v>
      </c>
      <c r="F2889" s="12" t="s">
        <v>58</v>
      </c>
      <c r="G2889" s="13">
        <v>43984</v>
      </c>
      <c r="H2889" s="12" t="s">
        <v>15</v>
      </c>
      <c r="I2889" s="12" t="s">
        <v>16</v>
      </c>
      <c r="J2889" s="14" t="s">
        <v>24</v>
      </c>
      <c r="K2889" t="str">
        <f>_xlfn.XLOOKUP(A2889,attrition_cleaned!$A:$A,attrition_cleaned!$B:$B,"Missing")</f>
        <v>No</v>
      </c>
      <c r="L2889" s="13"/>
      <c r="M2889">
        <f>_xlfn.XLOOKUP(A2889,compensation_cleaned!$A:$A,compensation_cleaned!$B:$B,"Missing")</f>
        <v>980075</v>
      </c>
      <c r="N2889">
        <f>_xlfn.XLOOKUP(A2889,compensation_cleaned!$A:$A,compensation_cleaned!$C:$C,"Missing")</f>
        <v>117407</v>
      </c>
      <c r="O2889" t="str">
        <f>_xlfn.XLOOKUP(A2889,compensation_cleaned!$A:$A,compensation_cleaned!$D:$D,"Missing")</f>
        <v>L3</v>
      </c>
      <c r="P2889">
        <f>_xlfn.XLOOKUP(A2889,engagement_pivot!$A:$A,engagement_pivot!$B:$B,"Missing")</f>
        <v>3</v>
      </c>
      <c r="Q2889" t="str">
        <f>IF(
  _xlfn.XLOOKUP(A2889, engagement_pivot!A:A, engagement_pivot!C:C, 0) &gt; 0,
  "Yes",
  "No"
)</f>
        <v>Yes</v>
      </c>
      <c r="R2889">
        <f t="shared" si="225"/>
        <v>42</v>
      </c>
      <c r="S2889" t="str">
        <f t="shared" si="226"/>
        <v>37+ months</v>
      </c>
      <c r="T2889">
        <f>_xlfn.XLOOKUP(A2889,performance_pivot!$A:$A,performance_pivot!$B:$B,"Missing")</f>
        <v>5</v>
      </c>
      <c r="U2889">
        <f>_xlfn.XLOOKUP(A2889,compensation_cleaned!$A:$A,compensation_cleaned!$F:$F,"Missing")</f>
        <v>1044648.4727722772</v>
      </c>
      <c r="V2889" t="str">
        <f t="shared" si="227"/>
        <v>Below Avg Pay</v>
      </c>
      <c r="W2889" t="str">
        <f t="shared" si="228"/>
        <v>High Performer</v>
      </c>
      <c r="Y2889" t="str">
        <f t="shared" si="229"/>
        <v>Underpaid High Performer</v>
      </c>
    </row>
    <row r="2890" spans="1:25">
      <c r="A2890" s="7" t="s">
        <v>3076</v>
      </c>
      <c r="B2890" s="8" t="s">
        <v>19</v>
      </c>
      <c r="C2890" s="8">
        <v>40</v>
      </c>
      <c r="D2890" s="8" t="s">
        <v>12</v>
      </c>
      <c r="E2890" s="8" t="s">
        <v>33</v>
      </c>
      <c r="F2890" s="8" t="s">
        <v>112</v>
      </c>
      <c r="G2890" s="9">
        <v>45289</v>
      </c>
      <c r="H2890" s="8" t="s">
        <v>435</v>
      </c>
      <c r="I2890" s="8" t="s">
        <v>31</v>
      </c>
      <c r="J2890" s="10" t="s">
        <v>17</v>
      </c>
      <c r="K2890" t="str">
        <f>_xlfn.XLOOKUP(A2890,attrition_cleaned!$A:$A,attrition_cleaned!$B:$B,"Missing")</f>
        <v>No</v>
      </c>
      <c r="L2890" s="9"/>
      <c r="M2890">
        <f>_xlfn.XLOOKUP(A2890,compensation_cleaned!$A:$A,compensation_cleaned!$B:$B,"Missing")</f>
        <v>947692</v>
      </c>
      <c r="N2890">
        <f>_xlfn.XLOOKUP(A2890,compensation_cleaned!$A:$A,compensation_cleaned!$C:$C,"Missing")</f>
        <v>88604</v>
      </c>
      <c r="O2890" t="str">
        <f>_xlfn.XLOOKUP(A2890,compensation_cleaned!$A:$A,compensation_cleaned!$D:$D,"Missing")</f>
        <v>L3</v>
      </c>
      <c r="P2890">
        <f>_xlfn.XLOOKUP(A2890,engagement_pivot!$A:$A,engagement_pivot!$B:$B,"Missing")</f>
        <v>4</v>
      </c>
      <c r="Q2890" t="str">
        <f>IF(
  _xlfn.XLOOKUP(A2890, engagement_pivot!A:A, engagement_pivot!C:C, 0) &gt; 0,
  "Yes",
  "No"
)</f>
        <v>Yes</v>
      </c>
      <c r="R2890">
        <f t="shared" si="225"/>
        <v>0</v>
      </c>
      <c r="S2890" t="str">
        <f t="shared" si="226"/>
        <v>0–12 months</v>
      </c>
      <c r="T2890">
        <f>_xlfn.XLOOKUP(A2890,performance_pivot!$A:$A,performance_pivot!$B:$B,"Missing")</f>
        <v>4.5</v>
      </c>
      <c r="U2890">
        <f>_xlfn.XLOOKUP(A2890,compensation_cleaned!$A:$A,compensation_cleaned!$F:$F,"Missing")</f>
        <v>1044648.4727722772</v>
      </c>
      <c r="V2890" t="str">
        <f t="shared" si="227"/>
        <v>Below Avg Pay</v>
      </c>
      <c r="W2890" t="str">
        <f t="shared" si="228"/>
        <v>High Performer</v>
      </c>
      <c r="Y2890" t="str">
        <f t="shared" si="229"/>
        <v>Underpaid High Performer</v>
      </c>
    </row>
    <row r="2891" spans="1:25">
      <c r="A2891" s="11" t="s">
        <v>3077</v>
      </c>
      <c r="B2891" s="12" t="s">
        <v>19</v>
      </c>
      <c r="C2891" s="12">
        <v>34</v>
      </c>
      <c r="D2891" s="12" t="s">
        <v>12</v>
      </c>
      <c r="E2891" s="12" t="s">
        <v>49</v>
      </c>
      <c r="F2891" s="12" t="s">
        <v>68</v>
      </c>
      <c r="G2891" s="13">
        <v>43518</v>
      </c>
      <c r="H2891" s="12" t="s">
        <v>78</v>
      </c>
      <c r="I2891" s="12" t="s">
        <v>45</v>
      </c>
      <c r="J2891" s="14" t="s">
        <v>24</v>
      </c>
      <c r="K2891" t="str">
        <f>_xlfn.XLOOKUP(A2891,attrition_cleaned!$A:$A,attrition_cleaned!$B:$B,"Missing")</f>
        <v>Yes</v>
      </c>
      <c r="L2891" s="13">
        <v>44383</v>
      </c>
      <c r="M2891">
        <f>_xlfn.XLOOKUP(A2891,compensation_cleaned!$A:$A,compensation_cleaned!$B:$B,"Missing")</f>
        <v>1142803</v>
      </c>
      <c r="N2891">
        <f>_xlfn.XLOOKUP(A2891,compensation_cleaned!$A:$A,compensation_cleaned!$C:$C,"Missing")</f>
        <v>73185</v>
      </c>
      <c r="O2891" t="str">
        <f>_xlfn.XLOOKUP(A2891,compensation_cleaned!$A:$A,compensation_cleaned!$D:$D,"Missing")</f>
        <v>L3</v>
      </c>
      <c r="P2891">
        <f>_xlfn.XLOOKUP(A2891,engagement_pivot!$A:$A,engagement_pivot!$B:$B,"Missing")</f>
        <v>2.6666666666666665</v>
      </c>
      <c r="Q2891" t="str">
        <f>IF(
  _xlfn.XLOOKUP(A2891, engagement_pivot!A:A, engagement_pivot!C:C, 0) &gt; 0,
  "Yes",
  "No"
)</f>
        <v>Yes</v>
      </c>
      <c r="R2891">
        <f t="shared" si="225"/>
        <v>28</v>
      </c>
      <c r="S2891" t="str">
        <f t="shared" si="226"/>
        <v>13–36 months</v>
      </c>
      <c r="T2891">
        <f>_xlfn.XLOOKUP(A2891,performance_pivot!$A:$A,performance_pivot!$B:$B,"Missing")</f>
        <v>2.5</v>
      </c>
      <c r="U2891">
        <f>_xlfn.XLOOKUP(A2891,compensation_cleaned!$A:$A,compensation_cleaned!$F:$F,"Missing")</f>
        <v>1044648.4727722772</v>
      </c>
      <c r="V2891" t="str">
        <f t="shared" si="227"/>
        <v>Above Avg Pay</v>
      </c>
      <c r="W2891" t="str">
        <f t="shared" si="228"/>
        <v>Low/Avg Performer</v>
      </c>
      <c r="Y2891" t="str">
        <f t="shared" si="229"/>
        <v>Overpaid Low Performer</v>
      </c>
    </row>
    <row r="2892" spans="1:25">
      <c r="A2892" s="7" t="s">
        <v>3078</v>
      </c>
      <c r="B2892" s="8" t="s">
        <v>19</v>
      </c>
      <c r="C2892" s="8">
        <v>44</v>
      </c>
      <c r="D2892" s="8" t="s">
        <v>12</v>
      </c>
      <c r="E2892" s="8" t="s">
        <v>33</v>
      </c>
      <c r="F2892" s="8" t="s">
        <v>34</v>
      </c>
      <c r="G2892" s="9">
        <v>43751</v>
      </c>
      <c r="H2892" s="8" t="s">
        <v>90</v>
      </c>
      <c r="I2892" s="8" t="s">
        <v>56</v>
      </c>
      <c r="J2892" s="10" t="s">
        <v>24</v>
      </c>
      <c r="K2892" t="str">
        <f>_xlfn.XLOOKUP(A2892,attrition_cleaned!$A:$A,attrition_cleaned!$B:$B,"Missing")</f>
        <v>No</v>
      </c>
      <c r="L2892" s="9"/>
      <c r="M2892">
        <f>_xlfn.XLOOKUP(A2892,compensation_cleaned!$A:$A,compensation_cleaned!$B:$B,"Missing")</f>
        <v>579378</v>
      </c>
      <c r="N2892">
        <f>_xlfn.XLOOKUP(A2892,compensation_cleaned!$A:$A,compensation_cleaned!$C:$C,"Missing")</f>
        <v>30727</v>
      </c>
      <c r="O2892" t="str">
        <f>_xlfn.XLOOKUP(A2892,compensation_cleaned!$A:$A,compensation_cleaned!$D:$D,"Missing")</f>
        <v>L1</v>
      </c>
      <c r="P2892">
        <f>_xlfn.XLOOKUP(A2892,engagement_pivot!$A:$A,engagement_pivot!$B:$B,"Missing")</f>
        <v>2.3333333333333335</v>
      </c>
      <c r="Q2892" t="str">
        <f>IF(
  _xlfn.XLOOKUP(A2892, engagement_pivot!A:A, engagement_pivot!C:C, 0) &gt; 0,
  "Yes",
  "No"
)</f>
        <v>Yes</v>
      </c>
      <c r="R2892">
        <f t="shared" si="225"/>
        <v>50</v>
      </c>
      <c r="S2892" t="str">
        <f t="shared" si="226"/>
        <v>37+ months</v>
      </c>
      <c r="T2892">
        <f>_xlfn.XLOOKUP(A2892,performance_pivot!$A:$A,performance_pivot!$B:$B,"Missing")</f>
        <v>5</v>
      </c>
      <c r="U2892">
        <f>_xlfn.XLOOKUP(A2892,compensation_cleaned!$A:$A,compensation_cleaned!$F:$F,"Missing")</f>
        <v>499723.03723404254</v>
      </c>
      <c r="V2892" t="str">
        <f t="shared" si="227"/>
        <v>Above Avg Pay</v>
      </c>
      <c r="W2892" t="str">
        <f t="shared" si="228"/>
        <v>High Performer</v>
      </c>
      <c r="Y2892" t="str">
        <f t="shared" si="229"/>
        <v>Well Aligned</v>
      </c>
    </row>
    <row r="2893" spans="1:25">
      <c r="A2893" s="11" t="s">
        <v>3079</v>
      </c>
      <c r="B2893" s="12" t="s">
        <v>11</v>
      </c>
      <c r="C2893" s="12">
        <v>25</v>
      </c>
      <c r="D2893" s="12" t="s">
        <v>12</v>
      </c>
      <c r="E2893" s="12" t="s">
        <v>49</v>
      </c>
      <c r="F2893" s="12" t="s">
        <v>65</v>
      </c>
      <c r="G2893" s="13">
        <v>43100</v>
      </c>
      <c r="H2893" s="12" t="s">
        <v>518</v>
      </c>
      <c r="I2893" s="12" t="s">
        <v>45</v>
      </c>
      <c r="J2893" s="14" t="s">
        <v>24</v>
      </c>
      <c r="K2893" t="str">
        <f>_xlfn.XLOOKUP(A2893,attrition_cleaned!$A:$A,attrition_cleaned!$B:$B,"Missing")</f>
        <v>No</v>
      </c>
      <c r="L2893" s="13"/>
      <c r="M2893">
        <f>_xlfn.XLOOKUP(A2893,compensation_cleaned!$A:$A,compensation_cleaned!$B:$B,"Missing")</f>
        <v>549265</v>
      </c>
      <c r="N2893">
        <f>_xlfn.XLOOKUP(A2893,compensation_cleaned!$A:$A,compensation_cleaned!$C:$C,"Missing")</f>
        <v>62810</v>
      </c>
      <c r="O2893" t="str">
        <f>_xlfn.XLOOKUP(A2893,compensation_cleaned!$A:$A,compensation_cleaned!$D:$D,"Missing")</f>
        <v>L1</v>
      </c>
      <c r="P2893">
        <f>_xlfn.XLOOKUP(A2893,engagement_pivot!$A:$A,engagement_pivot!$B:$B,"Missing")</f>
        <v>3</v>
      </c>
      <c r="Q2893" t="str">
        <f>IF(
  _xlfn.XLOOKUP(A2893, engagement_pivot!A:A, engagement_pivot!C:C, 0) &gt; 0,
  "Yes",
  "No"
)</f>
        <v>Yes</v>
      </c>
      <c r="R2893">
        <f t="shared" si="225"/>
        <v>72</v>
      </c>
      <c r="S2893" t="str">
        <f t="shared" si="226"/>
        <v>37+ months</v>
      </c>
      <c r="T2893">
        <f>_xlfn.XLOOKUP(A2893,performance_pivot!$A:$A,performance_pivot!$B:$B,"Missing")</f>
        <v>4</v>
      </c>
      <c r="U2893">
        <f>_xlfn.XLOOKUP(A2893,compensation_cleaned!$A:$A,compensation_cleaned!$F:$F,"Missing")</f>
        <v>499723.03723404254</v>
      </c>
      <c r="V2893" t="str">
        <f t="shared" si="227"/>
        <v>Above Avg Pay</v>
      </c>
      <c r="W2893" t="str">
        <f t="shared" si="228"/>
        <v>High Performer</v>
      </c>
      <c r="Y2893" t="str">
        <f t="shared" si="229"/>
        <v>Well Aligned</v>
      </c>
    </row>
    <row r="2894" spans="1:25">
      <c r="A2894" s="7" t="s">
        <v>3080</v>
      </c>
      <c r="B2894" s="8" t="s">
        <v>11</v>
      </c>
      <c r="C2894" s="8">
        <v>42</v>
      </c>
      <c r="D2894" s="8" t="s">
        <v>20</v>
      </c>
      <c r="E2894" s="8" t="s">
        <v>37</v>
      </c>
      <c r="F2894" s="8" t="s">
        <v>38</v>
      </c>
      <c r="G2894" s="9">
        <v>45233</v>
      </c>
      <c r="H2894" s="8" t="s">
        <v>319</v>
      </c>
      <c r="I2894" s="8" t="s">
        <v>56</v>
      </c>
      <c r="J2894" s="10" t="s">
        <v>24</v>
      </c>
      <c r="K2894" t="str">
        <f>_xlfn.XLOOKUP(A2894,attrition_cleaned!$A:$A,attrition_cleaned!$B:$B,"Missing")</f>
        <v>Yes</v>
      </c>
      <c r="L2894" s="9">
        <v>45818</v>
      </c>
      <c r="M2894">
        <f>_xlfn.XLOOKUP(A2894,compensation_cleaned!$A:$A,compensation_cleaned!$B:$B,"Missing")</f>
        <v>472804</v>
      </c>
      <c r="N2894">
        <f>_xlfn.XLOOKUP(A2894,compensation_cleaned!$A:$A,compensation_cleaned!$C:$C,"Missing")</f>
        <v>37021</v>
      </c>
      <c r="O2894" t="str">
        <f>_xlfn.XLOOKUP(A2894,compensation_cleaned!$A:$A,compensation_cleaned!$D:$D,"Missing")</f>
        <v>L1</v>
      </c>
      <c r="P2894">
        <f>_xlfn.XLOOKUP(A2894,engagement_pivot!$A:$A,engagement_pivot!$B:$B,"Missing")</f>
        <v>4</v>
      </c>
      <c r="Q2894" t="str">
        <f>IF(
  _xlfn.XLOOKUP(A2894, engagement_pivot!A:A, engagement_pivot!C:C, 0) &gt; 0,
  "Yes",
  "No"
)</f>
        <v>Yes</v>
      </c>
      <c r="R2894">
        <f t="shared" si="225"/>
        <v>19</v>
      </c>
      <c r="S2894" t="str">
        <f t="shared" si="226"/>
        <v>13–36 months</v>
      </c>
      <c r="T2894">
        <f>_xlfn.XLOOKUP(A2894,performance_pivot!$A:$A,performance_pivot!$B:$B,"Missing")</f>
        <v>3.3333333333333335</v>
      </c>
      <c r="U2894">
        <f>_xlfn.XLOOKUP(A2894,compensation_cleaned!$A:$A,compensation_cleaned!$F:$F,"Missing")</f>
        <v>499723.03723404254</v>
      </c>
      <c r="V2894" t="str">
        <f t="shared" si="227"/>
        <v>Below Avg Pay</v>
      </c>
      <c r="W2894" t="str">
        <f t="shared" si="228"/>
        <v>Low/Avg Performer</v>
      </c>
      <c r="Y2894" t="str">
        <f t="shared" si="229"/>
        <v>Low Pay &amp; Low Performance</v>
      </c>
    </row>
    <row r="2895" spans="1:25">
      <c r="A2895" s="11" t="s">
        <v>3081</v>
      </c>
      <c r="B2895" s="12" t="s">
        <v>19</v>
      </c>
      <c r="C2895" s="12">
        <v>35</v>
      </c>
      <c r="D2895" s="12" t="s">
        <v>20</v>
      </c>
      <c r="E2895" s="12" t="s">
        <v>49</v>
      </c>
      <c r="F2895" s="12" t="s">
        <v>68</v>
      </c>
      <c r="G2895" s="13">
        <v>43853</v>
      </c>
      <c r="H2895" s="12" t="s">
        <v>128</v>
      </c>
      <c r="I2895" s="12" t="s">
        <v>31</v>
      </c>
      <c r="J2895" s="14" t="s">
        <v>24</v>
      </c>
      <c r="K2895" t="str">
        <f>_xlfn.XLOOKUP(A2895,attrition_cleaned!$A:$A,attrition_cleaned!$B:$B,"Missing")</f>
        <v>Yes</v>
      </c>
      <c r="L2895" s="13">
        <v>45120</v>
      </c>
      <c r="M2895">
        <f>_xlfn.XLOOKUP(A2895,compensation_cleaned!$A:$A,compensation_cleaned!$B:$B,"Missing")</f>
        <v>820772</v>
      </c>
      <c r="N2895">
        <f>_xlfn.XLOOKUP(A2895,compensation_cleaned!$A:$A,compensation_cleaned!$C:$C,"Missing")</f>
        <v>57949</v>
      </c>
      <c r="O2895" t="str">
        <f>_xlfn.XLOOKUP(A2895,compensation_cleaned!$A:$A,compensation_cleaned!$D:$D,"Missing")</f>
        <v>L2</v>
      </c>
      <c r="P2895">
        <f>_xlfn.XLOOKUP(A2895,engagement_pivot!$A:$A,engagement_pivot!$B:$B,"Missing")</f>
        <v>1.5</v>
      </c>
      <c r="Q2895" t="str">
        <f>IF(
  _xlfn.XLOOKUP(A2895, engagement_pivot!A:A, engagement_pivot!C:C, 0) &gt; 0,
  "Yes",
  "No"
)</f>
        <v>Yes</v>
      </c>
      <c r="R2895">
        <f t="shared" si="225"/>
        <v>41</v>
      </c>
      <c r="S2895" t="str">
        <f t="shared" si="226"/>
        <v>37+ months</v>
      </c>
      <c r="T2895">
        <f>_xlfn.XLOOKUP(A2895,performance_pivot!$A:$A,performance_pivot!$B:$B,"Missing")</f>
        <v>4</v>
      </c>
      <c r="U2895">
        <f>_xlfn.XLOOKUP(A2895,compensation_cleaned!$A:$A,compensation_cleaned!$F:$F,"Missing")</f>
        <v>746435.40070921986</v>
      </c>
      <c r="V2895" t="str">
        <f t="shared" si="227"/>
        <v>Above Avg Pay</v>
      </c>
      <c r="W2895" t="str">
        <f t="shared" si="228"/>
        <v>High Performer</v>
      </c>
      <c r="Y2895" t="str">
        <f t="shared" si="229"/>
        <v>Well Aligned</v>
      </c>
    </row>
    <row r="2896" spans="1:25">
      <c r="A2896" s="7" t="s">
        <v>3082</v>
      </c>
      <c r="B2896" s="8" t="s">
        <v>11</v>
      </c>
      <c r="C2896" s="8">
        <v>44</v>
      </c>
      <c r="D2896" s="8" t="s">
        <v>12</v>
      </c>
      <c r="E2896" s="8" t="s">
        <v>26</v>
      </c>
      <c r="F2896" s="8" t="s">
        <v>27</v>
      </c>
      <c r="G2896" s="9">
        <v>43830</v>
      </c>
      <c r="H2896" s="8" t="s">
        <v>287</v>
      </c>
      <c r="I2896" s="8" t="s">
        <v>23</v>
      </c>
      <c r="J2896" s="10" t="s">
        <v>24</v>
      </c>
      <c r="K2896" t="str">
        <f>_xlfn.XLOOKUP(A2896,attrition_cleaned!$A:$A,attrition_cleaned!$B:$B,"Missing")</f>
        <v>No</v>
      </c>
      <c r="L2896" s="9"/>
      <c r="M2896">
        <f>_xlfn.XLOOKUP(A2896,compensation_cleaned!$A:$A,compensation_cleaned!$B:$B,"Missing")</f>
        <v>881420</v>
      </c>
      <c r="N2896">
        <f>_xlfn.XLOOKUP(A2896,compensation_cleaned!$A:$A,compensation_cleaned!$C:$C,"Missing")</f>
        <v>88273</v>
      </c>
      <c r="O2896" t="str">
        <f>_xlfn.XLOOKUP(A2896,compensation_cleaned!$A:$A,compensation_cleaned!$D:$D,"Missing")</f>
        <v>L2</v>
      </c>
      <c r="P2896">
        <f>_xlfn.XLOOKUP(A2896,engagement_pivot!$A:$A,engagement_pivot!$B:$B,"Missing")</f>
        <v>2.3333333333333335</v>
      </c>
      <c r="Q2896" t="str">
        <f>IF(
  _xlfn.XLOOKUP(A2896, engagement_pivot!A:A, engagement_pivot!C:C, 0) &gt; 0,
  "Yes",
  "No"
)</f>
        <v>Yes</v>
      </c>
      <c r="R2896">
        <f t="shared" si="225"/>
        <v>48</v>
      </c>
      <c r="S2896" t="str">
        <f t="shared" si="226"/>
        <v>37+ months</v>
      </c>
      <c r="T2896">
        <f>_xlfn.XLOOKUP(A2896,performance_pivot!$A:$A,performance_pivot!$B:$B,"Missing")</f>
        <v>3.5</v>
      </c>
      <c r="U2896">
        <f>_xlfn.XLOOKUP(A2896,compensation_cleaned!$A:$A,compensation_cleaned!$F:$F,"Missing")</f>
        <v>746435.40070921986</v>
      </c>
      <c r="V2896" t="str">
        <f t="shared" si="227"/>
        <v>Above Avg Pay</v>
      </c>
      <c r="W2896" t="str">
        <f t="shared" si="228"/>
        <v>Low/Avg Performer</v>
      </c>
      <c r="Y2896" t="str">
        <f t="shared" si="229"/>
        <v>Overpaid Low Performer</v>
      </c>
    </row>
    <row r="2897" spans="1:25">
      <c r="A2897" s="11" t="s">
        <v>3083</v>
      </c>
      <c r="B2897" s="12" t="s">
        <v>11</v>
      </c>
      <c r="C2897" s="12">
        <v>30</v>
      </c>
      <c r="D2897" s="12" t="s">
        <v>12</v>
      </c>
      <c r="E2897" s="12" t="s">
        <v>26</v>
      </c>
      <c r="F2897" s="12" t="s">
        <v>27</v>
      </c>
      <c r="G2897" s="13">
        <v>45134</v>
      </c>
      <c r="H2897" s="12" t="s">
        <v>218</v>
      </c>
      <c r="I2897" s="12" t="s">
        <v>16</v>
      </c>
      <c r="J2897" s="14" t="s">
        <v>24</v>
      </c>
      <c r="K2897" t="str">
        <f>_xlfn.XLOOKUP(A2897,attrition_cleaned!$A:$A,attrition_cleaned!$B:$B,"Missing")</f>
        <v>No</v>
      </c>
      <c r="L2897" s="13"/>
      <c r="M2897">
        <f>_xlfn.XLOOKUP(A2897,compensation_cleaned!$A:$A,compensation_cleaned!$B:$B,"Missing")</f>
        <v>595932</v>
      </c>
      <c r="N2897">
        <f>_xlfn.XLOOKUP(A2897,compensation_cleaned!$A:$A,compensation_cleaned!$C:$C,"Missing")</f>
        <v>32032</v>
      </c>
      <c r="O2897" t="str">
        <f>_xlfn.XLOOKUP(A2897,compensation_cleaned!$A:$A,compensation_cleaned!$D:$D,"Missing")</f>
        <v>L1</v>
      </c>
      <c r="P2897">
        <f>_xlfn.XLOOKUP(A2897,engagement_pivot!$A:$A,engagement_pivot!$B:$B,"Missing")</f>
        <v>3</v>
      </c>
      <c r="Q2897" t="str">
        <f>IF(
  _xlfn.XLOOKUP(A2897, engagement_pivot!A:A, engagement_pivot!C:C, 0) &gt; 0,
  "Yes",
  "No"
)</f>
        <v>Yes</v>
      </c>
      <c r="R2897">
        <f t="shared" si="225"/>
        <v>5</v>
      </c>
      <c r="S2897" t="str">
        <f t="shared" si="226"/>
        <v>0–12 months</v>
      </c>
      <c r="T2897">
        <f>_xlfn.XLOOKUP(A2897,performance_pivot!$A:$A,performance_pivot!$B:$B,"Missing")</f>
        <v>3</v>
      </c>
      <c r="U2897">
        <f>_xlfn.XLOOKUP(A2897,compensation_cleaned!$A:$A,compensation_cleaned!$F:$F,"Missing")</f>
        <v>499723.03723404254</v>
      </c>
      <c r="V2897" t="str">
        <f t="shared" si="227"/>
        <v>Above Avg Pay</v>
      </c>
      <c r="W2897" t="str">
        <f t="shared" si="228"/>
        <v>Low/Avg Performer</v>
      </c>
      <c r="Y2897" t="str">
        <f t="shared" si="229"/>
        <v>Overpaid Low Performer</v>
      </c>
    </row>
    <row r="2898" spans="1:25">
      <c r="A2898" s="7" t="s">
        <v>3084</v>
      </c>
      <c r="B2898" s="8" t="s">
        <v>19</v>
      </c>
      <c r="C2898" s="8">
        <v>25</v>
      </c>
      <c r="D2898" s="8" t="s">
        <v>20</v>
      </c>
      <c r="E2898" s="8" t="s">
        <v>13</v>
      </c>
      <c r="F2898" s="8" t="s">
        <v>21</v>
      </c>
      <c r="G2898" s="9">
        <v>43051</v>
      </c>
      <c r="H2898" s="8" t="s">
        <v>244</v>
      </c>
      <c r="I2898" s="8" t="s">
        <v>31</v>
      </c>
      <c r="J2898" s="10" t="s">
        <v>24</v>
      </c>
      <c r="K2898" t="str">
        <f>_xlfn.XLOOKUP(A2898,attrition_cleaned!$A:$A,attrition_cleaned!$B:$B,"Missing")</f>
        <v>No</v>
      </c>
      <c r="L2898" s="9"/>
      <c r="M2898">
        <f>_xlfn.XLOOKUP(A2898,compensation_cleaned!$A:$A,compensation_cleaned!$B:$B,"Missing")</f>
        <v>596167</v>
      </c>
      <c r="N2898">
        <f>_xlfn.XLOOKUP(A2898,compensation_cleaned!$A:$A,compensation_cleaned!$C:$C,"Missing")</f>
        <v>42004</v>
      </c>
      <c r="O2898" t="str">
        <f>_xlfn.XLOOKUP(A2898,compensation_cleaned!$A:$A,compensation_cleaned!$D:$D,"Missing")</f>
        <v>L1</v>
      </c>
      <c r="P2898">
        <f>_xlfn.XLOOKUP(A2898,engagement_pivot!$A:$A,engagement_pivot!$B:$B,"Missing")</f>
        <v>3.3333333333333335</v>
      </c>
      <c r="Q2898" t="str">
        <f>IF(
  _xlfn.XLOOKUP(A2898, engagement_pivot!A:A, engagement_pivot!C:C, 0) &gt; 0,
  "Yes",
  "No"
)</f>
        <v>Yes</v>
      </c>
      <c r="R2898">
        <f t="shared" si="225"/>
        <v>73</v>
      </c>
      <c r="S2898" t="str">
        <f t="shared" si="226"/>
        <v>37+ months</v>
      </c>
      <c r="T2898">
        <f>_xlfn.XLOOKUP(A2898,performance_pivot!$A:$A,performance_pivot!$B:$B,"Missing")</f>
        <v>3</v>
      </c>
      <c r="U2898">
        <f>_xlfn.XLOOKUP(A2898,compensation_cleaned!$A:$A,compensation_cleaned!$F:$F,"Missing")</f>
        <v>499723.03723404254</v>
      </c>
      <c r="V2898" t="str">
        <f t="shared" si="227"/>
        <v>Above Avg Pay</v>
      </c>
      <c r="W2898" t="str">
        <f t="shared" si="228"/>
        <v>Low/Avg Performer</v>
      </c>
      <c r="Y2898" t="str">
        <f t="shared" si="229"/>
        <v>Overpaid Low Performer</v>
      </c>
    </row>
    <row r="2899" spans="1:25">
      <c r="A2899" s="11" t="s">
        <v>3085</v>
      </c>
      <c r="B2899" s="12" t="s">
        <v>11</v>
      </c>
      <c r="C2899" s="12">
        <v>22</v>
      </c>
      <c r="D2899" s="12" t="s">
        <v>12</v>
      </c>
      <c r="E2899" s="12" t="s">
        <v>37</v>
      </c>
      <c r="F2899" s="12" t="s">
        <v>43</v>
      </c>
      <c r="G2899" s="13">
        <v>45141</v>
      </c>
      <c r="H2899" s="12" t="s">
        <v>571</v>
      </c>
      <c r="I2899" s="12" t="s">
        <v>45</v>
      </c>
      <c r="J2899" s="14" t="s">
        <v>24</v>
      </c>
      <c r="K2899" t="str">
        <f>_xlfn.XLOOKUP(A2899,attrition_cleaned!$A:$A,attrition_cleaned!$B:$B,"Missing")</f>
        <v>No</v>
      </c>
      <c r="L2899" s="13"/>
      <c r="M2899">
        <f>_xlfn.XLOOKUP(A2899,compensation_cleaned!$A:$A,compensation_cleaned!$B:$B,"Missing")</f>
        <v>1093746</v>
      </c>
      <c r="N2899">
        <f>_xlfn.XLOOKUP(A2899,compensation_cleaned!$A:$A,compensation_cleaned!$C:$C,"Missing")</f>
        <v>70736</v>
      </c>
      <c r="O2899" t="str">
        <f>_xlfn.XLOOKUP(A2899,compensation_cleaned!$A:$A,compensation_cleaned!$D:$D,"Missing")</f>
        <v>L3</v>
      </c>
      <c r="P2899">
        <f>_xlfn.XLOOKUP(A2899,engagement_pivot!$A:$A,engagement_pivot!$B:$B,"Missing")</f>
        <v>2</v>
      </c>
      <c r="Q2899" t="str">
        <f>IF(
  _xlfn.XLOOKUP(A2899, engagement_pivot!A:A, engagement_pivot!C:C, 0) &gt; 0,
  "Yes",
  "No"
)</f>
        <v>Yes</v>
      </c>
      <c r="R2899">
        <f t="shared" si="225"/>
        <v>4</v>
      </c>
      <c r="S2899" t="str">
        <f t="shared" si="226"/>
        <v>0–12 months</v>
      </c>
      <c r="T2899">
        <f>_xlfn.XLOOKUP(A2899,performance_pivot!$A:$A,performance_pivot!$B:$B,"Missing")</f>
        <v>2.5</v>
      </c>
      <c r="U2899">
        <f>_xlfn.XLOOKUP(A2899,compensation_cleaned!$A:$A,compensation_cleaned!$F:$F,"Missing")</f>
        <v>1044648.4727722772</v>
      </c>
      <c r="V2899" t="str">
        <f t="shared" si="227"/>
        <v>Above Avg Pay</v>
      </c>
      <c r="W2899" t="str">
        <f t="shared" si="228"/>
        <v>Low/Avg Performer</v>
      </c>
      <c r="Y2899" t="str">
        <f t="shared" si="229"/>
        <v>Overpaid Low Performer</v>
      </c>
    </row>
    <row r="2900" spans="1:25">
      <c r="A2900" s="7" t="s">
        <v>3086</v>
      </c>
      <c r="B2900" s="8" t="s">
        <v>11</v>
      </c>
      <c r="C2900" s="8">
        <v>42</v>
      </c>
      <c r="D2900" s="8" t="s">
        <v>12</v>
      </c>
      <c r="E2900" s="8" t="s">
        <v>37</v>
      </c>
      <c r="F2900" s="8" t="s">
        <v>38</v>
      </c>
      <c r="G2900" s="9">
        <v>45038</v>
      </c>
      <c r="H2900" s="8" t="s">
        <v>229</v>
      </c>
      <c r="I2900" s="8" t="s">
        <v>56</v>
      </c>
      <c r="J2900" s="10" t="s">
        <v>24</v>
      </c>
      <c r="K2900" t="str">
        <f>_xlfn.XLOOKUP(A2900,attrition_cleaned!$A:$A,attrition_cleaned!$B:$B,"Missing")</f>
        <v>No</v>
      </c>
      <c r="L2900" s="9"/>
      <c r="M2900">
        <f>_xlfn.XLOOKUP(A2900,compensation_cleaned!$A:$A,compensation_cleaned!$B:$B,"Missing")</f>
        <v>485357</v>
      </c>
      <c r="N2900">
        <f>_xlfn.XLOOKUP(A2900,compensation_cleaned!$A:$A,compensation_cleaned!$C:$C,"Missing")</f>
        <v>29659</v>
      </c>
      <c r="O2900" t="str">
        <f>_xlfn.XLOOKUP(A2900,compensation_cleaned!$A:$A,compensation_cleaned!$D:$D,"Missing")</f>
        <v>L1</v>
      </c>
      <c r="P2900">
        <f>_xlfn.XLOOKUP(A2900,engagement_pivot!$A:$A,engagement_pivot!$B:$B,"Missing")</f>
        <v>3</v>
      </c>
      <c r="Q2900" t="str">
        <f>IF(
  _xlfn.XLOOKUP(A2900, engagement_pivot!A:A, engagement_pivot!C:C, 0) &gt; 0,
  "Yes",
  "No"
)</f>
        <v>Yes</v>
      </c>
      <c r="R2900">
        <f t="shared" si="225"/>
        <v>8</v>
      </c>
      <c r="S2900" t="str">
        <f t="shared" si="226"/>
        <v>0–12 months</v>
      </c>
      <c r="T2900">
        <f>_xlfn.XLOOKUP(A2900,performance_pivot!$A:$A,performance_pivot!$B:$B,"Missing")</f>
        <v>3.5</v>
      </c>
      <c r="U2900">
        <f>_xlfn.XLOOKUP(A2900,compensation_cleaned!$A:$A,compensation_cleaned!$F:$F,"Missing")</f>
        <v>499723.03723404254</v>
      </c>
      <c r="V2900" t="str">
        <f t="shared" si="227"/>
        <v>Below Avg Pay</v>
      </c>
      <c r="W2900" t="str">
        <f t="shared" si="228"/>
        <v>Low/Avg Performer</v>
      </c>
      <c r="Y2900" t="str">
        <f t="shared" si="229"/>
        <v>Low Pay &amp; Low Performance</v>
      </c>
    </row>
    <row r="2901" spans="1:25">
      <c r="A2901" s="11" t="s">
        <v>3087</v>
      </c>
      <c r="B2901" s="12" t="s">
        <v>11</v>
      </c>
      <c r="C2901" s="12">
        <v>31</v>
      </c>
      <c r="D2901" s="12" t="s">
        <v>12</v>
      </c>
      <c r="E2901" s="12" t="s">
        <v>49</v>
      </c>
      <c r="F2901" s="12" t="s">
        <v>68</v>
      </c>
      <c r="G2901" s="13">
        <v>44117</v>
      </c>
      <c r="H2901" s="12" t="s">
        <v>848</v>
      </c>
      <c r="I2901" s="12" t="s">
        <v>70</v>
      </c>
      <c r="J2901" s="14" t="s">
        <v>24</v>
      </c>
      <c r="K2901" t="str">
        <f>_xlfn.XLOOKUP(A2901,attrition_cleaned!$A:$A,attrition_cleaned!$B:$B,"Missing")</f>
        <v>Yes</v>
      </c>
      <c r="L2901" s="13">
        <v>44695</v>
      </c>
      <c r="M2901">
        <f>_xlfn.XLOOKUP(A2901,compensation_cleaned!$A:$A,compensation_cleaned!$B:$B,"Missing")</f>
        <v>1262391</v>
      </c>
      <c r="N2901">
        <f>_xlfn.XLOOKUP(A2901,compensation_cleaned!$A:$A,compensation_cleaned!$C:$C,"Missing")</f>
        <v>174475</v>
      </c>
      <c r="O2901" t="str">
        <f>_xlfn.XLOOKUP(A2901,compensation_cleaned!$A:$A,compensation_cleaned!$D:$D,"Missing")</f>
        <v>L4</v>
      </c>
      <c r="P2901">
        <f>_xlfn.XLOOKUP(A2901,engagement_pivot!$A:$A,engagement_pivot!$B:$B,"Missing")</f>
        <v>3</v>
      </c>
      <c r="Q2901" t="str">
        <f>IF(
  _xlfn.XLOOKUP(A2901, engagement_pivot!A:A, engagement_pivot!C:C, 0) &gt; 0,
  "Yes",
  "No"
)</f>
        <v>Yes</v>
      </c>
      <c r="R2901">
        <f t="shared" si="225"/>
        <v>19</v>
      </c>
      <c r="S2901" t="str">
        <f t="shared" si="226"/>
        <v>13–36 months</v>
      </c>
      <c r="T2901">
        <f>_xlfn.XLOOKUP(A2901,performance_pivot!$A:$A,performance_pivot!$B:$B,"Missing")</f>
        <v>3</v>
      </c>
      <c r="U2901">
        <f>_xlfn.XLOOKUP(A2901,compensation_cleaned!$A:$A,compensation_cleaned!$F:$F,"Missing")</f>
        <v>1044648.4727722772</v>
      </c>
      <c r="V2901" t="str">
        <f t="shared" si="227"/>
        <v>Above Avg Pay</v>
      </c>
      <c r="W2901" t="str">
        <f t="shared" si="228"/>
        <v>Low/Avg Performer</v>
      </c>
      <c r="Y2901" t="str">
        <f t="shared" si="229"/>
        <v>Overpaid Low Performer</v>
      </c>
    </row>
    <row r="2902" spans="1:25">
      <c r="A2902" s="7" t="s">
        <v>3088</v>
      </c>
      <c r="B2902" s="8" t="s">
        <v>19</v>
      </c>
      <c r="C2902" s="8">
        <v>26</v>
      </c>
      <c r="D2902" s="8" t="s">
        <v>12</v>
      </c>
      <c r="E2902" s="8" t="s">
        <v>33</v>
      </c>
      <c r="F2902" s="8" t="s">
        <v>112</v>
      </c>
      <c r="G2902" s="9">
        <v>44866</v>
      </c>
      <c r="H2902" s="8" t="s">
        <v>96</v>
      </c>
      <c r="I2902" s="8" t="s">
        <v>56</v>
      </c>
      <c r="J2902" s="10" t="s">
        <v>24</v>
      </c>
      <c r="K2902" t="str">
        <f>_xlfn.XLOOKUP(A2902,attrition_cleaned!$A:$A,attrition_cleaned!$B:$B,"Missing")</f>
        <v>No</v>
      </c>
      <c r="L2902" s="9"/>
      <c r="M2902">
        <f>_xlfn.XLOOKUP(A2902,compensation_cleaned!$A:$A,compensation_cleaned!$B:$B,"Missing")</f>
        <v>441225</v>
      </c>
      <c r="N2902">
        <f>_xlfn.XLOOKUP(A2902,compensation_cleaned!$A:$A,compensation_cleaned!$C:$C,"Missing")</f>
        <v>38184</v>
      </c>
      <c r="O2902" t="str">
        <f>_xlfn.XLOOKUP(A2902,compensation_cleaned!$A:$A,compensation_cleaned!$D:$D,"Missing")</f>
        <v>L1</v>
      </c>
      <c r="P2902">
        <f>_xlfn.XLOOKUP(A2902,engagement_pivot!$A:$A,engagement_pivot!$B:$B,"Missing")</f>
        <v>4</v>
      </c>
      <c r="Q2902" t="str">
        <f>IF(
  _xlfn.XLOOKUP(A2902, engagement_pivot!A:A, engagement_pivot!C:C, 0) &gt; 0,
  "Yes",
  "No"
)</f>
        <v>Yes</v>
      </c>
      <c r="R2902">
        <f t="shared" si="225"/>
        <v>13</v>
      </c>
      <c r="S2902" t="str">
        <f t="shared" si="226"/>
        <v>13–36 months</v>
      </c>
      <c r="T2902">
        <f>_xlfn.XLOOKUP(A2902,performance_pivot!$A:$A,performance_pivot!$B:$B,"Missing")</f>
        <v>3.3333333333333335</v>
      </c>
      <c r="U2902">
        <f>_xlfn.XLOOKUP(A2902,compensation_cleaned!$A:$A,compensation_cleaned!$F:$F,"Missing")</f>
        <v>499723.03723404254</v>
      </c>
      <c r="V2902" t="str">
        <f t="shared" si="227"/>
        <v>Below Avg Pay</v>
      </c>
      <c r="W2902" t="str">
        <f t="shared" si="228"/>
        <v>Low/Avg Performer</v>
      </c>
      <c r="Y2902" t="str">
        <f t="shared" si="229"/>
        <v>Low Pay &amp; Low Performance</v>
      </c>
    </row>
    <row r="2903" spans="1:25">
      <c r="A2903" s="11" t="s">
        <v>3089</v>
      </c>
      <c r="B2903" s="12" t="s">
        <v>11</v>
      </c>
      <c r="C2903" s="12">
        <v>28</v>
      </c>
      <c r="D2903" s="12" t="s">
        <v>12</v>
      </c>
      <c r="E2903" s="12" t="s">
        <v>37</v>
      </c>
      <c r="F2903" s="12" t="s">
        <v>38</v>
      </c>
      <c r="G2903" s="13">
        <v>44981</v>
      </c>
      <c r="H2903" s="12" t="s">
        <v>449</v>
      </c>
      <c r="I2903" s="12" t="s">
        <v>45</v>
      </c>
      <c r="J2903" s="14" t="s">
        <v>24</v>
      </c>
      <c r="K2903" t="str">
        <f>_xlfn.XLOOKUP(A2903,attrition_cleaned!$A:$A,attrition_cleaned!$B:$B,"Missing")</f>
        <v>No</v>
      </c>
      <c r="L2903" s="13"/>
      <c r="M2903">
        <f>_xlfn.XLOOKUP(A2903,compensation_cleaned!$A:$A,compensation_cleaned!$B:$B,"Missing")</f>
        <v>1179915</v>
      </c>
      <c r="N2903">
        <f>_xlfn.XLOOKUP(A2903,compensation_cleaned!$A:$A,compensation_cleaned!$C:$C,"Missing")</f>
        <v>163111</v>
      </c>
      <c r="O2903" t="str">
        <f>_xlfn.XLOOKUP(A2903,compensation_cleaned!$A:$A,compensation_cleaned!$D:$D,"Missing")</f>
        <v>L3</v>
      </c>
      <c r="P2903">
        <f>_xlfn.XLOOKUP(A2903,engagement_pivot!$A:$A,engagement_pivot!$B:$B,"Missing")</f>
        <v>3.3333333333333335</v>
      </c>
      <c r="Q2903" t="str">
        <f>IF(
  _xlfn.XLOOKUP(A2903, engagement_pivot!A:A, engagement_pivot!C:C, 0) &gt; 0,
  "Yes",
  "No"
)</f>
        <v>Yes</v>
      </c>
      <c r="R2903">
        <f t="shared" si="225"/>
        <v>10</v>
      </c>
      <c r="S2903" t="str">
        <f t="shared" si="226"/>
        <v>0–12 months</v>
      </c>
      <c r="T2903">
        <f>_xlfn.XLOOKUP(A2903,performance_pivot!$A:$A,performance_pivot!$B:$B,"Missing")</f>
        <v>3.6666666666666665</v>
      </c>
      <c r="U2903">
        <f>_xlfn.XLOOKUP(A2903,compensation_cleaned!$A:$A,compensation_cleaned!$F:$F,"Missing")</f>
        <v>1044648.4727722772</v>
      </c>
      <c r="V2903" t="str">
        <f t="shared" si="227"/>
        <v>Above Avg Pay</v>
      </c>
      <c r="W2903" t="str">
        <f t="shared" si="228"/>
        <v>Low/Avg Performer</v>
      </c>
      <c r="Y2903" t="str">
        <f t="shared" si="229"/>
        <v>Overpaid Low Performer</v>
      </c>
    </row>
    <row r="2904" spans="1:25">
      <c r="A2904" s="7" t="s">
        <v>3090</v>
      </c>
      <c r="B2904" s="8" t="s">
        <v>19</v>
      </c>
      <c r="C2904" s="8">
        <v>39</v>
      </c>
      <c r="D2904" s="8" t="s">
        <v>12</v>
      </c>
      <c r="E2904" s="8" t="s">
        <v>26</v>
      </c>
      <c r="F2904" s="8" t="s">
        <v>58</v>
      </c>
      <c r="G2904" s="9">
        <v>44984</v>
      </c>
      <c r="H2904" s="8" t="s">
        <v>634</v>
      </c>
      <c r="I2904" s="8" t="s">
        <v>70</v>
      </c>
      <c r="J2904" s="10" t="s">
        <v>24</v>
      </c>
      <c r="K2904" t="str">
        <f>_xlfn.XLOOKUP(A2904,attrition_cleaned!$A:$A,attrition_cleaned!$B:$B,"Missing")</f>
        <v>No</v>
      </c>
      <c r="L2904" s="9"/>
      <c r="M2904">
        <f>_xlfn.XLOOKUP(A2904,compensation_cleaned!$A:$A,compensation_cleaned!$B:$B,"Missing")</f>
        <v>847058</v>
      </c>
      <c r="N2904">
        <f>_xlfn.XLOOKUP(A2904,compensation_cleaned!$A:$A,compensation_cleaned!$C:$C,"Missing")</f>
        <v>93029</v>
      </c>
      <c r="O2904" t="str">
        <f>_xlfn.XLOOKUP(A2904,compensation_cleaned!$A:$A,compensation_cleaned!$D:$D,"Missing")</f>
        <v>L2</v>
      </c>
      <c r="P2904">
        <f>_xlfn.XLOOKUP(A2904,engagement_pivot!$A:$A,engagement_pivot!$B:$B,"Missing")</f>
        <v>3</v>
      </c>
      <c r="Q2904" t="str">
        <f>IF(
  _xlfn.XLOOKUP(A2904, engagement_pivot!A:A, engagement_pivot!C:C, 0) &gt; 0,
  "Yes",
  "No"
)</f>
        <v>Yes</v>
      </c>
      <c r="R2904">
        <f t="shared" si="225"/>
        <v>10</v>
      </c>
      <c r="S2904" t="str">
        <f t="shared" si="226"/>
        <v>0–12 months</v>
      </c>
      <c r="T2904">
        <f>_xlfn.XLOOKUP(A2904,performance_pivot!$A:$A,performance_pivot!$B:$B,"Missing")</f>
        <v>3</v>
      </c>
      <c r="U2904">
        <f>_xlfn.XLOOKUP(A2904,compensation_cleaned!$A:$A,compensation_cleaned!$F:$F,"Missing")</f>
        <v>746435.40070921986</v>
      </c>
      <c r="V2904" t="str">
        <f t="shared" si="227"/>
        <v>Above Avg Pay</v>
      </c>
      <c r="W2904" t="str">
        <f t="shared" si="228"/>
        <v>Low/Avg Performer</v>
      </c>
      <c r="Y2904" t="str">
        <f t="shared" si="229"/>
        <v>Overpaid Low Performer</v>
      </c>
    </row>
    <row r="2905" spans="1:25">
      <c r="A2905" s="11" t="s">
        <v>3091</v>
      </c>
      <c r="B2905" s="12" t="s">
        <v>11</v>
      </c>
      <c r="C2905" s="12">
        <v>30</v>
      </c>
      <c r="D2905" s="12" t="s">
        <v>20</v>
      </c>
      <c r="E2905" s="12" t="s">
        <v>49</v>
      </c>
      <c r="F2905" s="12" t="s">
        <v>50</v>
      </c>
      <c r="G2905" s="13">
        <v>43314</v>
      </c>
      <c r="H2905" s="12" t="s">
        <v>319</v>
      </c>
      <c r="I2905" s="12" t="s">
        <v>23</v>
      </c>
      <c r="J2905" s="14" t="s">
        <v>24</v>
      </c>
      <c r="K2905" t="str">
        <f>_xlfn.XLOOKUP(A2905,attrition_cleaned!$A:$A,attrition_cleaned!$B:$B,"Missing")</f>
        <v>Yes</v>
      </c>
      <c r="L2905" s="13">
        <v>44165</v>
      </c>
      <c r="M2905">
        <f>_xlfn.XLOOKUP(A2905,compensation_cleaned!$A:$A,compensation_cleaned!$B:$B,"Missing")</f>
        <v>1045662</v>
      </c>
      <c r="N2905">
        <f>_xlfn.XLOOKUP(A2905,compensation_cleaned!$A:$A,compensation_cleaned!$C:$C,"Missing")</f>
        <v>144593</v>
      </c>
      <c r="O2905" t="str">
        <f>_xlfn.XLOOKUP(A2905,compensation_cleaned!$A:$A,compensation_cleaned!$D:$D,"Missing")</f>
        <v>L3</v>
      </c>
      <c r="P2905">
        <f>_xlfn.XLOOKUP(A2905,engagement_pivot!$A:$A,engagement_pivot!$B:$B,"Missing")</f>
        <v>3.5</v>
      </c>
      <c r="Q2905" t="str">
        <f>IF(
  _xlfn.XLOOKUP(A2905, engagement_pivot!A:A, engagement_pivot!C:C, 0) &gt; 0,
  "Yes",
  "No"
)</f>
        <v>Yes</v>
      </c>
      <c r="R2905">
        <f t="shared" si="225"/>
        <v>27</v>
      </c>
      <c r="S2905" t="str">
        <f t="shared" si="226"/>
        <v>13–36 months</v>
      </c>
      <c r="T2905">
        <f>_xlfn.XLOOKUP(A2905,performance_pivot!$A:$A,performance_pivot!$B:$B,"Missing")</f>
        <v>3.5</v>
      </c>
      <c r="U2905">
        <f>_xlfn.XLOOKUP(A2905,compensation_cleaned!$A:$A,compensation_cleaned!$F:$F,"Missing")</f>
        <v>1044648.4727722772</v>
      </c>
      <c r="V2905" t="str">
        <f t="shared" si="227"/>
        <v>Above Avg Pay</v>
      </c>
      <c r="W2905" t="str">
        <f t="shared" si="228"/>
        <v>Low/Avg Performer</v>
      </c>
      <c r="Y2905" t="str">
        <f t="shared" si="229"/>
        <v>Overpaid Low Performer</v>
      </c>
    </row>
    <row r="2906" spans="1:25">
      <c r="A2906" s="7" t="s">
        <v>3092</v>
      </c>
      <c r="B2906" s="8" t="s">
        <v>11</v>
      </c>
      <c r="C2906" s="8">
        <v>22</v>
      </c>
      <c r="D2906" s="8" t="s">
        <v>20</v>
      </c>
      <c r="E2906" s="8" t="s">
        <v>13</v>
      </c>
      <c r="F2906" s="8" t="s">
        <v>14</v>
      </c>
      <c r="G2906" s="9">
        <v>44940</v>
      </c>
      <c r="H2906" s="8" t="s">
        <v>255</v>
      </c>
      <c r="I2906" s="8" t="s">
        <v>56</v>
      </c>
      <c r="J2906" s="10" t="s">
        <v>24</v>
      </c>
      <c r="K2906" t="str">
        <f>_xlfn.XLOOKUP(A2906,attrition_cleaned!$A:$A,attrition_cleaned!$B:$B,"Missing")</f>
        <v>No</v>
      </c>
      <c r="L2906" s="9"/>
      <c r="M2906">
        <f>_xlfn.XLOOKUP(A2906,compensation_cleaned!$A:$A,compensation_cleaned!$B:$B,"Missing")</f>
        <v>1250513</v>
      </c>
      <c r="N2906">
        <f>_xlfn.XLOOKUP(A2906,compensation_cleaned!$A:$A,compensation_cleaned!$C:$C,"Missing")</f>
        <v>179331</v>
      </c>
      <c r="O2906" t="str">
        <f>_xlfn.XLOOKUP(A2906,compensation_cleaned!$A:$A,compensation_cleaned!$D:$D,"Missing")</f>
        <v>L4</v>
      </c>
      <c r="P2906">
        <f>_xlfn.XLOOKUP(A2906,engagement_pivot!$A:$A,engagement_pivot!$B:$B,"Missing")</f>
        <v>5</v>
      </c>
      <c r="Q2906" t="str">
        <f>IF(
  _xlfn.XLOOKUP(A2906, engagement_pivot!A:A, engagement_pivot!C:C, 0) &gt; 0,
  "Yes",
  "No"
)</f>
        <v>Yes</v>
      </c>
      <c r="R2906">
        <f t="shared" si="225"/>
        <v>11</v>
      </c>
      <c r="S2906" t="str">
        <f t="shared" si="226"/>
        <v>0–12 months</v>
      </c>
      <c r="T2906">
        <f>_xlfn.XLOOKUP(A2906,performance_pivot!$A:$A,performance_pivot!$B:$B,"Missing")</f>
        <v>4.333333333333333</v>
      </c>
      <c r="U2906">
        <f>_xlfn.XLOOKUP(A2906,compensation_cleaned!$A:$A,compensation_cleaned!$F:$F,"Missing")</f>
        <v>1044648.4727722772</v>
      </c>
      <c r="V2906" t="str">
        <f t="shared" si="227"/>
        <v>Above Avg Pay</v>
      </c>
      <c r="W2906" t="str">
        <f t="shared" si="228"/>
        <v>High Performer</v>
      </c>
      <c r="Y2906" t="str">
        <f t="shared" si="229"/>
        <v>Well Aligned</v>
      </c>
    </row>
    <row r="2907" spans="1:25">
      <c r="A2907" s="11" t="s">
        <v>3093</v>
      </c>
      <c r="B2907" s="12" t="s">
        <v>11</v>
      </c>
      <c r="C2907" s="12">
        <v>27</v>
      </c>
      <c r="D2907" s="12" t="s">
        <v>20</v>
      </c>
      <c r="E2907" s="12" t="s">
        <v>33</v>
      </c>
      <c r="F2907" s="12" t="s">
        <v>112</v>
      </c>
      <c r="G2907" s="13">
        <v>45280</v>
      </c>
      <c r="H2907" s="12" t="s">
        <v>22</v>
      </c>
      <c r="I2907" s="12" t="s">
        <v>70</v>
      </c>
      <c r="J2907" s="14" t="s">
        <v>24</v>
      </c>
      <c r="K2907" t="str">
        <f>_xlfn.XLOOKUP(A2907,attrition_cleaned!$A:$A,attrition_cleaned!$B:$B,"Missing")</f>
        <v>Yes</v>
      </c>
      <c r="L2907" s="13">
        <v>45518</v>
      </c>
      <c r="M2907">
        <f>_xlfn.XLOOKUP(A2907,compensation_cleaned!$A:$A,compensation_cleaned!$B:$B,"Missing")</f>
        <v>417446</v>
      </c>
      <c r="N2907">
        <f>_xlfn.XLOOKUP(A2907,compensation_cleaned!$A:$A,compensation_cleaned!$C:$C,"Missing")</f>
        <v>53902</v>
      </c>
      <c r="O2907" t="str">
        <f>_xlfn.XLOOKUP(A2907,compensation_cleaned!$A:$A,compensation_cleaned!$D:$D,"Missing")</f>
        <v>L1</v>
      </c>
      <c r="P2907">
        <f>_xlfn.XLOOKUP(A2907,engagement_pivot!$A:$A,engagement_pivot!$B:$B,"Missing")</f>
        <v>2</v>
      </c>
      <c r="Q2907" t="str">
        <f>IF(
  _xlfn.XLOOKUP(A2907, engagement_pivot!A:A, engagement_pivot!C:C, 0) &gt; 0,
  "Yes",
  "No"
)</f>
        <v>Yes</v>
      </c>
      <c r="R2907">
        <f t="shared" si="225"/>
        <v>7</v>
      </c>
      <c r="S2907" t="str">
        <f t="shared" si="226"/>
        <v>0–12 months</v>
      </c>
      <c r="T2907">
        <f>_xlfn.XLOOKUP(A2907,performance_pivot!$A:$A,performance_pivot!$B:$B,"Missing")</f>
        <v>4.333333333333333</v>
      </c>
      <c r="U2907">
        <f>_xlfn.XLOOKUP(A2907,compensation_cleaned!$A:$A,compensation_cleaned!$F:$F,"Missing")</f>
        <v>499723.03723404254</v>
      </c>
      <c r="V2907" t="str">
        <f t="shared" si="227"/>
        <v>Below Avg Pay</v>
      </c>
      <c r="W2907" t="str">
        <f t="shared" si="228"/>
        <v>High Performer</v>
      </c>
      <c r="Y2907" t="str">
        <f t="shared" si="229"/>
        <v>Underpaid High Performer</v>
      </c>
    </row>
    <row r="2908" spans="1:25">
      <c r="A2908" s="7" t="s">
        <v>3094</v>
      </c>
      <c r="B2908" s="8" t="s">
        <v>11</v>
      </c>
      <c r="C2908" s="8">
        <v>34</v>
      </c>
      <c r="D2908" s="8" t="s">
        <v>20</v>
      </c>
      <c r="E2908" s="8" t="s">
        <v>13</v>
      </c>
      <c r="F2908" s="8" t="s">
        <v>14</v>
      </c>
      <c r="G2908" s="9">
        <v>45144</v>
      </c>
      <c r="H2908" s="8" t="s">
        <v>72</v>
      </c>
      <c r="I2908" s="8" t="s">
        <v>45</v>
      </c>
      <c r="J2908" s="10" t="s">
        <v>24</v>
      </c>
      <c r="K2908" t="str">
        <f>_xlfn.XLOOKUP(A2908,attrition_cleaned!$A:$A,attrition_cleaned!$B:$B,"Missing")</f>
        <v>No</v>
      </c>
      <c r="L2908" s="9"/>
      <c r="M2908">
        <f>_xlfn.XLOOKUP(A2908,compensation_cleaned!$A:$A,compensation_cleaned!$B:$B,"Missing")</f>
        <v>1131861</v>
      </c>
      <c r="N2908">
        <f>_xlfn.XLOOKUP(A2908,compensation_cleaned!$A:$A,compensation_cleaned!$C:$C,"Missing")</f>
        <v>167230</v>
      </c>
      <c r="O2908" t="str">
        <f>_xlfn.XLOOKUP(A2908,compensation_cleaned!$A:$A,compensation_cleaned!$D:$D,"Missing")</f>
        <v>L3</v>
      </c>
      <c r="P2908">
        <f>_xlfn.XLOOKUP(A2908,engagement_pivot!$A:$A,engagement_pivot!$B:$B,"Missing")</f>
        <v>3.5</v>
      </c>
      <c r="Q2908" t="str">
        <f>IF(
  _xlfn.XLOOKUP(A2908, engagement_pivot!A:A, engagement_pivot!C:C, 0) &gt; 0,
  "Yes",
  "No"
)</f>
        <v>Yes</v>
      </c>
      <c r="R2908">
        <f t="shared" si="225"/>
        <v>4</v>
      </c>
      <c r="S2908" t="str">
        <f t="shared" si="226"/>
        <v>0–12 months</v>
      </c>
      <c r="T2908">
        <f>_xlfn.XLOOKUP(A2908,performance_pivot!$A:$A,performance_pivot!$B:$B,"Missing")</f>
        <v>3.5</v>
      </c>
      <c r="U2908">
        <f>_xlfn.XLOOKUP(A2908,compensation_cleaned!$A:$A,compensation_cleaned!$F:$F,"Missing")</f>
        <v>1044648.4727722772</v>
      </c>
      <c r="V2908" t="str">
        <f t="shared" si="227"/>
        <v>Above Avg Pay</v>
      </c>
      <c r="W2908" t="str">
        <f t="shared" si="228"/>
        <v>Low/Avg Performer</v>
      </c>
      <c r="Y2908" t="str">
        <f t="shared" si="229"/>
        <v>Overpaid Low Performer</v>
      </c>
    </row>
    <row r="2909" spans="1:25">
      <c r="A2909" s="11" t="s">
        <v>3095</v>
      </c>
      <c r="B2909" s="12" t="s">
        <v>11</v>
      </c>
      <c r="C2909" s="12">
        <v>35</v>
      </c>
      <c r="D2909" s="12" t="s">
        <v>20</v>
      </c>
      <c r="E2909" s="12" t="s">
        <v>37</v>
      </c>
      <c r="F2909" s="12" t="s">
        <v>38</v>
      </c>
      <c r="G2909" s="13">
        <v>45045</v>
      </c>
      <c r="H2909" s="12" t="s">
        <v>511</v>
      </c>
      <c r="I2909" s="12" t="s">
        <v>56</v>
      </c>
      <c r="J2909" s="14" t="s">
        <v>17</v>
      </c>
      <c r="K2909" t="str">
        <f>_xlfn.XLOOKUP(A2909,attrition_cleaned!$A:$A,attrition_cleaned!$B:$B,"Missing")</f>
        <v>No</v>
      </c>
      <c r="L2909" s="13"/>
      <c r="M2909">
        <f>_xlfn.XLOOKUP(A2909,compensation_cleaned!$A:$A,compensation_cleaned!$B:$B,"Missing")</f>
        <v>1065374</v>
      </c>
      <c r="N2909">
        <f>_xlfn.XLOOKUP(A2909,compensation_cleaned!$A:$A,compensation_cleaned!$C:$C,"Missing")</f>
        <v>132752</v>
      </c>
      <c r="O2909" t="str">
        <f>_xlfn.XLOOKUP(A2909,compensation_cleaned!$A:$A,compensation_cleaned!$D:$D,"Missing")</f>
        <v>L3</v>
      </c>
      <c r="P2909">
        <f>_xlfn.XLOOKUP(A2909,engagement_pivot!$A:$A,engagement_pivot!$B:$B,"Missing")</f>
        <v>5</v>
      </c>
      <c r="Q2909" t="str">
        <f>IF(
  _xlfn.XLOOKUP(A2909, engagement_pivot!A:A, engagement_pivot!C:C, 0) &gt; 0,
  "Yes",
  "No"
)</f>
        <v>Yes</v>
      </c>
      <c r="R2909">
        <f t="shared" si="225"/>
        <v>8</v>
      </c>
      <c r="S2909" t="str">
        <f t="shared" si="226"/>
        <v>0–12 months</v>
      </c>
      <c r="T2909">
        <f>_xlfn.XLOOKUP(A2909,performance_pivot!$A:$A,performance_pivot!$B:$B,"Missing")</f>
        <v>3.6666666666666665</v>
      </c>
      <c r="U2909">
        <f>_xlfn.XLOOKUP(A2909,compensation_cleaned!$A:$A,compensation_cleaned!$F:$F,"Missing")</f>
        <v>1044648.4727722772</v>
      </c>
      <c r="V2909" t="str">
        <f t="shared" si="227"/>
        <v>Above Avg Pay</v>
      </c>
      <c r="W2909" t="str">
        <f t="shared" si="228"/>
        <v>Low/Avg Performer</v>
      </c>
      <c r="Y2909" t="str">
        <f t="shared" si="229"/>
        <v>Overpaid Low Performer</v>
      </c>
    </row>
    <row r="2910" spans="1:25">
      <c r="A2910" s="7" t="s">
        <v>3096</v>
      </c>
      <c r="B2910" s="8" t="s">
        <v>19</v>
      </c>
      <c r="C2910" s="8">
        <v>40</v>
      </c>
      <c r="D2910" s="8" t="s">
        <v>20</v>
      </c>
      <c r="E2910" s="8" t="s">
        <v>26</v>
      </c>
      <c r="F2910" s="8" t="s">
        <v>27</v>
      </c>
      <c r="G2910" s="9">
        <v>42801</v>
      </c>
      <c r="H2910" s="8" t="s">
        <v>76</v>
      </c>
      <c r="I2910" s="8" t="s">
        <v>16</v>
      </c>
      <c r="J2910" s="10" t="s">
        <v>24</v>
      </c>
      <c r="K2910" t="str">
        <f>_xlfn.XLOOKUP(A2910,attrition_cleaned!$A:$A,attrition_cleaned!$B:$B,"Missing")</f>
        <v>Yes</v>
      </c>
      <c r="L2910" s="9">
        <v>44396</v>
      </c>
      <c r="M2910">
        <f>_xlfn.XLOOKUP(A2910,compensation_cleaned!$A:$A,compensation_cleaned!$B:$B,"Missing")</f>
        <v>754329</v>
      </c>
      <c r="N2910">
        <f>_xlfn.XLOOKUP(A2910,compensation_cleaned!$A:$A,compensation_cleaned!$C:$C,"Missing")</f>
        <v>73441</v>
      </c>
      <c r="O2910" t="str">
        <f>_xlfn.XLOOKUP(A2910,compensation_cleaned!$A:$A,compensation_cleaned!$D:$D,"Missing")</f>
        <v>L2</v>
      </c>
      <c r="P2910">
        <f>_xlfn.XLOOKUP(A2910,engagement_pivot!$A:$A,engagement_pivot!$B:$B,"Missing")</f>
        <v>3.5</v>
      </c>
      <c r="Q2910" t="str">
        <f>IF(
  _xlfn.XLOOKUP(A2910, engagement_pivot!A:A, engagement_pivot!C:C, 0) &gt; 0,
  "Yes",
  "No"
)</f>
        <v>Yes</v>
      </c>
      <c r="R2910">
        <f t="shared" si="225"/>
        <v>52</v>
      </c>
      <c r="S2910" t="str">
        <f t="shared" si="226"/>
        <v>37+ months</v>
      </c>
      <c r="T2910">
        <f>_xlfn.XLOOKUP(A2910,performance_pivot!$A:$A,performance_pivot!$B:$B,"Missing")</f>
        <v>3.75</v>
      </c>
      <c r="U2910">
        <f>_xlfn.XLOOKUP(A2910,compensation_cleaned!$A:$A,compensation_cleaned!$F:$F,"Missing")</f>
        <v>746435.40070921986</v>
      </c>
      <c r="V2910" t="str">
        <f t="shared" si="227"/>
        <v>Above Avg Pay</v>
      </c>
      <c r="W2910" t="str">
        <f t="shared" si="228"/>
        <v>Low/Avg Performer</v>
      </c>
      <c r="Y2910" t="str">
        <f t="shared" si="229"/>
        <v>Overpaid Low Performer</v>
      </c>
    </row>
    <row r="2911" spans="1:25">
      <c r="A2911" s="11" t="s">
        <v>3097</v>
      </c>
      <c r="B2911" s="12" t="s">
        <v>19</v>
      </c>
      <c r="C2911" s="12">
        <v>34</v>
      </c>
      <c r="D2911" s="12" t="s">
        <v>20</v>
      </c>
      <c r="E2911" s="12" t="s">
        <v>13</v>
      </c>
      <c r="F2911" s="12" t="s">
        <v>21</v>
      </c>
      <c r="G2911" s="13">
        <v>44246</v>
      </c>
      <c r="H2911" s="12" t="s">
        <v>530</v>
      </c>
      <c r="I2911" s="12" t="s">
        <v>45</v>
      </c>
      <c r="J2911" s="14" t="s">
        <v>17</v>
      </c>
      <c r="K2911" t="str">
        <f>_xlfn.XLOOKUP(A2911,attrition_cleaned!$A:$A,attrition_cleaned!$B:$B,"Missing")</f>
        <v>No</v>
      </c>
      <c r="L2911" s="13"/>
      <c r="M2911">
        <f>_xlfn.XLOOKUP(A2911,compensation_cleaned!$A:$A,compensation_cleaned!$B:$B,"Missing")</f>
        <v>1545053</v>
      </c>
      <c r="N2911">
        <f>_xlfn.XLOOKUP(A2911,compensation_cleaned!$A:$A,compensation_cleaned!$C:$C,"Missing")</f>
        <v>151269</v>
      </c>
      <c r="O2911" t="str">
        <f>_xlfn.XLOOKUP(A2911,compensation_cleaned!$A:$A,compensation_cleaned!$D:$D,"Missing")</f>
        <v>L4</v>
      </c>
      <c r="P2911">
        <f>_xlfn.XLOOKUP(A2911,engagement_pivot!$A:$A,engagement_pivot!$B:$B,"Missing")</f>
        <v>2</v>
      </c>
      <c r="Q2911" t="str">
        <f>IF(
  _xlfn.XLOOKUP(A2911, engagement_pivot!A:A, engagement_pivot!C:C, 0) &gt; 0,
  "Yes",
  "No"
)</f>
        <v>Yes</v>
      </c>
      <c r="R2911">
        <f t="shared" si="225"/>
        <v>34</v>
      </c>
      <c r="S2911" t="str">
        <f t="shared" si="226"/>
        <v>13–36 months</v>
      </c>
      <c r="T2911">
        <f>_xlfn.XLOOKUP(A2911,performance_pivot!$A:$A,performance_pivot!$B:$B,"Missing")</f>
        <v>3.5</v>
      </c>
      <c r="U2911">
        <f>_xlfn.XLOOKUP(A2911,compensation_cleaned!$A:$A,compensation_cleaned!$F:$F,"Missing")</f>
        <v>1044648.4727722772</v>
      </c>
      <c r="V2911" t="str">
        <f t="shared" si="227"/>
        <v>Above Avg Pay</v>
      </c>
      <c r="W2911" t="str">
        <f t="shared" si="228"/>
        <v>Low/Avg Performer</v>
      </c>
      <c r="Y2911" t="str">
        <f t="shared" si="229"/>
        <v>Overpaid Low Performer</v>
      </c>
    </row>
    <row r="2912" spans="1:25">
      <c r="A2912" s="7" t="s">
        <v>3098</v>
      </c>
      <c r="B2912" s="8" t="s">
        <v>19</v>
      </c>
      <c r="C2912" s="8">
        <v>36</v>
      </c>
      <c r="D2912" s="8" t="s">
        <v>12</v>
      </c>
      <c r="E2912" s="8" t="s">
        <v>33</v>
      </c>
      <c r="F2912" s="8" t="s">
        <v>112</v>
      </c>
      <c r="G2912" s="9">
        <v>44199</v>
      </c>
      <c r="H2912" s="8" t="s">
        <v>675</v>
      </c>
      <c r="I2912" s="8" t="s">
        <v>45</v>
      </c>
      <c r="J2912" s="10" t="s">
        <v>24</v>
      </c>
      <c r="K2912" t="str">
        <f>_xlfn.XLOOKUP(A2912,attrition_cleaned!$A:$A,attrition_cleaned!$B:$B,"Missing")</f>
        <v>No</v>
      </c>
      <c r="L2912" s="9"/>
      <c r="M2912">
        <f>_xlfn.XLOOKUP(A2912,compensation_cleaned!$A:$A,compensation_cleaned!$B:$B,"Missing")</f>
        <v>701487</v>
      </c>
      <c r="N2912">
        <f>_xlfn.XLOOKUP(A2912,compensation_cleaned!$A:$A,compensation_cleaned!$C:$C,"Missing")</f>
        <v>59341</v>
      </c>
      <c r="O2912" t="str">
        <f>_xlfn.XLOOKUP(A2912,compensation_cleaned!$A:$A,compensation_cleaned!$D:$D,"Missing")</f>
        <v>L2</v>
      </c>
      <c r="P2912">
        <f>_xlfn.XLOOKUP(A2912,engagement_pivot!$A:$A,engagement_pivot!$B:$B,"Missing")</f>
        <v>2</v>
      </c>
      <c r="Q2912" t="str">
        <f>IF(
  _xlfn.XLOOKUP(A2912, engagement_pivot!A:A, engagement_pivot!C:C, 0) &gt; 0,
  "Yes",
  "No"
)</f>
        <v>Yes</v>
      </c>
      <c r="R2912">
        <f t="shared" si="225"/>
        <v>35</v>
      </c>
      <c r="S2912" t="str">
        <f t="shared" si="226"/>
        <v>13–36 months</v>
      </c>
      <c r="T2912">
        <f>_xlfn.XLOOKUP(A2912,performance_pivot!$A:$A,performance_pivot!$B:$B,"Missing")</f>
        <v>3.3333333333333335</v>
      </c>
      <c r="U2912">
        <f>_xlfn.XLOOKUP(A2912,compensation_cleaned!$A:$A,compensation_cleaned!$F:$F,"Missing")</f>
        <v>746435.40070921986</v>
      </c>
      <c r="V2912" t="str">
        <f t="shared" si="227"/>
        <v>Below Avg Pay</v>
      </c>
      <c r="W2912" t="str">
        <f t="shared" si="228"/>
        <v>Low/Avg Performer</v>
      </c>
      <c r="Y2912" t="str">
        <f t="shared" si="229"/>
        <v>Low Pay &amp; Low Performance</v>
      </c>
    </row>
    <row r="2913" spans="1:25">
      <c r="A2913" s="11" t="s">
        <v>3099</v>
      </c>
      <c r="B2913" s="12" t="s">
        <v>11</v>
      </c>
      <c r="C2913" s="12">
        <v>35</v>
      </c>
      <c r="D2913" s="12" t="s">
        <v>12</v>
      </c>
      <c r="E2913" s="12" t="s">
        <v>33</v>
      </c>
      <c r="F2913" s="12" t="s">
        <v>112</v>
      </c>
      <c r="G2913" s="13">
        <v>43791</v>
      </c>
      <c r="H2913" s="12" t="s">
        <v>201</v>
      </c>
      <c r="I2913" s="12" t="s">
        <v>16</v>
      </c>
      <c r="J2913" s="14" t="s">
        <v>24</v>
      </c>
      <c r="K2913" t="str">
        <f>_xlfn.XLOOKUP(A2913,attrition_cleaned!$A:$A,attrition_cleaned!$B:$B,"Missing")</f>
        <v>No</v>
      </c>
      <c r="L2913" s="13"/>
      <c r="M2913">
        <f>_xlfn.XLOOKUP(A2913,compensation_cleaned!$A:$A,compensation_cleaned!$B:$B,"Missing")</f>
        <v>576519</v>
      </c>
      <c r="N2913">
        <f>_xlfn.XLOOKUP(A2913,compensation_cleaned!$A:$A,compensation_cleaned!$C:$C,"Missing")</f>
        <v>70563</v>
      </c>
      <c r="O2913" t="str">
        <f>_xlfn.XLOOKUP(A2913,compensation_cleaned!$A:$A,compensation_cleaned!$D:$D,"Missing")</f>
        <v>L1</v>
      </c>
      <c r="P2913">
        <f>_xlfn.XLOOKUP(A2913,engagement_pivot!$A:$A,engagement_pivot!$B:$B,"Missing")</f>
        <v>3</v>
      </c>
      <c r="Q2913" t="str">
        <f>IF(
  _xlfn.XLOOKUP(A2913, engagement_pivot!A:A, engagement_pivot!C:C, 0) &gt; 0,
  "Yes",
  "No"
)</f>
        <v>Yes</v>
      </c>
      <c r="R2913">
        <f t="shared" si="225"/>
        <v>49</v>
      </c>
      <c r="S2913" t="str">
        <f t="shared" si="226"/>
        <v>37+ months</v>
      </c>
      <c r="T2913">
        <f>_xlfn.XLOOKUP(A2913,performance_pivot!$A:$A,performance_pivot!$B:$B,"Missing")</f>
        <v>4</v>
      </c>
      <c r="U2913">
        <f>_xlfn.XLOOKUP(A2913,compensation_cleaned!$A:$A,compensation_cleaned!$F:$F,"Missing")</f>
        <v>499723.03723404254</v>
      </c>
      <c r="V2913" t="str">
        <f t="shared" si="227"/>
        <v>Above Avg Pay</v>
      </c>
      <c r="W2913" t="str">
        <f t="shared" si="228"/>
        <v>High Performer</v>
      </c>
      <c r="Y2913" t="str">
        <f t="shared" si="229"/>
        <v>Well Aligned</v>
      </c>
    </row>
    <row r="2914" spans="1:25">
      <c r="A2914" s="7" t="s">
        <v>3100</v>
      </c>
      <c r="B2914" s="8" t="s">
        <v>19</v>
      </c>
      <c r="C2914" s="8">
        <v>26</v>
      </c>
      <c r="D2914" s="8" t="s">
        <v>20</v>
      </c>
      <c r="E2914" s="8" t="s">
        <v>37</v>
      </c>
      <c r="F2914" s="8" t="s">
        <v>38</v>
      </c>
      <c r="G2914" s="9">
        <v>42902</v>
      </c>
      <c r="H2914" s="8" t="s">
        <v>98</v>
      </c>
      <c r="I2914" s="8" t="s">
        <v>45</v>
      </c>
      <c r="J2914" s="10" t="s">
        <v>24</v>
      </c>
      <c r="K2914" t="str">
        <f>_xlfn.XLOOKUP(A2914,attrition_cleaned!$A:$A,attrition_cleaned!$B:$B,"Missing")</f>
        <v>No</v>
      </c>
      <c r="L2914" s="9"/>
      <c r="M2914">
        <f>_xlfn.XLOOKUP(A2914,compensation_cleaned!$A:$A,compensation_cleaned!$B:$B,"Missing")</f>
        <v>1372314</v>
      </c>
      <c r="N2914">
        <f>_xlfn.XLOOKUP(A2914,compensation_cleaned!$A:$A,compensation_cleaned!$C:$C,"Missing")</f>
        <v>79157</v>
      </c>
      <c r="O2914" t="str">
        <f>_xlfn.XLOOKUP(A2914,compensation_cleaned!$A:$A,compensation_cleaned!$D:$D,"Missing")</f>
        <v>L4</v>
      </c>
      <c r="P2914">
        <f>_xlfn.XLOOKUP(A2914,engagement_pivot!$A:$A,engagement_pivot!$B:$B,"Missing")</f>
        <v>4</v>
      </c>
      <c r="Q2914" t="str">
        <f>IF(
  _xlfn.XLOOKUP(A2914, engagement_pivot!A:A, engagement_pivot!C:C, 0) &gt; 0,
  "Yes",
  "No"
)</f>
        <v>Yes</v>
      </c>
      <c r="R2914">
        <f t="shared" si="225"/>
        <v>78</v>
      </c>
      <c r="S2914" t="str">
        <f t="shared" si="226"/>
        <v>37+ months</v>
      </c>
      <c r="T2914">
        <f>_xlfn.XLOOKUP(A2914,performance_pivot!$A:$A,performance_pivot!$B:$B,"Missing")</f>
        <v>3.3333333333333335</v>
      </c>
      <c r="U2914">
        <f>_xlfn.XLOOKUP(A2914,compensation_cleaned!$A:$A,compensation_cleaned!$F:$F,"Missing")</f>
        <v>1044648.4727722772</v>
      </c>
      <c r="V2914" t="str">
        <f t="shared" si="227"/>
        <v>Above Avg Pay</v>
      </c>
      <c r="W2914" t="str">
        <f t="shared" si="228"/>
        <v>Low/Avg Performer</v>
      </c>
      <c r="Y2914" t="str">
        <f t="shared" si="229"/>
        <v>Overpaid Low Performer</v>
      </c>
    </row>
    <row r="2915" spans="1:25">
      <c r="A2915" s="11" t="s">
        <v>3101</v>
      </c>
      <c r="B2915" s="12" t="s">
        <v>19</v>
      </c>
      <c r="C2915" s="12">
        <v>30</v>
      </c>
      <c r="D2915" s="12" t="s">
        <v>20</v>
      </c>
      <c r="E2915" s="12" t="s">
        <v>13</v>
      </c>
      <c r="F2915" s="12" t="s">
        <v>14</v>
      </c>
      <c r="G2915" s="13">
        <v>44923</v>
      </c>
      <c r="H2915" s="12" t="s">
        <v>358</v>
      </c>
      <c r="I2915" s="12" t="s">
        <v>23</v>
      </c>
      <c r="J2915" s="14" t="s">
        <v>24</v>
      </c>
      <c r="K2915" t="str">
        <f>_xlfn.XLOOKUP(A2915,attrition_cleaned!$A:$A,attrition_cleaned!$B:$B,"Missing")</f>
        <v>No</v>
      </c>
      <c r="L2915" s="13"/>
      <c r="M2915">
        <f>_xlfn.XLOOKUP(A2915,compensation_cleaned!$A:$A,compensation_cleaned!$B:$B,"Missing")</f>
        <v>982859</v>
      </c>
      <c r="N2915">
        <f>_xlfn.XLOOKUP(A2915,compensation_cleaned!$A:$A,compensation_cleaned!$C:$C,"Missing")</f>
        <v>86449</v>
      </c>
      <c r="O2915" t="str">
        <f>_xlfn.XLOOKUP(A2915,compensation_cleaned!$A:$A,compensation_cleaned!$D:$D,"Missing")</f>
        <v>L3</v>
      </c>
      <c r="P2915">
        <f>_xlfn.XLOOKUP(A2915,engagement_pivot!$A:$A,engagement_pivot!$B:$B,"Missing")</f>
        <v>1.3333333333333333</v>
      </c>
      <c r="Q2915" t="str">
        <f>IF(
  _xlfn.XLOOKUP(A2915, engagement_pivot!A:A, engagement_pivot!C:C, 0) &gt; 0,
  "Yes",
  "No"
)</f>
        <v>Yes</v>
      </c>
      <c r="R2915">
        <f t="shared" si="225"/>
        <v>12</v>
      </c>
      <c r="S2915" t="str">
        <f t="shared" si="226"/>
        <v>0–12 months</v>
      </c>
      <c r="T2915">
        <f>_xlfn.XLOOKUP(A2915,performance_pivot!$A:$A,performance_pivot!$B:$B,"Missing")</f>
        <v>4</v>
      </c>
      <c r="U2915">
        <f>_xlfn.XLOOKUP(A2915,compensation_cleaned!$A:$A,compensation_cleaned!$F:$F,"Missing")</f>
        <v>1044648.4727722772</v>
      </c>
      <c r="V2915" t="str">
        <f t="shared" si="227"/>
        <v>Below Avg Pay</v>
      </c>
      <c r="W2915" t="str">
        <f t="shared" si="228"/>
        <v>High Performer</v>
      </c>
      <c r="Y2915" t="str">
        <f t="shared" si="229"/>
        <v>Underpaid High Performer</v>
      </c>
    </row>
    <row r="2916" spans="1:25">
      <c r="A2916" s="7" t="s">
        <v>3102</v>
      </c>
      <c r="B2916" s="8" t="s">
        <v>19</v>
      </c>
      <c r="C2916" s="8">
        <v>38</v>
      </c>
      <c r="D2916" s="8" t="s">
        <v>12</v>
      </c>
      <c r="E2916" s="8" t="s">
        <v>26</v>
      </c>
      <c r="F2916" s="8" t="s">
        <v>27</v>
      </c>
      <c r="G2916" s="9">
        <v>44233</v>
      </c>
      <c r="H2916" s="8" t="s">
        <v>98</v>
      </c>
      <c r="I2916" s="8" t="s">
        <v>70</v>
      </c>
      <c r="J2916" s="10" t="s">
        <v>24</v>
      </c>
      <c r="K2916" t="str">
        <f>_xlfn.XLOOKUP(A2916,attrition_cleaned!$A:$A,attrition_cleaned!$B:$B,"Missing")</f>
        <v>Yes</v>
      </c>
      <c r="L2916" s="9">
        <v>44698</v>
      </c>
      <c r="M2916">
        <f>_xlfn.XLOOKUP(A2916,compensation_cleaned!$A:$A,compensation_cleaned!$B:$B,"Missing")</f>
        <v>718070</v>
      </c>
      <c r="N2916">
        <f>_xlfn.XLOOKUP(A2916,compensation_cleaned!$A:$A,compensation_cleaned!$C:$C,"Missing")</f>
        <v>73451</v>
      </c>
      <c r="O2916" t="str">
        <f>_xlfn.XLOOKUP(A2916,compensation_cleaned!$A:$A,compensation_cleaned!$D:$D,"Missing")</f>
        <v>L2</v>
      </c>
      <c r="P2916">
        <f>_xlfn.XLOOKUP(A2916,engagement_pivot!$A:$A,engagement_pivot!$B:$B,"Missing")</f>
        <v>3.3333333333333335</v>
      </c>
      <c r="Q2916" t="str">
        <f>IF(
  _xlfn.XLOOKUP(A2916, engagement_pivot!A:A, engagement_pivot!C:C, 0) &gt; 0,
  "Yes",
  "No"
)</f>
        <v>Yes</v>
      </c>
      <c r="R2916">
        <f t="shared" si="225"/>
        <v>15</v>
      </c>
      <c r="S2916" t="str">
        <f t="shared" si="226"/>
        <v>13–36 months</v>
      </c>
      <c r="T2916">
        <f>_xlfn.XLOOKUP(A2916,performance_pivot!$A:$A,performance_pivot!$B:$B,"Missing")</f>
        <v>3</v>
      </c>
      <c r="U2916">
        <f>_xlfn.XLOOKUP(A2916,compensation_cleaned!$A:$A,compensation_cleaned!$F:$F,"Missing")</f>
        <v>746435.40070921986</v>
      </c>
      <c r="V2916" t="str">
        <f t="shared" si="227"/>
        <v>Below Avg Pay</v>
      </c>
      <c r="W2916" t="str">
        <f t="shared" si="228"/>
        <v>Low/Avg Performer</v>
      </c>
      <c r="Y2916" t="str">
        <f t="shared" si="229"/>
        <v>Low Pay &amp; Low Performance</v>
      </c>
    </row>
    <row r="2917" spans="1:25">
      <c r="A2917" s="11" t="s">
        <v>3103</v>
      </c>
      <c r="B2917" s="12" t="s">
        <v>11</v>
      </c>
      <c r="C2917" s="12">
        <v>25</v>
      </c>
      <c r="D2917" s="12" t="s">
        <v>12</v>
      </c>
      <c r="E2917" s="12" t="s">
        <v>49</v>
      </c>
      <c r="F2917" s="12" t="s">
        <v>65</v>
      </c>
      <c r="G2917" s="13">
        <v>44805</v>
      </c>
      <c r="H2917" s="12" t="s">
        <v>368</v>
      </c>
      <c r="I2917" s="12" t="s">
        <v>16</v>
      </c>
      <c r="J2917" s="14" t="s">
        <v>24</v>
      </c>
      <c r="K2917" t="str">
        <f>_xlfn.XLOOKUP(A2917,attrition_cleaned!$A:$A,attrition_cleaned!$B:$B,"Missing")</f>
        <v>No</v>
      </c>
      <c r="L2917" s="13"/>
      <c r="M2917">
        <f>_xlfn.XLOOKUP(A2917,compensation_cleaned!$A:$A,compensation_cleaned!$B:$B,"Missing")</f>
        <v>789223</v>
      </c>
      <c r="N2917">
        <f>_xlfn.XLOOKUP(A2917,compensation_cleaned!$A:$A,compensation_cleaned!$C:$C,"Missing")</f>
        <v>41646</v>
      </c>
      <c r="O2917" t="str">
        <f>_xlfn.XLOOKUP(A2917,compensation_cleaned!$A:$A,compensation_cleaned!$D:$D,"Missing")</f>
        <v>L2</v>
      </c>
      <c r="P2917">
        <f>_xlfn.XLOOKUP(A2917,engagement_pivot!$A:$A,engagement_pivot!$B:$B,"Missing")</f>
        <v>2.6666666666666665</v>
      </c>
      <c r="Q2917" t="str">
        <f>IF(
  _xlfn.XLOOKUP(A2917, engagement_pivot!A:A, engagement_pivot!C:C, 0) &gt; 0,
  "Yes",
  "No"
)</f>
        <v>Yes</v>
      </c>
      <c r="R2917">
        <f t="shared" si="225"/>
        <v>15</v>
      </c>
      <c r="S2917" t="str">
        <f t="shared" si="226"/>
        <v>13–36 months</v>
      </c>
      <c r="T2917">
        <f>_xlfn.XLOOKUP(A2917,performance_pivot!$A:$A,performance_pivot!$B:$B,"Missing")</f>
        <v>3</v>
      </c>
      <c r="U2917">
        <f>_xlfn.XLOOKUP(A2917,compensation_cleaned!$A:$A,compensation_cleaned!$F:$F,"Missing")</f>
        <v>746435.40070921986</v>
      </c>
      <c r="V2917" t="str">
        <f t="shared" si="227"/>
        <v>Above Avg Pay</v>
      </c>
      <c r="W2917" t="str">
        <f t="shared" si="228"/>
        <v>Low/Avg Performer</v>
      </c>
      <c r="Y2917" t="str">
        <f t="shared" si="229"/>
        <v>Overpaid Low Performer</v>
      </c>
    </row>
    <row r="2918" spans="1:25">
      <c r="A2918" s="7" t="s">
        <v>3104</v>
      </c>
      <c r="B2918" s="8" t="s">
        <v>11</v>
      </c>
      <c r="C2918" s="8">
        <v>39</v>
      </c>
      <c r="D2918" s="8" t="s">
        <v>20</v>
      </c>
      <c r="E2918" s="8" t="s">
        <v>13</v>
      </c>
      <c r="F2918" s="8" t="s">
        <v>21</v>
      </c>
      <c r="G2918" s="9">
        <v>44005</v>
      </c>
      <c r="H2918" s="8" t="s">
        <v>96</v>
      </c>
      <c r="I2918" s="8" t="s">
        <v>31</v>
      </c>
      <c r="J2918" s="10" t="s">
        <v>24</v>
      </c>
      <c r="K2918" t="str">
        <f>_xlfn.XLOOKUP(A2918,attrition_cleaned!$A:$A,attrition_cleaned!$B:$B,"Missing")</f>
        <v>No</v>
      </c>
      <c r="L2918" s="9"/>
      <c r="M2918">
        <f>_xlfn.XLOOKUP(A2918,compensation_cleaned!$A:$A,compensation_cleaned!$B:$B,"Missing")</f>
        <v>765030</v>
      </c>
      <c r="N2918">
        <f>_xlfn.XLOOKUP(A2918,compensation_cleaned!$A:$A,compensation_cleaned!$C:$C,"Missing")</f>
        <v>52264</v>
      </c>
      <c r="O2918" t="str">
        <f>_xlfn.XLOOKUP(A2918,compensation_cleaned!$A:$A,compensation_cleaned!$D:$D,"Missing")</f>
        <v>L2</v>
      </c>
      <c r="P2918">
        <f>_xlfn.XLOOKUP(A2918,engagement_pivot!$A:$A,engagement_pivot!$B:$B,"Missing")</f>
        <v>5</v>
      </c>
      <c r="Q2918" t="str">
        <f>IF(
  _xlfn.XLOOKUP(A2918, engagement_pivot!A:A, engagement_pivot!C:C, 0) &gt; 0,
  "Yes",
  "No"
)</f>
        <v>Yes</v>
      </c>
      <c r="R2918">
        <f t="shared" si="225"/>
        <v>42</v>
      </c>
      <c r="S2918" t="str">
        <f t="shared" si="226"/>
        <v>37+ months</v>
      </c>
      <c r="T2918">
        <f>_xlfn.XLOOKUP(A2918,performance_pivot!$A:$A,performance_pivot!$B:$B,"Missing")</f>
        <v>3.5</v>
      </c>
      <c r="U2918">
        <f>_xlfn.XLOOKUP(A2918,compensation_cleaned!$A:$A,compensation_cleaned!$F:$F,"Missing")</f>
        <v>746435.40070921986</v>
      </c>
      <c r="V2918" t="str">
        <f t="shared" si="227"/>
        <v>Above Avg Pay</v>
      </c>
      <c r="W2918" t="str">
        <f t="shared" si="228"/>
        <v>Low/Avg Performer</v>
      </c>
      <c r="Y2918" t="str">
        <f t="shared" si="229"/>
        <v>Overpaid Low Performer</v>
      </c>
    </row>
    <row r="2919" spans="1:25">
      <c r="A2919" s="11" t="s">
        <v>3105</v>
      </c>
      <c r="B2919" s="12" t="s">
        <v>19</v>
      </c>
      <c r="C2919" s="12">
        <v>38</v>
      </c>
      <c r="D2919" s="12" t="s">
        <v>12</v>
      </c>
      <c r="E2919" s="12" t="s">
        <v>26</v>
      </c>
      <c r="F2919" s="12" t="s">
        <v>58</v>
      </c>
      <c r="G2919" s="13">
        <v>44356</v>
      </c>
      <c r="H2919" s="12" t="s">
        <v>176</v>
      </c>
      <c r="I2919" s="12" t="s">
        <v>23</v>
      </c>
      <c r="J2919" s="14" t="s">
        <v>24</v>
      </c>
      <c r="K2919" t="str">
        <f>_xlfn.XLOOKUP(A2919,attrition_cleaned!$A:$A,attrition_cleaned!$B:$B,"Missing")</f>
        <v>Yes</v>
      </c>
      <c r="L2919" s="13">
        <v>45677</v>
      </c>
      <c r="M2919">
        <f>_xlfn.XLOOKUP(A2919,compensation_cleaned!$A:$A,compensation_cleaned!$B:$B,"Missing")</f>
        <v>466872</v>
      </c>
      <c r="N2919">
        <f>_xlfn.XLOOKUP(A2919,compensation_cleaned!$A:$A,compensation_cleaned!$C:$C,"Missing")</f>
        <v>26729</v>
      </c>
      <c r="O2919" t="str">
        <f>_xlfn.XLOOKUP(A2919,compensation_cleaned!$A:$A,compensation_cleaned!$D:$D,"Missing")</f>
        <v>L1</v>
      </c>
      <c r="P2919">
        <f>_xlfn.XLOOKUP(A2919,engagement_pivot!$A:$A,engagement_pivot!$B:$B,"Missing")</f>
        <v>3</v>
      </c>
      <c r="Q2919" t="str">
        <f>IF(
  _xlfn.XLOOKUP(A2919, engagement_pivot!A:A, engagement_pivot!C:C, 0) &gt; 0,
  "Yes",
  "No"
)</f>
        <v>Yes</v>
      </c>
      <c r="R2919">
        <f t="shared" si="225"/>
        <v>43</v>
      </c>
      <c r="S2919" t="str">
        <f t="shared" si="226"/>
        <v>37+ months</v>
      </c>
      <c r="T2919">
        <f>_xlfn.XLOOKUP(A2919,performance_pivot!$A:$A,performance_pivot!$B:$B,"Missing")</f>
        <v>3</v>
      </c>
      <c r="U2919">
        <f>_xlfn.XLOOKUP(A2919,compensation_cleaned!$A:$A,compensation_cleaned!$F:$F,"Missing")</f>
        <v>499723.03723404254</v>
      </c>
      <c r="V2919" t="str">
        <f t="shared" si="227"/>
        <v>Below Avg Pay</v>
      </c>
      <c r="W2919" t="str">
        <f t="shared" si="228"/>
        <v>Low/Avg Performer</v>
      </c>
      <c r="Y2919" t="str">
        <f t="shared" si="229"/>
        <v>Low Pay &amp; Low Performance</v>
      </c>
    </row>
    <row r="2920" spans="1:25">
      <c r="A2920" s="7" t="s">
        <v>3106</v>
      </c>
      <c r="B2920" s="8" t="s">
        <v>19</v>
      </c>
      <c r="C2920" s="8">
        <v>36</v>
      </c>
      <c r="D2920" s="8" t="s">
        <v>12</v>
      </c>
      <c r="E2920" s="8" t="s">
        <v>13</v>
      </c>
      <c r="F2920" s="8" t="s">
        <v>14</v>
      </c>
      <c r="G2920" s="9">
        <v>44906</v>
      </c>
      <c r="H2920" s="8" t="s">
        <v>449</v>
      </c>
      <c r="I2920" s="8" t="s">
        <v>31</v>
      </c>
      <c r="J2920" s="10" t="s">
        <v>24</v>
      </c>
      <c r="K2920" t="str">
        <f>_xlfn.XLOOKUP(A2920,attrition_cleaned!$A:$A,attrition_cleaned!$B:$B,"Missing")</f>
        <v>No</v>
      </c>
      <c r="L2920" s="9"/>
      <c r="M2920">
        <f>_xlfn.XLOOKUP(A2920,compensation_cleaned!$A:$A,compensation_cleaned!$B:$B,"Missing")</f>
        <v>581656</v>
      </c>
      <c r="N2920">
        <f>_xlfn.XLOOKUP(A2920,compensation_cleaned!$A:$A,compensation_cleaned!$C:$C,"Missing")</f>
        <v>67624</v>
      </c>
      <c r="O2920" t="str">
        <f>_xlfn.XLOOKUP(A2920,compensation_cleaned!$A:$A,compensation_cleaned!$D:$D,"Missing")</f>
        <v>L1</v>
      </c>
      <c r="P2920">
        <f>_xlfn.XLOOKUP(A2920,engagement_pivot!$A:$A,engagement_pivot!$B:$B,"Missing")</f>
        <v>4</v>
      </c>
      <c r="Q2920" t="str">
        <f>IF(
  _xlfn.XLOOKUP(A2920, engagement_pivot!A:A, engagement_pivot!C:C, 0) &gt; 0,
  "Yes",
  "No"
)</f>
        <v>Yes</v>
      </c>
      <c r="R2920">
        <f t="shared" si="225"/>
        <v>12</v>
      </c>
      <c r="S2920" t="str">
        <f t="shared" si="226"/>
        <v>0–12 months</v>
      </c>
      <c r="T2920">
        <f>_xlfn.XLOOKUP(A2920,performance_pivot!$A:$A,performance_pivot!$B:$B,"Missing")</f>
        <v>4</v>
      </c>
      <c r="U2920">
        <f>_xlfn.XLOOKUP(A2920,compensation_cleaned!$A:$A,compensation_cleaned!$F:$F,"Missing")</f>
        <v>499723.03723404254</v>
      </c>
      <c r="V2920" t="str">
        <f t="shared" si="227"/>
        <v>Above Avg Pay</v>
      </c>
      <c r="W2920" t="str">
        <f t="shared" si="228"/>
        <v>High Performer</v>
      </c>
      <c r="Y2920" t="str">
        <f t="shared" si="229"/>
        <v>Well Aligned</v>
      </c>
    </row>
    <row r="2921" spans="1:25">
      <c r="A2921" s="11" t="s">
        <v>3107</v>
      </c>
      <c r="B2921" s="12" t="s">
        <v>19</v>
      </c>
      <c r="C2921" s="12">
        <v>33</v>
      </c>
      <c r="D2921" s="12" t="s">
        <v>12</v>
      </c>
      <c r="E2921" s="12" t="s">
        <v>37</v>
      </c>
      <c r="F2921" s="12" t="s">
        <v>38</v>
      </c>
      <c r="G2921" s="13">
        <v>44583</v>
      </c>
      <c r="H2921" s="12" t="s">
        <v>124</v>
      </c>
      <c r="I2921" s="12" t="s">
        <v>45</v>
      </c>
      <c r="J2921" s="14" t="s">
        <v>17</v>
      </c>
      <c r="K2921" t="str">
        <f>_xlfn.XLOOKUP(A2921,attrition_cleaned!$A:$A,attrition_cleaned!$B:$B,"Missing")</f>
        <v>No</v>
      </c>
      <c r="L2921" s="13"/>
      <c r="M2921">
        <f>_xlfn.XLOOKUP(A2921,compensation_cleaned!$A:$A,compensation_cleaned!$B:$B,"Missing")</f>
        <v>652803</v>
      </c>
      <c r="N2921">
        <f>_xlfn.XLOOKUP(A2921,compensation_cleaned!$A:$A,compensation_cleaned!$C:$C,"Missing")</f>
        <v>44273</v>
      </c>
      <c r="O2921" t="str">
        <f>_xlfn.XLOOKUP(A2921,compensation_cleaned!$A:$A,compensation_cleaned!$D:$D,"Missing")</f>
        <v>L2</v>
      </c>
      <c r="P2921">
        <f>_xlfn.XLOOKUP(A2921,engagement_pivot!$A:$A,engagement_pivot!$B:$B,"Missing")</f>
        <v>3</v>
      </c>
      <c r="Q2921" t="str">
        <f>IF(
  _xlfn.XLOOKUP(A2921, engagement_pivot!A:A, engagement_pivot!C:C, 0) &gt; 0,
  "Yes",
  "No"
)</f>
        <v>Yes</v>
      </c>
      <c r="R2921">
        <f t="shared" si="225"/>
        <v>23</v>
      </c>
      <c r="S2921" t="str">
        <f t="shared" si="226"/>
        <v>13–36 months</v>
      </c>
      <c r="T2921">
        <f>_xlfn.XLOOKUP(A2921,performance_pivot!$A:$A,performance_pivot!$B:$B,"Missing")</f>
        <v>3</v>
      </c>
      <c r="U2921">
        <f>_xlfn.XLOOKUP(A2921,compensation_cleaned!$A:$A,compensation_cleaned!$F:$F,"Missing")</f>
        <v>746435.40070921986</v>
      </c>
      <c r="V2921" t="str">
        <f t="shared" si="227"/>
        <v>Below Avg Pay</v>
      </c>
      <c r="W2921" t="str">
        <f t="shared" si="228"/>
        <v>Low/Avg Performer</v>
      </c>
      <c r="Y2921" t="str">
        <f t="shared" si="229"/>
        <v>Low Pay &amp; Low Performance</v>
      </c>
    </row>
    <row r="2922" spans="1:25">
      <c r="A2922" s="7" t="s">
        <v>3108</v>
      </c>
      <c r="B2922" s="8" t="s">
        <v>19</v>
      </c>
      <c r="C2922" s="8">
        <v>43</v>
      </c>
      <c r="D2922" s="8" t="s">
        <v>12</v>
      </c>
      <c r="E2922" s="8" t="s">
        <v>26</v>
      </c>
      <c r="F2922" s="8" t="s">
        <v>58</v>
      </c>
      <c r="G2922" s="9">
        <v>44023</v>
      </c>
      <c r="H2922" s="8" t="s">
        <v>126</v>
      </c>
      <c r="I2922" s="8" t="s">
        <v>23</v>
      </c>
      <c r="J2922" s="10" t="s">
        <v>17</v>
      </c>
      <c r="K2922" t="str">
        <f>_xlfn.XLOOKUP(A2922,attrition_cleaned!$A:$A,attrition_cleaned!$B:$B,"Missing")</f>
        <v>Yes</v>
      </c>
      <c r="L2922" s="9">
        <v>45512</v>
      </c>
      <c r="M2922">
        <f>_xlfn.XLOOKUP(A2922,compensation_cleaned!$A:$A,compensation_cleaned!$B:$B,"Missing")</f>
        <v>468232</v>
      </c>
      <c r="N2922">
        <f>_xlfn.XLOOKUP(A2922,compensation_cleaned!$A:$A,compensation_cleaned!$C:$C,"Missing")</f>
        <v>65125</v>
      </c>
      <c r="O2922" t="str">
        <f>_xlfn.XLOOKUP(A2922,compensation_cleaned!$A:$A,compensation_cleaned!$D:$D,"Missing")</f>
        <v>L1</v>
      </c>
      <c r="P2922">
        <f>_xlfn.XLOOKUP(A2922,engagement_pivot!$A:$A,engagement_pivot!$B:$B,"Missing")</f>
        <v>4</v>
      </c>
      <c r="Q2922" t="str">
        <f>IF(
  _xlfn.XLOOKUP(A2922, engagement_pivot!A:A, engagement_pivot!C:C, 0) &gt; 0,
  "Yes",
  "No"
)</f>
        <v>Yes</v>
      </c>
      <c r="R2922">
        <f t="shared" si="225"/>
        <v>48</v>
      </c>
      <c r="S2922" t="str">
        <f t="shared" si="226"/>
        <v>37+ months</v>
      </c>
      <c r="T2922">
        <f>_xlfn.XLOOKUP(A2922,performance_pivot!$A:$A,performance_pivot!$B:$B,"Missing")</f>
        <v>3.3333333333333335</v>
      </c>
      <c r="U2922">
        <f>_xlfn.XLOOKUP(A2922,compensation_cleaned!$A:$A,compensation_cleaned!$F:$F,"Missing")</f>
        <v>499723.03723404254</v>
      </c>
      <c r="V2922" t="str">
        <f t="shared" si="227"/>
        <v>Below Avg Pay</v>
      </c>
      <c r="W2922" t="str">
        <f t="shared" si="228"/>
        <v>Low/Avg Performer</v>
      </c>
      <c r="Y2922" t="str">
        <f t="shared" si="229"/>
        <v>Low Pay &amp; Low Performance</v>
      </c>
    </row>
    <row r="2923" spans="1:25">
      <c r="A2923" s="11" t="s">
        <v>3109</v>
      </c>
      <c r="B2923" s="12" t="s">
        <v>11</v>
      </c>
      <c r="C2923" s="12">
        <v>37</v>
      </c>
      <c r="D2923" s="12" t="s">
        <v>12</v>
      </c>
      <c r="E2923" s="12" t="s">
        <v>33</v>
      </c>
      <c r="F2923" s="12" t="s">
        <v>34</v>
      </c>
      <c r="G2923" s="13">
        <v>42822</v>
      </c>
      <c r="H2923" s="12" t="s">
        <v>124</v>
      </c>
      <c r="I2923" s="12" t="s">
        <v>16</v>
      </c>
      <c r="J2923" s="14" t="s">
        <v>24</v>
      </c>
      <c r="K2923" t="str">
        <f>_xlfn.XLOOKUP(A2923,attrition_cleaned!$A:$A,attrition_cleaned!$B:$B,"Missing")</f>
        <v>Yes</v>
      </c>
      <c r="L2923" s="13">
        <v>43600</v>
      </c>
      <c r="M2923">
        <f>_xlfn.XLOOKUP(A2923,compensation_cleaned!$A:$A,compensation_cleaned!$B:$B,"Missing")</f>
        <v>469861</v>
      </c>
      <c r="N2923">
        <f>_xlfn.XLOOKUP(A2923,compensation_cleaned!$A:$A,compensation_cleaned!$C:$C,"Missing")</f>
        <v>43975</v>
      </c>
      <c r="O2923" t="str">
        <f>_xlfn.XLOOKUP(A2923,compensation_cleaned!$A:$A,compensation_cleaned!$D:$D,"Missing")</f>
        <v>L1</v>
      </c>
      <c r="P2923">
        <f>_xlfn.XLOOKUP(A2923,engagement_pivot!$A:$A,engagement_pivot!$B:$B,"Missing")</f>
        <v>5</v>
      </c>
      <c r="Q2923" t="str">
        <f>IF(
  _xlfn.XLOOKUP(A2923, engagement_pivot!A:A, engagement_pivot!C:C, 0) &gt; 0,
  "Yes",
  "No"
)</f>
        <v>Yes</v>
      </c>
      <c r="R2923">
        <f t="shared" si="225"/>
        <v>25</v>
      </c>
      <c r="S2923" t="str">
        <f t="shared" si="226"/>
        <v>13–36 months</v>
      </c>
      <c r="T2923">
        <f>_xlfn.XLOOKUP(A2923,performance_pivot!$A:$A,performance_pivot!$B:$B,"Missing")</f>
        <v>5</v>
      </c>
      <c r="U2923">
        <f>_xlfn.XLOOKUP(A2923,compensation_cleaned!$A:$A,compensation_cleaned!$F:$F,"Missing")</f>
        <v>499723.03723404254</v>
      </c>
      <c r="V2923" t="str">
        <f t="shared" si="227"/>
        <v>Below Avg Pay</v>
      </c>
      <c r="W2923" t="str">
        <f t="shared" si="228"/>
        <v>High Performer</v>
      </c>
      <c r="Y2923" t="str">
        <f t="shared" si="229"/>
        <v>Underpaid High Performer</v>
      </c>
    </row>
    <row r="2924" spans="1:25">
      <c r="A2924" s="7" t="s">
        <v>3110</v>
      </c>
      <c r="B2924" s="8" t="s">
        <v>19</v>
      </c>
      <c r="C2924" s="8">
        <v>44</v>
      </c>
      <c r="D2924" s="8" t="s">
        <v>12</v>
      </c>
      <c r="E2924" s="8" t="s">
        <v>26</v>
      </c>
      <c r="F2924" s="8" t="s">
        <v>27</v>
      </c>
      <c r="G2924" s="9">
        <v>44944</v>
      </c>
      <c r="H2924" s="8" t="s">
        <v>364</v>
      </c>
      <c r="I2924" s="8" t="s">
        <v>70</v>
      </c>
      <c r="J2924" s="10" t="s">
        <v>24</v>
      </c>
      <c r="K2924" t="str">
        <f>_xlfn.XLOOKUP(A2924,attrition_cleaned!$A:$A,attrition_cleaned!$B:$B,"Missing")</f>
        <v>No</v>
      </c>
      <c r="L2924" s="9"/>
      <c r="M2924">
        <f>_xlfn.XLOOKUP(A2924,compensation_cleaned!$A:$A,compensation_cleaned!$B:$B,"Missing")</f>
        <v>1770230</v>
      </c>
      <c r="N2924">
        <f>_xlfn.XLOOKUP(A2924,compensation_cleaned!$A:$A,compensation_cleaned!$C:$C,"Missing")</f>
        <v>161437</v>
      </c>
      <c r="O2924" t="str">
        <f>_xlfn.XLOOKUP(A2924,compensation_cleaned!$A:$A,compensation_cleaned!$D:$D,"Missing")</f>
        <v>L5</v>
      </c>
      <c r="P2924">
        <f>_xlfn.XLOOKUP(A2924,engagement_pivot!$A:$A,engagement_pivot!$B:$B,"Missing")</f>
        <v>2</v>
      </c>
      <c r="Q2924" t="str">
        <f>IF(
  _xlfn.XLOOKUP(A2924, engagement_pivot!A:A, engagement_pivot!C:C, 0) &gt; 0,
  "Yes",
  "No"
)</f>
        <v>Yes</v>
      </c>
      <c r="R2924">
        <f t="shared" si="225"/>
        <v>11</v>
      </c>
      <c r="S2924" t="str">
        <f t="shared" si="226"/>
        <v>0–12 months</v>
      </c>
      <c r="T2924">
        <f>_xlfn.XLOOKUP(A2924,performance_pivot!$A:$A,performance_pivot!$B:$B,"Missing")</f>
        <v>2.6666666666666665</v>
      </c>
      <c r="U2924">
        <f>_xlfn.XLOOKUP(A2924,compensation_cleaned!$A:$A,compensation_cleaned!$F:$F,"Missing")</f>
        <v>1044648.4727722772</v>
      </c>
      <c r="V2924" t="str">
        <f t="shared" si="227"/>
        <v>Above Avg Pay</v>
      </c>
      <c r="W2924" t="str">
        <f t="shared" si="228"/>
        <v>Low/Avg Performer</v>
      </c>
      <c r="Y2924" t="str">
        <f t="shared" si="229"/>
        <v>Overpaid Low Performer</v>
      </c>
    </row>
    <row r="2925" spans="1:25">
      <c r="A2925" s="11" t="s">
        <v>3111</v>
      </c>
      <c r="B2925" s="12" t="s">
        <v>11</v>
      </c>
      <c r="C2925" s="12">
        <v>25</v>
      </c>
      <c r="D2925" s="12" t="s">
        <v>20</v>
      </c>
      <c r="E2925" s="12" t="s">
        <v>37</v>
      </c>
      <c r="F2925" s="12" t="s">
        <v>38</v>
      </c>
      <c r="G2925" s="13">
        <v>42959</v>
      </c>
      <c r="H2925" s="12" t="s">
        <v>848</v>
      </c>
      <c r="I2925" s="12" t="s">
        <v>16</v>
      </c>
      <c r="J2925" s="14" t="s">
        <v>24</v>
      </c>
      <c r="K2925" t="str">
        <f>_xlfn.XLOOKUP(A2925,attrition_cleaned!$A:$A,attrition_cleaned!$B:$B,"Missing")</f>
        <v>No</v>
      </c>
      <c r="L2925" s="13"/>
      <c r="M2925">
        <f>_xlfn.XLOOKUP(A2925,compensation_cleaned!$A:$A,compensation_cleaned!$B:$B,"Missing")</f>
        <v>729383</v>
      </c>
      <c r="N2925">
        <f>_xlfn.XLOOKUP(A2925,compensation_cleaned!$A:$A,compensation_cleaned!$C:$C,"Missing")</f>
        <v>72879</v>
      </c>
      <c r="O2925" t="str">
        <f>_xlfn.XLOOKUP(A2925,compensation_cleaned!$A:$A,compensation_cleaned!$D:$D,"Missing")</f>
        <v>L2</v>
      </c>
      <c r="P2925">
        <f>_xlfn.XLOOKUP(A2925,engagement_pivot!$A:$A,engagement_pivot!$B:$B,"Missing")</f>
        <v>3.5</v>
      </c>
      <c r="Q2925" t="str">
        <f>IF(
  _xlfn.XLOOKUP(A2925, engagement_pivot!A:A, engagement_pivot!C:C, 0) &gt; 0,
  "Yes",
  "No"
)</f>
        <v>Yes</v>
      </c>
      <c r="R2925">
        <f t="shared" si="225"/>
        <v>76</v>
      </c>
      <c r="S2925" t="str">
        <f t="shared" si="226"/>
        <v>37+ months</v>
      </c>
      <c r="T2925">
        <f>_xlfn.XLOOKUP(A2925,performance_pivot!$A:$A,performance_pivot!$B:$B,"Missing")</f>
        <v>3</v>
      </c>
      <c r="U2925">
        <f>_xlfn.XLOOKUP(A2925,compensation_cleaned!$A:$A,compensation_cleaned!$F:$F,"Missing")</f>
        <v>746435.40070921986</v>
      </c>
      <c r="V2925" t="str">
        <f t="shared" si="227"/>
        <v>Below Avg Pay</v>
      </c>
      <c r="W2925" t="str">
        <f t="shared" si="228"/>
        <v>Low/Avg Performer</v>
      </c>
      <c r="Y2925" t="str">
        <f t="shared" si="229"/>
        <v>Low Pay &amp; Low Performance</v>
      </c>
    </row>
    <row r="2926" spans="1:25">
      <c r="A2926" s="7" t="s">
        <v>3112</v>
      </c>
      <c r="B2926" s="8" t="s">
        <v>19</v>
      </c>
      <c r="C2926" s="8">
        <v>37</v>
      </c>
      <c r="D2926" s="8" t="s">
        <v>12</v>
      </c>
      <c r="E2926" s="8" t="s">
        <v>37</v>
      </c>
      <c r="F2926" s="8" t="s">
        <v>38</v>
      </c>
      <c r="G2926" s="9">
        <v>43240</v>
      </c>
      <c r="H2926" s="8" t="s">
        <v>284</v>
      </c>
      <c r="I2926" s="8" t="s">
        <v>23</v>
      </c>
      <c r="J2926" s="10" t="s">
        <v>24</v>
      </c>
      <c r="K2926" t="str">
        <f>_xlfn.XLOOKUP(A2926,attrition_cleaned!$A:$A,attrition_cleaned!$B:$B,"Missing")</f>
        <v>No</v>
      </c>
      <c r="L2926" s="9"/>
      <c r="M2926">
        <f>_xlfn.XLOOKUP(A2926,compensation_cleaned!$A:$A,compensation_cleaned!$B:$B,"Missing")</f>
        <v>604504</v>
      </c>
      <c r="N2926">
        <f>_xlfn.XLOOKUP(A2926,compensation_cleaned!$A:$A,compensation_cleaned!$C:$C,"Missing")</f>
        <v>75930</v>
      </c>
      <c r="O2926" t="str">
        <f>_xlfn.XLOOKUP(A2926,compensation_cleaned!$A:$A,compensation_cleaned!$D:$D,"Missing")</f>
        <v>L2</v>
      </c>
      <c r="P2926">
        <f>_xlfn.XLOOKUP(A2926,engagement_pivot!$A:$A,engagement_pivot!$B:$B,"Missing")</f>
        <v>5</v>
      </c>
      <c r="Q2926" t="str">
        <f>IF(
  _xlfn.XLOOKUP(A2926, engagement_pivot!A:A, engagement_pivot!C:C, 0) &gt; 0,
  "Yes",
  "No"
)</f>
        <v>Yes</v>
      </c>
      <c r="R2926">
        <f t="shared" si="225"/>
        <v>67</v>
      </c>
      <c r="S2926" t="str">
        <f t="shared" si="226"/>
        <v>37+ months</v>
      </c>
      <c r="T2926">
        <f>_xlfn.XLOOKUP(A2926,performance_pivot!$A:$A,performance_pivot!$B:$B,"Missing")</f>
        <v>4</v>
      </c>
      <c r="U2926">
        <f>_xlfn.XLOOKUP(A2926,compensation_cleaned!$A:$A,compensation_cleaned!$F:$F,"Missing")</f>
        <v>746435.40070921986</v>
      </c>
      <c r="V2926" t="str">
        <f t="shared" si="227"/>
        <v>Below Avg Pay</v>
      </c>
      <c r="W2926" t="str">
        <f t="shared" si="228"/>
        <v>High Performer</v>
      </c>
      <c r="Y2926" t="str">
        <f t="shared" si="229"/>
        <v>Underpaid High Performer</v>
      </c>
    </row>
    <row r="2927" spans="1:25">
      <c r="A2927" s="11" t="s">
        <v>3113</v>
      </c>
      <c r="B2927" s="12" t="s">
        <v>19</v>
      </c>
      <c r="C2927" s="12">
        <v>36</v>
      </c>
      <c r="D2927" s="12" t="s">
        <v>12</v>
      </c>
      <c r="E2927" s="12" t="s">
        <v>13</v>
      </c>
      <c r="F2927" s="12" t="s">
        <v>14</v>
      </c>
      <c r="G2927" s="13">
        <v>45270</v>
      </c>
      <c r="H2927" s="12" t="s">
        <v>207</v>
      </c>
      <c r="I2927" s="12" t="s">
        <v>31</v>
      </c>
      <c r="J2927" s="14" t="s">
        <v>17</v>
      </c>
      <c r="K2927" t="str">
        <f>_xlfn.XLOOKUP(A2927,attrition_cleaned!$A:$A,attrition_cleaned!$B:$B,"Missing")</f>
        <v>No</v>
      </c>
      <c r="L2927" s="13"/>
      <c r="M2927">
        <f>_xlfn.XLOOKUP(A2927,compensation_cleaned!$A:$A,compensation_cleaned!$B:$B,"Missing")</f>
        <v>1588356</v>
      </c>
      <c r="N2927">
        <f>_xlfn.XLOOKUP(A2927,compensation_cleaned!$A:$A,compensation_cleaned!$C:$C,"Missing")</f>
        <v>235201</v>
      </c>
      <c r="O2927" t="str">
        <f>_xlfn.XLOOKUP(A2927,compensation_cleaned!$A:$A,compensation_cleaned!$D:$D,"Missing")</f>
        <v>L4</v>
      </c>
      <c r="P2927">
        <f>_xlfn.XLOOKUP(A2927,engagement_pivot!$A:$A,engagement_pivot!$B:$B,"Missing")</f>
        <v>1</v>
      </c>
      <c r="Q2927" t="str">
        <f>IF(
  _xlfn.XLOOKUP(A2927, engagement_pivot!A:A, engagement_pivot!C:C, 0) &gt; 0,
  "Yes",
  "No"
)</f>
        <v>Yes</v>
      </c>
      <c r="R2927">
        <f t="shared" si="225"/>
        <v>0</v>
      </c>
      <c r="S2927" t="str">
        <f t="shared" si="226"/>
        <v>0–12 months</v>
      </c>
      <c r="T2927">
        <f>_xlfn.XLOOKUP(A2927,performance_pivot!$A:$A,performance_pivot!$B:$B,"Missing")</f>
        <v>4</v>
      </c>
      <c r="U2927">
        <f>_xlfn.XLOOKUP(A2927,compensation_cleaned!$A:$A,compensation_cleaned!$F:$F,"Missing")</f>
        <v>1044648.4727722772</v>
      </c>
      <c r="V2927" t="str">
        <f t="shared" si="227"/>
        <v>Above Avg Pay</v>
      </c>
      <c r="W2927" t="str">
        <f t="shared" si="228"/>
        <v>High Performer</v>
      </c>
      <c r="Y2927" t="str">
        <f t="shared" si="229"/>
        <v>Well Aligned</v>
      </c>
    </row>
    <row r="2928" spans="1:25">
      <c r="A2928" s="7" t="s">
        <v>3114</v>
      </c>
      <c r="B2928" s="8" t="s">
        <v>19</v>
      </c>
      <c r="C2928" s="8">
        <v>28</v>
      </c>
      <c r="D2928" s="8" t="s">
        <v>12</v>
      </c>
      <c r="E2928" s="8" t="s">
        <v>33</v>
      </c>
      <c r="F2928" s="8" t="s">
        <v>112</v>
      </c>
      <c r="G2928" s="9">
        <v>44728</v>
      </c>
      <c r="H2928" s="8" t="s">
        <v>86</v>
      </c>
      <c r="I2928" s="8" t="s">
        <v>56</v>
      </c>
      <c r="J2928" s="10" t="s">
        <v>24</v>
      </c>
      <c r="K2928" t="str">
        <f>_xlfn.XLOOKUP(A2928,attrition_cleaned!$A:$A,attrition_cleaned!$B:$B,"Missing")</f>
        <v>No</v>
      </c>
      <c r="L2928" s="9"/>
      <c r="M2928">
        <f>_xlfn.XLOOKUP(A2928,compensation_cleaned!$A:$A,compensation_cleaned!$B:$B,"Missing")</f>
        <v>1178773</v>
      </c>
      <c r="N2928">
        <f>_xlfn.XLOOKUP(A2928,compensation_cleaned!$A:$A,compensation_cleaned!$C:$C,"Missing")</f>
        <v>96694</v>
      </c>
      <c r="O2928" t="str">
        <f>_xlfn.XLOOKUP(A2928,compensation_cleaned!$A:$A,compensation_cleaned!$D:$D,"Missing")</f>
        <v>L3</v>
      </c>
      <c r="P2928">
        <f>_xlfn.XLOOKUP(A2928,engagement_pivot!$A:$A,engagement_pivot!$B:$B,"Missing")</f>
        <v>2</v>
      </c>
      <c r="Q2928" t="str">
        <f>IF(
  _xlfn.XLOOKUP(A2928, engagement_pivot!A:A, engagement_pivot!C:C, 0) &gt; 0,
  "Yes",
  "No"
)</f>
        <v>Yes</v>
      </c>
      <c r="R2928">
        <f t="shared" si="225"/>
        <v>18</v>
      </c>
      <c r="S2928" t="str">
        <f t="shared" si="226"/>
        <v>13–36 months</v>
      </c>
      <c r="T2928">
        <f>_xlfn.XLOOKUP(A2928,performance_pivot!$A:$A,performance_pivot!$B:$B,"Missing")</f>
        <v>3.5</v>
      </c>
      <c r="U2928">
        <f>_xlfn.XLOOKUP(A2928,compensation_cleaned!$A:$A,compensation_cleaned!$F:$F,"Missing")</f>
        <v>1044648.4727722772</v>
      </c>
      <c r="V2928" t="str">
        <f t="shared" si="227"/>
        <v>Above Avg Pay</v>
      </c>
      <c r="W2928" t="str">
        <f t="shared" si="228"/>
        <v>Low/Avg Performer</v>
      </c>
      <c r="Y2928" t="str">
        <f t="shared" si="229"/>
        <v>Overpaid Low Performer</v>
      </c>
    </row>
    <row r="2929" spans="1:25">
      <c r="A2929" s="11" t="s">
        <v>3115</v>
      </c>
      <c r="B2929" s="12" t="s">
        <v>11</v>
      </c>
      <c r="C2929" s="12">
        <v>28</v>
      </c>
      <c r="D2929" s="12" t="s">
        <v>12</v>
      </c>
      <c r="E2929" s="12" t="s">
        <v>37</v>
      </c>
      <c r="F2929" s="12" t="s">
        <v>38</v>
      </c>
      <c r="G2929" s="13">
        <v>43648</v>
      </c>
      <c r="H2929" s="12" t="s">
        <v>47</v>
      </c>
      <c r="I2929" s="12" t="s">
        <v>45</v>
      </c>
      <c r="J2929" s="14" t="s">
        <v>24</v>
      </c>
      <c r="K2929" t="str">
        <f>_xlfn.XLOOKUP(A2929,attrition_cleaned!$A:$A,attrition_cleaned!$B:$B,"Missing")</f>
        <v>No</v>
      </c>
      <c r="L2929" s="13"/>
      <c r="M2929">
        <f>_xlfn.XLOOKUP(A2929,compensation_cleaned!$A:$A,compensation_cleaned!$B:$B,"Missing")</f>
        <v>629551</v>
      </c>
      <c r="N2929">
        <f>_xlfn.XLOOKUP(A2929,compensation_cleaned!$A:$A,compensation_cleaned!$C:$C,"Missing")</f>
        <v>32518</v>
      </c>
      <c r="O2929" t="str">
        <f>_xlfn.XLOOKUP(A2929,compensation_cleaned!$A:$A,compensation_cleaned!$D:$D,"Missing")</f>
        <v>L2</v>
      </c>
      <c r="P2929">
        <f>_xlfn.XLOOKUP(A2929,engagement_pivot!$A:$A,engagement_pivot!$B:$B,"Missing")</f>
        <v>3</v>
      </c>
      <c r="Q2929" t="str">
        <f>IF(
  _xlfn.XLOOKUP(A2929, engagement_pivot!A:A, engagement_pivot!C:C, 0) &gt; 0,
  "Yes",
  "No"
)</f>
        <v>Yes</v>
      </c>
      <c r="R2929">
        <f t="shared" si="225"/>
        <v>53</v>
      </c>
      <c r="S2929" t="str">
        <f t="shared" si="226"/>
        <v>37+ months</v>
      </c>
      <c r="T2929">
        <f>_xlfn.XLOOKUP(A2929,performance_pivot!$A:$A,performance_pivot!$B:$B,"Missing")</f>
        <v>3</v>
      </c>
      <c r="U2929">
        <f>_xlfn.XLOOKUP(A2929,compensation_cleaned!$A:$A,compensation_cleaned!$F:$F,"Missing")</f>
        <v>746435.40070921986</v>
      </c>
      <c r="V2929" t="str">
        <f t="shared" si="227"/>
        <v>Below Avg Pay</v>
      </c>
      <c r="W2929" t="str">
        <f t="shared" si="228"/>
        <v>Low/Avg Performer</v>
      </c>
      <c r="Y2929" t="str">
        <f t="shared" si="229"/>
        <v>Low Pay &amp; Low Performance</v>
      </c>
    </row>
    <row r="2930" spans="1:25">
      <c r="A2930" s="7" t="s">
        <v>3116</v>
      </c>
      <c r="B2930" s="8" t="s">
        <v>11</v>
      </c>
      <c r="C2930" s="8">
        <v>23</v>
      </c>
      <c r="D2930" s="8" t="s">
        <v>12</v>
      </c>
      <c r="E2930" s="8" t="s">
        <v>49</v>
      </c>
      <c r="F2930" s="8" t="s">
        <v>50</v>
      </c>
      <c r="G2930" s="9">
        <v>43775</v>
      </c>
      <c r="H2930" s="8" t="s">
        <v>743</v>
      </c>
      <c r="I2930" s="8" t="s">
        <v>16</v>
      </c>
      <c r="J2930" s="10" t="s">
        <v>24</v>
      </c>
      <c r="K2930" t="str">
        <f>_xlfn.XLOOKUP(A2930,attrition_cleaned!$A:$A,attrition_cleaned!$B:$B,"Missing")</f>
        <v>No</v>
      </c>
      <c r="L2930" s="9"/>
      <c r="M2930">
        <f>_xlfn.XLOOKUP(A2930,compensation_cleaned!$A:$A,compensation_cleaned!$B:$B,"Missing")</f>
        <v>843065</v>
      </c>
      <c r="N2930">
        <f>_xlfn.XLOOKUP(A2930,compensation_cleaned!$A:$A,compensation_cleaned!$C:$C,"Missing")</f>
        <v>64276</v>
      </c>
      <c r="O2930" t="str">
        <f>_xlfn.XLOOKUP(A2930,compensation_cleaned!$A:$A,compensation_cleaned!$D:$D,"Missing")</f>
        <v>L2</v>
      </c>
      <c r="P2930">
        <f>_xlfn.XLOOKUP(A2930,engagement_pivot!$A:$A,engagement_pivot!$B:$B,"Missing")</f>
        <v>3</v>
      </c>
      <c r="Q2930" t="str">
        <f>IF(
  _xlfn.XLOOKUP(A2930, engagement_pivot!A:A, engagement_pivot!C:C, 0) &gt; 0,
  "Yes",
  "No"
)</f>
        <v>Yes</v>
      </c>
      <c r="R2930">
        <f t="shared" si="225"/>
        <v>49</v>
      </c>
      <c r="S2930" t="str">
        <f t="shared" si="226"/>
        <v>37+ months</v>
      </c>
      <c r="T2930">
        <f>_xlfn.XLOOKUP(A2930,performance_pivot!$A:$A,performance_pivot!$B:$B,"Missing")</f>
        <v>4</v>
      </c>
      <c r="U2930">
        <f>_xlfn.XLOOKUP(A2930,compensation_cleaned!$A:$A,compensation_cleaned!$F:$F,"Missing")</f>
        <v>746435.40070921986</v>
      </c>
      <c r="V2930" t="str">
        <f t="shared" si="227"/>
        <v>Above Avg Pay</v>
      </c>
      <c r="W2930" t="str">
        <f t="shared" si="228"/>
        <v>High Performer</v>
      </c>
      <c r="Y2930" t="str">
        <f t="shared" si="229"/>
        <v>Well Aligned</v>
      </c>
    </row>
    <row r="2931" spans="1:25">
      <c r="A2931" s="11" t="s">
        <v>3117</v>
      </c>
      <c r="B2931" s="12" t="s">
        <v>11</v>
      </c>
      <c r="C2931" s="12">
        <v>27</v>
      </c>
      <c r="D2931" s="12" t="s">
        <v>12</v>
      </c>
      <c r="E2931" s="12" t="s">
        <v>13</v>
      </c>
      <c r="F2931" s="12" t="s">
        <v>21</v>
      </c>
      <c r="G2931" s="13">
        <v>42996</v>
      </c>
      <c r="H2931" s="12" t="s">
        <v>53</v>
      </c>
      <c r="I2931" s="12" t="s">
        <v>31</v>
      </c>
      <c r="J2931" s="14" t="s">
        <v>24</v>
      </c>
      <c r="K2931" t="str">
        <f>_xlfn.XLOOKUP(A2931,attrition_cleaned!$A:$A,attrition_cleaned!$B:$B,"Missing")</f>
        <v>No</v>
      </c>
      <c r="L2931" s="13"/>
      <c r="M2931">
        <f>_xlfn.XLOOKUP(A2931,compensation_cleaned!$A:$A,compensation_cleaned!$B:$B,"Missing")</f>
        <v>1041010</v>
      </c>
      <c r="N2931">
        <f>_xlfn.XLOOKUP(A2931,compensation_cleaned!$A:$A,compensation_cleaned!$C:$C,"Missing")</f>
        <v>98570</v>
      </c>
      <c r="O2931" t="str">
        <f>_xlfn.XLOOKUP(A2931,compensation_cleaned!$A:$A,compensation_cleaned!$D:$D,"Missing")</f>
        <v>L3</v>
      </c>
      <c r="P2931">
        <f>_xlfn.XLOOKUP(A2931,engagement_pivot!$A:$A,engagement_pivot!$B:$B,"Missing")</f>
        <v>2.5</v>
      </c>
      <c r="Q2931" t="str">
        <f>IF(
  _xlfn.XLOOKUP(A2931, engagement_pivot!A:A, engagement_pivot!C:C, 0) &gt; 0,
  "Yes",
  "No"
)</f>
        <v>Yes</v>
      </c>
      <c r="R2931">
        <f t="shared" si="225"/>
        <v>75</v>
      </c>
      <c r="S2931" t="str">
        <f t="shared" si="226"/>
        <v>37+ months</v>
      </c>
      <c r="T2931">
        <f>_xlfn.XLOOKUP(A2931,performance_pivot!$A:$A,performance_pivot!$B:$B,"Missing")</f>
        <v>3.75</v>
      </c>
      <c r="U2931">
        <f>_xlfn.XLOOKUP(A2931,compensation_cleaned!$A:$A,compensation_cleaned!$F:$F,"Missing")</f>
        <v>1044648.4727722772</v>
      </c>
      <c r="V2931" t="str">
        <f t="shared" si="227"/>
        <v>Below Avg Pay</v>
      </c>
      <c r="W2931" t="str">
        <f t="shared" si="228"/>
        <v>Low/Avg Performer</v>
      </c>
      <c r="Y2931" t="str">
        <f t="shared" si="229"/>
        <v>Low Pay &amp; Low Performance</v>
      </c>
    </row>
    <row r="2932" spans="1:25">
      <c r="A2932" s="7" t="s">
        <v>3118</v>
      </c>
      <c r="B2932" s="8" t="s">
        <v>11</v>
      </c>
      <c r="C2932" s="8">
        <v>39</v>
      </c>
      <c r="D2932" s="8" t="s">
        <v>12</v>
      </c>
      <c r="E2932" s="8" t="s">
        <v>37</v>
      </c>
      <c r="F2932" s="8" t="s">
        <v>43</v>
      </c>
      <c r="G2932" s="9">
        <v>42913</v>
      </c>
      <c r="H2932" s="8" t="s">
        <v>244</v>
      </c>
      <c r="I2932" s="8" t="s">
        <v>70</v>
      </c>
      <c r="J2932" s="10" t="s">
        <v>24</v>
      </c>
      <c r="K2932" t="str">
        <f>_xlfn.XLOOKUP(A2932,attrition_cleaned!$A:$A,attrition_cleaned!$B:$B,"Missing")</f>
        <v>Yes</v>
      </c>
      <c r="L2932" s="9">
        <v>43773</v>
      </c>
      <c r="M2932">
        <f>_xlfn.XLOOKUP(A2932,compensation_cleaned!$A:$A,compensation_cleaned!$B:$B,"Missing")</f>
        <v>1461598</v>
      </c>
      <c r="N2932">
        <f>_xlfn.XLOOKUP(A2932,compensation_cleaned!$A:$A,compensation_cleaned!$C:$C,"Missing")</f>
        <v>143501</v>
      </c>
      <c r="O2932" t="str">
        <f>_xlfn.XLOOKUP(A2932,compensation_cleaned!$A:$A,compensation_cleaned!$D:$D,"Missing")</f>
        <v>L4</v>
      </c>
      <c r="P2932">
        <f>_xlfn.XLOOKUP(A2932,engagement_pivot!$A:$A,engagement_pivot!$B:$B,"Missing")</f>
        <v>4</v>
      </c>
      <c r="Q2932" t="str">
        <f>IF(
  _xlfn.XLOOKUP(A2932, engagement_pivot!A:A, engagement_pivot!C:C, 0) &gt; 0,
  "Yes",
  "No"
)</f>
        <v>Yes</v>
      </c>
      <c r="R2932">
        <f t="shared" si="225"/>
        <v>28</v>
      </c>
      <c r="S2932" t="str">
        <f t="shared" si="226"/>
        <v>13–36 months</v>
      </c>
      <c r="T2932">
        <f>_xlfn.XLOOKUP(A2932,performance_pivot!$A:$A,performance_pivot!$B:$B,"Missing")</f>
        <v>4</v>
      </c>
      <c r="U2932">
        <f>_xlfn.XLOOKUP(A2932,compensation_cleaned!$A:$A,compensation_cleaned!$F:$F,"Missing")</f>
        <v>1044648.4727722772</v>
      </c>
      <c r="V2932" t="str">
        <f t="shared" si="227"/>
        <v>Above Avg Pay</v>
      </c>
      <c r="W2932" t="str">
        <f t="shared" si="228"/>
        <v>High Performer</v>
      </c>
      <c r="Y2932" t="str">
        <f t="shared" si="229"/>
        <v>Well Aligned</v>
      </c>
    </row>
    <row r="2933" spans="1:25">
      <c r="A2933" s="11" t="s">
        <v>3119</v>
      </c>
      <c r="B2933" s="12" t="s">
        <v>11</v>
      </c>
      <c r="C2933" s="12">
        <v>28</v>
      </c>
      <c r="D2933" s="12" t="s">
        <v>12</v>
      </c>
      <c r="E2933" s="12" t="s">
        <v>33</v>
      </c>
      <c r="F2933" s="12" t="s">
        <v>112</v>
      </c>
      <c r="G2933" s="13">
        <v>43622</v>
      </c>
      <c r="H2933" s="12" t="s">
        <v>55</v>
      </c>
      <c r="I2933" s="12" t="s">
        <v>23</v>
      </c>
      <c r="J2933" s="14" t="s">
        <v>24</v>
      </c>
      <c r="K2933" t="str">
        <f>_xlfn.XLOOKUP(A2933,attrition_cleaned!$A:$A,attrition_cleaned!$B:$B,"Missing")</f>
        <v>No</v>
      </c>
      <c r="L2933" s="13"/>
      <c r="M2933">
        <f>_xlfn.XLOOKUP(A2933,compensation_cleaned!$A:$A,compensation_cleaned!$B:$B,"Missing")</f>
        <v>1061805</v>
      </c>
      <c r="N2933">
        <f>_xlfn.XLOOKUP(A2933,compensation_cleaned!$A:$A,compensation_cleaned!$C:$C,"Missing")</f>
        <v>113649</v>
      </c>
      <c r="O2933" t="str">
        <f>_xlfn.XLOOKUP(A2933,compensation_cleaned!$A:$A,compensation_cleaned!$D:$D,"Missing")</f>
        <v>L3</v>
      </c>
      <c r="P2933">
        <f>_xlfn.XLOOKUP(A2933,engagement_pivot!$A:$A,engagement_pivot!$B:$B,"Missing")</f>
        <v>2</v>
      </c>
      <c r="Q2933" t="str">
        <f>IF(
  _xlfn.XLOOKUP(A2933, engagement_pivot!A:A, engagement_pivot!C:C, 0) &gt; 0,
  "Yes",
  "No"
)</f>
        <v>Yes</v>
      </c>
      <c r="R2933">
        <f t="shared" si="225"/>
        <v>54</v>
      </c>
      <c r="S2933" t="str">
        <f t="shared" si="226"/>
        <v>37+ months</v>
      </c>
      <c r="T2933">
        <f>_xlfn.XLOOKUP(A2933,performance_pivot!$A:$A,performance_pivot!$B:$B,"Missing")</f>
        <v>3.5</v>
      </c>
      <c r="U2933">
        <f>_xlfn.XLOOKUP(A2933,compensation_cleaned!$A:$A,compensation_cleaned!$F:$F,"Missing")</f>
        <v>1044648.4727722772</v>
      </c>
      <c r="V2933" t="str">
        <f t="shared" si="227"/>
        <v>Above Avg Pay</v>
      </c>
      <c r="W2933" t="str">
        <f t="shared" si="228"/>
        <v>Low/Avg Performer</v>
      </c>
      <c r="Y2933" t="str">
        <f t="shared" si="229"/>
        <v>Overpaid Low Performer</v>
      </c>
    </row>
    <row r="2934" spans="1:25">
      <c r="A2934" s="7" t="s">
        <v>3120</v>
      </c>
      <c r="B2934" s="8" t="s">
        <v>19</v>
      </c>
      <c r="C2934" s="8">
        <v>44</v>
      </c>
      <c r="D2934" s="8" t="s">
        <v>12</v>
      </c>
      <c r="E2934" s="8" t="s">
        <v>13</v>
      </c>
      <c r="F2934" s="8" t="s">
        <v>21</v>
      </c>
      <c r="G2934" s="9">
        <v>42801</v>
      </c>
      <c r="H2934" s="8" t="s">
        <v>353</v>
      </c>
      <c r="I2934" s="8" t="s">
        <v>70</v>
      </c>
      <c r="J2934" s="10" t="s">
        <v>24</v>
      </c>
      <c r="K2934" t="str">
        <f>_xlfn.XLOOKUP(A2934,attrition_cleaned!$A:$A,attrition_cleaned!$B:$B,"Missing")</f>
        <v>No</v>
      </c>
      <c r="L2934" s="9"/>
      <c r="M2934">
        <f>_xlfn.XLOOKUP(A2934,compensation_cleaned!$A:$A,compensation_cleaned!$B:$B,"Missing")</f>
        <v>490155</v>
      </c>
      <c r="N2934">
        <f>_xlfn.XLOOKUP(A2934,compensation_cleaned!$A:$A,compensation_cleaned!$C:$C,"Missing")</f>
        <v>63403</v>
      </c>
      <c r="O2934" t="str">
        <f>_xlfn.XLOOKUP(A2934,compensation_cleaned!$A:$A,compensation_cleaned!$D:$D,"Missing")</f>
        <v>L1</v>
      </c>
      <c r="P2934">
        <f>_xlfn.XLOOKUP(A2934,engagement_pivot!$A:$A,engagement_pivot!$B:$B,"Missing")</f>
        <v>2</v>
      </c>
      <c r="Q2934" t="str">
        <f>IF(
  _xlfn.XLOOKUP(A2934, engagement_pivot!A:A, engagement_pivot!C:C, 0) &gt; 0,
  "Yes",
  "No"
)</f>
        <v>Yes</v>
      </c>
      <c r="R2934">
        <f t="shared" si="225"/>
        <v>81</v>
      </c>
      <c r="S2934" t="str">
        <f t="shared" si="226"/>
        <v>37+ months</v>
      </c>
      <c r="T2934">
        <f>_xlfn.XLOOKUP(A2934,performance_pivot!$A:$A,performance_pivot!$B:$B,"Missing")</f>
        <v>3</v>
      </c>
      <c r="U2934">
        <f>_xlfn.XLOOKUP(A2934,compensation_cleaned!$A:$A,compensation_cleaned!$F:$F,"Missing")</f>
        <v>499723.03723404254</v>
      </c>
      <c r="V2934" t="str">
        <f t="shared" si="227"/>
        <v>Below Avg Pay</v>
      </c>
      <c r="W2934" t="str">
        <f t="shared" si="228"/>
        <v>Low/Avg Performer</v>
      </c>
      <c r="Y2934" t="str">
        <f t="shared" si="229"/>
        <v>Low Pay &amp; Low Performance</v>
      </c>
    </row>
    <row r="2935" spans="1:25">
      <c r="A2935" s="11" t="s">
        <v>3121</v>
      </c>
      <c r="B2935" s="12" t="s">
        <v>19</v>
      </c>
      <c r="C2935" s="12">
        <v>24</v>
      </c>
      <c r="D2935" s="12" t="s">
        <v>12</v>
      </c>
      <c r="E2935" s="12" t="s">
        <v>49</v>
      </c>
      <c r="F2935" s="12" t="s">
        <v>50</v>
      </c>
      <c r="G2935" s="13">
        <v>43196</v>
      </c>
      <c r="H2935" s="12" t="s">
        <v>169</v>
      </c>
      <c r="I2935" s="12" t="s">
        <v>23</v>
      </c>
      <c r="J2935" s="14" t="s">
        <v>24</v>
      </c>
      <c r="K2935" t="str">
        <f>_xlfn.XLOOKUP(A2935,attrition_cleaned!$A:$A,attrition_cleaned!$B:$B,"Missing")</f>
        <v>No</v>
      </c>
      <c r="L2935" s="13"/>
      <c r="M2935">
        <f>_xlfn.XLOOKUP(A2935,compensation_cleaned!$A:$A,compensation_cleaned!$B:$B,"Missing")</f>
        <v>413675</v>
      </c>
      <c r="N2935">
        <f>_xlfn.XLOOKUP(A2935,compensation_cleaned!$A:$A,compensation_cleaned!$C:$C,"Missing")</f>
        <v>61882</v>
      </c>
      <c r="O2935" t="str">
        <f>_xlfn.XLOOKUP(A2935,compensation_cleaned!$A:$A,compensation_cleaned!$D:$D,"Missing")</f>
        <v>L1</v>
      </c>
      <c r="P2935">
        <f>_xlfn.XLOOKUP(A2935,engagement_pivot!$A:$A,engagement_pivot!$B:$B,"Missing")</f>
        <v>3.3333333333333335</v>
      </c>
      <c r="Q2935" t="str">
        <f>IF(
  _xlfn.XLOOKUP(A2935, engagement_pivot!A:A, engagement_pivot!C:C, 0) &gt; 0,
  "Yes",
  "No"
)</f>
        <v>Yes</v>
      </c>
      <c r="R2935">
        <f t="shared" si="225"/>
        <v>68</v>
      </c>
      <c r="S2935" t="str">
        <f t="shared" si="226"/>
        <v>37+ months</v>
      </c>
      <c r="T2935">
        <f>_xlfn.XLOOKUP(A2935,performance_pivot!$A:$A,performance_pivot!$B:$B,"Missing")</f>
        <v>2.5</v>
      </c>
      <c r="U2935">
        <f>_xlfn.XLOOKUP(A2935,compensation_cleaned!$A:$A,compensation_cleaned!$F:$F,"Missing")</f>
        <v>499723.03723404254</v>
      </c>
      <c r="V2935" t="str">
        <f t="shared" si="227"/>
        <v>Below Avg Pay</v>
      </c>
      <c r="W2935" t="str">
        <f t="shared" si="228"/>
        <v>Low/Avg Performer</v>
      </c>
      <c r="Y2935" t="str">
        <f t="shared" si="229"/>
        <v>Low Pay &amp; Low Performance</v>
      </c>
    </row>
    <row r="2936" spans="1:25">
      <c r="A2936" s="7" t="s">
        <v>3122</v>
      </c>
      <c r="B2936" s="8" t="s">
        <v>19</v>
      </c>
      <c r="C2936" s="8">
        <v>43</v>
      </c>
      <c r="D2936" s="8" t="s">
        <v>20</v>
      </c>
      <c r="E2936" s="8" t="s">
        <v>33</v>
      </c>
      <c r="F2936" s="8" t="s">
        <v>34</v>
      </c>
      <c r="G2936" s="9">
        <v>45111</v>
      </c>
      <c r="H2936" s="8" t="s">
        <v>120</v>
      </c>
      <c r="I2936" s="8" t="s">
        <v>70</v>
      </c>
      <c r="J2936" s="10" t="s">
        <v>24</v>
      </c>
      <c r="K2936" t="str">
        <f>_xlfn.XLOOKUP(A2936,attrition_cleaned!$A:$A,attrition_cleaned!$B:$B,"Missing")</f>
        <v>No</v>
      </c>
      <c r="L2936" s="9"/>
      <c r="M2936">
        <f>_xlfn.XLOOKUP(A2936,compensation_cleaned!$A:$A,compensation_cleaned!$B:$B,"Missing")</f>
        <v>836170</v>
      </c>
      <c r="N2936">
        <f>_xlfn.XLOOKUP(A2936,compensation_cleaned!$A:$A,compensation_cleaned!$C:$C,"Missing")</f>
        <v>110509</v>
      </c>
      <c r="O2936" t="str">
        <f>_xlfn.XLOOKUP(A2936,compensation_cleaned!$A:$A,compensation_cleaned!$D:$D,"Missing")</f>
        <v>L2</v>
      </c>
      <c r="P2936">
        <f>_xlfn.XLOOKUP(A2936,engagement_pivot!$A:$A,engagement_pivot!$B:$B,"Missing")</f>
        <v>3</v>
      </c>
      <c r="Q2936" t="str">
        <f>IF(
  _xlfn.XLOOKUP(A2936, engagement_pivot!A:A, engagement_pivot!C:C, 0) &gt; 0,
  "Yes",
  "No"
)</f>
        <v>Yes</v>
      </c>
      <c r="R2936">
        <f t="shared" si="225"/>
        <v>5</v>
      </c>
      <c r="S2936" t="str">
        <f t="shared" si="226"/>
        <v>0–12 months</v>
      </c>
      <c r="T2936">
        <f>_xlfn.XLOOKUP(A2936,performance_pivot!$A:$A,performance_pivot!$B:$B,"Missing")</f>
        <v>3.5</v>
      </c>
      <c r="U2936">
        <f>_xlfn.XLOOKUP(A2936,compensation_cleaned!$A:$A,compensation_cleaned!$F:$F,"Missing")</f>
        <v>746435.40070921986</v>
      </c>
      <c r="V2936" t="str">
        <f t="shared" si="227"/>
        <v>Above Avg Pay</v>
      </c>
      <c r="W2936" t="str">
        <f t="shared" si="228"/>
        <v>Low/Avg Performer</v>
      </c>
      <c r="Y2936" t="str">
        <f t="shared" si="229"/>
        <v>Overpaid Low Performer</v>
      </c>
    </row>
    <row r="2937" spans="1:25">
      <c r="A2937" s="11" t="s">
        <v>3123</v>
      </c>
      <c r="B2937" s="12" t="s">
        <v>19</v>
      </c>
      <c r="C2937" s="12">
        <v>31</v>
      </c>
      <c r="D2937" s="12" t="s">
        <v>12</v>
      </c>
      <c r="E2937" s="12" t="s">
        <v>49</v>
      </c>
      <c r="F2937" s="12" t="s">
        <v>50</v>
      </c>
      <c r="G2937" s="13">
        <v>43692</v>
      </c>
      <c r="H2937" s="12" t="s">
        <v>122</v>
      </c>
      <c r="I2937" s="12" t="s">
        <v>56</v>
      </c>
      <c r="J2937" s="14" t="s">
        <v>24</v>
      </c>
      <c r="K2937" t="str">
        <f>_xlfn.XLOOKUP(A2937,attrition_cleaned!$A:$A,attrition_cleaned!$B:$B,"Missing")</f>
        <v>No</v>
      </c>
      <c r="L2937" s="13"/>
      <c r="M2937">
        <f>_xlfn.XLOOKUP(A2937,compensation_cleaned!$A:$A,compensation_cleaned!$B:$B,"Missing")</f>
        <v>814854</v>
      </c>
      <c r="N2937">
        <f>_xlfn.XLOOKUP(A2937,compensation_cleaned!$A:$A,compensation_cleaned!$C:$C,"Missing")</f>
        <v>45840</v>
      </c>
      <c r="O2937" t="str">
        <f>_xlfn.XLOOKUP(A2937,compensation_cleaned!$A:$A,compensation_cleaned!$D:$D,"Missing")</f>
        <v>L2</v>
      </c>
      <c r="P2937">
        <f>_xlfn.XLOOKUP(A2937,engagement_pivot!$A:$A,engagement_pivot!$B:$B,"Missing")</f>
        <v>2</v>
      </c>
      <c r="Q2937" t="str">
        <f>IF(
  _xlfn.XLOOKUP(A2937, engagement_pivot!A:A, engagement_pivot!C:C, 0) &gt; 0,
  "Yes",
  "No"
)</f>
        <v>Yes</v>
      </c>
      <c r="R2937">
        <f t="shared" si="225"/>
        <v>52</v>
      </c>
      <c r="S2937" t="str">
        <f t="shared" si="226"/>
        <v>37+ months</v>
      </c>
      <c r="T2937">
        <f>_xlfn.XLOOKUP(A2937,performance_pivot!$A:$A,performance_pivot!$B:$B,"Missing")</f>
        <v>4</v>
      </c>
      <c r="U2937">
        <f>_xlfn.XLOOKUP(A2937,compensation_cleaned!$A:$A,compensation_cleaned!$F:$F,"Missing")</f>
        <v>746435.40070921986</v>
      </c>
      <c r="V2937" t="str">
        <f t="shared" si="227"/>
        <v>Above Avg Pay</v>
      </c>
      <c r="W2937" t="str">
        <f t="shared" si="228"/>
        <v>High Performer</v>
      </c>
      <c r="Y2937" t="str">
        <f t="shared" si="229"/>
        <v>Well Aligned</v>
      </c>
    </row>
    <row r="2938" spans="1:25">
      <c r="A2938" s="7" t="s">
        <v>3124</v>
      </c>
      <c r="B2938" s="8" t="s">
        <v>11</v>
      </c>
      <c r="C2938" s="8">
        <v>24</v>
      </c>
      <c r="D2938" s="8" t="s">
        <v>12</v>
      </c>
      <c r="E2938" s="8" t="s">
        <v>33</v>
      </c>
      <c r="F2938" s="8" t="s">
        <v>112</v>
      </c>
      <c r="G2938" s="9">
        <v>44315</v>
      </c>
      <c r="H2938" s="8" t="s">
        <v>140</v>
      </c>
      <c r="I2938" s="8" t="s">
        <v>56</v>
      </c>
      <c r="J2938" s="10" t="s">
        <v>24</v>
      </c>
      <c r="K2938" t="str">
        <f>_xlfn.XLOOKUP(A2938,attrition_cleaned!$A:$A,attrition_cleaned!$B:$B,"Missing")</f>
        <v>No</v>
      </c>
      <c r="L2938" s="9"/>
      <c r="M2938">
        <f>_xlfn.XLOOKUP(A2938,compensation_cleaned!$A:$A,compensation_cleaned!$B:$B,"Missing")</f>
        <v>1545727</v>
      </c>
      <c r="N2938">
        <f>_xlfn.XLOOKUP(A2938,compensation_cleaned!$A:$A,compensation_cleaned!$C:$C,"Missing")</f>
        <v>213201</v>
      </c>
      <c r="O2938" t="str">
        <f>_xlfn.XLOOKUP(A2938,compensation_cleaned!$A:$A,compensation_cleaned!$D:$D,"Missing")</f>
        <v>L4</v>
      </c>
      <c r="P2938">
        <f>_xlfn.XLOOKUP(A2938,engagement_pivot!$A:$A,engagement_pivot!$B:$B,"Missing")</f>
        <v>2.6666666666666665</v>
      </c>
      <c r="Q2938" t="str">
        <f>IF(
  _xlfn.XLOOKUP(A2938, engagement_pivot!A:A, engagement_pivot!C:C, 0) &gt; 0,
  "Yes",
  "No"
)</f>
        <v>Yes</v>
      </c>
      <c r="R2938">
        <f t="shared" si="225"/>
        <v>32</v>
      </c>
      <c r="S2938" t="str">
        <f t="shared" si="226"/>
        <v>13–36 months</v>
      </c>
      <c r="T2938">
        <f>_xlfn.XLOOKUP(A2938,performance_pivot!$A:$A,performance_pivot!$B:$B,"Missing")</f>
        <v>4.333333333333333</v>
      </c>
      <c r="U2938">
        <f>_xlfn.XLOOKUP(A2938,compensation_cleaned!$A:$A,compensation_cleaned!$F:$F,"Missing")</f>
        <v>1044648.4727722772</v>
      </c>
      <c r="V2938" t="str">
        <f t="shared" si="227"/>
        <v>Above Avg Pay</v>
      </c>
      <c r="W2938" t="str">
        <f t="shared" si="228"/>
        <v>High Performer</v>
      </c>
      <c r="Y2938" t="str">
        <f t="shared" si="229"/>
        <v>Well Aligned</v>
      </c>
    </row>
    <row r="2939" spans="1:25">
      <c r="A2939" s="11" t="s">
        <v>3125</v>
      </c>
      <c r="B2939" s="12" t="s">
        <v>19</v>
      </c>
      <c r="C2939" s="12">
        <v>27</v>
      </c>
      <c r="D2939" s="12" t="s">
        <v>12</v>
      </c>
      <c r="E2939" s="12" t="s">
        <v>49</v>
      </c>
      <c r="F2939" s="12" t="s">
        <v>65</v>
      </c>
      <c r="G2939" s="13">
        <v>43815</v>
      </c>
      <c r="H2939" s="12" t="s">
        <v>55</v>
      </c>
      <c r="I2939" s="12" t="s">
        <v>16</v>
      </c>
      <c r="J2939" s="14" t="s">
        <v>24</v>
      </c>
      <c r="K2939" t="str">
        <f>_xlfn.XLOOKUP(A2939,attrition_cleaned!$A:$A,attrition_cleaned!$B:$B,"Missing")</f>
        <v>No</v>
      </c>
      <c r="L2939" s="13"/>
      <c r="M2939">
        <f>_xlfn.XLOOKUP(A2939,compensation_cleaned!$A:$A,compensation_cleaned!$B:$B,"Missing")</f>
        <v>1120524</v>
      </c>
      <c r="N2939">
        <f>_xlfn.XLOOKUP(A2939,compensation_cleaned!$A:$A,compensation_cleaned!$C:$C,"Missing")</f>
        <v>143986</v>
      </c>
      <c r="O2939" t="str">
        <f>_xlfn.XLOOKUP(A2939,compensation_cleaned!$A:$A,compensation_cleaned!$D:$D,"Missing")</f>
        <v>L3</v>
      </c>
      <c r="P2939">
        <f>_xlfn.XLOOKUP(A2939,engagement_pivot!$A:$A,engagement_pivot!$B:$B,"Missing")</f>
        <v>2</v>
      </c>
      <c r="Q2939" t="str">
        <f>IF(
  _xlfn.XLOOKUP(A2939, engagement_pivot!A:A, engagement_pivot!C:C, 0) &gt; 0,
  "Yes",
  "No"
)</f>
        <v>Yes</v>
      </c>
      <c r="R2939">
        <f t="shared" si="225"/>
        <v>48</v>
      </c>
      <c r="S2939" t="str">
        <f t="shared" si="226"/>
        <v>37+ months</v>
      </c>
      <c r="T2939">
        <f>_xlfn.XLOOKUP(A2939,performance_pivot!$A:$A,performance_pivot!$B:$B,"Missing")</f>
        <v>5</v>
      </c>
      <c r="U2939">
        <f>_xlfn.XLOOKUP(A2939,compensation_cleaned!$A:$A,compensation_cleaned!$F:$F,"Missing")</f>
        <v>1044648.4727722772</v>
      </c>
      <c r="V2939" t="str">
        <f t="shared" si="227"/>
        <v>Above Avg Pay</v>
      </c>
      <c r="W2939" t="str">
        <f t="shared" si="228"/>
        <v>High Performer</v>
      </c>
      <c r="Y2939" t="str">
        <f t="shared" si="229"/>
        <v>Well Aligned</v>
      </c>
    </row>
    <row r="2940" spans="1:25">
      <c r="A2940" s="7" t="s">
        <v>3126</v>
      </c>
      <c r="B2940" s="8" t="s">
        <v>19</v>
      </c>
      <c r="C2940" s="8">
        <v>23</v>
      </c>
      <c r="D2940" s="8" t="s">
        <v>12</v>
      </c>
      <c r="E2940" s="8" t="s">
        <v>26</v>
      </c>
      <c r="F2940" s="8" t="s">
        <v>27</v>
      </c>
      <c r="G2940" s="9">
        <v>44554</v>
      </c>
      <c r="H2940" s="8" t="s">
        <v>90</v>
      </c>
      <c r="I2940" s="8" t="s">
        <v>70</v>
      </c>
      <c r="J2940" s="10" t="s">
        <v>24</v>
      </c>
      <c r="K2940" t="str">
        <f>_xlfn.XLOOKUP(A2940,attrition_cleaned!$A:$A,attrition_cleaned!$B:$B,"Missing")</f>
        <v>No</v>
      </c>
      <c r="L2940" s="9"/>
      <c r="M2940">
        <f>_xlfn.XLOOKUP(A2940,compensation_cleaned!$A:$A,compensation_cleaned!$B:$B,"Missing")</f>
        <v>1960752</v>
      </c>
      <c r="N2940">
        <f>_xlfn.XLOOKUP(A2940,compensation_cleaned!$A:$A,compensation_cleaned!$C:$C,"Missing")</f>
        <v>114303</v>
      </c>
      <c r="O2940" t="str">
        <f>_xlfn.XLOOKUP(A2940,compensation_cleaned!$A:$A,compensation_cleaned!$D:$D,"Missing")</f>
        <v>L5</v>
      </c>
      <c r="P2940">
        <f>_xlfn.XLOOKUP(A2940,engagement_pivot!$A:$A,engagement_pivot!$B:$B,"Missing")</f>
        <v>1.5</v>
      </c>
      <c r="Q2940" t="str">
        <f>IF(
  _xlfn.XLOOKUP(A2940, engagement_pivot!A:A, engagement_pivot!C:C, 0) &gt; 0,
  "Yes",
  "No"
)</f>
        <v>Yes</v>
      </c>
      <c r="R2940">
        <f t="shared" si="225"/>
        <v>24</v>
      </c>
      <c r="S2940" t="str">
        <f t="shared" si="226"/>
        <v>13–36 months</v>
      </c>
      <c r="T2940">
        <f>_xlfn.XLOOKUP(A2940,performance_pivot!$A:$A,performance_pivot!$B:$B,"Missing")</f>
        <v>3.75</v>
      </c>
      <c r="U2940">
        <f>_xlfn.XLOOKUP(A2940,compensation_cleaned!$A:$A,compensation_cleaned!$F:$F,"Missing")</f>
        <v>1044648.4727722772</v>
      </c>
      <c r="V2940" t="str">
        <f t="shared" si="227"/>
        <v>Above Avg Pay</v>
      </c>
      <c r="W2940" t="str">
        <f t="shared" si="228"/>
        <v>Low/Avg Performer</v>
      </c>
      <c r="Y2940" t="str">
        <f t="shared" si="229"/>
        <v>Overpaid Low Performer</v>
      </c>
    </row>
    <row r="2941" spans="1:25">
      <c r="A2941" s="11" t="s">
        <v>3127</v>
      </c>
      <c r="B2941" s="12" t="s">
        <v>11</v>
      </c>
      <c r="C2941" s="12">
        <v>25</v>
      </c>
      <c r="D2941" s="12" t="s">
        <v>20</v>
      </c>
      <c r="E2941" s="12" t="s">
        <v>37</v>
      </c>
      <c r="F2941" s="12" t="s">
        <v>38</v>
      </c>
      <c r="G2941" s="13">
        <v>43022</v>
      </c>
      <c r="H2941" s="12" t="s">
        <v>185</v>
      </c>
      <c r="I2941" s="12" t="s">
        <v>45</v>
      </c>
      <c r="J2941" s="14" t="s">
        <v>24</v>
      </c>
      <c r="K2941" t="str">
        <f>_xlfn.XLOOKUP(A2941,attrition_cleaned!$A:$A,attrition_cleaned!$B:$B,"Missing")</f>
        <v>Yes</v>
      </c>
      <c r="L2941" s="13">
        <v>43478</v>
      </c>
      <c r="M2941">
        <f>_xlfn.XLOOKUP(A2941,compensation_cleaned!$A:$A,compensation_cleaned!$B:$B,"Missing")</f>
        <v>762943</v>
      </c>
      <c r="N2941">
        <f>_xlfn.XLOOKUP(A2941,compensation_cleaned!$A:$A,compensation_cleaned!$C:$C,"Missing")</f>
        <v>105905</v>
      </c>
      <c r="O2941" t="str">
        <f>_xlfn.XLOOKUP(A2941,compensation_cleaned!$A:$A,compensation_cleaned!$D:$D,"Missing")</f>
        <v>L2</v>
      </c>
      <c r="P2941">
        <f>_xlfn.XLOOKUP(A2941,engagement_pivot!$A:$A,engagement_pivot!$B:$B,"Missing")</f>
        <v>4.5</v>
      </c>
      <c r="Q2941" t="str">
        <f>IF(
  _xlfn.XLOOKUP(A2941, engagement_pivot!A:A, engagement_pivot!C:C, 0) &gt; 0,
  "Yes",
  "No"
)</f>
        <v>Yes</v>
      </c>
      <c r="R2941">
        <f t="shared" si="225"/>
        <v>14</v>
      </c>
      <c r="S2941" t="str">
        <f t="shared" si="226"/>
        <v>13–36 months</v>
      </c>
      <c r="T2941">
        <f>_xlfn.XLOOKUP(A2941,performance_pivot!$A:$A,performance_pivot!$B:$B,"Missing")</f>
        <v>2</v>
      </c>
      <c r="U2941">
        <f>_xlfn.XLOOKUP(A2941,compensation_cleaned!$A:$A,compensation_cleaned!$F:$F,"Missing")</f>
        <v>746435.40070921986</v>
      </c>
      <c r="V2941" t="str">
        <f t="shared" si="227"/>
        <v>Above Avg Pay</v>
      </c>
      <c r="W2941" t="str">
        <f t="shared" si="228"/>
        <v>Low/Avg Performer</v>
      </c>
      <c r="Y2941" t="str">
        <f t="shared" si="229"/>
        <v>Overpaid Low Performer</v>
      </c>
    </row>
    <row r="2942" spans="1:25">
      <c r="A2942" s="7" t="s">
        <v>3128</v>
      </c>
      <c r="B2942" s="8" t="s">
        <v>11</v>
      </c>
      <c r="C2942" s="8">
        <v>33</v>
      </c>
      <c r="D2942" s="8" t="s">
        <v>20</v>
      </c>
      <c r="E2942" s="8" t="s">
        <v>33</v>
      </c>
      <c r="F2942" s="8" t="s">
        <v>112</v>
      </c>
      <c r="G2942" s="9">
        <v>43728</v>
      </c>
      <c r="H2942" s="8" t="s">
        <v>675</v>
      </c>
      <c r="I2942" s="8" t="s">
        <v>70</v>
      </c>
      <c r="J2942" s="10" t="s">
        <v>24</v>
      </c>
      <c r="K2942" t="str">
        <f>_xlfn.XLOOKUP(A2942,attrition_cleaned!$A:$A,attrition_cleaned!$B:$B,"Missing")</f>
        <v>No</v>
      </c>
      <c r="L2942" s="9"/>
      <c r="M2942">
        <f>_xlfn.XLOOKUP(A2942,compensation_cleaned!$A:$A,compensation_cleaned!$B:$B,"Missing")</f>
        <v>746040</v>
      </c>
      <c r="N2942">
        <f>_xlfn.XLOOKUP(A2942,compensation_cleaned!$A:$A,compensation_cleaned!$C:$C,"Missing")</f>
        <v>88519</v>
      </c>
      <c r="O2942" t="str">
        <f>_xlfn.XLOOKUP(A2942,compensation_cleaned!$A:$A,compensation_cleaned!$D:$D,"Missing")</f>
        <v>L2</v>
      </c>
      <c r="P2942">
        <f>_xlfn.XLOOKUP(A2942,engagement_pivot!$A:$A,engagement_pivot!$B:$B,"Missing")</f>
        <v>2</v>
      </c>
      <c r="Q2942" t="str">
        <f>IF(
  _xlfn.XLOOKUP(A2942, engagement_pivot!A:A, engagement_pivot!C:C, 0) &gt; 0,
  "Yes",
  "No"
)</f>
        <v>Yes</v>
      </c>
      <c r="R2942">
        <f t="shared" si="225"/>
        <v>51</v>
      </c>
      <c r="S2942" t="str">
        <f t="shared" si="226"/>
        <v>37+ months</v>
      </c>
      <c r="T2942">
        <f>_xlfn.XLOOKUP(A2942,performance_pivot!$A:$A,performance_pivot!$B:$B,"Missing")</f>
        <v>3</v>
      </c>
      <c r="U2942">
        <f>_xlfn.XLOOKUP(A2942,compensation_cleaned!$A:$A,compensation_cleaned!$F:$F,"Missing")</f>
        <v>746435.40070921986</v>
      </c>
      <c r="V2942" t="str">
        <f t="shared" si="227"/>
        <v>Below Avg Pay</v>
      </c>
      <c r="W2942" t="str">
        <f t="shared" si="228"/>
        <v>Low/Avg Performer</v>
      </c>
      <c r="Y2942" t="str">
        <f t="shared" si="229"/>
        <v>Low Pay &amp; Low Performance</v>
      </c>
    </row>
    <row r="2943" spans="1:25">
      <c r="A2943" s="11" t="s">
        <v>3129</v>
      </c>
      <c r="B2943" s="12" t="s">
        <v>11</v>
      </c>
      <c r="C2943" s="12">
        <v>37</v>
      </c>
      <c r="D2943" s="12" t="s">
        <v>20</v>
      </c>
      <c r="E2943" s="12" t="s">
        <v>13</v>
      </c>
      <c r="F2943" s="12" t="s">
        <v>21</v>
      </c>
      <c r="G2943" s="13">
        <v>44958</v>
      </c>
      <c r="H2943" s="12" t="s">
        <v>372</v>
      </c>
      <c r="I2943" s="12" t="s">
        <v>45</v>
      </c>
      <c r="J2943" s="14" t="s">
        <v>24</v>
      </c>
      <c r="K2943" t="str">
        <f>_xlfn.XLOOKUP(A2943,attrition_cleaned!$A:$A,attrition_cleaned!$B:$B,"Missing")</f>
        <v>No</v>
      </c>
      <c r="L2943" s="13"/>
      <c r="M2943">
        <f>_xlfn.XLOOKUP(A2943,compensation_cleaned!$A:$A,compensation_cleaned!$B:$B,"Missing")</f>
        <v>682349</v>
      </c>
      <c r="N2943">
        <f>_xlfn.XLOOKUP(A2943,compensation_cleaned!$A:$A,compensation_cleaned!$C:$C,"Missing")</f>
        <v>80611</v>
      </c>
      <c r="O2943" t="str">
        <f>_xlfn.XLOOKUP(A2943,compensation_cleaned!$A:$A,compensation_cleaned!$D:$D,"Missing")</f>
        <v>L2</v>
      </c>
      <c r="P2943">
        <f>_xlfn.XLOOKUP(A2943,engagement_pivot!$A:$A,engagement_pivot!$B:$B,"Missing")</f>
        <v>4</v>
      </c>
      <c r="Q2943" t="str">
        <f>IF(
  _xlfn.XLOOKUP(A2943, engagement_pivot!A:A, engagement_pivot!C:C, 0) &gt; 0,
  "Yes",
  "No"
)</f>
        <v>Yes</v>
      </c>
      <c r="R2943">
        <f t="shared" si="225"/>
        <v>10</v>
      </c>
      <c r="S2943" t="str">
        <f t="shared" si="226"/>
        <v>0–12 months</v>
      </c>
      <c r="T2943">
        <f>_xlfn.XLOOKUP(A2943,performance_pivot!$A:$A,performance_pivot!$B:$B,"Missing")</f>
        <v>5</v>
      </c>
      <c r="U2943">
        <f>_xlfn.XLOOKUP(A2943,compensation_cleaned!$A:$A,compensation_cleaned!$F:$F,"Missing")</f>
        <v>746435.40070921986</v>
      </c>
      <c r="V2943" t="str">
        <f t="shared" si="227"/>
        <v>Below Avg Pay</v>
      </c>
      <c r="W2943" t="str">
        <f t="shared" si="228"/>
        <v>High Performer</v>
      </c>
      <c r="Y2943" t="str">
        <f t="shared" si="229"/>
        <v>Underpaid High Performer</v>
      </c>
    </row>
    <row r="2944" spans="1:25">
      <c r="A2944" s="7" t="s">
        <v>3130</v>
      </c>
      <c r="B2944" s="8" t="s">
        <v>11</v>
      </c>
      <c r="C2944" s="8">
        <v>29</v>
      </c>
      <c r="D2944" s="8" t="s">
        <v>20</v>
      </c>
      <c r="E2944" s="8" t="s">
        <v>13</v>
      </c>
      <c r="F2944" s="8" t="s">
        <v>14</v>
      </c>
      <c r="G2944" s="9">
        <v>45239</v>
      </c>
      <c r="H2944" s="8" t="s">
        <v>78</v>
      </c>
      <c r="I2944" s="8" t="s">
        <v>56</v>
      </c>
      <c r="J2944" s="10" t="s">
        <v>24</v>
      </c>
      <c r="K2944" t="str">
        <f>_xlfn.XLOOKUP(A2944,attrition_cleaned!$A:$A,attrition_cleaned!$B:$B,"Missing")</f>
        <v>No</v>
      </c>
      <c r="L2944" s="9"/>
      <c r="M2944">
        <f>_xlfn.XLOOKUP(A2944,compensation_cleaned!$A:$A,compensation_cleaned!$B:$B,"Missing")</f>
        <v>1425185</v>
      </c>
      <c r="N2944">
        <f>_xlfn.XLOOKUP(A2944,compensation_cleaned!$A:$A,compensation_cleaned!$C:$C,"Missing")</f>
        <v>200916</v>
      </c>
      <c r="O2944" t="str">
        <f>_xlfn.XLOOKUP(A2944,compensation_cleaned!$A:$A,compensation_cleaned!$D:$D,"Missing")</f>
        <v>L4</v>
      </c>
      <c r="P2944">
        <f>_xlfn.XLOOKUP(A2944,engagement_pivot!$A:$A,engagement_pivot!$B:$B,"Missing")</f>
        <v>1</v>
      </c>
      <c r="Q2944" t="str">
        <f>IF(
  _xlfn.XLOOKUP(A2944, engagement_pivot!A:A, engagement_pivot!C:C, 0) &gt; 0,
  "Yes",
  "No"
)</f>
        <v>Yes</v>
      </c>
      <c r="R2944">
        <f t="shared" si="225"/>
        <v>1</v>
      </c>
      <c r="S2944" t="str">
        <f t="shared" si="226"/>
        <v>0–12 months</v>
      </c>
      <c r="T2944">
        <f>_xlfn.XLOOKUP(A2944,performance_pivot!$A:$A,performance_pivot!$B:$B,"Missing")</f>
        <v>4</v>
      </c>
      <c r="U2944">
        <f>_xlfn.XLOOKUP(A2944,compensation_cleaned!$A:$A,compensation_cleaned!$F:$F,"Missing")</f>
        <v>1044648.4727722772</v>
      </c>
      <c r="V2944" t="str">
        <f t="shared" si="227"/>
        <v>Above Avg Pay</v>
      </c>
      <c r="W2944" t="str">
        <f t="shared" si="228"/>
        <v>High Performer</v>
      </c>
      <c r="Y2944" t="str">
        <f t="shared" si="229"/>
        <v>Well Aligned</v>
      </c>
    </row>
    <row r="2945" spans="1:25">
      <c r="A2945" s="11" t="s">
        <v>3131</v>
      </c>
      <c r="B2945" s="12" t="s">
        <v>19</v>
      </c>
      <c r="C2945" s="12">
        <v>41</v>
      </c>
      <c r="D2945" s="12" t="s">
        <v>12</v>
      </c>
      <c r="E2945" s="12" t="s">
        <v>49</v>
      </c>
      <c r="F2945" s="12" t="s">
        <v>68</v>
      </c>
      <c r="G2945" s="13">
        <v>45063</v>
      </c>
      <c r="H2945" s="12" t="s">
        <v>149</v>
      </c>
      <c r="I2945" s="12" t="s">
        <v>70</v>
      </c>
      <c r="J2945" s="14" t="s">
        <v>24</v>
      </c>
      <c r="K2945" t="str">
        <f>_xlfn.XLOOKUP(A2945,attrition_cleaned!$A:$A,attrition_cleaned!$B:$B,"Missing")</f>
        <v>No</v>
      </c>
      <c r="L2945" s="13"/>
      <c r="M2945">
        <f>_xlfn.XLOOKUP(A2945,compensation_cleaned!$A:$A,compensation_cleaned!$B:$B,"Missing")</f>
        <v>776394</v>
      </c>
      <c r="N2945">
        <f>_xlfn.XLOOKUP(A2945,compensation_cleaned!$A:$A,compensation_cleaned!$C:$C,"Missing")</f>
        <v>69084</v>
      </c>
      <c r="O2945" t="str">
        <f>_xlfn.XLOOKUP(A2945,compensation_cleaned!$A:$A,compensation_cleaned!$D:$D,"Missing")</f>
        <v>L2</v>
      </c>
      <c r="P2945">
        <f>_xlfn.XLOOKUP(A2945,engagement_pivot!$A:$A,engagement_pivot!$B:$B,"Missing")</f>
        <v>3</v>
      </c>
      <c r="Q2945" t="str">
        <f>IF(
  _xlfn.XLOOKUP(A2945, engagement_pivot!A:A, engagement_pivot!C:C, 0) &gt; 0,
  "Yes",
  "No"
)</f>
        <v>Yes</v>
      </c>
      <c r="R2945">
        <f t="shared" si="225"/>
        <v>7</v>
      </c>
      <c r="S2945" t="str">
        <f t="shared" si="226"/>
        <v>0–12 months</v>
      </c>
      <c r="T2945">
        <f>_xlfn.XLOOKUP(A2945,performance_pivot!$A:$A,performance_pivot!$B:$B,"Missing")</f>
        <v>3</v>
      </c>
      <c r="U2945">
        <f>_xlfn.XLOOKUP(A2945,compensation_cleaned!$A:$A,compensation_cleaned!$F:$F,"Missing")</f>
        <v>746435.40070921986</v>
      </c>
      <c r="V2945" t="str">
        <f t="shared" si="227"/>
        <v>Above Avg Pay</v>
      </c>
      <c r="W2945" t="str">
        <f t="shared" si="228"/>
        <v>Low/Avg Performer</v>
      </c>
      <c r="Y2945" t="str">
        <f t="shared" si="229"/>
        <v>Overpaid Low Performer</v>
      </c>
    </row>
    <row r="2946" spans="1:25">
      <c r="A2946" s="7" t="s">
        <v>3132</v>
      </c>
      <c r="B2946" s="8" t="s">
        <v>19</v>
      </c>
      <c r="C2946" s="8">
        <v>42</v>
      </c>
      <c r="D2946" s="8" t="s">
        <v>12</v>
      </c>
      <c r="E2946" s="8" t="s">
        <v>49</v>
      </c>
      <c r="F2946" s="8" t="s">
        <v>68</v>
      </c>
      <c r="G2946" s="9">
        <v>44035</v>
      </c>
      <c r="H2946" s="8" t="s">
        <v>207</v>
      </c>
      <c r="I2946" s="8" t="s">
        <v>45</v>
      </c>
      <c r="J2946" s="10" t="s">
        <v>24</v>
      </c>
      <c r="K2946" t="str">
        <f>_xlfn.XLOOKUP(A2946,attrition_cleaned!$A:$A,attrition_cleaned!$B:$B,"Missing")</f>
        <v>No</v>
      </c>
      <c r="L2946" s="9"/>
      <c r="M2946">
        <f>_xlfn.XLOOKUP(A2946,compensation_cleaned!$A:$A,compensation_cleaned!$B:$B,"Missing")</f>
        <v>946854</v>
      </c>
      <c r="N2946">
        <f>_xlfn.XLOOKUP(A2946,compensation_cleaned!$A:$A,compensation_cleaned!$C:$C,"Missing")</f>
        <v>141317</v>
      </c>
      <c r="O2946" t="str">
        <f>_xlfn.XLOOKUP(A2946,compensation_cleaned!$A:$A,compensation_cleaned!$D:$D,"Missing")</f>
        <v>L3</v>
      </c>
      <c r="P2946">
        <f>_xlfn.XLOOKUP(A2946,engagement_pivot!$A:$A,engagement_pivot!$B:$B,"Missing")</f>
        <v>5</v>
      </c>
      <c r="Q2946" t="str">
        <f>IF(
  _xlfn.XLOOKUP(A2946, engagement_pivot!A:A, engagement_pivot!C:C, 0) &gt; 0,
  "Yes",
  "No"
)</f>
        <v>Yes</v>
      </c>
      <c r="R2946">
        <f t="shared" si="225"/>
        <v>41</v>
      </c>
      <c r="S2946" t="str">
        <f t="shared" si="226"/>
        <v>37+ months</v>
      </c>
      <c r="T2946">
        <f>_xlfn.XLOOKUP(A2946,performance_pivot!$A:$A,performance_pivot!$B:$B,"Missing")</f>
        <v>3.25</v>
      </c>
      <c r="U2946">
        <f>_xlfn.XLOOKUP(A2946,compensation_cleaned!$A:$A,compensation_cleaned!$F:$F,"Missing")</f>
        <v>1044648.4727722772</v>
      </c>
      <c r="V2946" t="str">
        <f t="shared" si="227"/>
        <v>Below Avg Pay</v>
      </c>
      <c r="W2946" t="str">
        <f t="shared" si="228"/>
        <v>Low/Avg Performer</v>
      </c>
      <c r="Y2946" t="str">
        <f t="shared" si="229"/>
        <v>Low Pay &amp; Low Performance</v>
      </c>
    </row>
    <row r="2947" spans="1:25">
      <c r="A2947" s="11" t="s">
        <v>3133</v>
      </c>
      <c r="B2947" s="12" t="s">
        <v>19</v>
      </c>
      <c r="C2947" s="12">
        <v>43</v>
      </c>
      <c r="D2947" s="12" t="s">
        <v>12</v>
      </c>
      <c r="E2947" s="12" t="s">
        <v>33</v>
      </c>
      <c r="F2947" s="12" t="s">
        <v>112</v>
      </c>
      <c r="G2947" s="13">
        <v>44144</v>
      </c>
      <c r="H2947" s="12" t="s">
        <v>571</v>
      </c>
      <c r="I2947" s="12" t="s">
        <v>16</v>
      </c>
      <c r="J2947" s="14" t="s">
        <v>24</v>
      </c>
      <c r="K2947" t="str">
        <f>_xlfn.XLOOKUP(A2947,attrition_cleaned!$A:$A,attrition_cleaned!$B:$B,"Missing")</f>
        <v>No</v>
      </c>
      <c r="L2947" s="13"/>
      <c r="M2947">
        <f>_xlfn.XLOOKUP(A2947,compensation_cleaned!$A:$A,compensation_cleaned!$B:$B,"Missing")</f>
        <v>767509</v>
      </c>
      <c r="N2947">
        <f>_xlfn.XLOOKUP(A2947,compensation_cleaned!$A:$A,compensation_cleaned!$C:$C,"Missing")</f>
        <v>100112</v>
      </c>
      <c r="O2947" t="str">
        <f>_xlfn.XLOOKUP(A2947,compensation_cleaned!$A:$A,compensation_cleaned!$D:$D,"Missing")</f>
        <v>L2</v>
      </c>
      <c r="P2947">
        <f>_xlfn.XLOOKUP(A2947,engagement_pivot!$A:$A,engagement_pivot!$B:$B,"Missing")</f>
        <v>3</v>
      </c>
      <c r="Q2947" t="str">
        <f>IF(
  _xlfn.XLOOKUP(A2947, engagement_pivot!A:A, engagement_pivot!C:C, 0) &gt; 0,
  "Yes",
  "No"
)</f>
        <v>Yes</v>
      </c>
      <c r="R2947">
        <f t="shared" ref="R2947:R3010" si="230">IF(K2947="Yes",DATEDIF(G2947,L2947,"M"),DATEDIF(G2947,DATE(2023,12,31),"M"))</f>
        <v>37</v>
      </c>
      <c r="S2947" t="str">
        <f t="shared" ref="S2947:S3010" si="231">IF(R2947&lt;=12,"0–12 months",
 IF(R2947&lt;=36,"13–36 months","37+ months"))</f>
        <v>37+ months</v>
      </c>
      <c r="T2947">
        <f>_xlfn.XLOOKUP(A2947,performance_pivot!$A:$A,performance_pivot!$B:$B,"Missing")</f>
        <v>4.5</v>
      </c>
      <c r="U2947">
        <f>_xlfn.XLOOKUP(A2947,compensation_cleaned!$A:$A,compensation_cleaned!$F:$F,"Missing")</f>
        <v>746435.40070921986</v>
      </c>
      <c r="V2947" t="str">
        <f t="shared" ref="V2947:V3010" si="232">IF(M2947&gt;U2947,"Above Avg Pay","Below Avg Pay")</f>
        <v>Above Avg Pay</v>
      </c>
      <c r="W2947" t="str">
        <f t="shared" ref="W2947:W3010" si="233">IF(T2947&gt;=4,"High Performer","Low/Avg Performer")</f>
        <v>High Performer</v>
      </c>
      <c r="Y2947" t="str">
        <f t="shared" si="229"/>
        <v>Well Aligned</v>
      </c>
    </row>
    <row r="2948" spans="1:25">
      <c r="A2948" s="7" t="s">
        <v>3134</v>
      </c>
      <c r="B2948" s="8" t="s">
        <v>11</v>
      </c>
      <c r="C2948" s="8">
        <v>33</v>
      </c>
      <c r="D2948" s="8" t="s">
        <v>12</v>
      </c>
      <c r="E2948" s="8" t="s">
        <v>13</v>
      </c>
      <c r="F2948" s="8" t="s">
        <v>14</v>
      </c>
      <c r="G2948" s="9">
        <v>45203</v>
      </c>
      <c r="H2948" s="8" t="s">
        <v>51</v>
      </c>
      <c r="I2948" s="8" t="s">
        <v>45</v>
      </c>
      <c r="J2948" s="10" t="s">
        <v>24</v>
      </c>
      <c r="K2948" t="str">
        <f>_xlfn.XLOOKUP(A2948,attrition_cleaned!$A:$A,attrition_cleaned!$B:$B,"Missing")</f>
        <v>Yes</v>
      </c>
      <c r="L2948" s="9">
        <v>45686</v>
      </c>
      <c r="M2948">
        <f>_xlfn.XLOOKUP(A2948,compensation_cleaned!$A:$A,compensation_cleaned!$B:$B,"Missing")</f>
        <v>906549</v>
      </c>
      <c r="N2948">
        <f>_xlfn.XLOOKUP(A2948,compensation_cleaned!$A:$A,compensation_cleaned!$C:$C,"Missing")</f>
        <v>62849</v>
      </c>
      <c r="O2948" t="str">
        <f>_xlfn.XLOOKUP(A2948,compensation_cleaned!$A:$A,compensation_cleaned!$D:$D,"Missing")</f>
        <v>L3</v>
      </c>
      <c r="P2948">
        <f>_xlfn.XLOOKUP(A2948,engagement_pivot!$A:$A,engagement_pivot!$B:$B,"Missing")</f>
        <v>4</v>
      </c>
      <c r="Q2948" t="str">
        <f>IF(
  _xlfn.XLOOKUP(A2948, engagement_pivot!A:A, engagement_pivot!C:C, 0) &gt; 0,
  "Yes",
  "No"
)</f>
        <v>Yes</v>
      </c>
      <c r="R2948">
        <f t="shared" si="230"/>
        <v>15</v>
      </c>
      <c r="S2948" t="str">
        <f t="shared" si="231"/>
        <v>13–36 months</v>
      </c>
      <c r="T2948">
        <f>_xlfn.XLOOKUP(A2948,performance_pivot!$A:$A,performance_pivot!$B:$B,"Missing")</f>
        <v>3</v>
      </c>
      <c r="U2948">
        <f>_xlfn.XLOOKUP(A2948,compensation_cleaned!$A:$A,compensation_cleaned!$F:$F,"Missing")</f>
        <v>1044648.4727722772</v>
      </c>
      <c r="V2948" t="str">
        <f t="shared" si="232"/>
        <v>Below Avg Pay</v>
      </c>
      <c r="W2948" t="str">
        <f t="shared" si="233"/>
        <v>Low/Avg Performer</v>
      </c>
      <c r="Y2948" t="str">
        <f t="shared" ref="Y2948:Y3011" si="234">IF(
 AND(V2948="Above Avg Pay",W2948="High Performer"),"Well Aligned",
 IF(
  AND(V2948="Below Avg Pay",W2948="High Performer"),"Underpaid High Performer",
  IF(
   AND(V2948="Above Avg Pay",W2948="Low/Avg Performer"),"Overpaid Low Performer",
   "Low Pay &amp; Low Performance"
  )
 )
)</f>
        <v>Low Pay &amp; Low Performance</v>
      </c>
    </row>
    <row r="2949" spans="1:25">
      <c r="A2949" s="11" t="s">
        <v>3135</v>
      </c>
      <c r="B2949" s="12" t="s">
        <v>11</v>
      </c>
      <c r="C2949" s="12">
        <v>26</v>
      </c>
      <c r="D2949" s="12" t="s">
        <v>12</v>
      </c>
      <c r="E2949" s="12" t="s">
        <v>37</v>
      </c>
      <c r="F2949" s="12" t="s">
        <v>38</v>
      </c>
      <c r="G2949" s="13">
        <v>43400</v>
      </c>
      <c r="H2949" s="12" t="s">
        <v>295</v>
      </c>
      <c r="I2949" s="12" t="s">
        <v>16</v>
      </c>
      <c r="J2949" s="14" t="s">
        <v>24</v>
      </c>
      <c r="K2949" t="str">
        <f>_xlfn.XLOOKUP(A2949,attrition_cleaned!$A:$A,attrition_cleaned!$B:$B,"Missing")</f>
        <v>Yes</v>
      </c>
      <c r="L2949" s="13">
        <v>44075</v>
      </c>
      <c r="M2949">
        <f>_xlfn.XLOOKUP(A2949,compensation_cleaned!$A:$A,compensation_cleaned!$B:$B,"Missing")</f>
        <v>1555226</v>
      </c>
      <c r="N2949">
        <f>_xlfn.XLOOKUP(A2949,compensation_cleaned!$A:$A,compensation_cleaned!$C:$C,"Missing")</f>
        <v>170917</v>
      </c>
      <c r="O2949" t="str">
        <f>_xlfn.XLOOKUP(A2949,compensation_cleaned!$A:$A,compensation_cleaned!$D:$D,"Missing")</f>
        <v>L4</v>
      </c>
      <c r="P2949">
        <f>_xlfn.XLOOKUP(A2949,engagement_pivot!$A:$A,engagement_pivot!$B:$B,"Missing")</f>
        <v>2</v>
      </c>
      <c r="Q2949" t="str">
        <f>IF(
  _xlfn.XLOOKUP(A2949, engagement_pivot!A:A, engagement_pivot!C:C, 0) &gt; 0,
  "Yes",
  "No"
)</f>
        <v>Yes</v>
      </c>
      <c r="R2949">
        <f t="shared" si="230"/>
        <v>22</v>
      </c>
      <c r="S2949" t="str">
        <f t="shared" si="231"/>
        <v>13–36 months</v>
      </c>
      <c r="T2949">
        <f>_xlfn.XLOOKUP(A2949,performance_pivot!$A:$A,performance_pivot!$B:$B,"Missing")</f>
        <v>3.6666666666666665</v>
      </c>
      <c r="U2949">
        <f>_xlfn.XLOOKUP(A2949,compensation_cleaned!$A:$A,compensation_cleaned!$F:$F,"Missing")</f>
        <v>1044648.4727722772</v>
      </c>
      <c r="V2949" t="str">
        <f t="shared" si="232"/>
        <v>Above Avg Pay</v>
      </c>
      <c r="W2949" t="str">
        <f t="shared" si="233"/>
        <v>Low/Avg Performer</v>
      </c>
      <c r="Y2949" t="str">
        <f t="shared" si="234"/>
        <v>Overpaid Low Performer</v>
      </c>
    </row>
    <row r="2950" spans="1:25">
      <c r="A2950" s="7" t="s">
        <v>3136</v>
      </c>
      <c r="B2950" s="8" t="s">
        <v>11</v>
      </c>
      <c r="C2950" s="8">
        <v>42</v>
      </c>
      <c r="D2950" s="8" t="s">
        <v>12</v>
      </c>
      <c r="E2950" s="8" t="s">
        <v>26</v>
      </c>
      <c r="F2950" s="8" t="s">
        <v>27</v>
      </c>
      <c r="G2950" s="9">
        <v>45234</v>
      </c>
      <c r="H2950" s="8" t="s">
        <v>181</v>
      </c>
      <c r="I2950" s="8" t="s">
        <v>70</v>
      </c>
      <c r="J2950" s="10" t="s">
        <v>24</v>
      </c>
      <c r="K2950" t="str">
        <f>_xlfn.XLOOKUP(A2950,attrition_cleaned!$A:$A,attrition_cleaned!$B:$B,"Missing")</f>
        <v>No</v>
      </c>
      <c r="L2950" s="9"/>
      <c r="M2950">
        <f>_xlfn.XLOOKUP(A2950,compensation_cleaned!$A:$A,compensation_cleaned!$B:$B,"Missing")</f>
        <v>790466</v>
      </c>
      <c r="N2950">
        <f>_xlfn.XLOOKUP(A2950,compensation_cleaned!$A:$A,compensation_cleaned!$C:$C,"Missing")</f>
        <v>107802</v>
      </c>
      <c r="O2950" t="str">
        <f>_xlfn.XLOOKUP(A2950,compensation_cleaned!$A:$A,compensation_cleaned!$D:$D,"Missing")</f>
        <v>L2</v>
      </c>
      <c r="P2950">
        <f>_xlfn.XLOOKUP(A2950,engagement_pivot!$A:$A,engagement_pivot!$B:$B,"Missing")</f>
        <v>2</v>
      </c>
      <c r="Q2950" t="str">
        <f>IF(
  _xlfn.XLOOKUP(A2950, engagement_pivot!A:A, engagement_pivot!C:C, 0) &gt; 0,
  "Yes",
  "No"
)</f>
        <v>Yes</v>
      </c>
      <c r="R2950">
        <f t="shared" si="230"/>
        <v>1</v>
      </c>
      <c r="S2950" t="str">
        <f t="shared" si="231"/>
        <v>0–12 months</v>
      </c>
      <c r="T2950">
        <f>_xlfn.XLOOKUP(A2950,performance_pivot!$A:$A,performance_pivot!$B:$B,"Missing")</f>
        <v>3</v>
      </c>
      <c r="U2950">
        <f>_xlfn.XLOOKUP(A2950,compensation_cleaned!$A:$A,compensation_cleaned!$F:$F,"Missing")</f>
        <v>746435.40070921986</v>
      </c>
      <c r="V2950" t="str">
        <f t="shared" si="232"/>
        <v>Above Avg Pay</v>
      </c>
      <c r="W2950" t="str">
        <f t="shared" si="233"/>
        <v>Low/Avg Performer</v>
      </c>
      <c r="Y2950" t="str">
        <f t="shared" si="234"/>
        <v>Overpaid Low Performer</v>
      </c>
    </row>
    <row r="2951" spans="1:25">
      <c r="A2951" s="11" t="s">
        <v>3137</v>
      </c>
      <c r="B2951" s="12" t="s">
        <v>11</v>
      </c>
      <c r="C2951" s="12">
        <v>25</v>
      </c>
      <c r="D2951" s="12" t="s">
        <v>20</v>
      </c>
      <c r="E2951" s="12" t="s">
        <v>26</v>
      </c>
      <c r="F2951" s="12" t="s">
        <v>27</v>
      </c>
      <c r="G2951" s="13">
        <v>44788</v>
      </c>
      <c r="H2951" s="12" t="s">
        <v>88</v>
      </c>
      <c r="I2951" s="12" t="s">
        <v>56</v>
      </c>
      <c r="J2951" s="14" t="s">
        <v>24</v>
      </c>
      <c r="K2951" t="str">
        <f>_xlfn.XLOOKUP(A2951,attrition_cleaned!$A:$A,attrition_cleaned!$B:$B,"Missing")</f>
        <v>No</v>
      </c>
      <c r="L2951" s="13"/>
      <c r="M2951">
        <f>_xlfn.XLOOKUP(A2951,compensation_cleaned!$A:$A,compensation_cleaned!$B:$B,"Missing")</f>
        <v>756411</v>
      </c>
      <c r="N2951">
        <f>_xlfn.XLOOKUP(A2951,compensation_cleaned!$A:$A,compensation_cleaned!$C:$C,"Missing")</f>
        <v>99085</v>
      </c>
      <c r="O2951" t="str">
        <f>_xlfn.XLOOKUP(A2951,compensation_cleaned!$A:$A,compensation_cleaned!$D:$D,"Missing")</f>
        <v>L2</v>
      </c>
      <c r="P2951">
        <f>_xlfn.XLOOKUP(A2951,engagement_pivot!$A:$A,engagement_pivot!$B:$B,"Missing")</f>
        <v>4</v>
      </c>
      <c r="Q2951" t="str">
        <f>IF(
  _xlfn.XLOOKUP(A2951, engagement_pivot!A:A, engagement_pivot!C:C, 0) &gt; 0,
  "Yes",
  "No"
)</f>
        <v>Yes</v>
      </c>
      <c r="R2951">
        <f t="shared" si="230"/>
        <v>16</v>
      </c>
      <c r="S2951" t="str">
        <f t="shared" si="231"/>
        <v>13–36 months</v>
      </c>
      <c r="T2951">
        <f>_xlfn.XLOOKUP(A2951,performance_pivot!$A:$A,performance_pivot!$B:$B,"Missing")</f>
        <v>4.5</v>
      </c>
      <c r="U2951">
        <f>_xlfn.XLOOKUP(A2951,compensation_cleaned!$A:$A,compensation_cleaned!$F:$F,"Missing")</f>
        <v>746435.40070921986</v>
      </c>
      <c r="V2951" t="str">
        <f t="shared" si="232"/>
        <v>Above Avg Pay</v>
      </c>
      <c r="W2951" t="str">
        <f t="shared" si="233"/>
        <v>High Performer</v>
      </c>
      <c r="Y2951" t="str">
        <f t="shared" si="234"/>
        <v>Well Aligned</v>
      </c>
    </row>
    <row r="2952" spans="1:25">
      <c r="A2952" s="7" t="s">
        <v>3138</v>
      </c>
      <c r="B2952" s="8" t="s">
        <v>19</v>
      </c>
      <c r="C2952" s="8">
        <v>22</v>
      </c>
      <c r="D2952" s="8" t="s">
        <v>12</v>
      </c>
      <c r="E2952" s="8" t="s">
        <v>26</v>
      </c>
      <c r="F2952" s="8" t="s">
        <v>27</v>
      </c>
      <c r="G2952" s="9">
        <v>44595</v>
      </c>
      <c r="H2952" s="8" t="s">
        <v>571</v>
      </c>
      <c r="I2952" s="8" t="s">
        <v>45</v>
      </c>
      <c r="J2952" s="10" t="s">
        <v>24</v>
      </c>
      <c r="K2952" t="str">
        <f>_xlfn.XLOOKUP(A2952,attrition_cleaned!$A:$A,attrition_cleaned!$B:$B,"Missing")</f>
        <v>Yes</v>
      </c>
      <c r="L2952" s="9">
        <v>45350</v>
      </c>
      <c r="M2952">
        <f>_xlfn.XLOOKUP(A2952,compensation_cleaned!$A:$A,compensation_cleaned!$B:$B,"Missing")</f>
        <v>1264893</v>
      </c>
      <c r="N2952">
        <f>_xlfn.XLOOKUP(A2952,compensation_cleaned!$A:$A,compensation_cleaned!$C:$C,"Missing")</f>
        <v>153560</v>
      </c>
      <c r="O2952" t="str">
        <f>_xlfn.XLOOKUP(A2952,compensation_cleaned!$A:$A,compensation_cleaned!$D:$D,"Missing")</f>
        <v>L4</v>
      </c>
      <c r="P2952">
        <f>_xlfn.XLOOKUP(A2952,engagement_pivot!$A:$A,engagement_pivot!$B:$B,"Missing")</f>
        <v>4</v>
      </c>
      <c r="Q2952" t="str">
        <f>IF(
  _xlfn.XLOOKUP(A2952, engagement_pivot!A:A, engagement_pivot!C:C, 0) &gt; 0,
  "Yes",
  "No"
)</f>
        <v>Yes</v>
      </c>
      <c r="R2952">
        <f t="shared" si="230"/>
        <v>24</v>
      </c>
      <c r="S2952" t="str">
        <f t="shared" si="231"/>
        <v>13–36 months</v>
      </c>
      <c r="T2952">
        <f>_xlfn.XLOOKUP(A2952,performance_pivot!$A:$A,performance_pivot!$B:$B,"Missing")</f>
        <v>3.6666666666666665</v>
      </c>
      <c r="U2952">
        <f>_xlfn.XLOOKUP(A2952,compensation_cleaned!$A:$A,compensation_cleaned!$F:$F,"Missing")</f>
        <v>1044648.4727722772</v>
      </c>
      <c r="V2952" t="str">
        <f t="shared" si="232"/>
        <v>Above Avg Pay</v>
      </c>
      <c r="W2952" t="str">
        <f t="shared" si="233"/>
        <v>Low/Avg Performer</v>
      </c>
      <c r="Y2952" t="str">
        <f t="shared" si="234"/>
        <v>Overpaid Low Performer</v>
      </c>
    </row>
    <row r="2953" spans="1:25">
      <c r="A2953" s="11" t="s">
        <v>3139</v>
      </c>
      <c r="B2953" s="12" t="s">
        <v>19</v>
      </c>
      <c r="C2953" s="12">
        <v>36</v>
      </c>
      <c r="D2953" s="12" t="s">
        <v>12</v>
      </c>
      <c r="E2953" s="12" t="s">
        <v>13</v>
      </c>
      <c r="F2953" s="12" t="s">
        <v>14</v>
      </c>
      <c r="G2953" s="13">
        <v>44521</v>
      </c>
      <c r="H2953" s="12" t="s">
        <v>62</v>
      </c>
      <c r="I2953" s="12" t="s">
        <v>45</v>
      </c>
      <c r="J2953" s="14" t="s">
        <v>17</v>
      </c>
      <c r="K2953" t="str">
        <f>_xlfn.XLOOKUP(A2953,attrition_cleaned!$A:$A,attrition_cleaned!$B:$B,"Missing")</f>
        <v>Yes</v>
      </c>
      <c r="L2953" s="13">
        <v>45112</v>
      </c>
      <c r="M2953">
        <f>_xlfn.XLOOKUP(A2953,compensation_cleaned!$A:$A,compensation_cleaned!$B:$B,"Missing")</f>
        <v>615859</v>
      </c>
      <c r="N2953">
        <f>_xlfn.XLOOKUP(A2953,compensation_cleaned!$A:$A,compensation_cleaned!$C:$C,"Missing")</f>
        <v>61961</v>
      </c>
      <c r="O2953" t="str">
        <f>_xlfn.XLOOKUP(A2953,compensation_cleaned!$A:$A,compensation_cleaned!$D:$D,"Missing")</f>
        <v>L2</v>
      </c>
      <c r="P2953">
        <f>_xlfn.XLOOKUP(A2953,engagement_pivot!$A:$A,engagement_pivot!$B:$B,"Missing")</f>
        <v>1</v>
      </c>
      <c r="Q2953" t="str">
        <f>IF(
  _xlfn.XLOOKUP(A2953, engagement_pivot!A:A, engagement_pivot!C:C, 0) &gt; 0,
  "Yes",
  "No"
)</f>
        <v>Yes</v>
      </c>
      <c r="R2953">
        <f t="shared" si="230"/>
        <v>19</v>
      </c>
      <c r="S2953" t="str">
        <f t="shared" si="231"/>
        <v>13–36 months</v>
      </c>
      <c r="T2953">
        <f>_xlfn.XLOOKUP(A2953,performance_pivot!$A:$A,performance_pivot!$B:$B,"Missing")</f>
        <v>4</v>
      </c>
      <c r="U2953">
        <f>_xlfn.XLOOKUP(A2953,compensation_cleaned!$A:$A,compensation_cleaned!$F:$F,"Missing")</f>
        <v>746435.40070921986</v>
      </c>
      <c r="V2953" t="str">
        <f t="shared" si="232"/>
        <v>Below Avg Pay</v>
      </c>
      <c r="W2953" t="str">
        <f t="shared" si="233"/>
        <v>High Performer</v>
      </c>
      <c r="Y2953" t="str">
        <f t="shared" si="234"/>
        <v>Underpaid High Performer</v>
      </c>
    </row>
    <row r="2954" spans="1:25">
      <c r="A2954" s="7" t="s">
        <v>3140</v>
      </c>
      <c r="B2954" s="8" t="s">
        <v>19</v>
      </c>
      <c r="C2954" s="8">
        <v>24</v>
      </c>
      <c r="D2954" s="8" t="s">
        <v>12</v>
      </c>
      <c r="E2954" s="8" t="s">
        <v>49</v>
      </c>
      <c r="F2954" s="8" t="s">
        <v>50</v>
      </c>
      <c r="G2954" s="9">
        <v>44913</v>
      </c>
      <c r="H2954" s="8" t="s">
        <v>88</v>
      </c>
      <c r="I2954" s="8" t="s">
        <v>70</v>
      </c>
      <c r="J2954" s="10" t="s">
        <v>24</v>
      </c>
      <c r="K2954" t="str">
        <f>_xlfn.XLOOKUP(A2954,attrition_cleaned!$A:$A,attrition_cleaned!$B:$B,"Missing")</f>
        <v>No</v>
      </c>
      <c r="L2954" s="9"/>
      <c r="M2954">
        <f>_xlfn.XLOOKUP(A2954,compensation_cleaned!$A:$A,compensation_cleaned!$B:$B,"Missing")</f>
        <v>2033274</v>
      </c>
      <c r="N2954">
        <f>_xlfn.XLOOKUP(A2954,compensation_cleaned!$A:$A,compensation_cleaned!$C:$C,"Missing")</f>
        <v>233515</v>
      </c>
      <c r="O2954" t="str">
        <f>_xlfn.XLOOKUP(A2954,compensation_cleaned!$A:$A,compensation_cleaned!$D:$D,"Missing")</f>
        <v>L5</v>
      </c>
      <c r="P2954">
        <f>_xlfn.XLOOKUP(A2954,engagement_pivot!$A:$A,engagement_pivot!$B:$B,"Missing")</f>
        <v>3.6666666666666665</v>
      </c>
      <c r="Q2954" t="str">
        <f>IF(
  _xlfn.XLOOKUP(A2954, engagement_pivot!A:A, engagement_pivot!C:C, 0) &gt; 0,
  "Yes",
  "No"
)</f>
        <v>Yes</v>
      </c>
      <c r="R2954">
        <f t="shared" si="230"/>
        <v>12</v>
      </c>
      <c r="S2954" t="str">
        <f t="shared" si="231"/>
        <v>0–12 months</v>
      </c>
      <c r="T2954">
        <f>_xlfn.XLOOKUP(A2954,performance_pivot!$A:$A,performance_pivot!$B:$B,"Missing")</f>
        <v>3.75</v>
      </c>
      <c r="U2954">
        <f>_xlfn.XLOOKUP(A2954,compensation_cleaned!$A:$A,compensation_cleaned!$F:$F,"Missing")</f>
        <v>1044648.4727722772</v>
      </c>
      <c r="V2954" t="str">
        <f t="shared" si="232"/>
        <v>Above Avg Pay</v>
      </c>
      <c r="W2954" t="str">
        <f t="shared" si="233"/>
        <v>Low/Avg Performer</v>
      </c>
      <c r="Y2954" t="str">
        <f t="shared" si="234"/>
        <v>Overpaid Low Performer</v>
      </c>
    </row>
    <row r="2955" spans="1:25">
      <c r="A2955" s="11" t="s">
        <v>3141</v>
      </c>
      <c r="B2955" s="12" t="s">
        <v>19</v>
      </c>
      <c r="C2955" s="12">
        <v>38</v>
      </c>
      <c r="D2955" s="12" t="s">
        <v>20</v>
      </c>
      <c r="E2955" s="12" t="s">
        <v>49</v>
      </c>
      <c r="F2955" s="12" t="s">
        <v>68</v>
      </c>
      <c r="G2955" s="13">
        <v>45121</v>
      </c>
      <c r="H2955" s="12" t="s">
        <v>142</v>
      </c>
      <c r="I2955" s="12" t="s">
        <v>45</v>
      </c>
      <c r="J2955" s="14" t="s">
        <v>24</v>
      </c>
      <c r="K2955" t="str">
        <f>_xlfn.XLOOKUP(A2955,attrition_cleaned!$A:$A,attrition_cleaned!$B:$B,"Missing")</f>
        <v>No</v>
      </c>
      <c r="L2955" s="13"/>
      <c r="M2955">
        <f>_xlfn.XLOOKUP(A2955,compensation_cleaned!$A:$A,compensation_cleaned!$B:$B,"Missing")</f>
        <v>773284</v>
      </c>
      <c r="N2955">
        <f>_xlfn.XLOOKUP(A2955,compensation_cleaned!$A:$A,compensation_cleaned!$C:$C,"Missing")</f>
        <v>89199</v>
      </c>
      <c r="O2955" t="str">
        <f>_xlfn.XLOOKUP(A2955,compensation_cleaned!$A:$A,compensation_cleaned!$D:$D,"Missing")</f>
        <v>L2</v>
      </c>
      <c r="P2955">
        <f>_xlfn.XLOOKUP(A2955,engagement_pivot!$A:$A,engagement_pivot!$B:$B,"Missing")</f>
        <v>3</v>
      </c>
      <c r="Q2955" t="str">
        <f>IF(
  _xlfn.XLOOKUP(A2955, engagement_pivot!A:A, engagement_pivot!C:C, 0) &gt; 0,
  "Yes",
  "No"
)</f>
        <v>Yes</v>
      </c>
      <c r="R2955">
        <f t="shared" si="230"/>
        <v>5</v>
      </c>
      <c r="S2955" t="str">
        <f t="shared" si="231"/>
        <v>0–12 months</v>
      </c>
      <c r="T2955">
        <f>_xlfn.XLOOKUP(A2955,performance_pivot!$A:$A,performance_pivot!$B:$B,"Missing")</f>
        <v>3.25</v>
      </c>
      <c r="U2955">
        <f>_xlfn.XLOOKUP(A2955,compensation_cleaned!$A:$A,compensation_cleaned!$F:$F,"Missing")</f>
        <v>746435.40070921986</v>
      </c>
      <c r="V2955" t="str">
        <f t="shared" si="232"/>
        <v>Above Avg Pay</v>
      </c>
      <c r="W2955" t="str">
        <f t="shared" si="233"/>
        <v>Low/Avg Performer</v>
      </c>
      <c r="Y2955" t="str">
        <f t="shared" si="234"/>
        <v>Overpaid Low Performer</v>
      </c>
    </row>
    <row r="2956" spans="1:25">
      <c r="A2956" s="7" t="s">
        <v>3142</v>
      </c>
      <c r="B2956" s="8" t="s">
        <v>19</v>
      </c>
      <c r="C2956" s="8">
        <v>26</v>
      </c>
      <c r="D2956" s="8" t="s">
        <v>20</v>
      </c>
      <c r="E2956" s="8" t="s">
        <v>33</v>
      </c>
      <c r="F2956" s="8" t="s">
        <v>112</v>
      </c>
      <c r="G2956" s="9">
        <v>44992</v>
      </c>
      <c r="H2956" s="8" t="s">
        <v>203</v>
      </c>
      <c r="I2956" s="8" t="s">
        <v>23</v>
      </c>
      <c r="J2956" s="10" t="s">
        <v>17</v>
      </c>
      <c r="K2956" t="str">
        <f>_xlfn.XLOOKUP(A2956,attrition_cleaned!$A:$A,attrition_cleaned!$B:$B,"Missing")</f>
        <v>No</v>
      </c>
      <c r="L2956" s="9"/>
      <c r="M2956">
        <f>_xlfn.XLOOKUP(A2956,compensation_cleaned!$A:$A,compensation_cleaned!$B:$B,"Missing")</f>
        <v>990439</v>
      </c>
      <c r="N2956">
        <f>_xlfn.XLOOKUP(A2956,compensation_cleaned!$A:$A,compensation_cleaned!$C:$C,"Missing")</f>
        <v>52859</v>
      </c>
      <c r="O2956" t="str">
        <f>_xlfn.XLOOKUP(A2956,compensation_cleaned!$A:$A,compensation_cleaned!$D:$D,"Missing")</f>
        <v>L3</v>
      </c>
      <c r="P2956">
        <f>_xlfn.XLOOKUP(A2956,engagement_pivot!$A:$A,engagement_pivot!$B:$B,"Missing")</f>
        <v>4.666666666666667</v>
      </c>
      <c r="Q2956" t="str">
        <f>IF(
  _xlfn.XLOOKUP(A2956, engagement_pivot!A:A, engagement_pivot!C:C, 0) &gt; 0,
  "Yes",
  "No"
)</f>
        <v>Yes</v>
      </c>
      <c r="R2956">
        <f t="shared" si="230"/>
        <v>9</v>
      </c>
      <c r="S2956" t="str">
        <f t="shared" si="231"/>
        <v>0–12 months</v>
      </c>
      <c r="T2956">
        <f>_xlfn.XLOOKUP(A2956,performance_pivot!$A:$A,performance_pivot!$B:$B,"Missing")</f>
        <v>3.3333333333333335</v>
      </c>
      <c r="U2956">
        <f>_xlfn.XLOOKUP(A2956,compensation_cleaned!$A:$A,compensation_cleaned!$F:$F,"Missing")</f>
        <v>1044648.4727722772</v>
      </c>
      <c r="V2956" t="str">
        <f t="shared" si="232"/>
        <v>Below Avg Pay</v>
      </c>
      <c r="W2956" t="str">
        <f t="shared" si="233"/>
        <v>Low/Avg Performer</v>
      </c>
      <c r="Y2956" t="str">
        <f t="shared" si="234"/>
        <v>Low Pay &amp; Low Performance</v>
      </c>
    </row>
    <row r="2957" spans="1:25">
      <c r="A2957" s="11" t="s">
        <v>3143</v>
      </c>
      <c r="B2957" s="12" t="s">
        <v>19</v>
      </c>
      <c r="C2957" s="12">
        <v>43</v>
      </c>
      <c r="D2957" s="12" t="s">
        <v>12</v>
      </c>
      <c r="E2957" s="12" t="s">
        <v>13</v>
      </c>
      <c r="F2957" s="12" t="s">
        <v>21</v>
      </c>
      <c r="G2957" s="13">
        <v>44595</v>
      </c>
      <c r="H2957" s="12" t="s">
        <v>767</v>
      </c>
      <c r="I2957" s="12" t="s">
        <v>16</v>
      </c>
      <c r="J2957" s="14" t="s">
        <v>24</v>
      </c>
      <c r="K2957" t="str">
        <f>_xlfn.XLOOKUP(A2957,attrition_cleaned!$A:$A,attrition_cleaned!$B:$B,"Missing")</f>
        <v>No</v>
      </c>
      <c r="L2957" s="13"/>
      <c r="M2957">
        <f>_xlfn.XLOOKUP(A2957,compensation_cleaned!$A:$A,compensation_cleaned!$B:$B,"Missing")</f>
        <v>443011</v>
      </c>
      <c r="N2957">
        <f>_xlfn.XLOOKUP(A2957,compensation_cleaned!$A:$A,compensation_cleaned!$C:$C,"Missing")</f>
        <v>63824</v>
      </c>
      <c r="O2957" t="str">
        <f>_xlfn.XLOOKUP(A2957,compensation_cleaned!$A:$A,compensation_cleaned!$D:$D,"Missing")</f>
        <v>L1</v>
      </c>
      <c r="P2957">
        <f>_xlfn.XLOOKUP(A2957,engagement_pivot!$A:$A,engagement_pivot!$B:$B,"Missing")</f>
        <v>2</v>
      </c>
      <c r="Q2957" t="str">
        <f>IF(
  _xlfn.XLOOKUP(A2957, engagement_pivot!A:A, engagement_pivot!C:C, 0) &gt; 0,
  "Yes",
  "No"
)</f>
        <v>Yes</v>
      </c>
      <c r="R2957">
        <f t="shared" si="230"/>
        <v>22</v>
      </c>
      <c r="S2957" t="str">
        <f t="shared" si="231"/>
        <v>13–36 months</v>
      </c>
      <c r="T2957">
        <f>_xlfn.XLOOKUP(A2957,performance_pivot!$A:$A,performance_pivot!$B:$B,"Missing")</f>
        <v>2.5</v>
      </c>
      <c r="U2957">
        <f>_xlfn.XLOOKUP(A2957,compensation_cleaned!$A:$A,compensation_cleaned!$F:$F,"Missing")</f>
        <v>499723.03723404254</v>
      </c>
      <c r="V2957" t="str">
        <f t="shared" si="232"/>
        <v>Below Avg Pay</v>
      </c>
      <c r="W2957" t="str">
        <f t="shared" si="233"/>
        <v>Low/Avg Performer</v>
      </c>
      <c r="Y2957" t="str">
        <f t="shared" si="234"/>
        <v>Low Pay &amp; Low Performance</v>
      </c>
    </row>
    <row r="2958" spans="1:25">
      <c r="A2958" s="7" t="s">
        <v>3144</v>
      </c>
      <c r="B2958" s="8" t="s">
        <v>19</v>
      </c>
      <c r="C2958" s="8">
        <v>30</v>
      </c>
      <c r="D2958" s="8" t="s">
        <v>12</v>
      </c>
      <c r="E2958" s="8" t="s">
        <v>26</v>
      </c>
      <c r="F2958" s="8" t="s">
        <v>27</v>
      </c>
      <c r="G2958" s="9">
        <v>44460</v>
      </c>
      <c r="H2958" s="8" t="s">
        <v>210</v>
      </c>
      <c r="I2958" s="8" t="s">
        <v>70</v>
      </c>
      <c r="J2958" s="10" t="s">
        <v>24</v>
      </c>
      <c r="K2958" t="str">
        <f>_xlfn.XLOOKUP(A2958,attrition_cleaned!$A:$A,attrition_cleaned!$B:$B,"Missing")</f>
        <v>No</v>
      </c>
      <c r="L2958" s="9"/>
      <c r="M2958">
        <f>_xlfn.XLOOKUP(A2958,compensation_cleaned!$A:$A,compensation_cleaned!$B:$B,"Missing")</f>
        <v>1005363</v>
      </c>
      <c r="N2958">
        <f>_xlfn.XLOOKUP(A2958,compensation_cleaned!$A:$A,compensation_cleaned!$C:$C,"Missing")</f>
        <v>143824</v>
      </c>
      <c r="O2958" t="str">
        <f>_xlfn.XLOOKUP(A2958,compensation_cleaned!$A:$A,compensation_cleaned!$D:$D,"Missing")</f>
        <v>L3</v>
      </c>
      <c r="P2958">
        <f>_xlfn.XLOOKUP(A2958,engagement_pivot!$A:$A,engagement_pivot!$B:$B,"Missing")</f>
        <v>4</v>
      </c>
      <c r="Q2958" t="str">
        <f>IF(
  _xlfn.XLOOKUP(A2958, engagement_pivot!A:A, engagement_pivot!C:C, 0) &gt; 0,
  "Yes",
  "No"
)</f>
        <v>Yes</v>
      </c>
      <c r="R2958">
        <f t="shared" si="230"/>
        <v>27</v>
      </c>
      <c r="S2958" t="str">
        <f t="shared" si="231"/>
        <v>13–36 months</v>
      </c>
      <c r="T2958">
        <f>_xlfn.XLOOKUP(A2958,performance_pivot!$A:$A,performance_pivot!$B:$B,"Missing")</f>
        <v>2.5</v>
      </c>
      <c r="U2958">
        <f>_xlfn.XLOOKUP(A2958,compensation_cleaned!$A:$A,compensation_cleaned!$F:$F,"Missing")</f>
        <v>1044648.4727722772</v>
      </c>
      <c r="V2958" t="str">
        <f t="shared" si="232"/>
        <v>Below Avg Pay</v>
      </c>
      <c r="W2958" t="str">
        <f t="shared" si="233"/>
        <v>Low/Avg Performer</v>
      </c>
      <c r="Y2958" t="str">
        <f t="shared" si="234"/>
        <v>Low Pay &amp; Low Performance</v>
      </c>
    </row>
    <row r="2959" spans="1:25">
      <c r="A2959" s="11" t="s">
        <v>3145</v>
      </c>
      <c r="B2959" s="12" t="s">
        <v>11</v>
      </c>
      <c r="C2959" s="12">
        <v>32</v>
      </c>
      <c r="D2959" s="12" t="s">
        <v>12</v>
      </c>
      <c r="E2959" s="12" t="s">
        <v>26</v>
      </c>
      <c r="F2959" s="12" t="s">
        <v>58</v>
      </c>
      <c r="G2959" s="13">
        <v>44117</v>
      </c>
      <c r="H2959" s="12" t="s">
        <v>555</v>
      </c>
      <c r="I2959" s="12" t="s">
        <v>70</v>
      </c>
      <c r="J2959" s="14" t="s">
        <v>24</v>
      </c>
      <c r="K2959" t="str">
        <f>_xlfn.XLOOKUP(A2959,attrition_cleaned!$A:$A,attrition_cleaned!$B:$B,"Missing")</f>
        <v>No</v>
      </c>
      <c r="L2959" s="13"/>
      <c r="M2959">
        <f>_xlfn.XLOOKUP(A2959,compensation_cleaned!$A:$A,compensation_cleaned!$B:$B,"Missing")</f>
        <v>712930</v>
      </c>
      <c r="N2959">
        <f>_xlfn.XLOOKUP(A2959,compensation_cleaned!$A:$A,compensation_cleaned!$C:$C,"Missing")</f>
        <v>83953</v>
      </c>
      <c r="O2959" t="str">
        <f>_xlfn.XLOOKUP(A2959,compensation_cleaned!$A:$A,compensation_cleaned!$D:$D,"Missing")</f>
        <v>L2</v>
      </c>
      <c r="P2959">
        <f>_xlfn.XLOOKUP(A2959,engagement_pivot!$A:$A,engagement_pivot!$B:$B,"Missing")</f>
        <v>4.5</v>
      </c>
      <c r="Q2959" t="str">
        <f>IF(
  _xlfn.XLOOKUP(A2959, engagement_pivot!A:A, engagement_pivot!C:C, 0) &gt; 0,
  "Yes",
  "No"
)</f>
        <v>Yes</v>
      </c>
      <c r="R2959">
        <f t="shared" si="230"/>
        <v>38</v>
      </c>
      <c r="S2959" t="str">
        <f t="shared" si="231"/>
        <v>37+ months</v>
      </c>
      <c r="T2959">
        <f>_xlfn.XLOOKUP(A2959,performance_pivot!$A:$A,performance_pivot!$B:$B,"Missing")</f>
        <v>3</v>
      </c>
      <c r="U2959">
        <f>_xlfn.XLOOKUP(A2959,compensation_cleaned!$A:$A,compensation_cleaned!$F:$F,"Missing")</f>
        <v>746435.40070921986</v>
      </c>
      <c r="V2959" t="str">
        <f t="shared" si="232"/>
        <v>Below Avg Pay</v>
      </c>
      <c r="W2959" t="str">
        <f t="shared" si="233"/>
        <v>Low/Avg Performer</v>
      </c>
      <c r="Y2959" t="str">
        <f t="shared" si="234"/>
        <v>Low Pay &amp; Low Performance</v>
      </c>
    </row>
    <row r="2960" spans="1:25">
      <c r="A2960" s="7" t="s">
        <v>3146</v>
      </c>
      <c r="B2960" s="8" t="s">
        <v>11</v>
      </c>
      <c r="C2960" s="8">
        <v>22</v>
      </c>
      <c r="D2960" s="8" t="s">
        <v>12</v>
      </c>
      <c r="E2960" s="8" t="s">
        <v>33</v>
      </c>
      <c r="F2960" s="8" t="s">
        <v>112</v>
      </c>
      <c r="G2960" s="9">
        <v>44421</v>
      </c>
      <c r="H2960" s="8" t="s">
        <v>80</v>
      </c>
      <c r="I2960" s="8" t="s">
        <v>56</v>
      </c>
      <c r="J2960" s="10" t="s">
        <v>24</v>
      </c>
      <c r="K2960" t="str">
        <f>_xlfn.XLOOKUP(A2960,attrition_cleaned!$A:$A,attrition_cleaned!$B:$B,"Missing")</f>
        <v>No</v>
      </c>
      <c r="L2960" s="9"/>
      <c r="M2960">
        <f>_xlfn.XLOOKUP(A2960,compensation_cleaned!$A:$A,compensation_cleaned!$B:$B,"Missing")</f>
        <v>600429</v>
      </c>
      <c r="N2960">
        <f>_xlfn.XLOOKUP(A2960,compensation_cleaned!$A:$A,compensation_cleaned!$C:$C,"Missing")</f>
        <v>77053</v>
      </c>
      <c r="O2960" t="str">
        <f>_xlfn.XLOOKUP(A2960,compensation_cleaned!$A:$A,compensation_cleaned!$D:$D,"Missing")</f>
        <v>L2</v>
      </c>
      <c r="P2960">
        <f>_xlfn.XLOOKUP(A2960,engagement_pivot!$A:$A,engagement_pivot!$B:$B,"Missing")</f>
        <v>3</v>
      </c>
      <c r="Q2960" t="str">
        <f>IF(
  _xlfn.XLOOKUP(A2960, engagement_pivot!A:A, engagement_pivot!C:C, 0) &gt; 0,
  "Yes",
  "No"
)</f>
        <v>Yes</v>
      </c>
      <c r="R2960">
        <f t="shared" si="230"/>
        <v>28</v>
      </c>
      <c r="S2960" t="str">
        <f t="shared" si="231"/>
        <v>13–36 months</v>
      </c>
      <c r="T2960">
        <f>_xlfn.XLOOKUP(A2960,performance_pivot!$A:$A,performance_pivot!$B:$B,"Missing")</f>
        <v>3.75</v>
      </c>
      <c r="U2960">
        <f>_xlfn.XLOOKUP(A2960,compensation_cleaned!$A:$A,compensation_cleaned!$F:$F,"Missing")</f>
        <v>746435.40070921986</v>
      </c>
      <c r="V2960" t="str">
        <f t="shared" si="232"/>
        <v>Below Avg Pay</v>
      </c>
      <c r="W2960" t="str">
        <f t="shared" si="233"/>
        <v>Low/Avg Performer</v>
      </c>
      <c r="Y2960" t="str">
        <f t="shared" si="234"/>
        <v>Low Pay &amp; Low Performance</v>
      </c>
    </row>
    <row r="2961" spans="1:25">
      <c r="A2961" s="11" t="s">
        <v>3147</v>
      </c>
      <c r="B2961" s="12" t="s">
        <v>19</v>
      </c>
      <c r="C2961" s="12">
        <v>39</v>
      </c>
      <c r="D2961" s="12" t="s">
        <v>20</v>
      </c>
      <c r="E2961" s="12" t="s">
        <v>33</v>
      </c>
      <c r="F2961" s="12" t="s">
        <v>34</v>
      </c>
      <c r="G2961" s="13">
        <v>43171</v>
      </c>
      <c r="H2961" s="12" t="s">
        <v>634</v>
      </c>
      <c r="I2961" s="12" t="s">
        <v>70</v>
      </c>
      <c r="J2961" s="14" t="s">
        <v>24</v>
      </c>
      <c r="K2961" t="str">
        <f>_xlfn.XLOOKUP(A2961,attrition_cleaned!$A:$A,attrition_cleaned!$B:$B,"Missing")</f>
        <v>No</v>
      </c>
      <c r="L2961" s="13"/>
      <c r="M2961">
        <f>_xlfn.XLOOKUP(A2961,compensation_cleaned!$A:$A,compensation_cleaned!$B:$B,"Missing")</f>
        <v>1027822</v>
      </c>
      <c r="N2961">
        <f>_xlfn.XLOOKUP(A2961,compensation_cleaned!$A:$A,compensation_cleaned!$C:$C,"Missing")</f>
        <v>104974</v>
      </c>
      <c r="O2961" t="str">
        <f>_xlfn.XLOOKUP(A2961,compensation_cleaned!$A:$A,compensation_cleaned!$D:$D,"Missing")</f>
        <v>L3</v>
      </c>
      <c r="P2961">
        <f>_xlfn.XLOOKUP(A2961,engagement_pivot!$A:$A,engagement_pivot!$B:$B,"Missing")</f>
        <v>4</v>
      </c>
      <c r="Q2961" t="str">
        <f>IF(
  _xlfn.XLOOKUP(A2961, engagement_pivot!A:A, engagement_pivot!C:C, 0) &gt; 0,
  "Yes",
  "No"
)</f>
        <v>Yes</v>
      </c>
      <c r="R2961">
        <f t="shared" si="230"/>
        <v>69</v>
      </c>
      <c r="S2961" t="str">
        <f t="shared" si="231"/>
        <v>37+ months</v>
      </c>
      <c r="T2961">
        <f>_xlfn.XLOOKUP(A2961,performance_pivot!$A:$A,performance_pivot!$B:$B,"Missing")</f>
        <v>4</v>
      </c>
      <c r="U2961">
        <f>_xlfn.XLOOKUP(A2961,compensation_cleaned!$A:$A,compensation_cleaned!$F:$F,"Missing")</f>
        <v>1044648.4727722772</v>
      </c>
      <c r="V2961" t="str">
        <f t="shared" si="232"/>
        <v>Below Avg Pay</v>
      </c>
      <c r="W2961" t="str">
        <f t="shared" si="233"/>
        <v>High Performer</v>
      </c>
      <c r="Y2961" t="str">
        <f t="shared" si="234"/>
        <v>Underpaid High Performer</v>
      </c>
    </row>
    <row r="2962" spans="1:25">
      <c r="A2962" s="7" t="s">
        <v>3148</v>
      </c>
      <c r="B2962" s="8" t="s">
        <v>11</v>
      </c>
      <c r="C2962" s="8">
        <v>22</v>
      </c>
      <c r="D2962" s="8" t="s">
        <v>12</v>
      </c>
      <c r="E2962" s="8" t="s">
        <v>26</v>
      </c>
      <c r="F2962" s="8" t="s">
        <v>27</v>
      </c>
      <c r="G2962" s="9">
        <v>44971</v>
      </c>
      <c r="H2962" s="8" t="s">
        <v>571</v>
      </c>
      <c r="I2962" s="8" t="s">
        <v>45</v>
      </c>
      <c r="J2962" s="10" t="s">
        <v>24</v>
      </c>
      <c r="K2962" t="str">
        <f>_xlfn.XLOOKUP(A2962,attrition_cleaned!$A:$A,attrition_cleaned!$B:$B,"Missing")</f>
        <v>No</v>
      </c>
      <c r="L2962" s="9"/>
      <c r="M2962">
        <f>_xlfn.XLOOKUP(A2962,compensation_cleaned!$A:$A,compensation_cleaned!$B:$B,"Missing")</f>
        <v>1906478</v>
      </c>
      <c r="N2962">
        <f>_xlfn.XLOOKUP(A2962,compensation_cleaned!$A:$A,compensation_cleaned!$C:$C,"Missing")</f>
        <v>214837</v>
      </c>
      <c r="O2962" t="str">
        <f>_xlfn.XLOOKUP(A2962,compensation_cleaned!$A:$A,compensation_cleaned!$D:$D,"Missing")</f>
        <v>L5</v>
      </c>
      <c r="P2962">
        <f>_xlfn.XLOOKUP(A2962,engagement_pivot!$A:$A,engagement_pivot!$B:$B,"Missing")</f>
        <v>2</v>
      </c>
      <c r="Q2962" t="str">
        <f>IF(
  _xlfn.XLOOKUP(A2962, engagement_pivot!A:A, engagement_pivot!C:C, 0) &gt; 0,
  "Yes",
  "No"
)</f>
        <v>Yes</v>
      </c>
      <c r="R2962">
        <f t="shared" si="230"/>
        <v>10</v>
      </c>
      <c r="S2962" t="str">
        <f t="shared" si="231"/>
        <v>0–12 months</v>
      </c>
      <c r="T2962">
        <f>_xlfn.XLOOKUP(A2962,performance_pivot!$A:$A,performance_pivot!$B:$B,"Missing")</f>
        <v>3.5</v>
      </c>
      <c r="U2962">
        <f>_xlfn.XLOOKUP(A2962,compensation_cleaned!$A:$A,compensation_cleaned!$F:$F,"Missing")</f>
        <v>1044648.4727722772</v>
      </c>
      <c r="V2962" t="str">
        <f t="shared" si="232"/>
        <v>Above Avg Pay</v>
      </c>
      <c r="W2962" t="str">
        <f t="shared" si="233"/>
        <v>Low/Avg Performer</v>
      </c>
      <c r="Y2962" t="str">
        <f t="shared" si="234"/>
        <v>Overpaid Low Performer</v>
      </c>
    </row>
    <row r="2963" spans="1:25">
      <c r="A2963" s="11" t="s">
        <v>3149</v>
      </c>
      <c r="B2963" s="12" t="s">
        <v>11</v>
      </c>
      <c r="C2963" s="12">
        <v>31</v>
      </c>
      <c r="D2963" s="12" t="s">
        <v>12</v>
      </c>
      <c r="E2963" s="12" t="s">
        <v>13</v>
      </c>
      <c r="F2963" s="12" t="s">
        <v>14</v>
      </c>
      <c r="G2963" s="13">
        <v>44934</v>
      </c>
      <c r="H2963" s="12" t="s">
        <v>555</v>
      </c>
      <c r="I2963" s="12" t="s">
        <v>16</v>
      </c>
      <c r="J2963" s="14" t="s">
        <v>24</v>
      </c>
      <c r="K2963" t="str">
        <f>_xlfn.XLOOKUP(A2963,attrition_cleaned!$A:$A,attrition_cleaned!$B:$B,"Missing")</f>
        <v>No</v>
      </c>
      <c r="L2963" s="13"/>
      <c r="M2963">
        <f>_xlfn.XLOOKUP(A2963,compensation_cleaned!$A:$A,compensation_cleaned!$B:$B,"Missing")</f>
        <v>1011105</v>
      </c>
      <c r="N2963">
        <f>_xlfn.XLOOKUP(A2963,compensation_cleaned!$A:$A,compensation_cleaned!$C:$C,"Missing")</f>
        <v>91836</v>
      </c>
      <c r="O2963" t="str">
        <f>_xlfn.XLOOKUP(A2963,compensation_cleaned!$A:$A,compensation_cleaned!$D:$D,"Missing")</f>
        <v>L3</v>
      </c>
      <c r="P2963">
        <f>_xlfn.XLOOKUP(A2963,engagement_pivot!$A:$A,engagement_pivot!$B:$B,"Missing")</f>
        <v>4</v>
      </c>
      <c r="Q2963" t="str">
        <f>IF(
  _xlfn.XLOOKUP(A2963, engagement_pivot!A:A, engagement_pivot!C:C, 0) &gt; 0,
  "Yes",
  "No"
)</f>
        <v>Yes</v>
      </c>
      <c r="R2963">
        <f t="shared" si="230"/>
        <v>11</v>
      </c>
      <c r="S2963" t="str">
        <f t="shared" si="231"/>
        <v>0–12 months</v>
      </c>
      <c r="T2963">
        <f>_xlfn.XLOOKUP(A2963,performance_pivot!$A:$A,performance_pivot!$B:$B,"Missing")</f>
        <v>3</v>
      </c>
      <c r="U2963">
        <f>_xlfn.XLOOKUP(A2963,compensation_cleaned!$A:$A,compensation_cleaned!$F:$F,"Missing")</f>
        <v>1044648.4727722772</v>
      </c>
      <c r="V2963" t="str">
        <f t="shared" si="232"/>
        <v>Below Avg Pay</v>
      </c>
      <c r="W2963" t="str">
        <f t="shared" si="233"/>
        <v>Low/Avg Performer</v>
      </c>
      <c r="Y2963" t="str">
        <f t="shared" si="234"/>
        <v>Low Pay &amp; Low Performance</v>
      </c>
    </row>
    <row r="2964" spans="1:25">
      <c r="A2964" s="7" t="s">
        <v>3150</v>
      </c>
      <c r="B2964" s="8" t="s">
        <v>19</v>
      </c>
      <c r="C2964" s="8">
        <v>23</v>
      </c>
      <c r="D2964" s="8" t="s">
        <v>12</v>
      </c>
      <c r="E2964" s="8" t="s">
        <v>26</v>
      </c>
      <c r="F2964" s="8" t="s">
        <v>58</v>
      </c>
      <c r="G2964" s="9">
        <v>44346</v>
      </c>
      <c r="H2964" s="8" t="s">
        <v>275</v>
      </c>
      <c r="I2964" s="8" t="s">
        <v>31</v>
      </c>
      <c r="J2964" s="10" t="s">
        <v>24</v>
      </c>
      <c r="K2964" t="str">
        <f>_xlfn.XLOOKUP(A2964,attrition_cleaned!$A:$A,attrition_cleaned!$B:$B,"Missing")</f>
        <v>No</v>
      </c>
      <c r="L2964" s="9"/>
      <c r="M2964">
        <f>_xlfn.XLOOKUP(A2964,compensation_cleaned!$A:$A,compensation_cleaned!$B:$B,"Missing")</f>
        <v>713795</v>
      </c>
      <c r="N2964">
        <f>_xlfn.XLOOKUP(A2964,compensation_cleaned!$A:$A,compensation_cleaned!$C:$C,"Missing")</f>
        <v>92492</v>
      </c>
      <c r="O2964" t="str">
        <f>_xlfn.XLOOKUP(A2964,compensation_cleaned!$A:$A,compensation_cleaned!$D:$D,"Missing")</f>
        <v>L2</v>
      </c>
      <c r="P2964">
        <f>_xlfn.XLOOKUP(A2964,engagement_pivot!$A:$A,engagement_pivot!$B:$B,"Missing")</f>
        <v>1</v>
      </c>
      <c r="Q2964" t="str">
        <f>IF(
  _xlfn.XLOOKUP(A2964, engagement_pivot!A:A, engagement_pivot!C:C, 0) &gt; 0,
  "Yes",
  "No"
)</f>
        <v>Yes</v>
      </c>
      <c r="R2964">
        <f t="shared" si="230"/>
        <v>31</v>
      </c>
      <c r="S2964" t="str">
        <f t="shared" si="231"/>
        <v>13–36 months</v>
      </c>
      <c r="T2964">
        <f>_xlfn.XLOOKUP(A2964,performance_pivot!$A:$A,performance_pivot!$B:$B,"Missing")</f>
        <v>3.6666666666666665</v>
      </c>
      <c r="U2964">
        <f>_xlfn.XLOOKUP(A2964,compensation_cleaned!$A:$A,compensation_cleaned!$F:$F,"Missing")</f>
        <v>746435.40070921986</v>
      </c>
      <c r="V2964" t="str">
        <f t="shared" si="232"/>
        <v>Below Avg Pay</v>
      </c>
      <c r="W2964" t="str">
        <f t="shared" si="233"/>
        <v>Low/Avg Performer</v>
      </c>
      <c r="Y2964" t="str">
        <f t="shared" si="234"/>
        <v>Low Pay &amp; Low Performance</v>
      </c>
    </row>
    <row r="2965" spans="1:25">
      <c r="A2965" s="11" t="s">
        <v>3151</v>
      </c>
      <c r="B2965" s="12" t="s">
        <v>19</v>
      </c>
      <c r="C2965" s="12">
        <v>40</v>
      </c>
      <c r="D2965" s="12" t="s">
        <v>12</v>
      </c>
      <c r="E2965" s="12" t="s">
        <v>26</v>
      </c>
      <c r="F2965" s="12" t="s">
        <v>58</v>
      </c>
      <c r="G2965" s="13">
        <v>43961</v>
      </c>
      <c r="H2965" s="12" t="s">
        <v>94</v>
      </c>
      <c r="I2965" s="12" t="s">
        <v>31</v>
      </c>
      <c r="J2965" s="14" t="s">
        <v>24</v>
      </c>
      <c r="K2965" t="str">
        <f>_xlfn.XLOOKUP(A2965,attrition_cleaned!$A:$A,attrition_cleaned!$B:$B,"Missing")</f>
        <v>No</v>
      </c>
      <c r="L2965" s="13"/>
      <c r="M2965">
        <f>_xlfn.XLOOKUP(A2965,compensation_cleaned!$A:$A,compensation_cleaned!$B:$B,"Missing")</f>
        <v>861019</v>
      </c>
      <c r="N2965">
        <f>_xlfn.XLOOKUP(A2965,compensation_cleaned!$A:$A,compensation_cleaned!$C:$C,"Missing")</f>
        <v>86447</v>
      </c>
      <c r="O2965" t="str">
        <f>_xlfn.XLOOKUP(A2965,compensation_cleaned!$A:$A,compensation_cleaned!$D:$D,"Missing")</f>
        <v>L2</v>
      </c>
      <c r="P2965">
        <f>_xlfn.XLOOKUP(A2965,engagement_pivot!$A:$A,engagement_pivot!$B:$B,"Missing")</f>
        <v>4</v>
      </c>
      <c r="Q2965" t="str">
        <f>IF(
  _xlfn.XLOOKUP(A2965, engagement_pivot!A:A, engagement_pivot!C:C, 0) &gt; 0,
  "Yes",
  "No"
)</f>
        <v>Yes</v>
      </c>
      <c r="R2965">
        <f t="shared" si="230"/>
        <v>43</v>
      </c>
      <c r="S2965" t="str">
        <f t="shared" si="231"/>
        <v>37+ months</v>
      </c>
      <c r="T2965">
        <f>_xlfn.XLOOKUP(A2965,performance_pivot!$A:$A,performance_pivot!$B:$B,"Missing")</f>
        <v>4</v>
      </c>
      <c r="U2965">
        <f>_xlfn.XLOOKUP(A2965,compensation_cleaned!$A:$A,compensation_cleaned!$F:$F,"Missing")</f>
        <v>746435.40070921986</v>
      </c>
      <c r="V2965" t="str">
        <f t="shared" si="232"/>
        <v>Above Avg Pay</v>
      </c>
      <c r="W2965" t="str">
        <f t="shared" si="233"/>
        <v>High Performer</v>
      </c>
      <c r="Y2965" t="str">
        <f t="shared" si="234"/>
        <v>Well Aligned</v>
      </c>
    </row>
    <row r="2966" spans="1:25">
      <c r="A2966" s="7" t="s">
        <v>3152</v>
      </c>
      <c r="B2966" s="8" t="s">
        <v>19</v>
      </c>
      <c r="C2966" s="8">
        <v>23</v>
      </c>
      <c r="D2966" s="8" t="s">
        <v>12</v>
      </c>
      <c r="E2966" s="8" t="s">
        <v>13</v>
      </c>
      <c r="F2966" s="8" t="s">
        <v>21</v>
      </c>
      <c r="G2966" s="9">
        <v>43157</v>
      </c>
      <c r="H2966" s="8" t="s">
        <v>176</v>
      </c>
      <c r="I2966" s="8" t="s">
        <v>16</v>
      </c>
      <c r="J2966" s="10" t="s">
        <v>24</v>
      </c>
      <c r="K2966" t="str">
        <f>_xlfn.XLOOKUP(A2966,attrition_cleaned!$A:$A,attrition_cleaned!$B:$B,"Missing")</f>
        <v>Yes</v>
      </c>
      <c r="L2966" s="9">
        <v>44518</v>
      </c>
      <c r="M2966">
        <f>_xlfn.XLOOKUP(A2966,compensation_cleaned!$A:$A,compensation_cleaned!$B:$B,"Missing")</f>
        <v>885116</v>
      </c>
      <c r="N2966">
        <f>_xlfn.XLOOKUP(A2966,compensation_cleaned!$A:$A,compensation_cleaned!$C:$C,"Missing")</f>
        <v>48109</v>
      </c>
      <c r="O2966" t="str">
        <f>_xlfn.XLOOKUP(A2966,compensation_cleaned!$A:$A,compensation_cleaned!$D:$D,"Missing")</f>
        <v>L2</v>
      </c>
      <c r="P2966">
        <f>_xlfn.XLOOKUP(A2966,engagement_pivot!$A:$A,engagement_pivot!$B:$B,"Missing")</f>
        <v>4.5</v>
      </c>
      <c r="Q2966" t="str">
        <f>IF(
  _xlfn.XLOOKUP(A2966, engagement_pivot!A:A, engagement_pivot!C:C, 0) &gt; 0,
  "Yes",
  "No"
)</f>
        <v>Yes</v>
      </c>
      <c r="R2966">
        <f t="shared" si="230"/>
        <v>44</v>
      </c>
      <c r="S2966" t="str">
        <f t="shared" si="231"/>
        <v>37+ months</v>
      </c>
      <c r="T2966">
        <f>_xlfn.XLOOKUP(A2966,performance_pivot!$A:$A,performance_pivot!$B:$B,"Missing")</f>
        <v>3.5</v>
      </c>
      <c r="U2966">
        <f>_xlfn.XLOOKUP(A2966,compensation_cleaned!$A:$A,compensation_cleaned!$F:$F,"Missing")</f>
        <v>746435.40070921986</v>
      </c>
      <c r="V2966" t="str">
        <f t="shared" si="232"/>
        <v>Above Avg Pay</v>
      </c>
      <c r="W2966" t="str">
        <f t="shared" si="233"/>
        <v>Low/Avg Performer</v>
      </c>
      <c r="Y2966" t="str">
        <f t="shared" si="234"/>
        <v>Overpaid Low Performer</v>
      </c>
    </row>
    <row r="2967" spans="1:25">
      <c r="A2967" s="11" t="s">
        <v>3153</v>
      </c>
      <c r="B2967" s="12" t="s">
        <v>19</v>
      </c>
      <c r="C2967" s="12">
        <v>41</v>
      </c>
      <c r="D2967" s="12" t="s">
        <v>20</v>
      </c>
      <c r="E2967" s="12" t="s">
        <v>13</v>
      </c>
      <c r="F2967" s="12" t="s">
        <v>21</v>
      </c>
      <c r="G2967" s="13">
        <v>42849</v>
      </c>
      <c r="H2967" s="12" t="s">
        <v>258</v>
      </c>
      <c r="I2967" s="12" t="s">
        <v>45</v>
      </c>
      <c r="J2967" s="14" t="s">
        <v>24</v>
      </c>
      <c r="K2967" t="str">
        <f>_xlfn.XLOOKUP(A2967,attrition_cleaned!$A:$A,attrition_cleaned!$B:$B,"Missing")</f>
        <v>No</v>
      </c>
      <c r="L2967" s="13"/>
      <c r="M2967">
        <f>_xlfn.XLOOKUP(A2967,compensation_cleaned!$A:$A,compensation_cleaned!$B:$B,"Missing")</f>
        <v>503989</v>
      </c>
      <c r="N2967">
        <f>_xlfn.XLOOKUP(A2967,compensation_cleaned!$A:$A,compensation_cleaned!$C:$C,"Missing")</f>
        <v>41427</v>
      </c>
      <c r="O2967" t="str">
        <f>_xlfn.XLOOKUP(A2967,compensation_cleaned!$A:$A,compensation_cleaned!$D:$D,"Missing")</f>
        <v>L1</v>
      </c>
      <c r="P2967">
        <f>_xlfn.XLOOKUP(A2967,engagement_pivot!$A:$A,engagement_pivot!$B:$B,"Missing")</f>
        <v>3.3333333333333335</v>
      </c>
      <c r="Q2967" t="str">
        <f>IF(
  _xlfn.XLOOKUP(A2967, engagement_pivot!A:A, engagement_pivot!C:C, 0) &gt; 0,
  "Yes",
  "No"
)</f>
        <v>Yes</v>
      </c>
      <c r="R2967">
        <f t="shared" si="230"/>
        <v>80</v>
      </c>
      <c r="S2967" t="str">
        <f t="shared" si="231"/>
        <v>37+ months</v>
      </c>
      <c r="T2967">
        <f>_xlfn.XLOOKUP(A2967,performance_pivot!$A:$A,performance_pivot!$B:$B,"Missing")</f>
        <v>2.6666666666666665</v>
      </c>
      <c r="U2967">
        <f>_xlfn.XLOOKUP(A2967,compensation_cleaned!$A:$A,compensation_cleaned!$F:$F,"Missing")</f>
        <v>499723.03723404254</v>
      </c>
      <c r="V2967" t="str">
        <f t="shared" si="232"/>
        <v>Above Avg Pay</v>
      </c>
      <c r="W2967" t="str">
        <f t="shared" si="233"/>
        <v>Low/Avg Performer</v>
      </c>
      <c r="Y2967" t="str">
        <f t="shared" si="234"/>
        <v>Overpaid Low Performer</v>
      </c>
    </row>
    <row r="2968" spans="1:25">
      <c r="A2968" s="7" t="s">
        <v>3154</v>
      </c>
      <c r="B2968" s="8" t="s">
        <v>11</v>
      </c>
      <c r="C2968" s="8">
        <v>26</v>
      </c>
      <c r="D2968" s="8" t="s">
        <v>20</v>
      </c>
      <c r="E2968" s="8" t="s">
        <v>13</v>
      </c>
      <c r="F2968" s="8" t="s">
        <v>21</v>
      </c>
      <c r="G2968" s="9">
        <v>43228</v>
      </c>
      <c r="H2968" s="8" t="s">
        <v>255</v>
      </c>
      <c r="I2968" s="8" t="s">
        <v>31</v>
      </c>
      <c r="J2968" s="10" t="s">
        <v>24</v>
      </c>
      <c r="K2968" t="str">
        <f>_xlfn.XLOOKUP(A2968,attrition_cleaned!$A:$A,attrition_cleaned!$B:$B,"Missing")</f>
        <v>No</v>
      </c>
      <c r="L2968" s="9"/>
      <c r="M2968">
        <f>_xlfn.XLOOKUP(A2968,compensation_cleaned!$A:$A,compensation_cleaned!$B:$B,"Missing")</f>
        <v>1032650</v>
      </c>
      <c r="N2968">
        <f>_xlfn.XLOOKUP(A2968,compensation_cleaned!$A:$A,compensation_cleaned!$C:$C,"Missing")</f>
        <v>146048</v>
      </c>
      <c r="O2968" t="str">
        <f>_xlfn.XLOOKUP(A2968,compensation_cleaned!$A:$A,compensation_cleaned!$D:$D,"Missing")</f>
        <v>L3</v>
      </c>
      <c r="P2968">
        <f>_xlfn.XLOOKUP(A2968,engagement_pivot!$A:$A,engagement_pivot!$B:$B,"Missing")</f>
        <v>3.5</v>
      </c>
      <c r="Q2968" t="str">
        <f>IF(
  _xlfn.XLOOKUP(A2968, engagement_pivot!A:A, engagement_pivot!C:C, 0) &gt; 0,
  "Yes",
  "No"
)</f>
        <v>Yes</v>
      </c>
      <c r="R2968">
        <f t="shared" si="230"/>
        <v>67</v>
      </c>
      <c r="S2968" t="str">
        <f t="shared" si="231"/>
        <v>37+ months</v>
      </c>
      <c r="T2968">
        <f>_xlfn.XLOOKUP(A2968,performance_pivot!$A:$A,performance_pivot!$B:$B,"Missing")</f>
        <v>3</v>
      </c>
      <c r="U2968">
        <f>_xlfn.XLOOKUP(A2968,compensation_cleaned!$A:$A,compensation_cleaned!$F:$F,"Missing")</f>
        <v>1044648.4727722772</v>
      </c>
      <c r="V2968" t="str">
        <f t="shared" si="232"/>
        <v>Below Avg Pay</v>
      </c>
      <c r="W2968" t="str">
        <f t="shared" si="233"/>
        <v>Low/Avg Performer</v>
      </c>
      <c r="Y2968" t="str">
        <f t="shared" si="234"/>
        <v>Low Pay &amp; Low Performance</v>
      </c>
    </row>
    <row r="2969" spans="1:25">
      <c r="A2969" s="11" t="s">
        <v>3155</v>
      </c>
      <c r="B2969" s="12" t="s">
        <v>19</v>
      </c>
      <c r="C2969" s="12">
        <v>25</v>
      </c>
      <c r="D2969" s="12" t="s">
        <v>20</v>
      </c>
      <c r="E2969" s="12" t="s">
        <v>26</v>
      </c>
      <c r="F2969" s="12" t="s">
        <v>58</v>
      </c>
      <c r="G2969" s="13">
        <v>43341</v>
      </c>
      <c r="H2969" s="12" t="s">
        <v>51</v>
      </c>
      <c r="I2969" s="12" t="s">
        <v>70</v>
      </c>
      <c r="J2969" s="14" t="s">
        <v>17</v>
      </c>
      <c r="K2969" t="str">
        <f>_xlfn.XLOOKUP(A2969,attrition_cleaned!$A:$A,attrition_cleaned!$B:$B,"Missing")</f>
        <v>No</v>
      </c>
      <c r="L2969" s="13"/>
      <c r="M2969">
        <f>_xlfn.XLOOKUP(A2969,compensation_cleaned!$A:$A,compensation_cleaned!$B:$B,"Missing")</f>
        <v>830671</v>
      </c>
      <c r="N2969">
        <f>_xlfn.XLOOKUP(A2969,compensation_cleaned!$A:$A,compensation_cleaned!$C:$C,"Missing")</f>
        <v>50884</v>
      </c>
      <c r="O2969" t="str">
        <f>_xlfn.XLOOKUP(A2969,compensation_cleaned!$A:$A,compensation_cleaned!$D:$D,"Missing")</f>
        <v>L2</v>
      </c>
      <c r="P2969">
        <f>_xlfn.XLOOKUP(A2969,engagement_pivot!$A:$A,engagement_pivot!$B:$B,"Missing")</f>
        <v>5</v>
      </c>
      <c r="Q2969" t="str">
        <f>IF(
  _xlfn.XLOOKUP(A2969, engagement_pivot!A:A, engagement_pivot!C:C, 0) &gt; 0,
  "Yes",
  "No"
)</f>
        <v>Yes</v>
      </c>
      <c r="R2969">
        <f t="shared" si="230"/>
        <v>64</v>
      </c>
      <c r="S2969" t="str">
        <f t="shared" si="231"/>
        <v>37+ months</v>
      </c>
      <c r="T2969">
        <f>_xlfn.XLOOKUP(A2969,performance_pivot!$A:$A,performance_pivot!$B:$B,"Missing")</f>
        <v>3</v>
      </c>
      <c r="U2969">
        <f>_xlfn.XLOOKUP(A2969,compensation_cleaned!$A:$A,compensation_cleaned!$F:$F,"Missing")</f>
        <v>746435.40070921986</v>
      </c>
      <c r="V2969" t="str">
        <f t="shared" si="232"/>
        <v>Above Avg Pay</v>
      </c>
      <c r="W2969" t="str">
        <f t="shared" si="233"/>
        <v>Low/Avg Performer</v>
      </c>
      <c r="Y2969" t="str">
        <f t="shared" si="234"/>
        <v>Overpaid Low Performer</v>
      </c>
    </row>
    <row r="2970" spans="1:25">
      <c r="A2970" s="7" t="s">
        <v>3156</v>
      </c>
      <c r="B2970" s="8" t="s">
        <v>19</v>
      </c>
      <c r="C2970" s="8">
        <v>34</v>
      </c>
      <c r="D2970" s="8" t="s">
        <v>12</v>
      </c>
      <c r="E2970" s="8" t="s">
        <v>13</v>
      </c>
      <c r="F2970" s="8" t="s">
        <v>14</v>
      </c>
      <c r="G2970" s="9">
        <v>43811</v>
      </c>
      <c r="H2970" s="8" t="s">
        <v>416</v>
      </c>
      <c r="I2970" s="8" t="s">
        <v>31</v>
      </c>
      <c r="J2970" s="10" t="s">
        <v>24</v>
      </c>
      <c r="K2970" t="str">
        <f>_xlfn.XLOOKUP(A2970,attrition_cleaned!$A:$A,attrition_cleaned!$B:$B,"Missing")</f>
        <v>No</v>
      </c>
      <c r="L2970" s="9"/>
      <c r="M2970">
        <f>_xlfn.XLOOKUP(A2970,compensation_cleaned!$A:$A,compensation_cleaned!$B:$B,"Missing")</f>
        <v>1413080</v>
      </c>
      <c r="N2970">
        <f>_xlfn.XLOOKUP(A2970,compensation_cleaned!$A:$A,compensation_cleaned!$C:$C,"Missing")</f>
        <v>175674</v>
      </c>
      <c r="O2970" t="str">
        <f>_xlfn.XLOOKUP(A2970,compensation_cleaned!$A:$A,compensation_cleaned!$D:$D,"Missing")</f>
        <v>L4</v>
      </c>
      <c r="P2970">
        <f>_xlfn.XLOOKUP(A2970,engagement_pivot!$A:$A,engagement_pivot!$B:$B,"Missing")</f>
        <v>2</v>
      </c>
      <c r="Q2970" t="str">
        <f>IF(
  _xlfn.XLOOKUP(A2970, engagement_pivot!A:A, engagement_pivot!C:C, 0) &gt; 0,
  "Yes",
  "No"
)</f>
        <v>Yes</v>
      </c>
      <c r="R2970">
        <f t="shared" si="230"/>
        <v>48</v>
      </c>
      <c r="S2970" t="str">
        <f t="shared" si="231"/>
        <v>37+ months</v>
      </c>
      <c r="T2970">
        <f>_xlfn.XLOOKUP(A2970,performance_pivot!$A:$A,performance_pivot!$B:$B,"Missing")</f>
        <v>2.5</v>
      </c>
      <c r="U2970">
        <f>_xlfn.XLOOKUP(A2970,compensation_cleaned!$A:$A,compensation_cleaned!$F:$F,"Missing")</f>
        <v>1044648.4727722772</v>
      </c>
      <c r="V2970" t="str">
        <f t="shared" si="232"/>
        <v>Above Avg Pay</v>
      </c>
      <c r="W2970" t="str">
        <f t="shared" si="233"/>
        <v>Low/Avg Performer</v>
      </c>
      <c r="Y2970" t="str">
        <f t="shared" si="234"/>
        <v>Overpaid Low Performer</v>
      </c>
    </row>
    <row r="2971" spans="1:25">
      <c r="A2971" s="11" t="s">
        <v>3157</v>
      </c>
      <c r="B2971" s="12" t="s">
        <v>19</v>
      </c>
      <c r="C2971" s="12">
        <v>35</v>
      </c>
      <c r="D2971" s="12" t="s">
        <v>12</v>
      </c>
      <c r="E2971" s="12" t="s">
        <v>49</v>
      </c>
      <c r="F2971" s="12" t="s">
        <v>50</v>
      </c>
      <c r="G2971" s="13">
        <v>45142</v>
      </c>
      <c r="H2971" s="12" t="s">
        <v>55</v>
      </c>
      <c r="I2971" s="12" t="s">
        <v>31</v>
      </c>
      <c r="J2971" s="14" t="s">
        <v>24</v>
      </c>
      <c r="K2971" t="str">
        <f>_xlfn.XLOOKUP(A2971,attrition_cleaned!$A:$A,attrition_cleaned!$B:$B,"Missing")</f>
        <v>No</v>
      </c>
      <c r="L2971" s="13"/>
      <c r="M2971">
        <f>_xlfn.XLOOKUP(A2971,compensation_cleaned!$A:$A,compensation_cleaned!$B:$B,"Missing")</f>
        <v>704099</v>
      </c>
      <c r="N2971">
        <f>_xlfn.XLOOKUP(A2971,compensation_cleaned!$A:$A,compensation_cleaned!$C:$C,"Missing")</f>
        <v>48726</v>
      </c>
      <c r="O2971" t="str">
        <f>_xlfn.XLOOKUP(A2971,compensation_cleaned!$A:$A,compensation_cleaned!$D:$D,"Missing")</f>
        <v>L2</v>
      </c>
      <c r="P2971">
        <f>_xlfn.XLOOKUP(A2971,engagement_pivot!$A:$A,engagement_pivot!$B:$B,"Missing")</f>
        <v>2.5</v>
      </c>
      <c r="Q2971" t="str">
        <f>IF(
  _xlfn.XLOOKUP(A2971, engagement_pivot!A:A, engagement_pivot!C:C, 0) &gt; 0,
  "Yes",
  "No"
)</f>
        <v>Yes</v>
      </c>
      <c r="R2971">
        <f t="shared" si="230"/>
        <v>4</v>
      </c>
      <c r="S2971" t="str">
        <f t="shared" si="231"/>
        <v>0–12 months</v>
      </c>
      <c r="T2971">
        <f>_xlfn.XLOOKUP(A2971,performance_pivot!$A:$A,performance_pivot!$B:$B,"Missing")</f>
        <v>2.75</v>
      </c>
      <c r="U2971">
        <f>_xlfn.XLOOKUP(A2971,compensation_cleaned!$A:$A,compensation_cleaned!$F:$F,"Missing")</f>
        <v>746435.40070921986</v>
      </c>
      <c r="V2971" t="str">
        <f t="shared" si="232"/>
        <v>Below Avg Pay</v>
      </c>
      <c r="W2971" t="str">
        <f t="shared" si="233"/>
        <v>Low/Avg Performer</v>
      </c>
      <c r="Y2971" t="str">
        <f t="shared" si="234"/>
        <v>Low Pay &amp; Low Performance</v>
      </c>
    </row>
    <row r="2972" spans="1:25">
      <c r="A2972" s="7" t="s">
        <v>3158</v>
      </c>
      <c r="B2972" s="8" t="s">
        <v>11</v>
      </c>
      <c r="C2972" s="8">
        <v>27</v>
      </c>
      <c r="D2972" s="8" t="s">
        <v>20</v>
      </c>
      <c r="E2972" s="8" t="s">
        <v>49</v>
      </c>
      <c r="F2972" s="8" t="s">
        <v>65</v>
      </c>
      <c r="G2972" s="9">
        <v>43143</v>
      </c>
      <c r="H2972" s="8" t="s">
        <v>66</v>
      </c>
      <c r="I2972" s="8" t="s">
        <v>45</v>
      </c>
      <c r="J2972" s="10" t="s">
        <v>24</v>
      </c>
      <c r="K2972" t="str">
        <f>_xlfn.XLOOKUP(A2972,attrition_cleaned!$A:$A,attrition_cleaned!$B:$B,"Missing")</f>
        <v>No</v>
      </c>
      <c r="L2972" s="9"/>
      <c r="M2972">
        <f>_xlfn.XLOOKUP(A2972,compensation_cleaned!$A:$A,compensation_cleaned!$B:$B,"Missing")</f>
        <v>1082471</v>
      </c>
      <c r="N2972">
        <f>_xlfn.XLOOKUP(A2972,compensation_cleaned!$A:$A,compensation_cleaned!$C:$C,"Missing")</f>
        <v>77460</v>
      </c>
      <c r="O2972" t="str">
        <f>_xlfn.XLOOKUP(A2972,compensation_cleaned!$A:$A,compensation_cleaned!$D:$D,"Missing")</f>
        <v>L3</v>
      </c>
      <c r="P2972">
        <f>_xlfn.XLOOKUP(A2972,engagement_pivot!$A:$A,engagement_pivot!$B:$B,"Missing")</f>
        <v>5</v>
      </c>
      <c r="Q2972" t="str">
        <f>IF(
  _xlfn.XLOOKUP(A2972, engagement_pivot!A:A, engagement_pivot!C:C, 0) &gt; 0,
  "Yes",
  "No"
)</f>
        <v>Yes</v>
      </c>
      <c r="R2972">
        <f t="shared" si="230"/>
        <v>70</v>
      </c>
      <c r="S2972" t="str">
        <f t="shared" si="231"/>
        <v>37+ months</v>
      </c>
      <c r="T2972">
        <f>_xlfn.XLOOKUP(A2972,performance_pivot!$A:$A,performance_pivot!$B:$B,"Missing")</f>
        <v>4</v>
      </c>
      <c r="U2972">
        <f>_xlfn.XLOOKUP(A2972,compensation_cleaned!$A:$A,compensation_cleaned!$F:$F,"Missing")</f>
        <v>1044648.4727722772</v>
      </c>
      <c r="V2972" t="str">
        <f t="shared" si="232"/>
        <v>Above Avg Pay</v>
      </c>
      <c r="W2972" t="str">
        <f t="shared" si="233"/>
        <v>High Performer</v>
      </c>
      <c r="Y2972" t="str">
        <f t="shared" si="234"/>
        <v>Well Aligned</v>
      </c>
    </row>
    <row r="2973" spans="1:25">
      <c r="A2973" s="11" t="s">
        <v>3159</v>
      </c>
      <c r="B2973" s="12" t="s">
        <v>19</v>
      </c>
      <c r="C2973" s="12">
        <v>28</v>
      </c>
      <c r="D2973" s="12" t="s">
        <v>12</v>
      </c>
      <c r="E2973" s="12" t="s">
        <v>26</v>
      </c>
      <c r="F2973" s="12" t="s">
        <v>58</v>
      </c>
      <c r="G2973" s="13">
        <v>43360</v>
      </c>
      <c r="H2973" s="12" t="s">
        <v>310</v>
      </c>
      <c r="I2973" s="12" t="s">
        <v>31</v>
      </c>
      <c r="J2973" s="14" t="s">
        <v>24</v>
      </c>
      <c r="K2973" t="str">
        <f>_xlfn.XLOOKUP(A2973,attrition_cleaned!$A:$A,attrition_cleaned!$B:$B,"Missing")</f>
        <v>No</v>
      </c>
      <c r="L2973" s="13"/>
      <c r="M2973">
        <f>_xlfn.XLOOKUP(A2973,compensation_cleaned!$A:$A,compensation_cleaned!$B:$B,"Missing")</f>
        <v>1043738</v>
      </c>
      <c r="N2973">
        <f>_xlfn.XLOOKUP(A2973,compensation_cleaned!$A:$A,compensation_cleaned!$C:$C,"Missing")</f>
        <v>70751</v>
      </c>
      <c r="O2973" t="str">
        <f>_xlfn.XLOOKUP(A2973,compensation_cleaned!$A:$A,compensation_cleaned!$D:$D,"Missing")</f>
        <v>L3</v>
      </c>
      <c r="P2973">
        <f>_xlfn.XLOOKUP(A2973,engagement_pivot!$A:$A,engagement_pivot!$B:$B,"Missing")</f>
        <v>1.3333333333333333</v>
      </c>
      <c r="Q2973" t="str">
        <f>IF(
  _xlfn.XLOOKUP(A2973, engagement_pivot!A:A, engagement_pivot!C:C, 0) &gt; 0,
  "Yes",
  "No"
)</f>
        <v>Yes</v>
      </c>
      <c r="R2973">
        <f t="shared" si="230"/>
        <v>63</v>
      </c>
      <c r="S2973" t="str">
        <f t="shared" si="231"/>
        <v>37+ months</v>
      </c>
      <c r="T2973">
        <f>_xlfn.XLOOKUP(A2973,performance_pivot!$A:$A,performance_pivot!$B:$B,"Missing")</f>
        <v>3</v>
      </c>
      <c r="U2973">
        <f>_xlfn.XLOOKUP(A2973,compensation_cleaned!$A:$A,compensation_cleaned!$F:$F,"Missing")</f>
        <v>1044648.4727722772</v>
      </c>
      <c r="V2973" t="str">
        <f t="shared" si="232"/>
        <v>Below Avg Pay</v>
      </c>
      <c r="W2973" t="str">
        <f t="shared" si="233"/>
        <v>Low/Avg Performer</v>
      </c>
      <c r="Y2973" t="str">
        <f t="shared" si="234"/>
        <v>Low Pay &amp; Low Performance</v>
      </c>
    </row>
    <row r="2974" spans="1:25">
      <c r="A2974" s="7" t="s">
        <v>3160</v>
      </c>
      <c r="B2974" s="8" t="s">
        <v>19</v>
      </c>
      <c r="C2974" s="8">
        <v>29</v>
      </c>
      <c r="D2974" s="8" t="s">
        <v>12</v>
      </c>
      <c r="E2974" s="8" t="s">
        <v>33</v>
      </c>
      <c r="F2974" s="8" t="s">
        <v>112</v>
      </c>
      <c r="G2974" s="9">
        <v>43546</v>
      </c>
      <c r="H2974" s="8" t="s">
        <v>683</v>
      </c>
      <c r="I2974" s="8" t="s">
        <v>16</v>
      </c>
      <c r="J2974" s="10" t="s">
        <v>17</v>
      </c>
      <c r="K2974" t="str">
        <f>_xlfn.XLOOKUP(A2974,attrition_cleaned!$A:$A,attrition_cleaned!$B:$B,"Missing")</f>
        <v>Yes</v>
      </c>
      <c r="L2974" s="9">
        <v>44780</v>
      </c>
      <c r="M2974">
        <f>_xlfn.XLOOKUP(A2974,compensation_cleaned!$A:$A,compensation_cleaned!$B:$B,"Missing")</f>
        <v>654063</v>
      </c>
      <c r="N2974">
        <f>_xlfn.XLOOKUP(A2974,compensation_cleaned!$A:$A,compensation_cleaned!$C:$C,"Missing")</f>
        <v>69738</v>
      </c>
      <c r="O2974" t="str">
        <f>_xlfn.XLOOKUP(A2974,compensation_cleaned!$A:$A,compensation_cleaned!$D:$D,"Missing")</f>
        <v>L2</v>
      </c>
      <c r="P2974">
        <f>_xlfn.XLOOKUP(A2974,engagement_pivot!$A:$A,engagement_pivot!$B:$B,"Missing")</f>
        <v>3</v>
      </c>
      <c r="Q2974" t="str">
        <f>IF(
  _xlfn.XLOOKUP(A2974, engagement_pivot!A:A, engagement_pivot!C:C, 0) &gt; 0,
  "Yes",
  "No"
)</f>
        <v>Yes</v>
      </c>
      <c r="R2974">
        <f t="shared" si="230"/>
        <v>40</v>
      </c>
      <c r="S2974" t="str">
        <f t="shared" si="231"/>
        <v>37+ months</v>
      </c>
      <c r="T2974">
        <f>_xlfn.XLOOKUP(A2974,performance_pivot!$A:$A,performance_pivot!$B:$B,"Missing")</f>
        <v>3</v>
      </c>
      <c r="U2974">
        <f>_xlfn.XLOOKUP(A2974,compensation_cleaned!$A:$A,compensation_cleaned!$F:$F,"Missing")</f>
        <v>746435.40070921986</v>
      </c>
      <c r="V2974" t="str">
        <f t="shared" si="232"/>
        <v>Below Avg Pay</v>
      </c>
      <c r="W2974" t="str">
        <f t="shared" si="233"/>
        <v>Low/Avg Performer</v>
      </c>
      <c r="Y2974" t="str">
        <f t="shared" si="234"/>
        <v>Low Pay &amp; Low Performance</v>
      </c>
    </row>
    <row r="2975" spans="1:25">
      <c r="A2975" s="11" t="s">
        <v>3161</v>
      </c>
      <c r="B2975" s="12" t="s">
        <v>19</v>
      </c>
      <c r="C2975" s="12">
        <v>28</v>
      </c>
      <c r="D2975" s="12" t="s">
        <v>20</v>
      </c>
      <c r="E2975" s="12" t="s">
        <v>26</v>
      </c>
      <c r="F2975" s="12" t="s">
        <v>27</v>
      </c>
      <c r="G2975" s="13">
        <v>43423</v>
      </c>
      <c r="H2975" s="12" t="s">
        <v>335</v>
      </c>
      <c r="I2975" s="12" t="s">
        <v>45</v>
      </c>
      <c r="J2975" s="14" t="s">
        <v>24</v>
      </c>
      <c r="K2975" t="str">
        <f>_xlfn.XLOOKUP(A2975,attrition_cleaned!$A:$A,attrition_cleaned!$B:$B,"Missing")</f>
        <v>No</v>
      </c>
      <c r="L2975" s="13"/>
      <c r="M2975">
        <f>_xlfn.XLOOKUP(A2975,compensation_cleaned!$A:$A,compensation_cleaned!$B:$B,"Missing")</f>
        <v>771170</v>
      </c>
      <c r="N2975">
        <f>_xlfn.XLOOKUP(A2975,compensation_cleaned!$A:$A,compensation_cleaned!$C:$C,"Missing")</f>
        <v>99676</v>
      </c>
      <c r="O2975" t="str">
        <f>_xlfn.XLOOKUP(A2975,compensation_cleaned!$A:$A,compensation_cleaned!$D:$D,"Missing")</f>
        <v>L2</v>
      </c>
      <c r="P2975">
        <f>_xlfn.XLOOKUP(A2975,engagement_pivot!$A:$A,engagement_pivot!$B:$B,"Missing")</f>
        <v>1</v>
      </c>
      <c r="Q2975" t="str">
        <f>IF(
  _xlfn.XLOOKUP(A2975, engagement_pivot!A:A, engagement_pivot!C:C, 0) &gt; 0,
  "Yes",
  "No"
)</f>
        <v>Yes</v>
      </c>
      <c r="R2975">
        <f t="shared" si="230"/>
        <v>61</v>
      </c>
      <c r="S2975" t="str">
        <f t="shared" si="231"/>
        <v>37+ months</v>
      </c>
      <c r="T2975">
        <f>_xlfn.XLOOKUP(A2975,performance_pivot!$A:$A,performance_pivot!$B:$B,"Missing")</f>
        <v>2</v>
      </c>
      <c r="U2975">
        <f>_xlfn.XLOOKUP(A2975,compensation_cleaned!$A:$A,compensation_cleaned!$F:$F,"Missing")</f>
        <v>746435.40070921986</v>
      </c>
      <c r="V2975" t="str">
        <f t="shared" si="232"/>
        <v>Above Avg Pay</v>
      </c>
      <c r="W2975" t="str">
        <f t="shared" si="233"/>
        <v>Low/Avg Performer</v>
      </c>
      <c r="Y2975" t="str">
        <f t="shared" si="234"/>
        <v>Overpaid Low Performer</v>
      </c>
    </row>
    <row r="2976" spans="1:25">
      <c r="A2976" s="7" t="s">
        <v>3162</v>
      </c>
      <c r="B2976" s="8" t="s">
        <v>19</v>
      </c>
      <c r="C2976" s="8">
        <v>30</v>
      </c>
      <c r="D2976" s="8" t="s">
        <v>20</v>
      </c>
      <c r="E2976" s="8" t="s">
        <v>13</v>
      </c>
      <c r="F2976" s="8" t="s">
        <v>21</v>
      </c>
      <c r="G2976" s="9">
        <v>45227</v>
      </c>
      <c r="H2976" s="8" t="s">
        <v>287</v>
      </c>
      <c r="I2976" s="8" t="s">
        <v>45</v>
      </c>
      <c r="J2976" s="10" t="s">
        <v>24</v>
      </c>
      <c r="K2976" t="str">
        <f>_xlfn.XLOOKUP(A2976,attrition_cleaned!$A:$A,attrition_cleaned!$B:$B,"Missing")</f>
        <v>No</v>
      </c>
      <c r="L2976" s="9"/>
      <c r="M2976">
        <f>_xlfn.XLOOKUP(A2976,compensation_cleaned!$A:$A,compensation_cleaned!$B:$B,"Missing")</f>
        <v>839621</v>
      </c>
      <c r="N2976">
        <f>_xlfn.XLOOKUP(A2976,compensation_cleaned!$A:$A,compensation_cleaned!$C:$C,"Missing")</f>
        <v>101937</v>
      </c>
      <c r="O2976" t="str">
        <f>_xlfn.XLOOKUP(A2976,compensation_cleaned!$A:$A,compensation_cleaned!$D:$D,"Missing")</f>
        <v>L2</v>
      </c>
      <c r="P2976">
        <f>_xlfn.XLOOKUP(A2976,engagement_pivot!$A:$A,engagement_pivot!$B:$B,"Missing")</f>
        <v>5</v>
      </c>
      <c r="Q2976" t="str">
        <f>IF(
  _xlfn.XLOOKUP(A2976, engagement_pivot!A:A, engagement_pivot!C:C, 0) &gt; 0,
  "Yes",
  "No"
)</f>
        <v>Yes</v>
      </c>
      <c r="R2976">
        <f t="shared" si="230"/>
        <v>2</v>
      </c>
      <c r="S2976" t="str">
        <f t="shared" si="231"/>
        <v>0–12 months</v>
      </c>
      <c r="T2976">
        <f>_xlfn.XLOOKUP(A2976,performance_pivot!$A:$A,performance_pivot!$B:$B,"Missing")</f>
        <v>4</v>
      </c>
      <c r="U2976">
        <f>_xlfn.XLOOKUP(A2976,compensation_cleaned!$A:$A,compensation_cleaned!$F:$F,"Missing")</f>
        <v>746435.40070921986</v>
      </c>
      <c r="V2976" t="str">
        <f t="shared" si="232"/>
        <v>Above Avg Pay</v>
      </c>
      <c r="W2976" t="str">
        <f t="shared" si="233"/>
        <v>High Performer</v>
      </c>
      <c r="Y2976" t="str">
        <f t="shared" si="234"/>
        <v>Well Aligned</v>
      </c>
    </row>
    <row r="2977" spans="1:25">
      <c r="A2977" s="11" t="s">
        <v>3163</v>
      </c>
      <c r="B2977" s="12" t="s">
        <v>11</v>
      </c>
      <c r="C2977" s="12">
        <v>39</v>
      </c>
      <c r="D2977" s="12" t="s">
        <v>12</v>
      </c>
      <c r="E2977" s="12" t="s">
        <v>33</v>
      </c>
      <c r="F2977" s="12" t="s">
        <v>112</v>
      </c>
      <c r="G2977" s="13">
        <v>43130</v>
      </c>
      <c r="H2977" s="12" t="s">
        <v>84</v>
      </c>
      <c r="I2977" s="12" t="s">
        <v>16</v>
      </c>
      <c r="J2977" s="14" t="s">
        <v>24</v>
      </c>
      <c r="K2977" t="str">
        <f>_xlfn.XLOOKUP(A2977,attrition_cleaned!$A:$A,attrition_cleaned!$B:$B,"Missing")</f>
        <v>No</v>
      </c>
      <c r="L2977" s="13"/>
      <c r="M2977">
        <f>_xlfn.XLOOKUP(A2977,compensation_cleaned!$A:$A,compensation_cleaned!$B:$B,"Missing")</f>
        <v>458576</v>
      </c>
      <c r="N2977">
        <f>_xlfn.XLOOKUP(A2977,compensation_cleaned!$A:$A,compensation_cleaned!$C:$C,"Missing")</f>
        <v>38812</v>
      </c>
      <c r="O2977" t="str">
        <f>_xlfn.XLOOKUP(A2977,compensation_cleaned!$A:$A,compensation_cleaned!$D:$D,"Missing")</f>
        <v>L1</v>
      </c>
      <c r="P2977">
        <f>_xlfn.XLOOKUP(A2977,engagement_pivot!$A:$A,engagement_pivot!$B:$B,"Missing")</f>
        <v>2</v>
      </c>
      <c r="Q2977" t="str">
        <f>IF(
  _xlfn.XLOOKUP(A2977, engagement_pivot!A:A, engagement_pivot!C:C, 0) &gt; 0,
  "Yes",
  "No"
)</f>
        <v>Yes</v>
      </c>
      <c r="R2977">
        <f t="shared" si="230"/>
        <v>71</v>
      </c>
      <c r="S2977" t="str">
        <f t="shared" si="231"/>
        <v>37+ months</v>
      </c>
      <c r="T2977">
        <f>_xlfn.XLOOKUP(A2977,performance_pivot!$A:$A,performance_pivot!$B:$B,"Missing")</f>
        <v>4.5</v>
      </c>
      <c r="U2977">
        <f>_xlfn.XLOOKUP(A2977,compensation_cleaned!$A:$A,compensation_cleaned!$F:$F,"Missing")</f>
        <v>499723.03723404254</v>
      </c>
      <c r="V2977" t="str">
        <f t="shared" si="232"/>
        <v>Below Avg Pay</v>
      </c>
      <c r="W2977" t="str">
        <f t="shared" si="233"/>
        <v>High Performer</v>
      </c>
      <c r="Y2977" t="str">
        <f t="shared" si="234"/>
        <v>Underpaid High Performer</v>
      </c>
    </row>
    <row r="2978" spans="1:25">
      <c r="A2978" s="7" t="s">
        <v>3164</v>
      </c>
      <c r="B2978" s="8" t="s">
        <v>19</v>
      </c>
      <c r="C2978" s="8">
        <v>34</v>
      </c>
      <c r="D2978" s="8" t="s">
        <v>12</v>
      </c>
      <c r="E2978" s="8" t="s">
        <v>49</v>
      </c>
      <c r="F2978" s="8" t="s">
        <v>50</v>
      </c>
      <c r="G2978" s="9">
        <v>44646</v>
      </c>
      <c r="H2978" s="8" t="s">
        <v>398</v>
      </c>
      <c r="I2978" s="8" t="s">
        <v>70</v>
      </c>
      <c r="J2978" s="10" t="s">
        <v>24</v>
      </c>
      <c r="K2978" t="str">
        <f>_xlfn.XLOOKUP(A2978,attrition_cleaned!$A:$A,attrition_cleaned!$B:$B,"Missing")</f>
        <v>No</v>
      </c>
      <c r="L2978" s="9"/>
      <c r="M2978">
        <f>_xlfn.XLOOKUP(A2978,compensation_cleaned!$A:$A,compensation_cleaned!$B:$B,"Missing")</f>
        <v>1502952</v>
      </c>
      <c r="N2978">
        <f>_xlfn.XLOOKUP(A2978,compensation_cleaned!$A:$A,compensation_cleaned!$C:$C,"Missing")</f>
        <v>76746</v>
      </c>
      <c r="O2978" t="str">
        <f>_xlfn.XLOOKUP(A2978,compensation_cleaned!$A:$A,compensation_cleaned!$D:$D,"Missing")</f>
        <v>L4</v>
      </c>
      <c r="P2978">
        <f>_xlfn.XLOOKUP(A2978,engagement_pivot!$A:$A,engagement_pivot!$B:$B,"Missing")</f>
        <v>3.3333333333333335</v>
      </c>
      <c r="Q2978" t="str">
        <f>IF(
  _xlfn.XLOOKUP(A2978, engagement_pivot!A:A, engagement_pivot!C:C, 0) &gt; 0,
  "Yes",
  "No"
)</f>
        <v>Yes</v>
      </c>
      <c r="R2978">
        <f t="shared" si="230"/>
        <v>21</v>
      </c>
      <c r="S2978" t="str">
        <f t="shared" si="231"/>
        <v>13–36 months</v>
      </c>
      <c r="T2978">
        <f>_xlfn.XLOOKUP(A2978,performance_pivot!$A:$A,performance_pivot!$B:$B,"Missing")</f>
        <v>4</v>
      </c>
      <c r="U2978">
        <f>_xlfn.XLOOKUP(A2978,compensation_cleaned!$A:$A,compensation_cleaned!$F:$F,"Missing")</f>
        <v>1044648.4727722772</v>
      </c>
      <c r="V2978" t="str">
        <f t="shared" si="232"/>
        <v>Above Avg Pay</v>
      </c>
      <c r="W2978" t="str">
        <f t="shared" si="233"/>
        <v>High Performer</v>
      </c>
      <c r="Y2978" t="str">
        <f t="shared" si="234"/>
        <v>Well Aligned</v>
      </c>
    </row>
    <row r="2979" spans="1:25">
      <c r="A2979" s="11" t="s">
        <v>3165</v>
      </c>
      <c r="B2979" s="12" t="s">
        <v>19</v>
      </c>
      <c r="C2979" s="12">
        <v>37</v>
      </c>
      <c r="D2979" s="12" t="s">
        <v>20</v>
      </c>
      <c r="E2979" s="12" t="s">
        <v>13</v>
      </c>
      <c r="F2979" s="12" t="s">
        <v>21</v>
      </c>
      <c r="G2979" s="13">
        <v>44086</v>
      </c>
      <c r="H2979" s="12" t="s">
        <v>304</v>
      </c>
      <c r="I2979" s="12" t="s">
        <v>70</v>
      </c>
      <c r="J2979" s="14" t="s">
        <v>24</v>
      </c>
      <c r="K2979" t="str">
        <f>_xlfn.XLOOKUP(A2979,attrition_cleaned!$A:$A,attrition_cleaned!$B:$B,"Missing")</f>
        <v>No</v>
      </c>
      <c r="L2979" s="13"/>
      <c r="M2979">
        <f>_xlfn.XLOOKUP(A2979,compensation_cleaned!$A:$A,compensation_cleaned!$B:$B,"Missing")</f>
        <v>416719</v>
      </c>
      <c r="N2979">
        <f>_xlfn.XLOOKUP(A2979,compensation_cleaned!$A:$A,compensation_cleaned!$C:$C,"Missing")</f>
        <v>39860</v>
      </c>
      <c r="O2979" t="str">
        <f>_xlfn.XLOOKUP(A2979,compensation_cleaned!$A:$A,compensation_cleaned!$D:$D,"Missing")</f>
        <v>L1</v>
      </c>
      <c r="P2979">
        <f>_xlfn.XLOOKUP(A2979,engagement_pivot!$A:$A,engagement_pivot!$B:$B,"Missing")</f>
        <v>5</v>
      </c>
      <c r="Q2979" t="str">
        <f>IF(
  _xlfn.XLOOKUP(A2979, engagement_pivot!A:A, engagement_pivot!C:C, 0) &gt; 0,
  "Yes",
  "No"
)</f>
        <v>Yes</v>
      </c>
      <c r="R2979">
        <f t="shared" si="230"/>
        <v>39</v>
      </c>
      <c r="S2979" t="str">
        <f t="shared" si="231"/>
        <v>37+ months</v>
      </c>
      <c r="T2979">
        <f>_xlfn.XLOOKUP(A2979,performance_pivot!$A:$A,performance_pivot!$B:$B,"Missing")</f>
        <v>2</v>
      </c>
      <c r="U2979">
        <f>_xlfn.XLOOKUP(A2979,compensation_cleaned!$A:$A,compensation_cleaned!$F:$F,"Missing")</f>
        <v>499723.03723404254</v>
      </c>
      <c r="V2979" t="str">
        <f t="shared" si="232"/>
        <v>Below Avg Pay</v>
      </c>
      <c r="W2979" t="str">
        <f t="shared" si="233"/>
        <v>Low/Avg Performer</v>
      </c>
      <c r="Y2979" t="str">
        <f t="shared" si="234"/>
        <v>Low Pay &amp; Low Performance</v>
      </c>
    </row>
    <row r="2980" spans="1:25">
      <c r="A2980" s="7" t="s">
        <v>3166</v>
      </c>
      <c r="B2980" s="8" t="s">
        <v>11</v>
      </c>
      <c r="C2980" s="8">
        <v>24</v>
      </c>
      <c r="D2980" s="8" t="s">
        <v>20</v>
      </c>
      <c r="E2980" s="8" t="s">
        <v>33</v>
      </c>
      <c r="F2980" s="8" t="s">
        <v>112</v>
      </c>
      <c r="G2980" s="9">
        <v>45265</v>
      </c>
      <c r="H2980" s="8" t="s">
        <v>205</v>
      </c>
      <c r="I2980" s="8" t="s">
        <v>16</v>
      </c>
      <c r="J2980" s="10" t="s">
        <v>24</v>
      </c>
      <c r="K2980" t="str">
        <f>_xlfn.XLOOKUP(A2980,attrition_cleaned!$A:$A,attrition_cleaned!$B:$B,"Missing")</f>
        <v>No</v>
      </c>
      <c r="L2980" s="9"/>
      <c r="M2980">
        <f>_xlfn.XLOOKUP(A2980,compensation_cleaned!$A:$A,compensation_cleaned!$B:$B,"Missing")</f>
        <v>1565662</v>
      </c>
      <c r="N2980">
        <f>_xlfn.XLOOKUP(A2980,compensation_cleaned!$A:$A,compensation_cleaned!$C:$C,"Missing")</f>
        <v>113434</v>
      </c>
      <c r="O2980" t="str">
        <f>_xlfn.XLOOKUP(A2980,compensation_cleaned!$A:$A,compensation_cleaned!$D:$D,"Missing")</f>
        <v>L4</v>
      </c>
      <c r="P2980">
        <f>_xlfn.XLOOKUP(A2980,engagement_pivot!$A:$A,engagement_pivot!$B:$B,"Missing")</f>
        <v>2.3333333333333335</v>
      </c>
      <c r="Q2980" t="str">
        <f>IF(
  _xlfn.XLOOKUP(A2980, engagement_pivot!A:A, engagement_pivot!C:C, 0) &gt; 0,
  "Yes",
  "No"
)</f>
        <v>Yes</v>
      </c>
      <c r="R2980">
        <f t="shared" si="230"/>
        <v>0</v>
      </c>
      <c r="S2980" t="str">
        <f t="shared" si="231"/>
        <v>0–12 months</v>
      </c>
      <c r="T2980">
        <f>_xlfn.XLOOKUP(A2980,performance_pivot!$A:$A,performance_pivot!$B:$B,"Missing")</f>
        <v>3.3333333333333335</v>
      </c>
      <c r="U2980">
        <f>_xlfn.XLOOKUP(A2980,compensation_cleaned!$A:$A,compensation_cleaned!$F:$F,"Missing")</f>
        <v>1044648.4727722772</v>
      </c>
      <c r="V2980" t="str">
        <f t="shared" si="232"/>
        <v>Above Avg Pay</v>
      </c>
      <c r="W2980" t="str">
        <f t="shared" si="233"/>
        <v>Low/Avg Performer</v>
      </c>
      <c r="Y2980" t="str">
        <f t="shared" si="234"/>
        <v>Overpaid Low Performer</v>
      </c>
    </row>
    <row r="2981" spans="1:25">
      <c r="A2981" s="11" t="s">
        <v>3167</v>
      </c>
      <c r="B2981" s="12" t="s">
        <v>19</v>
      </c>
      <c r="C2981" s="12">
        <v>27</v>
      </c>
      <c r="D2981" s="12" t="s">
        <v>12</v>
      </c>
      <c r="E2981" s="12" t="s">
        <v>33</v>
      </c>
      <c r="F2981" s="12" t="s">
        <v>34</v>
      </c>
      <c r="G2981" s="13">
        <v>43930</v>
      </c>
      <c r="H2981" s="12" t="s">
        <v>159</v>
      </c>
      <c r="I2981" s="12" t="s">
        <v>16</v>
      </c>
      <c r="J2981" s="14" t="s">
        <v>24</v>
      </c>
      <c r="K2981" t="str">
        <f>_xlfn.XLOOKUP(A2981,attrition_cleaned!$A:$A,attrition_cleaned!$B:$B,"Missing")</f>
        <v>Yes</v>
      </c>
      <c r="L2981" s="13">
        <v>44920</v>
      </c>
      <c r="M2981">
        <f>_xlfn.XLOOKUP(A2981,compensation_cleaned!$A:$A,compensation_cleaned!$B:$B,"Missing")</f>
        <v>918787</v>
      </c>
      <c r="N2981">
        <f>_xlfn.XLOOKUP(A2981,compensation_cleaned!$A:$A,compensation_cleaned!$C:$C,"Missing")</f>
        <v>46766</v>
      </c>
      <c r="O2981" t="str">
        <f>_xlfn.XLOOKUP(A2981,compensation_cleaned!$A:$A,compensation_cleaned!$D:$D,"Missing")</f>
        <v>L3</v>
      </c>
      <c r="P2981">
        <f>_xlfn.XLOOKUP(A2981,engagement_pivot!$A:$A,engagement_pivot!$B:$B,"Missing")</f>
        <v>1.6666666666666667</v>
      </c>
      <c r="Q2981" t="str">
        <f>IF(
  _xlfn.XLOOKUP(A2981, engagement_pivot!A:A, engagement_pivot!C:C, 0) &gt; 0,
  "Yes",
  "No"
)</f>
        <v>Yes</v>
      </c>
      <c r="R2981">
        <f t="shared" si="230"/>
        <v>32</v>
      </c>
      <c r="S2981" t="str">
        <f t="shared" si="231"/>
        <v>13–36 months</v>
      </c>
      <c r="T2981">
        <f>_xlfn.XLOOKUP(A2981,performance_pivot!$A:$A,performance_pivot!$B:$B,"Missing")</f>
        <v>3</v>
      </c>
      <c r="U2981">
        <f>_xlfn.XLOOKUP(A2981,compensation_cleaned!$A:$A,compensation_cleaned!$F:$F,"Missing")</f>
        <v>1044648.4727722772</v>
      </c>
      <c r="V2981" t="str">
        <f t="shared" si="232"/>
        <v>Below Avg Pay</v>
      </c>
      <c r="W2981" t="str">
        <f t="shared" si="233"/>
        <v>Low/Avg Performer</v>
      </c>
      <c r="Y2981" t="str">
        <f t="shared" si="234"/>
        <v>Low Pay &amp; Low Performance</v>
      </c>
    </row>
    <row r="2982" spans="1:25">
      <c r="A2982" s="7" t="s">
        <v>3168</v>
      </c>
      <c r="B2982" s="8" t="s">
        <v>11</v>
      </c>
      <c r="C2982" s="8">
        <v>41</v>
      </c>
      <c r="D2982" s="8" t="s">
        <v>12</v>
      </c>
      <c r="E2982" s="8" t="s">
        <v>13</v>
      </c>
      <c r="F2982" s="8" t="s">
        <v>14</v>
      </c>
      <c r="G2982" s="9">
        <v>43909</v>
      </c>
      <c r="H2982" s="8" t="s">
        <v>518</v>
      </c>
      <c r="I2982" s="8" t="s">
        <v>45</v>
      </c>
      <c r="J2982" s="10" t="s">
        <v>24</v>
      </c>
      <c r="K2982" t="str">
        <f>_xlfn.XLOOKUP(A2982,attrition_cleaned!$A:$A,attrition_cleaned!$B:$B,"Missing")</f>
        <v>No</v>
      </c>
      <c r="L2982" s="9"/>
      <c r="M2982">
        <f>_xlfn.XLOOKUP(A2982,compensation_cleaned!$A:$A,compensation_cleaned!$B:$B,"Missing")</f>
        <v>1163060</v>
      </c>
      <c r="N2982">
        <f>_xlfn.XLOOKUP(A2982,compensation_cleaned!$A:$A,compensation_cleaned!$C:$C,"Missing")</f>
        <v>103794</v>
      </c>
      <c r="O2982" t="str">
        <f>_xlfn.XLOOKUP(A2982,compensation_cleaned!$A:$A,compensation_cleaned!$D:$D,"Missing")</f>
        <v>L3</v>
      </c>
      <c r="P2982">
        <f>_xlfn.XLOOKUP(A2982,engagement_pivot!$A:$A,engagement_pivot!$B:$B,"Missing")</f>
        <v>2.3333333333333335</v>
      </c>
      <c r="Q2982" t="str">
        <f>IF(
  _xlfn.XLOOKUP(A2982, engagement_pivot!A:A, engagement_pivot!C:C, 0) &gt; 0,
  "Yes",
  "No"
)</f>
        <v>Yes</v>
      </c>
      <c r="R2982">
        <f t="shared" si="230"/>
        <v>45</v>
      </c>
      <c r="S2982" t="str">
        <f t="shared" si="231"/>
        <v>37+ months</v>
      </c>
      <c r="T2982">
        <f>_xlfn.XLOOKUP(A2982,performance_pivot!$A:$A,performance_pivot!$B:$B,"Missing")</f>
        <v>4</v>
      </c>
      <c r="U2982">
        <f>_xlfn.XLOOKUP(A2982,compensation_cleaned!$A:$A,compensation_cleaned!$F:$F,"Missing")</f>
        <v>1044648.4727722772</v>
      </c>
      <c r="V2982" t="str">
        <f t="shared" si="232"/>
        <v>Above Avg Pay</v>
      </c>
      <c r="W2982" t="str">
        <f t="shared" si="233"/>
        <v>High Performer</v>
      </c>
      <c r="Y2982" t="str">
        <f t="shared" si="234"/>
        <v>Well Aligned</v>
      </c>
    </row>
    <row r="2983" spans="1:25">
      <c r="A2983" s="11" t="s">
        <v>3169</v>
      </c>
      <c r="B2983" s="12" t="s">
        <v>11</v>
      </c>
      <c r="C2983" s="12">
        <v>22</v>
      </c>
      <c r="D2983" s="12" t="s">
        <v>20</v>
      </c>
      <c r="E2983" s="12" t="s">
        <v>49</v>
      </c>
      <c r="F2983" s="12" t="s">
        <v>68</v>
      </c>
      <c r="G2983" s="13">
        <v>44549</v>
      </c>
      <c r="H2983" s="12" t="s">
        <v>146</v>
      </c>
      <c r="I2983" s="12" t="s">
        <v>70</v>
      </c>
      <c r="J2983" s="14" t="s">
        <v>17</v>
      </c>
      <c r="K2983" t="str">
        <f>_xlfn.XLOOKUP(A2983,attrition_cleaned!$A:$A,attrition_cleaned!$B:$B,"Missing")</f>
        <v>No</v>
      </c>
      <c r="L2983" s="13"/>
      <c r="M2983">
        <f>_xlfn.XLOOKUP(A2983,compensation_cleaned!$A:$A,compensation_cleaned!$B:$B,"Missing")</f>
        <v>1023058</v>
      </c>
      <c r="N2983">
        <f>_xlfn.XLOOKUP(A2983,compensation_cleaned!$A:$A,compensation_cleaned!$C:$C,"Missing")</f>
        <v>94840</v>
      </c>
      <c r="O2983" t="str">
        <f>_xlfn.XLOOKUP(A2983,compensation_cleaned!$A:$A,compensation_cleaned!$D:$D,"Missing")</f>
        <v>L3</v>
      </c>
      <c r="P2983">
        <f>_xlfn.XLOOKUP(A2983,engagement_pivot!$A:$A,engagement_pivot!$B:$B,"Missing")</f>
        <v>3</v>
      </c>
      <c r="Q2983" t="str">
        <f>IF(
  _xlfn.XLOOKUP(A2983, engagement_pivot!A:A, engagement_pivot!C:C, 0) &gt; 0,
  "Yes",
  "No"
)</f>
        <v>Yes</v>
      </c>
      <c r="R2983">
        <f t="shared" si="230"/>
        <v>24</v>
      </c>
      <c r="S2983" t="str">
        <f t="shared" si="231"/>
        <v>13–36 months</v>
      </c>
      <c r="T2983">
        <f>_xlfn.XLOOKUP(A2983,performance_pivot!$A:$A,performance_pivot!$B:$B,"Missing")</f>
        <v>3.3333333333333335</v>
      </c>
      <c r="U2983">
        <f>_xlfn.XLOOKUP(A2983,compensation_cleaned!$A:$A,compensation_cleaned!$F:$F,"Missing")</f>
        <v>1044648.4727722772</v>
      </c>
      <c r="V2983" t="str">
        <f t="shared" si="232"/>
        <v>Below Avg Pay</v>
      </c>
      <c r="W2983" t="str">
        <f t="shared" si="233"/>
        <v>Low/Avg Performer</v>
      </c>
      <c r="Y2983" t="str">
        <f t="shared" si="234"/>
        <v>Low Pay &amp; Low Performance</v>
      </c>
    </row>
    <row r="2984" spans="1:25">
      <c r="A2984" s="7" t="s">
        <v>3170</v>
      </c>
      <c r="B2984" s="8" t="s">
        <v>11</v>
      </c>
      <c r="C2984" s="8">
        <v>26</v>
      </c>
      <c r="D2984" s="8" t="s">
        <v>20</v>
      </c>
      <c r="E2984" s="8" t="s">
        <v>49</v>
      </c>
      <c r="F2984" s="8" t="s">
        <v>68</v>
      </c>
      <c r="G2984" s="9">
        <v>45125</v>
      </c>
      <c r="H2984" s="8" t="s">
        <v>341</v>
      </c>
      <c r="I2984" s="8" t="s">
        <v>31</v>
      </c>
      <c r="J2984" s="10" t="s">
        <v>17</v>
      </c>
      <c r="K2984" t="str">
        <f>_xlfn.XLOOKUP(A2984,attrition_cleaned!$A:$A,attrition_cleaned!$B:$B,"Missing")</f>
        <v>No</v>
      </c>
      <c r="L2984" s="9"/>
      <c r="M2984">
        <f>_xlfn.XLOOKUP(A2984,compensation_cleaned!$A:$A,compensation_cleaned!$B:$B,"Missing")</f>
        <v>913147</v>
      </c>
      <c r="N2984">
        <f>_xlfn.XLOOKUP(A2984,compensation_cleaned!$A:$A,compensation_cleaned!$C:$C,"Missing")</f>
        <v>103480</v>
      </c>
      <c r="O2984" t="str">
        <f>_xlfn.XLOOKUP(A2984,compensation_cleaned!$A:$A,compensation_cleaned!$D:$D,"Missing")</f>
        <v>L3</v>
      </c>
      <c r="P2984">
        <f>_xlfn.XLOOKUP(A2984,engagement_pivot!$A:$A,engagement_pivot!$B:$B,"Missing")</f>
        <v>1.5</v>
      </c>
      <c r="Q2984" t="str">
        <f>IF(
  _xlfn.XLOOKUP(A2984, engagement_pivot!A:A, engagement_pivot!C:C, 0) &gt; 0,
  "Yes",
  "No"
)</f>
        <v>Yes</v>
      </c>
      <c r="R2984">
        <f t="shared" si="230"/>
        <v>5</v>
      </c>
      <c r="S2984" t="str">
        <f t="shared" si="231"/>
        <v>0–12 months</v>
      </c>
      <c r="T2984">
        <f>_xlfn.XLOOKUP(A2984,performance_pivot!$A:$A,performance_pivot!$B:$B,"Missing")</f>
        <v>2.6666666666666665</v>
      </c>
      <c r="U2984">
        <f>_xlfn.XLOOKUP(A2984,compensation_cleaned!$A:$A,compensation_cleaned!$F:$F,"Missing")</f>
        <v>1044648.4727722772</v>
      </c>
      <c r="V2984" t="str">
        <f t="shared" si="232"/>
        <v>Below Avg Pay</v>
      </c>
      <c r="W2984" t="str">
        <f t="shared" si="233"/>
        <v>Low/Avg Performer</v>
      </c>
      <c r="Y2984" t="str">
        <f t="shared" si="234"/>
        <v>Low Pay &amp; Low Performance</v>
      </c>
    </row>
    <row r="2985" spans="1:25">
      <c r="A2985" s="11" t="s">
        <v>3171</v>
      </c>
      <c r="B2985" s="12" t="s">
        <v>19</v>
      </c>
      <c r="C2985" s="12">
        <v>43</v>
      </c>
      <c r="D2985" s="12" t="s">
        <v>12</v>
      </c>
      <c r="E2985" s="12" t="s">
        <v>37</v>
      </c>
      <c r="F2985" s="12" t="s">
        <v>38</v>
      </c>
      <c r="G2985" s="13">
        <v>44246</v>
      </c>
      <c r="H2985" s="12" t="s">
        <v>335</v>
      </c>
      <c r="I2985" s="12" t="s">
        <v>70</v>
      </c>
      <c r="J2985" s="14" t="s">
        <v>17</v>
      </c>
      <c r="K2985" t="str">
        <f>_xlfn.XLOOKUP(A2985,attrition_cleaned!$A:$A,attrition_cleaned!$B:$B,"Missing")</f>
        <v>No</v>
      </c>
      <c r="L2985" s="13"/>
      <c r="M2985">
        <f>_xlfn.XLOOKUP(A2985,compensation_cleaned!$A:$A,compensation_cleaned!$B:$B,"Missing")</f>
        <v>901723</v>
      </c>
      <c r="N2985">
        <f>_xlfn.XLOOKUP(A2985,compensation_cleaned!$A:$A,compensation_cleaned!$C:$C,"Missing")</f>
        <v>67936</v>
      </c>
      <c r="O2985" t="str">
        <f>_xlfn.XLOOKUP(A2985,compensation_cleaned!$A:$A,compensation_cleaned!$D:$D,"Missing")</f>
        <v>L3</v>
      </c>
      <c r="P2985">
        <f>_xlfn.XLOOKUP(A2985,engagement_pivot!$A:$A,engagement_pivot!$B:$B,"Missing")</f>
        <v>3.5</v>
      </c>
      <c r="Q2985" t="str">
        <f>IF(
  _xlfn.XLOOKUP(A2985, engagement_pivot!A:A, engagement_pivot!C:C, 0) &gt; 0,
  "Yes",
  "No"
)</f>
        <v>Yes</v>
      </c>
      <c r="R2985">
        <f t="shared" si="230"/>
        <v>34</v>
      </c>
      <c r="S2985" t="str">
        <f t="shared" si="231"/>
        <v>13–36 months</v>
      </c>
      <c r="T2985">
        <f>_xlfn.XLOOKUP(A2985,performance_pivot!$A:$A,performance_pivot!$B:$B,"Missing")</f>
        <v>4</v>
      </c>
      <c r="U2985">
        <f>_xlfn.XLOOKUP(A2985,compensation_cleaned!$A:$A,compensation_cleaned!$F:$F,"Missing")</f>
        <v>1044648.4727722772</v>
      </c>
      <c r="V2985" t="str">
        <f t="shared" si="232"/>
        <v>Below Avg Pay</v>
      </c>
      <c r="W2985" t="str">
        <f t="shared" si="233"/>
        <v>High Performer</v>
      </c>
      <c r="Y2985" t="str">
        <f t="shared" si="234"/>
        <v>Underpaid High Performer</v>
      </c>
    </row>
    <row r="2986" spans="1:25">
      <c r="A2986" s="7" t="s">
        <v>3172</v>
      </c>
      <c r="B2986" s="8" t="s">
        <v>19</v>
      </c>
      <c r="C2986" s="8">
        <v>40</v>
      </c>
      <c r="D2986" s="8" t="s">
        <v>20</v>
      </c>
      <c r="E2986" s="8" t="s">
        <v>49</v>
      </c>
      <c r="F2986" s="8" t="s">
        <v>50</v>
      </c>
      <c r="G2986" s="9">
        <v>43878</v>
      </c>
      <c r="H2986" s="8" t="s">
        <v>231</v>
      </c>
      <c r="I2986" s="8" t="s">
        <v>23</v>
      </c>
      <c r="J2986" s="10" t="s">
        <v>17</v>
      </c>
      <c r="K2986" t="str">
        <f>_xlfn.XLOOKUP(A2986,attrition_cleaned!$A:$A,attrition_cleaned!$B:$B,"Missing")</f>
        <v>No</v>
      </c>
      <c r="L2986" s="9"/>
      <c r="M2986">
        <f>_xlfn.XLOOKUP(A2986,compensation_cleaned!$A:$A,compensation_cleaned!$B:$B,"Missing")</f>
        <v>1027136</v>
      </c>
      <c r="N2986">
        <f>_xlfn.XLOOKUP(A2986,compensation_cleaned!$A:$A,compensation_cleaned!$C:$C,"Missing")</f>
        <v>108298</v>
      </c>
      <c r="O2986" t="str">
        <f>_xlfn.XLOOKUP(A2986,compensation_cleaned!$A:$A,compensation_cleaned!$D:$D,"Missing")</f>
        <v>L3</v>
      </c>
      <c r="P2986">
        <f>_xlfn.XLOOKUP(A2986,engagement_pivot!$A:$A,engagement_pivot!$B:$B,"Missing")</f>
        <v>3.5</v>
      </c>
      <c r="Q2986" t="str">
        <f>IF(
  _xlfn.XLOOKUP(A2986, engagement_pivot!A:A, engagement_pivot!C:C, 0) &gt; 0,
  "Yes",
  "No"
)</f>
        <v>Yes</v>
      </c>
      <c r="R2986">
        <f t="shared" si="230"/>
        <v>46</v>
      </c>
      <c r="S2986" t="str">
        <f t="shared" si="231"/>
        <v>37+ months</v>
      </c>
      <c r="T2986">
        <f>_xlfn.XLOOKUP(A2986,performance_pivot!$A:$A,performance_pivot!$B:$B,"Missing")</f>
        <v>3.5</v>
      </c>
      <c r="U2986">
        <f>_xlfn.XLOOKUP(A2986,compensation_cleaned!$A:$A,compensation_cleaned!$F:$F,"Missing")</f>
        <v>1044648.4727722772</v>
      </c>
      <c r="V2986" t="str">
        <f t="shared" si="232"/>
        <v>Below Avg Pay</v>
      </c>
      <c r="W2986" t="str">
        <f t="shared" si="233"/>
        <v>Low/Avg Performer</v>
      </c>
      <c r="Y2986" t="str">
        <f t="shared" si="234"/>
        <v>Low Pay &amp; Low Performance</v>
      </c>
    </row>
    <row r="2987" spans="1:25">
      <c r="A2987" s="11" t="s">
        <v>3173</v>
      </c>
      <c r="B2987" s="12" t="s">
        <v>19</v>
      </c>
      <c r="C2987" s="12">
        <v>24</v>
      </c>
      <c r="D2987" s="12" t="s">
        <v>12</v>
      </c>
      <c r="E2987" s="12" t="s">
        <v>49</v>
      </c>
      <c r="F2987" s="12" t="s">
        <v>50</v>
      </c>
      <c r="G2987" s="13">
        <v>43058</v>
      </c>
      <c r="H2987" s="12" t="s">
        <v>244</v>
      </c>
      <c r="I2987" s="12" t="s">
        <v>31</v>
      </c>
      <c r="J2987" s="14" t="s">
        <v>24</v>
      </c>
      <c r="K2987" t="str">
        <f>_xlfn.XLOOKUP(A2987,attrition_cleaned!$A:$A,attrition_cleaned!$B:$B,"Missing")</f>
        <v>No</v>
      </c>
      <c r="L2987" s="13"/>
      <c r="M2987">
        <f>_xlfn.XLOOKUP(A2987,compensation_cleaned!$A:$A,compensation_cleaned!$B:$B,"Missing")</f>
        <v>449294</v>
      </c>
      <c r="N2987">
        <f>_xlfn.XLOOKUP(A2987,compensation_cleaned!$A:$A,compensation_cleaned!$C:$C,"Missing")</f>
        <v>37320</v>
      </c>
      <c r="O2987" t="str">
        <f>_xlfn.XLOOKUP(A2987,compensation_cleaned!$A:$A,compensation_cleaned!$D:$D,"Missing")</f>
        <v>L1</v>
      </c>
      <c r="P2987">
        <f>_xlfn.XLOOKUP(A2987,engagement_pivot!$A:$A,engagement_pivot!$B:$B,"Missing")</f>
        <v>3</v>
      </c>
      <c r="Q2987" t="str">
        <f>IF(
  _xlfn.XLOOKUP(A2987, engagement_pivot!A:A, engagement_pivot!C:C, 0) &gt; 0,
  "Yes",
  "No"
)</f>
        <v>Yes</v>
      </c>
      <c r="R2987">
        <f t="shared" si="230"/>
        <v>73</v>
      </c>
      <c r="S2987" t="str">
        <f t="shared" si="231"/>
        <v>37+ months</v>
      </c>
      <c r="T2987">
        <f>_xlfn.XLOOKUP(A2987,performance_pivot!$A:$A,performance_pivot!$B:$B,"Missing")</f>
        <v>4.25</v>
      </c>
      <c r="U2987">
        <f>_xlfn.XLOOKUP(A2987,compensation_cleaned!$A:$A,compensation_cleaned!$F:$F,"Missing")</f>
        <v>499723.03723404254</v>
      </c>
      <c r="V2987" t="str">
        <f t="shared" si="232"/>
        <v>Below Avg Pay</v>
      </c>
      <c r="W2987" t="str">
        <f t="shared" si="233"/>
        <v>High Performer</v>
      </c>
      <c r="Y2987" t="str">
        <f t="shared" si="234"/>
        <v>Underpaid High Performer</v>
      </c>
    </row>
    <row r="2988" spans="1:25">
      <c r="A2988" s="7" t="s">
        <v>3174</v>
      </c>
      <c r="B2988" s="8" t="s">
        <v>11</v>
      </c>
      <c r="C2988" s="8">
        <v>34</v>
      </c>
      <c r="D2988" s="8" t="s">
        <v>12</v>
      </c>
      <c r="E2988" s="8" t="s">
        <v>26</v>
      </c>
      <c r="F2988" s="8" t="s">
        <v>58</v>
      </c>
      <c r="G2988" s="9">
        <v>43802</v>
      </c>
      <c r="H2988" s="8" t="s">
        <v>774</v>
      </c>
      <c r="I2988" s="8" t="s">
        <v>23</v>
      </c>
      <c r="J2988" s="10" t="s">
        <v>24</v>
      </c>
      <c r="K2988" t="str">
        <f>_xlfn.XLOOKUP(A2988,attrition_cleaned!$A:$A,attrition_cleaned!$B:$B,"Missing")</f>
        <v>Yes</v>
      </c>
      <c r="L2988" s="9">
        <v>45310</v>
      </c>
      <c r="M2988">
        <f>_xlfn.XLOOKUP(A2988,compensation_cleaned!$A:$A,compensation_cleaned!$B:$B,"Missing")</f>
        <v>951865</v>
      </c>
      <c r="N2988">
        <f>_xlfn.XLOOKUP(A2988,compensation_cleaned!$A:$A,compensation_cleaned!$C:$C,"Missing")</f>
        <v>79479</v>
      </c>
      <c r="O2988" t="str">
        <f>_xlfn.XLOOKUP(A2988,compensation_cleaned!$A:$A,compensation_cleaned!$D:$D,"Missing")</f>
        <v>L3</v>
      </c>
      <c r="P2988">
        <f>_xlfn.XLOOKUP(A2988,engagement_pivot!$A:$A,engagement_pivot!$B:$B,"Missing")</f>
        <v>2.5</v>
      </c>
      <c r="Q2988" t="str">
        <f>IF(
  _xlfn.XLOOKUP(A2988, engagement_pivot!A:A, engagement_pivot!C:C, 0) &gt; 0,
  "Yes",
  "No"
)</f>
        <v>Yes</v>
      </c>
      <c r="R2988">
        <f t="shared" si="230"/>
        <v>49</v>
      </c>
      <c r="S2988" t="str">
        <f t="shared" si="231"/>
        <v>37+ months</v>
      </c>
      <c r="T2988">
        <f>_xlfn.XLOOKUP(A2988,performance_pivot!$A:$A,performance_pivot!$B:$B,"Missing")</f>
        <v>4</v>
      </c>
      <c r="U2988">
        <f>_xlfn.XLOOKUP(A2988,compensation_cleaned!$A:$A,compensation_cleaned!$F:$F,"Missing")</f>
        <v>1044648.4727722772</v>
      </c>
      <c r="V2988" t="str">
        <f t="shared" si="232"/>
        <v>Below Avg Pay</v>
      </c>
      <c r="W2988" t="str">
        <f t="shared" si="233"/>
        <v>High Performer</v>
      </c>
      <c r="Y2988" t="str">
        <f t="shared" si="234"/>
        <v>Underpaid High Performer</v>
      </c>
    </row>
    <row r="2989" spans="1:25">
      <c r="A2989" s="11" t="s">
        <v>3175</v>
      </c>
      <c r="B2989" s="12" t="s">
        <v>11</v>
      </c>
      <c r="C2989" s="12">
        <v>33</v>
      </c>
      <c r="D2989" s="12" t="s">
        <v>20</v>
      </c>
      <c r="E2989" s="12" t="s">
        <v>13</v>
      </c>
      <c r="F2989" s="12" t="s">
        <v>21</v>
      </c>
      <c r="G2989" s="13">
        <v>42994</v>
      </c>
      <c r="H2989" s="12" t="s">
        <v>117</v>
      </c>
      <c r="I2989" s="12" t="s">
        <v>31</v>
      </c>
      <c r="J2989" s="14" t="s">
        <v>24</v>
      </c>
      <c r="K2989" t="str">
        <f>_xlfn.XLOOKUP(A2989,attrition_cleaned!$A:$A,attrition_cleaned!$B:$B,"Missing")</f>
        <v>No</v>
      </c>
      <c r="L2989" s="13"/>
      <c r="M2989">
        <f>_xlfn.XLOOKUP(A2989,compensation_cleaned!$A:$A,compensation_cleaned!$B:$B,"Missing")</f>
        <v>482135</v>
      </c>
      <c r="N2989">
        <f>_xlfn.XLOOKUP(A2989,compensation_cleaned!$A:$A,compensation_cleaned!$C:$C,"Missing")</f>
        <v>42735</v>
      </c>
      <c r="O2989" t="str">
        <f>_xlfn.XLOOKUP(A2989,compensation_cleaned!$A:$A,compensation_cleaned!$D:$D,"Missing")</f>
        <v>L1</v>
      </c>
      <c r="P2989">
        <f>_xlfn.XLOOKUP(A2989,engagement_pivot!$A:$A,engagement_pivot!$B:$B,"Missing")</f>
        <v>1.5</v>
      </c>
      <c r="Q2989" t="str">
        <f>IF(
  _xlfn.XLOOKUP(A2989, engagement_pivot!A:A, engagement_pivot!C:C, 0) &gt; 0,
  "Yes",
  "No"
)</f>
        <v>Yes</v>
      </c>
      <c r="R2989">
        <f t="shared" si="230"/>
        <v>75</v>
      </c>
      <c r="S2989" t="str">
        <f t="shared" si="231"/>
        <v>37+ months</v>
      </c>
      <c r="T2989">
        <f>_xlfn.XLOOKUP(A2989,performance_pivot!$A:$A,performance_pivot!$B:$B,"Missing")</f>
        <v>3.5</v>
      </c>
      <c r="U2989">
        <f>_xlfn.XLOOKUP(A2989,compensation_cleaned!$A:$A,compensation_cleaned!$F:$F,"Missing")</f>
        <v>499723.03723404254</v>
      </c>
      <c r="V2989" t="str">
        <f t="shared" si="232"/>
        <v>Below Avg Pay</v>
      </c>
      <c r="W2989" t="str">
        <f t="shared" si="233"/>
        <v>Low/Avg Performer</v>
      </c>
      <c r="Y2989" t="str">
        <f t="shared" si="234"/>
        <v>Low Pay &amp; Low Performance</v>
      </c>
    </row>
    <row r="2990" spans="1:25">
      <c r="A2990" s="7" t="s">
        <v>3176</v>
      </c>
      <c r="B2990" s="8" t="s">
        <v>19</v>
      </c>
      <c r="C2990" s="8">
        <v>26</v>
      </c>
      <c r="D2990" s="8" t="s">
        <v>20</v>
      </c>
      <c r="E2990" s="8" t="s">
        <v>33</v>
      </c>
      <c r="F2990" s="8" t="s">
        <v>112</v>
      </c>
      <c r="G2990" s="9">
        <v>43278</v>
      </c>
      <c r="H2990" s="8" t="s">
        <v>327</v>
      </c>
      <c r="I2990" s="8" t="s">
        <v>45</v>
      </c>
      <c r="J2990" s="10" t="s">
        <v>24</v>
      </c>
      <c r="K2990" t="str">
        <f>_xlfn.XLOOKUP(A2990,attrition_cleaned!$A:$A,attrition_cleaned!$B:$B,"Missing")</f>
        <v>No</v>
      </c>
      <c r="L2990" s="9"/>
      <c r="M2990">
        <f>_xlfn.XLOOKUP(A2990,compensation_cleaned!$A:$A,compensation_cleaned!$B:$B,"Missing")</f>
        <v>655608</v>
      </c>
      <c r="N2990">
        <f>_xlfn.XLOOKUP(A2990,compensation_cleaned!$A:$A,compensation_cleaned!$C:$C,"Missing")</f>
        <v>47686</v>
      </c>
      <c r="O2990" t="str">
        <f>_xlfn.XLOOKUP(A2990,compensation_cleaned!$A:$A,compensation_cleaned!$D:$D,"Missing")</f>
        <v>L2</v>
      </c>
      <c r="P2990">
        <f>_xlfn.XLOOKUP(A2990,engagement_pivot!$A:$A,engagement_pivot!$B:$B,"Missing")</f>
        <v>4</v>
      </c>
      <c r="Q2990" t="str">
        <f>IF(
  _xlfn.XLOOKUP(A2990, engagement_pivot!A:A, engagement_pivot!C:C, 0) &gt; 0,
  "Yes",
  "No"
)</f>
        <v>Yes</v>
      </c>
      <c r="R2990">
        <f t="shared" si="230"/>
        <v>66</v>
      </c>
      <c r="S2990" t="str">
        <f t="shared" si="231"/>
        <v>37+ months</v>
      </c>
      <c r="T2990">
        <f>_xlfn.XLOOKUP(A2990,performance_pivot!$A:$A,performance_pivot!$B:$B,"Missing")</f>
        <v>4</v>
      </c>
      <c r="U2990">
        <f>_xlfn.XLOOKUP(A2990,compensation_cleaned!$A:$A,compensation_cleaned!$F:$F,"Missing")</f>
        <v>746435.40070921986</v>
      </c>
      <c r="V2990" t="str">
        <f t="shared" si="232"/>
        <v>Below Avg Pay</v>
      </c>
      <c r="W2990" t="str">
        <f t="shared" si="233"/>
        <v>High Performer</v>
      </c>
      <c r="Y2990" t="str">
        <f t="shared" si="234"/>
        <v>Underpaid High Performer</v>
      </c>
    </row>
    <row r="2991" spans="1:25">
      <c r="A2991" s="11" t="s">
        <v>3177</v>
      </c>
      <c r="B2991" s="12" t="s">
        <v>19</v>
      </c>
      <c r="C2991" s="12">
        <v>28</v>
      </c>
      <c r="D2991" s="12" t="s">
        <v>12</v>
      </c>
      <c r="E2991" s="12" t="s">
        <v>33</v>
      </c>
      <c r="F2991" s="12" t="s">
        <v>112</v>
      </c>
      <c r="G2991" s="13">
        <v>44235</v>
      </c>
      <c r="H2991" s="12" t="s">
        <v>299</v>
      </c>
      <c r="I2991" s="12" t="s">
        <v>70</v>
      </c>
      <c r="J2991" s="14" t="s">
        <v>24</v>
      </c>
      <c r="K2991" t="str">
        <f>_xlfn.XLOOKUP(A2991,attrition_cleaned!$A:$A,attrition_cleaned!$B:$B,"Missing")</f>
        <v>Yes</v>
      </c>
      <c r="L2991" s="13">
        <v>44970</v>
      </c>
      <c r="M2991">
        <f>_xlfn.XLOOKUP(A2991,compensation_cleaned!$A:$A,compensation_cleaned!$B:$B,"Missing")</f>
        <v>1094900</v>
      </c>
      <c r="N2991">
        <f>_xlfn.XLOOKUP(A2991,compensation_cleaned!$A:$A,compensation_cleaned!$C:$C,"Missing")</f>
        <v>143697</v>
      </c>
      <c r="O2991" t="str">
        <f>_xlfn.XLOOKUP(A2991,compensation_cleaned!$A:$A,compensation_cleaned!$D:$D,"Missing")</f>
        <v>L3</v>
      </c>
      <c r="P2991">
        <f>_xlfn.XLOOKUP(A2991,engagement_pivot!$A:$A,engagement_pivot!$B:$B,"Missing")</f>
        <v>4.333333333333333</v>
      </c>
      <c r="Q2991" t="str">
        <f>IF(
  _xlfn.XLOOKUP(A2991, engagement_pivot!A:A, engagement_pivot!C:C, 0) &gt; 0,
  "Yes",
  "No"
)</f>
        <v>Yes</v>
      </c>
      <c r="R2991">
        <f t="shared" si="230"/>
        <v>24</v>
      </c>
      <c r="S2991" t="str">
        <f t="shared" si="231"/>
        <v>13–36 months</v>
      </c>
      <c r="T2991">
        <f>_xlfn.XLOOKUP(A2991,performance_pivot!$A:$A,performance_pivot!$B:$B,"Missing")</f>
        <v>3.3333333333333335</v>
      </c>
      <c r="U2991">
        <f>_xlfn.XLOOKUP(A2991,compensation_cleaned!$A:$A,compensation_cleaned!$F:$F,"Missing")</f>
        <v>1044648.4727722772</v>
      </c>
      <c r="V2991" t="str">
        <f t="shared" si="232"/>
        <v>Above Avg Pay</v>
      </c>
      <c r="W2991" t="str">
        <f t="shared" si="233"/>
        <v>Low/Avg Performer</v>
      </c>
      <c r="Y2991" t="str">
        <f t="shared" si="234"/>
        <v>Overpaid Low Performer</v>
      </c>
    </row>
    <row r="2992" spans="1:25">
      <c r="A2992" s="7" t="s">
        <v>3178</v>
      </c>
      <c r="B2992" s="8" t="s">
        <v>19</v>
      </c>
      <c r="C2992" s="8">
        <v>39</v>
      </c>
      <c r="D2992" s="8" t="s">
        <v>20</v>
      </c>
      <c r="E2992" s="8" t="s">
        <v>13</v>
      </c>
      <c r="F2992" s="8" t="s">
        <v>21</v>
      </c>
      <c r="G2992" s="9">
        <v>42846</v>
      </c>
      <c r="H2992" s="8" t="s">
        <v>767</v>
      </c>
      <c r="I2992" s="8" t="s">
        <v>16</v>
      </c>
      <c r="J2992" s="10" t="s">
        <v>24</v>
      </c>
      <c r="K2992" t="str">
        <f>_xlfn.XLOOKUP(A2992,attrition_cleaned!$A:$A,attrition_cleaned!$B:$B,"Missing")</f>
        <v>Yes</v>
      </c>
      <c r="L2992" s="9">
        <v>43407</v>
      </c>
      <c r="M2992">
        <f>_xlfn.XLOOKUP(A2992,compensation_cleaned!$A:$A,compensation_cleaned!$B:$B,"Missing")</f>
        <v>417504</v>
      </c>
      <c r="N2992">
        <f>_xlfn.XLOOKUP(A2992,compensation_cleaned!$A:$A,compensation_cleaned!$C:$C,"Missing")</f>
        <v>51814</v>
      </c>
      <c r="O2992" t="str">
        <f>_xlfn.XLOOKUP(A2992,compensation_cleaned!$A:$A,compensation_cleaned!$D:$D,"Missing")</f>
        <v>L1</v>
      </c>
      <c r="P2992">
        <f>_xlfn.XLOOKUP(A2992,engagement_pivot!$A:$A,engagement_pivot!$B:$B,"Missing")</f>
        <v>5</v>
      </c>
      <c r="Q2992" t="str">
        <f>IF(
  _xlfn.XLOOKUP(A2992, engagement_pivot!A:A, engagement_pivot!C:C, 0) &gt; 0,
  "Yes",
  "No"
)</f>
        <v>Yes</v>
      </c>
      <c r="R2992">
        <f t="shared" si="230"/>
        <v>18</v>
      </c>
      <c r="S2992" t="str">
        <f t="shared" si="231"/>
        <v>13–36 months</v>
      </c>
      <c r="T2992">
        <f>_xlfn.XLOOKUP(A2992,performance_pivot!$A:$A,performance_pivot!$B:$B,"Missing")</f>
        <v>2.75</v>
      </c>
      <c r="U2992">
        <f>_xlfn.XLOOKUP(A2992,compensation_cleaned!$A:$A,compensation_cleaned!$F:$F,"Missing")</f>
        <v>499723.03723404254</v>
      </c>
      <c r="V2992" t="str">
        <f t="shared" si="232"/>
        <v>Below Avg Pay</v>
      </c>
      <c r="W2992" t="str">
        <f t="shared" si="233"/>
        <v>Low/Avg Performer</v>
      </c>
      <c r="Y2992" t="str">
        <f t="shared" si="234"/>
        <v>Low Pay &amp; Low Performance</v>
      </c>
    </row>
    <row r="2993" spans="1:25">
      <c r="A2993" s="11" t="s">
        <v>3179</v>
      </c>
      <c r="B2993" s="12" t="s">
        <v>11</v>
      </c>
      <c r="C2993" s="12">
        <v>28</v>
      </c>
      <c r="D2993" s="12" t="s">
        <v>12</v>
      </c>
      <c r="E2993" s="12" t="s">
        <v>49</v>
      </c>
      <c r="F2993" s="12" t="s">
        <v>65</v>
      </c>
      <c r="G2993" s="13">
        <v>45077</v>
      </c>
      <c r="H2993" s="12" t="s">
        <v>194</v>
      </c>
      <c r="I2993" s="12" t="s">
        <v>70</v>
      </c>
      <c r="J2993" s="14" t="s">
        <v>24</v>
      </c>
      <c r="K2993" t="str">
        <f>_xlfn.XLOOKUP(A2993,attrition_cleaned!$A:$A,attrition_cleaned!$B:$B,"Missing")</f>
        <v>No</v>
      </c>
      <c r="L2993" s="13"/>
      <c r="M2993">
        <f>_xlfn.XLOOKUP(A2993,compensation_cleaned!$A:$A,compensation_cleaned!$B:$B,"Missing")</f>
        <v>675990</v>
      </c>
      <c r="N2993">
        <f>_xlfn.XLOOKUP(A2993,compensation_cleaned!$A:$A,compensation_cleaned!$C:$C,"Missing")</f>
        <v>55553</v>
      </c>
      <c r="O2993" t="str">
        <f>_xlfn.XLOOKUP(A2993,compensation_cleaned!$A:$A,compensation_cleaned!$D:$D,"Missing")</f>
        <v>L2</v>
      </c>
      <c r="P2993">
        <f>_xlfn.XLOOKUP(A2993,engagement_pivot!$A:$A,engagement_pivot!$B:$B,"Missing")</f>
        <v>3</v>
      </c>
      <c r="Q2993" t="str">
        <f>IF(
  _xlfn.XLOOKUP(A2993, engagement_pivot!A:A, engagement_pivot!C:C, 0) &gt; 0,
  "Yes",
  "No"
)</f>
        <v>Yes</v>
      </c>
      <c r="R2993">
        <f t="shared" si="230"/>
        <v>7</v>
      </c>
      <c r="S2993" t="str">
        <f t="shared" si="231"/>
        <v>0–12 months</v>
      </c>
      <c r="T2993">
        <f>_xlfn.XLOOKUP(A2993,performance_pivot!$A:$A,performance_pivot!$B:$B,"Missing")</f>
        <v>4</v>
      </c>
      <c r="U2993">
        <f>_xlfn.XLOOKUP(A2993,compensation_cleaned!$A:$A,compensation_cleaned!$F:$F,"Missing")</f>
        <v>746435.40070921986</v>
      </c>
      <c r="V2993" t="str">
        <f t="shared" si="232"/>
        <v>Below Avg Pay</v>
      </c>
      <c r="W2993" t="str">
        <f t="shared" si="233"/>
        <v>High Performer</v>
      </c>
      <c r="Y2993" t="str">
        <f t="shared" si="234"/>
        <v>Underpaid High Performer</v>
      </c>
    </row>
    <row r="2994" spans="1:25">
      <c r="A2994" s="7" t="s">
        <v>3180</v>
      </c>
      <c r="B2994" s="8" t="s">
        <v>11</v>
      </c>
      <c r="C2994" s="8">
        <v>25</v>
      </c>
      <c r="D2994" s="8" t="s">
        <v>12</v>
      </c>
      <c r="E2994" s="8" t="s">
        <v>13</v>
      </c>
      <c r="F2994" s="8" t="s">
        <v>14</v>
      </c>
      <c r="G2994" s="9">
        <v>43984</v>
      </c>
      <c r="H2994" s="8" t="s">
        <v>159</v>
      </c>
      <c r="I2994" s="8" t="s">
        <v>16</v>
      </c>
      <c r="J2994" s="10" t="s">
        <v>17</v>
      </c>
      <c r="K2994" t="str">
        <f>_xlfn.XLOOKUP(A2994,attrition_cleaned!$A:$A,attrition_cleaned!$B:$B,"Missing")</f>
        <v>No</v>
      </c>
      <c r="L2994" s="9"/>
      <c r="M2994">
        <f>_xlfn.XLOOKUP(A2994,compensation_cleaned!$A:$A,compensation_cleaned!$B:$B,"Missing")</f>
        <v>537459</v>
      </c>
      <c r="N2994">
        <f>_xlfn.XLOOKUP(A2994,compensation_cleaned!$A:$A,compensation_cleaned!$C:$C,"Missing")</f>
        <v>37152</v>
      </c>
      <c r="O2994" t="str">
        <f>_xlfn.XLOOKUP(A2994,compensation_cleaned!$A:$A,compensation_cleaned!$D:$D,"Missing")</f>
        <v>L1</v>
      </c>
      <c r="P2994">
        <f>_xlfn.XLOOKUP(A2994,engagement_pivot!$A:$A,engagement_pivot!$B:$B,"Missing")</f>
        <v>3.3333333333333335</v>
      </c>
      <c r="Q2994" t="str">
        <f>IF(
  _xlfn.XLOOKUP(A2994, engagement_pivot!A:A, engagement_pivot!C:C, 0) &gt; 0,
  "Yes",
  "No"
)</f>
        <v>Yes</v>
      </c>
      <c r="R2994">
        <f t="shared" si="230"/>
        <v>42</v>
      </c>
      <c r="S2994" t="str">
        <f t="shared" si="231"/>
        <v>37+ months</v>
      </c>
      <c r="T2994">
        <f>_xlfn.XLOOKUP(A2994,performance_pivot!$A:$A,performance_pivot!$B:$B,"Missing")</f>
        <v>3</v>
      </c>
      <c r="U2994">
        <f>_xlfn.XLOOKUP(A2994,compensation_cleaned!$A:$A,compensation_cleaned!$F:$F,"Missing")</f>
        <v>499723.03723404254</v>
      </c>
      <c r="V2994" t="str">
        <f t="shared" si="232"/>
        <v>Above Avg Pay</v>
      </c>
      <c r="W2994" t="str">
        <f t="shared" si="233"/>
        <v>Low/Avg Performer</v>
      </c>
      <c r="Y2994" t="str">
        <f t="shared" si="234"/>
        <v>Overpaid Low Performer</v>
      </c>
    </row>
    <row r="2995" spans="1:25">
      <c r="A2995" s="11" t="s">
        <v>3181</v>
      </c>
      <c r="B2995" s="12" t="s">
        <v>19</v>
      </c>
      <c r="C2995" s="12">
        <v>36</v>
      </c>
      <c r="D2995" s="12" t="s">
        <v>12</v>
      </c>
      <c r="E2995" s="12" t="s">
        <v>49</v>
      </c>
      <c r="F2995" s="12" t="s">
        <v>68</v>
      </c>
      <c r="G2995" s="13">
        <v>44713</v>
      </c>
      <c r="H2995" s="12" t="s">
        <v>128</v>
      </c>
      <c r="I2995" s="12" t="s">
        <v>23</v>
      </c>
      <c r="J2995" s="14" t="s">
        <v>24</v>
      </c>
      <c r="K2995" t="str">
        <f>_xlfn.XLOOKUP(A2995,attrition_cleaned!$A:$A,attrition_cleaned!$B:$B,"Missing")</f>
        <v>No</v>
      </c>
      <c r="L2995" s="13"/>
      <c r="M2995">
        <f>_xlfn.XLOOKUP(A2995,compensation_cleaned!$A:$A,compensation_cleaned!$B:$B,"Missing")</f>
        <v>1045518</v>
      </c>
      <c r="N2995">
        <f>_xlfn.XLOOKUP(A2995,compensation_cleaned!$A:$A,compensation_cleaned!$C:$C,"Missing")</f>
        <v>62892</v>
      </c>
      <c r="O2995" t="str">
        <f>_xlfn.XLOOKUP(A2995,compensation_cleaned!$A:$A,compensation_cleaned!$D:$D,"Missing")</f>
        <v>L3</v>
      </c>
      <c r="P2995">
        <f>_xlfn.XLOOKUP(A2995,engagement_pivot!$A:$A,engagement_pivot!$B:$B,"Missing")</f>
        <v>4</v>
      </c>
      <c r="Q2995" t="str">
        <f>IF(
  _xlfn.XLOOKUP(A2995, engagement_pivot!A:A, engagement_pivot!C:C, 0) &gt; 0,
  "Yes",
  "No"
)</f>
        <v>Yes</v>
      </c>
      <c r="R2995">
        <f t="shared" si="230"/>
        <v>18</v>
      </c>
      <c r="S2995" t="str">
        <f t="shared" si="231"/>
        <v>13–36 months</v>
      </c>
      <c r="T2995">
        <f>_xlfn.XLOOKUP(A2995,performance_pivot!$A:$A,performance_pivot!$B:$B,"Missing")</f>
        <v>3.25</v>
      </c>
      <c r="U2995">
        <f>_xlfn.XLOOKUP(A2995,compensation_cleaned!$A:$A,compensation_cleaned!$F:$F,"Missing")</f>
        <v>1044648.4727722772</v>
      </c>
      <c r="V2995" t="str">
        <f t="shared" si="232"/>
        <v>Above Avg Pay</v>
      </c>
      <c r="W2995" t="str">
        <f t="shared" si="233"/>
        <v>Low/Avg Performer</v>
      </c>
      <c r="Y2995" t="str">
        <f t="shared" si="234"/>
        <v>Overpaid Low Performer</v>
      </c>
    </row>
    <row r="2996" spans="1:25">
      <c r="A2996" s="7" t="s">
        <v>3182</v>
      </c>
      <c r="B2996" s="8" t="s">
        <v>19</v>
      </c>
      <c r="C2996" s="8">
        <v>33</v>
      </c>
      <c r="D2996" s="8" t="s">
        <v>12</v>
      </c>
      <c r="E2996" s="8" t="s">
        <v>33</v>
      </c>
      <c r="F2996" s="8" t="s">
        <v>34</v>
      </c>
      <c r="G2996" s="9">
        <v>42801</v>
      </c>
      <c r="H2996" s="8" t="s">
        <v>416</v>
      </c>
      <c r="I2996" s="8" t="s">
        <v>16</v>
      </c>
      <c r="J2996" s="10" t="s">
        <v>17</v>
      </c>
      <c r="K2996" t="str">
        <f>_xlfn.XLOOKUP(A2996,attrition_cleaned!$A:$A,attrition_cleaned!$B:$B,"Missing")</f>
        <v>Yes</v>
      </c>
      <c r="L2996" s="9">
        <v>43188</v>
      </c>
      <c r="M2996">
        <f>_xlfn.XLOOKUP(A2996,compensation_cleaned!$A:$A,compensation_cleaned!$B:$B,"Missing")</f>
        <v>714843</v>
      </c>
      <c r="N2996">
        <f>_xlfn.XLOOKUP(A2996,compensation_cleaned!$A:$A,compensation_cleaned!$C:$C,"Missing")</f>
        <v>101952</v>
      </c>
      <c r="O2996" t="str">
        <f>_xlfn.XLOOKUP(A2996,compensation_cleaned!$A:$A,compensation_cleaned!$D:$D,"Missing")</f>
        <v>L2</v>
      </c>
      <c r="P2996">
        <f>_xlfn.XLOOKUP(A2996,engagement_pivot!$A:$A,engagement_pivot!$B:$B,"Missing")</f>
        <v>2.5</v>
      </c>
      <c r="Q2996" t="str">
        <f>IF(
  _xlfn.XLOOKUP(A2996, engagement_pivot!A:A, engagement_pivot!C:C, 0) &gt; 0,
  "Yes",
  "No"
)</f>
        <v>Yes</v>
      </c>
      <c r="R2996">
        <f t="shared" si="230"/>
        <v>12</v>
      </c>
      <c r="S2996" t="str">
        <f t="shared" si="231"/>
        <v>0–12 months</v>
      </c>
      <c r="T2996">
        <f>_xlfn.XLOOKUP(A2996,performance_pivot!$A:$A,performance_pivot!$B:$B,"Missing")</f>
        <v>5</v>
      </c>
      <c r="U2996">
        <f>_xlfn.XLOOKUP(A2996,compensation_cleaned!$A:$A,compensation_cleaned!$F:$F,"Missing")</f>
        <v>746435.40070921986</v>
      </c>
      <c r="V2996" t="str">
        <f t="shared" si="232"/>
        <v>Below Avg Pay</v>
      </c>
      <c r="W2996" t="str">
        <f t="shared" si="233"/>
        <v>High Performer</v>
      </c>
      <c r="Y2996" t="str">
        <f t="shared" si="234"/>
        <v>Underpaid High Performer</v>
      </c>
    </row>
    <row r="2997" spans="1:25">
      <c r="A2997" s="11" t="s">
        <v>3183</v>
      </c>
      <c r="B2997" s="12" t="s">
        <v>11</v>
      </c>
      <c r="C2997" s="12">
        <v>28</v>
      </c>
      <c r="D2997" s="12" t="s">
        <v>12</v>
      </c>
      <c r="E2997" s="12" t="s">
        <v>49</v>
      </c>
      <c r="F2997" s="12" t="s">
        <v>68</v>
      </c>
      <c r="G2997" s="13">
        <v>44555</v>
      </c>
      <c r="H2997" s="12" t="s">
        <v>35</v>
      </c>
      <c r="I2997" s="12" t="s">
        <v>23</v>
      </c>
      <c r="J2997" s="14" t="s">
        <v>17</v>
      </c>
      <c r="K2997" t="str">
        <f>_xlfn.XLOOKUP(A2997,attrition_cleaned!$A:$A,attrition_cleaned!$B:$B,"Missing")</f>
        <v>No</v>
      </c>
      <c r="L2997" s="13"/>
      <c r="M2997">
        <f>_xlfn.XLOOKUP(A2997,compensation_cleaned!$A:$A,compensation_cleaned!$B:$B,"Missing")</f>
        <v>1353761</v>
      </c>
      <c r="N2997">
        <f>_xlfn.XLOOKUP(A2997,compensation_cleaned!$A:$A,compensation_cleaned!$C:$C,"Missing")</f>
        <v>150336</v>
      </c>
      <c r="O2997" t="str">
        <f>_xlfn.XLOOKUP(A2997,compensation_cleaned!$A:$A,compensation_cleaned!$D:$D,"Missing")</f>
        <v>L4</v>
      </c>
      <c r="P2997">
        <f>_xlfn.XLOOKUP(A2997,engagement_pivot!$A:$A,engagement_pivot!$B:$B,"Missing")</f>
        <v>3</v>
      </c>
      <c r="Q2997" t="str">
        <f>IF(
  _xlfn.XLOOKUP(A2997, engagement_pivot!A:A, engagement_pivot!C:C, 0) &gt; 0,
  "Yes",
  "No"
)</f>
        <v>Yes</v>
      </c>
      <c r="R2997">
        <f t="shared" si="230"/>
        <v>24</v>
      </c>
      <c r="S2997" t="str">
        <f t="shared" si="231"/>
        <v>13–36 months</v>
      </c>
      <c r="T2997">
        <f>_xlfn.XLOOKUP(A2997,performance_pivot!$A:$A,performance_pivot!$B:$B,"Missing")</f>
        <v>4</v>
      </c>
      <c r="U2997">
        <f>_xlfn.XLOOKUP(A2997,compensation_cleaned!$A:$A,compensation_cleaned!$F:$F,"Missing")</f>
        <v>1044648.4727722772</v>
      </c>
      <c r="V2997" t="str">
        <f t="shared" si="232"/>
        <v>Above Avg Pay</v>
      </c>
      <c r="W2997" t="str">
        <f t="shared" si="233"/>
        <v>High Performer</v>
      </c>
      <c r="Y2997" t="str">
        <f t="shared" si="234"/>
        <v>Well Aligned</v>
      </c>
    </row>
    <row r="2998" spans="1:25">
      <c r="A2998" s="7" t="s">
        <v>3184</v>
      </c>
      <c r="B2998" s="8" t="s">
        <v>19</v>
      </c>
      <c r="C2998" s="8">
        <v>38</v>
      </c>
      <c r="D2998" s="8" t="s">
        <v>12</v>
      </c>
      <c r="E2998" s="8" t="s">
        <v>49</v>
      </c>
      <c r="F2998" s="8" t="s">
        <v>50</v>
      </c>
      <c r="G2998" s="9">
        <v>45237</v>
      </c>
      <c r="H2998" s="8" t="s">
        <v>444</v>
      </c>
      <c r="I2998" s="8" t="s">
        <v>45</v>
      </c>
      <c r="J2998" s="10" t="s">
        <v>24</v>
      </c>
      <c r="K2998" t="str">
        <f>_xlfn.XLOOKUP(A2998,attrition_cleaned!$A:$A,attrition_cleaned!$B:$B,"Missing")</f>
        <v>No</v>
      </c>
      <c r="L2998" s="9"/>
      <c r="M2998">
        <f>_xlfn.XLOOKUP(A2998,compensation_cleaned!$A:$A,compensation_cleaned!$B:$B,"Missing")</f>
        <v>1027649</v>
      </c>
      <c r="N2998">
        <f>_xlfn.XLOOKUP(A2998,compensation_cleaned!$A:$A,compensation_cleaned!$C:$C,"Missing")</f>
        <v>112760</v>
      </c>
      <c r="O2998" t="str">
        <f>_xlfn.XLOOKUP(A2998,compensation_cleaned!$A:$A,compensation_cleaned!$D:$D,"Missing")</f>
        <v>L3</v>
      </c>
      <c r="P2998">
        <f>_xlfn.XLOOKUP(A2998,engagement_pivot!$A:$A,engagement_pivot!$B:$B,"Missing")</f>
        <v>4.5</v>
      </c>
      <c r="Q2998" t="str">
        <f>IF(
  _xlfn.XLOOKUP(A2998, engagement_pivot!A:A, engagement_pivot!C:C, 0) &gt; 0,
  "Yes",
  "No"
)</f>
        <v>Yes</v>
      </c>
      <c r="R2998">
        <f t="shared" si="230"/>
        <v>1</v>
      </c>
      <c r="S2998" t="str">
        <f t="shared" si="231"/>
        <v>0–12 months</v>
      </c>
      <c r="T2998">
        <f>_xlfn.XLOOKUP(A2998,performance_pivot!$A:$A,performance_pivot!$B:$B,"Missing")</f>
        <v>4</v>
      </c>
      <c r="U2998">
        <f>_xlfn.XLOOKUP(A2998,compensation_cleaned!$A:$A,compensation_cleaned!$F:$F,"Missing")</f>
        <v>1044648.4727722772</v>
      </c>
      <c r="V2998" t="str">
        <f t="shared" si="232"/>
        <v>Below Avg Pay</v>
      </c>
      <c r="W2998" t="str">
        <f t="shared" si="233"/>
        <v>High Performer</v>
      </c>
      <c r="Y2998" t="str">
        <f t="shared" si="234"/>
        <v>Underpaid High Performer</v>
      </c>
    </row>
    <row r="2999" spans="1:25">
      <c r="A2999" s="11" t="s">
        <v>3185</v>
      </c>
      <c r="B2999" s="12" t="s">
        <v>19</v>
      </c>
      <c r="C2999" s="12">
        <v>37</v>
      </c>
      <c r="D2999" s="12" t="s">
        <v>12</v>
      </c>
      <c r="E2999" s="12" t="s">
        <v>33</v>
      </c>
      <c r="F2999" s="12" t="s">
        <v>34</v>
      </c>
      <c r="G2999" s="13">
        <v>43180</v>
      </c>
      <c r="H2999" s="12" t="s">
        <v>368</v>
      </c>
      <c r="I2999" s="12" t="s">
        <v>31</v>
      </c>
      <c r="J2999" s="14" t="s">
        <v>17</v>
      </c>
      <c r="K2999" t="str">
        <f>_xlfn.XLOOKUP(A2999,attrition_cleaned!$A:$A,attrition_cleaned!$B:$B,"Missing")</f>
        <v>Yes</v>
      </c>
      <c r="L2999" s="13">
        <v>44894</v>
      </c>
      <c r="M2999">
        <f>_xlfn.XLOOKUP(A2999,compensation_cleaned!$A:$A,compensation_cleaned!$B:$B,"Missing")</f>
        <v>439347</v>
      </c>
      <c r="N2999">
        <f>_xlfn.XLOOKUP(A2999,compensation_cleaned!$A:$A,compensation_cleaned!$C:$C,"Missing")</f>
        <v>31306</v>
      </c>
      <c r="O2999" t="str">
        <f>_xlfn.XLOOKUP(A2999,compensation_cleaned!$A:$A,compensation_cleaned!$D:$D,"Missing")</f>
        <v>L1</v>
      </c>
      <c r="P2999">
        <f>_xlfn.XLOOKUP(A2999,engagement_pivot!$A:$A,engagement_pivot!$B:$B,"Missing")</f>
        <v>1</v>
      </c>
      <c r="Q2999" t="str">
        <f>IF(
  _xlfn.XLOOKUP(A2999, engagement_pivot!A:A, engagement_pivot!C:C, 0) &gt; 0,
  "Yes",
  "No"
)</f>
        <v>Yes</v>
      </c>
      <c r="R2999">
        <f t="shared" si="230"/>
        <v>56</v>
      </c>
      <c r="S2999" t="str">
        <f t="shared" si="231"/>
        <v>37+ months</v>
      </c>
      <c r="T2999">
        <f>_xlfn.XLOOKUP(A2999,performance_pivot!$A:$A,performance_pivot!$B:$B,"Missing")</f>
        <v>3.3333333333333335</v>
      </c>
      <c r="U2999">
        <f>_xlfn.XLOOKUP(A2999,compensation_cleaned!$A:$A,compensation_cleaned!$F:$F,"Missing")</f>
        <v>499723.03723404254</v>
      </c>
      <c r="V2999" t="str">
        <f t="shared" si="232"/>
        <v>Below Avg Pay</v>
      </c>
      <c r="W2999" t="str">
        <f t="shared" si="233"/>
        <v>Low/Avg Performer</v>
      </c>
      <c r="Y2999" t="str">
        <f t="shared" si="234"/>
        <v>Low Pay &amp; Low Performance</v>
      </c>
    </row>
    <row r="3000" spans="1:25">
      <c r="A3000" s="7" t="s">
        <v>3186</v>
      </c>
      <c r="B3000" s="8" t="s">
        <v>11</v>
      </c>
      <c r="C3000" s="8">
        <v>33</v>
      </c>
      <c r="D3000" s="8" t="s">
        <v>12</v>
      </c>
      <c r="E3000" s="8" t="s">
        <v>37</v>
      </c>
      <c r="F3000" s="8" t="s">
        <v>38</v>
      </c>
      <c r="G3000" s="9">
        <v>44218</v>
      </c>
      <c r="H3000" s="8" t="s">
        <v>353</v>
      </c>
      <c r="I3000" s="8" t="s">
        <v>56</v>
      </c>
      <c r="J3000" s="10" t="s">
        <v>17</v>
      </c>
      <c r="K3000" t="str">
        <f>_xlfn.XLOOKUP(A3000,attrition_cleaned!$A:$A,attrition_cleaned!$B:$B,"Missing")</f>
        <v>No</v>
      </c>
      <c r="L3000" s="9"/>
      <c r="M3000">
        <f>_xlfn.XLOOKUP(A3000,compensation_cleaned!$A:$A,compensation_cleaned!$B:$B,"Missing")</f>
        <v>665383</v>
      </c>
      <c r="N3000">
        <f>_xlfn.XLOOKUP(A3000,compensation_cleaned!$A:$A,compensation_cleaned!$C:$C,"Missing")</f>
        <v>42106</v>
      </c>
      <c r="O3000" t="str">
        <f>_xlfn.XLOOKUP(A3000,compensation_cleaned!$A:$A,compensation_cleaned!$D:$D,"Missing")</f>
        <v>L2</v>
      </c>
      <c r="P3000">
        <f>_xlfn.XLOOKUP(A3000,engagement_pivot!$A:$A,engagement_pivot!$B:$B,"Missing")</f>
        <v>3</v>
      </c>
      <c r="Q3000" t="str">
        <f>IF(
  _xlfn.XLOOKUP(A3000, engagement_pivot!A:A, engagement_pivot!C:C, 0) &gt; 0,
  "Yes",
  "No"
)</f>
        <v>Yes</v>
      </c>
      <c r="R3000">
        <f t="shared" si="230"/>
        <v>35</v>
      </c>
      <c r="S3000" t="str">
        <f t="shared" si="231"/>
        <v>13–36 months</v>
      </c>
      <c r="T3000">
        <f>_xlfn.XLOOKUP(A3000,performance_pivot!$A:$A,performance_pivot!$B:$B,"Missing")</f>
        <v>4.666666666666667</v>
      </c>
      <c r="U3000">
        <f>_xlfn.XLOOKUP(A3000,compensation_cleaned!$A:$A,compensation_cleaned!$F:$F,"Missing")</f>
        <v>746435.40070921986</v>
      </c>
      <c r="V3000" t="str">
        <f t="shared" si="232"/>
        <v>Below Avg Pay</v>
      </c>
      <c r="W3000" t="str">
        <f t="shared" si="233"/>
        <v>High Performer</v>
      </c>
      <c r="Y3000" t="str">
        <f t="shared" si="234"/>
        <v>Underpaid High Performer</v>
      </c>
    </row>
    <row r="3001" spans="1:25">
      <c r="A3001" s="11" t="s">
        <v>3187</v>
      </c>
      <c r="B3001" s="12" t="s">
        <v>19</v>
      </c>
      <c r="C3001" s="12">
        <v>40</v>
      </c>
      <c r="D3001" s="12" t="s">
        <v>12</v>
      </c>
      <c r="E3001" s="12" t="s">
        <v>37</v>
      </c>
      <c r="F3001" s="12" t="s">
        <v>38</v>
      </c>
      <c r="G3001" s="13">
        <v>43875</v>
      </c>
      <c r="H3001" s="12" t="s">
        <v>149</v>
      </c>
      <c r="I3001" s="12" t="s">
        <v>16</v>
      </c>
      <c r="J3001" s="14" t="s">
        <v>24</v>
      </c>
      <c r="K3001" t="str">
        <f>_xlfn.XLOOKUP(A3001,attrition_cleaned!$A:$A,attrition_cleaned!$B:$B,"Missing")</f>
        <v>Yes</v>
      </c>
      <c r="L3001" s="13">
        <v>45161</v>
      </c>
      <c r="M3001">
        <f>_xlfn.XLOOKUP(A3001,compensation_cleaned!$A:$A,compensation_cleaned!$B:$B,"Missing")</f>
        <v>490195</v>
      </c>
      <c r="N3001">
        <f>_xlfn.XLOOKUP(A3001,compensation_cleaned!$A:$A,compensation_cleaned!$C:$C,"Missing")</f>
        <v>33807</v>
      </c>
      <c r="O3001" t="str">
        <f>_xlfn.XLOOKUP(A3001,compensation_cleaned!$A:$A,compensation_cleaned!$D:$D,"Missing")</f>
        <v>L1</v>
      </c>
      <c r="P3001">
        <f>_xlfn.XLOOKUP(A3001,engagement_pivot!$A:$A,engagement_pivot!$B:$B,"Missing")</f>
        <v>4</v>
      </c>
      <c r="Q3001" t="str">
        <f>IF(
  _xlfn.XLOOKUP(A3001, engagement_pivot!A:A, engagement_pivot!C:C, 0) &gt; 0,
  "Yes",
  "No"
)</f>
        <v>Yes</v>
      </c>
      <c r="R3001">
        <f t="shared" si="230"/>
        <v>42</v>
      </c>
      <c r="S3001" t="str">
        <f t="shared" si="231"/>
        <v>37+ months</v>
      </c>
      <c r="T3001">
        <f>_xlfn.XLOOKUP(A3001,performance_pivot!$A:$A,performance_pivot!$B:$B,"Missing")</f>
        <v>3</v>
      </c>
      <c r="U3001">
        <f>_xlfn.XLOOKUP(A3001,compensation_cleaned!$A:$A,compensation_cleaned!$F:$F,"Missing")</f>
        <v>499723.03723404254</v>
      </c>
      <c r="V3001" t="str">
        <f t="shared" si="232"/>
        <v>Below Avg Pay</v>
      </c>
      <c r="W3001" t="str">
        <f t="shared" si="233"/>
        <v>Low/Avg Performer</v>
      </c>
      <c r="Y3001" t="str">
        <f t="shared" si="234"/>
        <v>Low Pay &amp; Low Performance</v>
      </c>
    </row>
    <row r="3002" spans="1:25">
      <c r="A3002" s="7" t="s">
        <v>3188</v>
      </c>
      <c r="B3002" s="8" t="s">
        <v>19</v>
      </c>
      <c r="C3002" s="8">
        <v>42</v>
      </c>
      <c r="D3002" s="8" t="s">
        <v>20</v>
      </c>
      <c r="E3002" s="8" t="s">
        <v>26</v>
      </c>
      <c r="F3002" s="8" t="s">
        <v>27</v>
      </c>
      <c r="G3002" s="9">
        <v>44622</v>
      </c>
      <c r="H3002" s="8" t="s">
        <v>626</v>
      </c>
      <c r="I3002" s="8" t="s">
        <v>70</v>
      </c>
      <c r="J3002" s="10" t="s">
        <v>17</v>
      </c>
      <c r="K3002" t="str">
        <f>_xlfn.XLOOKUP(A3002,attrition_cleaned!$A:$A,attrition_cleaned!$B:$B,"Missing")</f>
        <v>Yes</v>
      </c>
      <c r="L3002" s="9">
        <v>45344</v>
      </c>
      <c r="M3002">
        <f>_xlfn.XLOOKUP(A3002,compensation_cleaned!$A:$A,compensation_cleaned!$B:$B,"Missing")</f>
        <v>414157</v>
      </c>
      <c r="N3002">
        <f>_xlfn.XLOOKUP(A3002,compensation_cleaned!$A:$A,compensation_cleaned!$C:$C,"Missing")</f>
        <v>29635</v>
      </c>
      <c r="O3002" t="str">
        <f>_xlfn.XLOOKUP(A3002,compensation_cleaned!$A:$A,compensation_cleaned!$D:$D,"Missing")</f>
        <v>L1</v>
      </c>
      <c r="P3002">
        <f>_xlfn.XLOOKUP(A3002,engagement_pivot!$A:$A,engagement_pivot!$B:$B,"Missing")</f>
        <v>1.5</v>
      </c>
      <c r="Q3002" t="str">
        <f>IF(
  _xlfn.XLOOKUP(A3002, engagement_pivot!A:A, engagement_pivot!C:C, 0) &gt; 0,
  "Yes",
  "No"
)</f>
        <v>Yes</v>
      </c>
      <c r="R3002">
        <f t="shared" si="230"/>
        <v>23</v>
      </c>
      <c r="S3002" t="str">
        <f t="shared" si="231"/>
        <v>13–36 months</v>
      </c>
      <c r="T3002">
        <f>_xlfn.XLOOKUP(A3002,performance_pivot!$A:$A,performance_pivot!$B:$B,"Missing")</f>
        <v>3.25</v>
      </c>
      <c r="U3002">
        <f>_xlfn.XLOOKUP(A3002,compensation_cleaned!$A:$A,compensation_cleaned!$F:$F,"Missing")</f>
        <v>499723.03723404254</v>
      </c>
      <c r="V3002" t="str">
        <f t="shared" si="232"/>
        <v>Below Avg Pay</v>
      </c>
      <c r="W3002" t="str">
        <f t="shared" si="233"/>
        <v>Low/Avg Performer</v>
      </c>
      <c r="Y3002" t="str">
        <f t="shared" si="234"/>
        <v>Low Pay &amp; Low Performance</v>
      </c>
    </row>
    <row r="3003" spans="1:25">
      <c r="A3003" s="11" t="s">
        <v>3189</v>
      </c>
      <c r="B3003" s="12" t="s">
        <v>11</v>
      </c>
      <c r="C3003" s="12">
        <v>40</v>
      </c>
      <c r="D3003" s="12" t="s">
        <v>20</v>
      </c>
      <c r="E3003" s="12" t="s">
        <v>13</v>
      </c>
      <c r="F3003" s="12" t="s">
        <v>14</v>
      </c>
      <c r="G3003" s="13">
        <v>44456</v>
      </c>
      <c r="H3003" s="12" t="s">
        <v>229</v>
      </c>
      <c r="I3003" s="12" t="s">
        <v>31</v>
      </c>
      <c r="J3003" s="14" t="s">
        <v>24</v>
      </c>
      <c r="K3003" t="str">
        <f>_xlfn.XLOOKUP(A3003,attrition_cleaned!$A:$A,attrition_cleaned!$B:$B,"Missing")</f>
        <v>Yes</v>
      </c>
      <c r="L3003" s="13">
        <v>45748</v>
      </c>
      <c r="M3003">
        <f>_xlfn.XLOOKUP(A3003,compensation_cleaned!$A:$A,compensation_cleaned!$B:$B,"Missing")</f>
        <v>1035551</v>
      </c>
      <c r="N3003">
        <f>_xlfn.XLOOKUP(A3003,compensation_cleaned!$A:$A,compensation_cleaned!$C:$C,"Missing")</f>
        <v>62462</v>
      </c>
      <c r="O3003" t="str">
        <f>_xlfn.XLOOKUP(A3003,compensation_cleaned!$A:$A,compensation_cleaned!$D:$D,"Missing")</f>
        <v>L3</v>
      </c>
      <c r="P3003">
        <f>_xlfn.XLOOKUP(A3003,engagement_pivot!$A:$A,engagement_pivot!$B:$B,"Missing")</f>
        <v>2.6666666666666665</v>
      </c>
      <c r="Q3003" t="str">
        <f>IF(
  _xlfn.XLOOKUP(A3003, engagement_pivot!A:A, engagement_pivot!C:C, 0) &gt; 0,
  "Yes",
  "No"
)</f>
        <v>Yes</v>
      </c>
      <c r="R3003">
        <f t="shared" si="230"/>
        <v>42</v>
      </c>
      <c r="S3003" t="str">
        <f t="shared" si="231"/>
        <v>37+ months</v>
      </c>
      <c r="T3003">
        <f>_xlfn.XLOOKUP(A3003,performance_pivot!$A:$A,performance_pivot!$B:$B,"Missing")</f>
        <v>3</v>
      </c>
      <c r="U3003">
        <f>_xlfn.XLOOKUP(A3003,compensation_cleaned!$A:$A,compensation_cleaned!$F:$F,"Missing")</f>
        <v>1044648.4727722772</v>
      </c>
      <c r="V3003" t="str">
        <f t="shared" si="232"/>
        <v>Below Avg Pay</v>
      </c>
      <c r="W3003" t="str">
        <f t="shared" si="233"/>
        <v>Low/Avg Performer</v>
      </c>
      <c r="Y3003" t="str">
        <f t="shared" si="234"/>
        <v>Low Pay &amp; Low Performance</v>
      </c>
    </row>
    <row r="3004" spans="1:25">
      <c r="A3004" s="7" t="s">
        <v>3190</v>
      </c>
      <c r="B3004" s="8" t="s">
        <v>19</v>
      </c>
      <c r="C3004" s="8">
        <v>32</v>
      </c>
      <c r="D3004" s="8" t="s">
        <v>20</v>
      </c>
      <c r="E3004" s="8" t="s">
        <v>26</v>
      </c>
      <c r="F3004" s="8" t="s">
        <v>58</v>
      </c>
      <c r="G3004" s="9">
        <v>43917</v>
      </c>
      <c r="H3004" s="8" t="s">
        <v>416</v>
      </c>
      <c r="I3004" s="8" t="s">
        <v>70</v>
      </c>
      <c r="J3004" s="10" t="s">
        <v>24</v>
      </c>
      <c r="K3004" t="str">
        <f>_xlfn.XLOOKUP(A3004,attrition_cleaned!$A:$A,attrition_cleaned!$B:$B,"Missing")</f>
        <v>No</v>
      </c>
      <c r="L3004" s="9"/>
      <c r="M3004">
        <f>_xlfn.XLOOKUP(A3004,compensation_cleaned!$A:$A,compensation_cleaned!$B:$B,"Missing")</f>
        <v>511816</v>
      </c>
      <c r="N3004">
        <f>_xlfn.XLOOKUP(A3004,compensation_cleaned!$A:$A,compensation_cleaned!$C:$C,"Missing")</f>
        <v>57575</v>
      </c>
      <c r="O3004" t="str">
        <f>_xlfn.XLOOKUP(A3004,compensation_cleaned!$A:$A,compensation_cleaned!$D:$D,"Missing")</f>
        <v>L1</v>
      </c>
      <c r="P3004">
        <f>_xlfn.XLOOKUP(A3004,engagement_pivot!$A:$A,engagement_pivot!$B:$B,"Missing")</f>
        <v>2.5</v>
      </c>
      <c r="Q3004" t="str">
        <f>IF(
  _xlfn.XLOOKUP(A3004, engagement_pivot!A:A, engagement_pivot!C:C, 0) &gt; 0,
  "Yes",
  "No"
)</f>
        <v>Yes</v>
      </c>
      <c r="R3004">
        <f t="shared" si="230"/>
        <v>45</v>
      </c>
      <c r="S3004" t="str">
        <f t="shared" si="231"/>
        <v>37+ months</v>
      </c>
      <c r="T3004">
        <f>_xlfn.XLOOKUP(A3004,performance_pivot!$A:$A,performance_pivot!$B:$B,"Missing")</f>
        <v>2.75</v>
      </c>
      <c r="U3004">
        <f>_xlfn.XLOOKUP(A3004,compensation_cleaned!$A:$A,compensation_cleaned!$F:$F,"Missing")</f>
        <v>499723.03723404254</v>
      </c>
      <c r="V3004" t="str">
        <f t="shared" si="232"/>
        <v>Above Avg Pay</v>
      </c>
      <c r="W3004" t="str">
        <f t="shared" si="233"/>
        <v>Low/Avg Performer</v>
      </c>
      <c r="Y3004" t="str">
        <f t="shared" si="234"/>
        <v>Overpaid Low Performer</v>
      </c>
    </row>
    <row r="3005" spans="1:25">
      <c r="A3005" s="11" t="s">
        <v>3191</v>
      </c>
      <c r="B3005" s="12" t="s">
        <v>19</v>
      </c>
      <c r="C3005" s="12">
        <v>37</v>
      </c>
      <c r="D3005" s="12" t="s">
        <v>12</v>
      </c>
      <c r="E3005" s="12" t="s">
        <v>37</v>
      </c>
      <c r="F3005" s="12" t="s">
        <v>43</v>
      </c>
      <c r="G3005" s="13">
        <v>42743</v>
      </c>
      <c r="H3005" s="12" t="s">
        <v>131</v>
      </c>
      <c r="I3005" s="12" t="s">
        <v>23</v>
      </c>
      <c r="J3005" s="14" t="s">
        <v>17</v>
      </c>
      <c r="K3005" t="str">
        <f>_xlfn.XLOOKUP(A3005,attrition_cleaned!$A:$A,attrition_cleaned!$B:$B,"Missing")</f>
        <v>No</v>
      </c>
      <c r="L3005" s="13"/>
      <c r="M3005">
        <f>_xlfn.XLOOKUP(A3005,compensation_cleaned!$A:$A,compensation_cleaned!$B:$B,"Missing")</f>
        <v>1069552</v>
      </c>
      <c r="N3005">
        <f>_xlfn.XLOOKUP(A3005,compensation_cleaned!$A:$A,compensation_cleaned!$C:$C,"Missing")</f>
        <v>144478</v>
      </c>
      <c r="O3005" t="str">
        <f>_xlfn.XLOOKUP(A3005,compensation_cleaned!$A:$A,compensation_cleaned!$D:$D,"Missing")</f>
        <v>L3</v>
      </c>
      <c r="P3005">
        <f>_xlfn.XLOOKUP(A3005,engagement_pivot!$A:$A,engagement_pivot!$B:$B,"Missing")</f>
        <v>3</v>
      </c>
      <c r="Q3005" t="str">
        <f>IF(
  _xlfn.XLOOKUP(A3005, engagement_pivot!A:A, engagement_pivot!C:C, 0) &gt; 0,
  "Yes",
  "No"
)</f>
        <v>Yes</v>
      </c>
      <c r="R3005">
        <f t="shared" si="230"/>
        <v>83</v>
      </c>
      <c r="S3005" t="str">
        <f t="shared" si="231"/>
        <v>37+ months</v>
      </c>
      <c r="T3005">
        <f>_xlfn.XLOOKUP(A3005,performance_pivot!$A:$A,performance_pivot!$B:$B,"Missing")</f>
        <v>3</v>
      </c>
      <c r="U3005">
        <f>_xlfn.XLOOKUP(A3005,compensation_cleaned!$A:$A,compensation_cleaned!$F:$F,"Missing")</f>
        <v>1044648.4727722772</v>
      </c>
      <c r="V3005" t="str">
        <f t="shared" si="232"/>
        <v>Above Avg Pay</v>
      </c>
      <c r="W3005" t="str">
        <f t="shared" si="233"/>
        <v>Low/Avg Performer</v>
      </c>
      <c r="Y3005" t="str">
        <f t="shared" si="234"/>
        <v>Overpaid Low Performer</v>
      </c>
    </row>
    <row r="3006" spans="1:25">
      <c r="A3006" s="7" t="s">
        <v>3192</v>
      </c>
      <c r="B3006" s="8" t="s">
        <v>11</v>
      </c>
      <c r="C3006" s="8">
        <v>23</v>
      </c>
      <c r="D3006" s="8" t="s">
        <v>20</v>
      </c>
      <c r="E3006" s="8" t="s">
        <v>37</v>
      </c>
      <c r="F3006" s="8" t="s">
        <v>43</v>
      </c>
      <c r="G3006" s="9">
        <v>44224</v>
      </c>
      <c r="H3006" s="8" t="s">
        <v>265</v>
      </c>
      <c r="I3006" s="8" t="s">
        <v>70</v>
      </c>
      <c r="J3006" s="10" t="s">
        <v>24</v>
      </c>
      <c r="K3006" t="str">
        <f>_xlfn.XLOOKUP(A3006,attrition_cleaned!$A:$A,attrition_cleaned!$B:$B,"Missing")</f>
        <v>Yes</v>
      </c>
      <c r="L3006" s="9">
        <v>45741</v>
      </c>
      <c r="M3006">
        <f>_xlfn.XLOOKUP(A3006,compensation_cleaned!$A:$A,compensation_cleaned!$B:$B,"Missing")</f>
        <v>1355760</v>
      </c>
      <c r="N3006">
        <f>_xlfn.XLOOKUP(A3006,compensation_cleaned!$A:$A,compensation_cleaned!$C:$C,"Missing")</f>
        <v>101623</v>
      </c>
      <c r="O3006" t="str">
        <f>_xlfn.XLOOKUP(A3006,compensation_cleaned!$A:$A,compensation_cleaned!$D:$D,"Missing")</f>
        <v>L4</v>
      </c>
      <c r="P3006">
        <f>_xlfn.XLOOKUP(A3006,engagement_pivot!$A:$A,engagement_pivot!$B:$B,"Missing")</f>
        <v>3</v>
      </c>
      <c r="Q3006" t="str">
        <f>IF(
  _xlfn.XLOOKUP(A3006, engagement_pivot!A:A, engagement_pivot!C:C, 0) &gt; 0,
  "Yes",
  "No"
)</f>
        <v>Yes</v>
      </c>
      <c r="R3006">
        <f t="shared" si="230"/>
        <v>49</v>
      </c>
      <c r="S3006" t="str">
        <f t="shared" si="231"/>
        <v>37+ months</v>
      </c>
      <c r="T3006">
        <f>_xlfn.XLOOKUP(A3006,performance_pivot!$A:$A,performance_pivot!$B:$B,"Missing")</f>
        <v>3.5</v>
      </c>
      <c r="U3006">
        <f>_xlfn.XLOOKUP(A3006,compensation_cleaned!$A:$A,compensation_cleaned!$F:$F,"Missing")</f>
        <v>1044648.4727722772</v>
      </c>
      <c r="V3006" t="str">
        <f t="shared" si="232"/>
        <v>Above Avg Pay</v>
      </c>
      <c r="W3006" t="str">
        <f t="shared" si="233"/>
        <v>Low/Avg Performer</v>
      </c>
      <c r="Y3006" t="str">
        <f t="shared" si="234"/>
        <v>Overpaid Low Performer</v>
      </c>
    </row>
    <row r="3007" spans="1:25">
      <c r="A3007" s="11" t="s">
        <v>3193</v>
      </c>
      <c r="B3007" s="12" t="s">
        <v>19</v>
      </c>
      <c r="C3007" s="12">
        <v>41</v>
      </c>
      <c r="D3007" s="12" t="s">
        <v>12</v>
      </c>
      <c r="E3007" s="12" t="s">
        <v>49</v>
      </c>
      <c r="F3007" s="12" t="s">
        <v>68</v>
      </c>
      <c r="G3007" s="13">
        <v>43384</v>
      </c>
      <c r="H3007" s="12" t="s">
        <v>449</v>
      </c>
      <c r="I3007" s="12" t="s">
        <v>45</v>
      </c>
      <c r="J3007" s="14" t="s">
        <v>24</v>
      </c>
      <c r="K3007" t="str">
        <f>_xlfn.XLOOKUP(A3007,attrition_cleaned!$A:$A,attrition_cleaned!$B:$B,"Missing")</f>
        <v>No</v>
      </c>
      <c r="L3007" s="13"/>
      <c r="M3007">
        <f>_xlfn.XLOOKUP(A3007,compensation_cleaned!$A:$A,compensation_cleaned!$B:$B,"Missing")</f>
        <v>1599831</v>
      </c>
      <c r="N3007">
        <f>_xlfn.XLOOKUP(A3007,compensation_cleaned!$A:$A,compensation_cleaned!$C:$C,"Missing")</f>
        <v>201638</v>
      </c>
      <c r="O3007" t="str">
        <f>_xlfn.XLOOKUP(A3007,compensation_cleaned!$A:$A,compensation_cleaned!$D:$D,"Missing")</f>
        <v>L4</v>
      </c>
      <c r="P3007">
        <f>_xlfn.XLOOKUP(A3007,engagement_pivot!$A:$A,engagement_pivot!$B:$B,"Missing")</f>
        <v>3.6666666666666665</v>
      </c>
      <c r="Q3007" t="str">
        <f>IF(
  _xlfn.XLOOKUP(A3007, engagement_pivot!A:A, engagement_pivot!C:C, 0) &gt; 0,
  "Yes",
  "No"
)</f>
        <v>Yes</v>
      </c>
      <c r="R3007">
        <f t="shared" si="230"/>
        <v>62</v>
      </c>
      <c r="S3007" t="str">
        <f t="shared" si="231"/>
        <v>37+ months</v>
      </c>
      <c r="T3007">
        <f>_xlfn.XLOOKUP(A3007,performance_pivot!$A:$A,performance_pivot!$B:$B,"Missing")</f>
        <v>3.5</v>
      </c>
      <c r="U3007">
        <f>_xlfn.XLOOKUP(A3007,compensation_cleaned!$A:$A,compensation_cleaned!$F:$F,"Missing")</f>
        <v>1044648.4727722772</v>
      </c>
      <c r="V3007" t="str">
        <f t="shared" si="232"/>
        <v>Above Avg Pay</v>
      </c>
      <c r="W3007" t="str">
        <f t="shared" si="233"/>
        <v>Low/Avg Performer</v>
      </c>
      <c r="Y3007" t="str">
        <f t="shared" si="234"/>
        <v>Overpaid Low Performer</v>
      </c>
    </row>
    <row r="3008" spans="1:25">
      <c r="A3008" s="7" t="s">
        <v>3194</v>
      </c>
      <c r="B3008" s="8" t="s">
        <v>19</v>
      </c>
      <c r="C3008" s="8">
        <v>23</v>
      </c>
      <c r="D3008" s="8" t="s">
        <v>12</v>
      </c>
      <c r="E3008" s="8" t="s">
        <v>49</v>
      </c>
      <c r="F3008" s="8" t="s">
        <v>68</v>
      </c>
      <c r="G3008" s="9">
        <v>43809</v>
      </c>
      <c r="H3008" s="8" t="s">
        <v>220</v>
      </c>
      <c r="I3008" s="8" t="s">
        <v>16</v>
      </c>
      <c r="J3008" s="10" t="s">
        <v>24</v>
      </c>
      <c r="K3008" t="str">
        <f>_xlfn.XLOOKUP(A3008,attrition_cleaned!$A:$A,attrition_cleaned!$B:$B,"Missing")</f>
        <v>No</v>
      </c>
      <c r="L3008" s="9"/>
      <c r="M3008">
        <f>_xlfn.XLOOKUP(A3008,compensation_cleaned!$A:$A,compensation_cleaned!$B:$B,"Missing")</f>
        <v>1194781</v>
      </c>
      <c r="N3008">
        <f>_xlfn.XLOOKUP(A3008,compensation_cleaned!$A:$A,compensation_cleaned!$C:$C,"Missing")</f>
        <v>73582</v>
      </c>
      <c r="O3008" t="str">
        <f>_xlfn.XLOOKUP(A3008,compensation_cleaned!$A:$A,compensation_cleaned!$D:$D,"Missing")</f>
        <v>L3</v>
      </c>
      <c r="P3008">
        <f>_xlfn.XLOOKUP(A3008,engagement_pivot!$A:$A,engagement_pivot!$B:$B,"Missing")</f>
        <v>3.3333333333333335</v>
      </c>
      <c r="Q3008" t="str">
        <f>IF(
  _xlfn.XLOOKUP(A3008, engagement_pivot!A:A, engagement_pivot!C:C, 0) &gt; 0,
  "Yes",
  "No"
)</f>
        <v>Yes</v>
      </c>
      <c r="R3008">
        <f t="shared" si="230"/>
        <v>48</v>
      </c>
      <c r="S3008" t="str">
        <f t="shared" si="231"/>
        <v>37+ months</v>
      </c>
      <c r="T3008">
        <f>_xlfn.XLOOKUP(A3008,performance_pivot!$A:$A,performance_pivot!$B:$B,"Missing")</f>
        <v>3</v>
      </c>
      <c r="U3008">
        <f>_xlfn.XLOOKUP(A3008,compensation_cleaned!$A:$A,compensation_cleaned!$F:$F,"Missing")</f>
        <v>1044648.4727722772</v>
      </c>
      <c r="V3008" t="str">
        <f t="shared" si="232"/>
        <v>Above Avg Pay</v>
      </c>
      <c r="W3008" t="str">
        <f t="shared" si="233"/>
        <v>Low/Avg Performer</v>
      </c>
      <c r="Y3008" t="str">
        <f t="shared" si="234"/>
        <v>Overpaid Low Performer</v>
      </c>
    </row>
    <row r="3009" spans="1:25">
      <c r="A3009" s="11" t="s">
        <v>3195</v>
      </c>
      <c r="B3009" s="12" t="s">
        <v>19</v>
      </c>
      <c r="C3009" s="12">
        <v>28</v>
      </c>
      <c r="D3009" s="12" t="s">
        <v>20</v>
      </c>
      <c r="E3009" s="12" t="s">
        <v>37</v>
      </c>
      <c r="F3009" s="12" t="s">
        <v>38</v>
      </c>
      <c r="G3009" s="13">
        <v>44410</v>
      </c>
      <c r="H3009" s="12" t="s">
        <v>338</v>
      </c>
      <c r="I3009" s="12" t="s">
        <v>56</v>
      </c>
      <c r="J3009" s="14" t="s">
        <v>24</v>
      </c>
      <c r="K3009" t="str">
        <f>_xlfn.XLOOKUP(A3009,attrition_cleaned!$A:$A,attrition_cleaned!$B:$B,"Missing")</f>
        <v>No</v>
      </c>
      <c r="L3009" s="13"/>
      <c r="M3009">
        <f>_xlfn.XLOOKUP(A3009,compensation_cleaned!$A:$A,compensation_cleaned!$B:$B,"Missing")</f>
        <v>803509</v>
      </c>
      <c r="N3009">
        <f>_xlfn.XLOOKUP(A3009,compensation_cleaned!$A:$A,compensation_cleaned!$C:$C,"Missing")</f>
        <v>73513</v>
      </c>
      <c r="O3009" t="str">
        <f>_xlfn.XLOOKUP(A3009,compensation_cleaned!$A:$A,compensation_cleaned!$D:$D,"Missing")</f>
        <v>L2</v>
      </c>
      <c r="P3009">
        <f>_xlfn.XLOOKUP(A3009,engagement_pivot!$A:$A,engagement_pivot!$B:$B,"Missing")</f>
        <v>3.6666666666666665</v>
      </c>
      <c r="Q3009" t="str">
        <f>IF(
  _xlfn.XLOOKUP(A3009, engagement_pivot!A:A, engagement_pivot!C:C, 0) &gt; 0,
  "Yes",
  "No"
)</f>
        <v>Yes</v>
      </c>
      <c r="R3009">
        <f t="shared" si="230"/>
        <v>28</v>
      </c>
      <c r="S3009" t="str">
        <f t="shared" si="231"/>
        <v>13–36 months</v>
      </c>
      <c r="T3009">
        <f>_xlfn.XLOOKUP(A3009,performance_pivot!$A:$A,performance_pivot!$B:$B,"Missing")</f>
        <v>3.5</v>
      </c>
      <c r="U3009">
        <f>_xlfn.XLOOKUP(A3009,compensation_cleaned!$A:$A,compensation_cleaned!$F:$F,"Missing")</f>
        <v>746435.40070921986</v>
      </c>
      <c r="V3009" t="str">
        <f t="shared" si="232"/>
        <v>Above Avg Pay</v>
      </c>
      <c r="W3009" t="str">
        <f t="shared" si="233"/>
        <v>Low/Avg Performer</v>
      </c>
      <c r="Y3009" t="str">
        <f t="shared" si="234"/>
        <v>Overpaid Low Performer</v>
      </c>
    </row>
    <row r="3010" spans="1:25">
      <c r="A3010" s="7" t="s">
        <v>3196</v>
      </c>
      <c r="B3010" s="8" t="s">
        <v>11</v>
      </c>
      <c r="C3010" s="8">
        <v>44</v>
      </c>
      <c r="D3010" s="8" t="s">
        <v>20</v>
      </c>
      <c r="E3010" s="8" t="s">
        <v>37</v>
      </c>
      <c r="F3010" s="8" t="s">
        <v>43</v>
      </c>
      <c r="G3010" s="9">
        <v>45235</v>
      </c>
      <c r="H3010" s="8" t="s">
        <v>555</v>
      </c>
      <c r="I3010" s="8" t="s">
        <v>45</v>
      </c>
      <c r="J3010" s="10" t="s">
        <v>24</v>
      </c>
      <c r="K3010" t="str">
        <f>_xlfn.XLOOKUP(A3010,attrition_cleaned!$A:$A,attrition_cleaned!$B:$B,"Missing")</f>
        <v>No</v>
      </c>
      <c r="L3010" s="9"/>
      <c r="M3010">
        <f>_xlfn.XLOOKUP(A3010,compensation_cleaned!$A:$A,compensation_cleaned!$B:$B,"Missing")</f>
        <v>649921</v>
      </c>
      <c r="N3010">
        <f>_xlfn.XLOOKUP(A3010,compensation_cleaned!$A:$A,compensation_cleaned!$C:$C,"Missing")</f>
        <v>48229</v>
      </c>
      <c r="O3010" t="str">
        <f>_xlfn.XLOOKUP(A3010,compensation_cleaned!$A:$A,compensation_cleaned!$D:$D,"Missing")</f>
        <v>L2</v>
      </c>
      <c r="P3010">
        <f>_xlfn.XLOOKUP(A3010,engagement_pivot!$A:$A,engagement_pivot!$B:$B,"Missing")</f>
        <v>2</v>
      </c>
      <c r="Q3010" t="str">
        <f>IF(
  _xlfn.XLOOKUP(A3010, engagement_pivot!A:A, engagement_pivot!C:C, 0) &gt; 0,
  "Yes",
  "No"
)</f>
        <v>Yes</v>
      </c>
      <c r="R3010">
        <f t="shared" si="230"/>
        <v>1</v>
      </c>
      <c r="S3010" t="str">
        <f t="shared" si="231"/>
        <v>0–12 months</v>
      </c>
      <c r="T3010">
        <f>_xlfn.XLOOKUP(A3010,performance_pivot!$A:$A,performance_pivot!$B:$B,"Missing")</f>
        <v>3</v>
      </c>
      <c r="U3010">
        <f>_xlfn.XLOOKUP(A3010,compensation_cleaned!$A:$A,compensation_cleaned!$F:$F,"Missing")</f>
        <v>746435.40070921986</v>
      </c>
      <c r="V3010" t="str">
        <f t="shared" si="232"/>
        <v>Below Avg Pay</v>
      </c>
      <c r="W3010" t="str">
        <f t="shared" si="233"/>
        <v>Low/Avg Performer</v>
      </c>
      <c r="Y3010" t="str">
        <f t="shared" si="234"/>
        <v>Low Pay &amp; Low Performance</v>
      </c>
    </row>
    <row r="3011" spans="1:25">
      <c r="A3011" s="11" t="s">
        <v>3197</v>
      </c>
      <c r="B3011" s="12" t="s">
        <v>19</v>
      </c>
      <c r="C3011" s="12">
        <v>24</v>
      </c>
      <c r="D3011" s="12" t="s">
        <v>20</v>
      </c>
      <c r="E3011" s="12" t="s">
        <v>13</v>
      </c>
      <c r="F3011" s="12" t="s">
        <v>14</v>
      </c>
      <c r="G3011" s="13">
        <v>42844</v>
      </c>
      <c r="H3011" s="12" t="s">
        <v>247</v>
      </c>
      <c r="I3011" s="12" t="s">
        <v>70</v>
      </c>
      <c r="J3011" s="14" t="s">
        <v>24</v>
      </c>
      <c r="K3011" t="str">
        <f>_xlfn.XLOOKUP(A3011,attrition_cleaned!$A:$A,attrition_cleaned!$B:$B,"Missing")</f>
        <v>No</v>
      </c>
      <c r="L3011" s="13"/>
      <c r="M3011">
        <f>_xlfn.XLOOKUP(A3011,compensation_cleaned!$A:$A,compensation_cleaned!$B:$B,"Missing")</f>
        <v>868823</v>
      </c>
      <c r="N3011">
        <f>_xlfn.XLOOKUP(A3011,compensation_cleaned!$A:$A,compensation_cleaned!$C:$C,"Missing")</f>
        <v>69086</v>
      </c>
      <c r="O3011" t="str">
        <f>_xlfn.XLOOKUP(A3011,compensation_cleaned!$A:$A,compensation_cleaned!$D:$D,"Missing")</f>
        <v>L2</v>
      </c>
      <c r="P3011">
        <f>_xlfn.XLOOKUP(A3011,engagement_pivot!$A:$A,engagement_pivot!$B:$B,"Missing")</f>
        <v>3.3333333333333335</v>
      </c>
      <c r="Q3011" t="str">
        <f>IF(
  _xlfn.XLOOKUP(A3011, engagement_pivot!A:A, engagement_pivot!C:C, 0) &gt; 0,
  "Yes",
  "No"
)</f>
        <v>Yes</v>
      </c>
      <c r="R3011">
        <f t="shared" ref="R3011:R3074" si="235">IF(K3011="Yes",DATEDIF(G3011,L3011,"M"),DATEDIF(G3011,DATE(2023,12,31),"M"))</f>
        <v>80</v>
      </c>
      <c r="S3011" t="str">
        <f t="shared" ref="S3011:S3074" si="236">IF(R3011&lt;=12,"0–12 months",
 IF(R3011&lt;=36,"13–36 months","37+ months"))</f>
        <v>37+ months</v>
      </c>
      <c r="T3011">
        <f>_xlfn.XLOOKUP(A3011,performance_pivot!$A:$A,performance_pivot!$B:$B,"Missing")</f>
        <v>4</v>
      </c>
      <c r="U3011">
        <f>_xlfn.XLOOKUP(A3011,compensation_cleaned!$A:$A,compensation_cleaned!$F:$F,"Missing")</f>
        <v>746435.40070921986</v>
      </c>
      <c r="V3011" t="str">
        <f t="shared" ref="V3011:V3074" si="237">IF(M3011&gt;U3011,"Above Avg Pay","Below Avg Pay")</f>
        <v>Above Avg Pay</v>
      </c>
      <c r="W3011" t="str">
        <f t="shared" ref="W3011:W3074" si="238">IF(T3011&gt;=4,"High Performer","Low/Avg Performer")</f>
        <v>High Performer</v>
      </c>
      <c r="Y3011" t="str">
        <f t="shared" si="234"/>
        <v>Well Aligned</v>
      </c>
    </row>
    <row r="3012" spans="1:25">
      <c r="A3012" s="7" t="s">
        <v>3198</v>
      </c>
      <c r="B3012" s="8" t="s">
        <v>11</v>
      </c>
      <c r="C3012" s="8">
        <v>34</v>
      </c>
      <c r="D3012" s="8" t="s">
        <v>12</v>
      </c>
      <c r="E3012" s="8" t="s">
        <v>13</v>
      </c>
      <c r="F3012" s="8" t="s">
        <v>21</v>
      </c>
      <c r="G3012" s="9">
        <v>45177</v>
      </c>
      <c r="H3012" s="8" t="s">
        <v>353</v>
      </c>
      <c r="I3012" s="8" t="s">
        <v>16</v>
      </c>
      <c r="J3012" s="10" t="s">
        <v>24</v>
      </c>
      <c r="K3012" t="str">
        <f>_xlfn.XLOOKUP(A3012,attrition_cleaned!$A:$A,attrition_cleaned!$B:$B,"Missing")</f>
        <v>No</v>
      </c>
      <c r="L3012" s="9"/>
      <c r="M3012">
        <f>_xlfn.XLOOKUP(A3012,compensation_cleaned!$A:$A,compensation_cleaned!$B:$B,"Missing")</f>
        <v>2133963</v>
      </c>
      <c r="N3012">
        <f>_xlfn.XLOOKUP(A3012,compensation_cleaned!$A:$A,compensation_cleaned!$C:$C,"Missing")</f>
        <v>108261</v>
      </c>
      <c r="O3012" t="str">
        <f>_xlfn.XLOOKUP(A3012,compensation_cleaned!$A:$A,compensation_cleaned!$D:$D,"Missing")</f>
        <v>L5</v>
      </c>
      <c r="P3012">
        <f>_xlfn.XLOOKUP(A3012,engagement_pivot!$A:$A,engagement_pivot!$B:$B,"Missing")</f>
        <v>3.3333333333333335</v>
      </c>
      <c r="Q3012" t="str">
        <f>IF(
  _xlfn.XLOOKUP(A3012, engagement_pivot!A:A, engagement_pivot!C:C, 0) &gt; 0,
  "Yes",
  "No"
)</f>
        <v>Yes</v>
      </c>
      <c r="R3012">
        <f t="shared" si="235"/>
        <v>3</v>
      </c>
      <c r="S3012" t="str">
        <f t="shared" si="236"/>
        <v>0–12 months</v>
      </c>
      <c r="T3012">
        <f>_xlfn.XLOOKUP(A3012,performance_pivot!$A:$A,performance_pivot!$B:$B,"Missing")</f>
        <v>4</v>
      </c>
      <c r="U3012">
        <f>_xlfn.XLOOKUP(A3012,compensation_cleaned!$A:$A,compensation_cleaned!$F:$F,"Missing")</f>
        <v>1044648.4727722772</v>
      </c>
      <c r="V3012" t="str">
        <f t="shared" si="237"/>
        <v>Above Avg Pay</v>
      </c>
      <c r="W3012" t="str">
        <f t="shared" si="238"/>
        <v>High Performer</v>
      </c>
      <c r="Y3012" t="str">
        <f t="shared" ref="Y3012:Y3075" si="239">IF(
 AND(V3012="Above Avg Pay",W3012="High Performer"),"Well Aligned",
 IF(
  AND(V3012="Below Avg Pay",W3012="High Performer"),"Underpaid High Performer",
  IF(
   AND(V3012="Above Avg Pay",W3012="Low/Avg Performer"),"Overpaid Low Performer",
   "Low Pay &amp; Low Performance"
  )
 )
)</f>
        <v>Well Aligned</v>
      </c>
    </row>
    <row r="3013" spans="1:25">
      <c r="A3013" s="11" t="s">
        <v>3199</v>
      </c>
      <c r="B3013" s="12" t="s">
        <v>19</v>
      </c>
      <c r="C3013" s="12">
        <v>31</v>
      </c>
      <c r="D3013" s="12" t="s">
        <v>12</v>
      </c>
      <c r="E3013" s="12" t="s">
        <v>26</v>
      </c>
      <c r="F3013" s="12" t="s">
        <v>27</v>
      </c>
      <c r="G3013" s="13">
        <v>43984</v>
      </c>
      <c r="H3013" s="12" t="s">
        <v>128</v>
      </c>
      <c r="I3013" s="12" t="s">
        <v>45</v>
      </c>
      <c r="J3013" s="14" t="s">
        <v>17</v>
      </c>
      <c r="K3013" t="str">
        <f>_xlfn.XLOOKUP(A3013,attrition_cleaned!$A:$A,attrition_cleaned!$B:$B,"Missing")</f>
        <v>No</v>
      </c>
      <c r="L3013" s="13"/>
      <c r="M3013">
        <f>_xlfn.XLOOKUP(A3013,compensation_cleaned!$A:$A,compensation_cleaned!$B:$B,"Missing")</f>
        <v>1176086</v>
      </c>
      <c r="N3013">
        <f>_xlfn.XLOOKUP(A3013,compensation_cleaned!$A:$A,compensation_cleaned!$C:$C,"Missing")</f>
        <v>89168</v>
      </c>
      <c r="O3013" t="str">
        <f>_xlfn.XLOOKUP(A3013,compensation_cleaned!$A:$A,compensation_cleaned!$D:$D,"Missing")</f>
        <v>L3</v>
      </c>
      <c r="P3013">
        <f>_xlfn.XLOOKUP(A3013,engagement_pivot!$A:$A,engagement_pivot!$B:$B,"Missing")</f>
        <v>2</v>
      </c>
      <c r="Q3013" t="str">
        <f>IF(
  _xlfn.XLOOKUP(A3013, engagement_pivot!A:A, engagement_pivot!C:C, 0) &gt; 0,
  "Yes",
  "No"
)</f>
        <v>Yes</v>
      </c>
      <c r="R3013">
        <f t="shared" si="235"/>
        <v>42</v>
      </c>
      <c r="S3013" t="str">
        <f t="shared" si="236"/>
        <v>37+ months</v>
      </c>
      <c r="T3013">
        <f>_xlfn.XLOOKUP(A3013,performance_pivot!$A:$A,performance_pivot!$B:$B,"Missing")</f>
        <v>4</v>
      </c>
      <c r="U3013">
        <f>_xlfn.XLOOKUP(A3013,compensation_cleaned!$A:$A,compensation_cleaned!$F:$F,"Missing")</f>
        <v>1044648.4727722772</v>
      </c>
      <c r="V3013" t="str">
        <f t="shared" si="237"/>
        <v>Above Avg Pay</v>
      </c>
      <c r="W3013" t="str">
        <f t="shared" si="238"/>
        <v>High Performer</v>
      </c>
      <c r="Y3013" t="str">
        <f t="shared" si="239"/>
        <v>Well Aligned</v>
      </c>
    </row>
    <row r="3014" spans="1:25">
      <c r="A3014" s="7" t="s">
        <v>3200</v>
      </c>
      <c r="B3014" s="8" t="s">
        <v>19</v>
      </c>
      <c r="C3014" s="8">
        <v>42</v>
      </c>
      <c r="D3014" s="8" t="s">
        <v>20</v>
      </c>
      <c r="E3014" s="8" t="s">
        <v>49</v>
      </c>
      <c r="F3014" s="8" t="s">
        <v>50</v>
      </c>
      <c r="G3014" s="9">
        <v>44805</v>
      </c>
      <c r="H3014" s="8" t="s">
        <v>263</v>
      </c>
      <c r="I3014" s="8" t="s">
        <v>45</v>
      </c>
      <c r="J3014" s="10" t="s">
        <v>17</v>
      </c>
      <c r="K3014" t="str">
        <f>_xlfn.XLOOKUP(A3014,attrition_cleaned!$A:$A,attrition_cleaned!$B:$B,"Missing")</f>
        <v>No</v>
      </c>
      <c r="L3014" s="9"/>
      <c r="M3014">
        <f>_xlfn.XLOOKUP(A3014,compensation_cleaned!$A:$A,compensation_cleaned!$B:$B,"Missing")</f>
        <v>540461</v>
      </c>
      <c r="N3014">
        <f>_xlfn.XLOOKUP(A3014,compensation_cleaned!$A:$A,compensation_cleaned!$C:$C,"Missing")</f>
        <v>37882</v>
      </c>
      <c r="O3014" t="str">
        <f>_xlfn.XLOOKUP(A3014,compensation_cleaned!$A:$A,compensation_cleaned!$D:$D,"Missing")</f>
        <v>L1</v>
      </c>
      <c r="P3014">
        <f>_xlfn.XLOOKUP(A3014,engagement_pivot!$A:$A,engagement_pivot!$B:$B,"Missing")</f>
        <v>3.5</v>
      </c>
      <c r="Q3014" t="str">
        <f>IF(
  _xlfn.XLOOKUP(A3014, engagement_pivot!A:A, engagement_pivot!C:C, 0) &gt; 0,
  "Yes",
  "No"
)</f>
        <v>Yes</v>
      </c>
      <c r="R3014">
        <f t="shared" si="235"/>
        <v>15</v>
      </c>
      <c r="S3014" t="str">
        <f t="shared" si="236"/>
        <v>13–36 months</v>
      </c>
      <c r="T3014">
        <f>_xlfn.XLOOKUP(A3014,performance_pivot!$A:$A,performance_pivot!$B:$B,"Missing")</f>
        <v>3.5</v>
      </c>
      <c r="U3014">
        <f>_xlfn.XLOOKUP(A3014,compensation_cleaned!$A:$A,compensation_cleaned!$F:$F,"Missing")</f>
        <v>499723.03723404254</v>
      </c>
      <c r="V3014" t="str">
        <f t="shared" si="237"/>
        <v>Above Avg Pay</v>
      </c>
      <c r="W3014" t="str">
        <f t="shared" si="238"/>
        <v>Low/Avg Performer</v>
      </c>
      <c r="Y3014" t="str">
        <f t="shared" si="239"/>
        <v>Overpaid Low Performer</v>
      </c>
    </row>
    <row r="3015" spans="1:25">
      <c r="A3015" s="11" t="s">
        <v>3201</v>
      </c>
      <c r="B3015" s="12" t="s">
        <v>19</v>
      </c>
      <c r="C3015" s="12">
        <v>34</v>
      </c>
      <c r="D3015" s="12" t="s">
        <v>12</v>
      </c>
      <c r="E3015" s="12" t="s">
        <v>37</v>
      </c>
      <c r="F3015" s="12" t="s">
        <v>38</v>
      </c>
      <c r="G3015" s="13">
        <v>43372</v>
      </c>
      <c r="H3015" s="12" t="s">
        <v>126</v>
      </c>
      <c r="I3015" s="12" t="s">
        <v>23</v>
      </c>
      <c r="J3015" s="14" t="s">
        <v>24</v>
      </c>
      <c r="K3015" t="str">
        <f>_xlfn.XLOOKUP(A3015,attrition_cleaned!$A:$A,attrition_cleaned!$B:$B,"Missing")</f>
        <v>No</v>
      </c>
      <c r="L3015" s="13"/>
      <c r="M3015">
        <f>_xlfn.XLOOKUP(A3015,compensation_cleaned!$A:$A,compensation_cleaned!$B:$B,"Missing")</f>
        <v>620663</v>
      </c>
      <c r="N3015">
        <f>_xlfn.XLOOKUP(A3015,compensation_cleaned!$A:$A,compensation_cleaned!$C:$C,"Missing")</f>
        <v>76216</v>
      </c>
      <c r="O3015" t="str">
        <f>_xlfn.XLOOKUP(A3015,compensation_cleaned!$A:$A,compensation_cleaned!$D:$D,"Missing")</f>
        <v>L2</v>
      </c>
      <c r="P3015">
        <f>_xlfn.XLOOKUP(A3015,engagement_pivot!$A:$A,engagement_pivot!$B:$B,"Missing")</f>
        <v>3.5</v>
      </c>
      <c r="Q3015" t="str">
        <f>IF(
  _xlfn.XLOOKUP(A3015, engagement_pivot!A:A, engagement_pivot!C:C, 0) &gt; 0,
  "Yes",
  "No"
)</f>
        <v>Yes</v>
      </c>
      <c r="R3015">
        <f t="shared" si="235"/>
        <v>63</v>
      </c>
      <c r="S3015" t="str">
        <f t="shared" si="236"/>
        <v>37+ months</v>
      </c>
      <c r="T3015">
        <f>_xlfn.XLOOKUP(A3015,performance_pivot!$A:$A,performance_pivot!$B:$B,"Missing")</f>
        <v>4</v>
      </c>
      <c r="U3015">
        <f>_xlfn.XLOOKUP(A3015,compensation_cleaned!$A:$A,compensation_cleaned!$F:$F,"Missing")</f>
        <v>746435.40070921986</v>
      </c>
      <c r="V3015" t="str">
        <f t="shared" si="237"/>
        <v>Below Avg Pay</v>
      </c>
      <c r="W3015" t="str">
        <f t="shared" si="238"/>
        <v>High Performer</v>
      </c>
      <c r="Y3015" t="str">
        <f t="shared" si="239"/>
        <v>Underpaid High Performer</v>
      </c>
    </row>
    <row r="3016" spans="1:25">
      <c r="A3016" s="7" t="s">
        <v>3202</v>
      </c>
      <c r="B3016" s="8" t="s">
        <v>19</v>
      </c>
      <c r="C3016" s="8">
        <v>38</v>
      </c>
      <c r="D3016" s="8" t="s">
        <v>12</v>
      </c>
      <c r="E3016" s="8" t="s">
        <v>49</v>
      </c>
      <c r="F3016" s="8" t="s">
        <v>65</v>
      </c>
      <c r="G3016" s="9">
        <v>43174</v>
      </c>
      <c r="H3016" s="8" t="s">
        <v>272</v>
      </c>
      <c r="I3016" s="8" t="s">
        <v>16</v>
      </c>
      <c r="J3016" s="10" t="s">
        <v>24</v>
      </c>
      <c r="K3016" t="str">
        <f>_xlfn.XLOOKUP(A3016,attrition_cleaned!$A:$A,attrition_cleaned!$B:$B,"Missing")</f>
        <v>Yes</v>
      </c>
      <c r="L3016" s="9">
        <v>44917</v>
      </c>
      <c r="M3016">
        <f>_xlfn.XLOOKUP(A3016,compensation_cleaned!$A:$A,compensation_cleaned!$B:$B,"Missing")</f>
        <v>590102</v>
      </c>
      <c r="N3016">
        <f>_xlfn.XLOOKUP(A3016,compensation_cleaned!$A:$A,compensation_cleaned!$C:$C,"Missing")</f>
        <v>50352</v>
      </c>
      <c r="O3016" t="str">
        <f>_xlfn.XLOOKUP(A3016,compensation_cleaned!$A:$A,compensation_cleaned!$D:$D,"Missing")</f>
        <v>L1</v>
      </c>
      <c r="P3016">
        <f>_xlfn.XLOOKUP(A3016,engagement_pivot!$A:$A,engagement_pivot!$B:$B,"Missing")</f>
        <v>2.3333333333333335</v>
      </c>
      <c r="Q3016" t="str">
        <f>IF(
  _xlfn.XLOOKUP(A3016, engagement_pivot!A:A, engagement_pivot!C:C, 0) &gt; 0,
  "Yes",
  "No"
)</f>
        <v>Yes</v>
      </c>
      <c r="R3016">
        <f t="shared" si="235"/>
        <v>57</v>
      </c>
      <c r="S3016" t="str">
        <f t="shared" si="236"/>
        <v>37+ months</v>
      </c>
      <c r="T3016">
        <f>_xlfn.XLOOKUP(A3016,performance_pivot!$A:$A,performance_pivot!$B:$B,"Missing")</f>
        <v>3</v>
      </c>
      <c r="U3016">
        <f>_xlfn.XLOOKUP(A3016,compensation_cleaned!$A:$A,compensation_cleaned!$F:$F,"Missing")</f>
        <v>499723.03723404254</v>
      </c>
      <c r="V3016" t="str">
        <f t="shared" si="237"/>
        <v>Above Avg Pay</v>
      </c>
      <c r="W3016" t="str">
        <f t="shared" si="238"/>
        <v>Low/Avg Performer</v>
      </c>
      <c r="Y3016" t="str">
        <f t="shared" si="239"/>
        <v>Overpaid Low Performer</v>
      </c>
    </row>
    <row r="3017" spans="1:25">
      <c r="A3017" s="11" t="s">
        <v>3203</v>
      </c>
      <c r="B3017" s="12" t="s">
        <v>11</v>
      </c>
      <c r="C3017" s="12">
        <v>40</v>
      </c>
      <c r="D3017" s="12" t="s">
        <v>12</v>
      </c>
      <c r="E3017" s="12" t="s">
        <v>26</v>
      </c>
      <c r="F3017" s="12" t="s">
        <v>58</v>
      </c>
      <c r="G3017" s="13">
        <v>43273</v>
      </c>
      <c r="H3017" s="12" t="s">
        <v>333</v>
      </c>
      <c r="I3017" s="12" t="s">
        <v>56</v>
      </c>
      <c r="J3017" s="14" t="s">
        <v>24</v>
      </c>
      <c r="K3017" t="str">
        <f>_xlfn.XLOOKUP(A3017,attrition_cleaned!$A:$A,attrition_cleaned!$B:$B,"Missing")</f>
        <v>Yes</v>
      </c>
      <c r="L3017" s="13">
        <v>43607</v>
      </c>
      <c r="M3017">
        <f>_xlfn.XLOOKUP(A3017,compensation_cleaned!$A:$A,compensation_cleaned!$B:$B,"Missing")</f>
        <v>1020828</v>
      </c>
      <c r="N3017">
        <f>_xlfn.XLOOKUP(A3017,compensation_cleaned!$A:$A,compensation_cleaned!$C:$C,"Missing")</f>
        <v>150105</v>
      </c>
      <c r="O3017" t="str">
        <f>_xlfn.XLOOKUP(A3017,compensation_cleaned!$A:$A,compensation_cleaned!$D:$D,"Missing")</f>
        <v>L3</v>
      </c>
      <c r="P3017">
        <f>_xlfn.XLOOKUP(A3017,engagement_pivot!$A:$A,engagement_pivot!$B:$B,"Missing")</f>
        <v>3</v>
      </c>
      <c r="Q3017" t="str">
        <f>IF(
  _xlfn.XLOOKUP(A3017, engagement_pivot!A:A, engagement_pivot!C:C, 0) &gt; 0,
  "Yes",
  "No"
)</f>
        <v>Yes</v>
      </c>
      <c r="R3017">
        <f t="shared" si="235"/>
        <v>11</v>
      </c>
      <c r="S3017" t="str">
        <f t="shared" si="236"/>
        <v>0–12 months</v>
      </c>
      <c r="T3017">
        <f>_xlfn.XLOOKUP(A3017,performance_pivot!$A:$A,performance_pivot!$B:$B,"Missing")</f>
        <v>3.25</v>
      </c>
      <c r="U3017">
        <f>_xlfn.XLOOKUP(A3017,compensation_cleaned!$A:$A,compensation_cleaned!$F:$F,"Missing")</f>
        <v>1044648.4727722772</v>
      </c>
      <c r="V3017" t="str">
        <f t="shared" si="237"/>
        <v>Below Avg Pay</v>
      </c>
      <c r="W3017" t="str">
        <f t="shared" si="238"/>
        <v>Low/Avg Performer</v>
      </c>
      <c r="Y3017" t="str">
        <f t="shared" si="239"/>
        <v>Low Pay &amp; Low Performance</v>
      </c>
    </row>
    <row r="3018" spans="1:25">
      <c r="A3018" s="7" t="s">
        <v>3204</v>
      </c>
      <c r="B3018" s="8" t="s">
        <v>11</v>
      </c>
      <c r="C3018" s="8">
        <v>41</v>
      </c>
      <c r="D3018" s="8" t="s">
        <v>20</v>
      </c>
      <c r="E3018" s="8" t="s">
        <v>26</v>
      </c>
      <c r="F3018" s="8" t="s">
        <v>58</v>
      </c>
      <c r="G3018" s="9">
        <v>43219</v>
      </c>
      <c r="H3018" s="8" t="s">
        <v>192</v>
      </c>
      <c r="I3018" s="8" t="s">
        <v>31</v>
      </c>
      <c r="J3018" s="10" t="s">
        <v>17</v>
      </c>
      <c r="K3018" t="str">
        <f>_xlfn.XLOOKUP(A3018,attrition_cleaned!$A:$A,attrition_cleaned!$B:$B,"Missing")</f>
        <v>No</v>
      </c>
      <c r="L3018" s="9"/>
      <c r="M3018">
        <f>_xlfn.XLOOKUP(A3018,compensation_cleaned!$A:$A,compensation_cleaned!$B:$B,"Missing")</f>
        <v>1236815</v>
      </c>
      <c r="N3018">
        <f>_xlfn.XLOOKUP(A3018,compensation_cleaned!$A:$A,compensation_cleaned!$C:$C,"Missing")</f>
        <v>97111</v>
      </c>
      <c r="O3018" t="str">
        <f>_xlfn.XLOOKUP(A3018,compensation_cleaned!$A:$A,compensation_cleaned!$D:$D,"Missing")</f>
        <v>L4</v>
      </c>
      <c r="P3018">
        <f>_xlfn.XLOOKUP(A3018,engagement_pivot!$A:$A,engagement_pivot!$B:$B,"Missing")</f>
        <v>3</v>
      </c>
      <c r="Q3018" t="str">
        <f>IF(
  _xlfn.XLOOKUP(A3018, engagement_pivot!A:A, engagement_pivot!C:C, 0) &gt; 0,
  "Yes",
  "No"
)</f>
        <v>Yes</v>
      </c>
      <c r="R3018">
        <f t="shared" si="235"/>
        <v>68</v>
      </c>
      <c r="S3018" t="str">
        <f t="shared" si="236"/>
        <v>37+ months</v>
      </c>
      <c r="T3018">
        <f>_xlfn.XLOOKUP(A3018,performance_pivot!$A:$A,performance_pivot!$B:$B,"Missing")</f>
        <v>3.5</v>
      </c>
      <c r="U3018">
        <f>_xlfn.XLOOKUP(A3018,compensation_cleaned!$A:$A,compensation_cleaned!$F:$F,"Missing")</f>
        <v>1044648.4727722772</v>
      </c>
      <c r="V3018" t="str">
        <f t="shared" si="237"/>
        <v>Above Avg Pay</v>
      </c>
      <c r="W3018" t="str">
        <f t="shared" si="238"/>
        <v>Low/Avg Performer</v>
      </c>
      <c r="Y3018" t="str">
        <f t="shared" si="239"/>
        <v>Overpaid Low Performer</v>
      </c>
    </row>
    <row r="3019" spans="1:25">
      <c r="A3019" s="11" t="s">
        <v>3205</v>
      </c>
      <c r="B3019" s="12" t="s">
        <v>19</v>
      </c>
      <c r="C3019" s="12">
        <v>32</v>
      </c>
      <c r="D3019" s="12" t="s">
        <v>20</v>
      </c>
      <c r="E3019" s="12" t="s">
        <v>49</v>
      </c>
      <c r="F3019" s="12" t="s">
        <v>50</v>
      </c>
      <c r="G3019" s="13">
        <v>44863</v>
      </c>
      <c r="H3019" s="12" t="s">
        <v>422</v>
      </c>
      <c r="I3019" s="12" t="s">
        <v>70</v>
      </c>
      <c r="J3019" s="14" t="s">
        <v>24</v>
      </c>
      <c r="K3019" t="str">
        <f>_xlfn.XLOOKUP(A3019,attrition_cleaned!$A:$A,attrition_cleaned!$B:$B,"Missing")</f>
        <v>No</v>
      </c>
      <c r="L3019" s="13"/>
      <c r="M3019">
        <f>_xlfn.XLOOKUP(A3019,compensation_cleaned!$A:$A,compensation_cleaned!$B:$B,"Missing")</f>
        <v>446802</v>
      </c>
      <c r="N3019">
        <f>_xlfn.XLOOKUP(A3019,compensation_cleaned!$A:$A,compensation_cleaned!$C:$C,"Missing")</f>
        <v>38228</v>
      </c>
      <c r="O3019" t="str">
        <f>_xlfn.XLOOKUP(A3019,compensation_cleaned!$A:$A,compensation_cleaned!$D:$D,"Missing")</f>
        <v>L1</v>
      </c>
      <c r="P3019">
        <f>_xlfn.XLOOKUP(A3019,engagement_pivot!$A:$A,engagement_pivot!$B:$B,"Missing")</f>
        <v>4</v>
      </c>
      <c r="Q3019" t="str">
        <f>IF(
  _xlfn.XLOOKUP(A3019, engagement_pivot!A:A, engagement_pivot!C:C, 0) &gt; 0,
  "Yes",
  "No"
)</f>
        <v>Yes</v>
      </c>
      <c r="R3019">
        <f t="shared" si="235"/>
        <v>14</v>
      </c>
      <c r="S3019" t="str">
        <f t="shared" si="236"/>
        <v>13–36 months</v>
      </c>
      <c r="T3019">
        <f>_xlfn.XLOOKUP(A3019,performance_pivot!$A:$A,performance_pivot!$B:$B,"Missing")</f>
        <v>2.25</v>
      </c>
      <c r="U3019">
        <f>_xlfn.XLOOKUP(A3019,compensation_cleaned!$A:$A,compensation_cleaned!$F:$F,"Missing")</f>
        <v>499723.03723404254</v>
      </c>
      <c r="V3019" t="str">
        <f t="shared" si="237"/>
        <v>Below Avg Pay</v>
      </c>
      <c r="W3019" t="str">
        <f t="shared" si="238"/>
        <v>Low/Avg Performer</v>
      </c>
      <c r="Y3019" t="str">
        <f t="shared" si="239"/>
        <v>Low Pay &amp; Low Performance</v>
      </c>
    </row>
    <row r="3020" spans="1:25">
      <c r="A3020" s="7" t="s">
        <v>3206</v>
      </c>
      <c r="B3020" s="8" t="s">
        <v>19</v>
      </c>
      <c r="C3020" s="8">
        <v>33</v>
      </c>
      <c r="D3020" s="8" t="s">
        <v>12</v>
      </c>
      <c r="E3020" s="8" t="s">
        <v>13</v>
      </c>
      <c r="F3020" s="8" t="s">
        <v>14</v>
      </c>
      <c r="G3020" s="9">
        <v>42760</v>
      </c>
      <c r="H3020" s="8" t="s">
        <v>255</v>
      </c>
      <c r="I3020" s="8" t="s">
        <v>23</v>
      </c>
      <c r="J3020" s="10" t="s">
        <v>24</v>
      </c>
      <c r="K3020" t="str">
        <f>_xlfn.XLOOKUP(A3020,attrition_cleaned!$A:$A,attrition_cleaned!$B:$B,"Missing")</f>
        <v>No</v>
      </c>
      <c r="L3020" s="9"/>
      <c r="M3020">
        <f>_xlfn.XLOOKUP(A3020,compensation_cleaned!$A:$A,compensation_cleaned!$B:$B,"Missing")</f>
        <v>466451</v>
      </c>
      <c r="N3020">
        <f>_xlfn.XLOOKUP(A3020,compensation_cleaned!$A:$A,compensation_cleaned!$C:$C,"Missing")</f>
        <v>33474</v>
      </c>
      <c r="O3020" t="str">
        <f>_xlfn.XLOOKUP(A3020,compensation_cleaned!$A:$A,compensation_cleaned!$D:$D,"Missing")</f>
        <v>L1</v>
      </c>
      <c r="P3020">
        <f>_xlfn.XLOOKUP(A3020,engagement_pivot!$A:$A,engagement_pivot!$B:$B,"Missing")</f>
        <v>3.3333333333333335</v>
      </c>
      <c r="Q3020" t="str">
        <f>IF(
  _xlfn.XLOOKUP(A3020, engagement_pivot!A:A, engagement_pivot!C:C, 0) &gt; 0,
  "Yes",
  "No"
)</f>
        <v>Yes</v>
      </c>
      <c r="R3020">
        <f t="shared" si="235"/>
        <v>83</v>
      </c>
      <c r="S3020" t="str">
        <f t="shared" si="236"/>
        <v>37+ months</v>
      </c>
      <c r="T3020">
        <f>_xlfn.XLOOKUP(A3020,performance_pivot!$A:$A,performance_pivot!$B:$B,"Missing")</f>
        <v>4</v>
      </c>
      <c r="U3020">
        <f>_xlfn.XLOOKUP(A3020,compensation_cleaned!$A:$A,compensation_cleaned!$F:$F,"Missing")</f>
        <v>499723.03723404254</v>
      </c>
      <c r="V3020" t="str">
        <f t="shared" si="237"/>
        <v>Below Avg Pay</v>
      </c>
      <c r="W3020" t="str">
        <f t="shared" si="238"/>
        <v>High Performer</v>
      </c>
      <c r="Y3020" t="str">
        <f t="shared" si="239"/>
        <v>Underpaid High Performer</v>
      </c>
    </row>
    <row r="3021" spans="1:25">
      <c r="A3021" s="11" t="s">
        <v>3207</v>
      </c>
      <c r="B3021" s="12" t="s">
        <v>19</v>
      </c>
      <c r="C3021" s="12">
        <v>25</v>
      </c>
      <c r="D3021" s="12" t="s">
        <v>12</v>
      </c>
      <c r="E3021" s="12" t="s">
        <v>33</v>
      </c>
      <c r="F3021" s="12" t="s">
        <v>34</v>
      </c>
      <c r="G3021" s="13">
        <v>44190</v>
      </c>
      <c r="H3021" s="12" t="s">
        <v>767</v>
      </c>
      <c r="I3021" s="12" t="s">
        <v>45</v>
      </c>
      <c r="J3021" s="14" t="s">
        <v>24</v>
      </c>
      <c r="K3021" t="str">
        <f>_xlfn.XLOOKUP(A3021,attrition_cleaned!$A:$A,attrition_cleaned!$B:$B,"Missing")</f>
        <v>No</v>
      </c>
      <c r="L3021" s="13"/>
      <c r="M3021">
        <f>_xlfn.XLOOKUP(A3021,compensation_cleaned!$A:$A,compensation_cleaned!$B:$B,"Missing")</f>
        <v>948493</v>
      </c>
      <c r="N3021">
        <f>_xlfn.XLOOKUP(A3021,compensation_cleaned!$A:$A,compensation_cleaned!$C:$C,"Missing")</f>
        <v>54387</v>
      </c>
      <c r="O3021" t="str">
        <f>_xlfn.XLOOKUP(A3021,compensation_cleaned!$A:$A,compensation_cleaned!$D:$D,"Missing")</f>
        <v>L3</v>
      </c>
      <c r="P3021">
        <f>_xlfn.XLOOKUP(A3021,engagement_pivot!$A:$A,engagement_pivot!$B:$B,"Missing")</f>
        <v>4.333333333333333</v>
      </c>
      <c r="Q3021" t="str">
        <f>IF(
  _xlfn.XLOOKUP(A3021, engagement_pivot!A:A, engagement_pivot!C:C, 0) &gt; 0,
  "Yes",
  "No"
)</f>
        <v>Yes</v>
      </c>
      <c r="R3021">
        <f t="shared" si="235"/>
        <v>36</v>
      </c>
      <c r="S3021" t="str">
        <f t="shared" si="236"/>
        <v>13–36 months</v>
      </c>
      <c r="T3021">
        <f>_xlfn.XLOOKUP(A3021,performance_pivot!$A:$A,performance_pivot!$B:$B,"Missing")</f>
        <v>4</v>
      </c>
      <c r="U3021">
        <f>_xlfn.XLOOKUP(A3021,compensation_cleaned!$A:$A,compensation_cleaned!$F:$F,"Missing")</f>
        <v>1044648.4727722772</v>
      </c>
      <c r="V3021" t="str">
        <f t="shared" si="237"/>
        <v>Below Avg Pay</v>
      </c>
      <c r="W3021" t="str">
        <f t="shared" si="238"/>
        <v>High Performer</v>
      </c>
      <c r="Y3021" t="str">
        <f t="shared" si="239"/>
        <v>Underpaid High Performer</v>
      </c>
    </row>
    <row r="3022" spans="1:25">
      <c r="A3022" s="7" t="s">
        <v>3208</v>
      </c>
      <c r="B3022" s="8" t="s">
        <v>11</v>
      </c>
      <c r="C3022" s="8">
        <v>35</v>
      </c>
      <c r="D3022" s="8" t="s">
        <v>20</v>
      </c>
      <c r="E3022" s="8" t="s">
        <v>37</v>
      </c>
      <c r="F3022" s="8" t="s">
        <v>38</v>
      </c>
      <c r="G3022" s="9">
        <v>43817</v>
      </c>
      <c r="H3022" s="8" t="s">
        <v>389</v>
      </c>
      <c r="I3022" s="8" t="s">
        <v>31</v>
      </c>
      <c r="J3022" s="10" t="s">
        <v>24</v>
      </c>
      <c r="K3022" t="str">
        <f>_xlfn.XLOOKUP(A3022,attrition_cleaned!$A:$A,attrition_cleaned!$B:$B,"Missing")</f>
        <v>Yes</v>
      </c>
      <c r="L3022" s="9">
        <v>44999</v>
      </c>
      <c r="M3022">
        <f>_xlfn.XLOOKUP(A3022,compensation_cleaned!$A:$A,compensation_cleaned!$B:$B,"Missing")</f>
        <v>1780251</v>
      </c>
      <c r="N3022">
        <f>_xlfn.XLOOKUP(A3022,compensation_cleaned!$A:$A,compensation_cleaned!$C:$C,"Missing")</f>
        <v>104471</v>
      </c>
      <c r="O3022" t="str">
        <f>_xlfn.XLOOKUP(A3022,compensation_cleaned!$A:$A,compensation_cleaned!$D:$D,"Missing")</f>
        <v>L5</v>
      </c>
      <c r="P3022">
        <f>_xlfn.XLOOKUP(A3022,engagement_pivot!$A:$A,engagement_pivot!$B:$B,"Missing")</f>
        <v>5</v>
      </c>
      <c r="Q3022" t="str">
        <f>IF(
  _xlfn.XLOOKUP(A3022, engagement_pivot!A:A, engagement_pivot!C:C, 0) &gt; 0,
  "Yes",
  "No"
)</f>
        <v>Yes</v>
      </c>
      <c r="R3022">
        <f t="shared" si="235"/>
        <v>38</v>
      </c>
      <c r="S3022" t="str">
        <f t="shared" si="236"/>
        <v>37+ months</v>
      </c>
      <c r="T3022">
        <f>_xlfn.XLOOKUP(A3022,performance_pivot!$A:$A,performance_pivot!$B:$B,"Missing")</f>
        <v>4</v>
      </c>
      <c r="U3022">
        <f>_xlfn.XLOOKUP(A3022,compensation_cleaned!$A:$A,compensation_cleaned!$F:$F,"Missing")</f>
        <v>1044648.4727722772</v>
      </c>
      <c r="V3022" t="str">
        <f t="shared" si="237"/>
        <v>Above Avg Pay</v>
      </c>
      <c r="W3022" t="str">
        <f t="shared" si="238"/>
        <v>High Performer</v>
      </c>
      <c r="Y3022" t="str">
        <f t="shared" si="239"/>
        <v>Well Aligned</v>
      </c>
    </row>
    <row r="3023" spans="1:25">
      <c r="A3023" s="11" t="s">
        <v>3209</v>
      </c>
      <c r="B3023" s="12" t="s">
        <v>19</v>
      </c>
      <c r="C3023" s="12">
        <v>22</v>
      </c>
      <c r="D3023" s="12" t="s">
        <v>12</v>
      </c>
      <c r="E3023" s="12" t="s">
        <v>33</v>
      </c>
      <c r="F3023" s="12" t="s">
        <v>34</v>
      </c>
      <c r="G3023" s="13">
        <v>44879</v>
      </c>
      <c r="H3023" s="12" t="s">
        <v>35</v>
      </c>
      <c r="I3023" s="12" t="s">
        <v>45</v>
      </c>
      <c r="J3023" s="14" t="s">
        <v>24</v>
      </c>
      <c r="K3023" t="str">
        <f>_xlfn.XLOOKUP(A3023,attrition_cleaned!$A:$A,attrition_cleaned!$B:$B,"Missing")</f>
        <v>No</v>
      </c>
      <c r="L3023" s="13"/>
      <c r="M3023">
        <f>_xlfn.XLOOKUP(A3023,compensation_cleaned!$A:$A,compensation_cleaned!$B:$B,"Missing")</f>
        <v>551431</v>
      </c>
      <c r="N3023">
        <f>_xlfn.XLOOKUP(A3023,compensation_cleaned!$A:$A,compensation_cleaned!$C:$C,"Missing")</f>
        <v>58595</v>
      </c>
      <c r="O3023" t="str">
        <f>_xlfn.XLOOKUP(A3023,compensation_cleaned!$A:$A,compensation_cleaned!$D:$D,"Missing")</f>
        <v>L1</v>
      </c>
      <c r="P3023">
        <f>_xlfn.XLOOKUP(A3023,engagement_pivot!$A:$A,engagement_pivot!$B:$B,"Missing")</f>
        <v>4.5</v>
      </c>
      <c r="Q3023" t="str">
        <f>IF(
  _xlfn.XLOOKUP(A3023, engagement_pivot!A:A, engagement_pivot!C:C, 0) &gt; 0,
  "Yes",
  "No"
)</f>
        <v>Yes</v>
      </c>
      <c r="R3023">
        <f t="shared" si="235"/>
        <v>13</v>
      </c>
      <c r="S3023" t="str">
        <f t="shared" si="236"/>
        <v>13–36 months</v>
      </c>
      <c r="T3023">
        <f>_xlfn.XLOOKUP(A3023,performance_pivot!$A:$A,performance_pivot!$B:$B,"Missing")</f>
        <v>2.5</v>
      </c>
      <c r="U3023">
        <f>_xlfn.XLOOKUP(A3023,compensation_cleaned!$A:$A,compensation_cleaned!$F:$F,"Missing")</f>
        <v>499723.03723404254</v>
      </c>
      <c r="V3023" t="str">
        <f t="shared" si="237"/>
        <v>Above Avg Pay</v>
      </c>
      <c r="W3023" t="str">
        <f t="shared" si="238"/>
        <v>Low/Avg Performer</v>
      </c>
      <c r="Y3023" t="str">
        <f t="shared" si="239"/>
        <v>Overpaid Low Performer</v>
      </c>
    </row>
    <row r="3024" spans="1:25">
      <c r="A3024" s="7" t="s">
        <v>3210</v>
      </c>
      <c r="B3024" s="8" t="s">
        <v>19</v>
      </c>
      <c r="C3024" s="8">
        <v>44</v>
      </c>
      <c r="D3024" s="8" t="s">
        <v>12</v>
      </c>
      <c r="E3024" s="8" t="s">
        <v>26</v>
      </c>
      <c r="F3024" s="8" t="s">
        <v>27</v>
      </c>
      <c r="G3024" s="9">
        <v>42939</v>
      </c>
      <c r="H3024" s="8" t="s">
        <v>120</v>
      </c>
      <c r="I3024" s="8" t="s">
        <v>31</v>
      </c>
      <c r="J3024" s="10" t="s">
        <v>24</v>
      </c>
      <c r="K3024" t="str">
        <f>_xlfn.XLOOKUP(A3024,attrition_cleaned!$A:$A,attrition_cleaned!$B:$B,"Missing")</f>
        <v>No</v>
      </c>
      <c r="L3024" s="9"/>
      <c r="M3024">
        <f>_xlfn.XLOOKUP(A3024,compensation_cleaned!$A:$A,compensation_cleaned!$B:$B,"Missing")</f>
        <v>1233835</v>
      </c>
      <c r="N3024">
        <f>_xlfn.XLOOKUP(A3024,compensation_cleaned!$A:$A,compensation_cleaned!$C:$C,"Missing")</f>
        <v>103922</v>
      </c>
      <c r="O3024" t="str">
        <f>_xlfn.XLOOKUP(A3024,compensation_cleaned!$A:$A,compensation_cleaned!$D:$D,"Missing")</f>
        <v>L4</v>
      </c>
      <c r="P3024">
        <f>_xlfn.XLOOKUP(A3024,engagement_pivot!$A:$A,engagement_pivot!$B:$B,"Missing")</f>
        <v>5</v>
      </c>
      <c r="Q3024" t="str">
        <f>IF(
  _xlfn.XLOOKUP(A3024, engagement_pivot!A:A, engagement_pivot!C:C, 0) &gt; 0,
  "Yes",
  "No"
)</f>
        <v>Yes</v>
      </c>
      <c r="R3024">
        <f t="shared" si="235"/>
        <v>77</v>
      </c>
      <c r="S3024" t="str">
        <f t="shared" si="236"/>
        <v>37+ months</v>
      </c>
      <c r="T3024">
        <f>_xlfn.XLOOKUP(A3024,performance_pivot!$A:$A,performance_pivot!$B:$B,"Missing")</f>
        <v>3.6666666666666665</v>
      </c>
      <c r="U3024">
        <f>_xlfn.XLOOKUP(A3024,compensation_cleaned!$A:$A,compensation_cleaned!$F:$F,"Missing")</f>
        <v>1044648.4727722772</v>
      </c>
      <c r="V3024" t="str">
        <f t="shared" si="237"/>
        <v>Above Avg Pay</v>
      </c>
      <c r="W3024" t="str">
        <f t="shared" si="238"/>
        <v>Low/Avg Performer</v>
      </c>
      <c r="Y3024" t="str">
        <f t="shared" si="239"/>
        <v>Overpaid Low Performer</v>
      </c>
    </row>
    <row r="3025" spans="1:25">
      <c r="A3025" s="11" t="s">
        <v>3211</v>
      </c>
      <c r="B3025" s="12" t="s">
        <v>11</v>
      </c>
      <c r="C3025" s="12">
        <v>30</v>
      </c>
      <c r="D3025" s="12" t="s">
        <v>20</v>
      </c>
      <c r="E3025" s="12" t="s">
        <v>26</v>
      </c>
      <c r="F3025" s="12" t="s">
        <v>27</v>
      </c>
      <c r="G3025" s="13">
        <v>42765</v>
      </c>
      <c r="H3025" s="12" t="s">
        <v>389</v>
      </c>
      <c r="I3025" s="12" t="s">
        <v>23</v>
      </c>
      <c r="J3025" s="14" t="s">
        <v>17</v>
      </c>
      <c r="K3025" t="str">
        <f>_xlfn.XLOOKUP(A3025,attrition_cleaned!$A:$A,attrition_cleaned!$B:$B,"Missing")</f>
        <v>No</v>
      </c>
      <c r="L3025" s="13"/>
      <c r="M3025">
        <f>_xlfn.XLOOKUP(A3025,compensation_cleaned!$A:$A,compensation_cleaned!$B:$B,"Missing")</f>
        <v>1625498</v>
      </c>
      <c r="N3025">
        <f>_xlfn.XLOOKUP(A3025,compensation_cleaned!$A:$A,compensation_cleaned!$C:$C,"Missing")</f>
        <v>222652</v>
      </c>
      <c r="O3025" t="str">
        <f>_xlfn.XLOOKUP(A3025,compensation_cleaned!$A:$A,compensation_cleaned!$D:$D,"Missing")</f>
        <v>L5</v>
      </c>
      <c r="P3025">
        <f>_xlfn.XLOOKUP(A3025,engagement_pivot!$A:$A,engagement_pivot!$B:$B,"Missing")</f>
        <v>3</v>
      </c>
      <c r="Q3025" t="str">
        <f>IF(
  _xlfn.XLOOKUP(A3025, engagement_pivot!A:A, engagement_pivot!C:C, 0) &gt; 0,
  "Yes",
  "No"
)</f>
        <v>Yes</v>
      </c>
      <c r="R3025">
        <f t="shared" si="235"/>
        <v>83</v>
      </c>
      <c r="S3025" t="str">
        <f t="shared" si="236"/>
        <v>37+ months</v>
      </c>
      <c r="T3025">
        <f>_xlfn.XLOOKUP(A3025,performance_pivot!$A:$A,performance_pivot!$B:$B,"Missing")</f>
        <v>2</v>
      </c>
      <c r="U3025">
        <f>_xlfn.XLOOKUP(A3025,compensation_cleaned!$A:$A,compensation_cleaned!$F:$F,"Missing")</f>
        <v>1044648.4727722772</v>
      </c>
      <c r="V3025" t="str">
        <f t="shared" si="237"/>
        <v>Above Avg Pay</v>
      </c>
      <c r="W3025" t="str">
        <f t="shared" si="238"/>
        <v>Low/Avg Performer</v>
      </c>
      <c r="Y3025" t="str">
        <f t="shared" si="239"/>
        <v>Overpaid Low Performer</v>
      </c>
    </row>
    <row r="3026" spans="1:25">
      <c r="A3026" s="7" t="s">
        <v>3212</v>
      </c>
      <c r="B3026" s="8" t="s">
        <v>11</v>
      </c>
      <c r="C3026" s="8">
        <v>35</v>
      </c>
      <c r="D3026" s="8" t="s">
        <v>20</v>
      </c>
      <c r="E3026" s="8" t="s">
        <v>33</v>
      </c>
      <c r="F3026" s="8" t="s">
        <v>34</v>
      </c>
      <c r="G3026" s="9">
        <v>43753</v>
      </c>
      <c r="H3026" s="8" t="s">
        <v>100</v>
      </c>
      <c r="I3026" s="8" t="s">
        <v>70</v>
      </c>
      <c r="J3026" s="10" t="s">
        <v>17</v>
      </c>
      <c r="K3026" t="str">
        <f>_xlfn.XLOOKUP(A3026,attrition_cleaned!$A:$A,attrition_cleaned!$B:$B,"Missing")</f>
        <v>No</v>
      </c>
      <c r="L3026" s="9"/>
      <c r="M3026">
        <f>_xlfn.XLOOKUP(A3026,compensation_cleaned!$A:$A,compensation_cleaned!$B:$B,"Missing")</f>
        <v>1869325</v>
      </c>
      <c r="N3026">
        <f>_xlfn.XLOOKUP(A3026,compensation_cleaned!$A:$A,compensation_cleaned!$C:$C,"Missing")</f>
        <v>246944</v>
      </c>
      <c r="O3026" t="str">
        <f>_xlfn.XLOOKUP(A3026,compensation_cleaned!$A:$A,compensation_cleaned!$D:$D,"Missing")</f>
        <v>L5</v>
      </c>
      <c r="P3026">
        <f>_xlfn.XLOOKUP(A3026,engagement_pivot!$A:$A,engagement_pivot!$B:$B,"Missing")</f>
        <v>3.5</v>
      </c>
      <c r="Q3026" t="str">
        <f>IF(
  _xlfn.XLOOKUP(A3026, engagement_pivot!A:A, engagement_pivot!C:C, 0) &gt; 0,
  "Yes",
  "No"
)</f>
        <v>Yes</v>
      </c>
      <c r="R3026">
        <f t="shared" si="235"/>
        <v>50</v>
      </c>
      <c r="S3026" t="str">
        <f t="shared" si="236"/>
        <v>37+ months</v>
      </c>
      <c r="T3026">
        <f>_xlfn.XLOOKUP(A3026,performance_pivot!$A:$A,performance_pivot!$B:$B,"Missing")</f>
        <v>3.3333333333333335</v>
      </c>
      <c r="U3026">
        <f>_xlfn.XLOOKUP(A3026,compensation_cleaned!$A:$A,compensation_cleaned!$F:$F,"Missing")</f>
        <v>1044648.4727722772</v>
      </c>
      <c r="V3026" t="str">
        <f t="shared" si="237"/>
        <v>Above Avg Pay</v>
      </c>
      <c r="W3026" t="str">
        <f t="shared" si="238"/>
        <v>Low/Avg Performer</v>
      </c>
      <c r="Y3026" t="str">
        <f t="shared" si="239"/>
        <v>Overpaid Low Performer</v>
      </c>
    </row>
    <row r="3027" spans="1:25">
      <c r="A3027" s="11" t="s">
        <v>3213</v>
      </c>
      <c r="B3027" s="12" t="s">
        <v>11</v>
      </c>
      <c r="C3027" s="12">
        <v>27</v>
      </c>
      <c r="D3027" s="12" t="s">
        <v>20</v>
      </c>
      <c r="E3027" s="12" t="s">
        <v>13</v>
      </c>
      <c r="F3027" s="12" t="s">
        <v>21</v>
      </c>
      <c r="G3027" s="13">
        <v>44509</v>
      </c>
      <c r="H3027" s="12" t="s">
        <v>133</v>
      </c>
      <c r="I3027" s="12" t="s">
        <v>56</v>
      </c>
      <c r="J3027" s="14" t="s">
        <v>24</v>
      </c>
      <c r="K3027" t="str">
        <f>_xlfn.XLOOKUP(A3027,attrition_cleaned!$A:$A,attrition_cleaned!$B:$B,"Missing")</f>
        <v>No</v>
      </c>
      <c r="L3027" s="13"/>
      <c r="M3027">
        <f>_xlfn.XLOOKUP(A3027,compensation_cleaned!$A:$A,compensation_cleaned!$B:$B,"Missing")</f>
        <v>700225</v>
      </c>
      <c r="N3027">
        <f>_xlfn.XLOOKUP(A3027,compensation_cleaned!$A:$A,compensation_cleaned!$C:$C,"Missing")</f>
        <v>44132</v>
      </c>
      <c r="O3027" t="str">
        <f>_xlfn.XLOOKUP(A3027,compensation_cleaned!$A:$A,compensation_cleaned!$D:$D,"Missing")</f>
        <v>L2</v>
      </c>
      <c r="P3027">
        <f>_xlfn.XLOOKUP(A3027,engagement_pivot!$A:$A,engagement_pivot!$B:$B,"Missing")</f>
        <v>2</v>
      </c>
      <c r="Q3027" t="str">
        <f>IF(
  _xlfn.XLOOKUP(A3027, engagement_pivot!A:A, engagement_pivot!C:C, 0) &gt; 0,
  "Yes",
  "No"
)</f>
        <v>Yes</v>
      </c>
      <c r="R3027">
        <f t="shared" si="235"/>
        <v>25</v>
      </c>
      <c r="S3027" t="str">
        <f t="shared" si="236"/>
        <v>13–36 months</v>
      </c>
      <c r="T3027">
        <f>_xlfn.XLOOKUP(A3027,performance_pivot!$A:$A,performance_pivot!$B:$B,"Missing")</f>
        <v>3.5</v>
      </c>
      <c r="U3027">
        <f>_xlfn.XLOOKUP(A3027,compensation_cleaned!$A:$A,compensation_cleaned!$F:$F,"Missing")</f>
        <v>746435.40070921986</v>
      </c>
      <c r="V3027" t="str">
        <f t="shared" si="237"/>
        <v>Below Avg Pay</v>
      </c>
      <c r="W3027" t="str">
        <f t="shared" si="238"/>
        <v>Low/Avg Performer</v>
      </c>
      <c r="Y3027" t="str">
        <f t="shared" si="239"/>
        <v>Low Pay &amp; Low Performance</v>
      </c>
    </row>
    <row r="3028" spans="1:25">
      <c r="A3028" s="7" t="s">
        <v>3214</v>
      </c>
      <c r="B3028" s="8" t="s">
        <v>19</v>
      </c>
      <c r="C3028" s="8">
        <v>33</v>
      </c>
      <c r="D3028" s="8" t="s">
        <v>20</v>
      </c>
      <c r="E3028" s="8" t="s">
        <v>33</v>
      </c>
      <c r="F3028" s="8" t="s">
        <v>112</v>
      </c>
      <c r="G3028" s="9">
        <v>43165</v>
      </c>
      <c r="H3028" s="8" t="s">
        <v>358</v>
      </c>
      <c r="I3028" s="8" t="s">
        <v>56</v>
      </c>
      <c r="J3028" s="10" t="s">
        <v>24</v>
      </c>
      <c r="K3028" t="str">
        <f>_xlfn.XLOOKUP(A3028,attrition_cleaned!$A:$A,attrition_cleaned!$B:$B,"Missing")</f>
        <v>No</v>
      </c>
      <c r="L3028" s="9"/>
      <c r="M3028">
        <f>_xlfn.XLOOKUP(A3028,compensation_cleaned!$A:$A,compensation_cleaned!$B:$B,"Missing")</f>
        <v>1393593</v>
      </c>
      <c r="N3028">
        <f>_xlfn.XLOOKUP(A3028,compensation_cleaned!$A:$A,compensation_cleaned!$C:$C,"Missing")</f>
        <v>136596</v>
      </c>
      <c r="O3028" t="str">
        <f>_xlfn.XLOOKUP(A3028,compensation_cleaned!$A:$A,compensation_cleaned!$D:$D,"Missing")</f>
        <v>L4</v>
      </c>
      <c r="P3028">
        <f>_xlfn.XLOOKUP(A3028,engagement_pivot!$A:$A,engagement_pivot!$B:$B,"Missing")</f>
        <v>3</v>
      </c>
      <c r="Q3028" t="str">
        <f>IF(
  _xlfn.XLOOKUP(A3028, engagement_pivot!A:A, engagement_pivot!C:C, 0) &gt; 0,
  "Yes",
  "No"
)</f>
        <v>Yes</v>
      </c>
      <c r="R3028">
        <f t="shared" si="235"/>
        <v>69</v>
      </c>
      <c r="S3028" t="str">
        <f t="shared" si="236"/>
        <v>37+ months</v>
      </c>
      <c r="T3028">
        <f>_xlfn.XLOOKUP(A3028,performance_pivot!$A:$A,performance_pivot!$B:$B,"Missing")</f>
        <v>4</v>
      </c>
      <c r="U3028">
        <f>_xlfn.XLOOKUP(A3028,compensation_cleaned!$A:$A,compensation_cleaned!$F:$F,"Missing")</f>
        <v>1044648.4727722772</v>
      </c>
      <c r="V3028" t="str">
        <f t="shared" si="237"/>
        <v>Above Avg Pay</v>
      </c>
      <c r="W3028" t="str">
        <f t="shared" si="238"/>
        <v>High Performer</v>
      </c>
      <c r="Y3028" t="str">
        <f t="shared" si="239"/>
        <v>Well Aligned</v>
      </c>
    </row>
    <row r="3029" spans="1:25">
      <c r="A3029" s="11" t="s">
        <v>3215</v>
      </c>
      <c r="B3029" s="12" t="s">
        <v>11</v>
      </c>
      <c r="C3029" s="12">
        <v>32</v>
      </c>
      <c r="D3029" s="12" t="s">
        <v>12</v>
      </c>
      <c r="E3029" s="12" t="s">
        <v>13</v>
      </c>
      <c r="F3029" s="12" t="s">
        <v>14</v>
      </c>
      <c r="G3029" s="13">
        <v>44549</v>
      </c>
      <c r="H3029" s="12" t="s">
        <v>582</v>
      </c>
      <c r="I3029" s="12" t="s">
        <v>16</v>
      </c>
      <c r="J3029" s="14" t="s">
        <v>24</v>
      </c>
      <c r="K3029" t="str">
        <f>_xlfn.XLOOKUP(A3029,attrition_cleaned!$A:$A,attrition_cleaned!$B:$B,"Missing")</f>
        <v>No</v>
      </c>
      <c r="L3029" s="13"/>
      <c r="M3029">
        <f>_xlfn.XLOOKUP(A3029,compensation_cleaned!$A:$A,compensation_cleaned!$B:$B,"Missing")</f>
        <v>489493</v>
      </c>
      <c r="N3029">
        <f>_xlfn.XLOOKUP(A3029,compensation_cleaned!$A:$A,compensation_cleaned!$C:$C,"Missing")</f>
        <v>55402</v>
      </c>
      <c r="O3029" t="str">
        <f>_xlfn.XLOOKUP(A3029,compensation_cleaned!$A:$A,compensation_cleaned!$D:$D,"Missing")</f>
        <v>L1</v>
      </c>
      <c r="P3029">
        <f>_xlfn.XLOOKUP(A3029,engagement_pivot!$A:$A,engagement_pivot!$B:$B,"Missing")</f>
        <v>5</v>
      </c>
      <c r="Q3029" t="str">
        <f>IF(
  _xlfn.XLOOKUP(A3029, engagement_pivot!A:A, engagement_pivot!C:C, 0) &gt; 0,
  "Yes",
  "No"
)</f>
        <v>Yes</v>
      </c>
      <c r="R3029">
        <f t="shared" si="235"/>
        <v>24</v>
      </c>
      <c r="S3029" t="str">
        <f t="shared" si="236"/>
        <v>13–36 months</v>
      </c>
      <c r="T3029">
        <f>_xlfn.XLOOKUP(A3029,performance_pivot!$A:$A,performance_pivot!$B:$B,"Missing")</f>
        <v>4</v>
      </c>
      <c r="U3029">
        <f>_xlfn.XLOOKUP(A3029,compensation_cleaned!$A:$A,compensation_cleaned!$F:$F,"Missing")</f>
        <v>499723.03723404254</v>
      </c>
      <c r="V3029" t="str">
        <f t="shared" si="237"/>
        <v>Below Avg Pay</v>
      </c>
      <c r="W3029" t="str">
        <f t="shared" si="238"/>
        <v>High Performer</v>
      </c>
      <c r="Y3029" t="str">
        <f t="shared" si="239"/>
        <v>Underpaid High Performer</v>
      </c>
    </row>
    <row r="3030" spans="1:25">
      <c r="A3030" s="7" t="s">
        <v>3216</v>
      </c>
      <c r="B3030" s="8" t="s">
        <v>11</v>
      </c>
      <c r="C3030" s="8">
        <v>35</v>
      </c>
      <c r="D3030" s="8" t="s">
        <v>20</v>
      </c>
      <c r="E3030" s="8" t="s">
        <v>37</v>
      </c>
      <c r="F3030" s="8" t="s">
        <v>38</v>
      </c>
      <c r="G3030" s="9">
        <v>45044</v>
      </c>
      <c r="H3030" s="8" t="s">
        <v>102</v>
      </c>
      <c r="I3030" s="8" t="s">
        <v>56</v>
      </c>
      <c r="J3030" s="10" t="s">
        <v>24</v>
      </c>
      <c r="K3030" t="str">
        <f>_xlfn.XLOOKUP(A3030,attrition_cleaned!$A:$A,attrition_cleaned!$B:$B,"Missing")</f>
        <v>No</v>
      </c>
      <c r="L3030" s="9"/>
      <c r="M3030">
        <f>_xlfn.XLOOKUP(A3030,compensation_cleaned!$A:$A,compensation_cleaned!$B:$B,"Missing")</f>
        <v>1548383</v>
      </c>
      <c r="N3030">
        <f>_xlfn.XLOOKUP(A3030,compensation_cleaned!$A:$A,compensation_cleaned!$C:$C,"Missing")</f>
        <v>103468</v>
      </c>
      <c r="O3030" t="str">
        <f>_xlfn.XLOOKUP(A3030,compensation_cleaned!$A:$A,compensation_cleaned!$D:$D,"Missing")</f>
        <v>L4</v>
      </c>
      <c r="P3030">
        <f>_xlfn.XLOOKUP(A3030,engagement_pivot!$A:$A,engagement_pivot!$B:$B,"Missing")</f>
        <v>3</v>
      </c>
      <c r="Q3030" t="str">
        <f>IF(
  _xlfn.XLOOKUP(A3030, engagement_pivot!A:A, engagement_pivot!C:C, 0) &gt; 0,
  "Yes",
  "No"
)</f>
        <v>Yes</v>
      </c>
      <c r="R3030">
        <f t="shared" si="235"/>
        <v>8</v>
      </c>
      <c r="S3030" t="str">
        <f t="shared" si="236"/>
        <v>0–12 months</v>
      </c>
      <c r="T3030">
        <f>_xlfn.XLOOKUP(A3030,performance_pivot!$A:$A,performance_pivot!$B:$B,"Missing")</f>
        <v>4</v>
      </c>
      <c r="U3030">
        <f>_xlfn.XLOOKUP(A3030,compensation_cleaned!$A:$A,compensation_cleaned!$F:$F,"Missing")</f>
        <v>1044648.4727722772</v>
      </c>
      <c r="V3030" t="str">
        <f t="shared" si="237"/>
        <v>Above Avg Pay</v>
      </c>
      <c r="W3030" t="str">
        <f t="shared" si="238"/>
        <v>High Performer</v>
      </c>
      <c r="Y3030" t="str">
        <f t="shared" si="239"/>
        <v>Well Aligned</v>
      </c>
    </row>
    <row r="3031" spans="1:25">
      <c r="A3031" s="11" t="s">
        <v>3217</v>
      </c>
      <c r="B3031" s="12" t="s">
        <v>11</v>
      </c>
      <c r="C3031" s="12">
        <v>22</v>
      </c>
      <c r="D3031" s="12" t="s">
        <v>20</v>
      </c>
      <c r="E3031" s="12" t="s">
        <v>33</v>
      </c>
      <c r="F3031" s="12" t="s">
        <v>34</v>
      </c>
      <c r="G3031" s="13">
        <v>44694</v>
      </c>
      <c r="H3031" s="12" t="s">
        <v>72</v>
      </c>
      <c r="I3031" s="12" t="s">
        <v>45</v>
      </c>
      <c r="J3031" s="14" t="s">
        <v>24</v>
      </c>
      <c r="K3031" t="str">
        <f>_xlfn.XLOOKUP(A3031,attrition_cleaned!$A:$A,attrition_cleaned!$B:$B,"Missing")</f>
        <v>No</v>
      </c>
      <c r="L3031" s="13"/>
      <c r="M3031">
        <f>_xlfn.XLOOKUP(A3031,compensation_cleaned!$A:$A,compensation_cleaned!$B:$B,"Missing")</f>
        <v>1108362</v>
      </c>
      <c r="N3031">
        <f>_xlfn.XLOOKUP(A3031,compensation_cleaned!$A:$A,compensation_cleaned!$C:$C,"Missing")</f>
        <v>161960</v>
      </c>
      <c r="O3031" t="str">
        <f>_xlfn.XLOOKUP(A3031,compensation_cleaned!$A:$A,compensation_cleaned!$D:$D,"Missing")</f>
        <v>L3</v>
      </c>
      <c r="P3031">
        <f>_xlfn.XLOOKUP(A3031,engagement_pivot!$A:$A,engagement_pivot!$B:$B,"Missing")</f>
        <v>2</v>
      </c>
      <c r="Q3031" t="str">
        <f>IF(
  _xlfn.XLOOKUP(A3031, engagement_pivot!A:A, engagement_pivot!C:C, 0) &gt; 0,
  "Yes",
  "No"
)</f>
        <v>Yes</v>
      </c>
      <c r="R3031">
        <f t="shared" si="235"/>
        <v>19</v>
      </c>
      <c r="S3031" t="str">
        <f t="shared" si="236"/>
        <v>13–36 months</v>
      </c>
      <c r="T3031">
        <f>_xlfn.XLOOKUP(A3031,performance_pivot!$A:$A,performance_pivot!$B:$B,"Missing")</f>
        <v>4.5</v>
      </c>
      <c r="U3031">
        <f>_xlfn.XLOOKUP(A3031,compensation_cleaned!$A:$A,compensation_cleaned!$F:$F,"Missing")</f>
        <v>1044648.4727722772</v>
      </c>
      <c r="V3031" t="str">
        <f t="shared" si="237"/>
        <v>Above Avg Pay</v>
      </c>
      <c r="W3031" t="str">
        <f t="shared" si="238"/>
        <v>High Performer</v>
      </c>
      <c r="Y3031" t="str">
        <f t="shared" si="239"/>
        <v>Well Aligned</v>
      </c>
    </row>
    <row r="3032" spans="1:25">
      <c r="A3032" s="7" t="s">
        <v>3218</v>
      </c>
      <c r="B3032" s="8" t="s">
        <v>19</v>
      </c>
      <c r="C3032" s="8">
        <v>28</v>
      </c>
      <c r="D3032" s="8" t="s">
        <v>12</v>
      </c>
      <c r="E3032" s="8" t="s">
        <v>13</v>
      </c>
      <c r="F3032" s="8" t="s">
        <v>21</v>
      </c>
      <c r="G3032" s="9">
        <v>42924</v>
      </c>
      <c r="H3032" s="8" t="s">
        <v>555</v>
      </c>
      <c r="I3032" s="8" t="s">
        <v>23</v>
      </c>
      <c r="J3032" s="10" t="s">
        <v>24</v>
      </c>
      <c r="K3032" t="str">
        <f>_xlfn.XLOOKUP(A3032,attrition_cleaned!$A:$A,attrition_cleaned!$B:$B,"Missing")</f>
        <v>No</v>
      </c>
      <c r="L3032" s="9"/>
      <c r="M3032">
        <f>_xlfn.XLOOKUP(A3032,compensation_cleaned!$A:$A,compensation_cleaned!$B:$B,"Missing")</f>
        <v>1085340</v>
      </c>
      <c r="N3032">
        <f>_xlfn.XLOOKUP(A3032,compensation_cleaned!$A:$A,compensation_cleaned!$C:$C,"Missing")</f>
        <v>133907</v>
      </c>
      <c r="O3032" t="str">
        <f>_xlfn.XLOOKUP(A3032,compensation_cleaned!$A:$A,compensation_cleaned!$D:$D,"Missing")</f>
        <v>L3</v>
      </c>
      <c r="P3032">
        <f>_xlfn.XLOOKUP(A3032,engagement_pivot!$A:$A,engagement_pivot!$B:$B,"Missing")</f>
        <v>2</v>
      </c>
      <c r="Q3032" t="str">
        <f>IF(
  _xlfn.XLOOKUP(A3032, engagement_pivot!A:A, engagement_pivot!C:C, 0) &gt; 0,
  "Yes",
  "No"
)</f>
        <v>Yes</v>
      </c>
      <c r="R3032">
        <f t="shared" si="235"/>
        <v>77</v>
      </c>
      <c r="S3032" t="str">
        <f t="shared" si="236"/>
        <v>37+ months</v>
      </c>
      <c r="T3032">
        <f>_xlfn.XLOOKUP(A3032,performance_pivot!$A:$A,performance_pivot!$B:$B,"Missing")</f>
        <v>4</v>
      </c>
      <c r="U3032">
        <f>_xlfn.XLOOKUP(A3032,compensation_cleaned!$A:$A,compensation_cleaned!$F:$F,"Missing")</f>
        <v>1044648.4727722772</v>
      </c>
      <c r="V3032" t="str">
        <f t="shared" si="237"/>
        <v>Above Avg Pay</v>
      </c>
      <c r="W3032" t="str">
        <f t="shared" si="238"/>
        <v>High Performer</v>
      </c>
      <c r="Y3032" t="str">
        <f t="shared" si="239"/>
        <v>Well Aligned</v>
      </c>
    </row>
    <row r="3033" spans="1:25">
      <c r="A3033" s="11" t="s">
        <v>3219</v>
      </c>
      <c r="B3033" s="12" t="s">
        <v>19</v>
      </c>
      <c r="C3033" s="12">
        <v>22</v>
      </c>
      <c r="D3033" s="12" t="s">
        <v>12</v>
      </c>
      <c r="E3033" s="12" t="s">
        <v>26</v>
      </c>
      <c r="F3033" s="12" t="s">
        <v>27</v>
      </c>
      <c r="G3033" s="13">
        <v>43457</v>
      </c>
      <c r="H3033" s="12" t="s">
        <v>372</v>
      </c>
      <c r="I3033" s="12" t="s">
        <v>56</v>
      </c>
      <c r="J3033" s="14" t="s">
        <v>24</v>
      </c>
      <c r="K3033" t="str">
        <f>_xlfn.XLOOKUP(A3033,attrition_cleaned!$A:$A,attrition_cleaned!$B:$B,"Missing")</f>
        <v>Yes</v>
      </c>
      <c r="L3033" s="13">
        <v>44822</v>
      </c>
      <c r="M3033">
        <f>_xlfn.XLOOKUP(A3033,compensation_cleaned!$A:$A,compensation_cleaned!$B:$B,"Missing")</f>
        <v>767373</v>
      </c>
      <c r="N3033">
        <f>_xlfn.XLOOKUP(A3033,compensation_cleaned!$A:$A,compensation_cleaned!$C:$C,"Missing")</f>
        <v>84217</v>
      </c>
      <c r="O3033" t="str">
        <f>_xlfn.XLOOKUP(A3033,compensation_cleaned!$A:$A,compensation_cleaned!$D:$D,"Missing")</f>
        <v>L2</v>
      </c>
      <c r="P3033">
        <f>_xlfn.XLOOKUP(A3033,engagement_pivot!$A:$A,engagement_pivot!$B:$B,"Missing")</f>
        <v>3.5</v>
      </c>
      <c r="Q3033" t="str">
        <f>IF(
  _xlfn.XLOOKUP(A3033, engagement_pivot!A:A, engagement_pivot!C:C, 0) &gt; 0,
  "Yes",
  "No"
)</f>
        <v>Yes</v>
      </c>
      <c r="R3033">
        <f t="shared" si="235"/>
        <v>44</v>
      </c>
      <c r="S3033" t="str">
        <f t="shared" si="236"/>
        <v>37+ months</v>
      </c>
      <c r="T3033">
        <f>_xlfn.XLOOKUP(A3033,performance_pivot!$A:$A,performance_pivot!$B:$B,"Missing")</f>
        <v>3.3333333333333335</v>
      </c>
      <c r="U3033">
        <f>_xlfn.XLOOKUP(A3033,compensation_cleaned!$A:$A,compensation_cleaned!$F:$F,"Missing")</f>
        <v>746435.40070921986</v>
      </c>
      <c r="V3033" t="str">
        <f t="shared" si="237"/>
        <v>Above Avg Pay</v>
      </c>
      <c r="W3033" t="str">
        <f t="shared" si="238"/>
        <v>Low/Avg Performer</v>
      </c>
      <c r="Y3033" t="str">
        <f t="shared" si="239"/>
        <v>Overpaid Low Performer</v>
      </c>
    </row>
    <row r="3034" spans="1:25">
      <c r="A3034" s="7" t="s">
        <v>3220</v>
      </c>
      <c r="B3034" s="8" t="s">
        <v>19</v>
      </c>
      <c r="C3034" s="8">
        <v>27</v>
      </c>
      <c r="D3034" s="8" t="s">
        <v>20</v>
      </c>
      <c r="E3034" s="8" t="s">
        <v>33</v>
      </c>
      <c r="F3034" s="8" t="s">
        <v>112</v>
      </c>
      <c r="G3034" s="9">
        <v>44966</v>
      </c>
      <c r="H3034" s="8" t="s">
        <v>358</v>
      </c>
      <c r="I3034" s="8" t="s">
        <v>23</v>
      </c>
      <c r="J3034" s="10" t="s">
        <v>24</v>
      </c>
      <c r="K3034" t="str">
        <f>_xlfn.XLOOKUP(A3034,attrition_cleaned!$A:$A,attrition_cleaned!$B:$B,"Missing")</f>
        <v>No</v>
      </c>
      <c r="L3034" s="9"/>
      <c r="M3034">
        <f>_xlfn.XLOOKUP(A3034,compensation_cleaned!$A:$A,compensation_cleaned!$B:$B,"Missing")</f>
        <v>648414</v>
      </c>
      <c r="N3034">
        <f>_xlfn.XLOOKUP(A3034,compensation_cleaned!$A:$A,compensation_cleaned!$C:$C,"Missing")</f>
        <v>62885</v>
      </c>
      <c r="O3034" t="str">
        <f>_xlfn.XLOOKUP(A3034,compensation_cleaned!$A:$A,compensation_cleaned!$D:$D,"Missing")</f>
        <v>L2</v>
      </c>
      <c r="P3034">
        <f>_xlfn.XLOOKUP(A3034,engagement_pivot!$A:$A,engagement_pivot!$B:$B,"Missing")</f>
        <v>3.5</v>
      </c>
      <c r="Q3034" t="str">
        <f>IF(
  _xlfn.XLOOKUP(A3034, engagement_pivot!A:A, engagement_pivot!C:C, 0) &gt; 0,
  "Yes",
  "No"
)</f>
        <v>Yes</v>
      </c>
      <c r="R3034">
        <f t="shared" si="235"/>
        <v>10</v>
      </c>
      <c r="S3034" t="str">
        <f t="shared" si="236"/>
        <v>0–12 months</v>
      </c>
      <c r="T3034">
        <f>_xlfn.XLOOKUP(A3034,performance_pivot!$A:$A,performance_pivot!$B:$B,"Missing")</f>
        <v>2</v>
      </c>
      <c r="U3034">
        <f>_xlfn.XLOOKUP(A3034,compensation_cleaned!$A:$A,compensation_cleaned!$F:$F,"Missing")</f>
        <v>746435.40070921986</v>
      </c>
      <c r="V3034" t="str">
        <f t="shared" si="237"/>
        <v>Below Avg Pay</v>
      </c>
      <c r="W3034" t="str">
        <f t="shared" si="238"/>
        <v>Low/Avg Performer</v>
      </c>
      <c r="Y3034" t="str">
        <f t="shared" si="239"/>
        <v>Low Pay &amp; Low Performance</v>
      </c>
    </row>
    <row r="3035" spans="1:25">
      <c r="A3035" s="11" t="s">
        <v>3221</v>
      </c>
      <c r="B3035" s="12" t="s">
        <v>19</v>
      </c>
      <c r="C3035" s="12">
        <v>39</v>
      </c>
      <c r="D3035" s="12" t="s">
        <v>12</v>
      </c>
      <c r="E3035" s="12" t="s">
        <v>26</v>
      </c>
      <c r="F3035" s="12" t="s">
        <v>58</v>
      </c>
      <c r="G3035" s="13">
        <v>44675</v>
      </c>
      <c r="H3035" s="12" t="s">
        <v>312</v>
      </c>
      <c r="I3035" s="12" t="s">
        <v>45</v>
      </c>
      <c r="J3035" s="14" t="s">
        <v>24</v>
      </c>
      <c r="K3035" t="str">
        <f>_xlfn.XLOOKUP(A3035,attrition_cleaned!$A:$A,attrition_cleaned!$B:$B,"Missing")</f>
        <v>No</v>
      </c>
      <c r="L3035" s="13"/>
      <c r="M3035">
        <f>_xlfn.XLOOKUP(A3035,compensation_cleaned!$A:$A,compensation_cleaned!$B:$B,"Missing")</f>
        <v>665183</v>
      </c>
      <c r="N3035">
        <f>_xlfn.XLOOKUP(A3035,compensation_cleaned!$A:$A,compensation_cleaned!$C:$C,"Missing")</f>
        <v>37771</v>
      </c>
      <c r="O3035" t="str">
        <f>_xlfn.XLOOKUP(A3035,compensation_cleaned!$A:$A,compensation_cleaned!$D:$D,"Missing")</f>
        <v>L2</v>
      </c>
      <c r="P3035">
        <f>_xlfn.XLOOKUP(A3035,engagement_pivot!$A:$A,engagement_pivot!$B:$B,"Missing")</f>
        <v>3</v>
      </c>
      <c r="Q3035" t="str">
        <f>IF(
  _xlfn.XLOOKUP(A3035, engagement_pivot!A:A, engagement_pivot!C:C, 0) &gt; 0,
  "Yes",
  "No"
)</f>
        <v>Yes</v>
      </c>
      <c r="R3035">
        <f t="shared" si="235"/>
        <v>20</v>
      </c>
      <c r="S3035" t="str">
        <f t="shared" si="236"/>
        <v>13–36 months</v>
      </c>
      <c r="T3035">
        <f>_xlfn.XLOOKUP(A3035,performance_pivot!$A:$A,performance_pivot!$B:$B,"Missing")</f>
        <v>2.5</v>
      </c>
      <c r="U3035">
        <f>_xlfn.XLOOKUP(A3035,compensation_cleaned!$A:$A,compensation_cleaned!$F:$F,"Missing")</f>
        <v>746435.40070921986</v>
      </c>
      <c r="V3035" t="str">
        <f t="shared" si="237"/>
        <v>Below Avg Pay</v>
      </c>
      <c r="W3035" t="str">
        <f t="shared" si="238"/>
        <v>Low/Avg Performer</v>
      </c>
      <c r="Y3035" t="str">
        <f t="shared" si="239"/>
        <v>Low Pay &amp; Low Performance</v>
      </c>
    </row>
    <row r="3036" spans="1:25">
      <c r="A3036" s="7" t="s">
        <v>3222</v>
      </c>
      <c r="B3036" s="8" t="s">
        <v>19</v>
      </c>
      <c r="C3036" s="8">
        <v>43</v>
      </c>
      <c r="D3036" s="8" t="s">
        <v>12</v>
      </c>
      <c r="E3036" s="8" t="s">
        <v>37</v>
      </c>
      <c r="F3036" s="8" t="s">
        <v>38</v>
      </c>
      <c r="G3036" s="9">
        <v>43211</v>
      </c>
      <c r="H3036" s="8" t="s">
        <v>432</v>
      </c>
      <c r="I3036" s="8" t="s">
        <v>23</v>
      </c>
      <c r="J3036" s="10" t="s">
        <v>24</v>
      </c>
      <c r="K3036" t="str">
        <f>_xlfn.XLOOKUP(A3036,attrition_cleaned!$A:$A,attrition_cleaned!$B:$B,"Missing")</f>
        <v>No</v>
      </c>
      <c r="L3036" s="9"/>
      <c r="M3036">
        <f>_xlfn.XLOOKUP(A3036,compensation_cleaned!$A:$A,compensation_cleaned!$B:$B,"Missing")</f>
        <v>666492</v>
      </c>
      <c r="N3036">
        <f>_xlfn.XLOOKUP(A3036,compensation_cleaned!$A:$A,compensation_cleaned!$C:$C,"Missing")</f>
        <v>88788</v>
      </c>
      <c r="O3036" t="str">
        <f>_xlfn.XLOOKUP(A3036,compensation_cleaned!$A:$A,compensation_cleaned!$D:$D,"Missing")</f>
        <v>L2</v>
      </c>
      <c r="P3036">
        <f>_xlfn.XLOOKUP(A3036,engagement_pivot!$A:$A,engagement_pivot!$B:$B,"Missing")</f>
        <v>5</v>
      </c>
      <c r="Q3036" t="str">
        <f>IF(
  _xlfn.XLOOKUP(A3036, engagement_pivot!A:A, engagement_pivot!C:C, 0) &gt; 0,
  "Yes",
  "No"
)</f>
        <v>Yes</v>
      </c>
      <c r="R3036">
        <f t="shared" si="235"/>
        <v>68</v>
      </c>
      <c r="S3036" t="str">
        <f t="shared" si="236"/>
        <v>37+ months</v>
      </c>
      <c r="T3036">
        <f>_xlfn.XLOOKUP(A3036,performance_pivot!$A:$A,performance_pivot!$B:$B,"Missing")</f>
        <v>5</v>
      </c>
      <c r="U3036">
        <f>_xlfn.XLOOKUP(A3036,compensation_cleaned!$A:$A,compensation_cleaned!$F:$F,"Missing")</f>
        <v>746435.40070921986</v>
      </c>
      <c r="V3036" t="str">
        <f t="shared" si="237"/>
        <v>Below Avg Pay</v>
      </c>
      <c r="W3036" t="str">
        <f t="shared" si="238"/>
        <v>High Performer</v>
      </c>
      <c r="Y3036" t="str">
        <f t="shared" si="239"/>
        <v>Underpaid High Performer</v>
      </c>
    </row>
    <row r="3037" spans="1:25">
      <c r="A3037" s="11" t="s">
        <v>3223</v>
      </c>
      <c r="B3037" s="12" t="s">
        <v>19</v>
      </c>
      <c r="C3037" s="12">
        <v>34</v>
      </c>
      <c r="D3037" s="12" t="s">
        <v>12</v>
      </c>
      <c r="E3037" s="12" t="s">
        <v>37</v>
      </c>
      <c r="F3037" s="12" t="s">
        <v>43</v>
      </c>
      <c r="G3037" s="13">
        <v>42820</v>
      </c>
      <c r="H3037" s="12" t="s">
        <v>272</v>
      </c>
      <c r="I3037" s="12" t="s">
        <v>45</v>
      </c>
      <c r="J3037" s="14" t="s">
        <v>24</v>
      </c>
      <c r="K3037" t="str">
        <f>_xlfn.XLOOKUP(A3037,attrition_cleaned!$A:$A,attrition_cleaned!$B:$B,"Missing")</f>
        <v>No</v>
      </c>
      <c r="L3037" s="13"/>
      <c r="M3037">
        <f>_xlfn.XLOOKUP(A3037,compensation_cleaned!$A:$A,compensation_cleaned!$B:$B,"Missing")</f>
        <v>402057</v>
      </c>
      <c r="N3037">
        <f>_xlfn.XLOOKUP(A3037,compensation_cleaned!$A:$A,compensation_cleaned!$C:$C,"Missing")</f>
        <v>26653</v>
      </c>
      <c r="O3037" t="str">
        <f>_xlfn.XLOOKUP(A3037,compensation_cleaned!$A:$A,compensation_cleaned!$D:$D,"Missing")</f>
        <v>L1</v>
      </c>
      <c r="P3037">
        <f>_xlfn.XLOOKUP(A3037,engagement_pivot!$A:$A,engagement_pivot!$B:$B,"Missing")</f>
        <v>4</v>
      </c>
      <c r="Q3037" t="str">
        <f>IF(
  _xlfn.XLOOKUP(A3037, engagement_pivot!A:A, engagement_pivot!C:C, 0) &gt; 0,
  "Yes",
  "No"
)</f>
        <v>Yes</v>
      </c>
      <c r="R3037">
        <f t="shared" si="235"/>
        <v>81</v>
      </c>
      <c r="S3037" t="str">
        <f t="shared" si="236"/>
        <v>37+ months</v>
      </c>
      <c r="T3037">
        <f>_xlfn.XLOOKUP(A3037,performance_pivot!$A:$A,performance_pivot!$B:$B,"Missing")</f>
        <v>4</v>
      </c>
      <c r="U3037">
        <f>_xlfn.XLOOKUP(A3037,compensation_cleaned!$A:$A,compensation_cleaned!$F:$F,"Missing")</f>
        <v>499723.03723404254</v>
      </c>
      <c r="V3037" t="str">
        <f t="shared" si="237"/>
        <v>Below Avg Pay</v>
      </c>
      <c r="W3037" t="str">
        <f t="shared" si="238"/>
        <v>High Performer</v>
      </c>
      <c r="Y3037" t="str">
        <f t="shared" si="239"/>
        <v>Underpaid High Performer</v>
      </c>
    </row>
    <row r="3038" spans="1:25">
      <c r="A3038" s="7" t="s">
        <v>3224</v>
      </c>
      <c r="B3038" s="8" t="s">
        <v>19</v>
      </c>
      <c r="C3038" s="8">
        <v>30</v>
      </c>
      <c r="D3038" s="8" t="s">
        <v>20</v>
      </c>
      <c r="E3038" s="8" t="s">
        <v>37</v>
      </c>
      <c r="F3038" s="8" t="s">
        <v>38</v>
      </c>
      <c r="G3038" s="9">
        <v>43133</v>
      </c>
      <c r="H3038" s="8" t="s">
        <v>98</v>
      </c>
      <c r="I3038" s="8" t="s">
        <v>56</v>
      </c>
      <c r="J3038" s="10" t="s">
        <v>24</v>
      </c>
      <c r="K3038" t="str">
        <f>_xlfn.XLOOKUP(A3038,attrition_cleaned!$A:$A,attrition_cleaned!$B:$B,"Missing")</f>
        <v>No</v>
      </c>
      <c r="L3038" s="9"/>
      <c r="M3038">
        <f>_xlfn.XLOOKUP(A3038,compensation_cleaned!$A:$A,compensation_cleaned!$B:$B,"Missing")</f>
        <v>682449</v>
      </c>
      <c r="N3038">
        <f>_xlfn.XLOOKUP(A3038,compensation_cleaned!$A:$A,compensation_cleaned!$C:$C,"Missing")</f>
        <v>39713</v>
      </c>
      <c r="O3038" t="str">
        <f>_xlfn.XLOOKUP(A3038,compensation_cleaned!$A:$A,compensation_cleaned!$D:$D,"Missing")</f>
        <v>L2</v>
      </c>
      <c r="P3038">
        <f>_xlfn.XLOOKUP(A3038,engagement_pivot!$A:$A,engagement_pivot!$B:$B,"Missing")</f>
        <v>5</v>
      </c>
      <c r="Q3038" t="str">
        <f>IF(
  _xlfn.XLOOKUP(A3038, engagement_pivot!A:A, engagement_pivot!C:C, 0) &gt; 0,
  "Yes",
  "No"
)</f>
        <v>Yes</v>
      </c>
      <c r="R3038">
        <f t="shared" si="235"/>
        <v>70</v>
      </c>
      <c r="S3038" t="str">
        <f t="shared" si="236"/>
        <v>37+ months</v>
      </c>
      <c r="T3038">
        <f>_xlfn.XLOOKUP(A3038,performance_pivot!$A:$A,performance_pivot!$B:$B,"Missing")</f>
        <v>3.3333333333333335</v>
      </c>
      <c r="U3038">
        <f>_xlfn.XLOOKUP(A3038,compensation_cleaned!$A:$A,compensation_cleaned!$F:$F,"Missing")</f>
        <v>746435.40070921986</v>
      </c>
      <c r="V3038" t="str">
        <f t="shared" si="237"/>
        <v>Below Avg Pay</v>
      </c>
      <c r="W3038" t="str">
        <f t="shared" si="238"/>
        <v>Low/Avg Performer</v>
      </c>
      <c r="Y3038" t="str">
        <f t="shared" si="239"/>
        <v>Low Pay &amp; Low Performance</v>
      </c>
    </row>
    <row r="3039" spans="1:25">
      <c r="A3039" s="11" t="s">
        <v>3225</v>
      </c>
      <c r="B3039" s="12" t="s">
        <v>11</v>
      </c>
      <c r="C3039" s="12">
        <v>43</v>
      </c>
      <c r="D3039" s="12" t="s">
        <v>20</v>
      </c>
      <c r="E3039" s="12" t="s">
        <v>33</v>
      </c>
      <c r="F3039" s="12" t="s">
        <v>34</v>
      </c>
      <c r="G3039" s="13">
        <v>44696</v>
      </c>
      <c r="H3039" s="12" t="s">
        <v>207</v>
      </c>
      <c r="I3039" s="12" t="s">
        <v>45</v>
      </c>
      <c r="J3039" s="14" t="s">
        <v>24</v>
      </c>
      <c r="K3039" t="str">
        <f>_xlfn.XLOOKUP(A3039,attrition_cleaned!$A:$A,attrition_cleaned!$B:$B,"Missing")</f>
        <v>Yes</v>
      </c>
      <c r="L3039" s="13">
        <v>45196</v>
      </c>
      <c r="M3039">
        <f>_xlfn.XLOOKUP(A3039,compensation_cleaned!$A:$A,compensation_cleaned!$B:$B,"Missing")</f>
        <v>1160365</v>
      </c>
      <c r="N3039">
        <f>_xlfn.XLOOKUP(A3039,compensation_cleaned!$A:$A,compensation_cleaned!$C:$C,"Missing")</f>
        <v>116164</v>
      </c>
      <c r="O3039" t="str">
        <f>_xlfn.XLOOKUP(A3039,compensation_cleaned!$A:$A,compensation_cleaned!$D:$D,"Missing")</f>
        <v>L3</v>
      </c>
      <c r="P3039">
        <f>_xlfn.XLOOKUP(A3039,engagement_pivot!$A:$A,engagement_pivot!$B:$B,"Missing")</f>
        <v>4.5</v>
      </c>
      <c r="Q3039" t="str">
        <f>IF(
  _xlfn.XLOOKUP(A3039, engagement_pivot!A:A, engagement_pivot!C:C, 0) &gt; 0,
  "Yes",
  "No"
)</f>
        <v>Yes</v>
      </c>
      <c r="R3039">
        <f t="shared" si="235"/>
        <v>16</v>
      </c>
      <c r="S3039" t="str">
        <f t="shared" si="236"/>
        <v>13–36 months</v>
      </c>
      <c r="T3039">
        <f>_xlfn.XLOOKUP(A3039,performance_pivot!$A:$A,performance_pivot!$B:$B,"Missing")</f>
        <v>2</v>
      </c>
      <c r="U3039">
        <f>_xlfn.XLOOKUP(A3039,compensation_cleaned!$A:$A,compensation_cleaned!$F:$F,"Missing")</f>
        <v>1044648.4727722772</v>
      </c>
      <c r="V3039" t="str">
        <f t="shared" si="237"/>
        <v>Above Avg Pay</v>
      </c>
      <c r="W3039" t="str">
        <f t="shared" si="238"/>
        <v>Low/Avg Performer</v>
      </c>
      <c r="Y3039" t="str">
        <f t="shared" si="239"/>
        <v>Overpaid Low Performer</v>
      </c>
    </row>
    <row r="3040" spans="1:25">
      <c r="A3040" s="7" t="s">
        <v>3226</v>
      </c>
      <c r="B3040" s="8" t="s">
        <v>11</v>
      </c>
      <c r="C3040" s="8">
        <v>25</v>
      </c>
      <c r="D3040" s="8" t="s">
        <v>12</v>
      </c>
      <c r="E3040" s="8" t="s">
        <v>13</v>
      </c>
      <c r="F3040" s="8" t="s">
        <v>14</v>
      </c>
      <c r="G3040" s="9">
        <v>44935</v>
      </c>
      <c r="H3040" s="8" t="s">
        <v>96</v>
      </c>
      <c r="I3040" s="8" t="s">
        <v>45</v>
      </c>
      <c r="J3040" s="10" t="s">
        <v>24</v>
      </c>
      <c r="K3040" t="str">
        <f>_xlfn.XLOOKUP(A3040,attrition_cleaned!$A:$A,attrition_cleaned!$B:$B,"Missing")</f>
        <v>No</v>
      </c>
      <c r="L3040" s="9"/>
      <c r="M3040">
        <f>_xlfn.XLOOKUP(A3040,compensation_cleaned!$A:$A,compensation_cleaned!$B:$B,"Missing")</f>
        <v>1025064</v>
      </c>
      <c r="N3040">
        <f>_xlfn.XLOOKUP(A3040,compensation_cleaned!$A:$A,compensation_cleaned!$C:$C,"Missing")</f>
        <v>130195</v>
      </c>
      <c r="O3040" t="str">
        <f>_xlfn.XLOOKUP(A3040,compensation_cleaned!$A:$A,compensation_cleaned!$D:$D,"Missing")</f>
        <v>L3</v>
      </c>
      <c r="P3040">
        <f>_xlfn.XLOOKUP(A3040,engagement_pivot!$A:$A,engagement_pivot!$B:$B,"Missing")</f>
        <v>2.5</v>
      </c>
      <c r="Q3040" t="str">
        <f>IF(
  _xlfn.XLOOKUP(A3040, engagement_pivot!A:A, engagement_pivot!C:C, 0) &gt; 0,
  "Yes",
  "No"
)</f>
        <v>Yes</v>
      </c>
      <c r="R3040">
        <f t="shared" si="235"/>
        <v>11</v>
      </c>
      <c r="S3040" t="str">
        <f t="shared" si="236"/>
        <v>0–12 months</v>
      </c>
      <c r="T3040">
        <f>_xlfn.XLOOKUP(A3040,performance_pivot!$A:$A,performance_pivot!$B:$B,"Missing")</f>
        <v>3.6666666666666665</v>
      </c>
      <c r="U3040">
        <f>_xlfn.XLOOKUP(A3040,compensation_cleaned!$A:$A,compensation_cleaned!$F:$F,"Missing")</f>
        <v>1044648.4727722772</v>
      </c>
      <c r="V3040" t="str">
        <f t="shared" si="237"/>
        <v>Below Avg Pay</v>
      </c>
      <c r="W3040" t="str">
        <f t="shared" si="238"/>
        <v>Low/Avg Performer</v>
      </c>
      <c r="Y3040" t="str">
        <f t="shared" si="239"/>
        <v>Low Pay &amp; Low Performance</v>
      </c>
    </row>
    <row r="3041" spans="1:25">
      <c r="A3041" s="11" t="s">
        <v>3227</v>
      </c>
      <c r="B3041" s="12" t="s">
        <v>11</v>
      </c>
      <c r="C3041" s="12">
        <v>44</v>
      </c>
      <c r="D3041" s="12" t="s">
        <v>12</v>
      </c>
      <c r="E3041" s="12" t="s">
        <v>13</v>
      </c>
      <c r="F3041" s="12" t="s">
        <v>21</v>
      </c>
      <c r="G3041" s="13">
        <v>43816</v>
      </c>
      <c r="H3041" s="12" t="s">
        <v>62</v>
      </c>
      <c r="I3041" s="12" t="s">
        <v>23</v>
      </c>
      <c r="J3041" s="14" t="s">
        <v>24</v>
      </c>
      <c r="K3041" t="str">
        <f>_xlfn.XLOOKUP(A3041,attrition_cleaned!$A:$A,attrition_cleaned!$B:$B,"Missing")</f>
        <v>Yes</v>
      </c>
      <c r="L3041" s="13">
        <v>45434</v>
      </c>
      <c r="M3041">
        <f>_xlfn.XLOOKUP(A3041,compensation_cleaned!$A:$A,compensation_cleaned!$B:$B,"Missing")</f>
        <v>814935</v>
      </c>
      <c r="N3041">
        <f>_xlfn.XLOOKUP(A3041,compensation_cleaned!$A:$A,compensation_cleaned!$C:$C,"Missing")</f>
        <v>119996</v>
      </c>
      <c r="O3041" t="str">
        <f>_xlfn.XLOOKUP(A3041,compensation_cleaned!$A:$A,compensation_cleaned!$D:$D,"Missing")</f>
        <v>L2</v>
      </c>
      <c r="P3041">
        <f>_xlfn.XLOOKUP(A3041,engagement_pivot!$A:$A,engagement_pivot!$B:$B,"Missing")</f>
        <v>3.6666666666666665</v>
      </c>
      <c r="Q3041" t="str">
        <f>IF(
  _xlfn.XLOOKUP(A3041, engagement_pivot!A:A, engagement_pivot!C:C, 0) &gt; 0,
  "Yes",
  "No"
)</f>
        <v>Yes</v>
      </c>
      <c r="R3041">
        <f t="shared" si="235"/>
        <v>53</v>
      </c>
      <c r="S3041" t="str">
        <f t="shared" si="236"/>
        <v>37+ months</v>
      </c>
      <c r="T3041">
        <f>_xlfn.XLOOKUP(A3041,performance_pivot!$A:$A,performance_pivot!$B:$B,"Missing")</f>
        <v>3</v>
      </c>
      <c r="U3041">
        <f>_xlfn.XLOOKUP(A3041,compensation_cleaned!$A:$A,compensation_cleaned!$F:$F,"Missing")</f>
        <v>746435.40070921986</v>
      </c>
      <c r="V3041" t="str">
        <f t="shared" si="237"/>
        <v>Above Avg Pay</v>
      </c>
      <c r="W3041" t="str">
        <f t="shared" si="238"/>
        <v>Low/Avg Performer</v>
      </c>
      <c r="Y3041" t="str">
        <f t="shared" si="239"/>
        <v>Overpaid Low Performer</v>
      </c>
    </row>
    <row r="3042" spans="1:25">
      <c r="A3042" s="7" t="s">
        <v>3228</v>
      </c>
      <c r="B3042" s="8" t="s">
        <v>19</v>
      </c>
      <c r="C3042" s="8">
        <v>38</v>
      </c>
      <c r="D3042" s="8" t="s">
        <v>12</v>
      </c>
      <c r="E3042" s="8" t="s">
        <v>49</v>
      </c>
      <c r="F3042" s="8" t="s">
        <v>65</v>
      </c>
      <c r="G3042" s="9">
        <v>43531</v>
      </c>
      <c r="H3042" s="8" t="s">
        <v>62</v>
      </c>
      <c r="I3042" s="8" t="s">
        <v>31</v>
      </c>
      <c r="J3042" s="10" t="s">
        <v>17</v>
      </c>
      <c r="K3042" t="str">
        <f>_xlfn.XLOOKUP(A3042,attrition_cleaned!$A:$A,attrition_cleaned!$B:$B,"Missing")</f>
        <v>Yes</v>
      </c>
      <c r="L3042" s="9">
        <v>45328</v>
      </c>
      <c r="M3042">
        <f>_xlfn.XLOOKUP(A3042,compensation_cleaned!$A:$A,compensation_cleaned!$B:$B,"Missing")</f>
        <v>1176283</v>
      </c>
      <c r="N3042">
        <f>_xlfn.XLOOKUP(A3042,compensation_cleaned!$A:$A,compensation_cleaned!$C:$C,"Missing")</f>
        <v>108090</v>
      </c>
      <c r="O3042" t="str">
        <f>_xlfn.XLOOKUP(A3042,compensation_cleaned!$A:$A,compensation_cleaned!$D:$D,"Missing")</f>
        <v>L3</v>
      </c>
      <c r="P3042">
        <f>_xlfn.XLOOKUP(A3042,engagement_pivot!$A:$A,engagement_pivot!$B:$B,"Missing")</f>
        <v>2</v>
      </c>
      <c r="Q3042" t="str">
        <f>IF(
  _xlfn.XLOOKUP(A3042, engagement_pivot!A:A, engagement_pivot!C:C, 0) &gt; 0,
  "Yes",
  "No"
)</f>
        <v>Yes</v>
      </c>
      <c r="R3042">
        <f t="shared" si="235"/>
        <v>58</v>
      </c>
      <c r="S3042" t="str">
        <f t="shared" si="236"/>
        <v>37+ months</v>
      </c>
      <c r="T3042">
        <f>_xlfn.XLOOKUP(A3042,performance_pivot!$A:$A,performance_pivot!$B:$B,"Missing")</f>
        <v>3.5</v>
      </c>
      <c r="U3042">
        <f>_xlfn.XLOOKUP(A3042,compensation_cleaned!$A:$A,compensation_cleaned!$F:$F,"Missing")</f>
        <v>1044648.4727722772</v>
      </c>
      <c r="V3042" t="str">
        <f t="shared" si="237"/>
        <v>Above Avg Pay</v>
      </c>
      <c r="W3042" t="str">
        <f t="shared" si="238"/>
        <v>Low/Avg Performer</v>
      </c>
      <c r="Y3042" t="str">
        <f t="shared" si="239"/>
        <v>Overpaid Low Performer</v>
      </c>
    </row>
    <row r="3043" spans="1:25">
      <c r="A3043" s="11" t="s">
        <v>3229</v>
      </c>
      <c r="B3043" s="12" t="s">
        <v>11</v>
      </c>
      <c r="C3043" s="12">
        <v>31</v>
      </c>
      <c r="D3043" s="12" t="s">
        <v>20</v>
      </c>
      <c r="E3043" s="12" t="s">
        <v>33</v>
      </c>
      <c r="F3043" s="12" t="s">
        <v>34</v>
      </c>
      <c r="G3043" s="13">
        <v>44496</v>
      </c>
      <c r="H3043" s="12" t="s">
        <v>146</v>
      </c>
      <c r="I3043" s="12" t="s">
        <v>16</v>
      </c>
      <c r="J3043" s="14" t="s">
        <v>24</v>
      </c>
      <c r="K3043" t="str">
        <f>_xlfn.XLOOKUP(A3043,attrition_cleaned!$A:$A,attrition_cleaned!$B:$B,"Missing")</f>
        <v>No</v>
      </c>
      <c r="L3043" s="13"/>
      <c r="M3043">
        <f>_xlfn.XLOOKUP(A3043,compensation_cleaned!$A:$A,compensation_cleaned!$B:$B,"Missing")</f>
        <v>460095</v>
      </c>
      <c r="N3043">
        <f>_xlfn.XLOOKUP(A3043,compensation_cleaned!$A:$A,compensation_cleaned!$C:$C,"Missing")</f>
        <v>39321</v>
      </c>
      <c r="O3043" t="str">
        <f>_xlfn.XLOOKUP(A3043,compensation_cleaned!$A:$A,compensation_cleaned!$D:$D,"Missing")</f>
        <v>L1</v>
      </c>
      <c r="P3043">
        <f>_xlfn.XLOOKUP(A3043,engagement_pivot!$A:$A,engagement_pivot!$B:$B,"Missing")</f>
        <v>2.3333333333333335</v>
      </c>
      <c r="Q3043" t="str">
        <f>IF(
  _xlfn.XLOOKUP(A3043, engagement_pivot!A:A, engagement_pivot!C:C, 0) &gt; 0,
  "Yes",
  "No"
)</f>
        <v>Yes</v>
      </c>
      <c r="R3043">
        <f t="shared" si="235"/>
        <v>26</v>
      </c>
      <c r="S3043" t="str">
        <f t="shared" si="236"/>
        <v>13–36 months</v>
      </c>
      <c r="T3043">
        <f>_xlfn.XLOOKUP(A3043,performance_pivot!$A:$A,performance_pivot!$B:$B,"Missing")</f>
        <v>3</v>
      </c>
      <c r="U3043">
        <f>_xlfn.XLOOKUP(A3043,compensation_cleaned!$A:$A,compensation_cleaned!$F:$F,"Missing")</f>
        <v>499723.03723404254</v>
      </c>
      <c r="V3043" t="str">
        <f t="shared" si="237"/>
        <v>Below Avg Pay</v>
      </c>
      <c r="W3043" t="str">
        <f t="shared" si="238"/>
        <v>Low/Avg Performer</v>
      </c>
      <c r="Y3043" t="str">
        <f t="shared" si="239"/>
        <v>Low Pay &amp; Low Performance</v>
      </c>
    </row>
    <row r="3044" spans="1:25">
      <c r="A3044" s="7" t="s">
        <v>3230</v>
      </c>
      <c r="B3044" s="8" t="s">
        <v>19</v>
      </c>
      <c r="C3044" s="8">
        <v>35</v>
      </c>
      <c r="D3044" s="8" t="s">
        <v>12</v>
      </c>
      <c r="E3044" s="8" t="s">
        <v>49</v>
      </c>
      <c r="F3044" s="8" t="s">
        <v>65</v>
      </c>
      <c r="G3044" s="9">
        <v>43506</v>
      </c>
      <c r="H3044" s="8" t="s">
        <v>229</v>
      </c>
      <c r="I3044" s="8" t="s">
        <v>31</v>
      </c>
      <c r="J3044" s="10" t="s">
        <v>17</v>
      </c>
      <c r="K3044" t="str">
        <f>_xlfn.XLOOKUP(A3044,attrition_cleaned!$A:$A,attrition_cleaned!$B:$B,"Missing")</f>
        <v>No</v>
      </c>
      <c r="L3044" s="9"/>
      <c r="M3044">
        <f>_xlfn.XLOOKUP(A3044,compensation_cleaned!$A:$A,compensation_cleaned!$B:$B,"Missing")</f>
        <v>2138811</v>
      </c>
      <c r="N3044">
        <f>_xlfn.XLOOKUP(A3044,compensation_cleaned!$A:$A,compensation_cleaned!$C:$C,"Missing")</f>
        <v>153046</v>
      </c>
      <c r="O3044" t="str">
        <f>_xlfn.XLOOKUP(A3044,compensation_cleaned!$A:$A,compensation_cleaned!$D:$D,"Missing")</f>
        <v>L5</v>
      </c>
      <c r="P3044">
        <f>_xlfn.XLOOKUP(A3044,engagement_pivot!$A:$A,engagement_pivot!$B:$B,"Missing")</f>
        <v>3.6666666666666665</v>
      </c>
      <c r="Q3044" t="str">
        <f>IF(
  _xlfn.XLOOKUP(A3044, engagement_pivot!A:A, engagement_pivot!C:C, 0) &gt; 0,
  "Yes",
  "No"
)</f>
        <v>Yes</v>
      </c>
      <c r="R3044">
        <f t="shared" si="235"/>
        <v>58</v>
      </c>
      <c r="S3044" t="str">
        <f t="shared" si="236"/>
        <v>37+ months</v>
      </c>
      <c r="T3044">
        <f>_xlfn.XLOOKUP(A3044,performance_pivot!$A:$A,performance_pivot!$B:$B,"Missing")</f>
        <v>4</v>
      </c>
      <c r="U3044">
        <f>_xlfn.XLOOKUP(A3044,compensation_cleaned!$A:$A,compensation_cleaned!$F:$F,"Missing")</f>
        <v>1044648.4727722772</v>
      </c>
      <c r="V3044" t="str">
        <f t="shared" si="237"/>
        <v>Above Avg Pay</v>
      </c>
      <c r="W3044" t="str">
        <f t="shared" si="238"/>
        <v>High Performer</v>
      </c>
      <c r="Y3044" t="str">
        <f t="shared" si="239"/>
        <v>Well Aligned</v>
      </c>
    </row>
    <row r="3045" spans="1:25">
      <c r="A3045" s="11" t="s">
        <v>3231</v>
      </c>
      <c r="B3045" s="12" t="s">
        <v>11</v>
      </c>
      <c r="C3045" s="12">
        <v>28</v>
      </c>
      <c r="D3045" s="12" t="s">
        <v>12</v>
      </c>
      <c r="E3045" s="12" t="s">
        <v>49</v>
      </c>
      <c r="F3045" s="12" t="s">
        <v>50</v>
      </c>
      <c r="G3045" s="13">
        <v>42849</v>
      </c>
      <c r="H3045" s="12" t="s">
        <v>88</v>
      </c>
      <c r="I3045" s="12" t="s">
        <v>45</v>
      </c>
      <c r="J3045" s="14" t="s">
        <v>24</v>
      </c>
      <c r="K3045" t="str">
        <f>_xlfn.XLOOKUP(A3045,attrition_cleaned!$A:$A,attrition_cleaned!$B:$B,"Missing")</f>
        <v>Yes</v>
      </c>
      <c r="L3045" s="13">
        <v>44643</v>
      </c>
      <c r="M3045">
        <f>_xlfn.XLOOKUP(A3045,compensation_cleaned!$A:$A,compensation_cleaned!$B:$B,"Missing")</f>
        <v>1069372</v>
      </c>
      <c r="N3045">
        <f>_xlfn.XLOOKUP(A3045,compensation_cleaned!$A:$A,compensation_cleaned!$C:$C,"Missing")</f>
        <v>85613</v>
      </c>
      <c r="O3045" t="str">
        <f>_xlfn.XLOOKUP(A3045,compensation_cleaned!$A:$A,compensation_cleaned!$D:$D,"Missing")</f>
        <v>L3</v>
      </c>
      <c r="P3045">
        <f>_xlfn.XLOOKUP(A3045,engagement_pivot!$A:$A,engagement_pivot!$B:$B,"Missing")</f>
        <v>1.5</v>
      </c>
      <c r="Q3045" t="str">
        <f>IF(
  _xlfn.XLOOKUP(A3045, engagement_pivot!A:A, engagement_pivot!C:C, 0) &gt; 0,
  "Yes",
  "No"
)</f>
        <v>Yes</v>
      </c>
      <c r="R3045">
        <f t="shared" si="235"/>
        <v>58</v>
      </c>
      <c r="S3045" t="str">
        <f t="shared" si="236"/>
        <v>37+ months</v>
      </c>
      <c r="T3045">
        <f>_xlfn.XLOOKUP(A3045,performance_pivot!$A:$A,performance_pivot!$B:$B,"Missing")</f>
        <v>4.5</v>
      </c>
      <c r="U3045">
        <f>_xlfn.XLOOKUP(A3045,compensation_cleaned!$A:$A,compensation_cleaned!$F:$F,"Missing")</f>
        <v>1044648.4727722772</v>
      </c>
      <c r="V3045" t="str">
        <f t="shared" si="237"/>
        <v>Above Avg Pay</v>
      </c>
      <c r="W3045" t="str">
        <f t="shared" si="238"/>
        <v>High Performer</v>
      </c>
      <c r="Y3045" t="str">
        <f t="shared" si="239"/>
        <v>Well Aligned</v>
      </c>
    </row>
    <row r="3046" spans="1:25">
      <c r="A3046" s="7" t="s">
        <v>3232</v>
      </c>
      <c r="B3046" s="8" t="s">
        <v>19</v>
      </c>
      <c r="C3046" s="8">
        <v>23</v>
      </c>
      <c r="D3046" s="8" t="s">
        <v>12</v>
      </c>
      <c r="E3046" s="8" t="s">
        <v>13</v>
      </c>
      <c r="F3046" s="8" t="s">
        <v>14</v>
      </c>
      <c r="G3046" s="9">
        <v>44431</v>
      </c>
      <c r="H3046" s="8" t="s">
        <v>319</v>
      </c>
      <c r="I3046" s="8" t="s">
        <v>45</v>
      </c>
      <c r="J3046" s="10" t="s">
        <v>24</v>
      </c>
      <c r="K3046" t="str">
        <f>_xlfn.XLOOKUP(A3046,attrition_cleaned!$A:$A,attrition_cleaned!$B:$B,"Missing")</f>
        <v>Yes</v>
      </c>
      <c r="L3046" s="9">
        <v>44840</v>
      </c>
      <c r="M3046">
        <f>_xlfn.XLOOKUP(A3046,compensation_cleaned!$A:$A,compensation_cleaned!$B:$B,"Missing")</f>
        <v>1223828</v>
      </c>
      <c r="N3046">
        <f>_xlfn.XLOOKUP(A3046,compensation_cleaned!$A:$A,compensation_cleaned!$C:$C,"Missing")</f>
        <v>158759</v>
      </c>
      <c r="O3046" t="str">
        <f>_xlfn.XLOOKUP(A3046,compensation_cleaned!$A:$A,compensation_cleaned!$D:$D,"Missing")</f>
        <v>L4</v>
      </c>
      <c r="P3046">
        <f>_xlfn.XLOOKUP(A3046,engagement_pivot!$A:$A,engagement_pivot!$B:$B,"Missing")</f>
        <v>5</v>
      </c>
      <c r="Q3046" t="str">
        <f>IF(
  _xlfn.XLOOKUP(A3046, engagement_pivot!A:A, engagement_pivot!C:C, 0) &gt; 0,
  "Yes",
  "No"
)</f>
        <v>Yes</v>
      </c>
      <c r="R3046">
        <f t="shared" si="235"/>
        <v>13</v>
      </c>
      <c r="S3046" t="str">
        <f t="shared" si="236"/>
        <v>13–36 months</v>
      </c>
      <c r="T3046">
        <f>_xlfn.XLOOKUP(A3046,performance_pivot!$A:$A,performance_pivot!$B:$B,"Missing")</f>
        <v>2.75</v>
      </c>
      <c r="U3046">
        <f>_xlfn.XLOOKUP(A3046,compensation_cleaned!$A:$A,compensation_cleaned!$F:$F,"Missing")</f>
        <v>1044648.4727722772</v>
      </c>
      <c r="V3046" t="str">
        <f t="shared" si="237"/>
        <v>Above Avg Pay</v>
      </c>
      <c r="W3046" t="str">
        <f t="shared" si="238"/>
        <v>Low/Avg Performer</v>
      </c>
      <c r="Y3046" t="str">
        <f t="shared" si="239"/>
        <v>Overpaid Low Performer</v>
      </c>
    </row>
    <row r="3047" spans="1:25">
      <c r="A3047" s="11" t="s">
        <v>3233</v>
      </c>
      <c r="B3047" s="12" t="s">
        <v>19</v>
      </c>
      <c r="C3047" s="12">
        <v>27</v>
      </c>
      <c r="D3047" s="12" t="s">
        <v>20</v>
      </c>
      <c r="E3047" s="12" t="s">
        <v>26</v>
      </c>
      <c r="F3047" s="12" t="s">
        <v>27</v>
      </c>
      <c r="G3047" s="13">
        <v>44668</v>
      </c>
      <c r="H3047" s="12" t="s">
        <v>135</v>
      </c>
      <c r="I3047" s="12" t="s">
        <v>23</v>
      </c>
      <c r="J3047" s="14" t="s">
        <v>24</v>
      </c>
      <c r="K3047" t="str">
        <f>_xlfn.XLOOKUP(A3047,attrition_cleaned!$A:$A,attrition_cleaned!$B:$B,"Missing")</f>
        <v>No</v>
      </c>
      <c r="L3047" s="13"/>
      <c r="M3047">
        <f>_xlfn.XLOOKUP(A3047,compensation_cleaned!$A:$A,compensation_cleaned!$B:$B,"Missing")</f>
        <v>856473</v>
      </c>
      <c r="N3047">
        <f>_xlfn.XLOOKUP(A3047,compensation_cleaned!$A:$A,compensation_cleaned!$C:$C,"Missing")</f>
        <v>82210</v>
      </c>
      <c r="O3047" t="str">
        <f>_xlfn.XLOOKUP(A3047,compensation_cleaned!$A:$A,compensation_cleaned!$D:$D,"Missing")</f>
        <v>L2</v>
      </c>
      <c r="P3047">
        <f>_xlfn.XLOOKUP(A3047,engagement_pivot!$A:$A,engagement_pivot!$B:$B,"Missing")</f>
        <v>1</v>
      </c>
      <c r="Q3047" t="str">
        <f>IF(
  _xlfn.XLOOKUP(A3047, engagement_pivot!A:A, engagement_pivot!C:C, 0) &gt; 0,
  "Yes",
  "No"
)</f>
        <v>Yes</v>
      </c>
      <c r="R3047">
        <f t="shared" si="235"/>
        <v>20</v>
      </c>
      <c r="S3047" t="str">
        <f t="shared" si="236"/>
        <v>13–36 months</v>
      </c>
      <c r="T3047">
        <f>_xlfn.XLOOKUP(A3047,performance_pivot!$A:$A,performance_pivot!$B:$B,"Missing")</f>
        <v>2</v>
      </c>
      <c r="U3047">
        <f>_xlfn.XLOOKUP(A3047,compensation_cleaned!$A:$A,compensation_cleaned!$F:$F,"Missing")</f>
        <v>746435.40070921986</v>
      </c>
      <c r="V3047" t="str">
        <f t="shared" si="237"/>
        <v>Above Avg Pay</v>
      </c>
      <c r="W3047" t="str">
        <f t="shared" si="238"/>
        <v>Low/Avg Performer</v>
      </c>
      <c r="Y3047" t="str">
        <f t="shared" si="239"/>
        <v>Overpaid Low Performer</v>
      </c>
    </row>
    <row r="3048" spans="1:25">
      <c r="A3048" s="7" t="s">
        <v>3234</v>
      </c>
      <c r="B3048" s="8" t="s">
        <v>19</v>
      </c>
      <c r="C3048" s="8">
        <v>29</v>
      </c>
      <c r="D3048" s="8" t="s">
        <v>12</v>
      </c>
      <c r="E3048" s="8" t="s">
        <v>37</v>
      </c>
      <c r="F3048" s="8" t="s">
        <v>38</v>
      </c>
      <c r="G3048" s="9">
        <v>44141</v>
      </c>
      <c r="H3048" s="8" t="s">
        <v>72</v>
      </c>
      <c r="I3048" s="8" t="s">
        <v>23</v>
      </c>
      <c r="J3048" s="10" t="s">
        <v>24</v>
      </c>
      <c r="K3048" t="str">
        <f>_xlfn.XLOOKUP(A3048,attrition_cleaned!$A:$A,attrition_cleaned!$B:$B,"Missing")</f>
        <v>Yes</v>
      </c>
      <c r="L3048" s="9">
        <v>44955</v>
      </c>
      <c r="M3048">
        <f>_xlfn.XLOOKUP(A3048,compensation_cleaned!$A:$A,compensation_cleaned!$B:$B,"Missing")</f>
        <v>1222407</v>
      </c>
      <c r="N3048">
        <f>_xlfn.XLOOKUP(A3048,compensation_cleaned!$A:$A,compensation_cleaned!$C:$C,"Missing")</f>
        <v>116192</v>
      </c>
      <c r="O3048" t="str">
        <f>_xlfn.XLOOKUP(A3048,compensation_cleaned!$A:$A,compensation_cleaned!$D:$D,"Missing")</f>
        <v>L4</v>
      </c>
      <c r="P3048">
        <f>_xlfn.XLOOKUP(A3048,engagement_pivot!$A:$A,engagement_pivot!$B:$B,"Missing")</f>
        <v>1</v>
      </c>
      <c r="Q3048" t="str">
        <f>IF(
  _xlfn.XLOOKUP(A3048, engagement_pivot!A:A, engagement_pivot!C:C, 0) &gt; 0,
  "Yes",
  "No"
)</f>
        <v>Yes</v>
      </c>
      <c r="R3048">
        <f t="shared" si="235"/>
        <v>26</v>
      </c>
      <c r="S3048" t="str">
        <f t="shared" si="236"/>
        <v>13–36 months</v>
      </c>
      <c r="T3048">
        <f>_xlfn.XLOOKUP(A3048,performance_pivot!$A:$A,performance_pivot!$B:$B,"Missing")</f>
        <v>3.5</v>
      </c>
      <c r="U3048">
        <f>_xlfn.XLOOKUP(A3048,compensation_cleaned!$A:$A,compensation_cleaned!$F:$F,"Missing")</f>
        <v>1044648.4727722772</v>
      </c>
      <c r="V3048" t="str">
        <f t="shared" si="237"/>
        <v>Above Avg Pay</v>
      </c>
      <c r="W3048" t="str">
        <f t="shared" si="238"/>
        <v>Low/Avg Performer</v>
      </c>
      <c r="Y3048" t="str">
        <f t="shared" si="239"/>
        <v>Overpaid Low Performer</v>
      </c>
    </row>
    <row r="3049" spans="1:25">
      <c r="A3049" s="11" t="s">
        <v>3235</v>
      </c>
      <c r="B3049" s="12" t="s">
        <v>11</v>
      </c>
      <c r="C3049" s="12">
        <v>42</v>
      </c>
      <c r="D3049" s="12" t="s">
        <v>12</v>
      </c>
      <c r="E3049" s="12" t="s">
        <v>13</v>
      </c>
      <c r="F3049" s="12" t="s">
        <v>21</v>
      </c>
      <c r="G3049" s="13">
        <v>43673</v>
      </c>
      <c r="H3049" s="12" t="s">
        <v>585</v>
      </c>
      <c r="I3049" s="12" t="s">
        <v>31</v>
      </c>
      <c r="J3049" s="14" t="s">
        <v>24</v>
      </c>
      <c r="K3049" t="str">
        <f>_xlfn.XLOOKUP(A3049,attrition_cleaned!$A:$A,attrition_cleaned!$B:$B,"Missing")</f>
        <v>No</v>
      </c>
      <c r="L3049" s="13"/>
      <c r="M3049">
        <f>_xlfn.XLOOKUP(A3049,compensation_cleaned!$A:$A,compensation_cleaned!$B:$B,"Missing")</f>
        <v>981622</v>
      </c>
      <c r="N3049">
        <f>_xlfn.XLOOKUP(A3049,compensation_cleaned!$A:$A,compensation_cleaned!$C:$C,"Missing")</f>
        <v>136950</v>
      </c>
      <c r="O3049" t="str">
        <f>_xlfn.XLOOKUP(A3049,compensation_cleaned!$A:$A,compensation_cleaned!$D:$D,"Missing")</f>
        <v>L3</v>
      </c>
      <c r="P3049">
        <f>_xlfn.XLOOKUP(A3049,engagement_pivot!$A:$A,engagement_pivot!$B:$B,"Missing")</f>
        <v>4</v>
      </c>
      <c r="Q3049" t="str">
        <f>IF(
  _xlfn.XLOOKUP(A3049, engagement_pivot!A:A, engagement_pivot!C:C, 0) &gt; 0,
  "Yes",
  "No"
)</f>
        <v>Yes</v>
      </c>
      <c r="R3049">
        <f t="shared" si="235"/>
        <v>53</v>
      </c>
      <c r="S3049" t="str">
        <f t="shared" si="236"/>
        <v>37+ months</v>
      </c>
      <c r="T3049">
        <f>_xlfn.XLOOKUP(A3049,performance_pivot!$A:$A,performance_pivot!$B:$B,"Missing")</f>
        <v>3</v>
      </c>
      <c r="U3049">
        <f>_xlfn.XLOOKUP(A3049,compensation_cleaned!$A:$A,compensation_cleaned!$F:$F,"Missing")</f>
        <v>1044648.4727722772</v>
      </c>
      <c r="V3049" t="str">
        <f t="shared" si="237"/>
        <v>Below Avg Pay</v>
      </c>
      <c r="W3049" t="str">
        <f t="shared" si="238"/>
        <v>Low/Avg Performer</v>
      </c>
      <c r="Y3049" t="str">
        <f t="shared" si="239"/>
        <v>Low Pay &amp; Low Performance</v>
      </c>
    </row>
    <row r="3050" spans="1:25">
      <c r="A3050" s="7" t="s">
        <v>3236</v>
      </c>
      <c r="B3050" s="8" t="s">
        <v>19</v>
      </c>
      <c r="C3050" s="8">
        <v>24</v>
      </c>
      <c r="D3050" s="8" t="s">
        <v>12</v>
      </c>
      <c r="E3050" s="8" t="s">
        <v>49</v>
      </c>
      <c r="F3050" s="8" t="s">
        <v>50</v>
      </c>
      <c r="G3050" s="9">
        <v>45247</v>
      </c>
      <c r="H3050" s="8" t="s">
        <v>205</v>
      </c>
      <c r="I3050" s="8" t="s">
        <v>23</v>
      </c>
      <c r="J3050" s="10" t="s">
        <v>17</v>
      </c>
      <c r="K3050" t="str">
        <f>_xlfn.XLOOKUP(A3050,attrition_cleaned!$A:$A,attrition_cleaned!$B:$B,"Missing")</f>
        <v>No</v>
      </c>
      <c r="L3050" s="9"/>
      <c r="M3050">
        <f>_xlfn.XLOOKUP(A3050,compensation_cleaned!$A:$A,compensation_cleaned!$B:$B,"Missing")</f>
        <v>1000993</v>
      </c>
      <c r="N3050">
        <f>_xlfn.XLOOKUP(A3050,compensation_cleaned!$A:$A,compensation_cleaned!$C:$C,"Missing")</f>
        <v>116291</v>
      </c>
      <c r="O3050" t="str">
        <f>_xlfn.XLOOKUP(A3050,compensation_cleaned!$A:$A,compensation_cleaned!$D:$D,"Missing")</f>
        <v>L3</v>
      </c>
      <c r="P3050">
        <f>_xlfn.XLOOKUP(A3050,engagement_pivot!$A:$A,engagement_pivot!$B:$B,"Missing")</f>
        <v>2</v>
      </c>
      <c r="Q3050" t="str">
        <f>IF(
  _xlfn.XLOOKUP(A3050, engagement_pivot!A:A, engagement_pivot!C:C, 0) &gt; 0,
  "Yes",
  "No"
)</f>
        <v>Yes</v>
      </c>
      <c r="R3050">
        <f t="shared" si="235"/>
        <v>1</v>
      </c>
      <c r="S3050" t="str">
        <f t="shared" si="236"/>
        <v>0–12 months</v>
      </c>
      <c r="T3050">
        <f>_xlfn.XLOOKUP(A3050,performance_pivot!$A:$A,performance_pivot!$B:$B,"Missing")</f>
        <v>3</v>
      </c>
      <c r="U3050">
        <f>_xlfn.XLOOKUP(A3050,compensation_cleaned!$A:$A,compensation_cleaned!$F:$F,"Missing")</f>
        <v>1044648.4727722772</v>
      </c>
      <c r="V3050" t="str">
        <f t="shared" si="237"/>
        <v>Below Avg Pay</v>
      </c>
      <c r="W3050" t="str">
        <f t="shared" si="238"/>
        <v>Low/Avg Performer</v>
      </c>
      <c r="Y3050" t="str">
        <f t="shared" si="239"/>
        <v>Low Pay &amp; Low Performance</v>
      </c>
    </row>
    <row r="3051" spans="1:25">
      <c r="A3051" s="11" t="s">
        <v>3237</v>
      </c>
      <c r="B3051" s="12" t="s">
        <v>19</v>
      </c>
      <c r="C3051" s="12">
        <v>44</v>
      </c>
      <c r="D3051" s="12" t="s">
        <v>12</v>
      </c>
      <c r="E3051" s="12" t="s">
        <v>13</v>
      </c>
      <c r="F3051" s="12" t="s">
        <v>21</v>
      </c>
      <c r="G3051" s="13">
        <v>44890</v>
      </c>
      <c r="H3051" s="12" t="s">
        <v>44</v>
      </c>
      <c r="I3051" s="12" t="s">
        <v>31</v>
      </c>
      <c r="J3051" s="14" t="s">
        <v>24</v>
      </c>
      <c r="K3051" t="str">
        <f>_xlfn.XLOOKUP(A3051,attrition_cleaned!$A:$A,attrition_cleaned!$B:$B,"Missing")</f>
        <v>No</v>
      </c>
      <c r="L3051" s="13"/>
      <c r="M3051">
        <f>_xlfn.XLOOKUP(A3051,compensation_cleaned!$A:$A,compensation_cleaned!$B:$B,"Missing")</f>
        <v>691494</v>
      </c>
      <c r="N3051">
        <f>_xlfn.XLOOKUP(A3051,compensation_cleaned!$A:$A,compensation_cleaned!$C:$C,"Missing")</f>
        <v>59016</v>
      </c>
      <c r="O3051" t="str">
        <f>_xlfn.XLOOKUP(A3051,compensation_cleaned!$A:$A,compensation_cleaned!$D:$D,"Missing")</f>
        <v>L2</v>
      </c>
      <c r="P3051">
        <f>_xlfn.XLOOKUP(A3051,engagement_pivot!$A:$A,engagement_pivot!$B:$B,"Missing")</f>
        <v>4</v>
      </c>
      <c r="Q3051" t="str">
        <f>IF(
  _xlfn.XLOOKUP(A3051, engagement_pivot!A:A, engagement_pivot!C:C, 0) &gt; 0,
  "Yes",
  "No"
)</f>
        <v>Yes</v>
      </c>
      <c r="R3051">
        <f t="shared" si="235"/>
        <v>13</v>
      </c>
      <c r="S3051" t="str">
        <f t="shared" si="236"/>
        <v>13–36 months</v>
      </c>
      <c r="T3051">
        <f>_xlfn.XLOOKUP(A3051,performance_pivot!$A:$A,performance_pivot!$B:$B,"Missing")</f>
        <v>3</v>
      </c>
      <c r="U3051">
        <f>_xlfn.XLOOKUP(A3051,compensation_cleaned!$A:$A,compensation_cleaned!$F:$F,"Missing")</f>
        <v>746435.40070921986</v>
      </c>
      <c r="V3051" t="str">
        <f t="shared" si="237"/>
        <v>Below Avg Pay</v>
      </c>
      <c r="W3051" t="str">
        <f t="shared" si="238"/>
        <v>Low/Avg Performer</v>
      </c>
      <c r="Y3051" t="str">
        <f t="shared" si="239"/>
        <v>Low Pay &amp; Low Performance</v>
      </c>
    </row>
    <row r="3052" spans="1:25">
      <c r="A3052" s="7" t="s">
        <v>3238</v>
      </c>
      <c r="B3052" s="8" t="s">
        <v>11</v>
      </c>
      <c r="C3052" s="8">
        <v>42</v>
      </c>
      <c r="D3052" s="8" t="s">
        <v>20</v>
      </c>
      <c r="E3052" s="8" t="s">
        <v>33</v>
      </c>
      <c r="F3052" s="8" t="s">
        <v>112</v>
      </c>
      <c r="G3052" s="9">
        <v>43927</v>
      </c>
      <c r="H3052" s="8" t="s">
        <v>100</v>
      </c>
      <c r="I3052" s="8" t="s">
        <v>23</v>
      </c>
      <c r="J3052" s="10" t="s">
        <v>24</v>
      </c>
      <c r="K3052" t="str">
        <f>_xlfn.XLOOKUP(A3052,attrition_cleaned!$A:$A,attrition_cleaned!$B:$B,"Missing")</f>
        <v>No</v>
      </c>
      <c r="L3052" s="9"/>
      <c r="M3052">
        <f>_xlfn.XLOOKUP(A3052,compensation_cleaned!$A:$A,compensation_cleaned!$B:$B,"Missing")</f>
        <v>567657</v>
      </c>
      <c r="N3052">
        <f>_xlfn.XLOOKUP(A3052,compensation_cleaned!$A:$A,compensation_cleaned!$C:$C,"Missing")</f>
        <v>63983</v>
      </c>
      <c r="O3052" t="str">
        <f>_xlfn.XLOOKUP(A3052,compensation_cleaned!$A:$A,compensation_cleaned!$D:$D,"Missing")</f>
        <v>L1</v>
      </c>
      <c r="P3052">
        <f>_xlfn.XLOOKUP(A3052,engagement_pivot!$A:$A,engagement_pivot!$B:$B,"Missing")</f>
        <v>3</v>
      </c>
      <c r="Q3052" t="str">
        <f>IF(
  _xlfn.XLOOKUP(A3052, engagement_pivot!A:A, engagement_pivot!C:C, 0) &gt; 0,
  "Yes",
  "No"
)</f>
        <v>Yes</v>
      </c>
      <c r="R3052">
        <f t="shared" si="235"/>
        <v>44</v>
      </c>
      <c r="S3052" t="str">
        <f t="shared" si="236"/>
        <v>37+ months</v>
      </c>
      <c r="T3052">
        <f>_xlfn.XLOOKUP(A3052,performance_pivot!$A:$A,performance_pivot!$B:$B,"Missing")</f>
        <v>3.6666666666666665</v>
      </c>
      <c r="U3052">
        <f>_xlfn.XLOOKUP(A3052,compensation_cleaned!$A:$A,compensation_cleaned!$F:$F,"Missing")</f>
        <v>499723.03723404254</v>
      </c>
      <c r="V3052" t="str">
        <f t="shared" si="237"/>
        <v>Above Avg Pay</v>
      </c>
      <c r="W3052" t="str">
        <f t="shared" si="238"/>
        <v>Low/Avg Performer</v>
      </c>
      <c r="Y3052" t="str">
        <f t="shared" si="239"/>
        <v>Overpaid Low Performer</v>
      </c>
    </row>
    <row r="3053" spans="1:25">
      <c r="A3053" s="11" t="s">
        <v>3239</v>
      </c>
      <c r="B3053" s="12" t="s">
        <v>11</v>
      </c>
      <c r="C3053" s="12">
        <v>30</v>
      </c>
      <c r="D3053" s="12" t="s">
        <v>20</v>
      </c>
      <c r="E3053" s="12" t="s">
        <v>26</v>
      </c>
      <c r="F3053" s="12" t="s">
        <v>27</v>
      </c>
      <c r="G3053" s="13">
        <v>43907</v>
      </c>
      <c r="H3053" s="12" t="s">
        <v>179</v>
      </c>
      <c r="I3053" s="12" t="s">
        <v>70</v>
      </c>
      <c r="J3053" s="14" t="s">
        <v>24</v>
      </c>
      <c r="K3053" t="str">
        <f>_xlfn.XLOOKUP(A3053,attrition_cleaned!$A:$A,attrition_cleaned!$B:$B,"Missing")</f>
        <v>Yes</v>
      </c>
      <c r="L3053" s="13">
        <v>45137</v>
      </c>
      <c r="M3053">
        <f>_xlfn.XLOOKUP(A3053,compensation_cleaned!$A:$A,compensation_cleaned!$B:$B,"Missing")</f>
        <v>632273</v>
      </c>
      <c r="N3053">
        <f>_xlfn.XLOOKUP(A3053,compensation_cleaned!$A:$A,compensation_cleaned!$C:$C,"Missing")</f>
        <v>80276</v>
      </c>
      <c r="O3053" t="str">
        <f>_xlfn.XLOOKUP(A3053,compensation_cleaned!$A:$A,compensation_cleaned!$D:$D,"Missing")</f>
        <v>L2</v>
      </c>
      <c r="P3053">
        <f>_xlfn.XLOOKUP(A3053,engagement_pivot!$A:$A,engagement_pivot!$B:$B,"Missing")</f>
        <v>4</v>
      </c>
      <c r="Q3053" t="str">
        <f>IF(
  _xlfn.XLOOKUP(A3053, engagement_pivot!A:A, engagement_pivot!C:C, 0) &gt; 0,
  "Yes",
  "No"
)</f>
        <v>Yes</v>
      </c>
      <c r="R3053">
        <f t="shared" si="235"/>
        <v>40</v>
      </c>
      <c r="S3053" t="str">
        <f t="shared" si="236"/>
        <v>37+ months</v>
      </c>
      <c r="T3053">
        <f>_xlfn.XLOOKUP(A3053,performance_pivot!$A:$A,performance_pivot!$B:$B,"Missing")</f>
        <v>3</v>
      </c>
      <c r="U3053">
        <f>_xlfn.XLOOKUP(A3053,compensation_cleaned!$A:$A,compensation_cleaned!$F:$F,"Missing")</f>
        <v>746435.40070921986</v>
      </c>
      <c r="V3053" t="str">
        <f t="shared" si="237"/>
        <v>Below Avg Pay</v>
      </c>
      <c r="W3053" t="str">
        <f t="shared" si="238"/>
        <v>Low/Avg Performer</v>
      </c>
      <c r="Y3053" t="str">
        <f t="shared" si="239"/>
        <v>Low Pay &amp; Low Performance</v>
      </c>
    </row>
    <row r="3054" spans="1:25">
      <c r="A3054" s="7" t="s">
        <v>3240</v>
      </c>
      <c r="B3054" s="8" t="s">
        <v>11</v>
      </c>
      <c r="C3054" s="8">
        <v>30</v>
      </c>
      <c r="D3054" s="8" t="s">
        <v>12</v>
      </c>
      <c r="E3054" s="8" t="s">
        <v>37</v>
      </c>
      <c r="F3054" s="8" t="s">
        <v>43</v>
      </c>
      <c r="G3054" s="9">
        <v>43186</v>
      </c>
      <c r="H3054" s="8" t="s">
        <v>518</v>
      </c>
      <c r="I3054" s="8" t="s">
        <v>45</v>
      </c>
      <c r="J3054" s="10" t="s">
        <v>24</v>
      </c>
      <c r="K3054" t="str">
        <f>_xlfn.XLOOKUP(A3054,attrition_cleaned!$A:$A,attrition_cleaned!$B:$B,"Missing")</f>
        <v>No</v>
      </c>
      <c r="L3054" s="9"/>
      <c r="M3054">
        <f>_xlfn.XLOOKUP(A3054,compensation_cleaned!$A:$A,compensation_cleaned!$B:$B,"Missing")</f>
        <v>1127817</v>
      </c>
      <c r="N3054">
        <f>_xlfn.XLOOKUP(A3054,compensation_cleaned!$A:$A,compensation_cleaned!$C:$C,"Missing")</f>
        <v>65953</v>
      </c>
      <c r="O3054" t="str">
        <f>_xlfn.XLOOKUP(A3054,compensation_cleaned!$A:$A,compensation_cleaned!$D:$D,"Missing")</f>
        <v>L3</v>
      </c>
      <c r="P3054">
        <f>_xlfn.XLOOKUP(A3054,engagement_pivot!$A:$A,engagement_pivot!$B:$B,"Missing")</f>
        <v>1</v>
      </c>
      <c r="Q3054" t="str">
        <f>IF(
  _xlfn.XLOOKUP(A3054, engagement_pivot!A:A, engagement_pivot!C:C, 0) &gt; 0,
  "Yes",
  "No"
)</f>
        <v>Yes</v>
      </c>
      <c r="R3054">
        <f t="shared" si="235"/>
        <v>69</v>
      </c>
      <c r="S3054" t="str">
        <f t="shared" si="236"/>
        <v>37+ months</v>
      </c>
      <c r="T3054">
        <f>_xlfn.XLOOKUP(A3054,performance_pivot!$A:$A,performance_pivot!$B:$B,"Missing")</f>
        <v>3.5</v>
      </c>
      <c r="U3054">
        <f>_xlfn.XLOOKUP(A3054,compensation_cleaned!$A:$A,compensation_cleaned!$F:$F,"Missing")</f>
        <v>1044648.4727722772</v>
      </c>
      <c r="V3054" t="str">
        <f t="shared" si="237"/>
        <v>Above Avg Pay</v>
      </c>
      <c r="W3054" t="str">
        <f t="shared" si="238"/>
        <v>Low/Avg Performer</v>
      </c>
      <c r="Y3054" t="str">
        <f t="shared" si="239"/>
        <v>Overpaid Low Performer</v>
      </c>
    </row>
    <row r="3055" spans="1:25">
      <c r="A3055" s="11" t="s">
        <v>3241</v>
      </c>
      <c r="B3055" s="12" t="s">
        <v>11</v>
      </c>
      <c r="C3055" s="12">
        <v>35</v>
      </c>
      <c r="D3055" s="12" t="s">
        <v>20</v>
      </c>
      <c r="E3055" s="12" t="s">
        <v>37</v>
      </c>
      <c r="F3055" s="12" t="s">
        <v>38</v>
      </c>
      <c r="G3055" s="13">
        <v>43176</v>
      </c>
      <c r="H3055" s="12" t="s">
        <v>22</v>
      </c>
      <c r="I3055" s="12" t="s">
        <v>45</v>
      </c>
      <c r="J3055" s="14" t="s">
        <v>17</v>
      </c>
      <c r="K3055" t="str">
        <f>_xlfn.XLOOKUP(A3055,attrition_cleaned!$A:$A,attrition_cleaned!$B:$B,"Missing")</f>
        <v>No</v>
      </c>
      <c r="L3055" s="13"/>
      <c r="M3055">
        <f>_xlfn.XLOOKUP(A3055,compensation_cleaned!$A:$A,compensation_cleaned!$B:$B,"Missing")</f>
        <v>830938</v>
      </c>
      <c r="N3055">
        <f>_xlfn.XLOOKUP(A3055,compensation_cleaned!$A:$A,compensation_cleaned!$C:$C,"Missing")</f>
        <v>98271</v>
      </c>
      <c r="O3055" t="str">
        <f>_xlfn.XLOOKUP(A3055,compensation_cleaned!$A:$A,compensation_cleaned!$D:$D,"Missing")</f>
        <v>L2</v>
      </c>
      <c r="P3055">
        <f>_xlfn.XLOOKUP(A3055,engagement_pivot!$A:$A,engagement_pivot!$B:$B,"Missing")</f>
        <v>3.6666666666666665</v>
      </c>
      <c r="Q3055" t="str">
        <f>IF(
  _xlfn.XLOOKUP(A3055, engagement_pivot!A:A, engagement_pivot!C:C, 0) &gt; 0,
  "Yes",
  "No"
)</f>
        <v>Yes</v>
      </c>
      <c r="R3055">
        <f t="shared" si="235"/>
        <v>69</v>
      </c>
      <c r="S3055" t="str">
        <f t="shared" si="236"/>
        <v>37+ months</v>
      </c>
      <c r="T3055">
        <f>_xlfn.XLOOKUP(A3055,performance_pivot!$A:$A,performance_pivot!$B:$B,"Missing")</f>
        <v>4</v>
      </c>
      <c r="U3055">
        <f>_xlfn.XLOOKUP(A3055,compensation_cleaned!$A:$A,compensation_cleaned!$F:$F,"Missing")</f>
        <v>746435.40070921986</v>
      </c>
      <c r="V3055" t="str">
        <f t="shared" si="237"/>
        <v>Above Avg Pay</v>
      </c>
      <c r="W3055" t="str">
        <f t="shared" si="238"/>
        <v>High Performer</v>
      </c>
      <c r="Y3055" t="str">
        <f t="shared" si="239"/>
        <v>Well Aligned</v>
      </c>
    </row>
    <row r="3056" spans="1:25">
      <c r="A3056" s="7" t="s">
        <v>3242</v>
      </c>
      <c r="B3056" s="8" t="s">
        <v>11</v>
      </c>
      <c r="C3056" s="8">
        <v>26</v>
      </c>
      <c r="D3056" s="8" t="s">
        <v>20</v>
      </c>
      <c r="E3056" s="8" t="s">
        <v>37</v>
      </c>
      <c r="F3056" s="8" t="s">
        <v>43</v>
      </c>
      <c r="G3056" s="9">
        <v>43086</v>
      </c>
      <c r="H3056" s="8" t="s">
        <v>432</v>
      </c>
      <c r="I3056" s="8" t="s">
        <v>31</v>
      </c>
      <c r="J3056" s="10" t="s">
        <v>24</v>
      </c>
      <c r="K3056" t="str">
        <f>_xlfn.XLOOKUP(A3056,attrition_cleaned!$A:$A,attrition_cleaned!$B:$B,"Missing")</f>
        <v>No</v>
      </c>
      <c r="L3056" s="9"/>
      <c r="M3056">
        <f>_xlfn.XLOOKUP(A3056,compensation_cleaned!$A:$A,compensation_cleaned!$B:$B,"Missing")</f>
        <v>817137</v>
      </c>
      <c r="N3056">
        <f>_xlfn.XLOOKUP(A3056,compensation_cleaned!$A:$A,compensation_cleaned!$C:$C,"Missing")</f>
        <v>56705</v>
      </c>
      <c r="O3056" t="str">
        <f>_xlfn.XLOOKUP(A3056,compensation_cleaned!$A:$A,compensation_cleaned!$D:$D,"Missing")</f>
        <v>L2</v>
      </c>
      <c r="P3056">
        <f>_xlfn.XLOOKUP(A3056,engagement_pivot!$A:$A,engagement_pivot!$B:$B,"Missing")</f>
        <v>1.6666666666666667</v>
      </c>
      <c r="Q3056" t="str">
        <f>IF(
  _xlfn.XLOOKUP(A3056, engagement_pivot!A:A, engagement_pivot!C:C, 0) &gt; 0,
  "Yes",
  "No"
)</f>
        <v>Yes</v>
      </c>
      <c r="R3056">
        <f t="shared" si="235"/>
        <v>72</v>
      </c>
      <c r="S3056" t="str">
        <f t="shared" si="236"/>
        <v>37+ months</v>
      </c>
      <c r="T3056">
        <f>_xlfn.XLOOKUP(A3056,performance_pivot!$A:$A,performance_pivot!$B:$B,"Missing")</f>
        <v>4.333333333333333</v>
      </c>
      <c r="U3056">
        <f>_xlfn.XLOOKUP(A3056,compensation_cleaned!$A:$A,compensation_cleaned!$F:$F,"Missing")</f>
        <v>746435.40070921986</v>
      </c>
      <c r="V3056" t="str">
        <f t="shared" si="237"/>
        <v>Above Avg Pay</v>
      </c>
      <c r="W3056" t="str">
        <f t="shared" si="238"/>
        <v>High Performer</v>
      </c>
      <c r="Y3056" t="str">
        <f t="shared" si="239"/>
        <v>Well Aligned</v>
      </c>
    </row>
    <row r="3057" spans="1:25">
      <c r="A3057" s="11" t="s">
        <v>3243</v>
      </c>
      <c r="B3057" s="12" t="s">
        <v>19</v>
      </c>
      <c r="C3057" s="12">
        <v>34</v>
      </c>
      <c r="D3057" s="12" t="s">
        <v>20</v>
      </c>
      <c r="E3057" s="12" t="s">
        <v>13</v>
      </c>
      <c r="F3057" s="12" t="s">
        <v>21</v>
      </c>
      <c r="G3057" s="13">
        <v>44614</v>
      </c>
      <c r="H3057" s="12" t="s">
        <v>86</v>
      </c>
      <c r="I3057" s="12" t="s">
        <v>16</v>
      </c>
      <c r="J3057" s="14" t="s">
        <v>17</v>
      </c>
      <c r="K3057" t="str">
        <f>_xlfn.XLOOKUP(A3057,attrition_cleaned!$A:$A,attrition_cleaned!$B:$B,"Missing")</f>
        <v>No</v>
      </c>
      <c r="L3057" s="13"/>
      <c r="M3057">
        <f>_xlfn.XLOOKUP(A3057,compensation_cleaned!$A:$A,compensation_cleaned!$B:$B,"Missing")</f>
        <v>791478</v>
      </c>
      <c r="N3057">
        <f>_xlfn.XLOOKUP(A3057,compensation_cleaned!$A:$A,compensation_cleaned!$C:$C,"Missing")</f>
        <v>97522</v>
      </c>
      <c r="O3057" t="str">
        <f>_xlfn.XLOOKUP(A3057,compensation_cleaned!$A:$A,compensation_cleaned!$D:$D,"Missing")</f>
        <v>L2</v>
      </c>
      <c r="P3057">
        <f>_xlfn.XLOOKUP(A3057,engagement_pivot!$A:$A,engagement_pivot!$B:$B,"Missing")</f>
        <v>1</v>
      </c>
      <c r="Q3057" t="str">
        <f>IF(
  _xlfn.XLOOKUP(A3057, engagement_pivot!A:A, engagement_pivot!C:C, 0) &gt; 0,
  "Yes",
  "No"
)</f>
        <v>Yes</v>
      </c>
      <c r="R3057">
        <f t="shared" si="235"/>
        <v>22</v>
      </c>
      <c r="S3057" t="str">
        <f t="shared" si="236"/>
        <v>13–36 months</v>
      </c>
      <c r="T3057">
        <f>_xlfn.XLOOKUP(A3057,performance_pivot!$A:$A,performance_pivot!$B:$B,"Missing")</f>
        <v>4</v>
      </c>
      <c r="U3057">
        <f>_xlfn.XLOOKUP(A3057,compensation_cleaned!$A:$A,compensation_cleaned!$F:$F,"Missing")</f>
        <v>746435.40070921986</v>
      </c>
      <c r="V3057" t="str">
        <f t="shared" si="237"/>
        <v>Above Avg Pay</v>
      </c>
      <c r="W3057" t="str">
        <f t="shared" si="238"/>
        <v>High Performer</v>
      </c>
      <c r="Y3057" t="str">
        <f t="shared" si="239"/>
        <v>Well Aligned</v>
      </c>
    </row>
    <row r="3058" spans="1:25">
      <c r="A3058" s="7" t="s">
        <v>3244</v>
      </c>
      <c r="B3058" s="8" t="s">
        <v>19</v>
      </c>
      <c r="C3058" s="8">
        <v>31</v>
      </c>
      <c r="D3058" s="8" t="s">
        <v>12</v>
      </c>
      <c r="E3058" s="8" t="s">
        <v>13</v>
      </c>
      <c r="F3058" s="8" t="s">
        <v>14</v>
      </c>
      <c r="G3058" s="9">
        <v>43137</v>
      </c>
      <c r="H3058" s="8" t="s">
        <v>179</v>
      </c>
      <c r="I3058" s="8" t="s">
        <v>16</v>
      </c>
      <c r="J3058" s="10" t="s">
        <v>17</v>
      </c>
      <c r="K3058" t="str">
        <f>_xlfn.XLOOKUP(A3058,attrition_cleaned!$A:$A,attrition_cleaned!$B:$B,"Missing")</f>
        <v>Yes</v>
      </c>
      <c r="L3058" s="9">
        <v>44625</v>
      </c>
      <c r="M3058">
        <f>_xlfn.XLOOKUP(A3058,compensation_cleaned!$A:$A,compensation_cleaned!$B:$B,"Missing")</f>
        <v>1007674</v>
      </c>
      <c r="N3058">
        <f>_xlfn.XLOOKUP(A3058,compensation_cleaned!$A:$A,compensation_cleaned!$C:$C,"Missing")</f>
        <v>64923</v>
      </c>
      <c r="O3058" t="str">
        <f>_xlfn.XLOOKUP(A3058,compensation_cleaned!$A:$A,compensation_cleaned!$D:$D,"Missing")</f>
        <v>L3</v>
      </c>
      <c r="P3058">
        <f>_xlfn.XLOOKUP(A3058,engagement_pivot!$A:$A,engagement_pivot!$B:$B,"Missing")</f>
        <v>3</v>
      </c>
      <c r="Q3058" t="str">
        <f>IF(
  _xlfn.XLOOKUP(A3058, engagement_pivot!A:A, engagement_pivot!C:C, 0) &gt; 0,
  "Yes",
  "No"
)</f>
        <v>Yes</v>
      </c>
      <c r="R3058">
        <f t="shared" si="235"/>
        <v>48</v>
      </c>
      <c r="S3058" t="str">
        <f t="shared" si="236"/>
        <v>37+ months</v>
      </c>
      <c r="T3058">
        <f>_xlfn.XLOOKUP(A3058,performance_pivot!$A:$A,performance_pivot!$B:$B,"Missing")</f>
        <v>3</v>
      </c>
      <c r="U3058">
        <f>_xlfn.XLOOKUP(A3058,compensation_cleaned!$A:$A,compensation_cleaned!$F:$F,"Missing")</f>
        <v>1044648.4727722772</v>
      </c>
      <c r="V3058" t="str">
        <f t="shared" si="237"/>
        <v>Below Avg Pay</v>
      </c>
      <c r="W3058" t="str">
        <f t="shared" si="238"/>
        <v>Low/Avg Performer</v>
      </c>
      <c r="Y3058" t="str">
        <f t="shared" si="239"/>
        <v>Low Pay &amp; Low Performance</v>
      </c>
    </row>
    <row r="3059" spans="1:25">
      <c r="A3059" s="11" t="s">
        <v>3245</v>
      </c>
      <c r="B3059" s="12" t="s">
        <v>19</v>
      </c>
      <c r="C3059" s="12">
        <v>32</v>
      </c>
      <c r="D3059" s="12" t="s">
        <v>12</v>
      </c>
      <c r="E3059" s="12" t="s">
        <v>37</v>
      </c>
      <c r="F3059" s="12" t="s">
        <v>43</v>
      </c>
      <c r="G3059" s="13">
        <v>42890</v>
      </c>
      <c r="H3059" s="12" t="s">
        <v>368</v>
      </c>
      <c r="I3059" s="12" t="s">
        <v>23</v>
      </c>
      <c r="J3059" s="14" t="s">
        <v>24</v>
      </c>
      <c r="K3059" t="str">
        <f>_xlfn.XLOOKUP(A3059,attrition_cleaned!$A:$A,attrition_cleaned!$B:$B,"Missing")</f>
        <v>Yes</v>
      </c>
      <c r="L3059" s="13">
        <v>43392</v>
      </c>
      <c r="M3059">
        <f>_xlfn.XLOOKUP(A3059,compensation_cleaned!$A:$A,compensation_cleaned!$B:$B,"Missing")</f>
        <v>1003095</v>
      </c>
      <c r="N3059">
        <f>_xlfn.XLOOKUP(A3059,compensation_cleaned!$A:$A,compensation_cleaned!$C:$C,"Missing")</f>
        <v>103317</v>
      </c>
      <c r="O3059" t="str">
        <f>_xlfn.XLOOKUP(A3059,compensation_cleaned!$A:$A,compensation_cleaned!$D:$D,"Missing")</f>
        <v>L3</v>
      </c>
      <c r="P3059">
        <f>_xlfn.XLOOKUP(A3059,engagement_pivot!$A:$A,engagement_pivot!$B:$B,"Missing")</f>
        <v>3</v>
      </c>
      <c r="Q3059" t="str">
        <f>IF(
  _xlfn.XLOOKUP(A3059, engagement_pivot!A:A, engagement_pivot!C:C, 0) &gt; 0,
  "Yes",
  "No"
)</f>
        <v>Yes</v>
      </c>
      <c r="R3059">
        <f t="shared" si="235"/>
        <v>16</v>
      </c>
      <c r="S3059" t="str">
        <f t="shared" si="236"/>
        <v>13–36 months</v>
      </c>
      <c r="T3059">
        <f>_xlfn.XLOOKUP(A3059,performance_pivot!$A:$A,performance_pivot!$B:$B,"Missing")</f>
        <v>5</v>
      </c>
      <c r="U3059">
        <f>_xlfn.XLOOKUP(A3059,compensation_cleaned!$A:$A,compensation_cleaned!$F:$F,"Missing")</f>
        <v>1044648.4727722772</v>
      </c>
      <c r="V3059" t="str">
        <f t="shared" si="237"/>
        <v>Below Avg Pay</v>
      </c>
      <c r="W3059" t="str">
        <f t="shared" si="238"/>
        <v>High Performer</v>
      </c>
      <c r="Y3059" t="str">
        <f t="shared" si="239"/>
        <v>Underpaid High Performer</v>
      </c>
    </row>
    <row r="3060" spans="1:25">
      <c r="A3060" s="7" t="s">
        <v>3246</v>
      </c>
      <c r="B3060" s="8" t="s">
        <v>19</v>
      </c>
      <c r="C3060" s="8">
        <v>38</v>
      </c>
      <c r="D3060" s="8" t="s">
        <v>12</v>
      </c>
      <c r="E3060" s="8" t="s">
        <v>49</v>
      </c>
      <c r="F3060" s="8" t="s">
        <v>65</v>
      </c>
      <c r="G3060" s="9">
        <v>44924</v>
      </c>
      <c r="H3060" s="8" t="s">
        <v>96</v>
      </c>
      <c r="I3060" s="8" t="s">
        <v>45</v>
      </c>
      <c r="J3060" s="10" t="s">
        <v>24</v>
      </c>
      <c r="K3060" t="str">
        <f>_xlfn.XLOOKUP(A3060,attrition_cleaned!$A:$A,attrition_cleaned!$B:$B,"Missing")</f>
        <v>Yes</v>
      </c>
      <c r="L3060" s="9">
        <v>46497</v>
      </c>
      <c r="M3060">
        <f>_xlfn.XLOOKUP(A3060,compensation_cleaned!$A:$A,compensation_cleaned!$B:$B,"Missing")</f>
        <v>745090</v>
      </c>
      <c r="N3060">
        <f>_xlfn.XLOOKUP(A3060,compensation_cleaned!$A:$A,compensation_cleaned!$C:$C,"Missing")</f>
        <v>73105</v>
      </c>
      <c r="O3060" t="str">
        <f>_xlfn.XLOOKUP(A3060,compensation_cleaned!$A:$A,compensation_cleaned!$D:$D,"Missing")</f>
        <v>L2</v>
      </c>
      <c r="P3060">
        <f>_xlfn.XLOOKUP(A3060,engagement_pivot!$A:$A,engagement_pivot!$B:$B,"Missing")</f>
        <v>1.5</v>
      </c>
      <c r="Q3060" t="str">
        <f>IF(
  _xlfn.XLOOKUP(A3060, engagement_pivot!A:A, engagement_pivot!C:C, 0) &gt; 0,
  "Yes",
  "No"
)</f>
        <v>Yes</v>
      </c>
      <c r="R3060">
        <f t="shared" si="235"/>
        <v>51</v>
      </c>
      <c r="S3060" t="str">
        <f t="shared" si="236"/>
        <v>37+ months</v>
      </c>
      <c r="T3060">
        <f>_xlfn.XLOOKUP(A3060,performance_pivot!$A:$A,performance_pivot!$B:$B,"Missing")</f>
        <v>4</v>
      </c>
      <c r="U3060">
        <f>_xlfn.XLOOKUP(A3060,compensation_cleaned!$A:$A,compensation_cleaned!$F:$F,"Missing")</f>
        <v>746435.40070921986</v>
      </c>
      <c r="V3060" t="str">
        <f t="shared" si="237"/>
        <v>Below Avg Pay</v>
      </c>
      <c r="W3060" t="str">
        <f t="shared" si="238"/>
        <v>High Performer</v>
      </c>
      <c r="Y3060" t="str">
        <f t="shared" si="239"/>
        <v>Underpaid High Performer</v>
      </c>
    </row>
    <row r="3061" spans="1:25">
      <c r="A3061" s="11" t="s">
        <v>3247</v>
      </c>
      <c r="B3061" s="12" t="s">
        <v>11</v>
      </c>
      <c r="C3061" s="12">
        <v>39</v>
      </c>
      <c r="D3061" s="12" t="s">
        <v>12</v>
      </c>
      <c r="E3061" s="12" t="s">
        <v>33</v>
      </c>
      <c r="F3061" s="12" t="s">
        <v>112</v>
      </c>
      <c r="G3061" s="13">
        <v>43663</v>
      </c>
      <c r="H3061" s="12" t="s">
        <v>227</v>
      </c>
      <c r="I3061" s="12" t="s">
        <v>31</v>
      </c>
      <c r="J3061" s="14" t="s">
        <v>24</v>
      </c>
      <c r="K3061" t="str">
        <f>_xlfn.XLOOKUP(A3061,attrition_cleaned!$A:$A,attrition_cleaned!$B:$B,"Missing")</f>
        <v>Yes</v>
      </c>
      <c r="L3061" s="13">
        <v>45391</v>
      </c>
      <c r="M3061">
        <f>_xlfn.XLOOKUP(A3061,compensation_cleaned!$A:$A,compensation_cleaned!$B:$B,"Missing")</f>
        <v>1793388</v>
      </c>
      <c r="N3061">
        <f>_xlfn.XLOOKUP(A3061,compensation_cleaned!$A:$A,compensation_cleaned!$C:$C,"Missing")</f>
        <v>213118</v>
      </c>
      <c r="O3061" t="str">
        <f>_xlfn.XLOOKUP(A3061,compensation_cleaned!$A:$A,compensation_cleaned!$D:$D,"Missing")</f>
        <v>L5</v>
      </c>
      <c r="P3061">
        <f>_xlfn.XLOOKUP(A3061,engagement_pivot!$A:$A,engagement_pivot!$B:$B,"Missing")</f>
        <v>3</v>
      </c>
      <c r="Q3061" t="str">
        <f>IF(
  _xlfn.XLOOKUP(A3061, engagement_pivot!A:A, engagement_pivot!C:C, 0) &gt; 0,
  "Yes",
  "No"
)</f>
        <v>Yes</v>
      </c>
      <c r="R3061">
        <f t="shared" si="235"/>
        <v>56</v>
      </c>
      <c r="S3061" t="str">
        <f t="shared" si="236"/>
        <v>37+ months</v>
      </c>
      <c r="T3061">
        <f>_xlfn.XLOOKUP(A3061,performance_pivot!$A:$A,performance_pivot!$B:$B,"Missing")</f>
        <v>3.5</v>
      </c>
      <c r="U3061">
        <f>_xlfn.XLOOKUP(A3061,compensation_cleaned!$A:$A,compensation_cleaned!$F:$F,"Missing")</f>
        <v>1044648.4727722772</v>
      </c>
      <c r="V3061" t="str">
        <f t="shared" si="237"/>
        <v>Above Avg Pay</v>
      </c>
      <c r="W3061" t="str">
        <f t="shared" si="238"/>
        <v>Low/Avg Performer</v>
      </c>
      <c r="Y3061" t="str">
        <f t="shared" si="239"/>
        <v>Overpaid Low Performer</v>
      </c>
    </row>
    <row r="3062" spans="1:25">
      <c r="A3062" s="7" t="s">
        <v>3248</v>
      </c>
      <c r="B3062" s="8" t="s">
        <v>11</v>
      </c>
      <c r="C3062" s="8">
        <v>28</v>
      </c>
      <c r="D3062" s="8" t="s">
        <v>12</v>
      </c>
      <c r="E3062" s="8" t="s">
        <v>26</v>
      </c>
      <c r="F3062" s="8" t="s">
        <v>58</v>
      </c>
      <c r="G3062" s="9">
        <v>42765</v>
      </c>
      <c r="H3062" s="8" t="s">
        <v>848</v>
      </c>
      <c r="I3062" s="8" t="s">
        <v>70</v>
      </c>
      <c r="J3062" s="10" t="s">
        <v>24</v>
      </c>
      <c r="K3062" t="str">
        <f>_xlfn.XLOOKUP(A3062,attrition_cleaned!$A:$A,attrition_cleaned!$B:$B,"Missing")</f>
        <v>No</v>
      </c>
      <c r="L3062" s="9"/>
      <c r="M3062">
        <f>_xlfn.XLOOKUP(A3062,compensation_cleaned!$A:$A,compensation_cleaned!$B:$B,"Missing")</f>
        <v>704146</v>
      </c>
      <c r="N3062">
        <f>_xlfn.XLOOKUP(A3062,compensation_cleaned!$A:$A,compensation_cleaned!$C:$C,"Missing")</f>
        <v>90564</v>
      </c>
      <c r="O3062" t="str">
        <f>_xlfn.XLOOKUP(A3062,compensation_cleaned!$A:$A,compensation_cleaned!$D:$D,"Missing")</f>
        <v>L2</v>
      </c>
      <c r="P3062">
        <f>_xlfn.XLOOKUP(A3062,engagement_pivot!$A:$A,engagement_pivot!$B:$B,"Missing")</f>
        <v>1</v>
      </c>
      <c r="Q3062" t="str">
        <f>IF(
  _xlfn.XLOOKUP(A3062, engagement_pivot!A:A, engagement_pivot!C:C, 0) &gt; 0,
  "Yes",
  "No"
)</f>
        <v>Yes</v>
      </c>
      <c r="R3062">
        <f t="shared" si="235"/>
        <v>83</v>
      </c>
      <c r="S3062" t="str">
        <f t="shared" si="236"/>
        <v>37+ months</v>
      </c>
      <c r="T3062">
        <f>_xlfn.XLOOKUP(A3062,performance_pivot!$A:$A,performance_pivot!$B:$B,"Missing")</f>
        <v>2</v>
      </c>
      <c r="U3062">
        <f>_xlfn.XLOOKUP(A3062,compensation_cleaned!$A:$A,compensation_cleaned!$F:$F,"Missing")</f>
        <v>746435.40070921986</v>
      </c>
      <c r="V3062" t="str">
        <f t="shared" si="237"/>
        <v>Below Avg Pay</v>
      </c>
      <c r="W3062" t="str">
        <f t="shared" si="238"/>
        <v>Low/Avg Performer</v>
      </c>
      <c r="Y3062" t="str">
        <f t="shared" si="239"/>
        <v>Low Pay &amp; Low Performance</v>
      </c>
    </row>
    <row r="3063" spans="1:25">
      <c r="A3063" s="11" t="s">
        <v>3249</v>
      </c>
      <c r="B3063" s="12" t="s">
        <v>19</v>
      </c>
      <c r="C3063" s="12">
        <v>33</v>
      </c>
      <c r="D3063" s="12" t="s">
        <v>12</v>
      </c>
      <c r="E3063" s="12" t="s">
        <v>26</v>
      </c>
      <c r="F3063" s="12" t="s">
        <v>27</v>
      </c>
      <c r="G3063" s="13">
        <v>42979</v>
      </c>
      <c r="H3063" s="12" t="s">
        <v>582</v>
      </c>
      <c r="I3063" s="12" t="s">
        <v>23</v>
      </c>
      <c r="J3063" s="14" t="s">
        <v>24</v>
      </c>
      <c r="K3063" t="str">
        <f>_xlfn.XLOOKUP(A3063,attrition_cleaned!$A:$A,attrition_cleaned!$B:$B,"Missing")</f>
        <v>Yes</v>
      </c>
      <c r="L3063" s="13">
        <v>44239</v>
      </c>
      <c r="M3063">
        <f>_xlfn.XLOOKUP(A3063,compensation_cleaned!$A:$A,compensation_cleaned!$B:$B,"Missing")</f>
        <v>741281</v>
      </c>
      <c r="N3063">
        <f>_xlfn.XLOOKUP(A3063,compensation_cleaned!$A:$A,compensation_cleaned!$C:$C,"Missing")</f>
        <v>64498</v>
      </c>
      <c r="O3063" t="str">
        <f>_xlfn.XLOOKUP(A3063,compensation_cleaned!$A:$A,compensation_cleaned!$D:$D,"Missing")</f>
        <v>L2</v>
      </c>
      <c r="P3063">
        <f>_xlfn.XLOOKUP(A3063,engagement_pivot!$A:$A,engagement_pivot!$B:$B,"Missing")</f>
        <v>2</v>
      </c>
      <c r="Q3063" t="str">
        <f>IF(
  _xlfn.XLOOKUP(A3063, engagement_pivot!A:A, engagement_pivot!C:C, 0) &gt; 0,
  "Yes",
  "No"
)</f>
        <v>Yes</v>
      </c>
      <c r="R3063">
        <f t="shared" si="235"/>
        <v>41</v>
      </c>
      <c r="S3063" t="str">
        <f t="shared" si="236"/>
        <v>37+ months</v>
      </c>
      <c r="T3063">
        <f>_xlfn.XLOOKUP(A3063,performance_pivot!$A:$A,performance_pivot!$B:$B,"Missing")</f>
        <v>3</v>
      </c>
      <c r="U3063">
        <f>_xlfn.XLOOKUP(A3063,compensation_cleaned!$A:$A,compensation_cleaned!$F:$F,"Missing")</f>
        <v>746435.40070921986</v>
      </c>
      <c r="V3063" t="str">
        <f t="shared" si="237"/>
        <v>Below Avg Pay</v>
      </c>
      <c r="W3063" t="str">
        <f t="shared" si="238"/>
        <v>Low/Avg Performer</v>
      </c>
      <c r="Y3063" t="str">
        <f t="shared" si="239"/>
        <v>Low Pay &amp; Low Performance</v>
      </c>
    </row>
    <row r="3064" spans="1:25">
      <c r="A3064" s="7" t="s">
        <v>3250</v>
      </c>
      <c r="B3064" s="8" t="s">
        <v>11</v>
      </c>
      <c r="C3064" s="8">
        <v>26</v>
      </c>
      <c r="D3064" s="8" t="s">
        <v>12</v>
      </c>
      <c r="E3064" s="8" t="s">
        <v>49</v>
      </c>
      <c r="F3064" s="8" t="s">
        <v>68</v>
      </c>
      <c r="G3064" s="9">
        <v>43593</v>
      </c>
      <c r="H3064" s="8" t="s">
        <v>335</v>
      </c>
      <c r="I3064" s="8" t="s">
        <v>31</v>
      </c>
      <c r="J3064" s="10" t="s">
        <v>24</v>
      </c>
      <c r="K3064" t="str">
        <f>_xlfn.XLOOKUP(A3064,attrition_cleaned!$A:$A,attrition_cleaned!$B:$B,"Missing")</f>
        <v>No</v>
      </c>
      <c r="L3064" s="9"/>
      <c r="M3064">
        <f>_xlfn.XLOOKUP(A3064,compensation_cleaned!$A:$A,compensation_cleaned!$B:$B,"Missing")</f>
        <v>664796</v>
      </c>
      <c r="N3064">
        <f>_xlfn.XLOOKUP(A3064,compensation_cleaned!$A:$A,compensation_cleaned!$C:$C,"Missing")</f>
        <v>71612</v>
      </c>
      <c r="O3064" t="str">
        <f>_xlfn.XLOOKUP(A3064,compensation_cleaned!$A:$A,compensation_cleaned!$D:$D,"Missing")</f>
        <v>L2</v>
      </c>
      <c r="P3064">
        <f>_xlfn.XLOOKUP(A3064,engagement_pivot!$A:$A,engagement_pivot!$B:$B,"Missing")</f>
        <v>1</v>
      </c>
      <c r="Q3064" t="str">
        <f>IF(
  _xlfn.XLOOKUP(A3064, engagement_pivot!A:A, engagement_pivot!C:C, 0) &gt; 0,
  "Yes",
  "No"
)</f>
        <v>Yes</v>
      </c>
      <c r="R3064">
        <f t="shared" si="235"/>
        <v>55</v>
      </c>
      <c r="S3064" t="str">
        <f t="shared" si="236"/>
        <v>37+ months</v>
      </c>
      <c r="T3064">
        <f>_xlfn.XLOOKUP(A3064,performance_pivot!$A:$A,performance_pivot!$B:$B,"Missing")</f>
        <v>3</v>
      </c>
      <c r="U3064">
        <f>_xlfn.XLOOKUP(A3064,compensation_cleaned!$A:$A,compensation_cleaned!$F:$F,"Missing")</f>
        <v>746435.40070921986</v>
      </c>
      <c r="V3064" t="str">
        <f t="shared" si="237"/>
        <v>Below Avg Pay</v>
      </c>
      <c r="W3064" t="str">
        <f t="shared" si="238"/>
        <v>Low/Avg Performer</v>
      </c>
      <c r="Y3064" t="str">
        <f t="shared" si="239"/>
        <v>Low Pay &amp; Low Performance</v>
      </c>
    </row>
    <row r="3065" spans="1:25">
      <c r="A3065" s="11" t="s">
        <v>3251</v>
      </c>
      <c r="B3065" s="12" t="s">
        <v>11</v>
      </c>
      <c r="C3065" s="12">
        <v>24</v>
      </c>
      <c r="D3065" s="12" t="s">
        <v>12</v>
      </c>
      <c r="E3065" s="12" t="s">
        <v>26</v>
      </c>
      <c r="F3065" s="12" t="s">
        <v>58</v>
      </c>
      <c r="G3065" s="13">
        <v>45141</v>
      </c>
      <c r="H3065" s="12" t="s">
        <v>88</v>
      </c>
      <c r="I3065" s="12" t="s">
        <v>45</v>
      </c>
      <c r="J3065" s="14" t="s">
        <v>24</v>
      </c>
      <c r="K3065" t="str">
        <f>_xlfn.XLOOKUP(A3065,attrition_cleaned!$A:$A,attrition_cleaned!$B:$B,"Missing")</f>
        <v>No</v>
      </c>
      <c r="L3065" s="13"/>
      <c r="M3065">
        <f>_xlfn.XLOOKUP(A3065,compensation_cleaned!$A:$A,compensation_cleaned!$B:$B,"Missing")</f>
        <v>1161586</v>
      </c>
      <c r="N3065">
        <f>_xlfn.XLOOKUP(A3065,compensation_cleaned!$A:$A,compensation_cleaned!$C:$C,"Missing")</f>
        <v>135225</v>
      </c>
      <c r="O3065" t="str">
        <f>_xlfn.XLOOKUP(A3065,compensation_cleaned!$A:$A,compensation_cleaned!$D:$D,"Missing")</f>
        <v>L3</v>
      </c>
      <c r="P3065">
        <f>_xlfn.XLOOKUP(A3065,engagement_pivot!$A:$A,engagement_pivot!$B:$B,"Missing")</f>
        <v>2.6666666666666665</v>
      </c>
      <c r="Q3065" t="str">
        <f>IF(
  _xlfn.XLOOKUP(A3065, engagement_pivot!A:A, engagement_pivot!C:C, 0) &gt; 0,
  "Yes",
  "No"
)</f>
        <v>Yes</v>
      </c>
      <c r="R3065">
        <f t="shared" si="235"/>
        <v>4</v>
      </c>
      <c r="S3065" t="str">
        <f t="shared" si="236"/>
        <v>0–12 months</v>
      </c>
      <c r="T3065">
        <f>_xlfn.XLOOKUP(A3065,performance_pivot!$A:$A,performance_pivot!$B:$B,"Missing")</f>
        <v>3.6666666666666665</v>
      </c>
      <c r="U3065">
        <f>_xlfn.XLOOKUP(A3065,compensation_cleaned!$A:$A,compensation_cleaned!$F:$F,"Missing")</f>
        <v>1044648.4727722772</v>
      </c>
      <c r="V3065" t="str">
        <f t="shared" si="237"/>
        <v>Above Avg Pay</v>
      </c>
      <c r="W3065" t="str">
        <f t="shared" si="238"/>
        <v>Low/Avg Performer</v>
      </c>
      <c r="Y3065" t="str">
        <f t="shared" si="239"/>
        <v>Overpaid Low Performer</v>
      </c>
    </row>
    <row r="3066" spans="1:25">
      <c r="A3066" s="7" t="s">
        <v>3252</v>
      </c>
      <c r="B3066" s="8" t="s">
        <v>19</v>
      </c>
      <c r="C3066" s="8">
        <v>34</v>
      </c>
      <c r="D3066" s="8" t="s">
        <v>12</v>
      </c>
      <c r="E3066" s="8" t="s">
        <v>13</v>
      </c>
      <c r="F3066" s="8" t="s">
        <v>21</v>
      </c>
      <c r="G3066" s="9">
        <v>43179</v>
      </c>
      <c r="H3066" s="8" t="s">
        <v>227</v>
      </c>
      <c r="I3066" s="8" t="s">
        <v>31</v>
      </c>
      <c r="J3066" s="10" t="s">
        <v>24</v>
      </c>
      <c r="K3066" t="str">
        <f>_xlfn.XLOOKUP(A3066,attrition_cleaned!$A:$A,attrition_cleaned!$B:$B,"Missing")</f>
        <v>No</v>
      </c>
      <c r="L3066" s="9"/>
      <c r="M3066">
        <f>_xlfn.XLOOKUP(A3066,compensation_cleaned!$A:$A,compensation_cleaned!$B:$B,"Missing")</f>
        <v>711455</v>
      </c>
      <c r="N3066">
        <f>_xlfn.XLOOKUP(A3066,compensation_cleaned!$A:$A,compensation_cleaned!$C:$C,"Missing")</f>
        <v>90535</v>
      </c>
      <c r="O3066" t="str">
        <f>_xlfn.XLOOKUP(A3066,compensation_cleaned!$A:$A,compensation_cleaned!$D:$D,"Missing")</f>
        <v>L2</v>
      </c>
      <c r="P3066">
        <f>_xlfn.XLOOKUP(A3066,engagement_pivot!$A:$A,engagement_pivot!$B:$B,"Missing")</f>
        <v>1</v>
      </c>
      <c r="Q3066" t="str">
        <f>IF(
  _xlfn.XLOOKUP(A3066, engagement_pivot!A:A, engagement_pivot!C:C, 0) &gt; 0,
  "Yes",
  "No"
)</f>
        <v>Yes</v>
      </c>
      <c r="R3066">
        <f t="shared" si="235"/>
        <v>69</v>
      </c>
      <c r="S3066" t="str">
        <f t="shared" si="236"/>
        <v>37+ months</v>
      </c>
      <c r="T3066">
        <f>_xlfn.XLOOKUP(A3066,performance_pivot!$A:$A,performance_pivot!$B:$B,"Missing")</f>
        <v>4.333333333333333</v>
      </c>
      <c r="U3066">
        <f>_xlfn.XLOOKUP(A3066,compensation_cleaned!$A:$A,compensation_cleaned!$F:$F,"Missing")</f>
        <v>746435.40070921986</v>
      </c>
      <c r="V3066" t="str">
        <f t="shared" si="237"/>
        <v>Below Avg Pay</v>
      </c>
      <c r="W3066" t="str">
        <f t="shared" si="238"/>
        <v>High Performer</v>
      </c>
      <c r="Y3066" t="str">
        <f t="shared" si="239"/>
        <v>Underpaid High Performer</v>
      </c>
    </row>
    <row r="3067" spans="1:25">
      <c r="A3067" s="11" t="s">
        <v>3253</v>
      </c>
      <c r="B3067" s="12" t="s">
        <v>19</v>
      </c>
      <c r="C3067" s="12">
        <v>23</v>
      </c>
      <c r="D3067" s="12" t="s">
        <v>20</v>
      </c>
      <c r="E3067" s="12" t="s">
        <v>26</v>
      </c>
      <c r="F3067" s="12" t="s">
        <v>27</v>
      </c>
      <c r="G3067" s="13">
        <v>44587</v>
      </c>
      <c r="H3067" s="12" t="s">
        <v>173</v>
      </c>
      <c r="I3067" s="12" t="s">
        <v>16</v>
      </c>
      <c r="J3067" s="14" t="s">
        <v>24</v>
      </c>
      <c r="K3067" t="str">
        <f>_xlfn.XLOOKUP(A3067,attrition_cleaned!$A:$A,attrition_cleaned!$B:$B,"Missing")</f>
        <v>No</v>
      </c>
      <c r="L3067" s="13"/>
      <c r="M3067">
        <f>_xlfn.XLOOKUP(A3067,compensation_cleaned!$A:$A,compensation_cleaned!$B:$B,"Missing")</f>
        <v>516573</v>
      </c>
      <c r="N3067">
        <f>_xlfn.XLOOKUP(A3067,compensation_cleaned!$A:$A,compensation_cleaned!$C:$C,"Missing")</f>
        <v>45864</v>
      </c>
      <c r="O3067" t="str">
        <f>_xlfn.XLOOKUP(A3067,compensation_cleaned!$A:$A,compensation_cleaned!$D:$D,"Missing")</f>
        <v>L1</v>
      </c>
      <c r="P3067">
        <f>_xlfn.XLOOKUP(A3067,engagement_pivot!$A:$A,engagement_pivot!$B:$B,"Missing")</f>
        <v>1</v>
      </c>
      <c r="Q3067" t="str">
        <f>IF(
  _xlfn.XLOOKUP(A3067, engagement_pivot!A:A, engagement_pivot!C:C, 0) &gt; 0,
  "Yes",
  "No"
)</f>
        <v>Yes</v>
      </c>
      <c r="R3067">
        <f t="shared" si="235"/>
        <v>23</v>
      </c>
      <c r="S3067" t="str">
        <f t="shared" si="236"/>
        <v>13–36 months</v>
      </c>
      <c r="T3067">
        <f>_xlfn.XLOOKUP(A3067,performance_pivot!$A:$A,performance_pivot!$B:$B,"Missing")</f>
        <v>4</v>
      </c>
      <c r="U3067">
        <f>_xlfn.XLOOKUP(A3067,compensation_cleaned!$A:$A,compensation_cleaned!$F:$F,"Missing")</f>
        <v>499723.03723404254</v>
      </c>
      <c r="V3067" t="str">
        <f t="shared" si="237"/>
        <v>Above Avg Pay</v>
      </c>
      <c r="W3067" t="str">
        <f t="shared" si="238"/>
        <v>High Performer</v>
      </c>
      <c r="Y3067" t="str">
        <f t="shared" si="239"/>
        <v>Well Aligned</v>
      </c>
    </row>
    <row r="3068" spans="1:25">
      <c r="A3068" s="7" t="s">
        <v>3254</v>
      </c>
      <c r="B3068" s="8" t="s">
        <v>11</v>
      </c>
      <c r="C3068" s="8">
        <v>33</v>
      </c>
      <c r="D3068" s="8" t="s">
        <v>20</v>
      </c>
      <c r="E3068" s="8" t="s">
        <v>33</v>
      </c>
      <c r="F3068" s="8" t="s">
        <v>112</v>
      </c>
      <c r="G3068" s="9">
        <v>44572</v>
      </c>
      <c r="H3068" s="8" t="s">
        <v>113</v>
      </c>
      <c r="I3068" s="8" t="s">
        <v>70</v>
      </c>
      <c r="J3068" s="10" t="s">
        <v>24</v>
      </c>
      <c r="K3068" t="str">
        <f>_xlfn.XLOOKUP(A3068,attrition_cleaned!$A:$A,attrition_cleaned!$B:$B,"Missing")</f>
        <v>Yes</v>
      </c>
      <c r="L3068" s="9">
        <v>44934</v>
      </c>
      <c r="M3068">
        <f>_xlfn.XLOOKUP(A3068,compensation_cleaned!$A:$A,compensation_cleaned!$B:$B,"Missing")</f>
        <v>754212</v>
      </c>
      <c r="N3068">
        <f>_xlfn.XLOOKUP(A3068,compensation_cleaned!$A:$A,compensation_cleaned!$C:$C,"Missing")</f>
        <v>71867</v>
      </c>
      <c r="O3068" t="str">
        <f>_xlfn.XLOOKUP(A3068,compensation_cleaned!$A:$A,compensation_cleaned!$D:$D,"Missing")</f>
        <v>L2</v>
      </c>
      <c r="P3068">
        <f>_xlfn.XLOOKUP(A3068,engagement_pivot!$A:$A,engagement_pivot!$B:$B,"Missing")</f>
        <v>5</v>
      </c>
      <c r="Q3068" t="str">
        <f>IF(
  _xlfn.XLOOKUP(A3068, engagement_pivot!A:A, engagement_pivot!C:C, 0) &gt; 0,
  "Yes",
  "No"
)</f>
        <v>Yes</v>
      </c>
      <c r="R3068">
        <f t="shared" si="235"/>
        <v>11</v>
      </c>
      <c r="S3068" t="str">
        <f t="shared" si="236"/>
        <v>0–12 months</v>
      </c>
      <c r="T3068">
        <f>_xlfn.XLOOKUP(A3068,performance_pivot!$A:$A,performance_pivot!$B:$B,"Missing")</f>
        <v>4</v>
      </c>
      <c r="U3068">
        <f>_xlfn.XLOOKUP(A3068,compensation_cleaned!$A:$A,compensation_cleaned!$F:$F,"Missing")</f>
        <v>746435.40070921986</v>
      </c>
      <c r="V3068" t="str">
        <f t="shared" si="237"/>
        <v>Above Avg Pay</v>
      </c>
      <c r="W3068" t="str">
        <f t="shared" si="238"/>
        <v>High Performer</v>
      </c>
      <c r="Y3068" t="str">
        <f t="shared" si="239"/>
        <v>Well Aligned</v>
      </c>
    </row>
    <row r="3069" spans="1:25">
      <c r="A3069" s="11" t="s">
        <v>3255</v>
      </c>
      <c r="B3069" s="12" t="s">
        <v>19</v>
      </c>
      <c r="C3069" s="12">
        <v>41</v>
      </c>
      <c r="D3069" s="12" t="s">
        <v>20</v>
      </c>
      <c r="E3069" s="12" t="s">
        <v>37</v>
      </c>
      <c r="F3069" s="12" t="s">
        <v>38</v>
      </c>
      <c r="G3069" s="13">
        <v>43629</v>
      </c>
      <c r="H3069" s="12" t="s">
        <v>133</v>
      </c>
      <c r="I3069" s="12" t="s">
        <v>31</v>
      </c>
      <c r="J3069" s="14" t="s">
        <v>17</v>
      </c>
      <c r="K3069" t="str">
        <f>_xlfn.XLOOKUP(A3069,attrition_cleaned!$A:$A,attrition_cleaned!$B:$B,"Missing")</f>
        <v>No</v>
      </c>
      <c r="L3069" s="13"/>
      <c r="M3069">
        <f>_xlfn.XLOOKUP(A3069,compensation_cleaned!$A:$A,compensation_cleaned!$B:$B,"Missing")</f>
        <v>975766</v>
      </c>
      <c r="N3069">
        <f>_xlfn.XLOOKUP(A3069,compensation_cleaned!$A:$A,compensation_cleaned!$C:$C,"Missing")</f>
        <v>68820</v>
      </c>
      <c r="O3069" t="str">
        <f>_xlfn.XLOOKUP(A3069,compensation_cleaned!$A:$A,compensation_cleaned!$D:$D,"Missing")</f>
        <v>L3</v>
      </c>
      <c r="P3069">
        <f>_xlfn.XLOOKUP(A3069,engagement_pivot!$A:$A,engagement_pivot!$B:$B,"Missing")</f>
        <v>2</v>
      </c>
      <c r="Q3069" t="str">
        <f>IF(
  _xlfn.XLOOKUP(A3069, engagement_pivot!A:A, engagement_pivot!C:C, 0) &gt; 0,
  "Yes",
  "No"
)</f>
        <v>Yes</v>
      </c>
      <c r="R3069">
        <f t="shared" si="235"/>
        <v>54</v>
      </c>
      <c r="S3069" t="str">
        <f t="shared" si="236"/>
        <v>37+ months</v>
      </c>
      <c r="T3069">
        <f>_xlfn.XLOOKUP(A3069,performance_pivot!$A:$A,performance_pivot!$B:$B,"Missing")</f>
        <v>2</v>
      </c>
      <c r="U3069">
        <f>_xlfn.XLOOKUP(A3069,compensation_cleaned!$A:$A,compensation_cleaned!$F:$F,"Missing")</f>
        <v>1044648.4727722772</v>
      </c>
      <c r="V3069" t="str">
        <f t="shared" si="237"/>
        <v>Below Avg Pay</v>
      </c>
      <c r="W3069" t="str">
        <f t="shared" si="238"/>
        <v>Low/Avg Performer</v>
      </c>
      <c r="Y3069" t="str">
        <f t="shared" si="239"/>
        <v>Low Pay &amp; Low Performance</v>
      </c>
    </row>
    <row r="3070" spans="1:25">
      <c r="A3070" s="7" t="s">
        <v>3256</v>
      </c>
      <c r="B3070" s="8" t="s">
        <v>19</v>
      </c>
      <c r="C3070" s="8">
        <v>22</v>
      </c>
      <c r="D3070" s="8" t="s">
        <v>20</v>
      </c>
      <c r="E3070" s="8" t="s">
        <v>37</v>
      </c>
      <c r="F3070" s="8" t="s">
        <v>38</v>
      </c>
      <c r="G3070" s="9">
        <v>43922</v>
      </c>
      <c r="H3070" s="8" t="s">
        <v>462</v>
      </c>
      <c r="I3070" s="8" t="s">
        <v>23</v>
      </c>
      <c r="J3070" s="10" t="s">
        <v>24</v>
      </c>
      <c r="K3070" t="str">
        <f>_xlfn.XLOOKUP(A3070,attrition_cleaned!$A:$A,attrition_cleaned!$B:$B,"Missing")</f>
        <v>No</v>
      </c>
      <c r="L3070" s="9"/>
      <c r="M3070">
        <f>_xlfn.XLOOKUP(A3070,compensation_cleaned!$A:$A,compensation_cleaned!$B:$B,"Missing")</f>
        <v>830076</v>
      </c>
      <c r="N3070">
        <f>_xlfn.XLOOKUP(A3070,compensation_cleaned!$A:$A,compensation_cleaned!$C:$C,"Missing")</f>
        <v>82095</v>
      </c>
      <c r="O3070" t="str">
        <f>_xlfn.XLOOKUP(A3070,compensation_cleaned!$A:$A,compensation_cleaned!$D:$D,"Missing")</f>
        <v>L2</v>
      </c>
      <c r="P3070">
        <f>_xlfn.XLOOKUP(A3070,engagement_pivot!$A:$A,engagement_pivot!$B:$B,"Missing")</f>
        <v>4</v>
      </c>
      <c r="Q3070" t="str">
        <f>IF(
  _xlfn.XLOOKUP(A3070, engagement_pivot!A:A, engagement_pivot!C:C, 0) &gt; 0,
  "Yes",
  "No"
)</f>
        <v>Yes</v>
      </c>
      <c r="R3070">
        <f t="shared" si="235"/>
        <v>44</v>
      </c>
      <c r="S3070" t="str">
        <f t="shared" si="236"/>
        <v>37+ months</v>
      </c>
      <c r="T3070">
        <f>_xlfn.XLOOKUP(A3070,performance_pivot!$A:$A,performance_pivot!$B:$B,"Missing")</f>
        <v>3.6666666666666665</v>
      </c>
      <c r="U3070">
        <f>_xlfn.XLOOKUP(A3070,compensation_cleaned!$A:$A,compensation_cleaned!$F:$F,"Missing")</f>
        <v>746435.40070921986</v>
      </c>
      <c r="V3070" t="str">
        <f t="shared" si="237"/>
        <v>Above Avg Pay</v>
      </c>
      <c r="W3070" t="str">
        <f t="shared" si="238"/>
        <v>Low/Avg Performer</v>
      </c>
      <c r="Y3070" t="str">
        <f t="shared" si="239"/>
        <v>Overpaid Low Performer</v>
      </c>
    </row>
    <row r="3071" spans="1:25">
      <c r="A3071" s="11" t="s">
        <v>3257</v>
      </c>
      <c r="B3071" s="12" t="s">
        <v>19</v>
      </c>
      <c r="C3071" s="12">
        <v>22</v>
      </c>
      <c r="D3071" s="12" t="s">
        <v>12</v>
      </c>
      <c r="E3071" s="12" t="s">
        <v>26</v>
      </c>
      <c r="F3071" s="12" t="s">
        <v>58</v>
      </c>
      <c r="G3071" s="13">
        <v>43803</v>
      </c>
      <c r="H3071" s="12" t="s">
        <v>159</v>
      </c>
      <c r="I3071" s="12" t="s">
        <v>70</v>
      </c>
      <c r="J3071" s="14" t="s">
        <v>24</v>
      </c>
      <c r="K3071" t="str">
        <f>_xlfn.XLOOKUP(A3071,attrition_cleaned!$A:$A,attrition_cleaned!$B:$B,"Missing")</f>
        <v>No</v>
      </c>
      <c r="L3071" s="13"/>
      <c r="M3071">
        <f>_xlfn.XLOOKUP(A3071,compensation_cleaned!$A:$A,compensation_cleaned!$B:$B,"Missing")</f>
        <v>891684</v>
      </c>
      <c r="N3071">
        <f>_xlfn.XLOOKUP(A3071,compensation_cleaned!$A:$A,compensation_cleaned!$C:$C,"Missing")</f>
        <v>54142</v>
      </c>
      <c r="O3071" t="str">
        <f>_xlfn.XLOOKUP(A3071,compensation_cleaned!$A:$A,compensation_cleaned!$D:$D,"Missing")</f>
        <v>L2</v>
      </c>
      <c r="P3071">
        <f>_xlfn.XLOOKUP(A3071,engagement_pivot!$A:$A,engagement_pivot!$B:$B,"Missing")</f>
        <v>3.5</v>
      </c>
      <c r="Q3071" t="str">
        <f>IF(
  _xlfn.XLOOKUP(A3071, engagement_pivot!A:A, engagement_pivot!C:C, 0) &gt; 0,
  "Yes",
  "No"
)</f>
        <v>Yes</v>
      </c>
      <c r="R3071">
        <f t="shared" si="235"/>
        <v>48</v>
      </c>
      <c r="S3071" t="str">
        <f t="shared" si="236"/>
        <v>37+ months</v>
      </c>
      <c r="T3071">
        <f>_xlfn.XLOOKUP(A3071,performance_pivot!$A:$A,performance_pivot!$B:$B,"Missing")</f>
        <v>3</v>
      </c>
      <c r="U3071">
        <f>_xlfn.XLOOKUP(A3071,compensation_cleaned!$A:$A,compensation_cleaned!$F:$F,"Missing")</f>
        <v>746435.40070921986</v>
      </c>
      <c r="V3071" t="str">
        <f t="shared" si="237"/>
        <v>Above Avg Pay</v>
      </c>
      <c r="W3071" t="str">
        <f t="shared" si="238"/>
        <v>Low/Avg Performer</v>
      </c>
      <c r="Y3071" t="str">
        <f t="shared" si="239"/>
        <v>Overpaid Low Performer</v>
      </c>
    </row>
    <row r="3072" spans="1:25">
      <c r="A3072" s="7" t="s">
        <v>3258</v>
      </c>
      <c r="B3072" s="8" t="s">
        <v>11</v>
      </c>
      <c r="C3072" s="8">
        <v>23</v>
      </c>
      <c r="D3072" s="8" t="s">
        <v>12</v>
      </c>
      <c r="E3072" s="8" t="s">
        <v>26</v>
      </c>
      <c r="F3072" s="8" t="s">
        <v>27</v>
      </c>
      <c r="G3072" s="9">
        <v>43772</v>
      </c>
      <c r="H3072" s="8" t="s">
        <v>261</v>
      </c>
      <c r="I3072" s="8" t="s">
        <v>23</v>
      </c>
      <c r="J3072" s="10" t="s">
        <v>24</v>
      </c>
      <c r="K3072" t="str">
        <f>_xlfn.XLOOKUP(A3072,attrition_cleaned!$A:$A,attrition_cleaned!$B:$B,"Missing")</f>
        <v>No</v>
      </c>
      <c r="L3072" s="9"/>
      <c r="M3072">
        <f>_xlfn.XLOOKUP(A3072,compensation_cleaned!$A:$A,compensation_cleaned!$B:$B,"Missing")</f>
        <v>797757</v>
      </c>
      <c r="N3072">
        <f>_xlfn.XLOOKUP(A3072,compensation_cleaned!$A:$A,compensation_cleaned!$C:$C,"Missing")</f>
        <v>104119</v>
      </c>
      <c r="O3072" t="str">
        <f>_xlfn.XLOOKUP(A3072,compensation_cleaned!$A:$A,compensation_cleaned!$D:$D,"Missing")</f>
        <v>L2</v>
      </c>
      <c r="P3072">
        <f>_xlfn.XLOOKUP(A3072,engagement_pivot!$A:$A,engagement_pivot!$B:$B,"Missing")</f>
        <v>2.5</v>
      </c>
      <c r="Q3072" t="str">
        <f>IF(
  _xlfn.XLOOKUP(A3072, engagement_pivot!A:A, engagement_pivot!C:C, 0) &gt; 0,
  "Yes",
  "No"
)</f>
        <v>Yes</v>
      </c>
      <c r="R3072">
        <f t="shared" si="235"/>
        <v>49</v>
      </c>
      <c r="S3072" t="str">
        <f t="shared" si="236"/>
        <v>37+ months</v>
      </c>
      <c r="T3072">
        <f>_xlfn.XLOOKUP(A3072,performance_pivot!$A:$A,performance_pivot!$B:$B,"Missing")</f>
        <v>3.5</v>
      </c>
      <c r="U3072">
        <f>_xlfn.XLOOKUP(A3072,compensation_cleaned!$A:$A,compensation_cleaned!$F:$F,"Missing")</f>
        <v>746435.40070921986</v>
      </c>
      <c r="V3072" t="str">
        <f t="shared" si="237"/>
        <v>Above Avg Pay</v>
      </c>
      <c r="W3072" t="str">
        <f t="shared" si="238"/>
        <v>Low/Avg Performer</v>
      </c>
      <c r="Y3072" t="str">
        <f t="shared" si="239"/>
        <v>Overpaid Low Performer</v>
      </c>
    </row>
    <row r="3073" spans="1:25">
      <c r="A3073" s="11" t="s">
        <v>3259</v>
      </c>
      <c r="B3073" s="12" t="s">
        <v>19</v>
      </c>
      <c r="C3073" s="12">
        <v>22</v>
      </c>
      <c r="D3073" s="12" t="s">
        <v>12</v>
      </c>
      <c r="E3073" s="12" t="s">
        <v>37</v>
      </c>
      <c r="F3073" s="12" t="s">
        <v>43</v>
      </c>
      <c r="G3073" s="13">
        <v>45005</v>
      </c>
      <c r="H3073" s="12" t="s">
        <v>173</v>
      </c>
      <c r="I3073" s="12" t="s">
        <v>56</v>
      </c>
      <c r="J3073" s="14" t="s">
        <v>24</v>
      </c>
      <c r="K3073" t="str">
        <f>_xlfn.XLOOKUP(A3073,attrition_cleaned!$A:$A,attrition_cleaned!$B:$B,"Missing")</f>
        <v>Yes</v>
      </c>
      <c r="L3073" s="13">
        <v>46063</v>
      </c>
      <c r="M3073">
        <f>_xlfn.XLOOKUP(A3073,compensation_cleaned!$A:$A,compensation_cleaned!$B:$B,"Missing")</f>
        <v>406791</v>
      </c>
      <c r="N3073">
        <f>_xlfn.XLOOKUP(A3073,compensation_cleaned!$A:$A,compensation_cleaned!$C:$C,"Missing")</f>
        <v>25009</v>
      </c>
      <c r="O3073" t="str">
        <f>_xlfn.XLOOKUP(A3073,compensation_cleaned!$A:$A,compensation_cleaned!$D:$D,"Missing")</f>
        <v>L1</v>
      </c>
      <c r="P3073">
        <f>_xlfn.XLOOKUP(A3073,engagement_pivot!$A:$A,engagement_pivot!$B:$B,"Missing")</f>
        <v>1</v>
      </c>
      <c r="Q3073" t="str">
        <f>IF(
  _xlfn.XLOOKUP(A3073, engagement_pivot!A:A, engagement_pivot!C:C, 0) &gt; 0,
  "Yes",
  "No"
)</f>
        <v>Yes</v>
      </c>
      <c r="R3073">
        <f t="shared" si="235"/>
        <v>34</v>
      </c>
      <c r="S3073" t="str">
        <f t="shared" si="236"/>
        <v>13–36 months</v>
      </c>
      <c r="T3073">
        <f>_xlfn.XLOOKUP(A3073,performance_pivot!$A:$A,performance_pivot!$B:$B,"Missing")</f>
        <v>3.3333333333333335</v>
      </c>
      <c r="U3073">
        <f>_xlfn.XLOOKUP(A3073,compensation_cleaned!$A:$A,compensation_cleaned!$F:$F,"Missing")</f>
        <v>499723.03723404254</v>
      </c>
      <c r="V3073" t="str">
        <f t="shared" si="237"/>
        <v>Below Avg Pay</v>
      </c>
      <c r="W3073" t="str">
        <f t="shared" si="238"/>
        <v>Low/Avg Performer</v>
      </c>
      <c r="Y3073" t="str">
        <f t="shared" si="239"/>
        <v>Low Pay &amp; Low Performance</v>
      </c>
    </row>
    <row r="3074" spans="1:25">
      <c r="A3074" s="7" t="s">
        <v>3260</v>
      </c>
      <c r="B3074" s="8" t="s">
        <v>19</v>
      </c>
      <c r="C3074" s="8">
        <v>29</v>
      </c>
      <c r="D3074" s="8" t="s">
        <v>12</v>
      </c>
      <c r="E3074" s="8" t="s">
        <v>13</v>
      </c>
      <c r="F3074" s="8" t="s">
        <v>21</v>
      </c>
      <c r="G3074" s="9">
        <v>44930</v>
      </c>
      <c r="H3074" s="8" t="s">
        <v>69</v>
      </c>
      <c r="I3074" s="8" t="s">
        <v>56</v>
      </c>
      <c r="J3074" s="10" t="s">
        <v>24</v>
      </c>
      <c r="K3074" t="str">
        <f>_xlfn.XLOOKUP(A3074,attrition_cleaned!$A:$A,attrition_cleaned!$B:$B,"Missing")</f>
        <v>No</v>
      </c>
      <c r="L3074" s="9"/>
      <c r="M3074">
        <f>_xlfn.XLOOKUP(A3074,compensation_cleaned!$A:$A,compensation_cleaned!$B:$B,"Missing")</f>
        <v>1596362</v>
      </c>
      <c r="N3074">
        <f>_xlfn.XLOOKUP(A3074,compensation_cleaned!$A:$A,compensation_cleaned!$C:$C,"Missing")</f>
        <v>102882</v>
      </c>
      <c r="O3074" t="str">
        <f>_xlfn.XLOOKUP(A3074,compensation_cleaned!$A:$A,compensation_cleaned!$D:$D,"Missing")</f>
        <v>L4</v>
      </c>
      <c r="P3074">
        <f>_xlfn.XLOOKUP(A3074,engagement_pivot!$A:$A,engagement_pivot!$B:$B,"Missing")</f>
        <v>3.3333333333333335</v>
      </c>
      <c r="Q3074" t="str">
        <f>IF(
  _xlfn.XLOOKUP(A3074, engagement_pivot!A:A, engagement_pivot!C:C, 0) &gt; 0,
  "Yes",
  "No"
)</f>
        <v>Yes</v>
      </c>
      <c r="R3074">
        <f t="shared" si="235"/>
        <v>11</v>
      </c>
      <c r="S3074" t="str">
        <f t="shared" si="236"/>
        <v>0–12 months</v>
      </c>
      <c r="T3074">
        <f>_xlfn.XLOOKUP(A3074,performance_pivot!$A:$A,performance_pivot!$B:$B,"Missing")</f>
        <v>3.5</v>
      </c>
      <c r="U3074">
        <f>_xlfn.XLOOKUP(A3074,compensation_cleaned!$A:$A,compensation_cleaned!$F:$F,"Missing")</f>
        <v>1044648.4727722772</v>
      </c>
      <c r="V3074" t="str">
        <f t="shared" si="237"/>
        <v>Above Avg Pay</v>
      </c>
      <c r="W3074" t="str">
        <f t="shared" si="238"/>
        <v>Low/Avg Performer</v>
      </c>
      <c r="Y3074" t="str">
        <f t="shared" si="239"/>
        <v>Overpaid Low Performer</v>
      </c>
    </row>
    <row r="3075" spans="1:25">
      <c r="A3075" s="11" t="s">
        <v>3261</v>
      </c>
      <c r="B3075" s="12" t="s">
        <v>19</v>
      </c>
      <c r="C3075" s="12">
        <v>22</v>
      </c>
      <c r="D3075" s="12" t="s">
        <v>12</v>
      </c>
      <c r="E3075" s="12" t="s">
        <v>26</v>
      </c>
      <c r="F3075" s="12" t="s">
        <v>27</v>
      </c>
      <c r="G3075" s="13">
        <v>43796</v>
      </c>
      <c r="H3075" s="12" t="s">
        <v>310</v>
      </c>
      <c r="I3075" s="12" t="s">
        <v>23</v>
      </c>
      <c r="J3075" s="14" t="s">
        <v>24</v>
      </c>
      <c r="K3075" t="str">
        <f>_xlfn.XLOOKUP(A3075,attrition_cleaned!$A:$A,attrition_cleaned!$B:$B,"Missing")</f>
        <v>Yes</v>
      </c>
      <c r="L3075" s="13">
        <v>44382</v>
      </c>
      <c r="M3075">
        <f>_xlfn.XLOOKUP(A3075,compensation_cleaned!$A:$A,compensation_cleaned!$B:$B,"Missing")</f>
        <v>1055646</v>
      </c>
      <c r="N3075">
        <f>_xlfn.XLOOKUP(A3075,compensation_cleaned!$A:$A,compensation_cleaned!$C:$C,"Missing")</f>
        <v>119581</v>
      </c>
      <c r="O3075" t="str">
        <f>_xlfn.XLOOKUP(A3075,compensation_cleaned!$A:$A,compensation_cleaned!$D:$D,"Missing")</f>
        <v>L3</v>
      </c>
      <c r="P3075">
        <f>_xlfn.XLOOKUP(A3075,engagement_pivot!$A:$A,engagement_pivot!$B:$B,"Missing")</f>
        <v>3.5</v>
      </c>
      <c r="Q3075" t="str">
        <f>IF(
  _xlfn.XLOOKUP(A3075, engagement_pivot!A:A, engagement_pivot!C:C, 0) &gt; 0,
  "Yes",
  "No"
)</f>
        <v>Yes</v>
      </c>
      <c r="R3075">
        <f t="shared" ref="R3075:R3138" si="240">IF(K3075="Yes",DATEDIF(G3075,L3075,"M"),DATEDIF(G3075,DATE(2023,12,31),"M"))</f>
        <v>19</v>
      </c>
      <c r="S3075" t="str">
        <f t="shared" ref="S3075:S3138" si="241">IF(R3075&lt;=12,"0–12 months",
 IF(R3075&lt;=36,"13–36 months","37+ months"))</f>
        <v>13–36 months</v>
      </c>
      <c r="T3075">
        <f>_xlfn.XLOOKUP(A3075,performance_pivot!$A:$A,performance_pivot!$B:$B,"Missing")</f>
        <v>4.333333333333333</v>
      </c>
      <c r="U3075">
        <f>_xlfn.XLOOKUP(A3075,compensation_cleaned!$A:$A,compensation_cleaned!$F:$F,"Missing")</f>
        <v>1044648.4727722772</v>
      </c>
      <c r="V3075" t="str">
        <f t="shared" ref="V3075:V3138" si="242">IF(M3075&gt;U3075,"Above Avg Pay","Below Avg Pay")</f>
        <v>Above Avg Pay</v>
      </c>
      <c r="W3075" t="str">
        <f t="shared" ref="W3075:W3138" si="243">IF(T3075&gt;=4,"High Performer","Low/Avg Performer")</f>
        <v>High Performer</v>
      </c>
      <c r="Y3075" t="str">
        <f t="shared" si="239"/>
        <v>Well Aligned</v>
      </c>
    </row>
    <row r="3076" spans="1:25">
      <c r="A3076" s="7" t="s">
        <v>3262</v>
      </c>
      <c r="B3076" s="8" t="s">
        <v>19</v>
      </c>
      <c r="C3076" s="8">
        <v>28</v>
      </c>
      <c r="D3076" s="8" t="s">
        <v>20</v>
      </c>
      <c r="E3076" s="8" t="s">
        <v>49</v>
      </c>
      <c r="F3076" s="8" t="s">
        <v>65</v>
      </c>
      <c r="G3076" s="9">
        <v>43331</v>
      </c>
      <c r="H3076" s="8" t="s">
        <v>76</v>
      </c>
      <c r="I3076" s="8" t="s">
        <v>45</v>
      </c>
      <c r="J3076" s="10" t="s">
        <v>17</v>
      </c>
      <c r="K3076" t="str">
        <f>_xlfn.XLOOKUP(A3076,attrition_cleaned!$A:$A,attrition_cleaned!$B:$B,"Missing")</f>
        <v>Yes</v>
      </c>
      <c r="L3076" s="9">
        <v>44850</v>
      </c>
      <c r="M3076">
        <f>_xlfn.XLOOKUP(A3076,compensation_cleaned!$A:$A,compensation_cleaned!$B:$B,"Missing")</f>
        <v>467685</v>
      </c>
      <c r="N3076">
        <f>_xlfn.XLOOKUP(A3076,compensation_cleaned!$A:$A,compensation_cleaned!$C:$C,"Missing")</f>
        <v>59147</v>
      </c>
      <c r="O3076" t="str">
        <f>_xlfn.XLOOKUP(A3076,compensation_cleaned!$A:$A,compensation_cleaned!$D:$D,"Missing")</f>
        <v>L1</v>
      </c>
      <c r="P3076">
        <f>_xlfn.XLOOKUP(A3076,engagement_pivot!$A:$A,engagement_pivot!$B:$B,"Missing")</f>
        <v>1.5</v>
      </c>
      <c r="Q3076" t="str">
        <f>IF(
  _xlfn.XLOOKUP(A3076, engagement_pivot!A:A, engagement_pivot!C:C, 0) &gt; 0,
  "Yes",
  "No"
)</f>
        <v>Yes</v>
      </c>
      <c r="R3076">
        <f t="shared" si="240"/>
        <v>49</v>
      </c>
      <c r="S3076" t="str">
        <f t="shared" si="241"/>
        <v>37+ months</v>
      </c>
      <c r="T3076">
        <f>_xlfn.XLOOKUP(A3076,performance_pivot!$A:$A,performance_pivot!$B:$B,"Missing")</f>
        <v>3</v>
      </c>
      <c r="U3076">
        <f>_xlfn.XLOOKUP(A3076,compensation_cleaned!$A:$A,compensation_cleaned!$F:$F,"Missing")</f>
        <v>499723.03723404254</v>
      </c>
      <c r="V3076" t="str">
        <f t="shared" si="242"/>
        <v>Below Avg Pay</v>
      </c>
      <c r="W3076" t="str">
        <f t="shared" si="243"/>
        <v>Low/Avg Performer</v>
      </c>
      <c r="Y3076" t="str">
        <f t="shared" ref="Y3076:Y3139" si="244">IF(
 AND(V3076="Above Avg Pay",W3076="High Performer"),"Well Aligned",
 IF(
  AND(V3076="Below Avg Pay",W3076="High Performer"),"Underpaid High Performer",
  IF(
   AND(V3076="Above Avg Pay",W3076="Low/Avg Performer"),"Overpaid Low Performer",
   "Low Pay &amp; Low Performance"
  )
 )
)</f>
        <v>Low Pay &amp; Low Performance</v>
      </c>
    </row>
    <row r="3077" spans="1:25">
      <c r="A3077" s="11" t="s">
        <v>3263</v>
      </c>
      <c r="B3077" s="12" t="s">
        <v>19</v>
      </c>
      <c r="C3077" s="12">
        <v>34</v>
      </c>
      <c r="D3077" s="12" t="s">
        <v>12</v>
      </c>
      <c r="E3077" s="12" t="s">
        <v>13</v>
      </c>
      <c r="F3077" s="12" t="s">
        <v>14</v>
      </c>
      <c r="G3077" s="13">
        <v>43186</v>
      </c>
      <c r="H3077" s="12" t="s">
        <v>179</v>
      </c>
      <c r="I3077" s="12" t="s">
        <v>70</v>
      </c>
      <c r="J3077" s="14" t="s">
        <v>24</v>
      </c>
      <c r="K3077" t="str">
        <f>_xlfn.XLOOKUP(A3077,attrition_cleaned!$A:$A,attrition_cleaned!$B:$B,"Missing")</f>
        <v>No</v>
      </c>
      <c r="L3077" s="13"/>
      <c r="M3077">
        <f>_xlfn.XLOOKUP(A3077,compensation_cleaned!$A:$A,compensation_cleaned!$B:$B,"Missing")</f>
        <v>697813</v>
      </c>
      <c r="N3077">
        <f>_xlfn.XLOOKUP(A3077,compensation_cleaned!$A:$A,compensation_cleaned!$C:$C,"Missing")</f>
        <v>49252</v>
      </c>
      <c r="O3077" t="str">
        <f>_xlfn.XLOOKUP(A3077,compensation_cleaned!$A:$A,compensation_cleaned!$D:$D,"Missing")</f>
        <v>L2</v>
      </c>
      <c r="P3077">
        <f>_xlfn.XLOOKUP(A3077,engagement_pivot!$A:$A,engagement_pivot!$B:$B,"Missing")</f>
        <v>3.3333333333333335</v>
      </c>
      <c r="Q3077" t="str">
        <f>IF(
  _xlfn.XLOOKUP(A3077, engagement_pivot!A:A, engagement_pivot!C:C, 0) &gt; 0,
  "Yes",
  "No"
)</f>
        <v>Yes</v>
      </c>
      <c r="R3077">
        <f t="shared" si="240"/>
        <v>69</v>
      </c>
      <c r="S3077" t="str">
        <f t="shared" si="241"/>
        <v>37+ months</v>
      </c>
      <c r="T3077">
        <f>_xlfn.XLOOKUP(A3077,performance_pivot!$A:$A,performance_pivot!$B:$B,"Missing")</f>
        <v>3</v>
      </c>
      <c r="U3077">
        <f>_xlfn.XLOOKUP(A3077,compensation_cleaned!$A:$A,compensation_cleaned!$F:$F,"Missing")</f>
        <v>746435.40070921986</v>
      </c>
      <c r="V3077" t="str">
        <f t="shared" si="242"/>
        <v>Below Avg Pay</v>
      </c>
      <c r="W3077" t="str">
        <f t="shared" si="243"/>
        <v>Low/Avg Performer</v>
      </c>
      <c r="Y3077" t="str">
        <f t="shared" si="244"/>
        <v>Low Pay &amp; Low Performance</v>
      </c>
    </row>
    <row r="3078" spans="1:25">
      <c r="A3078" s="7" t="s">
        <v>3264</v>
      </c>
      <c r="B3078" s="8" t="s">
        <v>11</v>
      </c>
      <c r="C3078" s="8">
        <v>22</v>
      </c>
      <c r="D3078" s="8" t="s">
        <v>12</v>
      </c>
      <c r="E3078" s="8" t="s">
        <v>26</v>
      </c>
      <c r="F3078" s="8" t="s">
        <v>58</v>
      </c>
      <c r="G3078" s="9">
        <v>43636</v>
      </c>
      <c r="H3078" s="8" t="s">
        <v>88</v>
      </c>
      <c r="I3078" s="8" t="s">
        <v>31</v>
      </c>
      <c r="J3078" s="10" t="s">
        <v>24</v>
      </c>
      <c r="K3078" t="str">
        <f>_xlfn.XLOOKUP(A3078,attrition_cleaned!$A:$A,attrition_cleaned!$B:$B,"Missing")</f>
        <v>No</v>
      </c>
      <c r="L3078" s="9"/>
      <c r="M3078">
        <f>_xlfn.XLOOKUP(A3078,compensation_cleaned!$A:$A,compensation_cleaned!$B:$B,"Missing")</f>
        <v>1217133</v>
      </c>
      <c r="N3078">
        <f>_xlfn.XLOOKUP(A3078,compensation_cleaned!$A:$A,compensation_cleaned!$C:$C,"Missing")</f>
        <v>126755</v>
      </c>
      <c r="O3078" t="str">
        <f>_xlfn.XLOOKUP(A3078,compensation_cleaned!$A:$A,compensation_cleaned!$D:$D,"Missing")</f>
        <v>L4</v>
      </c>
      <c r="P3078">
        <f>_xlfn.XLOOKUP(A3078,engagement_pivot!$A:$A,engagement_pivot!$B:$B,"Missing")</f>
        <v>4</v>
      </c>
      <c r="Q3078" t="str">
        <f>IF(
  _xlfn.XLOOKUP(A3078, engagement_pivot!A:A, engagement_pivot!C:C, 0) &gt; 0,
  "Yes",
  "No"
)</f>
        <v>Yes</v>
      </c>
      <c r="R3078">
        <f t="shared" si="240"/>
        <v>54</v>
      </c>
      <c r="S3078" t="str">
        <f t="shared" si="241"/>
        <v>37+ months</v>
      </c>
      <c r="T3078">
        <f>_xlfn.XLOOKUP(A3078,performance_pivot!$A:$A,performance_pivot!$B:$B,"Missing")</f>
        <v>2</v>
      </c>
      <c r="U3078">
        <f>_xlfn.XLOOKUP(A3078,compensation_cleaned!$A:$A,compensation_cleaned!$F:$F,"Missing")</f>
        <v>1044648.4727722772</v>
      </c>
      <c r="V3078" t="str">
        <f t="shared" si="242"/>
        <v>Above Avg Pay</v>
      </c>
      <c r="W3078" t="str">
        <f t="shared" si="243"/>
        <v>Low/Avg Performer</v>
      </c>
      <c r="Y3078" t="str">
        <f t="shared" si="244"/>
        <v>Overpaid Low Performer</v>
      </c>
    </row>
    <row r="3079" spans="1:25">
      <c r="A3079" s="11" t="s">
        <v>3265</v>
      </c>
      <c r="B3079" s="12" t="s">
        <v>19</v>
      </c>
      <c r="C3079" s="12">
        <v>42</v>
      </c>
      <c r="D3079" s="12" t="s">
        <v>12</v>
      </c>
      <c r="E3079" s="12" t="s">
        <v>33</v>
      </c>
      <c r="F3079" s="12" t="s">
        <v>112</v>
      </c>
      <c r="G3079" s="13">
        <v>45088</v>
      </c>
      <c r="H3079" s="12" t="s">
        <v>66</v>
      </c>
      <c r="I3079" s="12" t="s">
        <v>31</v>
      </c>
      <c r="J3079" s="14" t="s">
        <v>24</v>
      </c>
      <c r="K3079" t="str">
        <f>_xlfn.XLOOKUP(A3079,attrition_cleaned!$A:$A,attrition_cleaned!$B:$B,"Missing")</f>
        <v>No</v>
      </c>
      <c r="L3079" s="13"/>
      <c r="M3079">
        <f>_xlfn.XLOOKUP(A3079,compensation_cleaned!$A:$A,compensation_cleaned!$B:$B,"Missing")</f>
        <v>422617</v>
      </c>
      <c r="N3079">
        <f>_xlfn.XLOOKUP(A3079,compensation_cleaned!$A:$A,compensation_cleaned!$C:$C,"Missing")</f>
        <v>36572</v>
      </c>
      <c r="O3079" t="str">
        <f>_xlfn.XLOOKUP(A3079,compensation_cleaned!$A:$A,compensation_cleaned!$D:$D,"Missing")</f>
        <v>L1</v>
      </c>
      <c r="P3079">
        <f>_xlfn.XLOOKUP(A3079,engagement_pivot!$A:$A,engagement_pivot!$B:$B,"Missing")</f>
        <v>2.6666666666666665</v>
      </c>
      <c r="Q3079" t="str">
        <f>IF(
  _xlfn.XLOOKUP(A3079, engagement_pivot!A:A, engagement_pivot!C:C, 0) &gt; 0,
  "Yes",
  "No"
)</f>
        <v>Yes</v>
      </c>
      <c r="R3079">
        <f t="shared" si="240"/>
        <v>6</v>
      </c>
      <c r="S3079" t="str">
        <f t="shared" si="241"/>
        <v>0–12 months</v>
      </c>
      <c r="T3079">
        <f>_xlfn.XLOOKUP(A3079,performance_pivot!$A:$A,performance_pivot!$B:$B,"Missing")</f>
        <v>3.5</v>
      </c>
      <c r="U3079">
        <f>_xlfn.XLOOKUP(A3079,compensation_cleaned!$A:$A,compensation_cleaned!$F:$F,"Missing")</f>
        <v>499723.03723404254</v>
      </c>
      <c r="V3079" t="str">
        <f t="shared" si="242"/>
        <v>Below Avg Pay</v>
      </c>
      <c r="W3079" t="str">
        <f t="shared" si="243"/>
        <v>Low/Avg Performer</v>
      </c>
      <c r="Y3079" t="str">
        <f t="shared" si="244"/>
        <v>Low Pay &amp; Low Performance</v>
      </c>
    </row>
    <row r="3080" spans="1:25">
      <c r="A3080" s="7" t="s">
        <v>3266</v>
      </c>
      <c r="B3080" s="8" t="s">
        <v>11</v>
      </c>
      <c r="C3080" s="8">
        <v>23</v>
      </c>
      <c r="D3080" s="8" t="s">
        <v>20</v>
      </c>
      <c r="E3080" s="8" t="s">
        <v>26</v>
      </c>
      <c r="F3080" s="8" t="s">
        <v>58</v>
      </c>
      <c r="G3080" s="9">
        <v>44687</v>
      </c>
      <c r="H3080" s="8" t="s">
        <v>102</v>
      </c>
      <c r="I3080" s="8" t="s">
        <v>45</v>
      </c>
      <c r="J3080" s="10" t="s">
        <v>24</v>
      </c>
      <c r="K3080" t="str">
        <f>_xlfn.XLOOKUP(A3080,attrition_cleaned!$A:$A,attrition_cleaned!$B:$B,"Missing")</f>
        <v>No</v>
      </c>
      <c r="L3080" s="9"/>
      <c r="M3080">
        <f>_xlfn.XLOOKUP(A3080,compensation_cleaned!$A:$A,compensation_cleaned!$B:$B,"Missing")</f>
        <v>604799</v>
      </c>
      <c r="N3080">
        <f>_xlfn.XLOOKUP(A3080,compensation_cleaned!$A:$A,compensation_cleaned!$C:$C,"Missing")</f>
        <v>79013</v>
      </c>
      <c r="O3080" t="str">
        <f>_xlfn.XLOOKUP(A3080,compensation_cleaned!$A:$A,compensation_cleaned!$D:$D,"Missing")</f>
        <v>L2</v>
      </c>
      <c r="P3080">
        <f>_xlfn.XLOOKUP(A3080,engagement_pivot!$A:$A,engagement_pivot!$B:$B,"Missing")</f>
        <v>3.6666666666666665</v>
      </c>
      <c r="Q3080" t="str">
        <f>IF(
  _xlfn.XLOOKUP(A3080, engagement_pivot!A:A, engagement_pivot!C:C, 0) &gt; 0,
  "Yes",
  "No"
)</f>
        <v>Yes</v>
      </c>
      <c r="R3080">
        <f t="shared" si="240"/>
        <v>19</v>
      </c>
      <c r="S3080" t="str">
        <f t="shared" si="241"/>
        <v>13–36 months</v>
      </c>
      <c r="T3080">
        <f>_xlfn.XLOOKUP(A3080,performance_pivot!$A:$A,performance_pivot!$B:$B,"Missing")</f>
        <v>3.5</v>
      </c>
      <c r="U3080">
        <f>_xlfn.XLOOKUP(A3080,compensation_cleaned!$A:$A,compensation_cleaned!$F:$F,"Missing")</f>
        <v>746435.40070921986</v>
      </c>
      <c r="V3080" t="str">
        <f t="shared" si="242"/>
        <v>Below Avg Pay</v>
      </c>
      <c r="W3080" t="str">
        <f t="shared" si="243"/>
        <v>Low/Avg Performer</v>
      </c>
      <c r="Y3080" t="str">
        <f t="shared" si="244"/>
        <v>Low Pay &amp; Low Performance</v>
      </c>
    </row>
    <row r="3081" spans="1:25">
      <c r="A3081" s="11" t="s">
        <v>3267</v>
      </c>
      <c r="B3081" s="12" t="s">
        <v>11</v>
      </c>
      <c r="C3081" s="12">
        <v>28</v>
      </c>
      <c r="D3081" s="12" t="s">
        <v>12</v>
      </c>
      <c r="E3081" s="12" t="s">
        <v>37</v>
      </c>
      <c r="F3081" s="12" t="s">
        <v>43</v>
      </c>
      <c r="G3081" s="13">
        <v>44338</v>
      </c>
      <c r="H3081" s="12" t="s">
        <v>44</v>
      </c>
      <c r="I3081" s="12" t="s">
        <v>16</v>
      </c>
      <c r="J3081" s="14" t="s">
        <v>24</v>
      </c>
      <c r="K3081" t="str">
        <f>_xlfn.XLOOKUP(A3081,attrition_cleaned!$A:$A,attrition_cleaned!$B:$B,"Missing")</f>
        <v>Yes</v>
      </c>
      <c r="L3081" s="13">
        <v>45543</v>
      </c>
      <c r="M3081">
        <f>_xlfn.XLOOKUP(A3081,compensation_cleaned!$A:$A,compensation_cleaned!$B:$B,"Missing")</f>
        <v>652774</v>
      </c>
      <c r="N3081">
        <f>_xlfn.XLOOKUP(A3081,compensation_cleaned!$A:$A,compensation_cleaned!$C:$C,"Missing")</f>
        <v>32818</v>
      </c>
      <c r="O3081" t="str">
        <f>_xlfn.XLOOKUP(A3081,compensation_cleaned!$A:$A,compensation_cleaned!$D:$D,"Missing")</f>
        <v>L2</v>
      </c>
      <c r="P3081">
        <f>_xlfn.XLOOKUP(A3081,engagement_pivot!$A:$A,engagement_pivot!$B:$B,"Missing")</f>
        <v>4</v>
      </c>
      <c r="Q3081" t="str">
        <f>IF(
  _xlfn.XLOOKUP(A3081, engagement_pivot!A:A, engagement_pivot!C:C, 0) &gt; 0,
  "Yes",
  "No"
)</f>
        <v>Yes</v>
      </c>
      <c r="R3081">
        <f t="shared" si="240"/>
        <v>39</v>
      </c>
      <c r="S3081" t="str">
        <f t="shared" si="241"/>
        <v>37+ months</v>
      </c>
      <c r="T3081">
        <f>_xlfn.XLOOKUP(A3081,performance_pivot!$A:$A,performance_pivot!$B:$B,"Missing")</f>
        <v>3</v>
      </c>
      <c r="U3081">
        <f>_xlfn.XLOOKUP(A3081,compensation_cleaned!$A:$A,compensation_cleaned!$F:$F,"Missing")</f>
        <v>746435.40070921986</v>
      </c>
      <c r="V3081" t="str">
        <f t="shared" si="242"/>
        <v>Below Avg Pay</v>
      </c>
      <c r="W3081" t="str">
        <f t="shared" si="243"/>
        <v>Low/Avg Performer</v>
      </c>
      <c r="Y3081" t="str">
        <f t="shared" si="244"/>
        <v>Low Pay &amp; Low Performance</v>
      </c>
    </row>
    <row r="3082" spans="1:25">
      <c r="A3082" s="7" t="s">
        <v>3268</v>
      </c>
      <c r="B3082" s="8" t="s">
        <v>19</v>
      </c>
      <c r="C3082" s="8">
        <v>37</v>
      </c>
      <c r="D3082" s="8" t="s">
        <v>20</v>
      </c>
      <c r="E3082" s="8" t="s">
        <v>26</v>
      </c>
      <c r="F3082" s="8" t="s">
        <v>27</v>
      </c>
      <c r="G3082" s="9">
        <v>44106</v>
      </c>
      <c r="H3082" s="8" t="s">
        <v>552</v>
      </c>
      <c r="I3082" s="8" t="s">
        <v>16</v>
      </c>
      <c r="J3082" s="10" t="s">
        <v>24</v>
      </c>
      <c r="K3082" t="str">
        <f>_xlfn.XLOOKUP(A3082,attrition_cleaned!$A:$A,attrition_cleaned!$B:$B,"Missing")</f>
        <v>No</v>
      </c>
      <c r="L3082" s="9"/>
      <c r="M3082">
        <f>_xlfn.XLOOKUP(A3082,compensation_cleaned!$A:$A,compensation_cleaned!$B:$B,"Missing")</f>
        <v>975924</v>
      </c>
      <c r="N3082">
        <f>_xlfn.XLOOKUP(A3082,compensation_cleaned!$A:$A,compensation_cleaned!$C:$C,"Missing")</f>
        <v>63826</v>
      </c>
      <c r="O3082" t="str">
        <f>_xlfn.XLOOKUP(A3082,compensation_cleaned!$A:$A,compensation_cleaned!$D:$D,"Missing")</f>
        <v>L3</v>
      </c>
      <c r="P3082">
        <f>_xlfn.XLOOKUP(A3082,engagement_pivot!$A:$A,engagement_pivot!$B:$B,"Missing")</f>
        <v>5</v>
      </c>
      <c r="Q3082" t="str">
        <f>IF(
  _xlfn.XLOOKUP(A3082, engagement_pivot!A:A, engagement_pivot!C:C, 0) &gt; 0,
  "Yes",
  "No"
)</f>
        <v>Yes</v>
      </c>
      <c r="R3082">
        <f t="shared" si="240"/>
        <v>38</v>
      </c>
      <c r="S3082" t="str">
        <f t="shared" si="241"/>
        <v>37+ months</v>
      </c>
      <c r="T3082">
        <f>_xlfn.XLOOKUP(A3082,performance_pivot!$A:$A,performance_pivot!$B:$B,"Missing")</f>
        <v>3</v>
      </c>
      <c r="U3082">
        <f>_xlfn.XLOOKUP(A3082,compensation_cleaned!$A:$A,compensation_cleaned!$F:$F,"Missing")</f>
        <v>1044648.4727722772</v>
      </c>
      <c r="V3082" t="str">
        <f t="shared" si="242"/>
        <v>Below Avg Pay</v>
      </c>
      <c r="W3082" t="str">
        <f t="shared" si="243"/>
        <v>Low/Avg Performer</v>
      </c>
      <c r="Y3082" t="str">
        <f t="shared" si="244"/>
        <v>Low Pay &amp; Low Performance</v>
      </c>
    </row>
    <row r="3083" spans="1:25">
      <c r="A3083" s="11" t="s">
        <v>3269</v>
      </c>
      <c r="B3083" s="12" t="s">
        <v>19</v>
      </c>
      <c r="C3083" s="12">
        <v>29</v>
      </c>
      <c r="D3083" s="12" t="s">
        <v>12</v>
      </c>
      <c r="E3083" s="12" t="s">
        <v>49</v>
      </c>
      <c r="F3083" s="12" t="s">
        <v>65</v>
      </c>
      <c r="G3083" s="13">
        <v>43630</v>
      </c>
      <c r="H3083" s="12" t="s">
        <v>341</v>
      </c>
      <c r="I3083" s="12" t="s">
        <v>45</v>
      </c>
      <c r="J3083" s="14" t="s">
        <v>24</v>
      </c>
      <c r="K3083" t="str">
        <f>_xlfn.XLOOKUP(A3083,attrition_cleaned!$A:$A,attrition_cleaned!$B:$B,"Missing")</f>
        <v>No</v>
      </c>
      <c r="L3083" s="13"/>
      <c r="M3083">
        <f>_xlfn.XLOOKUP(A3083,compensation_cleaned!$A:$A,compensation_cleaned!$B:$B,"Missing")</f>
        <v>442959</v>
      </c>
      <c r="N3083">
        <f>_xlfn.XLOOKUP(A3083,compensation_cleaned!$A:$A,compensation_cleaned!$C:$C,"Missing")</f>
        <v>29867</v>
      </c>
      <c r="O3083" t="str">
        <f>_xlfn.XLOOKUP(A3083,compensation_cleaned!$A:$A,compensation_cleaned!$D:$D,"Missing")</f>
        <v>L1</v>
      </c>
      <c r="P3083">
        <f>_xlfn.XLOOKUP(A3083,engagement_pivot!$A:$A,engagement_pivot!$B:$B,"Missing")</f>
        <v>5</v>
      </c>
      <c r="Q3083" t="str">
        <f>IF(
  _xlfn.XLOOKUP(A3083, engagement_pivot!A:A, engagement_pivot!C:C, 0) &gt; 0,
  "Yes",
  "No"
)</f>
        <v>Yes</v>
      </c>
      <c r="R3083">
        <f t="shared" si="240"/>
        <v>54</v>
      </c>
      <c r="S3083" t="str">
        <f t="shared" si="241"/>
        <v>37+ months</v>
      </c>
      <c r="T3083">
        <f>_xlfn.XLOOKUP(A3083,performance_pivot!$A:$A,performance_pivot!$B:$B,"Missing")</f>
        <v>3.5</v>
      </c>
      <c r="U3083">
        <f>_xlfn.XLOOKUP(A3083,compensation_cleaned!$A:$A,compensation_cleaned!$F:$F,"Missing")</f>
        <v>499723.03723404254</v>
      </c>
      <c r="V3083" t="str">
        <f t="shared" si="242"/>
        <v>Below Avg Pay</v>
      </c>
      <c r="W3083" t="str">
        <f t="shared" si="243"/>
        <v>Low/Avg Performer</v>
      </c>
      <c r="Y3083" t="str">
        <f t="shared" si="244"/>
        <v>Low Pay &amp; Low Performance</v>
      </c>
    </row>
    <row r="3084" spans="1:25">
      <c r="A3084" s="7" t="s">
        <v>3270</v>
      </c>
      <c r="B3084" s="8" t="s">
        <v>11</v>
      </c>
      <c r="C3084" s="8">
        <v>23</v>
      </c>
      <c r="D3084" s="8" t="s">
        <v>12</v>
      </c>
      <c r="E3084" s="8" t="s">
        <v>37</v>
      </c>
      <c r="F3084" s="8" t="s">
        <v>38</v>
      </c>
      <c r="G3084" s="9">
        <v>44442</v>
      </c>
      <c r="H3084" s="8" t="s">
        <v>86</v>
      </c>
      <c r="I3084" s="8" t="s">
        <v>56</v>
      </c>
      <c r="J3084" s="10" t="s">
        <v>24</v>
      </c>
      <c r="K3084" t="str">
        <f>_xlfn.XLOOKUP(A3084,attrition_cleaned!$A:$A,attrition_cleaned!$B:$B,"Missing")</f>
        <v>Yes</v>
      </c>
      <c r="L3084" s="9">
        <v>45607</v>
      </c>
      <c r="M3084">
        <f>_xlfn.XLOOKUP(A3084,compensation_cleaned!$A:$A,compensation_cleaned!$B:$B,"Missing")</f>
        <v>429312</v>
      </c>
      <c r="N3084">
        <f>_xlfn.XLOOKUP(A3084,compensation_cleaned!$A:$A,compensation_cleaned!$C:$C,"Missing")</f>
        <v>26120</v>
      </c>
      <c r="O3084" t="str">
        <f>_xlfn.XLOOKUP(A3084,compensation_cleaned!$A:$A,compensation_cleaned!$D:$D,"Missing")</f>
        <v>L1</v>
      </c>
      <c r="P3084">
        <f>_xlfn.XLOOKUP(A3084,engagement_pivot!$A:$A,engagement_pivot!$B:$B,"Missing")</f>
        <v>3</v>
      </c>
      <c r="Q3084" t="str">
        <f>IF(
  _xlfn.XLOOKUP(A3084, engagement_pivot!A:A, engagement_pivot!C:C, 0) &gt; 0,
  "Yes",
  "No"
)</f>
        <v>Yes</v>
      </c>
      <c r="R3084">
        <f t="shared" si="240"/>
        <v>38</v>
      </c>
      <c r="S3084" t="str">
        <f t="shared" si="241"/>
        <v>37+ months</v>
      </c>
      <c r="T3084">
        <f>_xlfn.XLOOKUP(A3084,performance_pivot!$A:$A,performance_pivot!$B:$B,"Missing")</f>
        <v>3.75</v>
      </c>
      <c r="U3084">
        <f>_xlfn.XLOOKUP(A3084,compensation_cleaned!$A:$A,compensation_cleaned!$F:$F,"Missing")</f>
        <v>499723.03723404254</v>
      </c>
      <c r="V3084" t="str">
        <f t="shared" si="242"/>
        <v>Below Avg Pay</v>
      </c>
      <c r="W3084" t="str">
        <f t="shared" si="243"/>
        <v>Low/Avg Performer</v>
      </c>
      <c r="Y3084" t="str">
        <f t="shared" si="244"/>
        <v>Low Pay &amp; Low Performance</v>
      </c>
    </row>
    <row r="3085" spans="1:25">
      <c r="A3085" s="11" t="s">
        <v>3271</v>
      </c>
      <c r="B3085" s="12" t="s">
        <v>19</v>
      </c>
      <c r="C3085" s="12">
        <v>22</v>
      </c>
      <c r="D3085" s="12" t="s">
        <v>20</v>
      </c>
      <c r="E3085" s="12" t="s">
        <v>33</v>
      </c>
      <c r="F3085" s="12" t="s">
        <v>34</v>
      </c>
      <c r="G3085" s="13">
        <v>45016</v>
      </c>
      <c r="H3085" s="12" t="s">
        <v>82</v>
      </c>
      <c r="I3085" s="12" t="s">
        <v>45</v>
      </c>
      <c r="J3085" s="14" t="s">
        <v>17</v>
      </c>
      <c r="K3085" t="str">
        <f>_xlfn.XLOOKUP(A3085,attrition_cleaned!$A:$A,attrition_cleaned!$B:$B,"Missing")</f>
        <v>No</v>
      </c>
      <c r="L3085" s="13"/>
      <c r="M3085">
        <f>_xlfn.XLOOKUP(A3085,compensation_cleaned!$A:$A,compensation_cleaned!$B:$B,"Missing")</f>
        <v>1075077</v>
      </c>
      <c r="N3085">
        <f>_xlfn.XLOOKUP(A3085,compensation_cleaned!$A:$A,compensation_cleaned!$C:$C,"Missing")</f>
        <v>159996</v>
      </c>
      <c r="O3085" t="str">
        <f>_xlfn.XLOOKUP(A3085,compensation_cleaned!$A:$A,compensation_cleaned!$D:$D,"Missing")</f>
        <v>L3</v>
      </c>
      <c r="P3085">
        <f>_xlfn.XLOOKUP(A3085,engagement_pivot!$A:$A,engagement_pivot!$B:$B,"Missing")</f>
        <v>2.3333333333333335</v>
      </c>
      <c r="Q3085" t="str">
        <f>IF(
  _xlfn.XLOOKUP(A3085, engagement_pivot!A:A, engagement_pivot!C:C, 0) &gt; 0,
  "Yes",
  "No"
)</f>
        <v>Yes</v>
      </c>
      <c r="R3085">
        <f t="shared" si="240"/>
        <v>9</v>
      </c>
      <c r="S3085" t="str">
        <f t="shared" si="241"/>
        <v>0–12 months</v>
      </c>
      <c r="T3085">
        <f>_xlfn.XLOOKUP(A3085,performance_pivot!$A:$A,performance_pivot!$B:$B,"Missing")</f>
        <v>3.25</v>
      </c>
      <c r="U3085">
        <f>_xlfn.XLOOKUP(A3085,compensation_cleaned!$A:$A,compensation_cleaned!$F:$F,"Missing")</f>
        <v>1044648.4727722772</v>
      </c>
      <c r="V3085" t="str">
        <f t="shared" si="242"/>
        <v>Above Avg Pay</v>
      </c>
      <c r="W3085" t="str">
        <f t="shared" si="243"/>
        <v>Low/Avg Performer</v>
      </c>
      <c r="Y3085" t="str">
        <f t="shared" si="244"/>
        <v>Overpaid Low Performer</v>
      </c>
    </row>
    <row r="3086" spans="1:25">
      <c r="A3086" s="7" t="s">
        <v>3272</v>
      </c>
      <c r="B3086" s="8" t="s">
        <v>19</v>
      </c>
      <c r="C3086" s="8">
        <v>44</v>
      </c>
      <c r="D3086" s="8" t="s">
        <v>12</v>
      </c>
      <c r="E3086" s="8" t="s">
        <v>33</v>
      </c>
      <c r="F3086" s="8" t="s">
        <v>112</v>
      </c>
      <c r="G3086" s="9">
        <v>44621</v>
      </c>
      <c r="H3086" s="8" t="s">
        <v>249</v>
      </c>
      <c r="I3086" s="8" t="s">
        <v>56</v>
      </c>
      <c r="J3086" s="10" t="s">
        <v>24</v>
      </c>
      <c r="K3086" t="str">
        <f>_xlfn.XLOOKUP(A3086,attrition_cleaned!$A:$A,attrition_cleaned!$B:$B,"Missing")</f>
        <v>No</v>
      </c>
      <c r="L3086" s="9"/>
      <c r="M3086">
        <f>_xlfn.XLOOKUP(A3086,compensation_cleaned!$A:$A,compensation_cleaned!$B:$B,"Missing")</f>
        <v>662916</v>
      </c>
      <c r="N3086">
        <f>_xlfn.XLOOKUP(A3086,compensation_cleaned!$A:$A,compensation_cleaned!$C:$C,"Missing")</f>
        <v>41583</v>
      </c>
      <c r="O3086" t="str">
        <f>_xlfn.XLOOKUP(A3086,compensation_cleaned!$A:$A,compensation_cleaned!$D:$D,"Missing")</f>
        <v>L2</v>
      </c>
      <c r="P3086">
        <f>_xlfn.XLOOKUP(A3086,engagement_pivot!$A:$A,engagement_pivot!$B:$B,"Missing")</f>
        <v>4</v>
      </c>
      <c r="Q3086" t="str">
        <f>IF(
  _xlfn.XLOOKUP(A3086, engagement_pivot!A:A, engagement_pivot!C:C, 0) &gt; 0,
  "Yes",
  "No"
)</f>
        <v>Yes</v>
      </c>
      <c r="R3086">
        <f t="shared" si="240"/>
        <v>21</v>
      </c>
      <c r="S3086" t="str">
        <f t="shared" si="241"/>
        <v>13–36 months</v>
      </c>
      <c r="T3086">
        <f>_xlfn.XLOOKUP(A3086,performance_pivot!$A:$A,performance_pivot!$B:$B,"Missing")</f>
        <v>3.3333333333333335</v>
      </c>
      <c r="U3086">
        <f>_xlfn.XLOOKUP(A3086,compensation_cleaned!$A:$A,compensation_cleaned!$F:$F,"Missing")</f>
        <v>746435.40070921986</v>
      </c>
      <c r="V3086" t="str">
        <f t="shared" si="242"/>
        <v>Below Avg Pay</v>
      </c>
      <c r="W3086" t="str">
        <f t="shared" si="243"/>
        <v>Low/Avg Performer</v>
      </c>
      <c r="Y3086" t="str">
        <f t="shared" si="244"/>
        <v>Low Pay &amp; Low Performance</v>
      </c>
    </row>
    <row r="3087" spans="1:25">
      <c r="A3087" s="11" t="s">
        <v>3273</v>
      </c>
      <c r="B3087" s="12" t="s">
        <v>19</v>
      </c>
      <c r="C3087" s="12">
        <v>36</v>
      </c>
      <c r="D3087" s="12" t="s">
        <v>12</v>
      </c>
      <c r="E3087" s="12" t="s">
        <v>33</v>
      </c>
      <c r="F3087" s="12" t="s">
        <v>112</v>
      </c>
      <c r="G3087" s="13">
        <v>43719</v>
      </c>
      <c r="H3087" s="12" t="s">
        <v>372</v>
      </c>
      <c r="I3087" s="12" t="s">
        <v>56</v>
      </c>
      <c r="J3087" s="14" t="s">
        <v>24</v>
      </c>
      <c r="K3087" t="str">
        <f>_xlfn.XLOOKUP(A3087,attrition_cleaned!$A:$A,attrition_cleaned!$B:$B,"Missing")</f>
        <v>No</v>
      </c>
      <c r="L3087" s="13"/>
      <c r="M3087">
        <f>_xlfn.XLOOKUP(A3087,compensation_cleaned!$A:$A,compensation_cleaned!$B:$B,"Missing")</f>
        <v>1300460</v>
      </c>
      <c r="N3087">
        <f>_xlfn.XLOOKUP(A3087,compensation_cleaned!$A:$A,compensation_cleaned!$C:$C,"Missing")</f>
        <v>177490</v>
      </c>
      <c r="O3087" t="str">
        <f>_xlfn.XLOOKUP(A3087,compensation_cleaned!$A:$A,compensation_cleaned!$D:$D,"Missing")</f>
        <v>L4</v>
      </c>
      <c r="P3087">
        <f>_xlfn.XLOOKUP(A3087,engagement_pivot!$A:$A,engagement_pivot!$B:$B,"Missing")</f>
        <v>3</v>
      </c>
      <c r="Q3087" t="str">
        <f>IF(
  _xlfn.XLOOKUP(A3087, engagement_pivot!A:A, engagement_pivot!C:C, 0) &gt; 0,
  "Yes",
  "No"
)</f>
        <v>Yes</v>
      </c>
      <c r="R3087">
        <f t="shared" si="240"/>
        <v>51</v>
      </c>
      <c r="S3087" t="str">
        <f t="shared" si="241"/>
        <v>37+ months</v>
      </c>
      <c r="T3087">
        <f>_xlfn.XLOOKUP(A3087,performance_pivot!$A:$A,performance_pivot!$B:$B,"Missing")</f>
        <v>3</v>
      </c>
      <c r="U3087">
        <f>_xlfn.XLOOKUP(A3087,compensation_cleaned!$A:$A,compensation_cleaned!$F:$F,"Missing")</f>
        <v>1044648.4727722772</v>
      </c>
      <c r="V3087" t="str">
        <f t="shared" si="242"/>
        <v>Above Avg Pay</v>
      </c>
      <c r="W3087" t="str">
        <f t="shared" si="243"/>
        <v>Low/Avg Performer</v>
      </c>
      <c r="Y3087" t="str">
        <f t="shared" si="244"/>
        <v>Overpaid Low Performer</v>
      </c>
    </row>
    <row r="3088" spans="1:25">
      <c r="A3088" s="7" t="s">
        <v>3274</v>
      </c>
      <c r="B3088" s="8" t="s">
        <v>19</v>
      </c>
      <c r="C3088" s="8">
        <v>44</v>
      </c>
      <c r="D3088" s="8" t="s">
        <v>20</v>
      </c>
      <c r="E3088" s="8" t="s">
        <v>26</v>
      </c>
      <c r="F3088" s="8" t="s">
        <v>58</v>
      </c>
      <c r="G3088" s="9">
        <v>44051</v>
      </c>
      <c r="H3088" s="8" t="s">
        <v>140</v>
      </c>
      <c r="I3088" s="8" t="s">
        <v>23</v>
      </c>
      <c r="J3088" s="10" t="s">
        <v>24</v>
      </c>
      <c r="K3088" t="str">
        <f>_xlfn.XLOOKUP(A3088,attrition_cleaned!$A:$A,attrition_cleaned!$B:$B,"Missing")</f>
        <v>No</v>
      </c>
      <c r="L3088" s="9"/>
      <c r="M3088">
        <f>_xlfn.XLOOKUP(A3088,compensation_cleaned!$A:$A,compensation_cleaned!$B:$B,"Missing")</f>
        <v>1926564</v>
      </c>
      <c r="N3088">
        <f>_xlfn.XLOOKUP(A3088,compensation_cleaned!$A:$A,compensation_cleaned!$C:$C,"Missing")</f>
        <v>218590</v>
      </c>
      <c r="O3088" t="str">
        <f>_xlfn.XLOOKUP(A3088,compensation_cleaned!$A:$A,compensation_cleaned!$D:$D,"Missing")</f>
        <v>L5</v>
      </c>
      <c r="P3088">
        <f>_xlfn.XLOOKUP(A3088,engagement_pivot!$A:$A,engagement_pivot!$B:$B,"Missing")</f>
        <v>3.3333333333333335</v>
      </c>
      <c r="Q3088" t="str">
        <f>IF(
  _xlfn.XLOOKUP(A3088, engagement_pivot!A:A, engagement_pivot!C:C, 0) &gt; 0,
  "Yes",
  "No"
)</f>
        <v>Yes</v>
      </c>
      <c r="R3088">
        <f t="shared" si="240"/>
        <v>40</v>
      </c>
      <c r="S3088" t="str">
        <f t="shared" si="241"/>
        <v>37+ months</v>
      </c>
      <c r="T3088">
        <f>_xlfn.XLOOKUP(A3088,performance_pivot!$A:$A,performance_pivot!$B:$B,"Missing")</f>
        <v>3</v>
      </c>
      <c r="U3088">
        <f>_xlfn.XLOOKUP(A3088,compensation_cleaned!$A:$A,compensation_cleaned!$F:$F,"Missing")</f>
        <v>1044648.4727722772</v>
      </c>
      <c r="V3088" t="str">
        <f t="shared" si="242"/>
        <v>Above Avg Pay</v>
      </c>
      <c r="W3088" t="str">
        <f t="shared" si="243"/>
        <v>Low/Avg Performer</v>
      </c>
      <c r="Y3088" t="str">
        <f t="shared" si="244"/>
        <v>Overpaid Low Performer</v>
      </c>
    </row>
    <row r="3089" spans="1:25">
      <c r="A3089" s="11" t="s">
        <v>3275</v>
      </c>
      <c r="B3089" s="12" t="s">
        <v>19</v>
      </c>
      <c r="C3089" s="12">
        <v>24</v>
      </c>
      <c r="D3089" s="12" t="s">
        <v>12</v>
      </c>
      <c r="E3089" s="12" t="s">
        <v>37</v>
      </c>
      <c r="F3089" s="12" t="s">
        <v>38</v>
      </c>
      <c r="G3089" s="13">
        <v>45126</v>
      </c>
      <c r="H3089" s="12" t="s">
        <v>683</v>
      </c>
      <c r="I3089" s="12" t="s">
        <v>16</v>
      </c>
      <c r="J3089" s="14" t="s">
        <v>24</v>
      </c>
      <c r="K3089" t="str">
        <f>_xlfn.XLOOKUP(A3089,attrition_cleaned!$A:$A,attrition_cleaned!$B:$B,"Missing")</f>
        <v>Yes</v>
      </c>
      <c r="L3089" s="13">
        <v>45542</v>
      </c>
      <c r="M3089">
        <f>_xlfn.XLOOKUP(A3089,compensation_cleaned!$A:$A,compensation_cleaned!$B:$B,"Missing")</f>
        <v>927404</v>
      </c>
      <c r="N3089">
        <f>_xlfn.XLOOKUP(A3089,compensation_cleaned!$A:$A,compensation_cleaned!$C:$C,"Missing")</f>
        <v>110289</v>
      </c>
      <c r="O3089" t="str">
        <f>_xlfn.XLOOKUP(A3089,compensation_cleaned!$A:$A,compensation_cleaned!$D:$D,"Missing")</f>
        <v>L3</v>
      </c>
      <c r="P3089">
        <f>_xlfn.XLOOKUP(A3089,engagement_pivot!$A:$A,engagement_pivot!$B:$B,"Missing")</f>
        <v>2</v>
      </c>
      <c r="Q3089" t="str">
        <f>IF(
  _xlfn.XLOOKUP(A3089, engagement_pivot!A:A, engagement_pivot!C:C, 0) &gt; 0,
  "Yes",
  "No"
)</f>
        <v>Yes</v>
      </c>
      <c r="R3089">
        <f t="shared" si="240"/>
        <v>13</v>
      </c>
      <c r="S3089" t="str">
        <f t="shared" si="241"/>
        <v>13–36 months</v>
      </c>
      <c r="T3089">
        <f>_xlfn.XLOOKUP(A3089,performance_pivot!$A:$A,performance_pivot!$B:$B,"Missing")</f>
        <v>4</v>
      </c>
      <c r="U3089">
        <f>_xlfn.XLOOKUP(A3089,compensation_cleaned!$A:$A,compensation_cleaned!$F:$F,"Missing")</f>
        <v>1044648.4727722772</v>
      </c>
      <c r="V3089" t="str">
        <f t="shared" si="242"/>
        <v>Below Avg Pay</v>
      </c>
      <c r="W3089" t="str">
        <f t="shared" si="243"/>
        <v>High Performer</v>
      </c>
      <c r="Y3089" t="str">
        <f t="shared" si="244"/>
        <v>Underpaid High Performer</v>
      </c>
    </row>
    <row r="3090" spans="1:25">
      <c r="A3090" s="7" t="s">
        <v>3276</v>
      </c>
      <c r="B3090" s="8" t="s">
        <v>19</v>
      </c>
      <c r="C3090" s="8">
        <v>29</v>
      </c>
      <c r="D3090" s="8" t="s">
        <v>12</v>
      </c>
      <c r="E3090" s="8" t="s">
        <v>13</v>
      </c>
      <c r="F3090" s="8" t="s">
        <v>14</v>
      </c>
      <c r="G3090" s="9">
        <v>44908</v>
      </c>
      <c r="H3090" s="8" t="s">
        <v>299</v>
      </c>
      <c r="I3090" s="8" t="s">
        <v>23</v>
      </c>
      <c r="J3090" s="10" t="s">
        <v>17</v>
      </c>
      <c r="K3090" t="str">
        <f>_xlfn.XLOOKUP(A3090,attrition_cleaned!$A:$A,attrition_cleaned!$B:$B,"Missing")</f>
        <v>No</v>
      </c>
      <c r="L3090" s="9"/>
      <c r="M3090">
        <f>_xlfn.XLOOKUP(A3090,compensation_cleaned!$A:$A,compensation_cleaned!$B:$B,"Missing")</f>
        <v>930056</v>
      </c>
      <c r="N3090">
        <f>_xlfn.XLOOKUP(A3090,compensation_cleaned!$A:$A,compensation_cleaned!$C:$C,"Missing")</f>
        <v>81158</v>
      </c>
      <c r="O3090" t="str">
        <f>_xlfn.XLOOKUP(A3090,compensation_cleaned!$A:$A,compensation_cleaned!$D:$D,"Missing")</f>
        <v>L3</v>
      </c>
      <c r="P3090">
        <f>_xlfn.XLOOKUP(A3090,engagement_pivot!$A:$A,engagement_pivot!$B:$B,"Missing")</f>
        <v>3.5</v>
      </c>
      <c r="Q3090" t="str">
        <f>IF(
  _xlfn.XLOOKUP(A3090, engagement_pivot!A:A, engagement_pivot!C:C, 0) &gt; 0,
  "Yes",
  "No"
)</f>
        <v>Yes</v>
      </c>
      <c r="R3090">
        <f t="shared" si="240"/>
        <v>12</v>
      </c>
      <c r="S3090" t="str">
        <f t="shared" si="241"/>
        <v>0–12 months</v>
      </c>
      <c r="T3090">
        <f>_xlfn.XLOOKUP(A3090,performance_pivot!$A:$A,performance_pivot!$B:$B,"Missing")</f>
        <v>3.3333333333333335</v>
      </c>
      <c r="U3090">
        <f>_xlfn.XLOOKUP(A3090,compensation_cleaned!$A:$A,compensation_cleaned!$F:$F,"Missing")</f>
        <v>1044648.4727722772</v>
      </c>
      <c r="V3090" t="str">
        <f t="shared" si="242"/>
        <v>Below Avg Pay</v>
      </c>
      <c r="W3090" t="str">
        <f t="shared" si="243"/>
        <v>Low/Avg Performer</v>
      </c>
      <c r="Y3090" t="str">
        <f t="shared" si="244"/>
        <v>Low Pay &amp; Low Performance</v>
      </c>
    </row>
    <row r="3091" spans="1:25">
      <c r="A3091" s="11" t="s">
        <v>3277</v>
      </c>
      <c r="B3091" s="12" t="s">
        <v>19</v>
      </c>
      <c r="C3091" s="12">
        <v>44</v>
      </c>
      <c r="D3091" s="12" t="s">
        <v>12</v>
      </c>
      <c r="E3091" s="12" t="s">
        <v>49</v>
      </c>
      <c r="F3091" s="12" t="s">
        <v>68</v>
      </c>
      <c r="G3091" s="13">
        <v>44145</v>
      </c>
      <c r="H3091" s="12" t="s">
        <v>223</v>
      </c>
      <c r="I3091" s="12" t="s">
        <v>45</v>
      </c>
      <c r="J3091" s="14" t="s">
        <v>24</v>
      </c>
      <c r="K3091" t="str">
        <f>_xlfn.XLOOKUP(A3091,attrition_cleaned!$A:$A,attrition_cleaned!$B:$B,"Missing")</f>
        <v>No</v>
      </c>
      <c r="L3091" s="13"/>
      <c r="M3091">
        <f>_xlfn.XLOOKUP(A3091,compensation_cleaned!$A:$A,compensation_cleaned!$B:$B,"Missing")</f>
        <v>954070</v>
      </c>
      <c r="N3091">
        <f>_xlfn.XLOOKUP(A3091,compensation_cleaned!$A:$A,compensation_cleaned!$C:$C,"Missing")</f>
        <v>102317</v>
      </c>
      <c r="O3091" t="str">
        <f>_xlfn.XLOOKUP(A3091,compensation_cleaned!$A:$A,compensation_cleaned!$D:$D,"Missing")</f>
        <v>L3</v>
      </c>
      <c r="P3091">
        <f>_xlfn.XLOOKUP(A3091,engagement_pivot!$A:$A,engagement_pivot!$B:$B,"Missing")</f>
        <v>3</v>
      </c>
      <c r="Q3091" t="str">
        <f>IF(
  _xlfn.XLOOKUP(A3091, engagement_pivot!A:A, engagement_pivot!C:C, 0) &gt; 0,
  "Yes",
  "No"
)</f>
        <v>Yes</v>
      </c>
      <c r="R3091">
        <f t="shared" si="240"/>
        <v>37</v>
      </c>
      <c r="S3091" t="str">
        <f t="shared" si="241"/>
        <v>37+ months</v>
      </c>
      <c r="T3091">
        <f>_xlfn.XLOOKUP(A3091,performance_pivot!$A:$A,performance_pivot!$B:$B,"Missing")</f>
        <v>3</v>
      </c>
      <c r="U3091">
        <f>_xlfn.XLOOKUP(A3091,compensation_cleaned!$A:$A,compensation_cleaned!$F:$F,"Missing")</f>
        <v>1044648.4727722772</v>
      </c>
      <c r="V3091" t="str">
        <f t="shared" si="242"/>
        <v>Below Avg Pay</v>
      </c>
      <c r="W3091" t="str">
        <f t="shared" si="243"/>
        <v>Low/Avg Performer</v>
      </c>
      <c r="Y3091" t="str">
        <f t="shared" si="244"/>
        <v>Low Pay &amp; Low Performance</v>
      </c>
    </row>
    <row r="3092" spans="1:25">
      <c r="A3092" s="7" t="s">
        <v>3278</v>
      </c>
      <c r="B3092" s="8" t="s">
        <v>19</v>
      </c>
      <c r="C3092" s="8">
        <v>24</v>
      </c>
      <c r="D3092" s="8" t="s">
        <v>20</v>
      </c>
      <c r="E3092" s="8" t="s">
        <v>13</v>
      </c>
      <c r="F3092" s="8" t="s">
        <v>21</v>
      </c>
      <c r="G3092" s="9">
        <v>43013</v>
      </c>
      <c r="H3092" s="8" t="s">
        <v>335</v>
      </c>
      <c r="I3092" s="8" t="s">
        <v>45</v>
      </c>
      <c r="J3092" s="10" t="s">
        <v>17</v>
      </c>
      <c r="K3092" t="str">
        <f>_xlfn.XLOOKUP(A3092,attrition_cleaned!$A:$A,attrition_cleaned!$B:$B,"Missing")</f>
        <v>Yes</v>
      </c>
      <c r="L3092" s="9">
        <v>44350</v>
      </c>
      <c r="M3092">
        <f>_xlfn.XLOOKUP(A3092,compensation_cleaned!$A:$A,compensation_cleaned!$B:$B,"Missing")</f>
        <v>950623</v>
      </c>
      <c r="N3092">
        <f>_xlfn.XLOOKUP(A3092,compensation_cleaned!$A:$A,compensation_cleaned!$C:$C,"Missing")</f>
        <v>112605</v>
      </c>
      <c r="O3092" t="str">
        <f>_xlfn.XLOOKUP(A3092,compensation_cleaned!$A:$A,compensation_cleaned!$D:$D,"Missing")</f>
        <v>L3</v>
      </c>
      <c r="P3092">
        <f>_xlfn.XLOOKUP(A3092,engagement_pivot!$A:$A,engagement_pivot!$B:$B,"Missing")</f>
        <v>4</v>
      </c>
      <c r="Q3092" t="str">
        <f>IF(
  _xlfn.XLOOKUP(A3092, engagement_pivot!A:A, engagement_pivot!C:C, 0) &gt; 0,
  "Yes",
  "No"
)</f>
        <v>Yes</v>
      </c>
      <c r="R3092">
        <f t="shared" si="240"/>
        <v>43</v>
      </c>
      <c r="S3092" t="str">
        <f t="shared" si="241"/>
        <v>37+ months</v>
      </c>
      <c r="T3092">
        <f>_xlfn.XLOOKUP(A3092,performance_pivot!$A:$A,performance_pivot!$B:$B,"Missing")</f>
        <v>3.6666666666666665</v>
      </c>
      <c r="U3092">
        <f>_xlfn.XLOOKUP(A3092,compensation_cleaned!$A:$A,compensation_cleaned!$F:$F,"Missing")</f>
        <v>1044648.4727722772</v>
      </c>
      <c r="V3092" t="str">
        <f t="shared" si="242"/>
        <v>Below Avg Pay</v>
      </c>
      <c r="W3092" t="str">
        <f t="shared" si="243"/>
        <v>Low/Avg Performer</v>
      </c>
      <c r="Y3092" t="str">
        <f t="shared" si="244"/>
        <v>Low Pay &amp; Low Performance</v>
      </c>
    </row>
    <row r="3093" spans="1:25">
      <c r="A3093" s="11" t="s">
        <v>3279</v>
      </c>
      <c r="B3093" s="12" t="s">
        <v>11</v>
      </c>
      <c r="C3093" s="12">
        <v>29</v>
      </c>
      <c r="D3093" s="12" t="s">
        <v>12</v>
      </c>
      <c r="E3093" s="12" t="s">
        <v>13</v>
      </c>
      <c r="F3093" s="12" t="s">
        <v>21</v>
      </c>
      <c r="G3093" s="13">
        <v>43990</v>
      </c>
      <c r="H3093" s="12" t="s">
        <v>173</v>
      </c>
      <c r="I3093" s="12" t="s">
        <v>31</v>
      </c>
      <c r="J3093" s="14" t="s">
        <v>24</v>
      </c>
      <c r="K3093" t="str">
        <f>_xlfn.XLOOKUP(A3093,attrition_cleaned!$A:$A,attrition_cleaned!$B:$B,"Missing")</f>
        <v>No</v>
      </c>
      <c r="L3093" s="13"/>
      <c r="M3093">
        <f>_xlfn.XLOOKUP(A3093,compensation_cleaned!$A:$A,compensation_cleaned!$B:$B,"Missing")</f>
        <v>579752</v>
      </c>
      <c r="N3093">
        <f>_xlfn.XLOOKUP(A3093,compensation_cleaned!$A:$A,compensation_cleaned!$C:$C,"Missing")</f>
        <v>76508</v>
      </c>
      <c r="O3093" t="str">
        <f>_xlfn.XLOOKUP(A3093,compensation_cleaned!$A:$A,compensation_cleaned!$D:$D,"Missing")</f>
        <v>L1</v>
      </c>
      <c r="P3093">
        <f>_xlfn.XLOOKUP(A3093,engagement_pivot!$A:$A,engagement_pivot!$B:$B,"Missing")</f>
        <v>4</v>
      </c>
      <c r="Q3093" t="str">
        <f>IF(
  _xlfn.XLOOKUP(A3093, engagement_pivot!A:A, engagement_pivot!C:C, 0) &gt; 0,
  "Yes",
  "No"
)</f>
        <v>Yes</v>
      </c>
      <c r="R3093">
        <f t="shared" si="240"/>
        <v>42</v>
      </c>
      <c r="S3093" t="str">
        <f t="shared" si="241"/>
        <v>37+ months</v>
      </c>
      <c r="T3093">
        <f>_xlfn.XLOOKUP(A3093,performance_pivot!$A:$A,performance_pivot!$B:$B,"Missing")</f>
        <v>5</v>
      </c>
      <c r="U3093">
        <f>_xlfn.XLOOKUP(A3093,compensation_cleaned!$A:$A,compensation_cleaned!$F:$F,"Missing")</f>
        <v>499723.03723404254</v>
      </c>
      <c r="V3093" t="str">
        <f t="shared" si="242"/>
        <v>Above Avg Pay</v>
      </c>
      <c r="W3093" t="str">
        <f t="shared" si="243"/>
        <v>High Performer</v>
      </c>
      <c r="Y3093" t="str">
        <f t="shared" si="244"/>
        <v>Well Aligned</v>
      </c>
    </row>
    <row r="3094" spans="1:25">
      <c r="A3094" s="7" t="s">
        <v>3280</v>
      </c>
      <c r="B3094" s="8" t="s">
        <v>11</v>
      </c>
      <c r="C3094" s="8">
        <v>30</v>
      </c>
      <c r="D3094" s="8" t="s">
        <v>20</v>
      </c>
      <c r="E3094" s="8" t="s">
        <v>33</v>
      </c>
      <c r="F3094" s="8" t="s">
        <v>112</v>
      </c>
      <c r="G3094" s="9">
        <v>43708</v>
      </c>
      <c r="H3094" s="8" t="s">
        <v>292</v>
      </c>
      <c r="I3094" s="8" t="s">
        <v>23</v>
      </c>
      <c r="J3094" s="10" t="s">
        <v>24</v>
      </c>
      <c r="K3094" t="str">
        <f>_xlfn.XLOOKUP(A3094,attrition_cleaned!$A:$A,attrition_cleaned!$B:$B,"Missing")</f>
        <v>No</v>
      </c>
      <c r="L3094" s="9"/>
      <c r="M3094">
        <f>_xlfn.XLOOKUP(A3094,compensation_cleaned!$A:$A,compensation_cleaned!$B:$B,"Missing")</f>
        <v>1292491</v>
      </c>
      <c r="N3094">
        <f>_xlfn.XLOOKUP(A3094,compensation_cleaned!$A:$A,compensation_cleaned!$C:$C,"Missing")</f>
        <v>192617</v>
      </c>
      <c r="O3094" t="str">
        <f>_xlfn.XLOOKUP(A3094,compensation_cleaned!$A:$A,compensation_cleaned!$D:$D,"Missing")</f>
        <v>L4</v>
      </c>
      <c r="P3094">
        <f>_xlfn.XLOOKUP(A3094,engagement_pivot!$A:$A,engagement_pivot!$B:$B,"Missing")</f>
        <v>3.5</v>
      </c>
      <c r="Q3094" t="str">
        <f>IF(
  _xlfn.XLOOKUP(A3094, engagement_pivot!A:A, engagement_pivot!C:C, 0) &gt; 0,
  "Yes",
  "No"
)</f>
        <v>Yes</v>
      </c>
      <c r="R3094">
        <f t="shared" si="240"/>
        <v>52</v>
      </c>
      <c r="S3094" t="str">
        <f t="shared" si="241"/>
        <v>37+ months</v>
      </c>
      <c r="T3094">
        <f>_xlfn.XLOOKUP(A3094,performance_pivot!$A:$A,performance_pivot!$B:$B,"Missing")</f>
        <v>3.5</v>
      </c>
      <c r="U3094">
        <f>_xlfn.XLOOKUP(A3094,compensation_cleaned!$A:$A,compensation_cleaned!$F:$F,"Missing")</f>
        <v>1044648.4727722772</v>
      </c>
      <c r="V3094" t="str">
        <f t="shared" si="242"/>
        <v>Above Avg Pay</v>
      </c>
      <c r="W3094" t="str">
        <f t="shared" si="243"/>
        <v>Low/Avg Performer</v>
      </c>
      <c r="Y3094" t="str">
        <f t="shared" si="244"/>
        <v>Overpaid Low Performer</v>
      </c>
    </row>
    <row r="3095" spans="1:25">
      <c r="A3095" s="11" t="s">
        <v>3281</v>
      </c>
      <c r="B3095" s="12" t="s">
        <v>19</v>
      </c>
      <c r="C3095" s="12">
        <v>26</v>
      </c>
      <c r="D3095" s="12" t="s">
        <v>12</v>
      </c>
      <c r="E3095" s="12" t="s">
        <v>13</v>
      </c>
      <c r="F3095" s="12" t="s">
        <v>21</v>
      </c>
      <c r="G3095" s="13">
        <v>43463</v>
      </c>
      <c r="H3095" s="12" t="s">
        <v>304</v>
      </c>
      <c r="I3095" s="12" t="s">
        <v>56</v>
      </c>
      <c r="J3095" s="14" t="s">
        <v>24</v>
      </c>
      <c r="K3095" t="str">
        <f>_xlfn.XLOOKUP(A3095,attrition_cleaned!$A:$A,attrition_cleaned!$B:$B,"Missing")</f>
        <v>No</v>
      </c>
      <c r="L3095" s="13"/>
      <c r="M3095">
        <f>_xlfn.XLOOKUP(A3095,compensation_cleaned!$A:$A,compensation_cleaned!$B:$B,"Missing")</f>
        <v>1106794</v>
      </c>
      <c r="N3095">
        <f>_xlfn.XLOOKUP(A3095,compensation_cleaned!$A:$A,compensation_cleaned!$C:$C,"Missing")</f>
        <v>162082</v>
      </c>
      <c r="O3095" t="str">
        <f>_xlfn.XLOOKUP(A3095,compensation_cleaned!$A:$A,compensation_cleaned!$D:$D,"Missing")</f>
        <v>L3</v>
      </c>
      <c r="P3095">
        <f>_xlfn.XLOOKUP(A3095,engagement_pivot!$A:$A,engagement_pivot!$B:$B,"Missing")</f>
        <v>2</v>
      </c>
      <c r="Q3095" t="str">
        <f>IF(
  _xlfn.XLOOKUP(A3095, engagement_pivot!A:A, engagement_pivot!C:C, 0) &gt; 0,
  "Yes",
  "No"
)</f>
        <v>Yes</v>
      </c>
      <c r="R3095">
        <f t="shared" si="240"/>
        <v>60</v>
      </c>
      <c r="S3095" t="str">
        <f t="shared" si="241"/>
        <v>37+ months</v>
      </c>
      <c r="T3095">
        <f>_xlfn.XLOOKUP(A3095,performance_pivot!$A:$A,performance_pivot!$B:$B,"Missing")</f>
        <v>5</v>
      </c>
      <c r="U3095">
        <f>_xlfn.XLOOKUP(A3095,compensation_cleaned!$A:$A,compensation_cleaned!$F:$F,"Missing")</f>
        <v>1044648.4727722772</v>
      </c>
      <c r="V3095" t="str">
        <f t="shared" si="242"/>
        <v>Above Avg Pay</v>
      </c>
      <c r="W3095" t="str">
        <f t="shared" si="243"/>
        <v>High Performer</v>
      </c>
      <c r="Y3095" t="str">
        <f t="shared" si="244"/>
        <v>Well Aligned</v>
      </c>
    </row>
    <row r="3096" spans="1:25">
      <c r="A3096" s="7" t="s">
        <v>3282</v>
      </c>
      <c r="B3096" s="8" t="s">
        <v>11</v>
      </c>
      <c r="C3096" s="8">
        <v>40</v>
      </c>
      <c r="D3096" s="8" t="s">
        <v>12</v>
      </c>
      <c r="E3096" s="8" t="s">
        <v>26</v>
      </c>
      <c r="F3096" s="8" t="s">
        <v>27</v>
      </c>
      <c r="G3096" s="9">
        <v>44755</v>
      </c>
      <c r="H3096" s="8" t="s">
        <v>198</v>
      </c>
      <c r="I3096" s="8" t="s">
        <v>31</v>
      </c>
      <c r="J3096" s="10" t="s">
        <v>24</v>
      </c>
      <c r="K3096" t="str">
        <f>_xlfn.XLOOKUP(A3096,attrition_cleaned!$A:$A,attrition_cleaned!$B:$B,"Missing")</f>
        <v>Yes</v>
      </c>
      <c r="L3096" s="9">
        <v>45321</v>
      </c>
      <c r="M3096">
        <f>_xlfn.XLOOKUP(A3096,compensation_cleaned!$A:$A,compensation_cleaned!$B:$B,"Missing")</f>
        <v>620042</v>
      </c>
      <c r="N3096">
        <f>_xlfn.XLOOKUP(A3096,compensation_cleaned!$A:$A,compensation_cleaned!$C:$C,"Missing")</f>
        <v>70311</v>
      </c>
      <c r="O3096" t="str">
        <f>_xlfn.XLOOKUP(A3096,compensation_cleaned!$A:$A,compensation_cleaned!$D:$D,"Missing")</f>
        <v>L2</v>
      </c>
      <c r="P3096">
        <f>_xlfn.XLOOKUP(A3096,engagement_pivot!$A:$A,engagement_pivot!$B:$B,"Missing")</f>
        <v>2.3333333333333335</v>
      </c>
      <c r="Q3096" t="str">
        <f>IF(
  _xlfn.XLOOKUP(A3096, engagement_pivot!A:A, engagement_pivot!C:C, 0) &gt; 0,
  "Yes",
  "No"
)</f>
        <v>Yes</v>
      </c>
      <c r="R3096">
        <f t="shared" si="240"/>
        <v>18</v>
      </c>
      <c r="S3096" t="str">
        <f t="shared" si="241"/>
        <v>13–36 months</v>
      </c>
      <c r="T3096">
        <f>_xlfn.XLOOKUP(A3096,performance_pivot!$A:$A,performance_pivot!$B:$B,"Missing")</f>
        <v>4</v>
      </c>
      <c r="U3096">
        <f>_xlfn.XLOOKUP(A3096,compensation_cleaned!$A:$A,compensation_cleaned!$F:$F,"Missing")</f>
        <v>746435.40070921986</v>
      </c>
      <c r="V3096" t="str">
        <f t="shared" si="242"/>
        <v>Below Avg Pay</v>
      </c>
      <c r="W3096" t="str">
        <f t="shared" si="243"/>
        <v>High Performer</v>
      </c>
      <c r="Y3096" t="str">
        <f t="shared" si="244"/>
        <v>Underpaid High Performer</v>
      </c>
    </row>
    <row r="3097" spans="1:25">
      <c r="A3097" s="11" t="s">
        <v>3283</v>
      </c>
      <c r="B3097" s="12" t="s">
        <v>19</v>
      </c>
      <c r="C3097" s="12">
        <v>37</v>
      </c>
      <c r="D3097" s="12" t="s">
        <v>12</v>
      </c>
      <c r="E3097" s="12" t="s">
        <v>13</v>
      </c>
      <c r="F3097" s="12" t="s">
        <v>14</v>
      </c>
      <c r="G3097" s="13">
        <v>43509</v>
      </c>
      <c r="H3097" s="12" t="s">
        <v>263</v>
      </c>
      <c r="I3097" s="12" t="s">
        <v>56</v>
      </c>
      <c r="J3097" s="14" t="s">
        <v>24</v>
      </c>
      <c r="K3097" t="str">
        <f>_xlfn.XLOOKUP(A3097,attrition_cleaned!$A:$A,attrition_cleaned!$B:$B,"Missing")</f>
        <v>No</v>
      </c>
      <c r="L3097" s="13"/>
      <c r="M3097">
        <f>_xlfn.XLOOKUP(A3097,compensation_cleaned!$A:$A,compensation_cleaned!$B:$B,"Missing")</f>
        <v>750665</v>
      </c>
      <c r="N3097">
        <f>_xlfn.XLOOKUP(A3097,compensation_cleaned!$A:$A,compensation_cleaned!$C:$C,"Missing")</f>
        <v>112118</v>
      </c>
      <c r="O3097" t="str">
        <f>_xlfn.XLOOKUP(A3097,compensation_cleaned!$A:$A,compensation_cleaned!$D:$D,"Missing")</f>
        <v>L2</v>
      </c>
      <c r="P3097">
        <f>_xlfn.XLOOKUP(A3097,engagement_pivot!$A:$A,engagement_pivot!$B:$B,"Missing")</f>
        <v>1</v>
      </c>
      <c r="Q3097" t="str">
        <f>IF(
  _xlfn.XLOOKUP(A3097, engagement_pivot!A:A, engagement_pivot!C:C, 0) &gt; 0,
  "Yes",
  "No"
)</f>
        <v>Yes</v>
      </c>
      <c r="R3097">
        <f t="shared" si="240"/>
        <v>58</v>
      </c>
      <c r="S3097" t="str">
        <f t="shared" si="241"/>
        <v>37+ months</v>
      </c>
      <c r="T3097">
        <f>_xlfn.XLOOKUP(A3097,performance_pivot!$A:$A,performance_pivot!$B:$B,"Missing")</f>
        <v>3</v>
      </c>
      <c r="U3097">
        <f>_xlfn.XLOOKUP(A3097,compensation_cleaned!$A:$A,compensation_cleaned!$F:$F,"Missing")</f>
        <v>746435.40070921986</v>
      </c>
      <c r="V3097" t="str">
        <f t="shared" si="242"/>
        <v>Above Avg Pay</v>
      </c>
      <c r="W3097" t="str">
        <f t="shared" si="243"/>
        <v>Low/Avg Performer</v>
      </c>
      <c r="Y3097" t="str">
        <f t="shared" si="244"/>
        <v>Overpaid Low Performer</v>
      </c>
    </row>
    <row r="3098" spans="1:25">
      <c r="A3098" s="7" t="s">
        <v>3284</v>
      </c>
      <c r="B3098" s="8" t="s">
        <v>19</v>
      </c>
      <c r="C3098" s="8">
        <v>38</v>
      </c>
      <c r="D3098" s="8" t="s">
        <v>12</v>
      </c>
      <c r="E3098" s="8" t="s">
        <v>49</v>
      </c>
      <c r="F3098" s="8" t="s">
        <v>68</v>
      </c>
      <c r="G3098" s="9">
        <v>43842</v>
      </c>
      <c r="H3098" s="8" t="s">
        <v>275</v>
      </c>
      <c r="I3098" s="8" t="s">
        <v>56</v>
      </c>
      <c r="J3098" s="10" t="s">
        <v>24</v>
      </c>
      <c r="K3098" t="str">
        <f>_xlfn.XLOOKUP(A3098,attrition_cleaned!$A:$A,attrition_cleaned!$B:$B,"Missing")</f>
        <v>No</v>
      </c>
      <c r="L3098" s="9"/>
      <c r="M3098">
        <f>_xlfn.XLOOKUP(A3098,compensation_cleaned!$A:$A,compensation_cleaned!$B:$B,"Missing")</f>
        <v>1025631</v>
      </c>
      <c r="N3098">
        <f>_xlfn.XLOOKUP(A3098,compensation_cleaned!$A:$A,compensation_cleaned!$C:$C,"Missing")</f>
        <v>56410</v>
      </c>
      <c r="O3098" t="str">
        <f>_xlfn.XLOOKUP(A3098,compensation_cleaned!$A:$A,compensation_cleaned!$D:$D,"Missing")</f>
        <v>L3</v>
      </c>
      <c r="P3098">
        <f>_xlfn.XLOOKUP(A3098,engagement_pivot!$A:$A,engagement_pivot!$B:$B,"Missing")</f>
        <v>2.3333333333333335</v>
      </c>
      <c r="Q3098" t="str">
        <f>IF(
  _xlfn.XLOOKUP(A3098, engagement_pivot!A:A, engagement_pivot!C:C, 0) &gt; 0,
  "Yes",
  "No"
)</f>
        <v>Yes</v>
      </c>
      <c r="R3098">
        <f t="shared" si="240"/>
        <v>47</v>
      </c>
      <c r="S3098" t="str">
        <f t="shared" si="241"/>
        <v>37+ months</v>
      </c>
      <c r="T3098">
        <f>_xlfn.XLOOKUP(A3098,performance_pivot!$A:$A,performance_pivot!$B:$B,"Missing")</f>
        <v>4</v>
      </c>
      <c r="U3098">
        <f>_xlfn.XLOOKUP(A3098,compensation_cleaned!$A:$A,compensation_cleaned!$F:$F,"Missing")</f>
        <v>1044648.4727722772</v>
      </c>
      <c r="V3098" t="str">
        <f t="shared" si="242"/>
        <v>Below Avg Pay</v>
      </c>
      <c r="W3098" t="str">
        <f t="shared" si="243"/>
        <v>High Performer</v>
      </c>
      <c r="Y3098" t="str">
        <f t="shared" si="244"/>
        <v>Underpaid High Performer</v>
      </c>
    </row>
    <row r="3099" spans="1:25">
      <c r="A3099" s="11" t="s">
        <v>3285</v>
      </c>
      <c r="B3099" s="12" t="s">
        <v>19</v>
      </c>
      <c r="C3099" s="12">
        <v>32</v>
      </c>
      <c r="D3099" s="12" t="s">
        <v>20</v>
      </c>
      <c r="E3099" s="12" t="s">
        <v>33</v>
      </c>
      <c r="F3099" s="12" t="s">
        <v>34</v>
      </c>
      <c r="G3099" s="13">
        <v>44151</v>
      </c>
      <c r="H3099" s="12" t="s">
        <v>263</v>
      </c>
      <c r="I3099" s="12" t="s">
        <v>70</v>
      </c>
      <c r="J3099" s="14" t="s">
        <v>17</v>
      </c>
      <c r="K3099" t="str">
        <f>_xlfn.XLOOKUP(A3099,attrition_cleaned!$A:$A,attrition_cleaned!$B:$B,"Missing")</f>
        <v>No</v>
      </c>
      <c r="L3099" s="13"/>
      <c r="M3099">
        <f>_xlfn.XLOOKUP(A3099,compensation_cleaned!$A:$A,compensation_cleaned!$B:$B,"Missing")</f>
        <v>1325663</v>
      </c>
      <c r="N3099">
        <f>_xlfn.XLOOKUP(A3099,compensation_cleaned!$A:$A,compensation_cleaned!$C:$C,"Missing")</f>
        <v>130869</v>
      </c>
      <c r="O3099" t="str">
        <f>_xlfn.XLOOKUP(A3099,compensation_cleaned!$A:$A,compensation_cleaned!$D:$D,"Missing")</f>
        <v>L4</v>
      </c>
      <c r="P3099">
        <f>_xlfn.XLOOKUP(A3099,engagement_pivot!$A:$A,engagement_pivot!$B:$B,"Missing")</f>
        <v>2</v>
      </c>
      <c r="Q3099" t="str">
        <f>IF(
  _xlfn.XLOOKUP(A3099, engagement_pivot!A:A, engagement_pivot!C:C, 0) &gt; 0,
  "Yes",
  "No"
)</f>
        <v>Yes</v>
      </c>
      <c r="R3099">
        <f t="shared" si="240"/>
        <v>37</v>
      </c>
      <c r="S3099" t="str">
        <f t="shared" si="241"/>
        <v>37+ months</v>
      </c>
      <c r="T3099">
        <f>_xlfn.XLOOKUP(A3099,performance_pivot!$A:$A,performance_pivot!$B:$B,"Missing")</f>
        <v>2</v>
      </c>
      <c r="U3099">
        <f>_xlfn.XLOOKUP(A3099,compensation_cleaned!$A:$A,compensation_cleaned!$F:$F,"Missing")</f>
        <v>1044648.4727722772</v>
      </c>
      <c r="V3099" t="str">
        <f t="shared" si="242"/>
        <v>Above Avg Pay</v>
      </c>
      <c r="W3099" t="str">
        <f t="shared" si="243"/>
        <v>Low/Avg Performer</v>
      </c>
      <c r="Y3099" t="str">
        <f t="shared" si="244"/>
        <v>Overpaid Low Performer</v>
      </c>
    </row>
    <row r="3100" spans="1:25">
      <c r="A3100" s="7" t="s">
        <v>3286</v>
      </c>
      <c r="B3100" s="8" t="s">
        <v>19</v>
      </c>
      <c r="C3100" s="8">
        <v>24</v>
      </c>
      <c r="D3100" s="8" t="s">
        <v>12</v>
      </c>
      <c r="E3100" s="8" t="s">
        <v>49</v>
      </c>
      <c r="F3100" s="8" t="s">
        <v>65</v>
      </c>
      <c r="G3100" s="9">
        <v>43671</v>
      </c>
      <c r="H3100" s="8" t="s">
        <v>203</v>
      </c>
      <c r="I3100" s="8" t="s">
        <v>45</v>
      </c>
      <c r="J3100" s="10" t="s">
        <v>24</v>
      </c>
      <c r="K3100" t="str">
        <f>_xlfn.XLOOKUP(A3100,attrition_cleaned!$A:$A,attrition_cleaned!$B:$B,"Missing")</f>
        <v>No</v>
      </c>
      <c r="L3100" s="9"/>
      <c r="M3100">
        <f>_xlfn.XLOOKUP(A3100,compensation_cleaned!$A:$A,compensation_cleaned!$B:$B,"Missing")</f>
        <v>431164</v>
      </c>
      <c r="N3100">
        <f>_xlfn.XLOOKUP(A3100,compensation_cleaned!$A:$A,compensation_cleaned!$C:$C,"Missing")</f>
        <v>44962</v>
      </c>
      <c r="O3100" t="str">
        <f>_xlfn.XLOOKUP(A3100,compensation_cleaned!$A:$A,compensation_cleaned!$D:$D,"Missing")</f>
        <v>L1</v>
      </c>
      <c r="P3100">
        <f>_xlfn.XLOOKUP(A3100,engagement_pivot!$A:$A,engagement_pivot!$B:$B,"Missing")</f>
        <v>3.5</v>
      </c>
      <c r="Q3100" t="str">
        <f>IF(
  _xlfn.XLOOKUP(A3100, engagement_pivot!A:A, engagement_pivot!C:C, 0) &gt; 0,
  "Yes",
  "No"
)</f>
        <v>Yes</v>
      </c>
      <c r="R3100">
        <f t="shared" si="240"/>
        <v>53</v>
      </c>
      <c r="S3100" t="str">
        <f t="shared" si="241"/>
        <v>37+ months</v>
      </c>
      <c r="T3100">
        <f>_xlfn.XLOOKUP(A3100,performance_pivot!$A:$A,performance_pivot!$B:$B,"Missing")</f>
        <v>4</v>
      </c>
      <c r="U3100">
        <f>_xlfn.XLOOKUP(A3100,compensation_cleaned!$A:$A,compensation_cleaned!$F:$F,"Missing")</f>
        <v>499723.03723404254</v>
      </c>
      <c r="V3100" t="str">
        <f t="shared" si="242"/>
        <v>Below Avg Pay</v>
      </c>
      <c r="W3100" t="str">
        <f t="shared" si="243"/>
        <v>High Performer</v>
      </c>
      <c r="Y3100" t="str">
        <f t="shared" si="244"/>
        <v>Underpaid High Performer</v>
      </c>
    </row>
    <row r="3101" spans="1:25">
      <c r="A3101" s="11" t="s">
        <v>3287</v>
      </c>
      <c r="B3101" s="12" t="s">
        <v>19</v>
      </c>
      <c r="C3101" s="12">
        <v>34</v>
      </c>
      <c r="D3101" s="12" t="s">
        <v>20</v>
      </c>
      <c r="E3101" s="12" t="s">
        <v>33</v>
      </c>
      <c r="F3101" s="12" t="s">
        <v>34</v>
      </c>
      <c r="G3101" s="13">
        <v>43994</v>
      </c>
      <c r="H3101" s="12" t="s">
        <v>15</v>
      </c>
      <c r="I3101" s="12" t="s">
        <v>16</v>
      </c>
      <c r="J3101" s="14" t="s">
        <v>24</v>
      </c>
      <c r="K3101" t="str">
        <f>_xlfn.XLOOKUP(A3101,attrition_cleaned!$A:$A,attrition_cleaned!$B:$B,"Missing")</f>
        <v>No</v>
      </c>
      <c r="L3101" s="13"/>
      <c r="M3101">
        <f>_xlfn.XLOOKUP(A3101,compensation_cleaned!$A:$A,compensation_cleaned!$B:$B,"Missing")</f>
        <v>888719</v>
      </c>
      <c r="N3101">
        <f>_xlfn.XLOOKUP(A3101,compensation_cleaned!$A:$A,compensation_cleaned!$C:$C,"Missing")</f>
        <v>50777</v>
      </c>
      <c r="O3101" t="str">
        <f>_xlfn.XLOOKUP(A3101,compensation_cleaned!$A:$A,compensation_cleaned!$D:$D,"Missing")</f>
        <v>L2</v>
      </c>
      <c r="P3101">
        <f>_xlfn.XLOOKUP(A3101,engagement_pivot!$A:$A,engagement_pivot!$B:$B,"Missing")</f>
        <v>3</v>
      </c>
      <c r="Q3101" t="str">
        <f>IF(
  _xlfn.XLOOKUP(A3101, engagement_pivot!A:A, engagement_pivot!C:C, 0) &gt; 0,
  "Yes",
  "No"
)</f>
        <v>Yes</v>
      </c>
      <c r="R3101">
        <f t="shared" si="240"/>
        <v>42</v>
      </c>
      <c r="S3101" t="str">
        <f t="shared" si="241"/>
        <v>37+ months</v>
      </c>
      <c r="T3101">
        <f>_xlfn.XLOOKUP(A3101,performance_pivot!$A:$A,performance_pivot!$B:$B,"Missing")</f>
        <v>3.5</v>
      </c>
      <c r="U3101">
        <f>_xlfn.XLOOKUP(A3101,compensation_cleaned!$A:$A,compensation_cleaned!$F:$F,"Missing")</f>
        <v>746435.40070921986</v>
      </c>
      <c r="V3101" t="str">
        <f t="shared" si="242"/>
        <v>Above Avg Pay</v>
      </c>
      <c r="W3101" t="str">
        <f t="shared" si="243"/>
        <v>Low/Avg Performer</v>
      </c>
      <c r="Y3101" t="str">
        <f t="shared" si="244"/>
        <v>Overpaid Low Performer</v>
      </c>
    </row>
    <row r="3102" spans="1:25">
      <c r="A3102" s="7" t="s">
        <v>3288</v>
      </c>
      <c r="B3102" s="8" t="s">
        <v>19</v>
      </c>
      <c r="C3102" s="8">
        <v>22</v>
      </c>
      <c r="D3102" s="8" t="s">
        <v>20</v>
      </c>
      <c r="E3102" s="8" t="s">
        <v>37</v>
      </c>
      <c r="F3102" s="8" t="s">
        <v>38</v>
      </c>
      <c r="G3102" s="9">
        <v>44396</v>
      </c>
      <c r="H3102" s="8" t="s">
        <v>96</v>
      </c>
      <c r="I3102" s="8" t="s">
        <v>56</v>
      </c>
      <c r="J3102" s="10" t="s">
        <v>24</v>
      </c>
      <c r="K3102" t="str">
        <f>_xlfn.XLOOKUP(A3102,attrition_cleaned!$A:$A,attrition_cleaned!$B:$B,"Missing")</f>
        <v>Yes</v>
      </c>
      <c r="L3102" s="9">
        <v>46008</v>
      </c>
      <c r="M3102">
        <f>_xlfn.XLOOKUP(A3102,compensation_cleaned!$A:$A,compensation_cleaned!$B:$B,"Missing")</f>
        <v>2098962</v>
      </c>
      <c r="N3102">
        <f>_xlfn.XLOOKUP(A3102,compensation_cleaned!$A:$A,compensation_cleaned!$C:$C,"Missing")</f>
        <v>176740</v>
      </c>
      <c r="O3102" t="str">
        <f>_xlfn.XLOOKUP(A3102,compensation_cleaned!$A:$A,compensation_cleaned!$D:$D,"Missing")</f>
        <v>L5</v>
      </c>
      <c r="P3102">
        <f>_xlfn.XLOOKUP(A3102,engagement_pivot!$A:$A,engagement_pivot!$B:$B,"Missing")</f>
        <v>2.5</v>
      </c>
      <c r="Q3102" t="str">
        <f>IF(
  _xlfn.XLOOKUP(A3102, engagement_pivot!A:A, engagement_pivot!C:C, 0) &gt; 0,
  "Yes",
  "No"
)</f>
        <v>Yes</v>
      </c>
      <c r="R3102">
        <f t="shared" si="240"/>
        <v>52</v>
      </c>
      <c r="S3102" t="str">
        <f t="shared" si="241"/>
        <v>37+ months</v>
      </c>
      <c r="T3102">
        <f>_xlfn.XLOOKUP(A3102,performance_pivot!$A:$A,performance_pivot!$B:$B,"Missing")</f>
        <v>3.3333333333333335</v>
      </c>
      <c r="U3102">
        <f>_xlfn.XLOOKUP(A3102,compensation_cleaned!$A:$A,compensation_cleaned!$F:$F,"Missing")</f>
        <v>1044648.4727722772</v>
      </c>
      <c r="V3102" t="str">
        <f t="shared" si="242"/>
        <v>Above Avg Pay</v>
      </c>
      <c r="W3102" t="str">
        <f t="shared" si="243"/>
        <v>Low/Avg Performer</v>
      </c>
      <c r="Y3102" t="str">
        <f t="shared" si="244"/>
        <v>Overpaid Low Performer</v>
      </c>
    </row>
    <row r="3103" spans="1:25">
      <c r="A3103" s="11" t="s">
        <v>3289</v>
      </c>
      <c r="B3103" s="12" t="s">
        <v>19</v>
      </c>
      <c r="C3103" s="12">
        <v>37</v>
      </c>
      <c r="D3103" s="12" t="s">
        <v>20</v>
      </c>
      <c r="E3103" s="12" t="s">
        <v>49</v>
      </c>
      <c r="F3103" s="12" t="s">
        <v>50</v>
      </c>
      <c r="G3103" s="13">
        <v>43101</v>
      </c>
      <c r="H3103" s="12" t="s">
        <v>124</v>
      </c>
      <c r="I3103" s="12" t="s">
        <v>70</v>
      </c>
      <c r="J3103" s="14" t="s">
        <v>24</v>
      </c>
      <c r="K3103" t="str">
        <f>_xlfn.XLOOKUP(A3103,attrition_cleaned!$A:$A,attrition_cleaned!$B:$B,"Missing")</f>
        <v>No</v>
      </c>
      <c r="L3103" s="13"/>
      <c r="M3103">
        <f>_xlfn.XLOOKUP(A3103,compensation_cleaned!$A:$A,compensation_cleaned!$B:$B,"Missing")</f>
        <v>564151</v>
      </c>
      <c r="N3103">
        <f>_xlfn.XLOOKUP(A3103,compensation_cleaned!$A:$A,compensation_cleaned!$C:$C,"Missing")</f>
        <v>32253</v>
      </c>
      <c r="O3103" t="str">
        <f>_xlfn.XLOOKUP(A3103,compensation_cleaned!$A:$A,compensation_cleaned!$D:$D,"Missing")</f>
        <v>L1</v>
      </c>
      <c r="P3103">
        <f>_xlfn.XLOOKUP(A3103,engagement_pivot!$A:$A,engagement_pivot!$B:$B,"Missing")</f>
        <v>3.5</v>
      </c>
      <c r="Q3103" t="str">
        <f>IF(
  _xlfn.XLOOKUP(A3103, engagement_pivot!A:A, engagement_pivot!C:C, 0) &gt; 0,
  "Yes",
  "No"
)</f>
        <v>Yes</v>
      </c>
      <c r="R3103">
        <f t="shared" si="240"/>
        <v>71</v>
      </c>
      <c r="S3103" t="str">
        <f t="shared" si="241"/>
        <v>37+ months</v>
      </c>
      <c r="T3103">
        <f>_xlfn.XLOOKUP(A3103,performance_pivot!$A:$A,performance_pivot!$B:$B,"Missing")</f>
        <v>2.6666666666666665</v>
      </c>
      <c r="U3103">
        <f>_xlfn.XLOOKUP(A3103,compensation_cleaned!$A:$A,compensation_cleaned!$F:$F,"Missing")</f>
        <v>499723.03723404254</v>
      </c>
      <c r="V3103" t="str">
        <f t="shared" si="242"/>
        <v>Above Avg Pay</v>
      </c>
      <c r="W3103" t="str">
        <f t="shared" si="243"/>
        <v>Low/Avg Performer</v>
      </c>
      <c r="Y3103" t="str">
        <f t="shared" si="244"/>
        <v>Overpaid Low Performer</v>
      </c>
    </row>
    <row r="3104" spans="1:25">
      <c r="A3104" s="7" t="s">
        <v>3290</v>
      </c>
      <c r="B3104" s="8" t="s">
        <v>19</v>
      </c>
      <c r="C3104" s="8">
        <v>30</v>
      </c>
      <c r="D3104" s="8" t="s">
        <v>20</v>
      </c>
      <c r="E3104" s="8" t="s">
        <v>49</v>
      </c>
      <c r="F3104" s="8" t="s">
        <v>50</v>
      </c>
      <c r="G3104" s="9">
        <v>43577</v>
      </c>
      <c r="H3104" s="8" t="s">
        <v>41</v>
      </c>
      <c r="I3104" s="8" t="s">
        <v>23</v>
      </c>
      <c r="J3104" s="10" t="s">
        <v>24</v>
      </c>
      <c r="K3104" t="str">
        <f>_xlfn.XLOOKUP(A3104,attrition_cleaned!$A:$A,attrition_cleaned!$B:$B,"Missing")</f>
        <v>No</v>
      </c>
      <c r="L3104" s="9"/>
      <c r="M3104">
        <f>_xlfn.XLOOKUP(A3104,compensation_cleaned!$A:$A,compensation_cleaned!$B:$B,"Missing")</f>
        <v>790425</v>
      </c>
      <c r="N3104">
        <f>_xlfn.XLOOKUP(A3104,compensation_cleaned!$A:$A,compensation_cleaned!$C:$C,"Missing")</f>
        <v>103000</v>
      </c>
      <c r="O3104" t="str">
        <f>_xlfn.XLOOKUP(A3104,compensation_cleaned!$A:$A,compensation_cleaned!$D:$D,"Missing")</f>
        <v>L2</v>
      </c>
      <c r="P3104">
        <f>_xlfn.XLOOKUP(A3104,engagement_pivot!$A:$A,engagement_pivot!$B:$B,"Missing")</f>
        <v>3.5</v>
      </c>
      <c r="Q3104" t="str">
        <f>IF(
  _xlfn.XLOOKUP(A3104, engagement_pivot!A:A, engagement_pivot!C:C, 0) &gt; 0,
  "Yes",
  "No"
)</f>
        <v>Yes</v>
      </c>
      <c r="R3104">
        <f t="shared" si="240"/>
        <v>56</v>
      </c>
      <c r="S3104" t="str">
        <f t="shared" si="241"/>
        <v>37+ months</v>
      </c>
      <c r="T3104">
        <f>_xlfn.XLOOKUP(A3104,performance_pivot!$A:$A,performance_pivot!$B:$B,"Missing")</f>
        <v>4.666666666666667</v>
      </c>
      <c r="U3104">
        <f>_xlfn.XLOOKUP(A3104,compensation_cleaned!$A:$A,compensation_cleaned!$F:$F,"Missing")</f>
        <v>746435.40070921986</v>
      </c>
      <c r="V3104" t="str">
        <f t="shared" si="242"/>
        <v>Above Avg Pay</v>
      </c>
      <c r="W3104" t="str">
        <f t="shared" si="243"/>
        <v>High Performer</v>
      </c>
      <c r="Y3104" t="str">
        <f t="shared" si="244"/>
        <v>Well Aligned</v>
      </c>
    </row>
    <row r="3105" spans="1:25">
      <c r="A3105" s="11" t="s">
        <v>3291</v>
      </c>
      <c r="B3105" s="12" t="s">
        <v>19</v>
      </c>
      <c r="C3105" s="12">
        <v>30</v>
      </c>
      <c r="D3105" s="12" t="s">
        <v>12</v>
      </c>
      <c r="E3105" s="12" t="s">
        <v>33</v>
      </c>
      <c r="F3105" s="12" t="s">
        <v>112</v>
      </c>
      <c r="G3105" s="13">
        <v>42853</v>
      </c>
      <c r="H3105" s="12" t="s">
        <v>176</v>
      </c>
      <c r="I3105" s="12" t="s">
        <v>45</v>
      </c>
      <c r="J3105" s="14" t="s">
        <v>24</v>
      </c>
      <c r="K3105" t="str">
        <f>_xlfn.XLOOKUP(A3105,attrition_cleaned!$A:$A,attrition_cleaned!$B:$B,"Missing")</f>
        <v>No</v>
      </c>
      <c r="L3105" s="13"/>
      <c r="M3105">
        <f>_xlfn.XLOOKUP(A3105,compensation_cleaned!$A:$A,compensation_cleaned!$B:$B,"Missing")</f>
        <v>779589</v>
      </c>
      <c r="N3105">
        <f>_xlfn.XLOOKUP(A3105,compensation_cleaned!$A:$A,compensation_cleaned!$C:$C,"Missing")</f>
        <v>100401</v>
      </c>
      <c r="O3105" t="str">
        <f>_xlfn.XLOOKUP(A3105,compensation_cleaned!$A:$A,compensation_cleaned!$D:$D,"Missing")</f>
        <v>L2</v>
      </c>
      <c r="P3105">
        <f>_xlfn.XLOOKUP(A3105,engagement_pivot!$A:$A,engagement_pivot!$B:$B,"Missing")</f>
        <v>4</v>
      </c>
      <c r="Q3105" t="str">
        <f>IF(
  _xlfn.XLOOKUP(A3105, engagement_pivot!A:A, engagement_pivot!C:C, 0) &gt; 0,
  "Yes",
  "No"
)</f>
        <v>Yes</v>
      </c>
      <c r="R3105">
        <f t="shared" si="240"/>
        <v>80</v>
      </c>
      <c r="S3105" t="str">
        <f t="shared" si="241"/>
        <v>37+ months</v>
      </c>
      <c r="T3105">
        <f>_xlfn.XLOOKUP(A3105,performance_pivot!$A:$A,performance_pivot!$B:$B,"Missing")</f>
        <v>3.25</v>
      </c>
      <c r="U3105">
        <f>_xlfn.XLOOKUP(A3105,compensation_cleaned!$A:$A,compensation_cleaned!$F:$F,"Missing")</f>
        <v>746435.40070921986</v>
      </c>
      <c r="V3105" t="str">
        <f t="shared" si="242"/>
        <v>Above Avg Pay</v>
      </c>
      <c r="W3105" t="str">
        <f t="shared" si="243"/>
        <v>Low/Avg Performer</v>
      </c>
      <c r="Y3105" t="str">
        <f t="shared" si="244"/>
        <v>Overpaid Low Performer</v>
      </c>
    </row>
    <row r="3106" spans="1:25">
      <c r="A3106" s="7" t="s">
        <v>3292</v>
      </c>
      <c r="B3106" s="8" t="s">
        <v>19</v>
      </c>
      <c r="C3106" s="8">
        <v>31</v>
      </c>
      <c r="D3106" s="8" t="s">
        <v>20</v>
      </c>
      <c r="E3106" s="8" t="s">
        <v>37</v>
      </c>
      <c r="F3106" s="8" t="s">
        <v>43</v>
      </c>
      <c r="G3106" s="9">
        <v>43636</v>
      </c>
      <c r="H3106" s="8" t="s">
        <v>416</v>
      </c>
      <c r="I3106" s="8" t="s">
        <v>16</v>
      </c>
      <c r="J3106" s="10" t="s">
        <v>24</v>
      </c>
      <c r="K3106" t="str">
        <f>_xlfn.XLOOKUP(A3106,attrition_cleaned!$A:$A,attrition_cleaned!$B:$B,"Missing")</f>
        <v>No</v>
      </c>
      <c r="L3106" s="9"/>
      <c r="M3106">
        <f>_xlfn.XLOOKUP(A3106,compensation_cleaned!$A:$A,compensation_cleaned!$B:$B,"Missing")</f>
        <v>560637</v>
      </c>
      <c r="N3106">
        <f>_xlfn.XLOOKUP(A3106,compensation_cleaned!$A:$A,compensation_cleaned!$C:$C,"Missing")</f>
        <v>67529</v>
      </c>
      <c r="O3106" t="str">
        <f>_xlfn.XLOOKUP(A3106,compensation_cleaned!$A:$A,compensation_cleaned!$D:$D,"Missing")</f>
        <v>L1</v>
      </c>
      <c r="P3106">
        <f>_xlfn.XLOOKUP(A3106,engagement_pivot!$A:$A,engagement_pivot!$B:$B,"Missing")</f>
        <v>3</v>
      </c>
      <c r="Q3106" t="str">
        <f>IF(
  _xlfn.XLOOKUP(A3106, engagement_pivot!A:A, engagement_pivot!C:C, 0) &gt; 0,
  "Yes",
  "No"
)</f>
        <v>Yes</v>
      </c>
      <c r="R3106">
        <f t="shared" si="240"/>
        <v>54</v>
      </c>
      <c r="S3106" t="str">
        <f t="shared" si="241"/>
        <v>37+ months</v>
      </c>
      <c r="T3106">
        <f>_xlfn.XLOOKUP(A3106,performance_pivot!$A:$A,performance_pivot!$B:$B,"Missing")</f>
        <v>3.5</v>
      </c>
      <c r="U3106">
        <f>_xlfn.XLOOKUP(A3106,compensation_cleaned!$A:$A,compensation_cleaned!$F:$F,"Missing")</f>
        <v>499723.03723404254</v>
      </c>
      <c r="V3106" t="str">
        <f t="shared" si="242"/>
        <v>Above Avg Pay</v>
      </c>
      <c r="W3106" t="str">
        <f t="shared" si="243"/>
        <v>Low/Avg Performer</v>
      </c>
      <c r="Y3106" t="str">
        <f t="shared" si="244"/>
        <v>Overpaid Low Performer</v>
      </c>
    </row>
    <row r="3107" spans="1:25">
      <c r="A3107" s="11" t="s">
        <v>3293</v>
      </c>
      <c r="B3107" s="12" t="s">
        <v>19</v>
      </c>
      <c r="C3107" s="12">
        <v>25</v>
      </c>
      <c r="D3107" s="12" t="s">
        <v>20</v>
      </c>
      <c r="E3107" s="12" t="s">
        <v>26</v>
      </c>
      <c r="F3107" s="12" t="s">
        <v>27</v>
      </c>
      <c r="G3107" s="13">
        <v>45054</v>
      </c>
      <c r="H3107" s="12" t="s">
        <v>227</v>
      </c>
      <c r="I3107" s="12" t="s">
        <v>56</v>
      </c>
      <c r="J3107" s="14" t="s">
        <v>24</v>
      </c>
      <c r="K3107" t="str">
        <f>_xlfn.XLOOKUP(A3107,attrition_cleaned!$A:$A,attrition_cleaned!$B:$B,"Missing")</f>
        <v>No</v>
      </c>
      <c r="L3107" s="13"/>
      <c r="M3107">
        <f>_xlfn.XLOOKUP(A3107,compensation_cleaned!$A:$A,compensation_cleaned!$B:$B,"Missing")</f>
        <v>1781754</v>
      </c>
      <c r="N3107">
        <f>_xlfn.XLOOKUP(A3107,compensation_cleaned!$A:$A,compensation_cleaned!$C:$C,"Missing")</f>
        <v>144874</v>
      </c>
      <c r="O3107" t="str">
        <f>_xlfn.XLOOKUP(A3107,compensation_cleaned!$A:$A,compensation_cleaned!$D:$D,"Missing")</f>
        <v>L5</v>
      </c>
      <c r="P3107">
        <f>_xlfn.XLOOKUP(A3107,engagement_pivot!$A:$A,engagement_pivot!$B:$B,"Missing")</f>
        <v>4</v>
      </c>
      <c r="Q3107" t="str">
        <f>IF(
  _xlfn.XLOOKUP(A3107, engagement_pivot!A:A, engagement_pivot!C:C, 0) &gt; 0,
  "Yes",
  "No"
)</f>
        <v>Yes</v>
      </c>
      <c r="R3107">
        <f t="shared" si="240"/>
        <v>7</v>
      </c>
      <c r="S3107" t="str">
        <f t="shared" si="241"/>
        <v>0–12 months</v>
      </c>
      <c r="T3107">
        <f>_xlfn.XLOOKUP(A3107,performance_pivot!$A:$A,performance_pivot!$B:$B,"Missing")</f>
        <v>5</v>
      </c>
      <c r="U3107">
        <f>_xlfn.XLOOKUP(A3107,compensation_cleaned!$A:$A,compensation_cleaned!$F:$F,"Missing")</f>
        <v>1044648.4727722772</v>
      </c>
      <c r="V3107" t="str">
        <f t="shared" si="242"/>
        <v>Above Avg Pay</v>
      </c>
      <c r="W3107" t="str">
        <f t="shared" si="243"/>
        <v>High Performer</v>
      </c>
      <c r="Y3107" t="str">
        <f t="shared" si="244"/>
        <v>Well Aligned</v>
      </c>
    </row>
    <row r="3108" spans="1:25">
      <c r="A3108" s="7" t="s">
        <v>3294</v>
      </c>
      <c r="B3108" s="8" t="s">
        <v>11</v>
      </c>
      <c r="C3108" s="8">
        <v>29</v>
      </c>
      <c r="D3108" s="8" t="s">
        <v>20</v>
      </c>
      <c r="E3108" s="8" t="s">
        <v>33</v>
      </c>
      <c r="F3108" s="8" t="s">
        <v>34</v>
      </c>
      <c r="G3108" s="9">
        <v>43296</v>
      </c>
      <c r="H3108" s="8" t="s">
        <v>743</v>
      </c>
      <c r="I3108" s="8" t="s">
        <v>16</v>
      </c>
      <c r="J3108" s="10" t="s">
        <v>24</v>
      </c>
      <c r="K3108" t="str">
        <f>_xlfn.XLOOKUP(A3108,attrition_cleaned!$A:$A,attrition_cleaned!$B:$B,"Missing")</f>
        <v>Yes</v>
      </c>
      <c r="L3108" s="9">
        <v>43626</v>
      </c>
      <c r="M3108">
        <f>_xlfn.XLOOKUP(A3108,compensation_cleaned!$A:$A,compensation_cleaned!$B:$B,"Missing")</f>
        <v>1973572</v>
      </c>
      <c r="N3108">
        <f>_xlfn.XLOOKUP(A3108,compensation_cleaned!$A:$A,compensation_cleaned!$C:$C,"Missing")</f>
        <v>242463</v>
      </c>
      <c r="O3108" t="str">
        <f>_xlfn.XLOOKUP(A3108,compensation_cleaned!$A:$A,compensation_cleaned!$D:$D,"Missing")</f>
        <v>L5</v>
      </c>
      <c r="P3108">
        <f>_xlfn.XLOOKUP(A3108,engagement_pivot!$A:$A,engagement_pivot!$B:$B,"Missing")</f>
        <v>2</v>
      </c>
      <c r="Q3108" t="str">
        <f>IF(
  _xlfn.XLOOKUP(A3108, engagement_pivot!A:A, engagement_pivot!C:C, 0) &gt; 0,
  "Yes",
  "No"
)</f>
        <v>Yes</v>
      </c>
      <c r="R3108">
        <f t="shared" si="240"/>
        <v>10</v>
      </c>
      <c r="S3108" t="str">
        <f t="shared" si="241"/>
        <v>0–12 months</v>
      </c>
      <c r="T3108">
        <f>_xlfn.XLOOKUP(A3108,performance_pivot!$A:$A,performance_pivot!$B:$B,"Missing")</f>
        <v>3</v>
      </c>
      <c r="U3108">
        <f>_xlfn.XLOOKUP(A3108,compensation_cleaned!$A:$A,compensation_cleaned!$F:$F,"Missing")</f>
        <v>1044648.4727722772</v>
      </c>
      <c r="V3108" t="str">
        <f t="shared" si="242"/>
        <v>Above Avg Pay</v>
      </c>
      <c r="W3108" t="str">
        <f t="shared" si="243"/>
        <v>Low/Avg Performer</v>
      </c>
      <c r="Y3108" t="str">
        <f t="shared" si="244"/>
        <v>Overpaid Low Performer</v>
      </c>
    </row>
    <row r="3109" spans="1:25">
      <c r="A3109" s="11" t="s">
        <v>3295</v>
      </c>
      <c r="B3109" s="12" t="s">
        <v>19</v>
      </c>
      <c r="C3109" s="12">
        <v>25</v>
      </c>
      <c r="D3109" s="12" t="s">
        <v>12</v>
      </c>
      <c r="E3109" s="12" t="s">
        <v>26</v>
      </c>
      <c r="F3109" s="12" t="s">
        <v>58</v>
      </c>
      <c r="G3109" s="13">
        <v>44038</v>
      </c>
      <c r="H3109" s="12" t="s">
        <v>263</v>
      </c>
      <c r="I3109" s="12" t="s">
        <v>70</v>
      </c>
      <c r="J3109" s="14" t="s">
        <v>17</v>
      </c>
      <c r="K3109" t="str">
        <f>_xlfn.XLOOKUP(A3109,attrition_cleaned!$A:$A,attrition_cleaned!$B:$B,"Missing")</f>
        <v>Yes</v>
      </c>
      <c r="L3109" s="13">
        <v>45644</v>
      </c>
      <c r="M3109">
        <f>_xlfn.XLOOKUP(A3109,compensation_cleaned!$A:$A,compensation_cleaned!$B:$B,"Missing")</f>
        <v>1457811</v>
      </c>
      <c r="N3109">
        <f>_xlfn.XLOOKUP(A3109,compensation_cleaned!$A:$A,compensation_cleaned!$C:$C,"Missing")</f>
        <v>197980</v>
      </c>
      <c r="O3109" t="str">
        <f>_xlfn.XLOOKUP(A3109,compensation_cleaned!$A:$A,compensation_cleaned!$D:$D,"Missing")</f>
        <v>L4</v>
      </c>
      <c r="P3109">
        <f>_xlfn.XLOOKUP(A3109,engagement_pivot!$A:$A,engagement_pivot!$B:$B,"Missing")</f>
        <v>2.6666666666666665</v>
      </c>
      <c r="Q3109" t="str">
        <f>IF(
  _xlfn.XLOOKUP(A3109, engagement_pivot!A:A, engagement_pivot!C:C, 0) &gt; 0,
  "Yes",
  "No"
)</f>
        <v>Yes</v>
      </c>
      <c r="R3109">
        <f t="shared" si="240"/>
        <v>52</v>
      </c>
      <c r="S3109" t="str">
        <f t="shared" si="241"/>
        <v>37+ months</v>
      </c>
      <c r="T3109">
        <f>_xlfn.XLOOKUP(A3109,performance_pivot!$A:$A,performance_pivot!$B:$B,"Missing")</f>
        <v>4</v>
      </c>
      <c r="U3109">
        <f>_xlfn.XLOOKUP(A3109,compensation_cleaned!$A:$A,compensation_cleaned!$F:$F,"Missing")</f>
        <v>1044648.4727722772</v>
      </c>
      <c r="V3109" t="str">
        <f t="shared" si="242"/>
        <v>Above Avg Pay</v>
      </c>
      <c r="W3109" t="str">
        <f t="shared" si="243"/>
        <v>High Performer</v>
      </c>
      <c r="Y3109" t="str">
        <f t="shared" si="244"/>
        <v>Well Aligned</v>
      </c>
    </row>
    <row r="3110" spans="1:25">
      <c r="A3110" s="7" t="s">
        <v>3296</v>
      </c>
      <c r="B3110" s="8" t="s">
        <v>11</v>
      </c>
      <c r="C3110" s="8">
        <v>35</v>
      </c>
      <c r="D3110" s="8" t="s">
        <v>20</v>
      </c>
      <c r="E3110" s="8" t="s">
        <v>33</v>
      </c>
      <c r="F3110" s="8" t="s">
        <v>112</v>
      </c>
      <c r="G3110" s="9">
        <v>43266</v>
      </c>
      <c r="H3110" s="8" t="s">
        <v>683</v>
      </c>
      <c r="I3110" s="8" t="s">
        <v>16</v>
      </c>
      <c r="J3110" s="10" t="s">
        <v>24</v>
      </c>
      <c r="K3110" t="str">
        <f>_xlfn.XLOOKUP(A3110,attrition_cleaned!$A:$A,attrition_cleaned!$B:$B,"Missing")</f>
        <v>No</v>
      </c>
      <c r="L3110" s="9"/>
      <c r="M3110">
        <f>_xlfn.XLOOKUP(A3110,compensation_cleaned!$A:$A,compensation_cleaned!$B:$B,"Missing")</f>
        <v>1126698</v>
      </c>
      <c r="N3110">
        <f>_xlfn.XLOOKUP(A3110,compensation_cleaned!$A:$A,compensation_cleaned!$C:$C,"Missing")</f>
        <v>97644</v>
      </c>
      <c r="O3110" t="str">
        <f>_xlfn.XLOOKUP(A3110,compensation_cleaned!$A:$A,compensation_cleaned!$D:$D,"Missing")</f>
        <v>L3</v>
      </c>
      <c r="P3110">
        <f>_xlfn.XLOOKUP(A3110,engagement_pivot!$A:$A,engagement_pivot!$B:$B,"Missing")</f>
        <v>2.3333333333333335</v>
      </c>
      <c r="Q3110" t="str">
        <f>IF(
  _xlfn.XLOOKUP(A3110, engagement_pivot!A:A, engagement_pivot!C:C, 0) &gt; 0,
  "Yes",
  "No"
)</f>
        <v>Yes</v>
      </c>
      <c r="R3110">
        <f t="shared" si="240"/>
        <v>66</v>
      </c>
      <c r="S3110" t="str">
        <f t="shared" si="241"/>
        <v>37+ months</v>
      </c>
      <c r="T3110">
        <f>_xlfn.XLOOKUP(A3110,performance_pivot!$A:$A,performance_pivot!$B:$B,"Missing")</f>
        <v>3.3333333333333335</v>
      </c>
      <c r="U3110">
        <f>_xlfn.XLOOKUP(A3110,compensation_cleaned!$A:$A,compensation_cleaned!$F:$F,"Missing")</f>
        <v>1044648.4727722772</v>
      </c>
      <c r="V3110" t="str">
        <f t="shared" si="242"/>
        <v>Above Avg Pay</v>
      </c>
      <c r="W3110" t="str">
        <f t="shared" si="243"/>
        <v>Low/Avg Performer</v>
      </c>
      <c r="Y3110" t="str">
        <f t="shared" si="244"/>
        <v>Overpaid Low Performer</v>
      </c>
    </row>
    <row r="3111" spans="1:25">
      <c r="A3111" s="11" t="s">
        <v>3297</v>
      </c>
      <c r="B3111" s="12" t="s">
        <v>11</v>
      </c>
      <c r="C3111" s="12">
        <v>23</v>
      </c>
      <c r="D3111" s="12" t="s">
        <v>12</v>
      </c>
      <c r="E3111" s="12" t="s">
        <v>37</v>
      </c>
      <c r="F3111" s="12" t="s">
        <v>38</v>
      </c>
      <c r="G3111" s="13">
        <v>43556</v>
      </c>
      <c r="H3111" s="12" t="s">
        <v>319</v>
      </c>
      <c r="I3111" s="12" t="s">
        <v>45</v>
      </c>
      <c r="J3111" s="14" t="s">
        <v>24</v>
      </c>
      <c r="K3111" t="str">
        <f>_xlfn.XLOOKUP(A3111,attrition_cleaned!$A:$A,attrition_cleaned!$B:$B,"Missing")</f>
        <v>No</v>
      </c>
      <c r="L3111" s="13"/>
      <c r="M3111">
        <f>_xlfn.XLOOKUP(A3111,compensation_cleaned!$A:$A,compensation_cleaned!$B:$B,"Missing")</f>
        <v>692126</v>
      </c>
      <c r="N3111">
        <f>_xlfn.XLOOKUP(A3111,compensation_cleaned!$A:$A,compensation_cleaned!$C:$C,"Missing")</f>
        <v>42230</v>
      </c>
      <c r="O3111" t="str">
        <f>_xlfn.XLOOKUP(A3111,compensation_cleaned!$A:$A,compensation_cleaned!$D:$D,"Missing")</f>
        <v>L2</v>
      </c>
      <c r="P3111">
        <f>_xlfn.XLOOKUP(A3111,engagement_pivot!$A:$A,engagement_pivot!$B:$B,"Missing")</f>
        <v>2</v>
      </c>
      <c r="Q3111" t="str">
        <f>IF(
  _xlfn.XLOOKUP(A3111, engagement_pivot!A:A, engagement_pivot!C:C, 0) &gt; 0,
  "Yes",
  "No"
)</f>
        <v>Yes</v>
      </c>
      <c r="R3111">
        <f t="shared" si="240"/>
        <v>56</v>
      </c>
      <c r="S3111" t="str">
        <f t="shared" si="241"/>
        <v>37+ months</v>
      </c>
      <c r="T3111">
        <f>_xlfn.XLOOKUP(A3111,performance_pivot!$A:$A,performance_pivot!$B:$B,"Missing")</f>
        <v>3.3333333333333335</v>
      </c>
      <c r="U3111">
        <f>_xlfn.XLOOKUP(A3111,compensation_cleaned!$A:$A,compensation_cleaned!$F:$F,"Missing")</f>
        <v>746435.40070921986</v>
      </c>
      <c r="V3111" t="str">
        <f t="shared" si="242"/>
        <v>Below Avg Pay</v>
      </c>
      <c r="W3111" t="str">
        <f t="shared" si="243"/>
        <v>Low/Avg Performer</v>
      </c>
      <c r="Y3111" t="str">
        <f t="shared" si="244"/>
        <v>Low Pay &amp; Low Performance</v>
      </c>
    </row>
    <row r="3112" spans="1:25">
      <c r="A3112" s="7" t="s">
        <v>3298</v>
      </c>
      <c r="B3112" s="8" t="s">
        <v>19</v>
      </c>
      <c r="C3112" s="8">
        <v>43</v>
      </c>
      <c r="D3112" s="8" t="s">
        <v>12</v>
      </c>
      <c r="E3112" s="8" t="s">
        <v>33</v>
      </c>
      <c r="F3112" s="8" t="s">
        <v>112</v>
      </c>
      <c r="G3112" s="9">
        <v>43586</v>
      </c>
      <c r="H3112" s="8" t="s">
        <v>86</v>
      </c>
      <c r="I3112" s="8" t="s">
        <v>16</v>
      </c>
      <c r="J3112" s="10" t="s">
        <v>17</v>
      </c>
      <c r="K3112" t="str">
        <f>_xlfn.XLOOKUP(A3112,attrition_cleaned!$A:$A,attrition_cleaned!$B:$B,"Missing")</f>
        <v>Yes</v>
      </c>
      <c r="L3112" s="9">
        <v>44301</v>
      </c>
      <c r="M3112">
        <f>_xlfn.XLOOKUP(A3112,compensation_cleaned!$A:$A,compensation_cleaned!$B:$B,"Missing")</f>
        <v>772529</v>
      </c>
      <c r="N3112">
        <f>_xlfn.XLOOKUP(A3112,compensation_cleaned!$A:$A,compensation_cleaned!$C:$C,"Missing")</f>
        <v>95012</v>
      </c>
      <c r="O3112" t="str">
        <f>_xlfn.XLOOKUP(A3112,compensation_cleaned!$A:$A,compensation_cleaned!$D:$D,"Missing")</f>
        <v>L2</v>
      </c>
      <c r="P3112">
        <f>_xlfn.XLOOKUP(A3112,engagement_pivot!$A:$A,engagement_pivot!$B:$B,"Missing")</f>
        <v>4.333333333333333</v>
      </c>
      <c r="Q3112" t="str">
        <f>IF(
  _xlfn.XLOOKUP(A3112, engagement_pivot!A:A, engagement_pivot!C:C, 0) &gt; 0,
  "Yes",
  "No"
)</f>
        <v>Yes</v>
      </c>
      <c r="R3112">
        <f t="shared" si="240"/>
        <v>23</v>
      </c>
      <c r="S3112" t="str">
        <f t="shared" si="241"/>
        <v>13–36 months</v>
      </c>
      <c r="T3112">
        <f>_xlfn.XLOOKUP(A3112,performance_pivot!$A:$A,performance_pivot!$B:$B,"Missing")</f>
        <v>3.75</v>
      </c>
      <c r="U3112">
        <f>_xlfn.XLOOKUP(A3112,compensation_cleaned!$A:$A,compensation_cleaned!$F:$F,"Missing")</f>
        <v>746435.40070921986</v>
      </c>
      <c r="V3112" t="str">
        <f t="shared" si="242"/>
        <v>Above Avg Pay</v>
      </c>
      <c r="W3112" t="str">
        <f t="shared" si="243"/>
        <v>Low/Avg Performer</v>
      </c>
      <c r="Y3112" t="str">
        <f t="shared" si="244"/>
        <v>Overpaid Low Performer</v>
      </c>
    </row>
    <row r="3113" spans="1:25">
      <c r="A3113" s="11" t="s">
        <v>3299</v>
      </c>
      <c r="B3113" s="12" t="s">
        <v>11</v>
      </c>
      <c r="C3113" s="12">
        <v>38</v>
      </c>
      <c r="D3113" s="12" t="s">
        <v>20</v>
      </c>
      <c r="E3113" s="12" t="s">
        <v>37</v>
      </c>
      <c r="F3113" s="12" t="s">
        <v>38</v>
      </c>
      <c r="G3113" s="13">
        <v>42992</v>
      </c>
      <c r="H3113" s="12" t="s">
        <v>743</v>
      </c>
      <c r="I3113" s="12" t="s">
        <v>31</v>
      </c>
      <c r="J3113" s="14" t="s">
        <v>24</v>
      </c>
      <c r="K3113" t="str">
        <f>_xlfn.XLOOKUP(A3113,attrition_cleaned!$A:$A,attrition_cleaned!$B:$B,"Missing")</f>
        <v>Yes</v>
      </c>
      <c r="L3113" s="13">
        <v>43304</v>
      </c>
      <c r="M3113">
        <f>_xlfn.XLOOKUP(A3113,compensation_cleaned!$A:$A,compensation_cleaned!$B:$B,"Missing")</f>
        <v>1522212</v>
      </c>
      <c r="N3113">
        <f>_xlfn.XLOOKUP(A3113,compensation_cleaned!$A:$A,compensation_cleaned!$C:$C,"Missing")</f>
        <v>197660</v>
      </c>
      <c r="O3113" t="str">
        <f>_xlfn.XLOOKUP(A3113,compensation_cleaned!$A:$A,compensation_cleaned!$D:$D,"Missing")</f>
        <v>L4</v>
      </c>
      <c r="P3113">
        <f>_xlfn.XLOOKUP(A3113,engagement_pivot!$A:$A,engagement_pivot!$B:$B,"Missing")</f>
        <v>2.6666666666666665</v>
      </c>
      <c r="Q3113" t="str">
        <f>IF(
  _xlfn.XLOOKUP(A3113, engagement_pivot!A:A, engagement_pivot!C:C, 0) &gt; 0,
  "Yes",
  "No"
)</f>
        <v>Yes</v>
      </c>
      <c r="R3113">
        <f t="shared" si="240"/>
        <v>10</v>
      </c>
      <c r="S3113" t="str">
        <f t="shared" si="241"/>
        <v>0–12 months</v>
      </c>
      <c r="T3113">
        <f>_xlfn.XLOOKUP(A3113,performance_pivot!$A:$A,performance_pivot!$B:$B,"Missing")</f>
        <v>2</v>
      </c>
      <c r="U3113">
        <f>_xlfn.XLOOKUP(A3113,compensation_cleaned!$A:$A,compensation_cleaned!$F:$F,"Missing")</f>
        <v>1044648.4727722772</v>
      </c>
      <c r="V3113" t="str">
        <f t="shared" si="242"/>
        <v>Above Avg Pay</v>
      </c>
      <c r="W3113" t="str">
        <f t="shared" si="243"/>
        <v>Low/Avg Performer</v>
      </c>
      <c r="Y3113" t="str">
        <f t="shared" si="244"/>
        <v>Overpaid Low Performer</v>
      </c>
    </row>
    <row r="3114" spans="1:25">
      <c r="A3114" s="7" t="s">
        <v>3300</v>
      </c>
      <c r="B3114" s="8" t="s">
        <v>19</v>
      </c>
      <c r="C3114" s="8">
        <v>39</v>
      </c>
      <c r="D3114" s="8" t="s">
        <v>12</v>
      </c>
      <c r="E3114" s="8" t="s">
        <v>13</v>
      </c>
      <c r="F3114" s="8" t="s">
        <v>21</v>
      </c>
      <c r="G3114" s="9">
        <v>42820</v>
      </c>
      <c r="H3114" s="8" t="s">
        <v>207</v>
      </c>
      <c r="I3114" s="8" t="s">
        <v>16</v>
      </c>
      <c r="J3114" s="10" t="s">
        <v>17</v>
      </c>
      <c r="K3114" t="str">
        <f>_xlfn.XLOOKUP(A3114,attrition_cleaned!$A:$A,attrition_cleaned!$B:$B,"Missing")</f>
        <v>No</v>
      </c>
      <c r="L3114" s="9"/>
      <c r="M3114">
        <f>_xlfn.XLOOKUP(A3114,compensation_cleaned!$A:$A,compensation_cleaned!$B:$B,"Missing")</f>
        <v>482399</v>
      </c>
      <c r="N3114">
        <f>_xlfn.XLOOKUP(A3114,compensation_cleaned!$A:$A,compensation_cleaned!$C:$C,"Missing")</f>
        <v>72315</v>
      </c>
      <c r="O3114" t="str">
        <f>_xlfn.XLOOKUP(A3114,compensation_cleaned!$A:$A,compensation_cleaned!$D:$D,"Missing")</f>
        <v>L1</v>
      </c>
      <c r="P3114">
        <f>_xlfn.XLOOKUP(A3114,engagement_pivot!$A:$A,engagement_pivot!$B:$B,"Missing")</f>
        <v>5</v>
      </c>
      <c r="Q3114" t="str">
        <f>IF(
  _xlfn.XLOOKUP(A3114, engagement_pivot!A:A, engagement_pivot!C:C, 0) &gt; 0,
  "Yes",
  "No"
)</f>
        <v>Yes</v>
      </c>
      <c r="R3114">
        <f t="shared" si="240"/>
        <v>81</v>
      </c>
      <c r="S3114" t="str">
        <f t="shared" si="241"/>
        <v>37+ months</v>
      </c>
      <c r="T3114">
        <f>_xlfn.XLOOKUP(A3114,performance_pivot!$A:$A,performance_pivot!$B:$B,"Missing")</f>
        <v>3</v>
      </c>
      <c r="U3114">
        <f>_xlfn.XLOOKUP(A3114,compensation_cleaned!$A:$A,compensation_cleaned!$F:$F,"Missing")</f>
        <v>499723.03723404254</v>
      </c>
      <c r="V3114" t="str">
        <f t="shared" si="242"/>
        <v>Below Avg Pay</v>
      </c>
      <c r="W3114" t="str">
        <f t="shared" si="243"/>
        <v>Low/Avg Performer</v>
      </c>
      <c r="Y3114" t="str">
        <f t="shared" si="244"/>
        <v>Low Pay &amp; Low Performance</v>
      </c>
    </row>
    <row r="3115" spans="1:25">
      <c r="A3115" s="11" t="s">
        <v>3301</v>
      </c>
      <c r="B3115" s="12" t="s">
        <v>19</v>
      </c>
      <c r="C3115" s="12">
        <v>27</v>
      </c>
      <c r="D3115" s="12" t="s">
        <v>12</v>
      </c>
      <c r="E3115" s="12" t="s">
        <v>49</v>
      </c>
      <c r="F3115" s="12" t="s">
        <v>50</v>
      </c>
      <c r="G3115" s="13">
        <v>42964</v>
      </c>
      <c r="H3115" s="12" t="s">
        <v>231</v>
      </c>
      <c r="I3115" s="12" t="s">
        <v>16</v>
      </c>
      <c r="J3115" s="14" t="s">
        <v>24</v>
      </c>
      <c r="K3115" t="str">
        <f>_xlfn.XLOOKUP(A3115,attrition_cleaned!$A:$A,attrition_cleaned!$B:$B,"Missing")</f>
        <v>Yes</v>
      </c>
      <c r="L3115" s="13">
        <v>43994</v>
      </c>
      <c r="M3115">
        <f>_xlfn.XLOOKUP(A3115,compensation_cleaned!$A:$A,compensation_cleaned!$B:$B,"Missing")</f>
        <v>536334</v>
      </c>
      <c r="N3115">
        <f>_xlfn.XLOOKUP(A3115,compensation_cleaned!$A:$A,compensation_cleaned!$C:$C,"Missing")</f>
        <v>49069</v>
      </c>
      <c r="O3115" t="str">
        <f>_xlfn.XLOOKUP(A3115,compensation_cleaned!$A:$A,compensation_cleaned!$D:$D,"Missing")</f>
        <v>L1</v>
      </c>
      <c r="P3115">
        <f>_xlfn.XLOOKUP(A3115,engagement_pivot!$A:$A,engagement_pivot!$B:$B,"Missing")</f>
        <v>4</v>
      </c>
      <c r="Q3115" t="str">
        <f>IF(
  _xlfn.XLOOKUP(A3115, engagement_pivot!A:A, engagement_pivot!C:C, 0) &gt; 0,
  "Yes",
  "No"
)</f>
        <v>Yes</v>
      </c>
      <c r="R3115">
        <f t="shared" si="240"/>
        <v>33</v>
      </c>
      <c r="S3115" t="str">
        <f t="shared" si="241"/>
        <v>13–36 months</v>
      </c>
      <c r="T3115">
        <f>_xlfn.XLOOKUP(A3115,performance_pivot!$A:$A,performance_pivot!$B:$B,"Missing")</f>
        <v>4</v>
      </c>
      <c r="U3115">
        <f>_xlfn.XLOOKUP(A3115,compensation_cleaned!$A:$A,compensation_cleaned!$F:$F,"Missing")</f>
        <v>499723.03723404254</v>
      </c>
      <c r="V3115" t="str">
        <f t="shared" si="242"/>
        <v>Above Avg Pay</v>
      </c>
      <c r="W3115" t="str">
        <f t="shared" si="243"/>
        <v>High Performer</v>
      </c>
      <c r="Y3115" t="str">
        <f t="shared" si="244"/>
        <v>Well Aligned</v>
      </c>
    </row>
    <row r="3116" spans="1:25">
      <c r="A3116" s="7" t="s">
        <v>3302</v>
      </c>
      <c r="B3116" s="8" t="s">
        <v>19</v>
      </c>
      <c r="C3116" s="8">
        <v>36</v>
      </c>
      <c r="D3116" s="8" t="s">
        <v>12</v>
      </c>
      <c r="E3116" s="8" t="s">
        <v>13</v>
      </c>
      <c r="F3116" s="8" t="s">
        <v>14</v>
      </c>
      <c r="G3116" s="9">
        <v>44942</v>
      </c>
      <c r="H3116" s="8" t="s">
        <v>297</v>
      </c>
      <c r="I3116" s="8" t="s">
        <v>45</v>
      </c>
      <c r="J3116" s="10" t="s">
        <v>24</v>
      </c>
      <c r="K3116" t="str">
        <f>_xlfn.XLOOKUP(A3116,attrition_cleaned!$A:$A,attrition_cleaned!$B:$B,"Missing")</f>
        <v>No</v>
      </c>
      <c r="L3116" s="9"/>
      <c r="M3116">
        <f>_xlfn.XLOOKUP(A3116,compensation_cleaned!$A:$A,compensation_cleaned!$B:$B,"Missing")</f>
        <v>1177767</v>
      </c>
      <c r="N3116">
        <f>_xlfn.XLOOKUP(A3116,compensation_cleaned!$A:$A,compensation_cleaned!$C:$C,"Missing")</f>
        <v>90510</v>
      </c>
      <c r="O3116" t="str">
        <f>_xlfn.XLOOKUP(A3116,compensation_cleaned!$A:$A,compensation_cleaned!$D:$D,"Missing")</f>
        <v>L3</v>
      </c>
      <c r="P3116">
        <f>_xlfn.XLOOKUP(A3116,engagement_pivot!$A:$A,engagement_pivot!$B:$B,"Missing")</f>
        <v>5</v>
      </c>
      <c r="Q3116" t="str">
        <f>IF(
  _xlfn.XLOOKUP(A3116, engagement_pivot!A:A, engagement_pivot!C:C, 0) &gt; 0,
  "Yes",
  "No"
)</f>
        <v>Yes</v>
      </c>
      <c r="R3116">
        <f t="shared" si="240"/>
        <v>11</v>
      </c>
      <c r="S3116" t="str">
        <f t="shared" si="241"/>
        <v>0–12 months</v>
      </c>
      <c r="T3116">
        <f>_xlfn.XLOOKUP(A3116,performance_pivot!$A:$A,performance_pivot!$B:$B,"Missing")</f>
        <v>3.3333333333333335</v>
      </c>
      <c r="U3116">
        <f>_xlfn.XLOOKUP(A3116,compensation_cleaned!$A:$A,compensation_cleaned!$F:$F,"Missing")</f>
        <v>1044648.4727722772</v>
      </c>
      <c r="V3116" t="str">
        <f t="shared" si="242"/>
        <v>Above Avg Pay</v>
      </c>
      <c r="W3116" t="str">
        <f t="shared" si="243"/>
        <v>Low/Avg Performer</v>
      </c>
      <c r="Y3116" t="str">
        <f t="shared" si="244"/>
        <v>Overpaid Low Performer</v>
      </c>
    </row>
    <row r="3117" spans="1:25">
      <c r="A3117" s="11" t="s">
        <v>3303</v>
      </c>
      <c r="B3117" s="12" t="s">
        <v>11</v>
      </c>
      <c r="C3117" s="12">
        <v>42</v>
      </c>
      <c r="D3117" s="12" t="s">
        <v>20</v>
      </c>
      <c r="E3117" s="12" t="s">
        <v>13</v>
      </c>
      <c r="F3117" s="12" t="s">
        <v>21</v>
      </c>
      <c r="G3117" s="13">
        <v>43141</v>
      </c>
      <c r="H3117" s="12" t="s">
        <v>157</v>
      </c>
      <c r="I3117" s="12" t="s">
        <v>16</v>
      </c>
      <c r="J3117" s="14" t="s">
        <v>17</v>
      </c>
      <c r="K3117" t="str">
        <f>_xlfn.XLOOKUP(A3117,attrition_cleaned!$A:$A,attrition_cleaned!$B:$B,"Missing")</f>
        <v>Yes</v>
      </c>
      <c r="L3117" s="13">
        <v>43389</v>
      </c>
      <c r="M3117">
        <f>_xlfn.XLOOKUP(A3117,compensation_cleaned!$A:$A,compensation_cleaned!$B:$B,"Missing")</f>
        <v>528509</v>
      </c>
      <c r="N3117">
        <f>_xlfn.XLOOKUP(A3117,compensation_cleaned!$A:$A,compensation_cleaned!$C:$C,"Missing")</f>
        <v>68235</v>
      </c>
      <c r="O3117" t="str">
        <f>_xlfn.XLOOKUP(A3117,compensation_cleaned!$A:$A,compensation_cleaned!$D:$D,"Missing")</f>
        <v>L1</v>
      </c>
      <c r="P3117">
        <f>_xlfn.XLOOKUP(A3117,engagement_pivot!$A:$A,engagement_pivot!$B:$B,"Missing")</f>
        <v>4</v>
      </c>
      <c r="Q3117" t="str">
        <f>IF(
  _xlfn.XLOOKUP(A3117, engagement_pivot!A:A, engagement_pivot!C:C, 0) &gt; 0,
  "Yes",
  "No"
)</f>
        <v>Yes</v>
      </c>
      <c r="R3117">
        <f t="shared" si="240"/>
        <v>8</v>
      </c>
      <c r="S3117" t="str">
        <f t="shared" si="241"/>
        <v>0–12 months</v>
      </c>
      <c r="T3117">
        <f>_xlfn.XLOOKUP(A3117,performance_pivot!$A:$A,performance_pivot!$B:$B,"Missing")</f>
        <v>4</v>
      </c>
      <c r="U3117">
        <f>_xlfn.XLOOKUP(A3117,compensation_cleaned!$A:$A,compensation_cleaned!$F:$F,"Missing")</f>
        <v>499723.03723404254</v>
      </c>
      <c r="V3117" t="str">
        <f t="shared" si="242"/>
        <v>Above Avg Pay</v>
      </c>
      <c r="W3117" t="str">
        <f t="shared" si="243"/>
        <v>High Performer</v>
      </c>
      <c r="Y3117" t="str">
        <f t="shared" si="244"/>
        <v>Well Aligned</v>
      </c>
    </row>
    <row r="3118" spans="1:25">
      <c r="A3118" s="7" t="s">
        <v>3304</v>
      </c>
      <c r="B3118" s="8" t="s">
        <v>19</v>
      </c>
      <c r="C3118" s="8">
        <v>41</v>
      </c>
      <c r="D3118" s="8" t="s">
        <v>12</v>
      </c>
      <c r="E3118" s="8" t="s">
        <v>37</v>
      </c>
      <c r="F3118" s="8" t="s">
        <v>43</v>
      </c>
      <c r="G3118" s="9">
        <v>45182</v>
      </c>
      <c r="H3118" s="8" t="s">
        <v>227</v>
      </c>
      <c r="I3118" s="8" t="s">
        <v>31</v>
      </c>
      <c r="J3118" s="10" t="s">
        <v>24</v>
      </c>
      <c r="K3118" t="str">
        <f>_xlfn.XLOOKUP(A3118,attrition_cleaned!$A:$A,attrition_cleaned!$B:$B,"Missing")</f>
        <v>Yes</v>
      </c>
      <c r="L3118" s="9">
        <v>45686</v>
      </c>
      <c r="M3118">
        <f>_xlfn.XLOOKUP(A3118,compensation_cleaned!$A:$A,compensation_cleaned!$B:$B,"Missing")</f>
        <v>598159</v>
      </c>
      <c r="N3118">
        <f>_xlfn.XLOOKUP(A3118,compensation_cleaned!$A:$A,compensation_cleaned!$C:$C,"Missing")</f>
        <v>37561</v>
      </c>
      <c r="O3118" t="str">
        <f>_xlfn.XLOOKUP(A3118,compensation_cleaned!$A:$A,compensation_cleaned!$D:$D,"Missing")</f>
        <v>L1</v>
      </c>
      <c r="P3118">
        <f>_xlfn.XLOOKUP(A3118,engagement_pivot!$A:$A,engagement_pivot!$B:$B,"Missing")</f>
        <v>3</v>
      </c>
      <c r="Q3118" t="str">
        <f>IF(
  _xlfn.XLOOKUP(A3118, engagement_pivot!A:A, engagement_pivot!C:C, 0) &gt; 0,
  "Yes",
  "No"
)</f>
        <v>Yes</v>
      </c>
      <c r="R3118">
        <f t="shared" si="240"/>
        <v>16</v>
      </c>
      <c r="S3118" t="str">
        <f t="shared" si="241"/>
        <v>13–36 months</v>
      </c>
      <c r="T3118">
        <f>_xlfn.XLOOKUP(A3118,performance_pivot!$A:$A,performance_pivot!$B:$B,"Missing")</f>
        <v>3.5</v>
      </c>
      <c r="U3118">
        <f>_xlfn.XLOOKUP(A3118,compensation_cleaned!$A:$A,compensation_cleaned!$F:$F,"Missing")</f>
        <v>499723.03723404254</v>
      </c>
      <c r="V3118" t="str">
        <f t="shared" si="242"/>
        <v>Above Avg Pay</v>
      </c>
      <c r="W3118" t="str">
        <f t="shared" si="243"/>
        <v>Low/Avg Performer</v>
      </c>
      <c r="Y3118" t="str">
        <f t="shared" si="244"/>
        <v>Overpaid Low Performer</v>
      </c>
    </row>
    <row r="3119" spans="1:25">
      <c r="A3119" s="11" t="s">
        <v>3305</v>
      </c>
      <c r="B3119" s="12" t="s">
        <v>11</v>
      </c>
      <c r="C3119" s="12">
        <v>22</v>
      </c>
      <c r="D3119" s="12" t="s">
        <v>12</v>
      </c>
      <c r="E3119" s="12" t="s">
        <v>37</v>
      </c>
      <c r="F3119" s="12" t="s">
        <v>38</v>
      </c>
      <c r="G3119" s="13">
        <v>44183</v>
      </c>
      <c r="H3119" s="12" t="s">
        <v>157</v>
      </c>
      <c r="I3119" s="12" t="s">
        <v>23</v>
      </c>
      <c r="J3119" s="14" t="s">
        <v>24</v>
      </c>
      <c r="K3119" t="str">
        <f>_xlfn.XLOOKUP(A3119,attrition_cleaned!$A:$A,attrition_cleaned!$B:$B,"Missing")</f>
        <v>Yes</v>
      </c>
      <c r="L3119" s="13">
        <v>44781</v>
      </c>
      <c r="M3119">
        <f>_xlfn.XLOOKUP(A3119,compensation_cleaned!$A:$A,compensation_cleaned!$B:$B,"Missing")</f>
        <v>1480592</v>
      </c>
      <c r="N3119">
        <f>_xlfn.XLOOKUP(A3119,compensation_cleaned!$A:$A,compensation_cleaned!$C:$C,"Missing")</f>
        <v>156748</v>
      </c>
      <c r="O3119" t="str">
        <f>_xlfn.XLOOKUP(A3119,compensation_cleaned!$A:$A,compensation_cleaned!$D:$D,"Missing")</f>
        <v>L4</v>
      </c>
      <c r="P3119">
        <f>_xlfn.XLOOKUP(A3119,engagement_pivot!$A:$A,engagement_pivot!$B:$B,"Missing")</f>
        <v>3</v>
      </c>
      <c r="Q3119" t="str">
        <f>IF(
  _xlfn.XLOOKUP(A3119, engagement_pivot!A:A, engagement_pivot!C:C, 0) &gt; 0,
  "Yes",
  "No"
)</f>
        <v>Yes</v>
      </c>
      <c r="R3119">
        <f t="shared" si="240"/>
        <v>19</v>
      </c>
      <c r="S3119" t="str">
        <f t="shared" si="241"/>
        <v>13–36 months</v>
      </c>
      <c r="T3119">
        <f>_xlfn.XLOOKUP(A3119,performance_pivot!$A:$A,performance_pivot!$B:$B,"Missing")</f>
        <v>4</v>
      </c>
      <c r="U3119">
        <f>_xlfn.XLOOKUP(A3119,compensation_cleaned!$A:$A,compensation_cleaned!$F:$F,"Missing")</f>
        <v>1044648.4727722772</v>
      </c>
      <c r="V3119" t="str">
        <f t="shared" si="242"/>
        <v>Above Avg Pay</v>
      </c>
      <c r="W3119" t="str">
        <f t="shared" si="243"/>
        <v>High Performer</v>
      </c>
      <c r="Y3119" t="str">
        <f t="shared" si="244"/>
        <v>Well Aligned</v>
      </c>
    </row>
    <row r="3120" spans="1:25">
      <c r="A3120" s="7" t="s">
        <v>3306</v>
      </c>
      <c r="B3120" s="8" t="s">
        <v>11</v>
      </c>
      <c r="C3120" s="8">
        <v>37</v>
      </c>
      <c r="D3120" s="8" t="s">
        <v>12</v>
      </c>
      <c r="E3120" s="8" t="s">
        <v>49</v>
      </c>
      <c r="F3120" s="8" t="s">
        <v>50</v>
      </c>
      <c r="G3120" s="9">
        <v>42841</v>
      </c>
      <c r="H3120" s="8" t="s">
        <v>28</v>
      </c>
      <c r="I3120" s="8" t="s">
        <v>45</v>
      </c>
      <c r="J3120" s="10" t="s">
        <v>24</v>
      </c>
      <c r="K3120" t="str">
        <f>_xlfn.XLOOKUP(A3120,attrition_cleaned!$A:$A,attrition_cleaned!$B:$B,"Missing")</f>
        <v>Yes</v>
      </c>
      <c r="L3120" s="9">
        <v>44411</v>
      </c>
      <c r="M3120">
        <f>_xlfn.XLOOKUP(A3120,compensation_cleaned!$A:$A,compensation_cleaned!$B:$B,"Missing")</f>
        <v>658878</v>
      </c>
      <c r="N3120">
        <f>_xlfn.XLOOKUP(A3120,compensation_cleaned!$A:$A,compensation_cleaned!$C:$C,"Missing")</f>
        <v>50411</v>
      </c>
      <c r="O3120" t="str">
        <f>_xlfn.XLOOKUP(A3120,compensation_cleaned!$A:$A,compensation_cleaned!$D:$D,"Missing")</f>
        <v>L2</v>
      </c>
      <c r="P3120">
        <f>_xlfn.XLOOKUP(A3120,engagement_pivot!$A:$A,engagement_pivot!$B:$B,"Missing")</f>
        <v>3</v>
      </c>
      <c r="Q3120" t="str">
        <f>IF(
  _xlfn.XLOOKUP(A3120, engagement_pivot!A:A, engagement_pivot!C:C, 0) &gt; 0,
  "Yes",
  "No"
)</f>
        <v>Yes</v>
      </c>
      <c r="R3120">
        <f t="shared" si="240"/>
        <v>51</v>
      </c>
      <c r="S3120" t="str">
        <f t="shared" si="241"/>
        <v>37+ months</v>
      </c>
      <c r="T3120">
        <f>_xlfn.XLOOKUP(A3120,performance_pivot!$A:$A,performance_pivot!$B:$B,"Missing")</f>
        <v>3.5</v>
      </c>
      <c r="U3120">
        <f>_xlfn.XLOOKUP(A3120,compensation_cleaned!$A:$A,compensation_cleaned!$F:$F,"Missing")</f>
        <v>746435.40070921986</v>
      </c>
      <c r="V3120" t="str">
        <f t="shared" si="242"/>
        <v>Below Avg Pay</v>
      </c>
      <c r="W3120" t="str">
        <f t="shared" si="243"/>
        <v>Low/Avg Performer</v>
      </c>
      <c r="Y3120" t="str">
        <f t="shared" si="244"/>
        <v>Low Pay &amp; Low Performance</v>
      </c>
    </row>
    <row r="3121" spans="1:25">
      <c r="A3121" s="11" t="s">
        <v>3307</v>
      </c>
      <c r="B3121" s="12" t="s">
        <v>11</v>
      </c>
      <c r="C3121" s="12">
        <v>33</v>
      </c>
      <c r="D3121" s="12" t="s">
        <v>12</v>
      </c>
      <c r="E3121" s="12" t="s">
        <v>37</v>
      </c>
      <c r="F3121" s="12" t="s">
        <v>43</v>
      </c>
      <c r="G3121" s="13">
        <v>44188</v>
      </c>
      <c r="H3121" s="12" t="s">
        <v>249</v>
      </c>
      <c r="I3121" s="12" t="s">
        <v>31</v>
      </c>
      <c r="J3121" s="14" t="s">
        <v>24</v>
      </c>
      <c r="K3121" t="str">
        <f>_xlfn.XLOOKUP(A3121,attrition_cleaned!$A:$A,attrition_cleaned!$B:$B,"Missing")</f>
        <v>No</v>
      </c>
      <c r="L3121" s="13"/>
      <c r="M3121">
        <f>_xlfn.XLOOKUP(A3121,compensation_cleaned!$A:$A,compensation_cleaned!$B:$B,"Missing")</f>
        <v>598844</v>
      </c>
      <c r="N3121">
        <f>_xlfn.XLOOKUP(A3121,compensation_cleaned!$A:$A,compensation_cleaned!$C:$C,"Missing")</f>
        <v>33149</v>
      </c>
      <c r="O3121" t="str">
        <f>_xlfn.XLOOKUP(A3121,compensation_cleaned!$A:$A,compensation_cleaned!$D:$D,"Missing")</f>
        <v>L1</v>
      </c>
      <c r="P3121">
        <f>_xlfn.XLOOKUP(A3121,engagement_pivot!$A:$A,engagement_pivot!$B:$B,"Missing")</f>
        <v>2.6666666666666665</v>
      </c>
      <c r="Q3121" t="str">
        <f>IF(
  _xlfn.XLOOKUP(A3121, engagement_pivot!A:A, engagement_pivot!C:C, 0) &gt; 0,
  "Yes",
  "No"
)</f>
        <v>Yes</v>
      </c>
      <c r="R3121">
        <f t="shared" si="240"/>
        <v>36</v>
      </c>
      <c r="S3121" t="str">
        <f t="shared" si="241"/>
        <v>13–36 months</v>
      </c>
      <c r="T3121">
        <f>_xlfn.XLOOKUP(A3121,performance_pivot!$A:$A,performance_pivot!$B:$B,"Missing")</f>
        <v>4.333333333333333</v>
      </c>
      <c r="U3121">
        <f>_xlfn.XLOOKUP(A3121,compensation_cleaned!$A:$A,compensation_cleaned!$F:$F,"Missing")</f>
        <v>499723.03723404254</v>
      </c>
      <c r="V3121" t="str">
        <f t="shared" si="242"/>
        <v>Above Avg Pay</v>
      </c>
      <c r="W3121" t="str">
        <f t="shared" si="243"/>
        <v>High Performer</v>
      </c>
      <c r="Y3121" t="str">
        <f t="shared" si="244"/>
        <v>Well Aligned</v>
      </c>
    </row>
    <row r="3122" spans="1:25">
      <c r="A3122" s="7" t="s">
        <v>3308</v>
      </c>
      <c r="B3122" s="8" t="s">
        <v>11</v>
      </c>
      <c r="C3122" s="8">
        <v>26</v>
      </c>
      <c r="D3122" s="8" t="s">
        <v>12</v>
      </c>
      <c r="E3122" s="8" t="s">
        <v>13</v>
      </c>
      <c r="F3122" s="8" t="s">
        <v>21</v>
      </c>
      <c r="G3122" s="9">
        <v>44147</v>
      </c>
      <c r="H3122" s="8" t="s">
        <v>398</v>
      </c>
      <c r="I3122" s="8" t="s">
        <v>31</v>
      </c>
      <c r="J3122" s="10" t="s">
        <v>24</v>
      </c>
      <c r="K3122" t="str">
        <f>_xlfn.XLOOKUP(A3122,attrition_cleaned!$A:$A,attrition_cleaned!$B:$B,"Missing")</f>
        <v>Yes</v>
      </c>
      <c r="L3122" s="9">
        <v>45479</v>
      </c>
      <c r="M3122">
        <f>_xlfn.XLOOKUP(A3122,compensation_cleaned!$A:$A,compensation_cleaned!$B:$B,"Missing")</f>
        <v>847500</v>
      </c>
      <c r="N3122">
        <f>_xlfn.XLOOKUP(A3122,compensation_cleaned!$A:$A,compensation_cleaned!$C:$C,"Missing")</f>
        <v>58602</v>
      </c>
      <c r="O3122" t="str">
        <f>_xlfn.XLOOKUP(A3122,compensation_cleaned!$A:$A,compensation_cleaned!$D:$D,"Missing")</f>
        <v>L2</v>
      </c>
      <c r="P3122">
        <f>_xlfn.XLOOKUP(A3122,engagement_pivot!$A:$A,engagement_pivot!$B:$B,"Missing")</f>
        <v>1</v>
      </c>
      <c r="Q3122" t="str">
        <f>IF(
  _xlfn.XLOOKUP(A3122, engagement_pivot!A:A, engagement_pivot!C:C, 0) &gt; 0,
  "Yes",
  "No"
)</f>
        <v>Yes</v>
      </c>
      <c r="R3122">
        <f t="shared" si="240"/>
        <v>43</v>
      </c>
      <c r="S3122" t="str">
        <f t="shared" si="241"/>
        <v>37+ months</v>
      </c>
      <c r="T3122">
        <f>_xlfn.XLOOKUP(A3122,performance_pivot!$A:$A,performance_pivot!$B:$B,"Missing")</f>
        <v>3.5</v>
      </c>
      <c r="U3122">
        <f>_xlfn.XLOOKUP(A3122,compensation_cleaned!$A:$A,compensation_cleaned!$F:$F,"Missing")</f>
        <v>746435.40070921986</v>
      </c>
      <c r="V3122" t="str">
        <f t="shared" si="242"/>
        <v>Above Avg Pay</v>
      </c>
      <c r="W3122" t="str">
        <f t="shared" si="243"/>
        <v>Low/Avg Performer</v>
      </c>
      <c r="Y3122" t="str">
        <f t="shared" si="244"/>
        <v>Overpaid Low Performer</v>
      </c>
    </row>
    <row r="3123" spans="1:25">
      <c r="A3123" s="11" t="s">
        <v>3309</v>
      </c>
      <c r="B3123" s="12" t="s">
        <v>19</v>
      </c>
      <c r="C3123" s="12">
        <v>32</v>
      </c>
      <c r="D3123" s="12" t="s">
        <v>12</v>
      </c>
      <c r="E3123" s="12" t="s">
        <v>26</v>
      </c>
      <c r="F3123" s="12" t="s">
        <v>27</v>
      </c>
      <c r="G3123" s="13">
        <v>43343</v>
      </c>
      <c r="H3123" s="12" t="s">
        <v>115</v>
      </c>
      <c r="I3123" s="12" t="s">
        <v>70</v>
      </c>
      <c r="J3123" s="14" t="s">
        <v>24</v>
      </c>
      <c r="K3123" t="str">
        <f>_xlfn.XLOOKUP(A3123,attrition_cleaned!$A:$A,attrition_cleaned!$B:$B,"Missing")</f>
        <v>No</v>
      </c>
      <c r="L3123" s="13"/>
      <c r="M3123">
        <f>_xlfn.XLOOKUP(A3123,compensation_cleaned!$A:$A,compensation_cleaned!$B:$B,"Missing")</f>
        <v>1565534</v>
      </c>
      <c r="N3123">
        <f>_xlfn.XLOOKUP(A3123,compensation_cleaned!$A:$A,compensation_cleaned!$C:$C,"Missing")</f>
        <v>214009</v>
      </c>
      <c r="O3123" t="str">
        <f>_xlfn.XLOOKUP(A3123,compensation_cleaned!$A:$A,compensation_cleaned!$D:$D,"Missing")</f>
        <v>L4</v>
      </c>
      <c r="P3123">
        <f>_xlfn.XLOOKUP(A3123,engagement_pivot!$A:$A,engagement_pivot!$B:$B,"Missing")</f>
        <v>2.3333333333333335</v>
      </c>
      <c r="Q3123" t="str">
        <f>IF(
  _xlfn.XLOOKUP(A3123, engagement_pivot!A:A, engagement_pivot!C:C, 0) &gt; 0,
  "Yes",
  "No"
)</f>
        <v>Yes</v>
      </c>
      <c r="R3123">
        <f t="shared" si="240"/>
        <v>64</v>
      </c>
      <c r="S3123" t="str">
        <f t="shared" si="241"/>
        <v>37+ months</v>
      </c>
      <c r="T3123">
        <f>_xlfn.XLOOKUP(A3123,performance_pivot!$A:$A,performance_pivot!$B:$B,"Missing")</f>
        <v>3.25</v>
      </c>
      <c r="U3123">
        <f>_xlfn.XLOOKUP(A3123,compensation_cleaned!$A:$A,compensation_cleaned!$F:$F,"Missing")</f>
        <v>1044648.4727722772</v>
      </c>
      <c r="V3123" t="str">
        <f t="shared" si="242"/>
        <v>Above Avg Pay</v>
      </c>
      <c r="W3123" t="str">
        <f t="shared" si="243"/>
        <v>Low/Avg Performer</v>
      </c>
      <c r="Y3123" t="str">
        <f t="shared" si="244"/>
        <v>Overpaid Low Performer</v>
      </c>
    </row>
    <row r="3124" spans="1:25">
      <c r="A3124" s="7" t="s">
        <v>3310</v>
      </c>
      <c r="B3124" s="8" t="s">
        <v>11</v>
      </c>
      <c r="C3124" s="8">
        <v>33</v>
      </c>
      <c r="D3124" s="8" t="s">
        <v>12</v>
      </c>
      <c r="E3124" s="8" t="s">
        <v>26</v>
      </c>
      <c r="F3124" s="8" t="s">
        <v>27</v>
      </c>
      <c r="G3124" s="9">
        <v>44788</v>
      </c>
      <c r="H3124" s="8" t="s">
        <v>124</v>
      </c>
      <c r="I3124" s="8" t="s">
        <v>56</v>
      </c>
      <c r="J3124" s="10" t="s">
        <v>17</v>
      </c>
      <c r="K3124" t="str">
        <f>_xlfn.XLOOKUP(A3124,attrition_cleaned!$A:$A,attrition_cleaned!$B:$B,"Missing")</f>
        <v>No</v>
      </c>
      <c r="L3124" s="9"/>
      <c r="M3124">
        <f>_xlfn.XLOOKUP(A3124,compensation_cleaned!$A:$A,compensation_cleaned!$B:$B,"Missing")</f>
        <v>658624</v>
      </c>
      <c r="N3124">
        <f>_xlfn.XLOOKUP(A3124,compensation_cleaned!$A:$A,compensation_cleaned!$C:$C,"Missing")</f>
        <v>97930</v>
      </c>
      <c r="O3124" t="str">
        <f>_xlfn.XLOOKUP(A3124,compensation_cleaned!$A:$A,compensation_cleaned!$D:$D,"Missing")</f>
        <v>L2</v>
      </c>
      <c r="P3124">
        <f>_xlfn.XLOOKUP(A3124,engagement_pivot!$A:$A,engagement_pivot!$B:$B,"Missing")</f>
        <v>1</v>
      </c>
      <c r="Q3124" t="str">
        <f>IF(
  _xlfn.XLOOKUP(A3124, engagement_pivot!A:A, engagement_pivot!C:C, 0) &gt; 0,
  "Yes",
  "No"
)</f>
        <v>Yes</v>
      </c>
      <c r="R3124">
        <f t="shared" si="240"/>
        <v>16</v>
      </c>
      <c r="S3124" t="str">
        <f t="shared" si="241"/>
        <v>13–36 months</v>
      </c>
      <c r="T3124">
        <f>_xlfn.XLOOKUP(A3124,performance_pivot!$A:$A,performance_pivot!$B:$B,"Missing")</f>
        <v>3.75</v>
      </c>
      <c r="U3124">
        <f>_xlfn.XLOOKUP(A3124,compensation_cleaned!$A:$A,compensation_cleaned!$F:$F,"Missing")</f>
        <v>746435.40070921986</v>
      </c>
      <c r="V3124" t="str">
        <f t="shared" si="242"/>
        <v>Below Avg Pay</v>
      </c>
      <c r="W3124" t="str">
        <f t="shared" si="243"/>
        <v>Low/Avg Performer</v>
      </c>
      <c r="Y3124" t="str">
        <f t="shared" si="244"/>
        <v>Low Pay &amp; Low Performance</v>
      </c>
    </row>
    <row r="3125" spans="1:25">
      <c r="A3125" s="11" t="s">
        <v>3311</v>
      </c>
      <c r="B3125" s="12" t="s">
        <v>19</v>
      </c>
      <c r="C3125" s="12">
        <v>36</v>
      </c>
      <c r="D3125" s="12" t="s">
        <v>12</v>
      </c>
      <c r="E3125" s="12" t="s">
        <v>49</v>
      </c>
      <c r="F3125" s="12" t="s">
        <v>68</v>
      </c>
      <c r="G3125" s="13">
        <v>44056</v>
      </c>
      <c r="H3125" s="12" t="s">
        <v>69</v>
      </c>
      <c r="I3125" s="12" t="s">
        <v>31</v>
      </c>
      <c r="J3125" s="14" t="s">
        <v>24</v>
      </c>
      <c r="K3125" t="str">
        <f>_xlfn.XLOOKUP(A3125,attrition_cleaned!$A:$A,attrition_cleaned!$B:$B,"Missing")</f>
        <v>No</v>
      </c>
      <c r="L3125" s="13"/>
      <c r="M3125">
        <f>_xlfn.XLOOKUP(A3125,compensation_cleaned!$A:$A,compensation_cleaned!$B:$B,"Missing")</f>
        <v>1105915</v>
      </c>
      <c r="N3125">
        <f>_xlfn.XLOOKUP(A3125,compensation_cleaned!$A:$A,compensation_cleaned!$C:$C,"Missing")</f>
        <v>164436</v>
      </c>
      <c r="O3125" t="str">
        <f>_xlfn.XLOOKUP(A3125,compensation_cleaned!$A:$A,compensation_cleaned!$D:$D,"Missing")</f>
        <v>L3</v>
      </c>
      <c r="P3125">
        <f>_xlfn.XLOOKUP(A3125,engagement_pivot!$A:$A,engagement_pivot!$B:$B,"Missing")</f>
        <v>4</v>
      </c>
      <c r="Q3125" t="str">
        <f>IF(
  _xlfn.XLOOKUP(A3125, engagement_pivot!A:A, engagement_pivot!C:C, 0) &gt; 0,
  "Yes",
  "No"
)</f>
        <v>Yes</v>
      </c>
      <c r="R3125">
        <f t="shared" si="240"/>
        <v>40</v>
      </c>
      <c r="S3125" t="str">
        <f t="shared" si="241"/>
        <v>37+ months</v>
      </c>
      <c r="T3125">
        <f>_xlfn.XLOOKUP(A3125,performance_pivot!$A:$A,performance_pivot!$B:$B,"Missing")</f>
        <v>2</v>
      </c>
      <c r="U3125">
        <f>_xlfn.XLOOKUP(A3125,compensation_cleaned!$A:$A,compensation_cleaned!$F:$F,"Missing")</f>
        <v>1044648.4727722772</v>
      </c>
      <c r="V3125" t="str">
        <f t="shared" si="242"/>
        <v>Above Avg Pay</v>
      </c>
      <c r="W3125" t="str">
        <f t="shared" si="243"/>
        <v>Low/Avg Performer</v>
      </c>
      <c r="Y3125" t="str">
        <f t="shared" si="244"/>
        <v>Overpaid Low Performer</v>
      </c>
    </row>
    <row r="3126" spans="1:25">
      <c r="A3126" s="7" t="s">
        <v>3312</v>
      </c>
      <c r="B3126" s="8" t="s">
        <v>11</v>
      </c>
      <c r="C3126" s="8">
        <v>33</v>
      </c>
      <c r="D3126" s="8" t="s">
        <v>20</v>
      </c>
      <c r="E3126" s="8" t="s">
        <v>13</v>
      </c>
      <c r="F3126" s="8" t="s">
        <v>21</v>
      </c>
      <c r="G3126" s="9">
        <v>43999</v>
      </c>
      <c r="H3126" s="8" t="s">
        <v>338</v>
      </c>
      <c r="I3126" s="8" t="s">
        <v>45</v>
      </c>
      <c r="J3126" s="10" t="s">
        <v>17</v>
      </c>
      <c r="K3126" t="str">
        <f>_xlfn.XLOOKUP(A3126,attrition_cleaned!$A:$A,attrition_cleaned!$B:$B,"Missing")</f>
        <v>Yes</v>
      </c>
      <c r="L3126" s="9">
        <v>44272</v>
      </c>
      <c r="M3126">
        <f>_xlfn.XLOOKUP(A3126,compensation_cleaned!$A:$A,compensation_cleaned!$B:$B,"Missing")</f>
        <v>432885</v>
      </c>
      <c r="N3126">
        <f>_xlfn.XLOOKUP(A3126,compensation_cleaned!$A:$A,compensation_cleaned!$C:$C,"Missing")</f>
        <v>52500</v>
      </c>
      <c r="O3126" t="str">
        <f>_xlfn.XLOOKUP(A3126,compensation_cleaned!$A:$A,compensation_cleaned!$D:$D,"Missing")</f>
        <v>L1</v>
      </c>
      <c r="P3126">
        <f>_xlfn.XLOOKUP(A3126,engagement_pivot!$A:$A,engagement_pivot!$B:$B,"Missing")</f>
        <v>2.3333333333333335</v>
      </c>
      <c r="Q3126" t="str">
        <f>IF(
  _xlfn.XLOOKUP(A3126, engagement_pivot!A:A, engagement_pivot!C:C, 0) &gt; 0,
  "Yes",
  "No"
)</f>
        <v>Yes</v>
      </c>
      <c r="R3126">
        <f t="shared" si="240"/>
        <v>9</v>
      </c>
      <c r="S3126" t="str">
        <f t="shared" si="241"/>
        <v>0–12 months</v>
      </c>
      <c r="T3126">
        <f>_xlfn.XLOOKUP(A3126,performance_pivot!$A:$A,performance_pivot!$B:$B,"Missing")</f>
        <v>3.3333333333333335</v>
      </c>
      <c r="U3126">
        <f>_xlfn.XLOOKUP(A3126,compensation_cleaned!$A:$A,compensation_cleaned!$F:$F,"Missing")</f>
        <v>499723.03723404254</v>
      </c>
      <c r="V3126" t="str">
        <f t="shared" si="242"/>
        <v>Below Avg Pay</v>
      </c>
      <c r="W3126" t="str">
        <f t="shared" si="243"/>
        <v>Low/Avg Performer</v>
      </c>
      <c r="Y3126" t="str">
        <f t="shared" si="244"/>
        <v>Low Pay &amp; Low Performance</v>
      </c>
    </row>
    <row r="3127" spans="1:25">
      <c r="A3127" s="11" t="s">
        <v>3313</v>
      </c>
      <c r="B3127" s="12" t="s">
        <v>19</v>
      </c>
      <c r="C3127" s="12">
        <v>22</v>
      </c>
      <c r="D3127" s="12" t="s">
        <v>12</v>
      </c>
      <c r="E3127" s="12" t="s">
        <v>26</v>
      </c>
      <c r="F3127" s="12" t="s">
        <v>27</v>
      </c>
      <c r="G3127" s="13">
        <v>44674</v>
      </c>
      <c r="H3127" s="12" t="s">
        <v>338</v>
      </c>
      <c r="I3127" s="12" t="s">
        <v>16</v>
      </c>
      <c r="J3127" s="14" t="s">
        <v>24</v>
      </c>
      <c r="K3127" t="str">
        <f>_xlfn.XLOOKUP(A3127,attrition_cleaned!$A:$A,attrition_cleaned!$B:$B,"Missing")</f>
        <v>Yes</v>
      </c>
      <c r="L3127" s="13">
        <v>45371</v>
      </c>
      <c r="M3127">
        <f>_xlfn.XLOOKUP(A3127,compensation_cleaned!$A:$A,compensation_cleaned!$B:$B,"Missing")</f>
        <v>512341</v>
      </c>
      <c r="N3127">
        <f>_xlfn.XLOOKUP(A3127,compensation_cleaned!$A:$A,compensation_cleaned!$C:$C,"Missing")</f>
        <v>40999</v>
      </c>
      <c r="O3127" t="str">
        <f>_xlfn.XLOOKUP(A3127,compensation_cleaned!$A:$A,compensation_cleaned!$D:$D,"Missing")</f>
        <v>L1</v>
      </c>
      <c r="P3127">
        <f>_xlfn.XLOOKUP(A3127,engagement_pivot!$A:$A,engagement_pivot!$B:$B,"Missing")</f>
        <v>2.5</v>
      </c>
      <c r="Q3127" t="str">
        <f>IF(
  _xlfn.XLOOKUP(A3127, engagement_pivot!A:A, engagement_pivot!C:C, 0) &gt; 0,
  "Yes",
  "No"
)</f>
        <v>Yes</v>
      </c>
      <c r="R3127">
        <f t="shared" si="240"/>
        <v>22</v>
      </c>
      <c r="S3127" t="str">
        <f t="shared" si="241"/>
        <v>13–36 months</v>
      </c>
      <c r="T3127">
        <f>_xlfn.XLOOKUP(A3127,performance_pivot!$A:$A,performance_pivot!$B:$B,"Missing")</f>
        <v>4</v>
      </c>
      <c r="U3127">
        <f>_xlfn.XLOOKUP(A3127,compensation_cleaned!$A:$A,compensation_cleaned!$F:$F,"Missing")</f>
        <v>499723.03723404254</v>
      </c>
      <c r="V3127" t="str">
        <f t="shared" si="242"/>
        <v>Above Avg Pay</v>
      </c>
      <c r="W3127" t="str">
        <f t="shared" si="243"/>
        <v>High Performer</v>
      </c>
      <c r="Y3127" t="str">
        <f t="shared" si="244"/>
        <v>Well Aligned</v>
      </c>
    </row>
    <row r="3128" spans="1:25">
      <c r="A3128" s="7" t="s">
        <v>3314</v>
      </c>
      <c r="B3128" s="8" t="s">
        <v>11</v>
      </c>
      <c r="C3128" s="8">
        <v>27</v>
      </c>
      <c r="D3128" s="8" t="s">
        <v>12</v>
      </c>
      <c r="E3128" s="8" t="s">
        <v>49</v>
      </c>
      <c r="F3128" s="8" t="s">
        <v>65</v>
      </c>
      <c r="G3128" s="9">
        <v>42869</v>
      </c>
      <c r="H3128" s="8" t="s">
        <v>571</v>
      </c>
      <c r="I3128" s="8" t="s">
        <v>16</v>
      </c>
      <c r="J3128" s="10" t="s">
        <v>24</v>
      </c>
      <c r="K3128" t="str">
        <f>_xlfn.XLOOKUP(A3128,attrition_cleaned!$A:$A,attrition_cleaned!$B:$B,"Missing")</f>
        <v>Yes</v>
      </c>
      <c r="L3128" s="9">
        <v>43877</v>
      </c>
      <c r="M3128">
        <f>_xlfn.XLOOKUP(A3128,compensation_cleaned!$A:$A,compensation_cleaned!$B:$B,"Missing")</f>
        <v>1095012</v>
      </c>
      <c r="N3128">
        <f>_xlfn.XLOOKUP(A3128,compensation_cleaned!$A:$A,compensation_cleaned!$C:$C,"Missing")</f>
        <v>110195</v>
      </c>
      <c r="O3128" t="str">
        <f>_xlfn.XLOOKUP(A3128,compensation_cleaned!$A:$A,compensation_cleaned!$D:$D,"Missing")</f>
        <v>L3</v>
      </c>
      <c r="P3128">
        <f>_xlfn.XLOOKUP(A3128,engagement_pivot!$A:$A,engagement_pivot!$B:$B,"Missing")</f>
        <v>3.6666666666666665</v>
      </c>
      <c r="Q3128" t="str">
        <f>IF(
  _xlfn.XLOOKUP(A3128, engagement_pivot!A:A, engagement_pivot!C:C, 0) &gt; 0,
  "Yes",
  "No"
)</f>
        <v>Yes</v>
      </c>
      <c r="R3128">
        <f t="shared" si="240"/>
        <v>33</v>
      </c>
      <c r="S3128" t="str">
        <f t="shared" si="241"/>
        <v>13–36 months</v>
      </c>
      <c r="T3128">
        <f>_xlfn.XLOOKUP(A3128,performance_pivot!$A:$A,performance_pivot!$B:$B,"Missing")</f>
        <v>3</v>
      </c>
      <c r="U3128">
        <f>_xlfn.XLOOKUP(A3128,compensation_cleaned!$A:$A,compensation_cleaned!$F:$F,"Missing")</f>
        <v>1044648.4727722772</v>
      </c>
      <c r="V3128" t="str">
        <f t="shared" si="242"/>
        <v>Above Avg Pay</v>
      </c>
      <c r="W3128" t="str">
        <f t="shared" si="243"/>
        <v>Low/Avg Performer</v>
      </c>
      <c r="Y3128" t="str">
        <f t="shared" si="244"/>
        <v>Overpaid Low Performer</v>
      </c>
    </row>
    <row r="3129" spans="1:25">
      <c r="A3129" s="11" t="s">
        <v>3315</v>
      </c>
      <c r="B3129" s="12" t="s">
        <v>11</v>
      </c>
      <c r="C3129" s="12">
        <v>36</v>
      </c>
      <c r="D3129" s="12" t="s">
        <v>12</v>
      </c>
      <c r="E3129" s="12" t="s">
        <v>37</v>
      </c>
      <c r="F3129" s="12" t="s">
        <v>43</v>
      </c>
      <c r="G3129" s="13">
        <v>43480</v>
      </c>
      <c r="H3129" s="12" t="s">
        <v>166</v>
      </c>
      <c r="I3129" s="12" t="s">
        <v>23</v>
      </c>
      <c r="J3129" s="14" t="s">
        <v>24</v>
      </c>
      <c r="K3129" t="str">
        <f>_xlfn.XLOOKUP(A3129,attrition_cleaned!$A:$A,attrition_cleaned!$B:$B,"Missing")</f>
        <v>No</v>
      </c>
      <c r="L3129" s="13"/>
      <c r="M3129">
        <f>_xlfn.XLOOKUP(A3129,compensation_cleaned!$A:$A,compensation_cleaned!$B:$B,"Missing")</f>
        <v>891848</v>
      </c>
      <c r="N3129">
        <f>_xlfn.XLOOKUP(A3129,compensation_cleaned!$A:$A,compensation_cleaned!$C:$C,"Missing")</f>
        <v>75964</v>
      </c>
      <c r="O3129" t="str">
        <f>_xlfn.XLOOKUP(A3129,compensation_cleaned!$A:$A,compensation_cleaned!$D:$D,"Missing")</f>
        <v>L2</v>
      </c>
      <c r="P3129">
        <f>_xlfn.XLOOKUP(A3129,engagement_pivot!$A:$A,engagement_pivot!$B:$B,"Missing")</f>
        <v>2</v>
      </c>
      <c r="Q3129" t="str">
        <f>IF(
  _xlfn.XLOOKUP(A3129, engagement_pivot!A:A, engagement_pivot!C:C, 0) &gt; 0,
  "Yes",
  "No"
)</f>
        <v>Yes</v>
      </c>
      <c r="R3129">
        <f t="shared" si="240"/>
        <v>59</v>
      </c>
      <c r="S3129" t="str">
        <f t="shared" si="241"/>
        <v>37+ months</v>
      </c>
      <c r="T3129">
        <f>_xlfn.XLOOKUP(A3129,performance_pivot!$A:$A,performance_pivot!$B:$B,"Missing")</f>
        <v>2.6666666666666665</v>
      </c>
      <c r="U3129">
        <f>_xlfn.XLOOKUP(A3129,compensation_cleaned!$A:$A,compensation_cleaned!$F:$F,"Missing")</f>
        <v>746435.40070921986</v>
      </c>
      <c r="V3129" t="str">
        <f t="shared" si="242"/>
        <v>Above Avg Pay</v>
      </c>
      <c r="W3129" t="str">
        <f t="shared" si="243"/>
        <v>Low/Avg Performer</v>
      </c>
      <c r="Y3129" t="str">
        <f t="shared" si="244"/>
        <v>Overpaid Low Performer</v>
      </c>
    </row>
    <row r="3130" spans="1:25">
      <c r="A3130" s="7" t="s">
        <v>3316</v>
      </c>
      <c r="B3130" s="8" t="s">
        <v>11</v>
      </c>
      <c r="C3130" s="8">
        <v>30</v>
      </c>
      <c r="D3130" s="8" t="s">
        <v>12</v>
      </c>
      <c r="E3130" s="8" t="s">
        <v>49</v>
      </c>
      <c r="F3130" s="8" t="s">
        <v>50</v>
      </c>
      <c r="G3130" s="9">
        <v>44202</v>
      </c>
      <c r="H3130" s="8" t="s">
        <v>545</v>
      </c>
      <c r="I3130" s="8" t="s">
        <v>45</v>
      </c>
      <c r="J3130" s="10" t="s">
        <v>24</v>
      </c>
      <c r="K3130" t="str">
        <f>_xlfn.XLOOKUP(A3130,attrition_cleaned!$A:$A,attrition_cleaned!$B:$B,"Missing")</f>
        <v>No</v>
      </c>
      <c r="L3130" s="9"/>
      <c r="M3130">
        <f>_xlfn.XLOOKUP(A3130,compensation_cleaned!$A:$A,compensation_cleaned!$B:$B,"Missing")</f>
        <v>1189961</v>
      </c>
      <c r="N3130">
        <f>_xlfn.XLOOKUP(A3130,compensation_cleaned!$A:$A,compensation_cleaned!$C:$C,"Missing")</f>
        <v>126314</v>
      </c>
      <c r="O3130" t="str">
        <f>_xlfn.XLOOKUP(A3130,compensation_cleaned!$A:$A,compensation_cleaned!$D:$D,"Missing")</f>
        <v>L3</v>
      </c>
      <c r="P3130">
        <f>_xlfn.XLOOKUP(A3130,engagement_pivot!$A:$A,engagement_pivot!$B:$B,"Missing")</f>
        <v>3.6666666666666665</v>
      </c>
      <c r="Q3130" t="str">
        <f>IF(
  _xlfn.XLOOKUP(A3130, engagement_pivot!A:A, engagement_pivot!C:C, 0) &gt; 0,
  "Yes",
  "No"
)</f>
        <v>Yes</v>
      </c>
      <c r="R3130">
        <f t="shared" si="240"/>
        <v>35</v>
      </c>
      <c r="S3130" t="str">
        <f t="shared" si="241"/>
        <v>13–36 months</v>
      </c>
      <c r="T3130">
        <f>_xlfn.XLOOKUP(A3130,performance_pivot!$A:$A,performance_pivot!$B:$B,"Missing")</f>
        <v>3.5</v>
      </c>
      <c r="U3130">
        <f>_xlfn.XLOOKUP(A3130,compensation_cleaned!$A:$A,compensation_cleaned!$F:$F,"Missing")</f>
        <v>1044648.4727722772</v>
      </c>
      <c r="V3130" t="str">
        <f t="shared" si="242"/>
        <v>Above Avg Pay</v>
      </c>
      <c r="W3130" t="str">
        <f t="shared" si="243"/>
        <v>Low/Avg Performer</v>
      </c>
      <c r="Y3130" t="str">
        <f t="shared" si="244"/>
        <v>Overpaid Low Performer</v>
      </c>
    </row>
    <row r="3131" spans="1:25">
      <c r="A3131" s="11" t="s">
        <v>3317</v>
      </c>
      <c r="B3131" s="12" t="s">
        <v>11</v>
      </c>
      <c r="C3131" s="12">
        <v>29</v>
      </c>
      <c r="D3131" s="12" t="s">
        <v>20</v>
      </c>
      <c r="E3131" s="12" t="s">
        <v>26</v>
      </c>
      <c r="F3131" s="12" t="s">
        <v>27</v>
      </c>
      <c r="G3131" s="13">
        <v>44278</v>
      </c>
      <c r="H3131" s="12" t="s">
        <v>223</v>
      </c>
      <c r="I3131" s="12" t="s">
        <v>70</v>
      </c>
      <c r="J3131" s="14" t="s">
        <v>24</v>
      </c>
      <c r="K3131" t="str">
        <f>_xlfn.XLOOKUP(A3131,attrition_cleaned!$A:$A,attrition_cleaned!$B:$B,"Missing")</f>
        <v>Yes</v>
      </c>
      <c r="L3131" s="13">
        <v>44660</v>
      </c>
      <c r="M3131">
        <f>_xlfn.XLOOKUP(A3131,compensation_cleaned!$A:$A,compensation_cleaned!$B:$B,"Missing")</f>
        <v>644829</v>
      </c>
      <c r="N3131">
        <f>_xlfn.XLOOKUP(A3131,compensation_cleaned!$A:$A,compensation_cleaned!$C:$C,"Missing")</f>
        <v>39423</v>
      </c>
      <c r="O3131" t="str">
        <f>_xlfn.XLOOKUP(A3131,compensation_cleaned!$A:$A,compensation_cleaned!$D:$D,"Missing")</f>
        <v>L2</v>
      </c>
      <c r="P3131">
        <f>_xlfn.XLOOKUP(A3131,engagement_pivot!$A:$A,engagement_pivot!$B:$B,"Missing")</f>
        <v>1</v>
      </c>
      <c r="Q3131" t="str">
        <f>IF(
  _xlfn.XLOOKUP(A3131, engagement_pivot!A:A, engagement_pivot!C:C, 0) &gt; 0,
  "Yes",
  "No"
)</f>
        <v>Yes</v>
      </c>
      <c r="R3131">
        <f t="shared" si="240"/>
        <v>12</v>
      </c>
      <c r="S3131" t="str">
        <f t="shared" si="241"/>
        <v>0–12 months</v>
      </c>
      <c r="T3131">
        <f>_xlfn.XLOOKUP(A3131,performance_pivot!$A:$A,performance_pivot!$B:$B,"Missing")</f>
        <v>3.25</v>
      </c>
      <c r="U3131">
        <f>_xlfn.XLOOKUP(A3131,compensation_cleaned!$A:$A,compensation_cleaned!$F:$F,"Missing")</f>
        <v>746435.40070921986</v>
      </c>
      <c r="V3131" t="str">
        <f t="shared" si="242"/>
        <v>Below Avg Pay</v>
      </c>
      <c r="W3131" t="str">
        <f t="shared" si="243"/>
        <v>Low/Avg Performer</v>
      </c>
      <c r="Y3131" t="str">
        <f t="shared" si="244"/>
        <v>Low Pay &amp; Low Performance</v>
      </c>
    </row>
    <row r="3132" spans="1:25">
      <c r="A3132" s="7" t="s">
        <v>3318</v>
      </c>
      <c r="B3132" s="8" t="s">
        <v>19</v>
      </c>
      <c r="C3132" s="8">
        <v>42</v>
      </c>
      <c r="D3132" s="8" t="s">
        <v>20</v>
      </c>
      <c r="E3132" s="8" t="s">
        <v>49</v>
      </c>
      <c r="F3132" s="8" t="s">
        <v>65</v>
      </c>
      <c r="G3132" s="9">
        <v>44316</v>
      </c>
      <c r="H3132" s="8" t="s">
        <v>530</v>
      </c>
      <c r="I3132" s="8" t="s">
        <v>56</v>
      </c>
      <c r="J3132" s="10" t="s">
        <v>24</v>
      </c>
      <c r="K3132" t="str">
        <f>_xlfn.XLOOKUP(A3132,attrition_cleaned!$A:$A,attrition_cleaned!$B:$B,"Missing")</f>
        <v>No</v>
      </c>
      <c r="L3132" s="9"/>
      <c r="M3132">
        <f>_xlfn.XLOOKUP(A3132,compensation_cleaned!$A:$A,compensation_cleaned!$B:$B,"Missing")</f>
        <v>916024</v>
      </c>
      <c r="N3132">
        <f>_xlfn.XLOOKUP(A3132,compensation_cleaned!$A:$A,compensation_cleaned!$C:$C,"Missing")</f>
        <v>63476</v>
      </c>
      <c r="O3132" t="str">
        <f>_xlfn.XLOOKUP(A3132,compensation_cleaned!$A:$A,compensation_cleaned!$D:$D,"Missing")</f>
        <v>L3</v>
      </c>
      <c r="P3132">
        <f>_xlfn.XLOOKUP(A3132,engagement_pivot!$A:$A,engagement_pivot!$B:$B,"Missing")</f>
        <v>5</v>
      </c>
      <c r="Q3132" t="str">
        <f>IF(
  _xlfn.XLOOKUP(A3132, engagement_pivot!A:A, engagement_pivot!C:C, 0) &gt; 0,
  "Yes",
  "No"
)</f>
        <v>Yes</v>
      </c>
      <c r="R3132">
        <f t="shared" si="240"/>
        <v>32</v>
      </c>
      <c r="S3132" t="str">
        <f t="shared" si="241"/>
        <v>13–36 months</v>
      </c>
      <c r="T3132">
        <f>_xlfn.XLOOKUP(A3132,performance_pivot!$A:$A,performance_pivot!$B:$B,"Missing")</f>
        <v>4.25</v>
      </c>
      <c r="U3132">
        <f>_xlfn.XLOOKUP(A3132,compensation_cleaned!$A:$A,compensation_cleaned!$F:$F,"Missing")</f>
        <v>1044648.4727722772</v>
      </c>
      <c r="V3132" t="str">
        <f t="shared" si="242"/>
        <v>Below Avg Pay</v>
      </c>
      <c r="W3132" t="str">
        <f t="shared" si="243"/>
        <v>High Performer</v>
      </c>
      <c r="Y3132" t="str">
        <f t="shared" si="244"/>
        <v>Underpaid High Performer</v>
      </c>
    </row>
    <row r="3133" spans="1:25">
      <c r="A3133" s="11" t="s">
        <v>3319</v>
      </c>
      <c r="B3133" s="12" t="s">
        <v>19</v>
      </c>
      <c r="C3133" s="12">
        <v>36</v>
      </c>
      <c r="D3133" s="12" t="s">
        <v>12</v>
      </c>
      <c r="E3133" s="12" t="s">
        <v>37</v>
      </c>
      <c r="F3133" s="12" t="s">
        <v>43</v>
      </c>
      <c r="G3133" s="13">
        <v>43623</v>
      </c>
      <c r="H3133" s="12" t="s">
        <v>263</v>
      </c>
      <c r="I3133" s="12" t="s">
        <v>16</v>
      </c>
      <c r="J3133" s="14" t="s">
        <v>24</v>
      </c>
      <c r="K3133" t="str">
        <f>_xlfn.XLOOKUP(A3133,attrition_cleaned!$A:$A,attrition_cleaned!$B:$B,"Missing")</f>
        <v>Yes</v>
      </c>
      <c r="L3133" s="13">
        <v>44244</v>
      </c>
      <c r="M3133">
        <f>_xlfn.XLOOKUP(A3133,compensation_cleaned!$A:$A,compensation_cleaned!$B:$B,"Missing")</f>
        <v>675342</v>
      </c>
      <c r="N3133">
        <f>_xlfn.XLOOKUP(A3133,compensation_cleaned!$A:$A,compensation_cleaned!$C:$C,"Missing")</f>
        <v>36660</v>
      </c>
      <c r="O3133" t="str">
        <f>_xlfn.XLOOKUP(A3133,compensation_cleaned!$A:$A,compensation_cleaned!$D:$D,"Missing")</f>
        <v>L2</v>
      </c>
      <c r="P3133">
        <f>_xlfn.XLOOKUP(A3133,engagement_pivot!$A:$A,engagement_pivot!$B:$B,"Missing")</f>
        <v>5</v>
      </c>
      <c r="Q3133" t="str">
        <f>IF(
  _xlfn.XLOOKUP(A3133, engagement_pivot!A:A, engagement_pivot!C:C, 0) &gt; 0,
  "Yes",
  "No"
)</f>
        <v>Yes</v>
      </c>
      <c r="R3133">
        <f t="shared" si="240"/>
        <v>20</v>
      </c>
      <c r="S3133" t="str">
        <f t="shared" si="241"/>
        <v>13–36 months</v>
      </c>
      <c r="T3133">
        <f>_xlfn.XLOOKUP(A3133,performance_pivot!$A:$A,performance_pivot!$B:$B,"Missing")</f>
        <v>3.6666666666666665</v>
      </c>
      <c r="U3133">
        <f>_xlfn.XLOOKUP(A3133,compensation_cleaned!$A:$A,compensation_cleaned!$F:$F,"Missing")</f>
        <v>746435.40070921986</v>
      </c>
      <c r="V3133" t="str">
        <f t="shared" si="242"/>
        <v>Below Avg Pay</v>
      </c>
      <c r="W3133" t="str">
        <f t="shared" si="243"/>
        <v>Low/Avg Performer</v>
      </c>
      <c r="Y3133" t="str">
        <f t="shared" si="244"/>
        <v>Low Pay &amp; Low Performance</v>
      </c>
    </row>
    <row r="3134" spans="1:25">
      <c r="A3134" s="7" t="s">
        <v>3320</v>
      </c>
      <c r="B3134" s="8" t="s">
        <v>19</v>
      </c>
      <c r="C3134" s="8">
        <v>30</v>
      </c>
      <c r="D3134" s="8" t="s">
        <v>12</v>
      </c>
      <c r="E3134" s="8" t="s">
        <v>13</v>
      </c>
      <c r="F3134" s="8" t="s">
        <v>21</v>
      </c>
      <c r="G3134" s="9">
        <v>43907</v>
      </c>
      <c r="H3134" s="8" t="s">
        <v>333</v>
      </c>
      <c r="I3134" s="8" t="s">
        <v>23</v>
      </c>
      <c r="J3134" s="10" t="s">
        <v>24</v>
      </c>
      <c r="K3134" t="str">
        <f>_xlfn.XLOOKUP(A3134,attrition_cleaned!$A:$A,attrition_cleaned!$B:$B,"Missing")</f>
        <v>No</v>
      </c>
      <c r="L3134" s="9"/>
      <c r="M3134">
        <f>_xlfn.XLOOKUP(A3134,compensation_cleaned!$A:$A,compensation_cleaned!$B:$B,"Missing")</f>
        <v>927511</v>
      </c>
      <c r="N3134">
        <f>_xlfn.XLOOKUP(A3134,compensation_cleaned!$A:$A,compensation_cleaned!$C:$C,"Missing")</f>
        <v>126305</v>
      </c>
      <c r="O3134" t="str">
        <f>_xlfn.XLOOKUP(A3134,compensation_cleaned!$A:$A,compensation_cleaned!$D:$D,"Missing")</f>
        <v>L3</v>
      </c>
      <c r="P3134">
        <f>_xlfn.XLOOKUP(A3134,engagement_pivot!$A:$A,engagement_pivot!$B:$B,"Missing")</f>
        <v>5</v>
      </c>
      <c r="Q3134" t="str">
        <f>IF(
  _xlfn.XLOOKUP(A3134, engagement_pivot!A:A, engagement_pivot!C:C, 0) &gt; 0,
  "Yes",
  "No"
)</f>
        <v>Yes</v>
      </c>
      <c r="R3134">
        <f t="shared" si="240"/>
        <v>45</v>
      </c>
      <c r="S3134" t="str">
        <f t="shared" si="241"/>
        <v>37+ months</v>
      </c>
      <c r="T3134">
        <f>_xlfn.XLOOKUP(A3134,performance_pivot!$A:$A,performance_pivot!$B:$B,"Missing")</f>
        <v>4</v>
      </c>
      <c r="U3134">
        <f>_xlfn.XLOOKUP(A3134,compensation_cleaned!$A:$A,compensation_cleaned!$F:$F,"Missing")</f>
        <v>1044648.4727722772</v>
      </c>
      <c r="V3134" t="str">
        <f t="shared" si="242"/>
        <v>Below Avg Pay</v>
      </c>
      <c r="W3134" t="str">
        <f t="shared" si="243"/>
        <v>High Performer</v>
      </c>
      <c r="Y3134" t="str">
        <f t="shared" si="244"/>
        <v>Underpaid High Performer</v>
      </c>
    </row>
    <row r="3135" spans="1:25">
      <c r="A3135" s="11" t="s">
        <v>3321</v>
      </c>
      <c r="B3135" s="12" t="s">
        <v>11</v>
      </c>
      <c r="C3135" s="12">
        <v>40</v>
      </c>
      <c r="D3135" s="12" t="s">
        <v>20</v>
      </c>
      <c r="E3135" s="12" t="s">
        <v>26</v>
      </c>
      <c r="F3135" s="12" t="s">
        <v>58</v>
      </c>
      <c r="G3135" s="13">
        <v>44575</v>
      </c>
      <c r="H3135" s="12" t="s">
        <v>210</v>
      </c>
      <c r="I3135" s="12" t="s">
        <v>45</v>
      </c>
      <c r="J3135" s="14" t="s">
        <v>24</v>
      </c>
      <c r="K3135" t="str">
        <f>_xlfn.XLOOKUP(A3135,attrition_cleaned!$A:$A,attrition_cleaned!$B:$B,"Missing")</f>
        <v>No</v>
      </c>
      <c r="L3135" s="13"/>
      <c r="M3135">
        <f>_xlfn.XLOOKUP(A3135,compensation_cleaned!$A:$A,compensation_cleaned!$B:$B,"Missing")</f>
        <v>545132</v>
      </c>
      <c r="N3135">
        <f>_xlfn.XLOOKUP(A3135,compensation_cleaned!$A:$A,compensation_cleaned!$C:$C,"Missing")</f>
        <v>67989</v>
      </c>
      <c r="O3135" t="str">
        <f>_xlfn.XLOOKUP(A3135,compensation_cleaned!$A:$A,compensation_cleaned!$D:$D,"Missing")</f>
        <v>L1</v>
      </c>
      <c r="P3135">
        <f>_xlfn.XLOOKUP(A3135,engagement_pivot!$A:$A,engagement_pivot!$B:$B,"Missing")</f>
        <v>3</v>
      </c>
      <c r="Q3135" t="str">
        <f>IF(
  _xlfn.XLOOKUP(A3135, engagement_pivot!A:A, engagement_pivot!C:C, 0) &gt; 0,
  "Yes",
  "No"
)</f>
        <v>Yes</v>
      </c>
      <c r="R3135">
        <f t="shared" si="240"/>
        <v>23</v>
      </c>
      <c r="S3135" t="str">
        <f t="shared" si="241"/>
        <v>13–36 months</v>
      </c>
      <c r="T3135">
        <f>_xlfn.XLOOKUP(A3135,performance_pivot!$A:$A,performance_pivot!$B:$B,"Missing")</f>
        <v>4</v>
      </c>
      <c r="U3135">
        <f>_xlfn.XLOOKUP(A3135,compensation_cleaned!$A:$A,compensation_cleaned!$F:$F,"Missing")</f>
        <v>499723.03723404254</v>
      </c>
      <c r="V3135" t="str">
        <f t="shared" si="242"/>
        <v>Above Avg Pay</v>
      </c>
      <c r="W3135" t="str">
        <f t="shared" si="243"/>
        <v>High Performer</v>
      </c>
      <c r="Y3135" t="str">
        <f t="shared" si="244"/>
        <v>Well Aligned</v>
      </c>
    </row>
    <row r="3136" spans="1:25">
      <c r="A3136" s="7" t="s">
        <v>3322</v>
      </c>
      <c r="B3136" s="8" t="s">
        <v>11</v>
      </c>
      <c r="C3136" s="8">
        <v>27</v>
      </c>
      <c r="D3136" s="8" t="s">
        <v>20</v>
      </c>
      <c r="E3136" s="8" t="s">
        <v>33</v>
      </c>
      <c r="F3136" s="8" t="s">
        <v>34</v>
      </c>
      <c r="G3136" s="9">
        <v>44356</v>
      </c>
      <c r="H3136" s="8" t="s">
        <v>429</v>
      </c>
      <c r="I3136" s="8" t="s">
        <v>45</v>
      </c>
      <c r="J3136" s="10" t="s">
        <v>24</v>
      </c>
      <c r="K3136" t="str">
        <f>_xlfn.XLOOKUP(A3136,attrition_cleaned!$A:$A,attrition_cleaned!$B:$B,"Missing")</f>
        <v>No</v>
      </c>
      <c r="L3136" s="9"/>
      <c r="M3136">
        <f>_xlfn.XLOOKUP(A3136,compensation_cleaned!$A:$A,compensation_cleaned!$B:$B,"Missing")</f>
        <v>690095</v>
      </c>
      <c r="N3136">
        <f>_xlfn.XLOOKUP(A3136,compensation_cleaned!$A:$A,compensation_cleaned!$C:$C,"Missing")</f>
        <v>37035</v>
      </c>
      <c r="O3136" t="str">
        <f>_xlfn.XLOOKUP(A3136,compensation_cleaned!$A:$A,compensation_cleaned!$D:$D,"Missing")</f>
        <v>L2</v>
      </c>
      <c r="P3136">
        <f>_xlfn.XLOOKUP(A3136,engagement_pivot!$A:$A,engagement_pivot!$B:$B,"Missing")</f>
        <v>2.6666666666666665</v>
      </c>
      <c r="Q3136" t="str">
        <f>IF(
  _xlfn.XLOOKUP(A3136, engagement_pivot!A:A, engagement_pivot!C:C, 0) &gt; 0,
  "Yes",
  "No"
)</f>
        <v>Yes</v>
      </c>
      <c r="R3136">
        <f t="shared" si="240"/>
        <v>30</v>
      </c>
      <c r="S3136" t="str">
        <f t="shared" si="241"/>
        <v>13–36 months</v>
      </c>
      <c r="T3136">
        <f>_xlfn.XLOOKUP(A3136,performance_pivot!$A:$A,performance_pivot!$B:$B,"Missing")</f>
        <v>3.5</v>
      </c>
      <c r="U3136">
        <f>_xlfn.XLOOKUP(A3136,compensation_cleaned!$A:$A,compensation_cleaned!$F:$F,"Missing")</f>
        <v>746435.40070921986</v>
      </c>
      <c r="V3136" t="str">
        <f t="shared" si="242"/>
        <v>Below Avg Pay</v>
      </c>
      <c r="W3136" t="str">
        <f t="shared" si="243"/>
        <v>Low/Avg Performer</v>
      </c>
      <c r="Y3136" t="str">
        <f t="shared" si="244"/>
        <v>Low Pay &amp; Low Performance</v>
      </c>
    </row>
    <row r="3137" spans="1:25">
      <c r="A3137" s="11" t="s">
        <v>3323</v>
      </c>
      <c r="B3137" s="12" t="s">
        <v>19</v>
      </c>
      <c r="C3137" s="12">
        <v>30</v>
      </c>
      <c r="D3137" s="12" t="s">
        <v>12</v>
      </c>
      <c r="E3137" s="12" t="s">
        <v>13</v>
      </c>
      <c r="F3137" s="12" t="s">
        <v>14</v>
      </c>
      <c r="G3137" s="13">
        <v>44335</v>
      </c>
      <c r="H3137" s="12" t="s">
        <v>338</v>
      </c>
      <c r="I3137" s="12" t="s">
        <v>23</v>
      </c>
      <c r="J3137" s="14" t="s">
        <v>17</v>
      </c>
      <c r="K3137" t="str">
        <f>_xlfn.XLOOKUP(A3137,attrition_cleaned!$A:$A,attrition_cleaned!$B:$B,"Missing")</f>
        <v>No</v>
      </c>
      <c r="L3137" s="13"/>
      <c r="M3137">
        <f>_xlfn.XLOOKUP(A3137,compensation_cleaned!$A:$A,compensation_cleaned!$B:$B,"Missing")</f>
        <v>1185798</v>
      </c>
      <c r="N3137">
        <f>_xlfn.XLOOKUP(A3137,compensation_cleaned!$A:$A,compensation_cleaned!$C:$C,"Missing")</f>
        <v>91070</v>
      </c>
      <c r="O3137" t="str">
        <f>_xlfn.XLOOKUP(A3137,compensation_cleaned!$A:$A,compensation_cleaned!$D:$D,"Missing")</f>
        <v>L3</v>
      </c>
      <c r="P3137">
        <f>_xlfn.XLOOKUP(A3137,engagement_pivot!$A:$A,engagement_pivot!$B:$B,"Missing")</f>
        <v>3.6666666666666665</v>
      </c>
      <c r="Q3137" t="str">
        <f>IF(
  _xlfn.XLOOKUP(A3137, engagement_pivot!A:A, engagement_pivot!C:C, 0) &gt; 0,
  "Yes",
  "No"
)</f>
        <v>Yes</v>
      </c>
      <c r="R3137">
        <f t="shared" si="240"/>
        <v>31</v>
      </c>
      <c r="S3137" t="str">
        <f t="shared" si="241"/>
        <v>13–36 months</v>
      </c>
      <c r="T3137">
        <f>_xlfn.XLOOKUP(A3137,performance_pivot!$A:$A,performance_pivot!$B:$B,"Missing")</f>
        <v>3.6666666666666665</v>
      </c>
      <c r="U3137">
        <f>_xlfn.XLOOKUP(A3137,compensation_cleaned!$A:$A,compensation_cleaned!$F:$F,"Missing")</f>
        <v>1044648.4727722772</v>
      </c>
      <c r="V3137" t="str">
        <f t="shared" si="242"/>
        <v>Above Avg Pay</v>
      </c>
      <c r="W3137" t="str">
        <f t="shared" si="243"/>
        <v>Low/Avg Performer</v>
      </c>
      <c r="Y3137" t="str">
        <f t="shared" si="244"/>
        <v>Overpaid Low Performer</v>
      </c>
    </row>
    <row r="3138" spans="1:25">
      <c r="A3138" s="7" t="s">
        <v>3324</v>
      </c>
      <c r="B3138" s="8" t="s">
        <v>11</v>
      </c>
      <c r="C3138" s="8">
        <v>37</v>
      </c>
      <c r="D3138" s="8" t="s">
        <v>12</v>
      </c>
      <c r="E3138" s="8" t="s">
        <v>13</v>
      </c>
      <c r="F3138" s="8" t="s">
        <v>21</v>
      </c>
      <c r="G3138" s="9">
        <v>44017</v>
      </c>
      <c r="H3138" s="8" t="s">
        <v>169</v>
      </c>
      <c r="I3138" s="8" t="s">
        <v>56</v>
      </c>
      <c r="J3138" s="10" t="s">
        <v>24</v>
      </c>
      <c r="K3138" t="str">
        <f>_xlfn.XLOOKUP(A3138,attrition_cleaned!$A:$A,attrition_cleaned!$B:$B,"Missing")</f>
        <v>No</v>
      </c>
      <c r="L3138" s="9"/>
      <c r="M3138">
        <f>_xlfn.XLOOKUP(A3138,compensation_cleaned!$A:$A,compensation_cleaned!$B:$B,"Missing")</f>
        <v>508646</v>
      </c>
      <c r="N3138">
        <f>_xlfn.XLOOKUP(A3138,compensation_cleaned!$A:$A,compensation_cleaned!$C:$C,"Missing")</f>
        <v>45733</v>
      </c>
      <c r="O3138" t="str">
        <f>_xlfn.XLOOKUP(A3138,compensation_cleaned!$A:$A,compensation_cleaned!$D:$D,"Missing")</f>
        <v>L1</v>
      </c>
      <c r="P3138">
        <f>_xlfn.XLOOKUP(A3138,engagement_pivot!$A:$A,engagement_pivot!$B:$B,"Missing")</f>
        <v>2.5</v>
      </c>
      <c r="Q3138" t="str">
        <f>IF(
  _xlfn.XLOOKUP(A3138, engagement_pivot!A:A, engagement_pivot!C:C, 0) &gt; 0,
  "Yes",
  "No"
)</f>
        <v>Yes</v>
      </c>
      <c r="R3138">
        <f t="shared" si="240"/>
        <v>41</v>
      </c>
      <c r="S3138" t="str">
        <f t="shared" si="241"/>
        <v>37+ months</v>
      </c>
      <c r="T3138">
        <f>_xlfn.XLOOKUP(A3138,performance_pivot!$A:$A,performance_pivot!$B:$B,"Missing")</f>
        <v>4</v>
      </c>
      <c r="U3138">
        <f>_xlfn.XLOOKUP(A3138,compensation_cleaned!$A:$A,compensation_cleaned!$F:$F,"Missing")</f>
        <v>499723.03723404254</v>
      </c>
      <c r="V3138" t="str">
        <f t="shared" si="242"/>
        <v>Above Avg Pay</v>
      </c>
      <c r="W3138" t="str">
        <f t="shared" si="243"/>
        <v>High Performer</v>
      </c>
      <c r="Y3138" t="str">
        <f t="shared" si="244"/>
        <v>Well Aligned</v>
      </c>
    </row>
    <row r="3139" spans="1:25">
      <c r="A3139" s="11" t="s">
        <v>3325</v>
      </c>
      <c r="B3139" s="12" t="s">
        <v>19</v>
      </c>
      <c r="C3139" s="12">
        <v>23</v>
      </c>
      <c r="D3139" s="12" t="s">
        <v>12</v>
      </c>
      <c r="E3139" s="12" t="s">
        <v>13</v>
      </c>
      <c r="F3139" s="12" t="s">
        <v>14</v>
      </c>
      <c r="G3139" s="13">
        <v>43969</v>
      </c>
      <c r="H3139" s="12" t="s">
        <v>201</v>
      </c>
      <c r="I3139" s="12" t="s">
        <v>16</v>
      </c>
      <c r="J3139" s="14" t="s">
        <v>24</v>
      </c>
      <c r="K3139" t="str">
        <f>_xlfn.XLOOKUP(A3139,attrition_cleaned!$A:$A,attrition_cleaned!$B:$B,"Missing")</f>
        <v>No</v>
      </c>
      <c r="L3139" s="13"/>
      <c r="M3139">
        <f>_xlfn.XLOOKUP(A3139,compensation_cleaned!$A:$A,compensation_cleaned!$B:$B,"Missing")</f>
        <v>1735278</v>
      </c>
      <c r="N3139">
        <f>_xlfn.XLOOKUP(A3139,compensation_cleaned!$A:$A,compensation_cleaned!$C:$C,"Missing")</f>
        <v>225225</v>
      </c>
      <c r="O3139" t="str">
        <f>_xlfn.XLOOKUP(A3139,compensation_cleaned!$A:$A,compensation_cleaned!$D:$D,"Missing")</f>
        <v>L5</v>
      </c>
      <c r="P3139">
        <f>_xlfn.XLOOKUP(A3139,engagement_pivot!$A:$A,engagement_pivot!$B:$B,"Missing")</f>
        <v>1</v>
      </c>
      <c r="Q3139" t="str">
        <f>IF(
  _xlfn.XLOOKUP(A3139, engagement_pivot!A:A, engagement_pivot!C:C, 0) &gt; 0,
  "Yes",
  "No"
)</f>
        <v>Yes</v>
      </c>
      <c r="R3139">
        <f t="shared" ref="R3139:R3201" si="245">IF(K3139="Yes",DATEDIF(G3139,L3139,"M"),DATEDIF(G3139,DATE(2023,12,31),"M"))</f>
        <v>43</v>
      </c>
      <c r="S3139" t="str">
        <f t="shared" ref="S3139:S3201" si="246">IF(R3139&lt;=12,"0–12 months",
 IF(R3139&lt;=36,"13–36 months","37+ months"))</f>
        <v>37+ months</v>
      </c>
      <c r="T3139">
        <f>_xlfn.XLOOKUP(A3139,performance_pivot!$A:$A,performance_pivot!$B:$B,"Missing")</f>
        <v>3.5</v>
      </c>
      <c r="U3139">
        <f>_xlfn.XLOOKUP(A3139,compensation_cleaned!$A:$A,compensation_cleaned!$F:$F,"Missing")</f>
        <v>1044648.4727722772</v>
      </c>
      <c r="V3139" t="str">
        <f t="shared" ref="V3139:V3201" si="247">IF(M3139&gt;U3139,"Above Avg Pay","Below Avg Pay")</f>
        <v>Above Avg Pay</v>
      </c>
      <c r="W3139" t="str">
        <f t="shared" ref="W3139:W3201" si="248">IF(T3139&gt;=4,"High Performer","Low/Avg Performer")</f>
        <v>Low/Avg Performer</v>
      </c>
      <c r="Y3139" t="str">
        <f t="shared" si="244"/>
        <v>Overpaid Low Performer</v>
      </c>
    </row>
    <row r="3140" spans="1:25">
      <c r="A3140" s="7" t="s">
        <v>3326</v>
      </c>
      <c r="B3140" s="8" t="s">
        <v>19</v>
      </c>
      <c r="C3140" s="8">
        <v>44</v>
      </c>
      <c r="D3140" s="8" t="s">
        <v>12</v>
      </c>
      <c r="E3140" s="8" t="s">
        <v>33</v>
      </c>
      <c r="F3140" s="8" t="s">
        <v>112</v>
      </c>
      <c r="G3140" s="9">
        <v>44748</v>
      </c>
      <c r="H3140" s="8" t="s">
        <v>848</v>
      </c>
      <c r="I3140" s="8" t="s">
        <v>45</v>
      </c>
      <c r="J3140" s="10" t="s">
        <v>24</v>
      </c>
      <c r="K3140" t="str">
        <f>_xlfn.XLOOKUP(A3140,attrition_cleaned!$A:$A,attrition_cleaned!$B:$B,"Missing")</f>
        <v>No</v>
      </c>
      <c r="L3140" s="9"/>
      <c r="M3140">
        <f>_xlfn.XLOOKUP(A3140,compensation_cleaned!$A:$A,compensation_cleaned!$B:$B,"Missing")</f>
        <v>1132600</v>
      </c>
      <c r="N3140">
        <f>_xlfn.XLOOKUP(A3140,compensation_cleaned!$A:$A,compensation_cleaned!$C:$C,"Missing")</f>
        <v>150066</v>
      </c>
      <c r="O3140" t="str">
        <f>_xlfn.XLOOKUP(A3140,compensation_cleaned!$A:$A,compensation_cleaned!$D:$D,"Missing")</f>
        <v>L3</v>
      </c>
      <c r="P3140">
        <f>_xlfn.XLOOKUP(A3140,engagement_pivot!$A:$A,engagement_pivot!$B:$B,"Missing")</f>
        <v>2.6666666666666665</v>
      </c>
      <c r="Q3140" t="str">
        <f>IF(
  _xlfn.XLOOKUP(A3140, engagement_pivot!A:A, engagement_pivot!C:C, 0) &gt; 0,
  "Yes",
  "No"
)</f>
        <v>Yes</v>
      </c>
      <c r="R3140">
        <f t="shared" si="245"/>
        <v>17</v>
      </c>
      <c r="S3140" t="str">
        <f t="shared" si="246"/>
        <v>13–36 months</v>
      </c>
      <c r="T3140">
        <f>_xlfn.XLOOKUP(A3140,performance_pivot!$A:$A,performance_pivot!$B:$B,"Missing")</f>
        <v>4.333333333333333</v>
      </c>
      <c r="U3140">
        <f>_xlfn.XLOOKUP(A3140,compensation_cleaned!$A:$A,compensation_cleaned!$F:$F,"Missing")</f>
        <v>1044648.4727722772</v>
      </c>
      <c r="V3140" t="str">
        <f t="shared" si="247"/>
        <v>Above Avg Pay</v>
      </c>
      <c r="W3140" t="str">
        <f t="shared" si="248"/>
        <v>High Performer</v>
      </c>
      <c r="Y3140" t="str">
        <f t="shared" ref="Y3140:Y3201" si="249">IF(
 AND(V3140="Above Avg Pay",W3140="High Performer"),"Well Aligned",
 IF(
  AND(V3140="Below Avg Pay",W3140="High Performer"),"Underpaid High Performer",
  IF(
   AND(V3140="Above Avg Pay",W3140="Low/Avg Performer"),"Overpaid Low Performer",
   "Low Pay &amp; Low Performance"
  )
 )
)</f>
        <v>Well Aligned</v>
      </c>
    </row>
    <row r="3141" spans="1:25">
      <c r="A3141" s="11" t="s">
        <v>3327</v>
      </c>
      <c r="B3141" s="12" t="s">
        <v>11</v>
      </c>
      <c r="C3141" s="12">
        <v>25</v>
      </c>
      <c r="D3141" s="12" t="s">
        <v>20</v>
      </c>
      <c r="E3141" s="12" t="s">
        <v>26</v>
      </c>
      <c r="F3141" s="12" t="s">
        <v>27</v>
      </c>
      <c r="G3141" s="13">
        <v>43227</v>
      </c>
      <c r="H3141" s="12" t="s">
        <v>449</v>
      </c>
      <c r="I3141" s="12" t="s">
        <v>45</v>
      </c>
      <c r="J3141" s="14" t="s">
        <v>24</v>
      </c>
      <c r="K3141" t="str">
        <f>_xlfn.XLOOKUP(A3141,attrition_cleaned!$A:$A,attrition_cleaned!$B:$B,"Missing")</f>
        <v>No</v>
      </c>
      <c r="L3141" s="13"/>
      <c r="M3141">
        <f>_xlfn.XLOOKUP(A3141,compensation_cleaned!$A:$A,compensation_cleaned!$B:$B,"Missing")</f>
        <v>1019415</v>
      </c>
      <c r="N3141">
        <f>_xlfn.XLOOKUP(A3141,compensation_cleaned!$A:$A,compensation_cleaned!$C:$C,"Missing")</f>
        <v>107550</v>
      </c>
      <c r="O3141" t="str">
        <f>_xlfn.XLOOKUP(A3141,compensation_cleaned!$A:$A,compensation_cleaned!$D:$D,"Missing")</f>
        <v>L3</v>
      </c>
      <c r="P3141">
        <f>_xlfn.XLOOKUP(A3141,engagement_pivot!$A:$A,engagement_pivot!$B:$B,"Missing")</f>
        <v>3</v>
      </c>
      <c r="Q3141" t="str">
        <f>IF(
  _xlfn.XLOOKUP(A3141, engagement_pivot!A:A, engagement_pivot!C:C, 0) &gt; 0,
  "Yes",
  "No"
)</f>
        <v>Yes</v>
      </c>
      <c r="R3141">
        <f t="shared" si="245"/>
        <v>67</v>
      </c>
      <c r="S3141" t="str">
        <f t="shared" si="246"/>
        <v>37+ months</v>
      </c>
      <c r="T3141">
        <f>_xlfn.XLOOKUP(A3141,performance_pivot!$A:$A,performance_pivot!$B:$B,"Missing")</f>
        <v>4.5</v>
      </c>
      <c r="U3141">
        <f>_xlfn.XLOOKUP(A3141,compensation_cleaned!$A:$A,compensation_cleaned!$F:$F,"Missing")</f>
        <v>1044648.4727722772</v>
      </c>
      <c r="V3141" t="str">
        <f t="shared" si="247"/>
        <v>Below Avg Pay</v>
      </c>
      <c r="W3141" t="str">
        <f t="shared" si="248"/>
        <v>High Performer</v>
      </c>
      <c r="Y3141" t="str">
        <f t="shared" si="249"/>
        <v>Underpaid High Performer</v>
      </c>
    </row>
    <row r="3142" spans="1:25">
      <c r="A3142" s="7" t="s">
        <v>3328</v>
      </c>
      <c r="B3142" s="8" t="s">
        <v>19</v>
      </c>
      <c r="C3142" s="8">
        <v>29</v>
      </c>
      <c r="D3142" s="8" t="s">
        <v>12</v>
      </c>
      <c r="E3142" s="8" t="s">
        <v>37</v>
      </c>
      <c r="F3142" s="8" t="s">
        <v>43</v>
      </c>
      <c r="G3142" s="9">
        <v>43624</v>
      </c>
      <c r="H3142" s="8" t="s">
        <v>389</v>
      </c>
      <c r="I3142" s="8" t="s">
        <v>31</v>
      </c>
      <c r="J3142" s="10" t="s">
        <v>24</v>
      </c>
      <c r="K3142" t="str">
        <f>_xlfn.XLOOKUP(A3142,attrition_cleaned!$A:$A,attrition_cleaned!$B:$B,"Missing")</f>
        <v>No</v>
      </c>
      <c r="L3142" s="9"/>
      <c r="M3142">
        <f>_xlfn.XLOOKUP(A3142,compensation_cleaned!$A:$A,compensation_cleaned!$B:$B,"Missing")</f>
        <v>2088189</v>
      </c>
      <c r="N3142">
        <f>_xlfn.XLOOKUP(A3142,compensation_cleaned!$A:$A,compensation_cleaned!$C:$C,"Missing")</f>
        <v>273558</v>
      </c>
      <c r="O3142" t="str">
        <f>_xlfn.XLOOKUP(A3142,compensation_cleaned!$A:$A,compensation_cleaned!$D:$D,"Missing")</f>
        <v>L5</v>
      </c>
      <c r="P3142">
        <f>_xlfn.XLOOKUP(A3142,engagement_pivot!$A:$A,engagement_pivot!$B:$B,"Missing")</f>
        <v>3</v>
      </c>
      <c r="Q3142" t="str">
        <f>IF(
  _xlfn.XLOOKUP(A3142, engagement_pivot!A:A, engagement_pivot!C:C, 0) &gt; 0,
  "Yes",
  "No"
)</f>
        <v>Yes</v>
      </c>
      <c r="R3142">
        <f t="shared" si="245"/>
        <v>54</v>
      </c>
      <c r="S3142" t="str">
        <f t="shared" si="246"/>
        <v>37+ months</v>
      </c>
      <c r="T3142">
        <f>_xlfn.XLOOKUP(A3142,performance_pivot!$A:$A,performance_pivot!$B:$B,"Missing")</f>
        <v>4</v>
      </c>
      <c r="U3142">
        <f>_xlfn.XLOOKUP(A3142,compensation_cleaned!$A:$A,compensation_cleaned!$F:$F,"Missing")</f>
        <v>1044648.4727722772</v>
      </c>
      <c r="V3142" t="str">
        <f t="shared" si="247"/>
        <v>Above Avg Pay</v>
      </c>
      <c r="W3142" t="str">
        <f t="shared" si="248"/>
        <v>High Performer</v>
      </c>
      <c r="Y3142" t="str">
        <f t="shared" si="249"/>
        <v>Well Aligned</v>
      </c>
    </row>
    <row r="3143" spans="1:25">
      <c r="A3143" s="11" t="s">
        <v>3329</v>
      </c>
      <c r="B3143" s="12" t="s">
        <v>19</v>
      </c>
      <c r="C3143" s="12">
        <v>34</v>
      </c>
      <c r="D3143" s="12" t="s">
        <v>12</v>
      </c>
      <c r="E3143" s="12" t="s">
        <v>13</v>
      </c>
      <c r="F3143" s="12" t="s">
        <v>14</v>
      </c>
      <c r="G3143" s="13">
        <v>43259</v>
      </c>
      <c r="H3143" s="12" t="s">
        <v>239</v>
      </c>
      <c r="I3143" s="12" t="s">
        <v>31</v>
      </c>
      <c r="J3143" s="14" t="s">
        <v>24</v>
      </c>
      <c r="K3143" t="str">
        <f>_xlfn.XLOOKUP(A3143,attrition_cleaned!$A:$A,attrition_cleaned!$B:$B,"Missing")</f>
        <v>Yes</v>
      </c>
      <c r="L3143" s="13">
        <v>44627</v>
      </c>
      <c r="M3143">
        <f>_xlfn.XLOOKUP(A3143,compensation_cleaned!$A:$A,compensation_cleaned!$B:$B,"Missing")</f>
        <v>684772</v>
      </c>
      <c r="N3143">
        <f>_xlfn.XLOOKUP(A3143,compensation_cleaned!$A:$A,compensation_cleaned!$C:$C,"Missing")</f>
        <v>78177</v>
      </c>
      <c r="O3143" t="str">
        <f>_xlfn.XLOOKUP(A3143,compensation_cleaned!$A:$A,compensation_cleaned!$D:$D,"Missing")</f>
        <v>L2</v>
      </c>
      <c r="P3143">
        <f>_xlfn.XLOOKUP(A3143,engagement_pivot!$A:$A,engagement_pivot!$B:$B,"Missing")</f>
        <v>4</v>
      </c>
      <c r="Q3143" t="str">
        <f>IF(
  _xlfn.XLOOKUP(A3143, engagement_pivot!A:A, engagement_pivot!C:C, 0) &gt; 0,
  "Yes",
  "No"
)</f>
        <v>Yes</v>
      </c>
      <c r="R3143">
        <f t="shared" si="245"/>
        <v>44</v>
      </c>
      <c r="S3143" t="str">
        <f t="shared" si="246"/>
        <v>37+ months</v>
      </c>
      <c r="T3143">
        <f>_xlfn.XLOOKUP(A3143,performance_pivot!$A:$A,performance_pivot!$B:$B,"Missing")</f>
        <v>3</v>
      </c>
      <c r="U3143">
        <f>_xlfn.XLOOKUP(A3143,compensation_cleaned!$A:$A,compensation_cleaned!$F:$F,"Missing")</f>
        <v>746435.40070921986</v>
      </c>
      <c r="V3143" t="str">
        <f t="shared" si="247"/>
        <v>Below Avg Pay</v>
      </c>
      <c r="W3143" t="str">
        <f t="shared" si="248"/>
        <v>Low/Avg Performer</v>
      </c>
      <c r="Y3143" t="str">
        <f t="shared" si="249"/>
        <v>Low Pay &amp; Low Performance</v>
      </c>
    </row>
    <row r="3144" spans="1:25">
      <c r="A3144" s="7" t="s">
        <v>3330</v>
      </c>
      <c r="B3144" s="8" t="s">
        <v>11</v>
      </c>
      <c r="C3144" s="8">
        <v>39</v>
      </c>
      <c r="D3144" s="8" t="s">
        <v>12</v>
      </c>
      <c r="E3144" s="8" t="s">
        <v>26</v>
      </c>
      <c r="F3144" s="8" t="s">
        <v>27</v>
      </c>
      <c r="G3144" s="9">
        <v>42947</v>
      </c>
      <c r="H3144" s="8" t="s">
        <v>220</v>
      </c>
      <c r="I3144" s="8" t="s">
        <v>31</v>
      </c>
      <c r="J3144" s="10" t="s">
        <v>24</v>
      </c>
      <c r="K3144" t="str">
        <f>_xlfn.XLOOKUP(A3144,attrition_cleaned!$A:$A,attrition_cleaned!$B:$B,"Missing")</f>
        <v>No</v>
      </c>
      <c r="L3144" s="9"/>
      <c r="M3144">
        <f>_xlfn.XLOOKUP(A3144,compensation_cleaned!$A:$A,compensation_cleaned!$B:$B,"Missing")</f>
        <v>1088023</v>
      </c>
      <c r="N3144">
        <f>_xlfn.XLOOKUP(A3144,compensation_cleaned!$A:$A,compensation_cleaned!$C:$C,"Missing")</f>
        <v>110967</v>
      </c>
      <c r="O3144" t="str">
        <f>_xlfn.XLOOKUP(A3144,compensation_cleaned!$A:$A,compensation_cleaned!$D:$D,"Missing")</f>
        <v>L3</v>
      </c>
      <c r="P3144">
        <f>_xlfn.XLOOKUP(A3144,engagement_pivot!$A:$A,engagement_pivot!$B:$B,"Missing")</f>
        <v>4</v>
      </c>
      <c r="Q3144" t="str">
        <f>IF(
  _xlfn.XLOOKUP(A3144, engagement_pivot!A:A, engagement_pivot!C:C, 0) &gt; 0,
  "Yes",
  "No"
)</f>
        <v>Yes</v>
      </c>
      <c r="R3144">
        <f t="shared" si="245"/>
        <v>77</v>
      </c>
      <c r="S3144" t="str">
        <f t="shared" si="246"/>
        <v>37+ months</v>
      </c>
      <c r="T3144">
        <f>_xlfn.XLOOKUP(A3144,performance_pivot!$A:$A,performance_pivot!$B:$B,"Missing")</f>
        <v>3.5</v>
      </c>
      <c r="U3144">
        <f>_xlfn.XLOOKUP(A3144,compensation_cleaned!$A:$A,compensation_cleaned!$F:$F,"Missing")</f>
        <v>1044648.4727722772</v>
      </c>
      <c r="V3144" t="str">
        <f t="shared" si="247"/>
        <v>Above Avg Pay</v>
      </c>
      <c r="W3144" t="str">
        <f t="shared" si="248"/>
        <v>Low/Avg Performer</v>
      </c>
      <c r="Y3144" t="str">
        <f t="shared" si="249"/>
        <v>Overpaid Low Performer</v>
      </c>
    </row>
    <row r="3145" spans="1:25">
      <c r="A3145" s="11" t="s">
        <v>3331</v>
      </c>
      <c r="B3145" s="12" t="s">
        <v>19</v>
      </c>
      <c r="C3145" s="12">
        <v>30</v>
      </c>
      <c r="D3145" s="12" t="s">
        <v>12</v>
      </c>
      <c r="E3145" s="12" t="s">
        <v>13</v>
      </c>
      <c r="F3145" s="12" t="s">
        <v>14</v>
      </c>
      <c r="G3145" s="13">
        <v>43569</v>
      </c>
      <c r="H3145" s="12" t="s">
        <v>185</v>
      </c>
      <c r="I3145" s="12" t="s">
        <v>56</v>
      </c>
      <c r="J3145" s="14" t="s">
        <v>24</v>
      </c>
      <c r="K3145" t="str">
        <f>_xlfn.XLOOKUP(A3145,attrition_cleaned!$A:$A,attrition_cleaned!$B:$B,"Missing")</f>
        <v>No</v>
      </c>
      <c r="L3145" s="13"/>
      <c r="M3145">
        <f>_xlfn.XLOOKUP(A3145,compensation_cleaned!$A:$A,compensation_cleaned!$B:$B,"Missing")</f>
        <v>477781</v>
      </c>
      <c r="N3145">
        <f>_xlfn.XLOOKUP(A3145,compensation_cleaned!$A:$A,compensation_cleaned!$C:$C,"Missing")</f>
        <v>70009</v>
      </c>
      <c r="O3145" t="str">
        <f>_xlfn.XLOOKUP(A3145,compensation_cleaned!$A:$A,compensation_cleaned!$D:$D,"Missing")</f>
        <v>L1</v>
      </c>
      <c r="P3145">
        <f>_xlfn.XLOOKUP(A3145,engagement_pivot!$A:$A,engagement_pivot!$B:$B,"Missing")</f>
        <v>2.5</v>
      </c>
      <c r="Q3145" t="str">
        <f>IF(
  _xlfn.XLOOKUP(A3145, engagement_pivot!A:A, engagement_pivot!C:C, 0) &gt; 0,
  "Yes",
  "No"
)</f>
        <v>Yes</v>
      </c>
      <c r="R3145">
        <f t="shared" si="245"/>
        <v>56</v>
      </c>
      <c r="S3145" t="str">
        <f t="shared" si="246"/>
        <v>37+ months</v>
      </c>
      <c r="T3145">
        <f>_xlfn.XLOOKUP(A3145,performance_pivot!$A:$A,performance_pivot!$B:$B,"Missing")</f>
        <v>4</v>
      </c>
      <c r="U3145">
        <f>_xlfn.XLOOKUP(A3145,compensation_cleaned!$A:$A,compensation_cleaned!$F:$F,"Missing")</f>
        <v>499723.03723404254</v>
      </c>
      <c r="V3145" t="str">
        <f t="shared" si="247"/>
        <v>Below Avg Pay</v>
      </c>
      <c r="W3145" t="str">
        <f t="shared" si="248"/>
        <v>High Performer</v>
      </c>
      <c r="Y3145" t="str">
        <f t="shared" si="249"/>
        <v>Underpaid High Performer</v>
      </c>
    </row>
    <row r="3146" spans="1:25">
      <c r="A3146" s="7" t="s">
        <v>3332</v>
      </c>
      <c r="B3146" s="8" t="s">
        <v>19</v>
      </c>
      <c r="C3146" s="8">
        <v>43</v>
      </c>
      <c r="D3146" s="8" t="s">
        <v>20</v>
      </c>
      <c r="E3146" s="8" t="s">
        <v>37</v>
      </c>
      <c r="F3146" s="8" t="s">
        <v>38</v>
      </c>
      <c r="G3146" s="9">
        <v>44715</v>
      </c>
      <c r="H3146" s="8" t="s">
        <v>128</v>
      </c>
      <c r="I3146" s="8" t="s">
        <v>23</v>
      </c>
      <c r="J3146" s="10" t="s">
        <v>17</v>
      </c>
      <c r="K3146" t="str">
        <f>_xlfn.XLOOKUP(A3146,attrition_cleaned!$A:$A,attrition_cleaned!$B:$B,"Missing")</f>
        <v>Yes</v>
      </c>
      <c r="L3146" s="9">
        <v>46463</v>
      </c>
      <c r="M3146">
        <f>_xlfn.XLOOKUP(A3146,compensation_cleaned!$A:$A,compensation_cleaned!$B:$B,"Missing")</f>
        <v>590240</v>
      </c>
      <c r="N3146">
        <f>_xlfn.XLOOKUP(A3146,compensation_cleaned!$A:$A,compensation_cleaned!$C:$C,"Missing")</f>
        <v>51664</v>
      </c>
      <c r="O3146" t="str">
        <f>_xlfn.XLOOKUP(A3146,compensation_cleaned!$A:$A,compensation_cleaned!$D:$D,"Missing")</f>
        <v>L1</v>
      </c>
      <c r="P3146">
        <f>_xlfn.XLOOKUP(A3146,engagement_pivot!$A:$A,engagement_pivot!$B:$B,"Missing")</f>
        <v>1</v>
      </c>
      <c r="Q3146" t="str">
        <f>IF(
  _xlfn.XLOOKUP(A3146, engagement_pivot!A:A, engagement_pivot!C:C, 0) &gt; 0,
  "Yes",
  "No"
)</f>
        <v>Yes</v>
      </c>
      <c r="R3146">
        <f t="shared" si="245"/>
        <v>57</v>
      </c>
      <c r="S3146" t="str">
        <f t="shared" si="246"/>
        <v>37+ months</v>
      </c>
      <c r="T3146">
        <f>_xlfn.XLOOKUP(A3146,performance_pivot!$A:$A,performance_pivot!$B:$B,"Missing")</f>
        <v>3.25</v>
      </c>
      <c r="U3146">
        <f>_xlfn.XLOOKUP(A3146,compensation_cleaned!$A:$A,compensation_cleaned!$F:$F,"Missing")</f>
        <v>499723.03723404254</v>
      </c>
      <c r="V3146" t="str">
        <f t="shared" si="247"/>
        <v>Above Avg Pay</v>
      </c>
      <c r="W3146" t="str">
        <f t="shared" si="248"/>
        <v>Low/Avg Performer</v>
      </c>
      <c r="Y3146" t="str">
        <f t="shared" si="249"/>
        <v>Overpaid Low Performer</v>
      </c>
    </row>
    <row r="3147" spans="1:25">
      <c r="A3147" s="11" t="s">
        <v>3333</v>
      </c>
      <c r="B3147" s="12" t="s">
        <v>11</v>
      </c>
      <c r="C3147" s="12">
        <v>41</v>
      </c>
      <c r="D3147" s="12" t="s">
        <v>12</v>
      </c>
      <c r="E3147" s="12" t="s">
        <v>13</v>
      </c>
      <c r="F3147" s="12" t="s">
        <v>14</v>
      </c>
      <c r="G3147" s="13">
        <v>43035</v>
      </c>
      <c r="H3147" s="12" t="s">
        <v>22</v>
      </c>
      <c r="I3147" s="12" t="s">
        <v>31</v>
      </c>
      <c r="J3147" s="14" t="s">
        <v>24</v>
      </c>
      <c r="K3147" t="str">
        <f>_xlfn.XLOOKUP(A3147,attrition_cleaned!$A:$A,attrition_cleaned!$B:$B,"Missing")</f>
        <v>Yes</v>
      </c>
      <c r="L3147" s="13">
        <v>43408</v>
      </c>
      <c r="M3147">
        <f>_xlfn.XLOOKUP(A3147,compensation_cleaned!$A:$A,compensation_cleaned!$B:$B,"Missing")</f>
        <v>513742</v>
      </c>
      <c r="N3147">
        <f>_xlfn.XLOOKUP(A3147,compensation_cleaned!$A:$A,compensation_cleaned!$C:$C,"Missing")</f>
        <v>31033</v>
      </c>
      <c r="O3147" t="str">
        <f>_xlfn.XLOOKUP(A3147,compensation_cleaned!$A:$A,compensation_cleaned!$D:$D,"Missing")</f>
        <v>L1</v>
      </c>
      <c r="P3147">
        <f>_xlfn.XLOOKUP(A3147,engagement_pivot!$A:$A,engagement_pivot!$B:$B,"Missing")</f>
        <v>2</v>
      </c>
      <c r="Q3147" t="str">
        <f>IF(
  _xlfn.XLOOKUP(A3147, engagement_pivot!A:A, engagement_pivot!C:C, 0) &gt; 0,
  "Yes",
  "No"
)</f>
        <v>Yes</v>
      </c>
      <c r="R3147">
        <f t="shared" si="245"/>
        <v>12</v>
      </c>
      <c r="S3147" t="str">
        <f t="shared" si="246"/>
        <v>0–12 months</v>
      </c>
      <c r="T3147">
        <f>_xlfn.XLOOKUP(A3147,performance_pivot!$A:$A,performance_pivot!$B:$B,"Missing")</f>
        <v>4</v>
      </c>
      <c r="U3147">
        <f>_xlfn.XLOOKUP(A3147,compensation_cleaned!$A:$A,compensation_cleaned!$F:$F,"Missing")</f>
        <v>499723.03723404254</v>
      </c>
      <c r="V3147" t="str">
        <f t="shared" si="247"/>
        <v>Above Avg Pay</v>
      </c>
      <c r="W3147" t="str">
        <f t="shared" si="248"/>
        <v>High Performer</v>
      </c>
      <c r="Y3147" t="str">
        <f t="shared" si="249"/>
        <v>Well Aligned</v>
      </c>
    </row>
    <row r="3148" spans="1:25">
      <c r="A3148" s="7" t="s">
        <v>3334</v>
      </c>
      <c r="B3148" s="8" t="s">
        <v>11</v>
      </c>
      <c r="C3148" s="8">
        <v>36</v>
      </c>
      <c r="D3148" s="8" t="s">
        <v>12</v>
      </c>
      <c r="E3148" s="8" t="s">
        <v>37</v>
      </c>
      <c r="F3148" s="8" t="s">
        <v>38</v>
      </c>
      <c r="G3148" s="9">
        <v>43429</v>
      </c>
      <c r="H3148" s="8" t="s">
        <v>100</v>
      </c>
      <c r="I3148" s="8" t="s">
        <v>31</v>
      </c>
      <c r="J3148" s="10" t="s">
        <v>24</v>
      </c>
      <c r="K3148" t="str">
        <f>_xlfn.XLOOKUP(A3148,attrition_cleaned!$A:$A,attrition_cleaned!$B:$B,"Missing")</f>
        <v>No</v>
      </c>
      <c r="L3148" s="9"/>
      <c r="M3148">
        <f>_xlfn.XLOOKUP(A3148,compensation_cleaned!$A:$A,compensation_cleaned!$B:$B,"Missing")</f>
        <v>1061049</v>
      </c>
      <c r="N3148">
        <f>_xlfn.XLOOKUP(A3148,compensation_cleaned!$A:$A,compensation_cleaned!$C:$C,"Missing")</f>
        <v>77866</v>
      </c>
      <c r="O3148" t="str">
        <f>_xlfn.XLOOKUP(A3148,compensation_cleaned!$A:$A,compensation_cleaned!$D:$D,"Missing")</f>
        <v>L3</v>
      </c>
      <c r="P3148">
        <f>_xlfn.XLOOKUP(A3148,engagement_pivot!$A:$A,engagement_pivot!$B:$B,"Missing")</f>
        <v>3.3333333333333335</v>
      </c>
      <c r="Q3148" t="str">
        <f>IF(
  _xlfn.XLOOKUP(A3148, engagement_pivot!A:A, engagement_pivot!C:C, 0) &gt; 0,
  "Yes",
  "No"
)</f>
        <v>Yes</v>
      </c>
      <c r="R3148">
        <f t="shared" si="245"/>
        <v>61</v>
      </c>
      <c r="S3148" t="str">
        <f t="shared" si="246"/>
        <v>37+ months</v>
      </c>
      <c r="T3148">
        <f>_xlfn.XLOOKUP(A3148,performance_pivot!$A:$A,performance_pivot!$B:$B,"Missing")</f>
        <v>3.3333333333333335</v>
      </c>
      <c r="U3148">
        <f>_xlfn.XLOOKUP(A3148,compensation_cleaned!$A:$A,compensation_cleaned!$F:$F,"Missing")</f>
        <v>1044648.4727722772</v>
      </c>
      <c r="V3148" t="str">
        <f t="shared" si="247"/>
        <v>Above Avg Pay</v>
      </c>
      <c r="W3148" t="str">
        <f t="shared" si="248"/>
        <v>Low/Avg Performer</v>
      </c>
      <c r="Y3148" t="str">
        <f t="shared" si="249"/>
        <v>Overpaid Low Performer</v>
      </c>
    </row>
    <row r="3149" spans="1:25">
      <c r="A3149" s="11" t="s">
        <v>3335</v>
      </c>
      <c r="B3149" s="12" t="s">
        <v>19</v>
      </c>
      <c r="C3149" s="12">
        <v>36</v>
      </c>
      <c r="D3149" s="12" t="s">
        <v>20</v>
      </c>
      <c r="E3149" s="12" t="s">
        <v>37</v>
      </c>
      <c r="F3149" s="12" t="s">
        <v>43</v>
      </c>
      <c r="G3149" s="13">
        <v>43244</v>
      </c>
      <c r="H3149" s="12" t="s">
        <v>239</v>
      </c>
      <c r="I3149" s="12" t="s">
        <v>45</v>
      </c>
      <c r="J3149" s="14" t="s">
        <v>24</v>
      </c>
      <c r="K3149" t="str">
        <f>_xlfn.XLOOKUP(A3149,attrition_cleaned!$A:$A,attrition_cleaned!$B:$B,"Missing")</f>
        <v>No</v>
      </c>
      <c r="L3149" s="13"/>
      <c r="M3149">
        <f>_xlfn.XLOOKUP(A3149,compensation_cleaned!$A:$A,compensation_cleaned!$B:$B,"Missing")</f>
        <v>1371622</v>
      </c>
      <c r="N3149">
        <f>_xlfn.XLOOKUP(A3149,compensation_cleaned!$A:$A,compensation_cleaned!$C:$C,"Missing")</f>
        <v>154995</v>
      </c>
      <c r="O3149" t="str">
        <f>_xlfn.XLOOKUP(A3149,compensation_cleaned!$A:$A,compensation_cleaned!$D:$D,"Missing")</f>
        <v>L4</v>
      </c>
      <c r="P3149">
        <f>_xlfn.XLOOKUP(A3149,engagement_pivot!$A:$A,engagement_pivot!$B:$B,"Missing")</f>
        <v>2.3333333333333335</v>
      </c>
      <c r="Q3149" t="str">
        <f>IF(
  _xlfn.XLOOKUP(A3149, engagement_pivot!A:A, engagement_pivot!C:C, 0) &gt; 0,
  "Yes",
  "No"
)</f>
        <v>Yes</v>
      </c>
      <c r="R3149">
        <f t="shared" si="245"/>
        <v>67</v>
      </c>
      <c r="S3149" t="str">
        <f t="shared" si="246"/>
        <v>37+ months</v>
      </c>
      <c r="T3149">
        <f>_xlfn.XLOOKUP(A3149,performance_pivot!$A:$A,performance_pivot!$B:$B,"Missing")</f>
        <v>5</v>
      </c>
      <c r="U3149">
        <f>_xlfn.XLOOKUP(A3149,compensation_cleaned!$A:$A,compensation_cleaned!$F:$F,"Missing")</f>
        <v>1044648.4727722772</v>
      </c>
      <c r="V3149" t="str">
        <f t="shared" si="247"/>
        <v>Above Avg Pay</v>
      </c>
      <c r="W3149" t="str">
        <f t="shared" si="248"/>
        <v>High Performer</v>
      </c>
      <c r="Y3149" t="str">
        <f t="shared" si="249"/>
        <v>Well Aligned</v>
      </c>
    </row>
    <row r="3150" spans="1:25">
      <c r="A3150" s="7" t="s">
        <v>3336</v>
      </c>
      <c r="B3150" s="8" t="s">
        <v>19</v>
      </c>
      <c r="C3150" s="8">
        <v>32</v>
      </c>
      <c r="D3150" s="8" t="s">
        <v>12</v>
      </c>
      <c r="E3150" s="8" t="s">
        <v>13</v>
      </c>
      <c r="F3150" s="8" t="s">
        <v>21</v>
      </c>
      <c r="G3150" s="9">
        <v>44283</v>
      </c>
      <c r="H3150" s="8" t="s">
        <v>124</v>
      </c>
      <c r="I3150" s="8" t="s">
        <v>23</v>
      </c>
      <c r="J3150" s="10" t="s">
        <v>24</v>
      </c>
      <c r="K3150" t="str">
        <f>_xlfn.XLOOKUP(A3150,attrition_cleaned!$A:$A,attrition_cleaned!$B:$B,"Missing")</f>
        <v>No</v>
      </c>
      <c r="L3150" s="9"/>
      <c r="M3150">
        <f>_xlfn.XLOOKUP(A3150,compensation_cleaned!$A:$A,compensation_cleaned!$B:$B,"Missing")</f>
        <v>1575065</v>
      </c>
      <c r="N3150">
        <f>_xlfn.XLOOKUP(A3150,compensation_cleaned!$A:$A,compensation_cleaned!$C:$C,"Missing")</f>
        <v>155720</v>
      </c>
      <c r="O3150" t="str">
        <f>_xlfn.XLOOKUP(A3150,compensation_cleaned!$A:$A,compensation_cleaned!$D:$D,"Missing")</f>
        <v>L4</v>
      </c>
      <c r="P3150">
        <f>_xlfn.XLOOKUP(A3150,engagement_pivot!$A:$A,engagement_pivot!$B:$B,"Missing")</f>
        <v>4.333333333333333</v>
      </c>
      <c r="Q3150" t="str">
        <f>IF(
  _xlfn.XLOOKUP(A3150, engagement_pivot!A:A, engagement_pivot!C:C, 0) &gt; 0,
  "Yes",
  "No"
)</f>
        <v>Yes</v>
      </c>
      <c r="R3150">
        <f t="shared" si="245"/>
        <v>33</v>
      </c>
      <c r="S3150" t="str">
        <f t="shared" si="246"/>
        <v>13–36 months</v>
      </c>
      <c r="T3150">
        <f>_xlfn.XLOOKUP(A3150,performance_pivot!$A:$A,performance_pivot!$B:$B,"Missing")</f>
        <v>3</v>
      </c>
      <c r="U3150">
        <f>_xlfn.XLOOKUP(A3150,compensation_cleaned!$A:$A,compensation_cleaned!$F:$F,"Missing")</f>
        <v>1044648.4727722772</v>
      </c>
      <c r="V3150" t="str">
        <f t="shared" si="247"/>
        <v>Above Avg Pay</v>
      </c>
      <c r="W3150" t="str">
        <f t="shared" si="248"/>
        <v>Low/Avg Performer</v>
      </c>
      <c r="Y3150" t="str">
        <f t="shared" si="249"/>
        <v>Overpaid Low Performer</v>
      </c>
    </row>
    <row r="3151" spans="1:25">
      <c r="A3151" s="11" t="s">
        <v>3337</v>
      </c>
      <c r="B3151" s="12" t="s">
        <v>19</v>
      </c>
      <c r="C3151" s="12">
        <v>39</v>
      </c>
      <c r="D3151" s="12" t="s">
        <v>12</v>
      </c>
      <c r="E3151" s="12" t="s">
        <v>49</v>
      </c>
      <c r="F3151" s="12" t="s">
        <v>50</v>
      </c>
      <c r="G3151" s="13">
        <v>45234</v>
      </c>
      <c r="H3151" s="12" t="s">
        <v>105</v>
      </c>
      <c r="I3151" s="12" t="s">
        <v>16</v>
      </c>
      <c r="J3151" s="14" t="s">
        <v>24</v>
      </c>
      <c r="K3151" t="str">
        <f>_xlfn.XLOOKUP(A3151,attrition_cleaned!$A:$A,attrition_cleaned!$B:$B,"Missing")</f>
        <v>No</v>
      </c>
      <c r="L3151" s="13"/>
      <c r="M3151">
        <f>_xlfn.XLOOKUP(A3151,compensation_cleaned!$A:$A,compensation_cleaned!$B:$B,"Missing")</f>
        <v>985077</v>
      </c>
      <c r="N3151">
        <f>_xlfn.XLOOKUP(A3151,compensation_cleaned!$A:$A,compensation_cleaned!$C:$C,"Missing")</f>
        <v>144498</v>
      </c>
      <c r="O3151" t="str">
        <f>_xlfn.XLOOKUP(A3151,compensation_cleaned!$A:$A,compensation_cleaned!$D:$D,"Missing")</f>
        <v>L3</v>
      </c>
      <c r="P3151">
        <f>_xlfn.XLOOKUP(A3151,engagement_pivot!$A:$A,engagement_pivot!$B:$B,"Missing")</f>
        <v>3</v>
      </c>
      <c r="Q3151" t="str">
        <f>IF(
  _xlfn.XLOOKUP(A3151, engagement_pivot!A:A, engagement_pivot!C:C, 0) &gt; 0,
  "Yes",
  "No"
)</f>
        <v>Yes</v>
      </c>
      <c r="R3151">
        <f t="shared" si="245"/>
        <v>1</v>
      </c>
      <c r="S3151" t="str">
        <f t="shared" si="246"/>
        <v>0–12 months</v>
      </c>
      <c r="T3151">
        <f>_xlfn.XLOOKUP(A3151,performance_pivot!$A:$A,performance_pivot!$B:$B,"Missing")</f>
        <v>2</v>
      </c>
      <c r="U3151">
        <f>_xlfn.XLOOKUP(A3151,compensation_cleaned!$A:$A,compensation_cleaned!$F:$F,"Missing")</f>
        <v>1044648.4727722772</v>
      </c>
      <c r="V3151" t="str">
        <f t="shared" si="247"/>
        <v>Below Avg Pay</v>
      </c>
      <c r="W3151" t="str">
        <f t="shared" si="248"/>
        <v>Low/Avg Performer</v>
      </c>
      <c r="Y3151" t="str">
        <f t="shared" si="249"/>
        <v>Low Pay &amp; Low Performance</v>
      </c>
    </row>
    <row r="3152" spans="1:25">
      <c r="A3152" s="7" t="s">
        <v>3338</v>
      </c>
      <c r="B3152" s="8" t="s">
        <v>11</v>
      </c>
      <c r="C3152" s="8">
        <v>31</v>
      </c>
      <c r="D3152" s="8" t="s">
        <v>12</v>
      </c>
      <c r="E3152" s="8" t="s">
        <v>26</v>
      </c>
      <c r="F3152" s="8" t="s">
        <v>27</v>
      </c>
      <c r="G3152" s="9">
        <v>44880</v>
      </c>
      <c r="H3152" s="8" t="s">
        <v>220</v>
      </c>
      <c r="I3152" s="8" t="s">
        <v>70</v>
      </c>
      <c r="J3152" s="10" t="s">
        <v>24</v>
      </c>
      <c r="K3152" t="str">
        <f>_xlfn.XLOOKUP(A3152,attrition_cleaned!$A:$A,attrition_cleaned!$B:$B,"Missing")</f>
        <v>No</v>
      </c>
      <c r="L3152" s="9"/>
      <c r="M3152">
        <f>_xlfn.XLOOKUP(A3152,compensation_cleaned!$A:$A,compensation_cleaned!$B:$B,"Missing")</f>
        <v>1186316</v>
      </c>
      <c r="N3152">
        <f>_xlfn.XLOOKUP(A3152,compensation_cleaned!$A:$A,compensation_cleaned!$C:$C,"Missing")</f>
        <v>172796</v>
      </c>
      <c r="O3152" t="str">
        <f>_xlfn.XLOOKUP(A3152,compensation_cleaned!$A:$A,compensation_cleaned!$D:$D,"Missing")</f>
        <v>L3</v>
      </c>
      <c r="P3152">
        <f>_xlfn.XLOOKUP(A3152,engagement_pivot!$A:$A,engagement_pivot!$B:$B,"Missing")</f>
        <v>2</v>
      </c>
      <c r="Q3152" t="str">
        <f>IF(
  _xlfn.XLOOKUP(A3152, engagement_pivot!A:A, engagement_pivot!C:C, 0) &gt; 0,
  "Yes",
  "No"
)</f>
        <v>Yes</v>
      </c>
      <c r="R3152">
        <f t="shared" si="245"/>
        <v>13</v>
      </c>
      <c r="S3152" t="str">
        <f t="shared" si="246"/>
        <v>13–36 months</v>
      </c>
      <c r="T3152">
        <f>_xlfn.XLOOKUP(A3152,performance_pivot!$A:$A,performance_pivot!$B:$B,"Missing")</f>
        <v>4.5</v>
      </c>
      <c r="U3152">
        <f>_xlfn.XLOOKUP(A3152,compensation_cleaned!$A:$A,compensation_cleaned!$F:$F,"Missing")</f>
        <v>1044648.4727722772</v>
      </c>
      <c r="V3152" t="str">
        <f t="shared" si="247"/>
        <v>Above Avg Pay</v>
      </c>
      <c r="W3152" t="str">
        <f t="shared" si="248"/>
        <v>High Performer</v>
      </c>
      <c r="Y3152" t="str">
        <f t="shared" si="249"/>
        <v>Well Aligned</v>
      </c>
    </row>
    <row r="3153" spans="1:25">
      <c r="A3153" s="11" t="s">
        <v>3339</v>
      </c>
      <c r="B3153" s="12" t="s">
        <v>19</v>
      </c>
      <c r="C3153" s="12">
        <v>40</v>
      </c>
      <c r="D3153" s="12" t="s">
        <v>12</v>
      </c>
      <c r="E3153" s="12" t="s">
        <v>33</v>
      </c>
      <c r="F3153" s="12" t="s">
        <v>112</v>
      </c>
      <c r="G3153" s="13">
        <v>45216</v>
      </c>
      <c r="H3153" s="12" t="s">
        <v>88</v>
      </c>
      <c r="I3153" s="12" t="s">
        <v>16</v>
      </c>
      <c r="J3153" s="14" t="s">
        <v>24</v>
      </c>
      <c r="K3153" t="str">
        <f>_xlfn.XLOOKUP(A3153,attrition_cleaned!$A:$A,attrition_cleaned!$B:$B,"Missing")</f>
        <v>No</v>
      </c>
      <c r="L3153" s="13"/>
      <c r="M3153">
        <f>_xlfn.XLOOKUP(A3153,compensation_cleaned!$A:$A,compensation_cleaned!$B:$B,"Missing")</f>
        <v>865296</v>
      </c>
      <c r="N3153">
        <f>_xlfn.XLOOKUP(A3153,compensation_cleaned!$A:$A,compensation_cleaned!$C:$C,"Missing")</f>
        <v>72804</v>
      </c>
      <c r="O3153" t="str">
        <f>_xlfn.XLOOKUP(A3153,compensation_cleaned!$A:$A,compensation_cleaned!$D:$D,"Missing")</f>
        <v>L2</v>
      </c>
      <c r="P3153">
        <f>_xlfn.XLOOKUP(A3153,engagement_pivot!$A:$A,engagement_pivot!$B:$B,"Missing")</f>
        <v>4</v>
      </c>
      <c r="Q3153" t="str">
        <f>IF(
  _xlfn.XLOOKUP(A3153, engagement_pivot!A:A, engagement_pivot!C:C, 0) &gt; 0,
  "Yes",
  "No"
)</f>
        <v>Yes</v>
      </c>
      <c r="R3153">
        <f t="shared" si="245"/>
        <v>2</v>
      </c>
      <c r="S3153" t="str">
        <f t="shared" si="246"/>
        <v>0–12 months</v>
      </c>
      <c r="T3153">
        <f>_xlfn.XLOOKUP(A3153,performance_pivot!$A:$A,performance_pivot!$B:$B,"Missing")</f>
        <v>3.6666666666666665</v>
      </c>
      <c r="U3153">
        <f>_xlfn.XLOOKUP(A3153,compensation_cleaned!$A:$A,compensation_cleaned!$F:$F,"Missing")</f>
        <v>746435.40070921986</v>
      </c>
      <c r="V3153" t="str">
        <f t="shared" si="247"/>
        <v>Above Avg Pay</v>
      </c>
      <c r="W3153" t="str">
        <f t="shared" si="248"/>
        <v>Low/Avg Performer</v>
      </c>
      <c r="Y3153" t="str">
        <f t="shared" si="249"/>
        <v>Overpaid Low Performer</v>
      </c>
    </row>
    <row r="3154" spans="1:25">
      <c r="A3154" s="7" t="s">
        <v>3340</v>
      </c>
      <c r="B3154" s="8" t="s">
        <v>11</v>
      </c>
      <c r="C3154" s="8">
        <v>35</v>
      </c>
      <c r="D3154" s="8" t="s">
        <v>20</v>
      </c>
      <c r="E3154" s="8" t="s">
        <v>49</v>
      </c>
      <c r="F3154" s="8" t="s">
        <v>68</v>
      </c>
      <c r="G3154" s="9">
        <v>45056</v>
      </c>
      <c r="H3154" s="8" t="s">
        <v>341</v>
      </c>
      <c r="I3154" s="8" t="s">
        <v>16</v>
      </c>
      <c r="J3154" s="10" t="s">
        <v>24</v>
      </c>
      <c r="K3154" t="str">
        <f>_xlfn.XLOOKUP(A3154,attrition_cleaned!$A:$A,attrition_cleaned!$B:$B,"Missing")</f>
        <v>No</v>
      </c>
      <c r="L3154" s="9"/>
      <c r="M3154">
        <f>_xlfn.XLOOKUP(A3154,compensation_cleaned!$A:$A,compensation_cleaned!$B:$B,"Missing")</f>
        <v>575600</v>
      </c>
      <c r="N3154">
        <f>_xlfn.XLOOKUP(A3154,compensation_cleaned!$A:$A,compensation_cleaned!$C:$C,"Missing")</f>
        <v>80673</v>
      </c>
      <c r="O3154" t="str">
        <f>_xlfn.XLOOKUP(A3154,compensation_cleaned!$A:$A,compensation_cleaned!$D:$D,"Missing")</f>
        <v>L1</v>
      </c>
      <c r="P3154">
        <f>_xlfn.XLOOKUP(A3154,engagement_pivot!$A:$A,engagement_pivot!$B:$B,"Missing")</f>
        <v>2</v>
      </c>
      <c r="Q3154" t="str">
        <f>IF(
  _xlfn.XLOOKUP(A3154, engagement_pivot!A:A, engagement_pivot!C:C, 0) &gt; 0,
  "Yes",
  "No"
)</f>
        <v>Yes</v>
      </c>
      <c r="R3154">
        <f t="shared" si="245"/>
        <v>7</v>
      </c>
      <c r="S3154" t="str">
        <f t="shared" si="246"/>
        <v>0–12 months</v>
      </c>
      <c r="T3154">
        <f>_xlfn.XLOOKUP(A3154,performance_pivot!$A:$A,performance_pivot!$B:$B,"Missing")</f>
        <v>4</v>
      </c>
      <c r="U3154">
        <f>_xlfn.XLOOKUP(A3154,compensation_cleaned!$A:$A,compensation_cleaned!$F:$F,"Missing")</f>
        <v>499723.03723404254</v>
      </c>
      <c r="V3154" t="str">
        <f t="shared" si="247"/>
        <v>Above Avg Pay</v>
      </c>
      <c r="W3154" t="str">
        <f t="shared" si="248"/>
        <v>High Performer</v>
      </c>
      <c r="Y3154" t="str">
        <f t="shared" si="249"/>
        <v>Well Aligned</v>
      </c>
    </row>
    <row r="3155" spans="1:25">
      <c r="A3155" s="11" t="s">
        <v>3341</v>
      </c>
      <c r="B3155" s="12" t="s">
        <v>11</v>
      </c>
      <c r="C3155" s="12">
        <v>42</v>
      </c>
      <c r="D3155" s="12" t="s">
        <v>20</v>
      </c>
      <c r="E3155" s="12" t="s">
        <v>49</v>
      </c>
      <c r="F3155" s="12" t="s">
        <v>68</v>
      </c>
      <c r="G3155" s="13">
        <v>44486</v>
      </c>
      <c r="H3155" s="12" t="s">
        <v>98</v>
      </c>
      <c r="I3155" s="12" t="s">
        <v>45</v>
      </c>
      <c r="J3155" s="14" t="s">
        <v>17</v>
      </c>
      <c r="K3155" t="str">
        <f>_xlfn.XLOOKUP(A3155,attrition_cleaned!$A:$A,attrition_cleaned!$B:$B,"Missing")</f>
        <v>Yes</v>
      </c>
      <c r="L3155" s="13">
        <v>46155</v>
      </c>
      <c r="M3155">
        <f>_xlfn.XLOOKUP(A3155,compensation_cleaned!$A:$A,compensation_cleaned!$B:$B,"Missing")</f>
        <v>716832</v>
      </c>
      <c r="N3155">
        <f>_xlfn.XLOOKUP(A3155,compensation_cleaned!$A:$A,compensation_cleaned!$C:$C,"Missing")</f>
        <v>88640</v>
      </c>
      <c r="O3155" t="str">
        <f>_xlfn.XLOOKUP(A3155,compensation_cleaned!$A:$A,compensation_cleaned!$D:$D,"Missing")</f>
        <v>L2</v>
      </c>
      <c r="P3155">
        <f>_xlfn.XLOOKUP(A3155,engagement_pivot!$A:$A,engagement_pivot!$B:$B,"Missing")</f>
        <v>3</v>
      </c>
      <c r="Q3155" t="str">
        <f>IF(
  _xlfn.XLOOKUP(A3155, engagement_pivot!A:A, engagement_pivot!C:C, 0) &gt; 0,
  "Yes",
  "No"
)</f>
        <v>Yes</v>
      </c>
      <c r="R3155">
        <f t="shared" si="245"/>
        <v>54</v>
      </c>
      <c r="S3155" t="str">
        <f t="shared" si="246"/>
        <v>37+ months</v>
      </c>
      <c r="T3155">
        <f>_xlfn.XLOOKUP(A3155,performance_pivot!$A:$A,performance_pivot!$B:$B,"Missing")</f>
        <v>3.25</v>
      </c>
      <c r="U3155">
        <f>_xlfn.XLOOKUP(A3155,compensation_cleaned!$A:$A,compensation_cleaned!$F:$F,"Missing")</f>
        <v>746435.40070921986</v>
      </c>
      <c r="V3155" t="str">
        <f t="shared" si="247"/>
        <v>Below Avg Pay</v>
      </c>
      <c r="W3155" t="str">
        <f t="shared" si="248"/>
        <v>Low/Avg Performer</v>
      </c>
      <c r="Y3155" t="str">
        <f t="shared" si="249"/>
        <v>Low Pay &amp; Low Performance</v>
      </c>
    </row>
    <row r="3156" spans="1:25">
      <c r="A3156" s="7" t="s">
        <v>3342</v>
      </c>
      <c r="B3156" s="8" t="s">
        <v>19</v>
      </c>
      <c r="C3156" s="8">
        <v>40</v>
      </c>
      <c r="D3156" s="8" t="s">
        <v>12</v>
      </c>
      <c r="E3156" s="8" t="s">
        <v>49</v>
      </c>
      <c r="F3156" s="8" t="s">
        <v>68</v>
      </c>
      <c r="G3156" s="9">
        <v>42849</v>
      </c>
      <c r="H3156" s="8" t="s">
        <v>94</v>
      </c>
      <c r="I3156" s="8" t="s">
        <v>45</v>
      </c>
      <c r="J3156" s="10" t="s">
        <v>24</v>
      </c>
      <c r="K3156" t="str">
        <f>_xlfn.XLOOKUP(A3156,attrition_cleaned!$A:$A,attrition_cleaned!$B:$B,"Missing")</f>
        <v>No</v>
      </c>
      <c r="L3156" s="9"/>
      <c r="M3156">
        <f>_xlfn.XLOOKUP(A3156,compensation_cleaned!$A:$A,compensation_cleaned!$B:$B,"Missing")</f>
        <v>636196</v>
      </c>
      <c r="N3156">
        <f>_xlfn.XLOOKUP(A3156,compensation_cleaned!$A:$A,compensation_cleaned!$C:$C,"Missing")</f>
        <v>79667</v>
      </c>
      <c r="O3156" t="str">
        <f>_xlfn.XLOOKUP(A3156,compensation_cleaned!$A:$A,compensation_cleaned!$D:$D,"Missing")</f>
        <v>L2</v>
      </c>
      <c r="P3156">
        <f>_xlfn.XLOOKUP(A3156,engagement_pivot!$A:$A,engagement_pivot!$B:$B,"Missing")</f>
        <v>1</v>
      </c>
      <c r="Q3156" t="str">
        <f>IF(
  _xlfn.XLOOKUP(A3156, engagement_pivot!A:A, engagement_pivot!C:C, 0) &gt; 0,
  "Yes",
  "No"
)</f>
        <v>Yes</v>
      </c>
      <c r="R3156">
        <f t="shared" si="245"/>
        <v>80</v>
      </c>
      <c r="S3156" t="str">
        <f t="shared" si="246"/>
        <v>37+ months</v>
      </c>
      <c r="T3156">
        <f>_xlfn.XLOOKUP(A3156,performance_pivot!$A:$A,performance_pivot!$B:$B,"Missing")</f>
        <v>3</v>
      </c>
      <c r="U3156">
        <f>_xlfn.XLOOKUP(A3156,compensation_cleaned!$A:$A,compensation_cleaned!$F:$F,"Missing")</f>
        <v>746435.40070921986</v>
      </c>
      <c r="V3156" t="str">
        <f t="shared" si="247"/>
        <v>Below Avg Pay</v>
      </c>
      <c r="W3156" t="str">
        <f t="shared" si="248"/>
        <v>Low/Avg Performer</v>
      </c>
      <c r="Y3156" t="str">
        <f t="shared" si="249"/>
        <v>Low Pay &amp; Low Performance</v>
      </c>
    </row>
    <row r="3157" spans="1:25">
      <c r="A3157" s="11" t="s">
        <v>3343</v>
      </c>
      <c r="B3157" s="12" t="s">
        <v>19</v>
      </c>
      <c r="C3157" s="12">
        <v>39</v>
      </c>
      <c r="D3157" s="12" t="s">
        <v>12</v>
      </c>
      <c r="E3157" s="12" t="s">
        <v>37</v>
      </c>
      <c r="F3157" s="12" t="s">
        <v>43</v>
      </c>
      <c r="G3157" s="13">
        <v>43280</v>
      </c>
      <c r="H3157" s="12" t="s">
        <v>356</v>
      </c>
      <c r="I3157" s="12" t="s">
        <v>70</v>
      </c>
      <c r="J3157" s="14" t="s">
        <v>24</v>
      </c>
      <c r="K3157" t="str">
        <f>_xlfn.XLOOKUP(A3157,attrition_cleaned!$A:$A,attrition_cleaned!$B:$B,"Missing")</f>
        <v>No</v>
      </c>
      <c r="L3157" s="13"/>
      <c r="M3157">
        <f>_xlfn.XLOOKUP(A3157,compensation_cleaned!$A:$A,compensation_cleaned!$B:$B,"Missing")</f>
        <v>533621</v>
      </c>
      <c r="N3157">
        <f>_xlfn.XLOOKUP(A3157,compensation_cleaned!$A:$A,compensation_cleaned!$C:$C,"Missing")</f>
        <v>72595</v>
      </c>
      <c r="O3157" t="str">
        <f>_xlfn.XLOOKUP(A3157,compensation_cleaned!$A:$A,compensation_cleaned!$D:$D,"Missing")</f>
        <v>L1</v>
      </c>
      <c r="P3157">
        <f>_xlfn.XLOOKUP(A3157,engagement_pivot!$A:$A,engagement_pivot!$B:$B,"Missing")</f>
        <v>2</v>
      </c>
      <c r="Q3157" t="str">
        <f>IF(
  _xlfn.XLOOKUP(A3157, engagement_pivot!A:A, engagement_pivot!C:C, 0) &gt; 0,
  "Yes",
  "No"
)</f>
        <v>Yes</v>
      </c>
      <c r="R3157">
        <f t="shared" si="245"/>
        <v>66</v>
      </c>
      <c r="S3157" t="str">
        <f t="shared" si="246"/>
        <v>37+ months</v>
      </c>
      <c r="T3157">
        <f>_xlfn.XLOOKUP(A3157,performance_pivot!$A:$A,performance_pivot!$B:$B,"Missing")</f>
        <v>4</v>
      </c>
      <c r="U3157">
        <f>_xlfn.XLOOKUP(A3157,compensation_cleaned!$A:$A,compensation_cleaned!$F:$F,"Missing")</f>
        <v>499723.03723404254</v>
      </c>
      <c r="V3157" t="str">
        <f t="shared" si="247"/>
        <v>Above Avg Pay</v>
      </c>
      <c r="W3157" t="str">
        <f t="shared" si="248"/>
        <v>High Performer</v>
      </c>
      <c r="Y3157" t="str">
        <f t="shared" si="249"/>
        <v>Well Aligned</v>
      </c>
    </row>
    <row r="3158" spans="1:25">
      <c r="A3158" s="7" t="s">
        <v>3344</v>
      </c>
      <c r="B3158" s="8" t="s">
        <v>19</v>
      </c>
      <c r="C3158" s="8">
        <v>24</v>
      </c>
      <c r="D3158" s="8" t="s">
        <v>12</v>
      </c>
      <c r="E3158" s="8" t="s">
        <v>13</v>
      </c>
      <c r="F3158" s="8" t="s">
        <v>14</v>
      </c>
      <c r="G3158" s="9">
        <v>43683</v>
      </c>
      <c r="H3158" s="8" t="s">
        <v>261</v>
      </c>
      <c r="I3158" s="8" t="s">
        <v>31</v>
      </c>
      <c r="J3158" s="10" t="s">
        <v>24</v>
      </c>
      <c r="K3158" t="str">
        <f>_xlfn.XLOOKUP(A3158,attrition_cleaned!$A:$A,attrition_cleaned!$B:$B,"Missing")</f>
        <v>No</v>
      </c>
      <c r="L3158" s="9"/>
      <c r="M3158">
        <f>_xlfn.XLOOKUP(A3158,compensation_cleaned!$A:$A,compensation_cleaned!$B:$B,"Missing")</f>
        <v>980052</v>
      </c>
      <c r="N3158">
        <f>_xlfn.XLOOKUP(A3158,compensation_cleaned!$A:$A,compensation_cleaned!$C:$C,"Missing")</f>
        <v>119029</v>
      </c>
      <c r="O3158" t="str">
        <f>_xlfn.XLOOKUP(A3158,compensation_cleaned!$A:$A,compensation_cleaned!$D:$D,"Missing")</f>
        <v>L3</v>
      </c>
      <c r="P3158">
        <f>_xlfn.XLOOKUP(A3158,engagement_pivot!$A:$A,engagement_pivot!$B:$B,"Missing")</f>
        <v>4</v>
      </c>
      <c r="Q3158" t="str">
        <f>IF(
  _xlfn.XLOOKUP(A3158, engagement_pivot!A:A, engagement_pivot!C:C, 0) &gt; 0,
  "Yes",
  "No"
)</f>
        <v>Yes</v>
      </c>
      <c r="R3158">
        <f t="shared" si="245"/>
        <v>52</v>
      </c>
      <c r="S3158" t="str">
        <f t="shared" si="246"/>
        <v>37+ months</v>
      </c>
      <c r="T3158">
        <f>_xlfn.XLOOKUP(A3158,performance_pivot!$A:$A,performance_pivot!$B:$B,"Missing")</f>
        <v>3.3333333333333335</v>
      </c>
      <c r="U3158">
        <f>_xlfn.XLOOKUP(A3158,compensation_cleaned!$A:$A,compensation_cleaned!$F:$F,"Missing")</f>
        <v>1044648.4727722772</v>
      </c>
      <c r="V3158" t="str">
        <f t="shared" si="247"/>
        <v>Below Avg Pay</v>
      </c>
      <c r="W3158" t="str">
        <f t="shared" si="248"/>
        <v>Low/Avg Performer</v>
      </c>
      <c r="Y3158" t="str">
        <f t="shared" si="249"/>
        <v>Low Pay &amp; Low Performance</v>
      </c>
    </row>
    <row r="3159" spans="1:25">
      <c r="A3159" s="11" t="s">
        <v>3345</v>
      </c>
      <c r="B3159" s="12" t="s">
        <v>19</v>
      </c>
      <c r="C3159" s="12">
        <v>41</v>
      </c>
      <c r="D3159" s="12" t="s">
        <v>20</v>
      </c>
      <c r="E3159" s="12" t="s">
        <v>49</v>
      </c>
      <c r="F3159" s="12" t="s">
        <v>50</v>
      </c>
      <c r="G3159" s="13">
        <v>44203</v>
      </c>
      <c r="H3159" s="12" t="s">
        <v>308</v>
      </c>
      <c r="I3159" s="12" t="s">
        <v>56</v>
      </c>
      <c r="J3159" s="14" t="s">
        <v>24</v>
      </c>
      <c r="K3159" t="str">
        <f>_xlfn.XLOOKUP(A3159,attrition_cleaned!$A:$A,attrition_cleaned!$B:$B,"Missing")</f>
        <v>No</v>
      </c>
      <c r="L3159" s="13"/>
      <c r="M3159">
        <f>_xlfn.XLOOKUP(A3159,compensation_cleaned!$A:$A,compensation_cleaned!$B:$B,"Missing")</f>
        <v>719933</v>
      </c>
      <c r="N3159">
        <f>_xlfn.XLOOKUP(A3159,compensation_cleaned!$A:$A,compensation_cleaned!$C:$C,"Missing")</f>
        <v>75690</v>
      </c>
      <c r="O3159" t="str">
        <f>_xlfn.XLOOKUP(A3159,compensation_cleaned!$A:$A,compensation_cleaned!$D:$D,"Missing")</f>
        <v>L2</v>
      </c>
      <c r="P3159">
        <f>_xlfn.XLOOKUP(A3159,engagement_pivot!$A:$A,engagement_pivot!$B:$B,"Missing")</f>
        <v>1</v>
      </c>
      <c r="Q3159" t="str">
        <f>IF(
  _xlfn.XLOOKUP(A3159, engagement_pivot!A:A, engagement_pivot!C:C, 0) &gt; 0,
  "Yes",
  "No"
)</f>
        <v>Yes</v>
      </c>
      <c r="R3159">
        <f t="shared" si="245"/>
        <v>35</v>
      </c>
      <c r="S3159" t="str">
        <f t="shared" si="246"/>
        <v>13–36 months</v>
      </c>
      <c r="T3159">
        <f>_xlfn.XLOOKUP(A3159,performance_pivot!$A:$A,performance_pivot!$B:$B,"Missing")</f>
        <v>3.3333333333333335</v>
      </c>
      <c r="U3159">
        <f>_xlfn.XLOOKUP(A3159,compensation_cleaned!$A:$A,compensation_cleaned!$F:$F,"Missing")</f>
        <v>746435.40070921986</v>
      </c>
      <c r="V3159" t="str">
        <f t="shared" si="247"/>
        <v>Below Avg Pay</v>
      </c>
      <c r="W3159" t="str">
        <f t="shared" si="248"/>
        <v>Low/Avg Performer</v>
      </c>
      <c r="Y3159" t="str">
        <f t="shared" si="249"/>
        <v>Low Pay &amp; Low Performance</v>
      </c>
    </row>
    <row r="3160" spans="1:25">
      <c r="A3160" s="7" t="s">
        <v>3346</v>
      </c>
      <c r="B3160" s="8" t="s">
        <v>11</v>
      </c>
      <c r="C3160" s="8">
        <v>27</v>
      </c>
      <c r="D3160" s="8" t="s">
        <v>12</v>
      </c>
      <c r="E3160" s="8" t="s">
        <v>37</v>
      </c>
      <c r="F3160" s="8" t="s">
        <v>38</v>
      </c>
      <c r="G3160" s="9">
        <v>43812</v>
      </c>
      <c r="H3160" s="8" t="s">
        <v>105</v>
      </c>
      <c r="I3160" s="8" t="s">
        <v>45</v>
      </c>
      <c r="J3160" s="10" t="s">
        <v>24</v>
      </c>
      <c r="K3160" t="str">
        <f>_xlfn.XLOOKUP(A3160,attrition_cleaned!$A:$A,attrition_cleaned!$B:$B,"Missing")</f>
        <v>No</v>
      </c>
      <c r="L3160" s="9"/>
      <c r="M3160">
        <f>_xlfn.XLOOKUP(A3160,compensation_cleaned!$A:$A,compensation_cleaned!$B:$B,"Missing")</f>
        <v>598386</v>
      </c>
      <c r="N3160">
        <f>_xlfn.XLOOKUP(A3160,compensation_cleaned!$A:$A,compensation_cleaned!$C:$C,"Missing")</f>
        <v>89741</v>
      </c>
      <c r="O3160" t="str">
        <f>_xlfn.XLOOKUP(A3160,compensation_cleaned!$A:$A,compensation_cleaned!$D:$D,"Missing")</f>
        <v>L1</v>
      </c>
      <c r="P3160">
        <f>_xlfn.XLOOKUP(A3160,engagement_pivot!$A:$A,engagement_pivot!$B:$B,"Missing")</f>
        <v>3</v>
      </c>
      <c r="Q3160" t="str">
        <f>IF(
  _xlfn.XLOOKUP(A3160, engagement_pivot!A:A, engagement_pivot!C:C, 0) &gt; 0,
  "Yes",
  "No"
)</f>
        <v>Yes</v>
      </c>
      <c r="R3160">
        <f t="shared" si="245"/>
        <v>48</v>
      </c>
      <c r="S3160" t="str">
        <f t="shared" si="246"/>
        <v>37+ months</v>
      </c>
      <c r="T3160">
        <f>_xlfn.XLOOKUP(A3160,performance_pivot!$A:$A,performance_pivot!$B:$B,"Missing")</f>
        <v>3</v>
      </c>
      <c r="U3160">
        <f>_xlfn.XLOOKUP(A3160,compensation_cleaned!$A:$A,compensation_cleaned!$F:$F,"Missing")</f>
        <v>499723.03723404254</v>
      </c>
      <c r="V3160" t="str">
        <f t="shared" si="247"/>
        <v>Above Avg Pay</v>
      </c>
      <c r="W3160" t="str">
        <f t="shared" si="248"/>
        <v>Low/Avg Performer</v>
      </c>
      <c r="Y3160" t="str">
        <f t="shared" si="249"/>
        <v>Overpaid Low Performer</v>
      </c>
    </row>
    <row r="3161" spans="1:25">
      <c r="A3161" s="11" t="s">
        <v>3347</v>
      </c>
      <c r="B3161" s="12" t="s">
        <v>19</v>
      </c>
      <c r="C3161" s="12">
        <v>34</v>
      </c>
      <c r="D3161" s="12" t="s">
        <v>12</v>
      </c>
      <c r="E3161" s="12" t="s">
        <v>26</v>
      </c>
      <c r="F3161" s="12" t="s">
        <v>27</v>
      </c>
      <c r="G3161" s="13">
        <v>44684</v>
      </c>
      <c r="H3161" s="12" t="s">
        <v>140</v>
      </c>
      <c r="I3161" s="12" t="s">
        <v>70</v>
      </c>
      <c r="J3161" s="14" t="s">
        <v>24</v>
      </c>
      <c r="K3161" t="str">
        <f>_xlfn.XLOOKUP(A3161,attrition_cleaned!$A:$A,attrition_cleaned!$B:$B,"Missing")</f>
        <v>Yes</v>
      </c>
      <c r="L3161" s="13">
        <v>46474</v>
      </c>
      <c r="M3161">
        <f>_xlfn.XLOOKUP(A3161,compensation_cleaned!$A:$A,compensation_cleaned!$B:$B,"Missing")</f>
        <v>625926</v>
      </c>
      <c r="N3161">
        <f>_xlfn.XLOOKUP(A3161,compensation_cleaned!$A:$A,compensation_cleaned!$C:$C,"Missing")</f>
        <v>50688</v>
      </c>
      <c r="O3161" t="str">
        <f>_xlfn.XLOOKUP(A3161,compensation_cleaned!$A:$A,compensation_cleaned!$D:$D,"Missing")</f>
        <v>L2</v>
      </c>
      <c r="P3161">
        <f>_xlfn.XLOOKUP(A3161,engagement_pivot!$A:$A,engagement_pivot!$B:$B,"Missing")</f>
        <v>3.6666666666666665</v>
      </c>
      <c r="Q3161" t="str">
        <f>IF(
  _xlfn.XLOOKUP(A3161, engagement_pivot!A:A, engagement_pivot!C:C, 0) &gt; 0,
  "Yes",
  "No"
)</f>
        <v>Yes</v>
      </c>
      <c r="R3161">
        <f t="shared" si="245"/>
        <v>58</v>
      </c>
      <c r="S3161" t="str">
        <f t="shared" si="246"/>
        <v>37+ months</v>
      </c>
      <c r="T3161">
        <f>_xlfn.XLOOKUP(A3161,performance_pivot!$A:$A,performance_pivot!$B:$B,"Missing")</f>
        <v>5</v>
      </c>
      <c r="U3161">
        <f>_xlfn.XLOOKUP(A3161,compensation_cleaned!$A:$A,compensation_cleaned!$F:$F,"Missing")</f>
        <v>746435.40070921986</v>
      </c>
      <c r="V3161" t="str">
        <f t="shared" si="247"/>
        <v>Below Avg Pay</v>
      </c>
      <c r="W3161" t="str">
        <f t="shared" si="248"/>
        <v>High Performer</v>
      </c>
      <c r="Y3161" t="str">
        <f t="shared" si="249"/>
        <v>Underpaid High Performer</v>
      </c>
    </row>
    <row r="3162" spans="1:25">
      <c r="A3162" s="7" t="s">
        <v>3348</v>
      </c>
      <c r="B3162" s="8" t="s">
        <v>19</v>
      </c>
      <c r="C3162" s="8">
        <v>32</v>
      </c>
      <c r="D3162" s="8" t="s">
        <v>12</v>
      </c>
      <c r="E3162" s="8" t="s">
        <v>13</v>
      </c>
      <c r="F3162" s="8" t="s">
        <v>21</v>
      </c>
      <c r="G3162" s="9">
        <v>43369</v>
      </c>
      <c r="H3162" s="8" t="s">
        <v>153</v>
      </c>
      <c r="I3162" s="8" t="s">
        <v>70</v>
      </c>
      <c r="J3162" s="10" t="s">
        <v>24</v>
      </c>
      <c r="K3162" t="str">
        <f>_xlfn.XLOOKUP(A3162,attrition_cleaned!$A:$A,attrition_cleaned!$B:$B,"Missing")</f>
        <v>Yes</v>
      </c>
      <c r="L3162" s="9">
        <v>44169</v>
      </c>
      <c r="M3162">
        <f>_xlfn.XLOOKUP(A3162,compensation_cleaned!$A:$A,compensation_cleaned!$B:$B,"Missing")</f>
        <v>585490</v>
      </c>
      <c r="N3162">
        <f>_xlfn.XLOOKUP(A3162,compensation_cleaned!$A:$A,compensation_cleaned!$C:$C,"Missing")</f>
        <v>55795</v>
      </c>
      <c r="O3162" t="str">
        <f>_xlfn.XLOOKUP(A3162,compensation_cleaned!$A:$A,compensation_cleaned!$D:$D,"Missing")</f>
        <v>L1</v>
      </c>
      <c r="P3162">
        <f>_xlfn.XLOOKUP(A3162,engagement_pivot!$A:$A,engagement_pivot!$B:$B,"Missing")</f>
        <v>1.5</v>
      </c>
      <c r="Q3162" t="str">
        <f>IF(
  _xlfn.XLOOKUP(A3162, engagement_pivot!A:A, engagement_pivot!C:C, 0) &gt; 0,
  "Yes",
  "No"
)</f>
        <v>Yes</v>
      </c>
      <c r="R3162">
        <f t="shared" si="245"/>
        <v>26</v>
      </c>
      <c r="S3162" t="str">
        <f t="shared" si="246"/>
        <v>13–36 months</v>
      </c>
      <c r="T3162">
        <f>_xlfn.XLOOKUP(A3162,performance_pivot!$A:$A,performance_pivot!$B:$B,"Missing")</f>
        <v>3.75</v>
      </c>
      <c r="U3162">
        <f>_xlfn.XLOOKUP(A3162,compensation_cleaned!$A:$A,compensation_cleaned!$F:$F,"Missing")</f>
        <v>499723.03723404254</v>
      </c>
      <c r="V3162" t="str">
        <f t="shared" si="247"/>
        <v>Above Avg Pay</v>
      </c>
      <c r="W3162" t="str">
        <f t="shared" si="248"/>
        <v>Low/Avg Performer</v>
      </c>
      <c r="Y3162" t="str">
        <f t="shared" si="249"/>
        <v>Overpaid Low Performer</v>
      </c>
    </row>
    <row r="3163" spans="1:25">
      <c r="A3163" s="11" t="s">
        <v>3349</v>
      </c>
      <c r="B3163" s="12" t="s">
        <v>19</v>
      </c>
      <c r="C3163" s="12">
        <v>31</v>
      </c>
      <c r="D3163" s="12" t="s">
        <v>12</v>
      </c>
      <c r="E3163" s="12" t="s">
        <v>33</v>
      </c>
      <c r="F3163" s="12" t="s">
        <v>112</v>
      </c>
      <c r="G3163" s="13">
        <v>42895</v>
      </c>
      <c r="H3163" s="12" t="s">
        <v>364</v>
      </c>
      <c r="I3163" s="12" t="s">
        <v>70</v>
      </c>
      <c r="J3163" s="14" t="s">
        <v>24</v>
      </c>
      <c r="K3163" t="str">
        <f>_xlfn.XLOOKUP(A3163,attrition_cleaned!$A:$A,attrition_cleaned!$B:$B,"Missing")</f>
        <v>No</v>
      </c>
      <c r="L3163" s="13"/>
      <c r="M3163">
        <f>_xlfn.XLOOKUP(A3163,compensation_cleaned!$A:$A,compensation_cleaned!$B:$B,"Missing")</f>
        <v>1948023</v>
      </c>
      <c r="N3163">
        <f>_xlfn.XLOOKUP(A3163,compensation_cleaned!$A:$A,compensation_cleaned!$C:$C,"Missing")</f>
        <v>175445</v>
      </c>
      <c r="O3163" t="str">
        <f>_xlfn.XLOOKUP(A3163,compensation_cleaned!$A:$A,compensation_cleaned!$D:$D,"Missing")</f>
        <v>L5</v>
      </c>
      <c r="P3163">
        <f>_xlfn.XLOOKUP(A3163,engagement_pivot!$A:$A,engagement_pivot!$B:$B,"Missing")</f>
        <v>3</v>
      </c>
      <c r="Q3163" t="str">
        <f>IF(
  _xlfn.XLOOKUP(A3163, engagement_pivot!A:A, engagement_pivot!C:C, 0) &gt; 0,
  "Yes",
  "No"
)</f>
        <v>Yes</v>
      </c>
      <c r="R3163">
        <f t="shared" si="245"/>
        <v>78</v>
      </c>
      <c r="S3163" t="str">
        <f t="shared" si="246"/>
        <v>37+ months</v>
      </c>
      <c r="T3163">
        <f>_xlfn.XLOOKUP(A3163,performance_pivot!$A:$A,performance_pivot!$B:$B,"Missing")</f>
        <v>4</v>
      </c>
      <c r="U3163">
        <f>_xlfn.XLOOKUP(A3163,compensation_cleaned!$A:$A,compensation_cleaned!$F:$F,"Missing")</f>
        <v>1044648.4727722772</v>
      </c>
      <c r="V3163" t="str">
        <f t="shared" si="247"/>
        <v>Above Avg Pay</v>
      </c>
      <c r="W3163" t="str">
        <f t="shared" si="248"/>
        <v>High Performer</v>
      </c>
      <c r="Y3163" t="str">
        <f t="shared" si="249"/>
        <v>Well Aligned</v>
      </c>
    </row>
    <row r="3164" spans="1:25">
      <c r="A3164" s="7" t="s">
        <v>3350</v>
      </c>
      <c r="B3164" s="8" t="s">
        <v>19</v>
      </c>
      <c r="C3164" s="8">
        <v>38</v>
      </c>
      <c r="D3164" s="8" t="s">
        <v>20</v>
      </c>
      <c r="E3164" s="8" t="s">
        <v>37</v>
      </c>
      <c r="F3164" s="8" t="s">
        <v>38</v>
      </c>
      <c r="G3164" s="9">
        <v>43600</v>
      </c>
      <c r="H3164" s="8" t="s">
        <v>84</v>
      </c>
      <c r="I3164" s="8" t="s">
        <v>56</v>
      </c>
      <c r="J3164" s="10" t="s">
        <v>17</v>
      </c>
      <c r="K3164" t="str">
        <f>_xlfn.XLOOKUP(A3164,attrition_cleaned!$A:$A,attrition_cleaned!$B:$B,"Missing")</f>
        <v>Yes</v>
      </c>
      <c r="L3164" s="9">
        <v>44174</v>
      </c>
      <c r="M3164">
        <f>_xlfn.XLOOKUP(A3164,compensation_cleaned!$A:$A,compensation_cleaned!$B:$B,"Missing")</f>
        <v>631260</v>
      </c>
      <c r="N3164">
        <f>_xlfn.XLOOKUP(A3164,compensation_cleaned!$A:$A,compensation_cleaned!$C:$C,"Missing")</f>
        <v>73811</v>
      </c>
      <c r="O3164" t="str">
        <f>_xlfn.XLOOKUP(A3164,compensation_cleaned!$A:$A,compensation_cleaned!$D:$D,"Missing")</f>
        <v>L2</v>
      </c>
      <c r="P3164">
        <f>_xlfn.XLOOKUP(A3164,engagement_pivot!$A:$A,engagement_pivot!$B:$B,"Missing")</f>
        <v>3</v>
      </c>
      <c r="Q3164" t="str">
        <f>IF(
  _xlfn.XLOOKUP(A3164, engagement_pivot!A:A, engagement_pivot!C:C, 0) &gt; 0,
  "Yes",
  "No"
)</f>
        <v>Yes</v>
      </c>
      <c r="R3164">
        <f t="shared" si="245"/>
        <v>18</v>
      </c>
      <c r="S3164" t="str">
        <f t="shared" si="246"/>
        <v>13–36 months</v>
      </c>
      <c r="T3164">
        <f>_xlfn.XLOOKUP(A3164,performance_pivot!$A:$A,performance_pivot!$B:$B,"Missing")</f>
        <v>3</v>
      </c>
      <c r="U3164">
        <f>_xlfn.XLOOKUP(A3164,compensation_cleaned!$A:$A,compensation_cleaned!$F:$F,"Missing")</f>
        <v>746435.40070921986</v>
      </c>
      <c r="V3164" t="str">
        <f t="shared" si="247"/>
        <v>Below Avg Pay</v>
      </c>
      <c r="W3164" t="str">
        <f t="shared" si="248"/>
        <v>Low/Avg Performer</v>
      </c>
      <c r="Y3164" t="str">
        <f t="shared" si="249"/>
        <v>Low Pay &amp; Low Performance</v>
      </c>
    </row>
    <row r="3165" spans="1:25">
      <c r="A3165" s="11" t="s">
        <v>3351</v>
      </c>
      <c r="B3165" s="12" t="s">
        <v>19</v>
      </c>
      <c r="C3165" s="12">
        <v>44</v>
      </c>
      <c r="D3165" s="12" t="s">
        <v>20</v>
      </c>
      <c r="E3165" s="12" t="s">
        <v>13</v>
      </c>
      <c r="F3165" s="12" t="s">
        <v>14</v>
      </c>
      <c r="G3165" s="13">
        <v>45133</v>
      </c>
      <c r="H3165" s="12" t="s">
        <v>203</v>
      </c>
      <c r="I3165" s="12" t="s">
        <v>31</v>
      </c>
      <c r="J3165" s="14" t="s">
        <v>24</v>
      </c>
      <c r="K3165" t="str">
        <f>_xlfn.XLOOKUP(A3165,attrition_cleaned!$A:$A,attrition_cleaned!$B:$B,"Missing")</f>
        <v>No</v>
      </c>
      <c r="L3165" s="13"/>
      <c r="M3165">
        <f>_xlfn.XLOOKUP(A3165,compensation_cleaned!$A:$A,compensation_cleaned!$B:$B,"Missing")</f>
        <v>830877</v>
      </c>
      <c r="N3165">
        <f>_xlfn.XLOOKUP(A3165,compensation_cleaned!$A:$A,compensation_cleaned!$C:$C,"Missing")</f>
        <v>111468</v>
      </c>
      <c r="O3165" t="str">
        <f>_xlfn.XLOOKUP(A3165,compensation_cleaned!$A:$A,compensation_cleaned!$D:$D,"Missing")</f>
        <v>L2</v>
      </c>
      <c r="P3165">
        <f>_xlfn.XLOOKUP(A3165,engagement_pivot!$A:$A,engagement_pivot!$B:$B,"Missing")</f>
        <v>3.5</v>
      </c>
      <c r="Q3165" t="str">
        <f>IF(
  _xlfn.XLOOKUP(A3165, engagement_pivot!A:A, engagement_pivot!C:C, 0) &gt; 0,
  "Yes",
  "No"
)</f>
        <v>Yes</v>
      </c>
      <c r="R3165">
        <f t="shared" si="245"/>
        <v>5</v>
      </c>
      <c r="S3165" t="str">
        <f t="shared" si="246"/>
        <v>0–12 months</v>
      </c>
      <c r="T3165">
        <f>_xlfn.XLOOKUP(A3165,performance_pivot!$A:$A,performance_pivot!$B:$B,"Missing")</f>
        <v>2.6666666666666665</v>
      </c>
      <c r="U3165">
        <f>_xlfn.XLOOKUP(A3165,compensation_cleaned!$A:$A,compensation_cleaned!$F:$F,"Missing")</f>
        <v>746435.40070921986</v>
      </c>
      <c r="V3165" t="str">
        <f t="shared" si="247"/>
        <v>Above Avg Pay</v>
      </c>
      <c r="W3165" t="str">
        <f t="shared" si="248"/>
        <v>Low/Avg Performer</v>
      </c>
      <c r="Y3165" t="str">
        <f t="shared" si="249"/>
        <v>Overpaid Low Performer</v>
      </c>
    </row>
    <row r="3166" spans="1:25">
      <c r="A3166" s="7" t="s">
        <v>3352</v>
      </c>
      <c r="B3166" s="8" t="s">
        <v>19</v>
      </c>
      <c r="C3166" s="8">
        <v>36</v>
      </c>
      <c r="D3166" s="8" t="s">
        <v>20</v>
      </c>
      <c r="E3166" s="8" t="s">
        <v>33</v>
      </c>
      <c r="F3166" s="8" t="s">
        <v>112</v>
      </c>
      <c r="G3166" s="9">
        <v>43187</v>
      </c>
      <c r="H3166" s="8" t="s">
        <v>626</v>
      </c>
      <c r="I3166" s="8" t="s">
        <v>23</v>
      </c>
      <c r="J3166" s="10" t="s">
        <v>24</v>
      </c>
      <c r="K3166" t="str">
        <f>_xlfn.XLOOKUP(A3166,attrition_cleaned!$A:$A,attrition_cleaned!$B:$B,"Missing")</f>
        <v>No</v>
      </c>
      <c r="L3166" s="9"/>
      <c r="M3166">
        <f>_xlfn.XLOOKUP(A3166,compensation_cleaned!$A:$A,compensation_cleaned!$B:$B,"Missing")</f>
        <v>756979</v>
      </c>
      <c r="N3166">
        <f>_xlfn.XLOOKUP(A3166,compensation_cleaned!$A:$A,compensation_cleaned!$C:$C,"Missing")</f>
        <v>51594</v>
      </c>
      <c r="O3166" t="str">
        <f>_xlfn.XLOOKUP(A3166,compensation_cleaned!$A:$A,compensation_cleaned!$D:$D,"Missing")</f>
        <v>L2</v>
      </c>
      <c r="P3166">
        <f>_xlfn.XLOOKUP(A3166,engagement_pivot!$A:$A,engagement_pivot!$B:$B,"Missing")</f>
        <v>5</v>
      </c>
      <c r="Q3166" t="str">
        <f>IF(
  _xlfn.XLOOKUP(A3166, engagement_pivot!A:A, engagement_pivot!C:C, 0) &gt; 0,
  "Yes",
  "No"
)</f>
        <v>Yes</v>
      </c>
      <c r="R3166">
        <f t="shared" si="245"/>
        <v>69</v>
      </c>
      <c r="S3166" t="str">
        <f t="shared" si="246"/>
        <v>37+ months</v>
      </c>
      <c r="T3166">
        <f>_xlfn.XLOOKUP(A3166,performance_pivot!$A:$A,performance_pivot!$B:$B,"Missing")</f>
        <v>3</v>
      </c>
      <c r="U3166">
        <f>_xlfn.XLOOKUP(A3166,compensation_cleaned!$A:$A,compensation_cleaned!$F:$F,"Missing")</f>
        <v>746435.40070921986</v>
      </c>
      <c r="V3166" t="str">
        <f t="shared" si="247"/>
        <v>Above Avg Pay</v>
      </c>
      <c r="W3166" t="str">
        <f t="shared" si="248"/>
        <v>Low/Avg Performer</v>
      </c>
      <c r="Y3166" t="str">
        <f t="shared" si="249"/>
        <v>Overpaid Low Performer</v>
      </c>
    </row>
    <row r="3167" spans="1:25">
      <c r="A3167" s="11" t="s">
        <v>3353</v>
      </c>
      <c r="B3167" s="12" t="s">
        <v>11</v>
      </c>
      <c r="C3167" s="12">
        <v>32</v>
      </c>
      <c r="D3167" s="12" t="s">
        <v>12</v>
      </c>
      <c r="E3167" s="12" t="s">
        <v>13</v>
      </c>
      <c r="F3167" s="12" t="s">
        <v>14</v>
      </c>
      <c r="G3167" s="13">
        <v>43202</v>
      </c>
      <c r="H3167" s="12" t="s">
        <v>157</v>
      </c>
      <c r="I3167" s="12" t="s">
        <v>16</v>
      </c>
      <c r="J3167" s="14" t="s">
        <v>17</v>
      </c>
      <c r="K3167" t="str">
        <f>_xlfn.XLOOKUP(A3167,attrition_cleaned!$A:$A,attrition_cleaned!$B:$B,"Missing")</f>
        <v>No</v>
      </c>
      <c r="L3167" s="13"/>
      <c r="M3167">
        <f>_xlfn.XLOOKUP(A3167,compensation_cleaned!$A:$A,compensation_cleaned!$B:$B,"Missing")</f>
        <v>1055400</v>
      </c>
      <c r="N3167">
        <f>_xlfn.XLOOKUP(A3167,compensation_cleaned!$A:$A,compensation_cleaned!$C:$C,"Missing")</f>
        <v>76194</v>
      </c>
      <c r="O3167" t="str">
        <f>_xlfn.XLOOKUP(A3167,compensation_cleaned!$A:$A,compensation_cleaned!$D:$D,"Missing")</f>
        <v>L3</v>
      </c>
      <c r="P3167">
        <f>_xlfn.XLOOKUP(A3167,engagement_pivot!$A:$A,engagement_pivot!$B:$B,"Missing")</f>
        <v>2.5</v>
      </c>
      <c r="Q3167" t="str">
        <f>IF(
  _xlfn.XLOOKUP(A3167, engagement_pivot!A:A, engagement_pivot!C:C, 0) &gt; 0,
  "Yes",
  "No"
)</f>
        <v>Yes</v>
      </c>
      <c r="R3167">
        <f t="shared" si="245"/>
        <v>68</v>
      </c>
      <c r="S3167" t="str">
        <f t="shared" si="246"/>
        <v>37+ months</v>
      </c>
      <c r="T3167">
        <f>_xlfn.XLOOKUP(A3167,performance_pivot!$A:$A,performance_pivot!$B:$B,"Missing")</f>
        <v>2.6666666666666665</v>
      </c>
      <c r="U3167">
        <f>_xlfn.XLOOKUP(A3167,compensation_cleaned!$A:$A,compensation_cleaned!$F:$F,"Missing")</f>
        <v>1044648.4727722772</v>
      </c>
      <c r="V3167" t="str">
        <f t="shared" si="247"/>
        <v>Above Avg Pay</v>
      </c>
      <c r="W3167" t="str">
        <f t="shared" si="248"/>
        <v>Low/Avg Performer</v>
      </c>
      <c r="Y3167" t="str">
        <f t="shared" si="249"/>
        <v>Overpaid Low Performer</v>
      </c>
    </row>
    <row r="3168" spans="1:25">
      <c r="A3168" s="7" t="s">
        <v>3354</v>
      </c>
      <c r="B3168" s="8" t="s">
        <v>19</v>
      </c>
      <c r="C3168" s="8">
        <v>25</v>
      </c>
      <c r="D3168" s="8" t="s">
        <v>20</v>
      </c>
      <c r="E3168" s="8" t="s">
        <v>33</v>
      </c>
      <c r="F3168" s="8" t="s">
        <v>34</v>
      </c>
      <c r="G3168" s="9">
        <v>44498</v>
      </c>
      <c r="H3168" s="8" t="s">
        <v>304</v>
      </c>
      <c r="I3168" s="8" t="s">
        <v>45</v>
      </c>
      <c r="J3168" s="10" t="s">
        <v>17</v>
      </c>
      <c r="K3168" t="str">
        <f>_xlfn.XLOOKUP(A3168,attrition_cleaned!$A:$A,attrition_cleaned!$B:$B,"Missing")</f>
        <v>No</v>
      </c>
      <c r="L3168" s="9"/>
      <c r="M3168">
        <f>_xlfn.XLOOKUP(A3168,compensation_cleaned!$A:$A,compensation_cleaned!$B:$B,"Missing")</f>
        <v>1175399</v>
      </c>
      <c r="N3168">
        <f>_xlfn.XLOOKUP(A3168,compensation_cleaned!$A:$A,compensation_cleaned!$C:$C,"Missing")</f>
        <v>83089</v>
      </c>
      <c r="O3168" t="str">
        <f>_xlfn.XLOOKUP(A3168,compensation_cleaned!$A:$A,compensation_cleaned!$D:$D,"Missing")</f>
        <v>L3</v>
      </c>
      <c r="P3168">
        <f>_xlfn.XLOOKUP(A3168,engagement_pivot!$A:$A,engagement_pivot!$B:$B,"Missing")</f>
        <v>3.5</v>
      </c>
      <c r="Q3168" t="str">
        <f>IF(
  _xlfn.XLOOKUP(A3168, engagement_pivot!A:A, engagement_pivot!C:C, 0) &gt; 0,
  "Yes",
  "No"
)</f>
        <v>Yes</v>
      </c>
      <c r="R3168">
        <f t="shared" si="245"/>
        <v>26</v>
      </c>
      <c r="S3168" t="str">
        <f t="shared" si="246"/>
        <v>13–36 months</v>
      </c>
      <c r="T3168">
        <f>_xlfn.XLOOKUP(A3168,performance_pivot!$A:$A,performance_pivot!$B:$B,"Missing")</f>
        <v>3.5</v>
      </c>
      <c r="U3168">
        <f>_xlfn.XLOOKUP(A3168,compensation_cleaned!$A:$A,compensation_cleaned!$F:$F,"Missing")</f>
        <v>1044648.4727722772</v>
      </c>
      <c r="V3168" t="str">
        <f t="shared" si="247"/>
        <v>Above Avg Pay</v>
      </c>
      <c r="W3168" t="str">
        <f t="shared" si="248"/>
        <v>Low/Avg Performer</v>
      </c>
      <c r="Y3168" t="str">
        <f t="shared" si="249"/>
        <v>Overpaid Low Performer</v>
      </c>
    </row>
    <row r="3169" spans="1:25">
      <c r="A3169" s="11" t="s">
        <v>3355</v>
      </c>
      <c r="B3169" s="12" t="s">
        <v>19</v>
      </c>
      <c r="C3169" s="12">
        <v>29</v>
      </c>
      <c r="D3169" s="12" t="s">
        <v>12</v>
      </c>
      <c r="E3169" s="12" t="s">
        <v>33</v>
      </c>
      <c r="F3169" s="12" t="s">
        <v>34</v>
      </c>
      <c r="G3169" s="13">
        <v>44983</v>
      </c>
      <c r="H3169" s="12" t="s">
        <v>72</v>
      </c>
      <c r="I3169" s="12" t="s">
        <v>23</v>
      </c>
      <c r="J3169" s="14" t="s">
        <v>24</v>
      </c>
      <c r="K3169" t="str">
        <f>_xlfn.XLOOKUP(A3169,attrition_cleaned!$A:$A,attrition_cleaned!$B:$B,"Missing")</f>
        <v>No</v>
      </c>
      <c r="L3169" s="13"/>
      <c r="M3169">
        <f>_xlfn.XLOOKUP(A3169,compensation_cleaned!$A:$A,compensation_cleaned!$B:$B,"Missing")</f>
        <v>720526</v>
      </c>
      <c r="N3169">
        <f>_xlfn.XLOOKUP(A3169,compensation_cleaned!$A:$A,compensation_cleaned!$C:$C,"Missing")</f>
        <v>77553</v>
      </c>
      <c r="O3169" t="str">
        <f>_xlfn.XLOOKUP(A3169,compensation_cleaned!$A:$A,compensation_cleaned!$D:$D,"Missing")</f>
        <v>L2</v>
      </c>
      <c r="P3169">
        <f>_xlfn.XLOOKUP(A3169,engagement_pivot!$A:$A,engagement_pivot!$B:$B,"Missing")</f>
        <v>4</v>
      </c>
      <c r="Q3169" t="str">
        <f>IF(
  _xlfn.XLOOKUP(A3169, engagement_pivot!A:A, engagement_pivot!C:C, 0) &gt; 0,
  "Yes",
  "No"
)</f>
        <v>Yes</v>
      </c>
      <c r="R3169">
        <f t="shared" si="245"/>
        <v>10</v>
      </c>
      <c r="S3169" t="str">
        <f t="shared" si="246"/>
        <v>0–12 months</v>
      </c>
      <c r="T3169">
        <f>_xlfn.XLOOKUP(A3169,performance_pivot!$A:$A,performance_pivot!$B:$B,"Missing")</f>
        <v>5</v>
      </c>
      <c r="U3169">
        <f>_xlfn.XLOOKUP(A3169,compensation_cleaned!$A:$A,compensation_cleaned!$F:$F,"Missing")</f>
        <v>746435.40070921986</v>
      </c>
      <c r="V3169" t="str">
        <f t="shared" si="247"/>
        <v>Below Avg Pay</v>
      </c>
      <c r="W3169" t="str">
        <f t="shared" si="248"/>
        <v>High Performer</v>
      </c>
      <c r="Y3169" t="str">
        <f t="shared" si="249"/>
        <v>Underpaid High Performer</v>
      </c>
    </row>
    <row r="3170" spans="1:25">
      <c r="A3170" s="7" t="s">
        <v>3356</v>
      </c>
      <c r="B3170" s="8" t="s">
        <v>11</v>
      </c>
      <c r="C3170" s="8">
        <v>28</v>
      </c>
      <c r="D3170" s="8" t="s">
        <v>12</v>
      </c>
      <c r="E3170" s="8" t="s">
        <v>33</v>
      </c>
      <c r="F3170" s="8" t="s">
        <v>112</v>
      </c>
      <c r="G3170" s="9">
        <v>44757</v>
      </c>
      <c r="H3170" s="8" t="s">
        <v>30</v>
      </c>
      <c r="I3170" s="8" t="s">
        <v>70</v>
      </c>
      <c r="J3170" s="10" t="s">
        <v>24</v>
      </c>
      <c r="K3170" t="str">
        <f>_xlfn.XLOOKUP(A3170,attrition_cleaned!$A:$A,attrition_cleaned!$B:$B,"Missing")</f>
        <v>No</v>
      </c>
      <c r="L3170" s="9"/>
      <c r="M3170">
        <f>_xlfn.XLOOKUP(A3170,compensation_cleaned!$A:$A,compensation_cleaned!$B:$B,"Missing")</f>
        <v>1148186</v>
      </c>
      <c r="N3170">
        <f>_xlfn.XLOOKUP(A3170,compensation_cleaned!$A:$A,compensation_cleaned!$C:$C,"Missing")</f>
        <v>62298</v>
      </c>
      <c r="O3170" t="str">
        <f>_xlfn.XLOOKUP(A3170,compensation_cleaned!$A:$A,compensation_cleaned!$D:$D,"Missing")</f>
        <v>L3</v>
      </c>
      <c r="P3170">
        <f>_xlfn.XLOOKUP(A3170,engagement_pivot!$A:$A,engagement_pivot!$B:$B,"Missing")</f>
        <v>1</v>
      </c>
      <c r="Q3170" t="str">
        <f>IF(
  _xlfn.XLOOKUP(A3170, engagement_pivot!A:A, engagement_pivot!C:C, 0) &gt; 0,
  "Yes",
  "No"
)</f>
        <v>Yes</v>
      </c>
      <c r="R3170">
        <f t="shared" si="245"/>
        <v>17</v>
      </c>
      <c r="S3170" t="str">
        <f t="shared" si="246"/>
        <v>13–36 months</v>
      </c>
      <c r="T3170">
        <f>_xlfn.XLOOKUP(A3170,performance_pivot!$A:$A,performance_pivot!$B:$B,"Missing")</f>
        <v>2</v>
      </c>
      <c r="U3170">
        <f>_xlfn.XLOOKUP(A3170,compensation_cleaned!$A:$A,compensation_cleaned!$F:$F,"Missing")</f>
        <v>1044648.4727722772</v>
      </c>
      <c r="V3170" t="str">
        <f t="shared" si="247"/>
        <v>Above Avg Pay</v>
      </c>
      <c r="W3170" t="str">
        <f t="shared" si="248"/>
        <v>Low/Avg Performer</v>
      </c>
      <c r="Y3170" t="str">
        <f t="shared" si="249"/>
        <v>Overpaid Low Performer</v>
      </c>
    </row>
    <row r="3171" spans="1:25">
      <c r="A3171" s="11" t="s">
        <v>3357</v>
      </c>
      <c r="B3171" s="12" t="s">
        <v>19</v>
      </c>
      <c r="C3171" s="12">
        <v>23</v>
      </c>
      <c r="D3171" s="12" t="s">
        <v>20</v>
      </c>
      <c r="E3171" s="12" t="s">
        <v>37</v>
      </c>
      <c r="F3171" s="12" t="s">
        <v>43</v>
      </c>
      <c r="G3171" s="13">
        <v>42944</v>
      </c>
      <c r="H3171" s="12" t="s">
        <v>353</v>
      </c>
      <c r="I3171" s="12" t="s">
        <v>23</v>
      </c>
      <c r="J3171" s="14" t="s">
        <v>24</v>
      </c>
      <c r="K3171" t="str">
        <f>_xlfn.XLOOKUP(A3171,attrition_cleaned!$A:$A,attrition_cleaned!$B:$B,"Missing")</f>
        <v>No</v>
      </c>
      <c r="L3171" s="13"/>
      <c r="M3171">
        <f>_xlfn.XLOOKUP(A3171,compensation_cleaned!$A:$A,compensation_cleaned!$B:$B,"Missing")</f>
        <v>736930</v>
      </c>
      <c r="N3171">
        <f>_xlfn.XLOOKUP(A3171,compensation_cleaned!$A:$A,compensation_cleaned!$C:$C,"Missing")</f>
        <v>97432</v>
      </c>
      <c r="O3171" t="str">
        <f>_xlfn.XLOOKUP(A3171,compensation_cleaned!$A:$A,compensation_cleaned!$D:$D,"Missing")</f>
        <v>L2</v>
      </c>
      <c r="P3171">
        <f>_xlfn.XLOOKUP(A3171,engagement_pivot!$A:$A,engagement_pivot!$B:$B,"Missing")</f>
        <v>3</v>
      </c>
      <c r="Q3171" t="str">
        <f>IF(
  _xlfn.XLOOKUP(A3171, engagement_pivot!A:A, engagement_pivot!C:C, 0) &gt; 0,
  "Yes",
  "No"
)</f>
        <v>Yes</v>
      </c>
      <c r="R3171">
        <f t="shared" si="245"/>
        <v>77</v>
      </c>
      <c r="S3171" t="str">
        <f t="shared" si="246"/>
        <v>37+ months</v>
      </c>
      <c r="T3171">
        <f>_xlfn.XLOOKUP(A3171,performance_pivot!$A:$A,performance_pivot!$B:$B,"Missing")</f>
        <v>4.5</v>
      </c>
      <c r="U3171">
        <f>_xlfn.XLOOKUP(A3171,compensation_cleaned!$A:$A,compensation_cleaned!$F:$F,"Missing")</f>
        <v>746435.40070921986</v>
      </c>
      <c r="V3171" t="str">
        <f t="shared" si="247"/>
        <v>Below Avg Pay</v>
      </c>
      <c r="W3171" t="str">
        <f t="shared" si="248"/>
        <v>High Performer</v>
      </c>
      <c r="Y3171" t="str">
        <f t="shared" si="249"/>
        <v>Underpaid High Performer</v>
      </c>
    </row>
    <row r="3172" spans="1:25">
      <c r="A3172" s="7" t="s">
        <v>3358</v>
      </c>
      <c r="B3172" s="8" t="s">
        <v>11</v>
      </c>
      <c r="C3172" s="8">
        <v>32</v>
      </c>
      <c r="D3172" s="8" t="s">
        <v>12</v>
      </c>
      <c r="E3172" s="8" t="s">
        <v>33</v>
      </c>
      <c r="F3172" s="8" t="s">
        <v>112</v>
      </c>
      <c r="G3172" s="9">
        <v>44382</v>
      </c>
      <c r="H3172" s="8" t="s">
        <v>109</v>
      </c>
      <c r="I3172" s="8" t="s">
        <v>45</v>
      </c>
      <c r="J3172" s="10" t="s">
        <v>24</v>
      </c>
      <c r="K3172" t="str">
        <f>_xlfn.XLOOKUP(A3172,attrition_cleaned!$A:$A,attrition_cleaned!$B:$B,"Missing")</f>
        <v>Yes</v>
      </c>
      <c r="L3172" s="9">
        <v>45332</v>
      </c>
      <c r="M3172">
        <f>_xlfn.XLOOKUP(A3172,compensation_cleaned!$A:$A,compensation_cleaned!$B:$B,"Missing")</f>
        <v>784047</v>
      </c>
      <c r="N3172">
        <f>_xlfn.XLOOKUP(A3172,compensation_cleaned!$A:$A,compensation_cleaned!$C:$C,"Missing")</f>
        <v>66831</v>
      </c>
      <c r="O3172" t="str">
        <f>_xlfn.XLOOKUP(A3172,compensation_cleaned!$A:$A,compensation_cleaned!$D:$D,"Missing")</f>
        <v>L2</v>
      </c>
      <c r="P3172">
        <f>_xlfn.XLOOKUP(A3172,engagement_pivot!$A:$A,engagement_pivot!$B:$B,"Missing")</f>
        <v>2.3333333333333335</v>
      </c>
      <c r="Q3172" t="str">
        <f>IF(
  _xlfn.XLOOKUP(A3172, engagement_pivot!A:A, engagement_pivot!C:C, 0) &gt; 0,
  "Yes",
  "No"
)</f>
        <v>Yes</v>
      </c>
      <c r="R3172">
        <f t="shared" si="245"/>
        <v>31</v>
      </c>
      <c r="S3172" t="str">
        <f t="shared" si="246"/>
        <v>13–36 months</v>
      </c>
      <c r="T3172">
        <f>_xlfn.XLOOKUP(A3172,performance_pivot!$A:$A,performance_pivot!$B:$B,"Missing")</f>
        <v>3</v>
      </c>
      <c r="U3172">
        <f>_xlfn.XLOOKUP(A3172,compensation_cleaned!$A:$A,compensation_cleaned!$F:$F,"Missing")</f>
        <v>746435.40070921986</v>
      </c>
      <c r="V3172" t="str">
        <f t="shared" si="247"/>
        <v>Above Avg Pay</v>
      </c>
      <c r="W3172" t="str">
        <f t="shared" si="248"/>
        <v>Low/Avg Performer</v>
      </c>
      <c r="Y3172" t="str">
        <f t="shared" si="249"/>
        <v>Overpaid Low Performer</v>
      </c>
    </row>
    <row r="3173" spans="1:25">
      <c r="A3173" s="11" t="s">
        <v>3359</v>
      </c>
      <c r="B3173" s="12" t="s">
        <v>19</v>
      </c>
      <c r="C3173" s="12">
        <v>23</v>
      </c>
      <c r="D3173" s="12" t="s">
        <v>12</v>
      </c>
      <c r="E3173" s="12" t="s">
        <v>13</v>
      </c>
      <c r="F3173" s="12" t="s">
        <v>21</v>
      </c>
      <c r="G3173" s="13">
        <v>44441</v>
      </c>
      <c r="H3173" s="12" t="s">
        <v>66</v>
      </c>
      <c r="I3173" s="12" t="s">
        <v>56</v>
      </c>
      <c r="J3173" s="14" t="s">
        <v>24</v>
      </c>
      <c r="K3173" t="str">
        <f>_xlfn.XLOOKUP(A3173,attrition_cleaned!$A:$A,attrition_cleaned!$B:$B,"Missing")</f>
        <v>Yes</v>
      </c>
      <c r="L3173" s="13">
        <v>45392</v>
      </c>
      <c r="M3173">
        <f>_xlfn.XLOOKUP(A3173,compensation_cleaned!$A:$A,compensation_cleaned!$B:$B,"Missing")</f>
        <v>1861778</v>
      </c>
      <c r="N3173">
        <f>_xlfn.XLOOKUP(A3173,compensation_cleaned!$A:$A,compensation_cleaned!$C:$C,"Missing")</f>
        <v>169496</v>
      </c>
      <c r="O3173" t="str">
        <f>_xlfn.XLOOKUP(A3173,compensation_cleaned!$A:$A,compensation_cleaned!$D:$D,"Missing")</f>
        <v>L5</v>
      </c>
      <c r="P3173">
        <f>_xlfn.XLOOKUP(A3173,engagement_pivot!$A:$A,engagement_pivot!$B:$B,"Missing")</f>
        <v>5</v>
      </c>
      <c r="Q3173" t="str">
        <f>IF(
  _xlfn.XLOOKUP(A3173, engagement_pivot!A:A, engagement_pivot!C:C, 0) &gt; 0,
  "Yes",
  "No"
)</f>
        <v>Yes</v>
      </c>
      <c r="R3173">
        <f t="shared" si="245"/>
        <v>31</v>
      </c>
      <c r="S3173" t="str">
        <f t="shared" si="246"/>
        <v>13–36 months</v>
      </c>
      <c r="T3173">
        <f>_xlfn.XLOOKUP(A3173,performance_pivot!$A:$A,performance_pivot!$B:$B,"Missing")</f>
        <v>4</v>
      </c>
      <c r="U3173">
        <f>_xlfn.XLOOKUP(A3173,compensation_cleaned!$A:$A,compensation_cleaned!$F:$F,"Missing")</f>
        <v>1044648.4727722772</v>
      </c>
      <c r="V3173" t="str">
        <f t="shared" si="247"/>
        <v>Above Avg Pay</v>
      </c>
      <c r="W3173" t="str">
        <f t="shared" si="248"/>
        <v>High Performer</v>
      </c>
      <c r="Y3173" t="str">
        <f t="shared" si="249"/>
        <v>Well Aligned</v>
      </c>
    </row>
    <row r="3174" spans="1:25">
      <c r="A3174" s="7" t="s">
        <v>3360</v>
      </c>
      <c r="B3174" s="8" t="s">
        <v>19</v>
      </c>
      <c r="C3174" s="8">
        <v>33</v>
      </c>
      <c r="D3174" s="8" t="s">
        <v>20</v>
      </c>
      <c r="E3174" s="8" t="s">
        <v>26</v>
      </c>
      <c r="F3174" s="8" t="s">
        <v>58</v>
      </c>
      <c r="G3174" s="9">
        <v>43829</v>
      </c>
      <c r="H3174" s="8" t="s">
        <v>432</v>
      </c>
      <c r="I3174" s="8" t="s">
        <v>45</v>
      </c>
      <c r="J3174" s="10" t="s">
        <v>24</v>
      </c>
      <c r="K3174" t="str">
        <f>_xlfn.XLOOKUP(A3174,attrition_cleaned!$A:$A,attrition_cleaned!$B:$B,"Missing")</f>
        <v>No</v>
      </c>
      <c r="L3174" s="9"/>
      <c r="M3174">
        <f>_xlfn.XLOOKUP(A3174,compensation_cleaned!$A:$A,compensation_cleaned!$B:$B,"Missing")</f>
        <v>444235</v>
      </c>
      <c r="N3174">
        <f>_xlfn.XLOOKUP(A3174,compensation_cleaned!$A:$A,compensation_cleaned!$C:$C,"Missing")</f>
        <v>41661</v>
      </c>
      <c r="O3174" t="str">
        <f>_xlfn.XLOOKUP(A3174,compensation_cleaned!$A:$A,compensation_cleaned!$D:$D,"Missing")</f>
        <v>L1</v>
      </c>
      <c r="P3174">
        <f>_xlfn.XLOOKUP(A3174,engagement_pivot!$A:$A,engagement_pivot!$B:$B,"Missing")</f>
        <v>3</v>
      </c>
      <c r="Q3174" t="str">
        <f>IF(
  _xlfn.XLOOKUP(A3174, engagement_pivot!A:A, engagement_pivot!C:C, 0) &gt; 0,
  "Yes",
  "No"
)</f>
        <v>Yes</v>
      </c>
      <c r="R3174">
        <f t="shared" si="245"/>
        <v>48</v>
      </c>
      <c r="S3174" t="str">
        <f t="shared" si="246"/>
        <v>37+ months</v>
      </c>
      <c r="T3174">
        <f>_xlfn.XLOOKUP(A3174,performance_pivot!$A:$A,performance_pivot!$B:$B,"Missing")</f>
        <v>3.25</v>
      </c>
      <c r="U3174">
        <f>_xlfn.XLOOKUP(A3174,compensation_cleaned!$A:$A,compensation_cleaned!$F:$F,"Missing")</f>
        <v>499723.03723404254</v>
      </c>
      <c r="V3174" t="str">
        <f t="shared" si="247"/>
        <v>Below Avg Pay</v>
      </c>
      <c r="W3174" t="str">
        <f t="shared" si="248"/>
        <v>Low/Avg Performer</v>
      </c>
      <c r="Y3174" t="str">
        <f t="shared" si="249"/>
        <v>Low Pay &amp; Low Performance</v>
      </c>
    </row>
    <row r="3175" spans="1:25">
      <c r="A3175" s="11" t="s">
        <v>3361</v>
      </c>
      <c r="B3175" s="12" t="s">
        <v>19</v>
      </c>
      <c r="C3175" s="12">
        <v>38</v>
      </c>
      <c r="D3175" s="12" t="s">
        <v>12</v>
      </c>
      <c r="E3175" s="12" t="s">
        <v>13</v>
      </c>
      <c r="F3175" s="12" t="s">
        <v>14</v>
      </c>
      <c r="G3175" s="13">
        <v>42771</v>
      </c>
      <c r="H3175" s="12" t="s">
        <v>131</v>
      </c>
      <c r="I3175" s="12" t="s">
        <v>16</v>
      </c>
      <c r="J3175" s="14" t="s">
        <v>24</v>
      </c>
      <c r="K3175" t="str">
        <f>_xlfn.XLOOKUP(A3175,attrition_cleaned!$A:$A,attrition_cleaned!$B:$B,"Missing")</f>
        <v>Yes</v>
      </c>
      <c r="L3175" s="13">
        <v>44562</v>
      </c>
      <c r="M3175">
        <f>_xlfn.XLOOKUP(A3175,compensation_cleaned!$A:$A,compensation_cleaned!$B:$B,"Missing")</f>
        <v>812447</v>
      </c>
      <c r="N3175">
        <f>_xlfn.XLOOKUP(A3175,compensation_cleaned!$A:$A,compensation_cleaned!$C:$C,"Missing")</f>
        <v>64747</v>
      </c>
      <c r="O3175" t="str">
        <f>_xlfn.XLOOKUP(A3175,compensation_cleaned!$A:$A,compensation_cleaned!$D:$D,"Missing")</f>
        <v>L2</v>
      </c>
      <c r="P3175">
        <f>_xlfn.XLOOKUP(A3175,engagement_pivot!$A:$A,engagement_pivot!$B:$B,"Missing")</f>
        <v>4.333333333333333</v>
      </c>
      <c r="Q3175" t="str">
        <f>IF(
  _xlfn.XLOOKUP(A3175, engagement_pivot!A:A, engagement_pivot!C:C, 0) &gt; 0,
  "Yes",
  "No"
)</f>
        <v>Yes</v>
      </c>
      <c r="R3175">
        <f t="shared" si="245"/>
        <v>58</v>
      </c>
      <c r="S3175" t="str">
        <f t="shared" si="246"/>
        <v>37+ months</v>
      </c>
      <c r="T3175">
        <f>_xlfn.XLOOKUP(A3175,performance_pivot!$A:$A,performance_pivot!$B:$B,"Missing")</f>
        <v>3.6666666666666665</v>
      </c>
      <c r="U3175">
        <f>_xlfn.XLOOKUP(A3175,compensation_cleaned!$A:$A,compensation_cleaned!$F:$F,"Missing")</f>
        <v>746435.40070921986</v>
      </c>
      <c r="V3175" t="str">
        <f t="shared" si="247"/>
        <v>Above Avg Pay</v>
      </c>
      <c r="W3175" t="str">
        <f t="shared" si="248"/>
        <v>Low/Avg Performer</v>
      </c>
      <c r="Y3175" t="str">
        <f t="shared" si="249"/>
        <v>Overpaid Low Performer</v>
      </c>
    </row>
    <row r="3176" spans="1:25">
      <c r="A3176" s="7" t="s">
        <v>3362</v>
      </c>
      <c r="B3176" s="8" t="s">
        <v>19</v>
      </c>
      <c r="C3176" s="8">
        <v>40</v>
      </c>
      <c r="D3176" s="8" t="s">
        <v>12</v>
      </c>
      <c r="E3176" s="8" t="s">
        <v>33</v>
      </c>
      <c r="F3176" s="8" t="s">
        <v>34</v>
      </c>
      <c r="G3176" s="9">
        <v>42934</v>
      </c>
      <c r="H3176" s="8" t="s">
        <v>462</v>
      </c>
      <c r="I3176" s="8" t="s">
        <v>56</v>
      </c>
      <c r="J3176" s="10" t="s">
        <v>24</v>
      </c>
      <c r="K3176" t="str">
        <f>_xlfn.XLOOKUP(A3176,attrition_cleaned!$A:$A,attrition_cleaned!$B:$B,"Missing")</f>
        <v>No</v>
      </c>
      <c r="L3176" s="9"/>
      <c r="M3176">
        <f>_xlfn.XLOOKUP(A3176,compensation_cleaned!$A:$A,compensation_cleaned!$B:$B,"Missing")</f>
        <v>1370998</v>
      </c>
      <c r="N3176">
        <f>_xlfn.XLOOKUP(A3176,compensation_cleaned!$A:$A,compensation_cleaned!$C:$C,"Missing")</f>
        <v>90185</v>
      </c>
      <c r="O3176" t="str">
        <f>_xlfn.XLOOKUP(A3176,compensation_cleaned!$A:$A,compensation_cleaned!$D:$D,"Missing")</f>
        <v>L4</v>
      </c>
      <c r="P3176">
        <f>_xlfn.XLOOKUP(A3176,engagement_pivot!$A:$A,engagement_pivot!$B:$B,"Missing")</f>
        <v>3</v>
      </c>
      <c r="Q3176" t="str">
        <f>IF(
  _xlfn.XLOOKUP(A3176, engagement_pivot!A:A, engagement_pivot!C:C, 0) &gt; 0,
  "Yes",
  "No"
)</f>
        <v>Yes</v>
      </c>
      <c r="R3176">
        <f t="shared" si="245"/>
        <v>77</v>
      </c>
      <c r="S3176" t="str">
        <f t="shared" si="246"/>
        <v>37+ months</v>
      </c>
      <c r="T3176">
        <f>_xlfn.XLOOKUP(A3176,performance_pivot!$A:$A,performance_pivot!$B:$B,"Missing")</f>
        <v>4</v>
      </c>
      <c r="U3176">
        <f>_xlfn.XLOOKUP(A3176,compensation_cleaned!$A:$A,compensation_cleaned!$F:$F,"Missing")</f>
        <v>1044648.4727722772</v>
      </c>
      <c r="V3176" t="str">
        <f t="shared" si="247"/>
        <v>Above Avg Pay</v>
      </c>
      <c r="W3176" t="str">
        <f t="shared" si="248"/>
        <v>High Performer</v>
      </c>
      <c r="Y3176" t="str">
        <f t="shared" si="249"/>
        <v>Well Aligned</v>
      </c>
    </row>
    <row r="3177" spans="1:25">
      <c r="A3177" s="11" t="s">
        <v>3363</v>
      </c>
      <c r="B3177" s="12" t="s">
        <v>19</v>
      </c>
      <c r="C3177" s="12">
        <v>42</v>
      </c>
      <c r="D3177" s="12" t="s">
        <v>20</v>
      </c>
      <c r="E3177" s="12" t="s">
        <v>33</v>
      </c>
      <c r="F3177" s="12" t="s">
        <v>34</v>
      </c>
      <c r="G3177" s="13">
        <v>43203</v>
      </c>
      <c r="H3177" s="12" t="s">
        <v>413</v>
      </c>
      <c r="I3177" s="12" t="s">
        <v>31</v>
      </c>
      <c r="J3177" s="14" t="s">
        <v>17</v>
      </c>
      <c r="K3177" t="str">
        <f>_xlfn.XLOOKUP(A3177,attrition_cleaned!$A:$A,attrition_cleaned!$B:$B,"Missing")</f>
        <v>No</v>
      </c>
      <c r="L3177" s="13"/>
      <c r="M3177">
        <f>_xlfn.XLOOKUP(A3177,compensation_cleaned!$A:$A,compensation_cleaned!$B:$B,"Missing")</f>
        <v>1134499</v>
      </c>
      <c r="N3177">
        <f>_xlfn.XLOOKUP(A3177,compensation_cleaned!$A:$A,compensation_cleaned!$C:$C,"Missing")</f>
        <v>145228</v>
      </c>
      <c r="O3177" t="str">
        <f>_xlfn.XLOOKUP(A3177,compensation_cleaned!$A:$A,compensation_cleaned!$D:$D,"Missing")</f>
        <v>L3</v>
      </c>
      <c r="P3177">
        <f>_xlfn.XLOOKUP(A3177,engagement_pivot!$A:$A,engagement_pivot!$B:$B,"Missing")</f>
        <v>2</v>
      </c>
      <c r="Q3177" t="str">
        <f>IF(
  _xlfn.XLOOKUP(A3177, engagement_pivot!A:A, engagement_pivot!C:C, 0) &gt; 0,
  "Yes",
  "No"
)</f>
        <v>Yes</v>
      </c>
      <c r="R3177">
        <f t="shared" si="245"/>
        <v>68</v>
      </c>
      <c r="S3177" t="str">
        <f t="shared" si="246"/>
        <v>37+ months</v>
      </c>
      <c r="T3177">
        <f>_xlfn.XLOOKUP(A3177,performance_pivot!$A:$A,performance_pivot!$B:$B,"Missing")</f>
        <v>4</v>
      </c>
      <c r="U3177">
        <f>_xlfn.XLOOKUP(A3177,compensation_cleaned!$A:$A,compensation_cleaned!$F:$F,"Missing")</f>
        <v>1044648.4727722772</v>
      </c>
      <c r="V3177" t="str">
        <f t="shared" si="247"/>
        <v>Above Avg Pay</v>
      </c>
      <c r="W3177" t="str">
        <f t="shared" si="248"/>
        <v>High Performer</v>
      </c>
      <c r="Y3177" t="str">
        <f t="shared" si="249"/>
        <v>Well Aligned</v>
      </c>
    </row>
    <row r="3178" spans="1:25">
      <c r="A3178" s="7" t="s">
        <v>3364</v>
      </c>
      <c r="B3178" s="8" t="s">
        <v>11</v>
      </c>
      <c r="C3178" s="8">
        <v>37</v>
      </c>
      <c r="D3178" s="8" t="s">
        <v>12</v>
      </c>
      <c r="E3178" s="8" t="s">
        <v>37</v>
      </c>
      <c r="F3178" s="8" t="s">
        <v>43</v>
      </c>
      <c r="G3178" s="9">
        <v>44368</v>
      </c>
      <c r="H3178" s="8" t="s">
        <v>275</v>
      </c>
      <c r="I3178" s="8" t="s">
        <v>16</v>
      </c>
      <c r="J3178" s="10" t="s">
        <v>17</v>
      </c>
      <c r="K3178" t="str">
        <f>_xlfn.XLOOKUP(A3178,attrition_cleaned!$A:$A,attrition_cleaned!$B:$B,"Missing")</f>
        <v>No</v>
      </c>
      <c r="L3178" s="9"/>
      <c r="M3178">
        <f>_xlfn.XLOOKUP(A3178,compensation_cleaned!$A:$A,compensation_cleaned!$B:$B,"Missing")</f>
        <v>584222</v>
      </c>
      <c r="N3178">
        <f>_xlfn.XLOOKUP(A3178,compensation_cleaned!$A:$A,compensation_cleaned!$C:$C,"Missing")</f>
        <v>33376</v>
      </c>
      <c r="O3178" t="str">
        <f>_xlfn.XLOOKUP(A3178,compensation_cleaned!$A:$A,compensation_cleaned!$D:$D,"Missing")</f>
        <v>L1</v>
      </c>
      <c r="P3178">
        <f>_xlfn.XLOOKUP(A3178,engagement_pivot!$A:$A,engagement_pivot!$B:$B,"Missing")</f>
        <v>3</v>
      </c>
      <c r="Q3178" t="str">
        <f>IF(
  _xlfn.XLOOKUP(A3178, engagement_pivot!A:A, engagement_pivot!C:C, 0) &gt; 0,
  "Yes",
  "No"
)</f>
        <v>Yes</v>
      </c>
      <c r="R3178">
        <f t="shared" si="245"/>
        <v>30</v>
      </c>
      <c r="S3178" t="str">
        <f t="shared" si="246"/>
        <v>13–36 months</v>
      </c>
      <c r="T3178">
        <f>_xlfn.XLOOKUP(A3178,performance_pivot!$A:$A,performance_pivot!$B:$B,"Missing")</f>
        <v>4.333333333333333</v>
      </c>
      <c r="U3178">
        <f>_xlfn.XLOOKUP(A3178,compensation_cleaned!$A:$A,compensation_cleaned!$F:$F,"Missing")</f>
        <v>499723.03723404254</v>
      </c>
      <c r="V3178" t="str">
        <f t="shared" si="247"/>
        <v>Above Avg Pay</v>
      </c>
      <c r="W3178" t="str">
        <f t="shared" si="248"/>
        <v>High Performer</v>
      </c>
      <c r="Y3178" t="str">
        <f t="shared" si="249"/>
        <v>Well Aligned</v>
      </c>
    </row>
    <row r="3179" spans="1:25">
      <c r="A3179" s="11" t="s">
        <v>3365</v>
      </c>
      <c r="B3179" s="12" t="s">
        <v>11</v>
      </c>
      <c r="C3179" s="12">
        <v>25</v>
      </c>
      <c r="D3179" s="12" t="s">
        <v>12</v>
      </c>
      <c r="E3179" s="12" t="s">
        <v>37</v>
      </c>
      <c r="F3179" s="12" t="s">
        <v>43</v>
      </c>
      <c r="G3179" s="13">
        <v>44833</v>
      </c>
      <c r="H3179" s="12" t="s">
        <v>144</v>
      </c>
      <c r="I3179" s="12" t="s">
        <v>45</v>
      </c>
      <c r="J3179" s="14" t="s">
        <v>24</v>
      </c>
      <c r="K3179" t="str">
        <f>_xlfn.XLOOKUP(A3179,attrition_cleaned!$A:$A,attrition_cleaned!$B:$B,"Missing")</f>
        <v>No</v>
      </c>
      <c r="L3179" s="13"/>
      <c r="M3179">
        <f>_xlfn.XLOOKUP(A3179,compensation_cleaned!$A:$A,compensation_cleaned!$B:$B,"Missing")</f>
        <v>433772</v>
      </c>
      <c r="N3179">
        <f>_xlfn.XLOOKUP(A3179,compensation_cleaned!$A:$A,compensation_cleaned!$C:$C,"Missing")</f>
        <v>28732</v>
      </c>
      <c r="O3179" t="str">
        <f>_xlfn.XLOOKUP(A3179,compensation_cleaned!$A:$A,compensation_cleaned!$D:$D,"Missing")</f>
        <v>L1</v>
      </c>
      <c r="P3179">
        <f>_xlfn.XLOOKUP(A3179,engagement_pivot!$A:$A,engagement_pivot!$B:$B,"Missing")</f>
        <v>4.333333333333333</v>
      </c>
      <c r="Q3179" t="str">
        <f>IF(
  _xlfn.XLOOKUP(A3179, engagement_pivot!A:A, engagement_pivot!C:C, 0) &gt; 0,
  "Yes",
  "No"
)</f>
        <v>Yes</v>
      </c>
      <c r="R3179">
        <f t="shared" si="245"/>
        <v>15</v>
      </c>
      <c r="S3179" t="str">
        <f t="shared" si="246"/>
        <v>13–36 months</v>
      </c>
      <c r="T3179">
        <f>_xlfn.XLOOKUP(A3179,performance_pivot!$A:$A,performance_pivot!$B:$B,"Missing")</f>
        <v>4</v>
      </c>
      <c r="U3179">
        <f>_xlfn.XLOOKUP(A3179,compensation_cleaned!$A:$A,compensation_cleaned!$F:$F,"Missing")</f>
        <v>499723.03723404254</v>
      </c>
      <c r="V3179" t="str">
        <f t="shared" si="247"/>
        <v>Below Avg Pay</v>
      </c>
      <c r="W3179" t="str">
        <f t="shared" si="248"/>
        <v>High Performer</v>
      </c>
      <c r="Y3179" t="str">
        <f t="shared" si="249"/>
        <v>Underpaid High Performer</v>
      </c>
    </row>
    <row r="3180" spans="1:25">
      <c r="A3180" s="7" t="s">
        <v>3366</v>
      </c>
      <c r="B3180" s="8" t="s">
        <v>19</v>
      </c>
      <c r="C3180" s="8">
        <v>31</v>
      </c>
      <c r="D3180" s="8" t="s">
        <v>12</v>
      </c>
      <c r="E3180" s="8" t="s">
        <v>37</v>
      </c>
      <c r="F3180" s="8" t="s">
        <v>43</v>
      </c>
      <c r="G3180" s="9">
        <v>43527</v>
      </c>
      <c r="H3180" s="8" t="s">
        <v>60</v>
      </c>
      <c r="I3180" s="8" t="s">
        <v>31</v>
      </c>
      <c r="J3180" s="10" t="s">
        <v>24</v>
      </c>
      <c r="K3180" t="str">
        <f>_xlfn.XLOOKUP(A3180,attrition_cleaned!$A:$A,attrition_cleaned!$B:$B,"Missing")</f>
        <v>No</v>
      </c>
      <c r="L3180" s="9"/>
      <c r="M3180">
        <f>_xlfn.XLOOKUP(A3180,compensation_cleaned!$A:$A,compensation_cleaned!$B:$B,"Missing")</f>
        <v>1293472</v>
      </c>
      <c r="N3180">
        <f>_xlfn.XLOOKUP(A3180,compensation_cleaned!$A:$A,compensation_cleaned!$C:$C,"Missing")</f>
        <v>106577</v>
      </c>
      <c r="O3180" t="str">
        <f>_xlfn.XLOOKUP(A3180,compensation_cleaned!$A:$A,compensation_cleaned!$D:$D,"Missing")</f>
        <v>L4</v>
      </c>
      <c r="P3180">
        <f>_xlfn.XLOOKUP(A3180,engagement_pivot!$A:$A,engagement_pivot!$B:$B,"Missing")</f>
        <v>3</v>
      </c>
      <c r="Q3180" t="str">
        <f>IF(
  _xlfn.XLOOKUP(A3180, engagement_pivot!A:A, engagement_pivot!C:C, 0) &gt; 0,
  "Yes",
  "No"
)</f>
        <v>Yes</v>
      </c>
      <c r="R3180">
        <f t="shared" si="245"/>
        <v>57</v>
      </c>
      <c r="S3180" t="str">
        <f t="shared" si="246"/>
        <v>37+ months</v>
      </c>
      <c r="T3180">
        <f>_xlfn.XLOOKUP(A3180,performance_pivot!$A:$A,performance_pivot!$B:$B,"Missing")</f>
        <v>5</v>
      </c>
      <c r="U3180">
        <f>_xlfn.XLOOKUP(A3180,compensation_cleaned!$A:$A,compensation_cleaned!$F:$F,"Missing")</f>
        <v>1044648.4727722772</v>
      </c>
      <c r="V3180" t="str">
        <f t="shared" si="247"/>
        <v>Above Avg Pay</v>
      </c>
      <c r="W3180" t="str">
        <f t="shared" si="248"/>
        <v>High Performer</v>
      </c>
      <c r="Y3180" t="str">
        <f t="shared" si="249"/>
        <v>Well Aligned</v>
      </c>
    </row>
    <row r="3181" spans="1:25">
      <c r="A3181" s="11" t="s">
        <v>3367</v>
      </c>
      <c r="B3181" s="12" t="s">
        <v>11</v>
      </c>
      <c r="C3181" s="12">
        <v>31</v>
      </c>
      <c r="D3181" s="12" t="s">
        <v>20</v>
      </c>
      <c r="E3181" s="12" t="s">
        <v>13</v>
      </c>
      <c r="F3181" s="12" t="s">
        <v>14</v>
      </c>
      <c r="G3181" s="13">
        <v>45052</v>
      </c>
      <c r="H3181" s="12" t="s">
        <v>244</v>
      </c>
      <c r="I3181" s="12" t="s">
        <v>23</v>
      </c>
      <c r="J3181" s="14" t="s">
        <v>24</v>
      </c>
      <c r="K3181" t="str">
        <f>_xlfn.XLOOKUP(A3181,attrition_cleaned!$A:$A,attrition_cleaned!$B:$B,"Missing")</f>
        <v>No</v>
      </c>
      <c r="L3181" s="13"/>
      <c r="M3181">
        <f>_xlfn.XLOOKUP(A3181,compensation_cleaned!$A:$A,compensation_cleaned!$B:$B,"Missing")</f>
        <v>1550172</v>
      </c>
      <c r="N3181">
        <f>_xlfn.XLOOKUP(A3181,compensation_cleaned!$A:$A,compensation_cleaned!$C:$C,"Missing")</f>
        <v>202111</v>
      </c>
      <c r="O3181" t="str">
        <f>_xlfn.XLOOKUP(A3181,compensation_cleaned!$A:$A,compensation_cleaned!$D:$D,"Missing")</f>
        <v>L4</v>
      </c>
      <c r="P3181">
        <f>_xlfn.XLOOKUP(A3181,engagement_pivot!$A:$A,engagement_pivot!$B:$B,"Missing")</f>
        <v>3</v>
      </c>
      <c r="Q3181" t="str">
        <f>IF(
  _xlfn.XLOOKUP(A3181, engagement_pivot!A:A, engagement_pivot!C:C, 0) &gt; 0,
  "Yes",
  "No"
)</f>
        <v>Yes</v>
      </c>
      <c r="R3181">
        <f t="shared" si="245"/>
        <v>7</v>
      </c>
      <c r="S3181" t="str">
        <f t="shared" si="246"/>
        <v>0–12 months</v>
      </c>
      <c r="T3181">
        <f>_xlfn.XLOOKUP(A3181,performance_pivot!$A:$A,performance_pivot!$B:$B,"Missing")</f>
        <v>3</v>
      </c>
      <c r="U3181">
        <f>_xlfn.XLOOKUP(A3181,compensation_cleaned!$A:$A,compensation_cleaned!$F:$F,"Missing")</f>
        <v>1044648.4727722772</v>
      </c>
      <c r="V3181" t="str">
        <f t="shared" si="247"/>
        <v>Above Avg Pay</v>
      </c>
      <c r="W3181" t="str">
        <f t="shared" si="248"/>
        <v>Low/Avg Performer</v>
      </c>
      <c r="Y3181" t="str">
        <f t="shared" si="249"/>
        <v>Overpaid Low Performer</v>
      </c>
    </row>
    <row r="3182" spans="1:25">
      <c r="A3182" s="7" t="s">
        <v>3368</v>
      </c>
      <c r="B3182" s="8" t="s">
        <v>11</v>
      </c>
      <c r="C3182" s="8">
        <v>34</v>
      </c>
      <c r="D3182" s="8" t="s">
        <v>20</v>
      </c>
      <c r="E3182" s="8" t="s">
        <v>33</v>
      </c>
      <c r="F3182" s="8" t="s">
        <v>34</v>
      </c>
      <c r="G3182" s="9">
        <v>45042</v>
      </c>
      <c r="H3182" s="8" t="s">
        <v>301</v>
      </c>
      <c r="I3182" s="8" t="s">
        <v>16</v>
      </c>
      <c r="J3182" s="10" t="s">
        <v>24</v>
      </c>
      <c r="K3182" t="str">
        <f>_xlfn.XLOOKUP(A3182,attrition_cleaned!$A:$A,attrition_cleaned!$B:$B,"Missing")</f>
        <v>No</v>
      </c>
      <c r="L3182" s="9"/>
      <c r="M3182">
        <f>_xlfn.XLOOKUP(A3182,compensation_cleaned!$A:$A,compensation_cleaned!$B:$B,"Missing")</f>
        <v>613178</v>
      </c>
      <c r="N3182">
        <f>_xlfn.XLOOKUP(A3182,compensation_cleaned!$A:$A,compensation_cleaned!$C:$C,"Missing")</f>
        <v>35700</v>
      </c>
      <c r="O3182" t="str">
        <f>_xlfn.XLOOKUP(A3182,compensation_cleaned!$A:$A,compensation_cleaned!$D:$D,"Missing")</f>
        <v>L2</v>
      </c>
      <c r="P3182">
        <f>_xlfn.XLOOKUP(A3182,engagement_pivot!$A:$A,engagement_pivot!$B:$B,"Missing")</f>
        <v>4.5</v>
      </c>
      <c r="Q3182" t="str">
        <f>IF(
  _xlfn.XLOOKUP(A3182, engagement_pivot!A:A, engagement_pivot!C:C, 0) &gt; 0,
  "Yes",
  "No"
)</f>
        <v>Yes</v>
      </c>
      <c r="R3182">
        <f t="shared" si="245"/>
        <v>8</v>
      </c>
      <c r="S3182" t="str">
        <f t="shared" si="246"/>
        <v>0–12 months</v>
      </c>
      <c r="T3182">
        <f>_xlfn.XLOOKUP(A3182,performance_pivot!$A:$A,performance_pivot!$B:$B,"Missing")</f>
        <v>2</v>
      </c>
      <c r="U3182">
        <f>_xlfn.XLOOKUP(A3182,compensation_cleaned!$A:$A,compensation_cleaned!$F:$F,"Missing")</f>
        <v>746435.40070921986</v>
      </c>
      <c r="V3182" t="str">
        <f t="shared" si="247"/>
        <v>Below Avg Pay</v>
      </c>
      <c r="W3182" t="str">
        <f t="shared" si="248"/>
        <v>Low/Avg Performer</v>
      </c>
      <c r="Y3182" t="str">
        <f t="shared" si="249"/>
        <v>Low Pay &amp; Low Performance</v>
      </c>
    </row>
    <row r="3183" spans="1:25">
      <c r="A3183" s="11" t="s">
        <v>3369</v>
      </c>
      <c r="B3183" s="12" t="s">
        <v>11</v>
      </c>
      <c r="C3183" s="12">
        <v>28</v>
      </c>
      <c r="D3183" s="12" t="s">
        <v>12</v>
      </c>
      <c r="E3183" s="12" t="s">
        <v>49</v>
      </c>
      <c r="F3183" s="12" t="s">
        <v>65</v>
      </c>
      <c r="G3183" s="13">
        <v>45238</v>
      </c>
      <c r="H3183" s="12" t="s">
        <v>135</v>
      </c>
      <c r="I3183" s="12" t="s">
        <v>23</v>
      </c>
      <c r="J3183" s="14" t="s">
        <v>24</v>
      </c>
      <c r="K3183" t="str">
        <f>_xlfn.XLOOKUP(A3183,attrition_cleaned!$A:$A,attrition_cleaned!$B:$B,"Missing")</f>
        <v>No</v>
      </c>
      <c r="L3183" s="13"/>
      <c r="M3183">
        <f>_xlfn.XLOOKUP(A3183,compensation_cleaned!$A:$A,compensation_cleaned!$B:$B,"Missing")</f>
        <v>624623</v>
      </c>
      <c r="N3183">
        <f>_xlfn.XLOOKUP(A3183,compensation_cleaned!$A:$A,compensation_cleaned!$C:$C,"Missing")</f>
        <v>38749</v>
      </c>
      <c r="O3183" t="str">
        <f>_xlfn.XLOOKUP(A3183,compensation_cleaned!$A:$A,compensation_cleaned!$D:$D,"Missing")</f>
        <v>L2</v>
      </c>
      <c r="P3183">
        <f>_xlfn.XLOOKUP(A3183,engagement_pivot!$A:$A,engagement_pivot!$B:$B,"Missing")</f>
        <v>3</v>
      </c>
      <c r="Q3183" t="str">
        <f>IF(
  _xlfn.XLOOKUP(A3183, engagement_pivot!A:A, engagement_pivot!C:C, 0) &gt; 0,
  "Yes",
  "No"
)</f>
        <v>Yes</v>
      </c>
      <c r="R3183">
        <f t="shared" si="245"/>
        <v>1</v>
      </c>
      <c r="S3183" t="str">
        <f t="shared" si="246"/>
        <v>0–12 months</v>
      </c>
      <c r="T3183">
        <f>_xlfn.XLOOKUP(A3183,performance_pivot!$A:$A,performance_pivot!$B:$B,"Missing")</f>
        <v>3</v>
      </c>
      <c r="U3183">
        <f>_xlfn.XLOOKUP(A3183,compensation_cleaned!$A:$A,compensation_cleaned!$F:$F,"Missing")</f>
        <v>746435.40070921986</v>
      </c>
      <c r="V3183" t="str">
        <f t="shared" si="247"/>
        <v>Below Avg Pay</v>
      </c>
      <c r="W3183" t="str">
        <f t="shared" si="248"/>
        <v>Low/Avg Performer</v>
      </c>
      <c r="Y3183" t="str">
        <f t="shared" si="249"/>
        <v>Low Pay &amp; Low Performance</v>
      </c>
    </row>
    <row r="3184" spans="1:25">
      <c r="A3184" s="7" t="s">
        <v>3370</v>
      </c>
      <c r="B3184" s="8" t="s">
        <v>11</v>
      </c>
      <c r="C3184" s="8">
        <v>28</v>
      </c>
      <c r="D3184" s="8" t="s">
        <v>20</v>
      </c>
      <c r="E3184" s="8" t="s">
        <v>26</v>
      </c>
      <c r="F3184" s="8" t="s">
        <v>58</v>
      </c>
      <c r="G3184" s="9">
        <v>44439</v>
      </c>
      <c r="H3184" s="8" t="s">
        <v>398</v>
      </c>
      <c r="I3184" s="8" t="s">
        <v>16</v>
      </c>
      <c r="J3184" s="10" t="s">
        <v>24</v>
      </c>
      <c r="K3184" t="str">
        <f>_xlfn.XLOOKUP(A3184,attrition_cleaned!$A:$A,attrition_cleaned!$B:$B,"Missing")</f>
        <v>No</v>
      </c>
      <c r="L3184" s="9"/>
      <c r="M3184">
        <f>_xlfn.XLOOKUP(A3184,compensation_cleaned!$A:$A,compensation_cleaned!$B:$B,"Missing")</f>
        <v>2018080</v>
      </c>
      <c r="N3184">
        <f>_xlfn.XLOOKUP(A3184,compensation_cleaned!$A:$A,compensation_cleaned!$C:$C,"Missing")</f>
        <v>231055</v>
      </c>
      <c r="O3184" t="str">
        <f>_xlfn.XLOOKUP(A3184,compensation_cleaned!$A:$A,compensation_cleaned!$D:$D,"Missing")</f>
        <v>L5</v>
      </c>
      <c r="P3184">
        <f>_xlfn.XLOOKUP(A3184,engagement_pivot!$A:$A,engagement_pivot!$B:$B,"Missing")</f>
        <v>3</v>
      </c>
      <c r="Q3184" t="str">
        <f>IF(
  _xlfn.XLOOKUP(A3184, engagement_pivot!A:A, engagement_pivot!C:C, 0) &gt; 0,
  "Yes",
  "No"
)</f>
        <v>Yes</v>
      </c>
      <c r="R3184">
        <f t="shared" si="245"/>
        <v>28</v>
      </c>
      <c r="S3184" t="str">
        <f t="shared" si="246"/>
        <v>13–36 months</v>
      </c>
      <c r="T3184">
        <f>_xlfn.XLOOKUP(A3184,performance_pivot!$A:$A,performance_pivot!$B:$B,"Missing")</f>
        <v>4</v>
      </c>
      <c r="U3184">
        <f>_xlfn.XLOOKUP(A3184,compensation_cleaned!$A:$A,compensation_cleaned!$F:$F,"Missing")</f>
        <v>1044648.4727722772</v>
      </c>
      <c r="V3184" t="str">
        <f t="shared" si="247"/>
        <v>Above Avg Pay</v>
      </c>
      <c r="W3184" t="str">
        <f t="shared" si="248"/>
        <v>High Performer</v>
      </c>
      <c r="Y3184" t="str">
        <f t="shared" si="249"/>
        <v>Well Aligned</v>
      </c>
    </row>
    <row r="3185" spans="1:25">
      <c r="A3185" s="11" t="s">
        <v>3371</v>
      </c>
      <c r="B3185" s="12" t="s">
        <v>11</v>
      </c>
      <c r="C3185" s="12">
        <v>37</v>
      </c>
      <c r="D3185" s="12" t="s">
        <v>20</v>
      </c>
      <c r="E3185" s="12" t="s">
        <v>26</v>
      </c>
      <c r="F3185" s="12" t="s">
        <v>58</v>
      </c>
      <c r="G3185" s="13">
        <v>43869</v>
      </c>
      <c r="H3185" s="12" t="s">
        <v>545</v>
      </c>
      <c r="I3185" s="12" t="s">
        <v>70</v>
      </c>
      <c r="J3185" s="14" t="s">
        <v>24</v>
      </c>
      <c r="K3185" t="str">
        <f>_xlfn.XLOOKUP(A3185,attrition_cleaned!$A:$A,attrition_cleaned!$B:$B,"Missing")</f>
        <v>Yes</v>
      </c>
      <c r="L3185" s="13">
        <v>45213</v>
      </c>
      <c r="M3185">
        <f>_xlfn.XLOOKUP(A3185,compensation_cleaned!$A:$A,compensation_cleaned!$B:$B,"Missing")</f>
        <v>1653930</v>
      </c>
      <c r="N3185">
        <f>_xlfn.XLOOKUP(A3185,compensation_cleaned!$A:$A,compensation_cleaned!$C:$C,"Missing")</f>
        <v>148431</v>
      </c>
      <c r="O3185" t="str">
        <f>_xlfn.XLOOKUP(A3185,compensation_cleaned!$A:$A,compensation_cleaned!$D:$D,"Missing")</f>
        <v>L5</v>
      </c>
      <c r="P3185">
        <f>_xlfn.XLOOKUP(A3185,engagement_pivot!$A:$A,engagement_pivot!$B:$B,"Missing")</f>
        <v>2</v>
      </c>
      <c r="Q3185" t="str">
        <f>IF(
  _xlfn.XLOOKUP(A3185, engagement_pivot!A:A, engagement_pivot!C:C, 0) &gt; 0,
  "Yes",
  "No"
)</f>
        <v>Yes</v>
      </c>
      <c r="R3185">
        <f t="shared" si="245"/>
        <v>44</v>
      </c>
      <c r="S3185" t="str">
        <f t="shared" si="246"/>
        <v>37+ months</v>
      </c>
      <c r="T3185">
        <f>_xlfn.XLOOKUP(A3185,performance_pivot!$A:$A,performance_pivot!$B:$B,"Missing")</f>
        <v>4</v>
      </c>
      <c r="U3185">
        <f>_xlfn.XLOOKUP(A3185,compensation_cleaned!$A:$A,compensation_cleaned!$F:$F,"Missing")</f>
        <v>1044648.4727722772</v>
      </c>
      <c r="V3185" t="str">
        <f t="shared" si="247"/>
        <v>Above Avg Pay</v>
      </c>
      <c r="W3185" t="str">
        <f t="shared" si="248"/>
        <v>High Performer</v>
      </c>
      <c r="Y3185" t="str">
        <f t="shared" si="249"/>
        <v>Well Aligned</v>
      </c>
    </row>
    <row r="3186" spans="1:25">
      <c r="A3186" s="7" t="s">
        <v>3372</v>
      </c>
      <c r="B3186" s="8" t="s">
        <v>11</v>
      </c>
      <c r="C3186" s="8">
        <v>44</v>
      </c>
      <c r="D3186" s="8" t="s">
        <v>12</v>
      </c>
      <c r="E3186" s="8" t="s">
        <v>33</v>
      </c>
      <c r="F3186" s="8" t="s">
        <v>34</v>
      </c>
      <c r="G3186" s="9">
        <v>43361</v>
      </c>
      <c r="H3186" s="8" t="s">
        <v>185</v>
      </c>
      <c r="I3186" s="8" t="s">
        <v>45</v>
      </c>
      <c r="J3186" s="10" t="s">
        <v>24</v>
      </c>
      <c r="K3186" t="str">
        <f>_xlfn.XLOOKUP(A3186,attrition_cleaned!$A:$A,attrition_cleaned!$B:$B,"Missing")</f>
        <v>No</v>
      </c>
      <c r="L3186" s="9"/>
      <c r="M3186">
        <f>_xlfn.XLOOKUP(A3186,compensation_cleaned!$A:$A,compensation_cleaned!$B:$B,"Missing")</f>
        <v>883751</v>
      </c>
      <c r="N3186">
        <f>_xlfn.XLOOKUP(A3186,compensation_cleaned!$A:$A,compensation_cleaned!$C:$C,"Missing")</f>
        <v>125127</v>
      </c>
      <c r="O3186" t="str">
        <f>_xlfn.XLOOKUP(A3186,compensation_cleaned!$A:$A,compensation_cleaned!$D:$D,"Missing")</f>
        <v>L2</v>
      </c>
      <c r="P3186">
        <f>_xlfn.XLOOKUP(A3186,engagement_pivot!$A:$A,engagement_pivot!$B:$B,"Missing")</f>
        <v>1</v>
      </c>
      <c r="Q3186" t="str">
        <f>IF(
  _xlfn.XLOOKUP(A3186, engagement_pivot!A:A, engagement_pivot!C:C, 0) &gt; 0,
  "Yes",
  "No"
)</f>
        <v>Yes</v>
      </c>
      <c r="R3186">
        <f t="shared" si="245"/>
        <v>63</v>
      </c>
      <c r="S3186" t="str">
        <f t="shared" si="246"/>
        <v>37+ months</v>
      </c>
      <c r="T3186">
        <f>_xlfn.XLOOKUP(A3186,performance_pivot!$A:$A,performance_pivot!$B:$B,"Missing")</f>
        <v>3.6666666666666665</v>
      </c>
      <c r="U3186">
        <f>_xlfn.XLOOKUP(A3186,compensation_cleaned!$A:$A,compensation_cleaned!$F:$F,"Missing")</f>
        <v>746435.40070921986</v>
      </c>
      <c r="V3186" t="str">
        <f t="shared" si="247"/>
        <v>Above Avg Pay</v>
      </c>
      <c r="W3186" t="str">
        <f t="shared" si="248"/>
        <v>Low/Avg Performer</v>
      </c>
      <c r="Y3186" t="str">
        <f t="shared" si="249"/>
        <v>Overpaid Low Performer</v>
      </c>
    </row>
    <row r="3187" spans="1:25">
      <c r="A3187" s="11" t="s">
        <v>3373</v>
      </c>
      <c r="B3187" s="12" t="s">
        <v>19</v>
      </c>
      <c r="C3187" s="12">
        <v>40</v>
      </c>
      <c r="D3187" s="12" t="s">
        <v>20</v>
      </c>
      <c r="E3187" s="12" t="s">
        <v>33</v>
      </c>
      <c r="F3187" s="12" t="s">
        <v>34</v>
      </c>
      <c r="G3187" s="13">
        <v>43367</v>
      </c>
      <c r="H3187" s="12" t="s">
        <v>44</v>
      </c>
      <c r="I3187" s="12" t="s">
        <v>23</v>
      </c>
      <c r="J3187" s="14" t="s">
        <v>24</v>
      </c>
      <c r="K3187" t="str">
        <f>_xlfn.XLOOKUP(A3187,attrition_cleaned!$A:$A,attrition_cleaned!$B:$B,"Missing")</f>
        <v>No</v>
      </c>
      <c r="L3187" s="13"/>
      <c r="M3187">
        <f>_xlfn.XLOOKUP(A3187,compensation_cleaned!$A:$A,compensation_cleaned!$B:$B,"Missing")</f>
        <v>407203</v>
      </c>
      <c r="N3187">
        <f>_xlfn.XLOOKUP(A3187,compensation_cleaned!$A:$A,compensation_cleaned!$C:$C,"Missing")</f>
        <v>60493</v>
      </c>
      <c r="O3187" t="str">
        <f>_xlfn.XLOOKUP(A3187,compensation_cleaned!$A:$A,compensation_cleaned!$D:$D,"Missing")</f>
        <v>L1</v>
      </c>
      <c r="P3187">
        <f>_xlfn.XLOOKUP(A3187,engagement_pivot!$A:$A,engagement_pivot!$B:$B,"Missing")</f>
        <v>2</v>
      </c>
      <c r="Q3187" t="str">
        <f>IF(
  _xlfn.XLOOKUP(A3187, engagement_pivot!A:A, engagement_pivot!C:C, 0) &gt; 0,
  "Yes",
  "No"
)</f>
        <v>Yes</v>
      </c>
      <c r="R3187">
        <f t="shared" si="245"/>
        <v>63</v>
      </c>
      <c r="S3187" t="str">
        <f t="shared" si="246"/>
        <v>37+ months</v>
      </c>
      <c r="T3187">
        <f>_xlfn.XLOOKUP(A3187,performance_pivot!$A:$A,performance_pivot!$B:$B,"Missing")</f>
        <v>3</v>
      </c>
      <c r="U3187">
        <f>_xlfn.XLOOKUP(A3187,compensation_cleaned!$A:$A,compensation_cleaned!$F:$F,"Missing")</f>
        <v>499723.03723404254</v>
      </c>
      <c r="V3187" t="str">
        <f t="shared" si="247"/>
        <v>Below Avg Pay</v>
      </c>
      <c r="W3187" t="str">
        <f t="shared" si="248"/>
        <v>Low/Avg Performer</v>
      </c>
      <c r="Y3187" t="str">
        <f t="shared" si="249"/>
        <v>Low Pay &amp; Low Performance</v>
      </c>
    </row>
    <row r="3188" spans="1:25">
      <c r="A3188" s="7" t="s">
        <v>3374</v>
      </c>
      <c r="B3188" s="8" t="s">
        <v>11</v>
      </c>
      <c r="C3188" s="8">
        <v>30</v>
      </c>
      <c r="D3188" s="8" t="s">
        <v>12</v>
      </c>
      <c r="E3188" s="8" t="s">
        <v>37</v>
      </c>
      <c r="F3188" s="8" t="s">
        <v>38</v>
      </c>
      <c r="G3188" s="9">
        <v>43883</v>
      </c>
      <c r="H3188" s="8" t="s">
        <v>626</v>
      </c>
      <c r="I3188" s="8" t="s">
        <v>70</v>
      </c>
      <c r="J3188" s="10" t="s">
        <v>24</v>
      </c>
      <c r="K3188" t="str">
        <f>_xlfn.XLOOKUP(A3188,attrition_cleaned!$A:$A,attrition_cleaned!$B:$B,"Missing")</f>
        <v>No</v>
      </c>
      <c r="L3188" s="9"/>
      <c r="M3188">
        <f>_xlfn.XLOOKUP(A3188,compensation_cleaned!$A:$A,compensation_cleaned!$B:$B,"Missing")</f>
        <v>451689</v>
      </c>
      <c r="N3188">
        <f>_xlfn.XLOOKUP(A3188,compensation_cleaned!$A:$A,compensation_cleaned!$C:$C,"Missing")</f>
        <v>64071</v>
      </c>
      <c r="O3188" t="str">
        <f>_xlfn.XLOOKUP(A3188,compensation_cleaned!$A:$A,compensation_cleaned!$D:$D,"Missing")</f>
        <v>L1</v>
      </c>
      <c r="P3188">
        <f>_xlfn.XLOOKUP(A3188,engagement_pivot!$A:$A,engagement_pivot!$B:$B,"Missing")</f>
        <v>2.5</v>
      </c>
      <c r="Q3188" t="str">
        <f>IF(
  _xlfn.XLOOKUP(A3188, engagement_pivot!A:A, engagement_pivot!C:C, 0) &gt; 0,
  "Yes",
  "No"
)</f>
        <v>Yes</v>
      </c>
      <c r="R3188">
        <f t="shared" si="245"/>
        <v>46</v>
      </c>
      <c r="S3188" t="str">
        <f t="shared" si="246"/>
        <v>37+ months</v>
      </c>
      <c r="T3188">
        <f>_xlfn.XLOOKUP(A3188,performance_pivot!$A:$A,performance_pivot!$B:$B,"Missing")</f>
        <v>3.3333333333333335</v>
      </c>
      <c r="U3188">
        <f>_xlfn.XLOOKUP(A3188,compensation_cleaned!$A:$A,compensation_cleaned!$F:$F,"Missing")</f>
        <v>499723.03723404254</v>
      </c>
      <c r="V3188" t="str">
        <f t="shared" si="247"/>
        <v>Below Avg Pay</v>
      </c>
      <c r="W3188" t="str">
        <f t="shared" si="248"/>
        <v>Low/Avg Performer</v>
      </c>
      <c r="Y3188" t="str">
        <f t="shared" si="249"/>
        <v>Low Pay &amp; Low Performance</v>
      </c>
    </row>
    <row r="3189" spans="1:25">
      <c r="A3189" s="11" t="s">
        <v>3375</v>
      </c>
      <c r="B3189" s="12" t="s">
        <v>11</v>
      </c>
      <c r="C3189" s="12">
        <v>39</v>
      </c>
      <c r="D3189" s="12" t="s">
        <v>12</v>
      </c>
      <c r="E3189" s="12" t="s">
        <v>13</v>
      </c>
      <c r="F3189" s="12" t="s">
        <v>14</v>
      </c>
      <c r="G3189" s="13">
        <v>45047</v>
      </c>
      <c r="H3189" s="12" t="s">
        <v>229</v>
      </c>
      <c r="I3189" s="12" t="s">
        <v>45</v>
      </c>
      <c r="J3189" s="14" t="s">
        <v>24</v>
      </c>
      <c r="K3189" t="str">
        <f>_xlfn.XLOOKUP(A3189,attrition_cleaned!$A:$A,attrition_cleaned!$B:$B,"Missing")</f>
        <v>No</v>
      </c>
      <c r="L3189" s="13"/>
      <c r="M3189">
        <f>_xlfn.XLOOKUP(A3189,compensation_cleaned!$A:$A,compensation_cleaned!$B:$B,"Missing")</f>
        <v>965436</v>
      </c>
      <c r="N3189">
        <f>_xlfn.XLOOKUP(A3189,compensation_cleaned!$A:$A,compensation_cleaned!$C:$C,"Missing")</f>
        <v>56359</v>
      </c>
      <c r="O3189" t="str">
        <f>_xlfn.XLOOKUP(A3189,compensation_cleaned!$A:$A,compensation_cleaned!$D:$D,"Missing")</f>
        <v>L3</v>
      </c>
      <c r="P3189">
        <f>_xlfn.XLOOKUP(A3189,engagement_pivot!$A:$A,engagement_pivot!$B:$B,"Missing")</f>
        <v>3.5</v>
      </c>
      <c r="Q3189" t="str">
        <f>IF(
  _xlfn.XLOOKUP(A3189, engagement_pivot!A:A, engagement_pivot!C:C, 0) &gt; 0,
  "Yes",
  "No"
)</f>
        <v>Yes</v>
      </c>
      <c r="R3189">
        <f t="shared" si="245"/>
        <v>7</v>
      </c>
      <c r="S3189" t="str">
        <f t="shared" si="246"/>
        <v>0–12 months</v>
      </c>
      <c r="T3189">
        <f>_xlfn.XLOOKUP(A3189,performance_pivot!$A:$A,performance_pivot!$B:$B,"Missing")</f>
        <v>3.75</v>
      </c>
      <c r="U3189">
        <f>_xlfn.XLOOKUP(A3189,compensation_cleaned!$A:$A,compensation_cleaned!$F:$F,"Missing")</f>
        <v>1044648.4727722772</v>
      </c>
      <c r="V3189" t="str">
        <f t="shared" si="247"/>
        <v>Below Avg Pay</v>
      </c>
      <c r="W3189" t="str">
        <f t="shared" si="248"/>
        <v>Low/Avg Performer</v>
      </c>
      <c r="Y3189" t="str">
        <f t="shared" si="249"/>
        <v>Low Pay &amp; Low Performance</v>
      </c>
    </row>
    <row r="3190" spans="1:25">
      <c r="A3190" s="7" t="s">
        <v>3376</v>
      </c>
      <c r="B3190" s="8" t="s">
        <v>19</v>
      </c>
      <c r="C3190" s="8">
        <v>43</v>
      </c>
      <c r="D3190" s="8" t="s">
        <v>12</v>
      </c>
      <c r="E3190" s="8" t="s">
        <v>37</v>
      </c>
      <c r="F3190" s="8" t="s">
        <v>43</v>
      </c>
      <c r="G3190" s="9">
        <v>44667</v>
      </c>
      <c r="H3190" s="8" t="s">
        <v>176</v>
      </c>
      <c r="I3190" s="8" t="s">
        <v>56</v>
      </c>
      <c r="J3190" s="10" t="s">
        <v>17</v>
      </c>
      <c r="K3190" t="str">
        <f>_xlfn.XLOOKUP(A3190,attrition_cleaned!$A:$A,attrition_cleaned!$B:$B,"Missing")</f>
        <v>Yes</v>
      </c>
      <c r="L3190" s="9">
        <v>44919</v>
      </c>
      <c r="M3190">
        <f>_xlfn.XLOOKUP(A3190,compensation_cleaned!$A:$A,compensation_cleaned!$B:$B,"Missing")</f>
        <v>1336267</v>
      </c>
      <c r="N3190">
        <f>_xlfn.XLOOKUP(A3190,compensation_cleaned!$A:$A,compensation_cleaned!$C:$C,"Missing")</f>
        <v>68827</v>
      </c>
      <c r="O3190" t="str">
        <f>_xlfn.XLOOKUP(A3190,compensation_cleaned!$A:$A,compensation_cleaned!$D:$D,"Missing")</f>
        <v>L4</v>
      </c>
      <c r="P3190">
        <f>_xlfn.XLOOKUP(A3190,engagement_pivot!$A:$A,engagement_pivot!$B:$B,"Missing")</f>
        <v>1.5</v>
      </c>
      <c r="Q3190" t="str">
        <f>IF(
  _xlfn.XLOOKUP(A3190, engagement_pivot!A:A, engagement_pivot!C:C, 0) &gt; 0,
  "Yes",
  "No"
)</f>
        <v>Yes</v>
      </c>
      <c r="R3190">
        <f t="shared" si="245"/>
        <v>8</v>
      </c>
      <c r="S3190" t="str">
        <f t="shared" si="246"/>
        <v>0–12 months</v>
      </c>
      <c r="T3190">
        <f>_xlfn.XLOOKUP(A3190,performance_pivot!$A:$A,performance_pivot!$B:$B,"Missing")</f>
        <v>3</v>
      </c>
      <c r="U3190">
        <f>_xlfn.XLOOKUP(A3190,compensation_cleaned!$A:$A,compensation_cleaned!$F:$F,"Missing")</f>
        <v>1044648.4727722772</v>
      </c>
      <c r="V3190" t="str">
        <f t="shared" si="247"/>
        <v>Above Avg Pay</v>
      </c>
      <c r="W3190" t="str">
        <f t="shared" si="248"/>
        <v>Low/Avg Performer</v>
      </c>
      <c r="Y3190" t="str">
        <f t="shared" si="249"/>
        <v>Overpaid Low Performer</v>
      </c>
    </row>
    <row r="3191" spans="1:25">
      <c r="A3191" s="11" t="s">
        <v>3377</v>
      </c>
      <c r="B3191" s="12" t="s">
        <v>11</v>
      </c>
      <c r="C3191" s="12">
        <v>26</v>
      </c>
      <c r="D3191" s="12" t="s">
        <v>12</v>
      </c>
      <c r="E3191" s="12" t="s">
        <v>49</v>
      </c>
      <c r="F3191" s="12" t="s">
        <v>50</v>
      </c>
      <c r="G3191" s="13">
        <v>44299</v>
      </c>
      <c r="H3191" s="12" t="s">
        <v>364</v>
      </c>
      <c r="I3191" s="12" t="s">
        <v>70</v>
      </c>
      <c r="J3191" s="14" t="s">
        <v>24</v>
      </c>
      <c r="K3191" t="str">
        <f>_xlfn.XLOOKUP(A3191,attrition_cleaned!$A:$A,attrition_cleaned!$B:$B,"Missing")</f>
        <v>No</v>
      </c>
      <c r="L3191" s="13"/>
      <c r="M3191">
        <f>_xlfn.XLOOKUP(A3191,compensation_cleaned!$A:$A,compensation_cleaned!$B:$B,"Missing")</f>
        <v>1511665</v>
      </c>
      <c r="N3191">
        <f>_xlfn.XLOOKUP(A3191,compensation_cleaned!$A:$A,compensation_cleaned!$C:$C,"Missing")</f>
        <v>140861</v>
      </c>
      <c r="O3191" t="str">
        <f>_xlfn.XLOOKUP(A3191,compensation_cleaned!$A:$A,compensation_cleaned!$D:$D,"Missing")</f>
        <v>L4</v>
      </c>
      <c r="P3191">
        <f>_xlfn.XLOOKUP(A3191,engagement_pivot!$A:$A,engagement_pivot!$B:$B,"Missing")</f>
        <v>1</v>
      </c>
      <c r="Q3191" t="str">
        <f>IF(
  _xlfn.XLOOKUP(A3191, engagement_pivot!A:A, engagement_pivot!C:C, 0) &gt; 0,
  "Yes",
  "No"
)</f>
        <v>Yes</v>
      </c>
      <c r="R3191">
        <f t="shared" si="245"/>
        <v>32</v>
      </c>
      <c r="S3191" t="str">
        <f t="shared" si="246"/>
        <v>13–36 months</v>
      </c>
      <c r="T3191">
        <f>_xlfn.XLOOKUP(A3191,performance_pivot!$A:$A,performance_pivot!$B:$B,"Missing")</f>
        <v>3</v>
      </c>
      <c r="U3191">
        <f>_xlfn.XLOOKUP(A3191,compensation_cleaned!$A:$A,compensation_cleaned!$F:$F,"Missing")</f>
        <v>1044648.4727722772</v>
      </c>
      <c r="V3191" t="str">
        <f t="shared" si="247"/>
        <v>Above Avg Pay</v>
      </c>
      <c r="W3191" t="str">
        <f t="shared" si="248"/>
        <v>Low/Avg Performer</v>
      </c>
      <c r="Y3191" t="str">
        <f t="shared" si="249"/>
        <v>Overpaid Low Performer</v>
      </c>
    </row>
    <row r="3192" spans="1:25">
      <c r="A3192" s="7" t="s">
        <v>3378</v>
      </c>
      <c r="B3192" s="8" t="s">
        <v>19</v>
      </c>
      <c r="C3192" s="8">
        <v>25</v>
      </c>
      <c r="D3192" s="8" t="s">
        <v>12</v>
      </c>
      <c r="E3192" s="8" t="s">
        <v>26</v>
      </c>
      <c r="F3192" s="8" t="s">
        <v>58</v>
      </c>
      <c r="G3192" s="9">
        <v>45088</v>
      </c>
      <c r="H3192" s="8" t="s">
        <v>218</v>
      </c>
      <c r="I3192" s="8" t="s">
        <v>23</v>
      </c>
      <c r="J3192" s="10" t="s">
        <v>17</v>
      </c>
      <c r="K3192" t="str">
        <f>_xlfn.XLOOKUP(A3192,attrition_cleaned!$A:$A,attrition_cleaned!$B:$B,"Missing")</f>
        <v>No</v>
      </c>
      <c r="L3192" s="9"/>
      <c r="M3192">
        <f>_xlfn.XLOOKUP(A3192,compensation_cleaned!$A:$A,compensation_cleaned!$B:$B,"Missing")</f>
        <v>913376</v>
      </c>
      <c r="N3192">
        <f>_xlfn.XLOOKUP(A3192,compensation_cleaned!$A:$A,compensation_cleaned!$C:$C,"Missing")</f>
        <v>64144</v>
      </c>
      <c r="O3192" t="str">
        <f>_xlfn.XLOOKUP(A3192,compensation_cleaned!$A:$A,compensation_cleaned!$D:$D,"Missing")</f>
        <v>L3</v>
      </c>
      <c r="P3192">
        <f>_xlfn.XLOOKUP(A3192,engagement_pivot!$A:$A,engagement_pivot!$B:$B,"Missing")</f>
        <v>3</v>
      </c>
      <c r="Q3192" t="str">
        <f>IF(
  _xlfn.XLOOKUP(A3192, engagement_pivot!A:A, engagement_pivot!C:C, 0) &gt; 0,
  "Yes",
  "No"
)</f>
        <v>Yes</v>
      </c>
      <c r="R3192">
        <f t="shared" si="245"/>
        <v>6</v>
      </c>
      <c r="S3192" t="str">
        <f t="shared" si="246"/>
        <v>0–12 months</v>
      </c>
      <c r="T3192">
        <f>_xlfn.XLOOKUP(A3192,performance_pivot!$A:$A,performance_pivot!$B:$B,"Missing")</f>
        <v>3.5</v>
      </c>
      <c r="U3192">
        <f>_xlfn.XLOOKUP(A3192,compensation_cleaned!$A:$A,compensation_cleaned!$F:$F,"Missing")</f>
        <v>1044648.4727722772</v>
      </c>
      <c r="V3192" t="str">
        <f t="shared" si="247"/>
        <v>Below Avg Pay</v>
      </c>
      <c r="W3192" t="str">
        <f t="shared" si="248"/>
        <v>Low/Avg Performer</v>
      </c>
      <c r="Y3192" t="str">
        <f t="shared" si="249"/>
        <v>Low Pay &amp; Low Performance</v>
      </c>
    </row>
    <row r="3193" spans="1:25">
      <c r="A3193" s="11" t="s">
        <v>3379</v>
      </c>
      <c r="B3193" s="12" t="s">
        <v>19</v>
      </c>
      <c r="C3193" s="12">
        <v>36</v>
      </c>
      <c r="D3193" s="12" t="s">
        <v>20</v>
      </c>
      <c r="E3193" s="12" t="s">
        <v>33</v>
      </c>
      <c r="F3193" s="12" t="s">
        <v>112</v>
      </c>
      <c r="G3193" s="13">
        <v>43988</v>
      </c>
      <c r="H3193" s="12" t="s">
        <v>39</v>
      </c>
      <c r="I3193" s="12" t="s">
        <v>31</v>
      </c>
      <c r="J3193" s="14" t="s">
        <v>24</v>
      </c>
      <c r="K3193" t="str">
        <f>_xlfn.XLOOKUP(A3193,attrition_cleaned!$A:$A,attrition_cleaned!$B:$B,"Missing")</f>
        <v>No</v>
      </c>
      <c r="L3193" s="13"/>
      <c r="M3193">
        <f>_xlfn.XLOOKUP(A3193,compensation_cleaned!$A:$A,compensation_cleaned!$B:$B,"Missing")</f>
        <v>520196</v>
      </c>
      <c r="N3193">
        <f>_xlfn.XLOOKUP(A3193,compensation_cleaned!$A:$A,compensation_cleaned!$C:$C,"Missing")</f>
        <v>47956</v>
      </c>
      <c r="O3193" t="str">
        <f>_xlfn.XLOOKUP(A3193,compensation_cleaned!$A:$A,compensation_cleaned!$D:$D,"Missing")</f>
        <v>L1</v>
      </c>
      <c r="P3193">
        <f>_xlfn.XLOOKUP(A3193,engagement_pivot!$A:$A,engagement_pivot!$B:$B,"Missing")</f>
        <v>2</v>
      </c>
      <c r="Q3193" t="str">
        <f>IF(
  _xlfn.XLOOKUP(A3193, engagement_pivot!A:A, engagement_pivot!C:C, 0) &gt; 0,
  "Yes",
  "No"
)</f>
        <v>Yes</v>
      </c>
      <c r="R3193">
        <f t="shared" si="245"/>
        <v>42</v>
      </c>
      <c r="S3193" t="str">
        <f t="shared" si="246"/>
        <v>37+ months</v>
      </c>
      <c r="T3193">
        <f>_xlfn.XLOOKUP(A3193,performance_pivot!$A:$A,performance_pivot!$B:$B,"Missing")</f>
        <v>3.5</v>
      </c>
      <c r="U3193">
        <f>_xlfn.XLOOKUP(A3193,compensation_cleaned!$A:$A,compensation_cleaned!$F:$F,"Missing")</f>
        <v>499723.03723404254</v>
      </c>
      <c r="V3193" t="str">
        <f t="shared" si="247"/>
        <v>Above Avg Pay</v>
      </c>
      <c r="W3193" t="str">
        <f t="shared" si="248"/>
        <v>Low/Avg Performer</v>
      </c>
      <c r="Y3193" t="str">
        <f t="shared" si="249"/>
        <v>Overpaid Low Performer</v>
      </c>
    </row>
    <row r="3194" spans="1:25">
      <c r="A3194" s="7" t="s">
        <v>3380</v>
      </c>
      <c r="B3194" s="8" t="s">
        <v>19</v>
      </c>
      <c r="C3194" s="8">
        <v>35</v>
      </c>
      <c r="D3194" s="8" t="s">
        <v>12</v>
      </c>
      <c r="E3194" s="8" t="s">
        <v>13</v>
      </c>
      <c r="F3194" s="8" t="s">
        <v>14</v>
      </c>
      <c r="G3194" s="9">
        <v>44863</v>
      </c>
      <c r="H3194" s="8" t="s">
        <v>258</v>
      </c>
      <c r="I3194" s="8" t="s">
        <v>16</v>
      </c>
      <c r="J3194" s="10" t="s">
        <v>17</v>
      </c>
      <c r="K3194" t="str">
        <f>_xlfn.XLOOKUP(A3194,attrition_cleaned!$A:$A,attrition_cleaned!$B:$B,"Missing")</f>
        <v>Yes</v>
      </c>
      <c r="L3194" s="9">
        <v>46144</v>
      </c>
      <c r="M3194">
        <f>_xlfn.XLOOKUP(A3194,compensation_cleaned!$A:$A,compensation_cleaned!$B:$B,"Missing")</f>
        <v>1848822</v>
      </c>
      <c r="N3194">
        <f>_xlfn.XLOOKUP(A3194,compensation_cleaned!$A:$A,compensation_cleaned!$C:$C,"Missing")</f>
        <v>210883</v>
      </c>
      <c r="O3194" t="str">
        <f>_xlfn.XLOOKUP(A3194,compensation_cleaned!$A:$A,compensation_cleaned!$D:$D,"Missing")</f>
        <v>L5</v>
      </c>
      <c r="P3194">
        <f>_xlfn.XLOOKUP(A3194,engagement_pivot!$A:$A,engagement_pivot!$B:$B,"Missing")</f>
        <v>4</v>
      </c>
      <c r="Q3194" t="str">
        <f>IF(
  _xlfn.XLOOKUP(A3194, engagement_pivot!A:A, engagement_pivot!C:C, 0) &gt; 0,
  "Yes",
  "No"
)</f>
        <v>Yes</v>
      </c>
      <c r="R3194">
        <f t="shared" si="245"/>
        <v>42</v>
      </c>
      <c r="S3194" t="str">
        <f t="shared" si="246"/>
        <v>37+ months</v>
      </c>
      <c r="T3194">
        <f>_xlfn.XLOOKUP(A3194,performance_pivot!$A:$A,performance_pivot!$B:$B,"Missing")</f>
        <v>3.6666666666666665</v>
      </c>
      <c r="U3194">
        <f>_xlfn.XLOOKUP(A3194,compensation_cleaned!$A:$A,compensation_cleaned!$F:$F,"Missing")</f>
        <v>1044648.4727722772</v>
      </c>
      <c r="V3194" t="str">
        <f t="shared" si="247"/>
        <v>Above Avg Pay</v>
      </c>
      <c r="W3194" t="str">
        <f t="shared" si="248"/>
        <v>Low/Avg Performer</v>
      </c>
      <c r="Y3194" t="str">
        <f t="shared" si="249"/>
        <v>Overpaid Low Performer</v>
      </c>
    </row>
    <row r="3195" spans="1:25">
      <c r="A3195" s="11" t="s">
        <v>3381</v>
      </c>
      <c r="B3195" s="12" t="s">
        <v>11</v>
      </c>
      <c r="C3195" s="12">
        <v>40</v>
      </c>
      <c r="D3195" s="12" t="s">
        <v>12</v>
      </c>
      <c r="E3195" s="12" t="s">
        <v>49</v>
      </c>
      <c r="F3195" s="12" t="s">
        <v>50</v>
      </c>
      <c r="G3195" s="13">
        <v>44212</v>
      </c>
      <c r="H3195" s="12" t="s">
        <v>263</v>
      </c>
      <c r="I3195" s="12" t="s">
        <v>56</v>
      </c>
      <c r="J3195" s="14" t="s">
        <v>17</v>
      </c>
      <c r="K3195" t="str">
        <f>_xlfn.XLOOKUP(A3195,attrition_cleaned!$A:$A,attrition_cleaned!$B:$B,"Missing")</f>
        <v>No</v>
      </c>
      <c r="L3195" s="13"/>
      <c r="M3195">
        <f>_xlfn.XLOOKUP(A3195,compensation_cleaned!$A:$A,compensation_cleaned!$B:$B,"Missing")</f>
        <v>953810</v>
      </c>
      <c r="N3195">
        <f>_xlfn.XLOOKUP(A3195,compensation_cleaned!$A:$A,compensation_cleaned!$C:$C,"Missing")</f>
        <v>50701</v>
      </c>
      <c r="O3195" t="str">
        <f>_xlfn.XLOOKUP(A3195,compensation_cleaned!$A:$A,compensation_cleaned!$D:$D,"Missing")</f>
        <v>L3</v>
      </c>
      <c r="P3195">
        <f>_xlfn.XLOOKUP(A3195,engagement_pivot!$A:$A,engagement_pivot!$B:$B,"Missing")</f>
        <v>5</v>
      </c>
      <c r="Q3195" t="str">
        <f>IF(
  _xlfn.XLOOKUP(A3195, engagement_pivot!A:A, engagement_pivot!C:C, 0) &gt; 0,
  "Yes",
  "No"
)</f>
        <v>Yes</v>
      </c>
      <c r="R3195">
        <f t="shared" si="245"/>
        <v>35</v>
      </c>
      <c r="S3195" t="str">
        <f t="shared" si="246"/>
        <v>13–36 months</v>
      </c>
      <c r="T3195">
        <f>_xlfn.XLOOKUP(A3195,performance_pivot!$A:$A,performance_pivot!$B:$B,"Missing")</f>
        <v>4</v>
      </c>
      <c r="U3195">
        <f>_xlfn.XLOOKUP(A3195,compensation_cleaned!$A:$A,compensation_cleaned!$F:$F,"Missing")</f>
        <v>1044648.4727722772</v>
      </c>
      <c r="V3195" t="str">
        <f t="shared" si="247"/>
        <v>Below Avg Pay</v>
      </c>
      <c r="W3195" t="str">
        <f t="shared" si="248"/>
        <v>High Performer</v>
      </c>
      <c r="Y3195" t="str">
        <f t="shared" si="249"/>
        <v>Underpaid High Performer</v>
      </c>
    </row>
    <row r="3196" spans="1:25">
      <c r="A3196" s="7" t="s">
        <v>3382</v>
      </c>
      <c r="B3196" s="8" t="s">
        <v>19</v>
      </c>
      <c r="C3196" s="8">
        <v>25</v>
      </c>
      <c r="D3196" s="8" t="s">
        <v>12</v>
      </c>
      <c r="E3196" s="8" t="s">
        <v>33</v>
      </c>
      <c r="F3196" s="8" t="s">
        <v>34</v>
      </c>
      <c r="G3196" s="9">
        <v>42860</v>
      </c>
      <c r="H3196" s="8" t="s">
        <v>774</v>
      </c>
      <c r="I3196" s="8" t="s">
        <v>70</v>
      </c>
      <c r="J3196" s="10" t="s">
        <v>24</v>
      </c>
      <c r="K3196" t="str">
        <f>_xlfn.XLOOKUP(A3196,attrition_cleaned!$A:$A,attrition_cleaned!$B:$B,"Missing")</f>
        <v>No</v>
      </c>
      <c r="L3196" s="9"/>
      <c r="M3196">
        <f>_xlfn.XLOOKUP(A3196,compensation_cleaned!$A:$A,compensation_cleaned!$B:$B,"Missing")</f>
        <v>479372</v>
      </c>
      <c r="N3196">
        <f>_xlfn.XLOOKUP(A3196,compensation_cleaned!$A:$A,compensation_cleaned!$C:$C,"Missing")</f>
        <v>45362</v>
      </c>
      <c r="O3196" t="str">
        <f>_xlfn.XLOOKUP(A3196,compensation_cleaned!$A:$A,compensation_cleaned!$D:$D,"Missing")</f>
        <v>L1</v>
      </c>
      <c r="P3196">
        <f>_xlfn.XLOOKUP(A3196,engagement_pivot!$A:$A,engagement_pivot!$B:$B,"Missing")</f>
        <v>1</v>
      </c>
      <c r="Q3196" t="str">
        <f>IF(
  _xlfn.XLOOKUP(A3196, engagement_pivot!A:A, engagement_pivot!C:C, 0) &gt; 0,
  "Yes",
  "No"
)</f>
        <v>Yes</v>
      </c>
      <c r="R3196">
        <f t="shared" si="245"/>
        <v>79</v>
      </c>
      <c r="S3196" t="str">
        <f t="shared" si="246"/>
        <v>37+ months</v>
      </c>
      <c r="T3196">
        <f>_xlfn.XLOOKUP(A3196,performance_pivot!$A:$A,performance_pivot!$B:$B,"Missing")</f>
        <v>2.3333333333333335</v>
      </c>
      <c r="U3196">
        <f>_xlfn.XLOOKUP(A3196,compensation_cleaned!$A:$A,compensation_cleaned!$F:$F,"Missing")</f>
        <v>499723.03723404254</v>
      </c>
      <c r="V3196" t="str">
        <f t="shared" si="247"/>
        <v>Below Avg Pay</v>
      </c>
      <c r="W3196" t="str">
        <f t="shared" si="248"/>
        <v>Low/Avg Performer</v>
      </c>
      <c r="Y3196" t="str">
        <f t="shared" si="249"/>
        <v>Low Pay &amp; Low Performance</v>
      </c>
    </row>
    <row r="3197" spans="1:25">
      <c r="A3197" s="11" t="s">
        <v>3383</v>
      </c>
      <c r="B3197" s="12" t="s">
        <v>19</v>
      </c>
      <c r="C3197" s="12">
        <v>41</v>
      </c>
      <c r="D3197" s="12" t="s">
        <v>20</v>
      </c>
      <c r="E3197" s="12" t="s">
        <v>13</v>
      </c>
      <c r="F3197" s="12" t="s">
        <v>21</v>
      </c>
      <c r="G3197" s="13">
        <v>44569</v>
      </c>
      <c r="H3197" s="12" t="s">
        <v>297</v>
      </c>
      <c r="I3197" s="12" t="s">
        <v>70</v>
      </c>
      <c r="J3197" s="14" t="s">
        <v>17</v>
      </c>
      <c r="K3197" t="str">
        <f>_xlfn.XLOOKUP(A3197,attrition_cleaned!$A:$A,attrition_cleaned!$B:$B,"Missing")</f>
        <v>No</v>
      </c>
      <c r="L3197" s="13"/>
      <c r="M3197">
        <f>_xlfn.XLOOKUP(A3197,compensation_cleaned!$A:$A,compensation_cleaned!$B:$B,"Missing")</f>
        <v>682811</v>
      </c>
      <c r="N3197">
        <f>_xlfn.XLOOKUP(A3197,compensation_cleaned!$A:$A,compensation_cleaned!$C:$C,"Missing")</f>
        <v>39058</v>
      </c>
      <c r="O3197" t="str">
        <f>_xlfn.XLOOKUP(A3197,compensation_cleaned!$A:$A,compensation_cleaned!$D:$D,"Missing")</f>
        <v>L2</v>
      </c>
      <c r="P3197">
        <f>_xlfn.XLOOKUP(A3197,engagement_pivot!$A:$A,engagement_pivot!$B:$B,"Missing")</f>
        <v>5</v>
      </c>
      <c r="Q3197" t="str">
        <f>IF(
  _xlfn.XLOOKUP(A3197, engagement_pivot!A:A, engagement_pivot!C:C, 0) &gt; 0,
  "Yes",
  "No"
)</f>
        <v>Yes</v>
      </c>
      <c r="R3197">
        <f t="shared" si="245"/>
        <v>23</v>
      </c>
      <c r="S3197" t="str">
        <f t="shared" si="246"/>
        <v>13–36 months</v>
      </c>
      <c r="T3197">
        <f>_xlfn.XLOOKUP(A3197,performance_pivot!$A:$A,performance_pivot!$B:$B,"Missing")</f>
        <v>4</v>
      </c>
      <c r="U3197">
        <f>_xlfn.XLOOKUP(A3197,compensation_cleaned!$A:$A,compensation_cleaned!$F:$F,"Missing")</f>
        <v>746435.40070921986</v>
      </c>
      <c r="V3197" t="str">
        <f t="shared" si="247"/>
        <v>Below Avg Pay</v>
      </c>
      <c r="W3197" t="str">
        <f t="shared" si="248"/>
        <v>High Performer</v>
      </c>
      <c r="Y3197" t="str">
        <f t="shared" si="249"/>
        <v>Underpaid High Performer</v>
      </c>
    </row>
    <row r="3198" spans="1:25">
      <c r="A3198" s="7" t="s">
        <v>3384</v>
      </c>
      <c r="B3198" s="8" t="s">
        <v>19</v>
      </c>
      <c r="C3198" s="8">
        <v>27</v>
      </c>
      <c r="D3198" s="8" t="s">
        <v>12</v>
      </c>
      <c r="E3198" s="8" t="s">
        <v>37</v>
      </c>
      <c r="F3198" s="8" t="s">
        <v>38</v>
      </c>
      <c r="G3198" s="9">
        <v>43299</v>
      </c>
      <c r="H3198" s="8" t="s">
        <v>335</v>
      </c>
      <c r="I3198" s="8" t="s">
        <v>16</v>
      </c>
      <c r="J3198" s="10" t="s">
        <v>24</v>
      </c>
      <c r="K3198" t="str">
        <f>_xlfn.XLOOKUP(A3198,attrition_cleaned!$A:$A,attrition_cleaned!$B:$B,"Missing")</f>
        <v>Yes</v>
      </c>
      <c r="L3198" s="9">
        <v>44364</v>
      </c>
      <c r="M3198">
        <f>_xlfn.XLOOKUP(A3198,compensation_cleaned!$A:$A,compensation_cleaned!$B:$B,"Missing")</f>
        <v>614798</v>
      </c>
      <c r="N3198">
        <f>_xlfn.XLOOKUP(A3198,compensation_cleaned!$A:$A,compensation_cleaned!$C:$C,"Missing")</f>
        <v>83115</v>
      </c>
      <c r="O3198" t="str">
        <f>_xlfn.XLOOKUP(A3198,compensation_cleaned!$A:$A,compensation_cleaned!$D:$D,"Missing")</f>
        <v>L2</v>
      </c>
      <c r="P3198">
        <f>_xlfn.XLOOKUP(A3198,engagement_pivot!$A:$A,engagement_pivot!$B:$B,"Missing")</f>
        <v>2.3333333333333335</v>
      </c>
      <c r="Q3198" t="str">
        <f>IF(
  _xlfn.XLOOKUP(A3198, engagement_pivot!A:A, engagement_pivot!C:C, 0) &gt; 0,
  "Yes",
  "No"
)</f>
        <v>Yes</v>
      </c>
      <c r="R3198">
        <f t="shared" si="245"/>
        <v>34</v>
      </c>
      <c r="S3198" t="str">
        <f t="shared" si="246"/>
        <v>13–36 months</v>
      </c>
      <c r="T3198">
        <f>_xlfn.XLOOKUP(A3198,performance_pivot!$A:$A,performance_pivot!$B:$B,"Missing")</f>
        <v>3.25</v>
      </c>
      <c r="U3198">
        <f>_xlfn.XLOOKUP(A3198,compensation_cleaned!$A:$A,compensation_cleaned!$F:$F,"Missing")</f>
        <v>746435.40070921986</v>
      </c>
      <c r="V3198" t="str">
        <f t="shared" si="247"/>
        <v>Below Avg Pay</v>
      </c>
      <c r="W3198" t="str">
        <f t="shared" si="248"/>
        <v>Low/Avg Performer</v>
      </c>
      <c r="Y3198" t="str">
        <f t="shared" si="249"/>
        <v>Low Pay &amp; Low Performance</v>
      </c>
    </row>
    <row r="3199" spans="1:25">
      <c r="A3199" s="11" t="s">
        <v>3385</v>
      </c>
      <c r="B3199" s="12" t="s">
        <v>19</v>
      </c>
      <c r="C3199" s="12">
        <v>36</v>
      </c>
      <c r="D3199" s="12" t="s">
        <v>20</v>
      </c>
      <c r="E3199" s="12" t="s">
        <v>49</v>
      </c>
      <c r="F3199" s="12" t="s">
        <v>65</v>
      </c>
      <c r="G3199" s="13">
        <v>43877</v>
      </c>
      <c r="H3199" s="12" t="s">
        <v>265</v>
      </c>
      <c r="I3199" s="12" t="s">
        <v>31</v>
      </c>
      <c r="J3199" s="14" t="s">
        <v>17</v>
      </c>
      <c r="K3199" t="str">
        <f>_xlfn.XLOOKUP(A3199,attrition_cleaned!$A:$A,attrition_cleaned!$B:$B,"Missing")</f>
        <v>No</v>
      </c>
      <c r="L3199" s="13"/>
      <c r="M3199">
        <f>_xlfn.XLOOKUP(A3199,compensation_cleaned!$A:$A,compensation_cleaned!$B:$B,"Missing")</f>
        <v>749923</v>
      </c>
      <c r="N3199">
        <f>_xlfn.XLOOKUP(A3199,compensation_cleaned!$A:$A,compensation_cleaned!$C:$C,"Missing")</f>
        <v>98228</v>
      </c>
      <c r="O3199" t="str">
        <f>_xlfn.XLOOKUP(A3199,compensation_cleaned!$A:$A,compensation_cleaned!$D:$D,"Missing")</f>
        <v>L2</v>
      </c>
      <c r="P3199">
        <f>_xlfn.XLOOKUP(A3199,engagement_pivot!$A:$A,engagement_pivot!$B:$B,"Missing")</f>
        <v>5</v>
      </c>
      <c r="Q3199" t="str">
        <f>IF(
  _xlfn.XLOOKUP(A3199, engagement_pivot!A:A, engagement_pivot!C:C, 0) &gt; 0,
  "Yes",
  "No"
)</f>
        <v>Yes</v>
      </c>
      <c r="R3199">
        <f t="shared" si="245"/>
        <v>46</v>
      </c>
      <c r="S3199" t="str">
        <f t="shared" si="246"/>
        <v>37+ months</v>
      </c>
      <c r="T3199">
        <f>_xlfn.XLOOKUP(A3199,performance_pivot!$A:$A,performance_pivot!$B:$B,"Missing")</f>
        <v>3.3333333333333335</v>
      </c>
      <c r="U3199">
        <f>_xlfn.XLOOKUP(A3199,compensation_cleaned!$A:$A,compensation_cleaned!$F:$F,"Missing")</f>
        <v>746435.40070921986</v>
      </c>
      <c r="V3199" t="str">
        <f t="shared" si="247"/>
        <v>Above Avg Pay</v>
      </c>
      <c r="W3199" t="str">
        <f t="shared" si="248"/>
        <v>Low/Avg Performer</v>
      </c>
      <c r="Y3199" t="str">
        <f t="shared" si="249"/>
        <v>Overpaid Low Performer</v>
      </c>
    </row>
    <row r="3200" spans="1:25">
      <c r="A3200" s="7" t="s">
        <v>3386</v>
      </c>
      <c r="B3200" s="8" t="s">
        <v>11</v>
      </c>
      <c r="C3200" s="8">
        <v>23</v>
      </c>
      <c r="D3200" s="8" t="s">
        <v>20</v>
      </c>
      <c r="E3200" s="8" t="s">
        <v>26</v>
      </c>
      <c r="F3200" s="8" t="s">
        <v>27</v>
      </c>
      <c r="G3200" s="9">
        <v>44778</v>
      </c>
      <c r="H3200" s="8" t="s">
        <v>368</v>
      </c>
      <c r="I3200" s="8" t="s">
        <v>56</v>
      </c>
      <c r="J3200" s="10" t="s">
        <v>24</v>
      </c>
      <c r="K3200" t="str">
        <f>_xlfn.XLOOKUP(A3200,attrition_cleaned!$A:$A,attrition_cleaned!$B:$B,"Missing")</f>
        <v>Yes</v>
      </c>
      <c r="L3200" s="9">
        <v>44995</v>
      </c>
      <c r="M3200">
        <f>_xlfn.XLOOKUP(A3200,compensation_cleaned!$A:$A,compensation_cleaned!$B:$B,"Missing")</f>
        <v>651602</v>
      </c>
      <c r="N3200">
        <f>_xlfn.XLOOKUP(A3200,compensation_cleaned!$A:$A,compensation_cleaned!$C:$C,"Missing")</f>
        <v>88930</v>
      </c>
      <c r="O3200" t="str">
        <f>_xlfn.XLOOKUP(A3200,compensation_cleaned!$A:$A,compensation_cleaned!$D:$D,"Missing")</f>
        <v>L2</v>
      </c>
      <c r="P3200">
        <f>_xlfn.XLOOKUP(A3200,engagement_pivot!$A:$A,engagement_pivot!$B:$B,"Missing")</f>
        <v>2</v>
      </c>
      <c r="Q3200" t="str">
        <f>IF(
  _xlfn.XLOOKUP(A3200, engagement_pivot!A:A, engagement_pivot!C:C, 0) &gt; 0,
  "Yes",
  "No"
)</f>
        <v>Yes</v>
      </c>
      <c r="R3200">
        <f t="shared" si="245"/>
        <v>7</v>
      </c>
      <c r="S3200" t="str">
        <f t="shared" si="246"/>
        <v>0–12 months</v>
      </c>
      <c r="T3200">
        <f>_xlfn.XLOOKUP(A3200,performance_pivot!$A:$A,performance_pivot!$B:$B,"Missing")</f>
        <v>4</v>
      </c>
      <c r="U3200">
        <f>_xlfn.XLOOKUP(A3200,compensation_cleaned!$A:$A,compensation_cleaned!$F:$F,"Missing")</f>
        <v>746435.40070921986</v>
      </c>
      <c r="V3200" t="str">
        <f t="shared" si="247"/>
        <v>Below Avg Pay</v>
      </c>
      <c r="W3200" t="str">
        <f t="shared" si="248"/>
        <v>High Performer</v>
      </c>
      <c r="Y3200" t="str">
        <f t="shared" si="249"/>
        <v>Underpaid High Performer</v>
      </c>
    </row>
    <row r="3201" spans="1:25">
      <c r="A3201" s="1" t="s">
        <v>3387</v>
      </c>
      <c r="B3201" s="2" t="s">
        <v>19</v>
      </c>
      <c r="C3201" s="2">
        <v>40</v>
      </c>
      <c r="D3201" s="2" t="s">
        <v>20</v>
      </c>
      <c r="E3201" s="2" t="s">
        <v>37</v>
      </c>
      <c r="F3201" s="2" t="s">
        <v>43</v>
      </c>
      <c r="G3201" s="15">
        <v>44667</v>
      </c>
      <c r="H3201" s="2" t="s">
        <v>297</v>
      </c>
      <c r="I3201" s="2" t="s">
        <v>70</v>
      </c>
      <c r="J3201" s="3" t="s">
        <v>24</v>
      </c>
      <c r="K3201" t="str">
        <f>_xlfn.XLOOKUP(A3201,attrition_cleaned!$A:$A,attrition_cleaned!$B:$B,"Missing")</f>
        <v>Yes</v>
      </c>
      <c r="L3201" s="15">
        <v>45280</v>
      </c>
      <c r="M3201">
        <f>_xlfn.XLOOKUP(A3201,compensation_cleaned!$A:$A,compensation_cleaned!$B:$B,"Missing")</f>
        <v>1096637</v>
      </c>
      <c r="N3201">
        <f>_xlfn.XLOOKUP(A3201,compensation_cleaned!$A:$A,compensation_cleaned!$C:$C,"Missing")</f>
        <v>87480</v>
      </c>
      <c r="O3201" t="str">
        <f>_xlfn.XLOOKUP(A3201,compensation_cleaned!$A:$A,compensation_cleaned!$D:$D,"Missing")</f>
        <v>L3</v>
      </c>
      <c r="P3201">
        <f>_xlfn.XLOOKUP(A3201,engagement_pivot!$A:$A,engagement_pivot!$B:$B,"Missing")</f>
        <v>3.6666666666666665</v>
      </c>
      <c r="Q3201" t="str">
        <f>IF(
  _xlfn.XLOOKUP(A3201, engagement_pivot!A:A, engagement_pivot!C:C, 0) &gt; 0,
  "Yes",
  "No"
)</f>
        <v>Yes</v>
      </c>
      <c r="R3201">
        <f t="shared" si="245"/>
        <v>20</v>
      </c>
      <c r="S3201" t="str">
        <f t="shared" si="246"/>
        <v>13–36 months</v>
      </c>
      <c r="T3201">
        <f>_xlfn.XLOOKUP(A3201,performance_pivot!$A:$A,performance_pivot!$B:$B,"Missing")</f>
        <v>3</v>
      </c>
      <c r="U3201">
        <f>_xlfn.XLOOKUP(A3201,compensation_cleaned!$A:$A,compensation_cleaned!$F:$F,"Missing")</f>
        <v>1044648.4727722772</v>
      </c>
      <c r="V3201" t="str">
        <f t="shared" si="247"/>
        <v>Above Avg Pay</v>
      </c>
      <c r="W3201" t="str">
        <f t="shared" si="248"/>
        <v>Low/Avg Performer</v>
      </c>
      <c r="Y3201" t="str">
        <f t="shared" si="249"/>
        <v>Overpaid Low Performer</v>
      </c>
    </row>
  </sheetData>
  <autoFilter ref="A1:Y3201" xr:uid="{80CAC685-A00E-48BE-961C-BB6B8CB9D9F1}"/>
  <conditionalFormatting sqref="A2:A3201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51DA-5C83-46CA-A6B9-759773CF2F87}">
  <dimension ref="A1:E3201"/>
  <sheetViews>
    <sheetView topLeftCell="A489" workbookViewId="0">
      <selection activeCell="C821" sqref="C1:C1048576"/>
    </sheetView>
  </sheetViews>
  <sheetFormatPr defaultRowHeight="14.4"/>
  <cols>
    <col min="1" max="1" width="14" customWidth="1"/>
    <col min="2" max="2" width="14.6640625" customWidth="1"/>
    <col min="3" max="3" width="13.6640625" customWidth="1"/>
    <col min="4" max="4" width="18.5546875" customWidth="1"/>
    <col min="5" max="5" width="22.21875" customWidth="1"/>
  </cols>
  <sheetData>
    <row r="1" spans="1:5">
      <c r="A1" s="4" t="s">
        <v>0</v>
      </c>
      <c r="B1" s="5" t="s">
        <v>3388</v>
      </c>
      <c r="C1" s="5" t="s">
        <v>3389</v>
      </c>
      <c r="D1" s="5" t="s">
        <v>3390</v>
      </c>
      <c r="E1" s="16" t="s">
        <v>3422</v>
      </c>
    </row>
    <row r="2" spans="1:5">
      <c r="A2" s="7" t="s">
        <v>10</v>
      </c>
      <c r="B2" s="8" t="s">
        <v>3391</v>
      </c>
      <c r="C2" s="9"/>
      <c r="D2" s="8" t="s">
        <v>3392</v>
      </c>
      <c r="E2" t="str">
        <f>IF(B2="No"," ",IF(AND(B2="Yes",D2=" "),"Not Recorded",D2))</f>
        <v xml:space="preserve"> </v>
      </c>
    </row>
    <row r="3" spans="1:5">
      <c r="A3" s="11" t="s">
        <v>18</v>
      </c>
      <c r="B3" s="12" t="s">
        <v>3391</v>
      </c>
      <c r="C3" s="13"/>
      <c r="D3" s="12" t="s">
        <v>3392</v>
      </c>
      <c r="E3" t="str">
        <f t="shared" ref="E3:E66" si="0">IF(B3="No"," ",IF(AND(B3="Yes",D3=" "),"Not Recorded",D3))</f>
        <v xml:space="preserve"> </v>
      </c>
    </row>
    <row r="4" spans="1:5">
      <c r="A4" s="7" t="s">
        <v>25</v>
      </c>
      <c r="B4" s="8" t="s">
        <v>3391</v>
      </c>
      <c r="C4" s="9"/>
      <c r="D4" s="8" t="s">
        <v>3392</v>
      </c>
      <c r="E4" t="str">
        <f t="shared" si="0"/>
        <v xml:space="preserve"> </v>
      </c>
    </row>
    <row r="5" spans="1:5">
      <c r="A5" s="11" t="s">
        <v>29</v>
      </c>
      <c r="B5" s="12" t="s">
        <v>3391</v>
      </c>
      <c r="C5" s="13"/>
      <c r="D5" s="12" t="s">
        <v>3392</v>
      </c>
      <c r="E5" t="str">
        <f t="shared" si="0"/>
        <v xml:space="preserve"> </v>
      </c>
    </row>
    <row r="6" spans="1:5">
      <c r="A6" s="7" t="s">
        <v>32</v>
      </c>
      <c r="B6" s="8" t="s">
        <v>3391</v>
      </c>
      <c r="C6" s="9"/>
      <c r="D6" s="8" t="s">
        <v>3392</v>
      </c>
      <c r="E6" t="str">
        <f t="shared" si="0"/>
        <v xml:space="preserve"> </v>
      </c>
    </row>
    <row r="7" spans="1:5">
      <c r="A7" s="11" t="s">
        <v>36</v>
      </c>
      <c r="B7" s="12" t="s">
        <v>3391</v>
      </c>
      <c r="C7" s="13"/>
      <c r="D7" s="12" t="s">
        <v>3392</v>
      </c>
      <c r="E7" t="str">
        <f t="shared" si="0"/>
        <v xml:space="preserve"> </v>
      </c>
    </row>
    <row r="8" spans="1:5">
      <c r="A8" s="7" t="s">
        <v>40</v>
      </c>
      <c r="B8" s="8" t="s">
        <v>3391</v>
      </c>
      <c r="C8" s="9"/>
      <c r="D8" s="8" t="s">
        <v>3392</v>
      </c>
      <c r="E8" t="str">
        <f t="shared" si="0"/>
        <v xml:space="preserve"> </v>
      </c>
    </row>
    <row r="9" spans="1:5">
      <c r="A9" s="11" t="s">
        <v>42</v>
      </c>
      <c r="B9" s="12" t="s">
        <v>3391</v>
      </c>
      <c r="C9" s="13"/>
      <c r="D9" s="12" t="s">
        <v>3392</v>
      </c>
      <c r="E9" t="str">
        <f t="shared" si="0"/>
        <v xml:space="preserve"> </v>
      </c>
    </row>
    <row r="10" spans="1:5">
      <c r="A10" s="7" t="s">
        <v>46</v>
      </c>
      <c r="B10" s="8" t="s">
        <v>3391</v>
      </c>
      <c r="C10" s="9"/>
      <c r="D10" s="8" t="s">
        <v>3392</v>
      </c>
      <c r="E10" t="str">
        <f t="shared" si="0"/>
        <v xml:space="preserve"> </v>
      </c>
    </row>
    <row r="11" spans="1:5">
      <c r="A11" s="11" t="s">
        <v>48</v>
      </c>
      <c r="B11" s="12" t="s">
        <v>3391</v>
      </c>
      <c r="C11" s="13"/>
      <c r="D11" s="12" t="s">
        <v>3392</v>
      </c>
      <c r="E11" t="str">
        <f t="shared" si="0"/>
        <v xml:space="preserve"> </v>
      </c>
    </row>
    <row r="12" spans="1:5">
      <c r="A12" s="7" t="s">
        <v>52</v>
      </c>
      <c r="B12" s="8" t="s">
        <v>3391</v>
      </c>
      <c r="C12" s="9"/>
      <c r="D12" s="8" t="s">
        <v>3392</v>
      </c>
      <c r="E12" t="str">
        <f t="shared" si="0"/>
        <v xml:space="preserve"> </v>
      </c>
    </row>
    <row r="13" spans="1:5">
      <c r="A13" s="11" t="s">
        <v>54</v>
      </c>
      <c r="B13" s="12" t="s">
        <v>3391</v>
      </c>
      <c r="C13" s="13"/>
      <c r="D13" s="12" t="s">
        <v>3392</v>
      </c>
      <c r="E13" t="str">
        <f t="shared" si="0"/>
        <v xml:space="preserve"> </v>
      </c>
    </row>
    <row r="14" spans="1:5">
      <c r="A14" s="7" t="s">
        <v>57</v>
      </c>
      <c r="B14" s="8" t="s">
        <v>3391</v>
      </c>
      <c r="C14" s="9"/>
      <c r="D14" s="8" t="s">
        <v>3392</v>
      </c>
      <c r="E14" t="str">
        <f t="shared" si="0"/>
        <v xml:space="preserve"> </v>
      </c>
    </row>
    <row r="15" spans="1:5">
      <c r="A15" s="11" t="s">
        <v>59</v>
      </c>
      <c r="B15" s="12" t="s">
        <v>3391</v>
      </c>
      <c r="C15" s="13"/>
      <c r="D15" s="12" t="s">
        <v>3392</v>
      </c>
      <c r="E15" t="str">
        <f t="shared" si="0"/>
        <v xml:space="preserve"> </v>
      </c>
    </row>
    <row r="16" spans="1:5">
      <c r="A16" s="7" t="s">
        <v>61</v>
      </c>
      <c r="B16" s="8" t="s">
        <v>3391</v>
      </c>
      <c r="C16" s="9"/>
      <c r="D16" s="8" t="s">
        <v>3392</v>
      </c>
      <c r="E16" t="str">
        <f t="shared" si="0"/>
        <v xml:space="preserve"> </v>
      </c>
    </row>
    <row r="17" spans="1:5">
      <c r="A17" s="11" t="s">
        <v>63</v>
      </c>
      <c r="B17" s="12" t="s">
        <v>3391</v>
      </c>
      <c r="C17" s="13"/>
      <c r="D17" s="12" t="s">
        <v>3392</v>
      </c>
      <c r="E17" t="str">
        <f t="shared" si="0"/>
        <v xml:space="preserve"> </v>
      </c>
    </row>
    <row r="18" spans="1:5">
      <c r="A18" s="7" t="s">
        <v>64</v>
      </c>
      <c r="B18" s="8" t="s">
        <v>3391</v>
      </c>
      <c r="C18" s="9"/>
      <c r="D18" s="8" t="s">
        <v>3392</v>
      </c>
      <c r="E18" t="str">
        <f t="shared" si="0"/>
        <v xml:space="preserve"> </v>
      </c>
    </row>
    <row r="19" spans="1:5">
      <c r="A19" s="11" t="s">
        <v>67</v>
      </c>
      <c r="B19" s="12" t="s">
        <v>3391</v>
      </c>
      <c r="C19" s="13"/>
      <c r="D19" s="12" t="s">
        <v>3392</v>
      </c>
      <c r="E19" t="str">
        <f t="shared" si="0"/>
        <v xml:space="preserve"> </v>
      </c>
    </row>
    <row r="20" spans="1:5">
      <c r="A20" s="7" t="s">
        <v>71</v>
      </c>
      <c r="B20" s="8" t="s">
        <v>3391</v>
      </c>
      <c r="C20" s="9"/>
      <c r="D20" s="8" t="s">
        <v>3392</v>
      </c>
      <c r="E20" t="str">
        <f t="shared" si="0"/>
        <v xml:space="preserve"> </v>
      </c>
    </row>
    <row r="21" spans="1:5">
      <c r="A21" s="11" t="s">
        <v>73</v>
      </c>
      <c r="B21" s="12" t="s">
        <v>3391</v>
      </c>
      <c r="C21" s="13"/>
      <c r="D21" s="12" t="s">
        <v>3392</v>
      </c>
      <c r="E21" t="str">
        <f t="shared" si="0"/>
        <v xml:space="preserve"> </v>
      </c>
    </row>
    <row r="22" spans="1:5">
      <c r="A22" s="7" t="s">
        <v>75</v>
      </c>
      <c r="B22" s="8" t="s">
        <v>3391</v>
      </c>
      <c r="C22" s="9"/>
      <c r="D22" s="8" t="s">
        <v>3392</v>
      </c>
      <c r="E22" t="str">
        <f t="shared" si="0"/>
        <v xml:space="preserve"> </v>
      </c>
    </row>
    <row r="23" spans="1:5">
      <c r="A23" s="11" t="s">
        <v>77</v>
      </c>
      <c r="B23" s="12" t="s">
        <v>3391</v>
      </c>
      <c r="C23" s="13"/>
      <c r="D23" s="12" t="s">
        <v>3392</v>
      </c>
      <c r="E23" t="str">
        <f t="shared" si="0"/>
        <v xml:space="preserve"> </v>
      </c>
    </row>
    <row r="24" spans="1:5">
      <c r="A24" s="7" t="s">
        <v>79</v>
      </c>
      <c r="B24" s="8" t="s">
        <v>3393</v>
      </c>
      <c r="C24" s="9">
        <v>44899</v>
      </c>
      <c r="D24" s="8" t="s">
        <v>3394</v>
      </c>
      <c r="E24" t="str">
        <f t="shared" si="0"/>
        <v>Career Stagnation</v>
      </c>
    </row>
    <row r="25" spans="1:5">
      <c r="A25" s="11" t="s">
        <v>81</v>
      </c>
      <c r="B25" s="12" t="s">
        <v>3391</v>
      </c>
      <c r="C25" s="13"/>
      <c r="D25" s="12" t="s">
        <v>3392</v>
      </c>
      <c r="E25" t="str">
        <f t="shared" si="0"/>
        <v xml:space="preserve"> </v>
      </c>
    </row>
    <row r="26" spans="1:5">
      <c r="A26" s="7" t="s">
        <v>83</v>
      </c>
      <c r="B26" s="8" t="s">
        <v>3391</v>
      </c>
      <c r="C26" s="9"/>
      <c r="D26" s="8" t="s">
        <v>3392</v>
      </c>
      <c r="E26" t="str">
        <f t="shared" si="0"/>
        <v xml:space="preserve"> </v>
      </c>
    </row>
    <row r="27" spans="1:5">
      <c r="A27" s="11" t="s">
        <v>85</v>
      </c>
      <c r="B27" s="12" t="s">
        <v>3393</v>
      </c>
      <c r="C27" s="13">
        <v>44569</v>
      </c>
      <c r="D27" s="12" t="s">
        <v>3395</v>
      </c>
      <c r="E27" t="str">
        <f t="shared" si="0"/>
        <v>Work-Life Balance</v>
      </c>
    </row>
    <row r="28" spans="1:5">
      <c r="A28" s="7" t="s">
        <v>87</v>
      </c>
      <c r="B28" s="8" t="s">
        <v>3391</v>
      </c>
      <c r="C28" s="9"/>
      <c r="D28" s="8" t="s">
        <v>3392</v>
      </c>
      <c r="E28" t="str">
        <f t="shared" si="0"/>
        <v xml:space="preserve"> </v>
      </c>
    </row>
    <row r="29" spans="1:5">
      <c r="A29" s="11" t="s">
        <v>89</v>
      </c>
      <c r="B29" s="12" t="s">
        <v>3391</v>
      </c>
      <c r="C29" s="13"/>
      <c r="D29" s="12" t="s">
        <v>3392</v>
      </c>
      <c r="E29" t="str">
        <f t="shared" si="0"/>
        <v xml:space="preserve"> </v>
      </c>
    </row>
    <row r="30" spans="1:5">
      <c r="A30" s="7" t="s">
        <v>91</v>
      </c>
      <c r="B30" s="8" t="s">
        <v>3391</v>
      </c>
      <c r="C30" s="9"/>
      <c r="D30" s="8" t="s">
        <v>3392</v>
      </c>
      <c r="E30" t="str">
        <f t="shared" si="0"/>
        <v xml:space="preserve"> </v>
      </c>
    </row>
    <row r="31" spans="1:5">
      <c r="A31" s="11" t="s">
        <v>93</v>
      </c>
      <c r="B31" s="12" t="s">
        <v>3391</v>
      </c>
      <c r="C31" s="13"/>
      <c r="D31" s="12" t="s">
        <v>3392</v>
      </c>
      <c r="E31" t="str">
        <f t="shared" si="0"/>
        <v xml:space="preserve"> </v>
      </c>
    </row>
    <row r="32" spans="1:5">
      <c r="A32" s="7" t="s">
        <v>95</v>
      </c>
      <c r="B32" s="8" t="s">
        <v>3391</v>
      </c>
      <c r="C32" s="9"/>
      <c r="D32" s="8" t="s">
        <v>3392</v>
      </c>
      <c r="E32" t="str">
        <f t="shared" si="0"/>
        <v xml:space="preserve"> </v>
      </c>
    </row>
    <row r="33" spans="1:5">
      <c r="A33" s="11" t="s">
        <v>97</v>
      </c>
      <c r="B33" s="12" t="s">
        <v>3393</v>
      </c>
      <c r="C33" s="13">
        <v>44718</v>
      </c>
      <c r="D33" s="12" t="s">
        <v>3396</v>
      </c>
      <c r="E33" t="str">
        <f t="shared" si="0"/>
        <v>Manager Issues</v>
      </c>
    </row>
    <row r="34" spans="1:5">
      <c r="A34" s="7" t="s">
        <v>99</v>
      </c>
      <c r="B34" s="8" t="s">
        <v>3393</v>
      </c>
      <c r="C34" s="9">
        <v>45226</v>
      </c>
      <c r="D34" s="8" t="s">
        <v>3396</v>
      </c>
      <c r="E34" t="str">
        <f t="shared" si="0"/>
        <v>Manager Issues</v>
      </c>
    </row>
    <row r="35" spans="1:5">
      <c r="A35" s="11" t="s">
        <v>101</v>
      </c>
      <c r="B35" s="12" t="s">
        <v>3393</v>
      </c>
      <c r="C35" s="13">
        <v>45626</v>
      </c>
      <c r="D35" s="12" t="s">
        <v>3396</v>
      </c>
      <c r="E35" t="str">
        <f t="shared" si="0"/>
        <v>Manager Issues</v>
      </c>
    </row>
    <row r="36" spans="1:5">
      <c r="A36" s="7" t="s">
        <v>103</v>
      </c>
      <c r="B36" s="8" t="s">
        <v>3391</v>
      </c>
      <c r="C36" s="9"/>
      <c r="D36" s="8" t="s">
        <v>3392</v>
      </c>
      <c r="E36" t="str">
        <f t="shared" si="0"/>
        <v xml:space="preserve"> </v>
      </c>
    </row>
    <row r="37" spans="1:5">
      <c r="A37" s="11" t="s">
        <v>104</v>
      </c>
      <c r="B37" s="12" t="s">
        <v>3391</v>
      </c>
      <c r="C37" s="13"/>
      <c r="D37" s="12" t="s">
        <v>3392</v>
      </c>
      <c r="E37" t="str">
        <f t="shared" si="0"/>
        <v xml:space="preserve"> </v>
      </c>
    </row>
    <row r="38" spans="1:5">
      <c r="A38" s="7" t="s">
        <v>106</v>
      </c>
      <c r="B38" s="8" t="s">
        <v>3391</v>
      </c>
      <c r="C38" s="9"/>
      <c r="D38" s="8" t="s">
        <v>3392</v>
      </c>
      <c r="E38" t="str">
        <f t="shared" si="0"/>
        <v xml:space="preserve"> </v>
      </c>
    </row>
    <row r="39" spans="1:5">
      <c r="A39" s="11" t="s">
        <v>108</v>
      </c>
      <c r="B39" s="12" t="s">
        <v>3393</v>
      </c>
      <c r="C39" s="13">
        <v>43750</v>
      </c>
      <c r="D39" s="12" t="s">
        <v>3397</v>
      </c>
      <c r="E39" t="str">
        <f t="shared" si="0"/>
        <v>Better Pay</v>
      </c>
    </row>
    <row r="40" spans="1:5">
      <c r="A40" s="7" t="s">
        <v>110</v>
      </c>
      <c r="B40" s="8" t="s">
        <v>3391</v>
      </c>
      <c r="C40" s="9"/>
      <c r="D40" s="8" t="s">
        <v>3392</v>
      </c>
      <c r="E40" t="str">
        <f t="shared" si="0"/>
        <v xml:space="preserve"> </v>
      </c>
    </row>
    <row r="41" spans="1:5">
      <c r="A41" s="11" t="s">
        <v>111</v>
      </c>
      <c r="B41" s="12" t="s">
        <v>3391</v>
      </c>
      <c r="C41" s="13"/>
      <c r="D41" s="12" t="s">
        <v>3392</v>
      </c>
      <c r="E41" t="str">
        <f t="shared" si="0"/>
        <v xml:space="preserve"> </v>
      </c>
    </row>
    <row r="42" spans="1:5">
      <c r="A42" s="7" t="s">
        <v>114</v>
      </c>
      <c r="B42" s="8" t="s">
        <v>3393</v>
      </c>
      <c r="C42" s="9">
        <v>44017</v>
      </c>
      <c r="D42" s="8" t="s">
        <v>3397</v>
      </c>
      <c r="E42" t="str">
        <f t="shared" si="0"/>
        <v>Better Pay</v>
      </c>
    </row>
    <row r="43" spans="1:5">
      <c r="A43" s="11" t="s">
        <v>116</v>
      </c>
      <c r="B43" s="12" t="s">
        <v>3391</v>
      </c>
      <c r="C43" s="13"/>
      <c r="D43" s="12" t="s">
        <v>3392</v>
      </c>
      <c r="E43" t="str">
        <f t="shared" si="0"/>
        <v xml:space="preserve"> </v>
      </c>
    </row>
    <row r="44" spans="1:5">
      <c r="A44" s="7" t="s">
        <v>118</v>
      </c>
      <c r="B44" s="8" t="s">
        <v>3391</v>
      </c>
      <c r="C44" s="9"/>
      <c r="D44" s="8" t="s">
        <v>3392</v>
      </c>
      <c r="E44" t="str">
        <f t="shared" si="0"/>
        <v xml:space="preserve"> </v>
      </c>
    </row>
    <row r="45" spans="1:5">
      <c r="A45" s="11" t="s">
        <v>119</v>
      </c>
      <c r="B45" s="12" t="s">
        <v>3393</v>
      </c>
      <c r="C45" s="13">
        <v>44154</v>
      </c>
      <c r="D45" s="12" t="s">
        <v>3394</v>
      </c>
      <c r="E45" t="str">
        <f t="shared" si="0"/>
        <v>Career Stagnation</v>
      </c>
    </row>
    <row r="46" spans="1:5">
      <c r="A46" s="7" t="s">
        <v>121</v>
      </c>
      <c r="B46" s="8" t="s">
        <v>3391</v>
      </c>
      <c r="C46" s="9"/>
      <c r="D46" s="8" t="s">
        <v>3392</v>
      </c>
      <c r="E46" t="str">
        <f t="shared" si="0"/>
        <v xml:space="preserve"> </v>
      </c>
    </row>
    <row r="47" spans="1:5">
      <c r="A47" s="11" t="s">
        <v>123</v>
      </c>
      <c r="B47" s="12" t="s">
        <v>3393</v>
      </c>
      <c r="C47" s="13">
        <v>46131</v>
      </c>
      <c r="D47" s="12" t="s">
        <v>3396</v>
      </c>
      <c r="E47" t="str">
        <f t="shared" si="0"/>
        <v>Manager Issues</v>
      </c>
    </row>
    <row r="48" spans="1:5">
      <c r="A48" s="7" t="s">
        <v>125</v>
      </c>
      <c r="B48" s="8" t="s">
        <v>3391</v>
      </c>
      <c r="C48" s="9"/>
      <c r="D48" s="8" t="s">
        <v>3392</v>
      </c>
      <c r="E48" t="str">
        <f t="shared" si="0"/>
        <v xml:space="preserve"> </v>
      </c>
    </row>
    <row r="49" spans="1:5">
      <c r="A49" s="11" t="s">
        <v>127</v>
      </c>
      <c r="B49" s="12" t="s">
        <v>3391</v>
      </c>
      <c r="C49" s="13"/>
      <c r="D49" s="12" t="s">
        <v>3392</v>
      </c>
      <c r="E49" t="str">
        <f t="shared" si="0"/>
        <v xml:space="preserve"> </v>
      </c>
    </row>
    <row r="50" spans="1:5">
      <c r="A50" s="7" t="s">
        <v>129</v>
      </c>
      <c r="B50" s="8" t="s">
        <v>3391</v>
      </c>
      <c r="C50" s="9"/>
      <c r="D50" s="8" t="s">
        <v>3392</v>
      </c>
      <c r="E50" t="str">
        <f t="shared" si="0"/>
        <v xml:space="preserve"> </v>
      </c>
    </row>
    <row r="51" spans="1:5">
      <c r="A51" s="11" t="s">
        <v>130</v>
      </c>
      <c r="B51" s="12" t="s">
        <v>3391</v>
      </c>
      <c r="C51" s="13"/>
      <c r="D51" s="12" t="s">
        <v>3392</v>
      </c>
      <c r="E51" t="str">
        <f t="shared" si="0"/>
        <v xml:space="preserve"> </v>
      </c>
    </row>
    <row r="52" spans="1:5">
      <c r="A52" s="7" t="s">
        <v>132</v>
      </c>
      <c r="B52" s="8" t="s">
        <v>3393</v>
      </c>
      <c r="C52" s="9">
        <v>44765</v>
      </c>
      <c r="D52" s="8" t="s">
        <v>3394</v>
      </c>
      <c r="E52" t="str">
        <f t="shared" si="0"/>
        <v>Career Stagnation</v>
      </c>
    </row>
    <row r="53" spans="1:5">
      <c r="A53" s="11" t="s">
        <v>134</v>
      </c>
      <c r="B53" s="12" t="s">
        <v>3391</v>
      </c>
      <c r="C53" s="13"/>
      <c r="D53" s="12" t="s">
        <v>3392</v>
      </c>
      <c r="E53" t="str">
        <f t="shared" si="0"/>
        <v xml:space="preserve"> </v>
      </c>
    </row>
    <row r="54" spans="1:5">
      <c r="A54" s="7" t="s">
        <v>136</v>
      </c>
      <c r="B54" s="8" t="s">
        <v>3391</v>
      </c>
      <c r="C54" s="9"/>
      <c r="D54" s="8" t="s">
        <v>3392</v>
      </c>
      <c r="E54" t="str">
        <f t="shared" si="0"/>
        <v xml:space="preserve"> </v>
      </c>
    </row>
    <row r="55" spans="1:5">
      <c r="A55" s="11" t="s">
        <v>137</v>
      </c>
      <c r="B55" s="12" t="s">
        <v>3391</v>
      </c>
      <c r="C55" s="13"/>
      <c r="D55" s="12" t="s">
        <v>3392</v>
      </c>
      <c r="E55" t="str">
        <f t="shared" si="0"/>
        <v xml:space="preserve"> </v>
      </c>
    </row>
    <row r="56" spans="1:5">
      <c r="A56" s="7" t="s">
        <v>138</v>
      </c>
      <c r="B56" s="8" t="s">
        <v>3391</v>
      </c>
      <c r="C56" s="9"/>
      <c r="D56" s="8" t="s">
        <v>3392</v>
      </c>
      <c r="E56" t="str">
        <f t="shared" si="0"/>
        <v xml:space="preserve"> </v>
      </c>
    </row>
    <row r="57" spans="1:5">
      <c r="A57" s="11" t="s">
        <v>139</v>
      </c>
      <c r="B57" s="12" t="s">
        <v>3391</v>
      </c>
      <c r="C57" s="13"/>
      <c r="D57" s="12" t="s">
        <v>3392</v>
      </c>
      <c r="E57" t="str">
        <f t="shared" si="0"/>
        <v xml:space="preserve"> </v>
      </c>
    </row>
    <row r="58" spans="1:5">
      <c r="A58" s="7" t="s">
        <v>141</v>
      </c>
      <c r="B58" s="8" t="s">
        <v>3393</v>
      </c>
      <c r="C58" s="9">
        <v>45042</v>
      </c>
      <c r="D58" s="8" t="s">
        <v>3395</v>
      </c>
      <c r="E58" t="str">
        <f t="shared" si="0"/>
        <v>Work-Life Balance</v>
      </c>
    </row>
    <row r="59" spans="1:5">
      <c r="A59" s="11" t="s">
        <v>143</v>
      </c>
      <c r="B59" s="12" t="s">
        <v>3391</v>
      </c>
      <c r="C59" s="13"/>
      <c r="D59" s="12" t="s">
        <v>3392</v>
      </c>
      <c r="E59" t="str">
        <f t="shared" si="0"/>
        <v xml:space="preserve"> </v>
      </c>
    </row>
    <row r="60" spans="1:5">
      <c r="A60" s="7" t="s">
        <v>145</v>
      </c>
      <c r="B60" s="8" t="s">
        <v>3393</v>
      </c>
      <c r="C60" s="9">
        <v>45044</v>
      </c>
      <c r="D60" s="8" t="s">
        <v>3394</v>
      </c>
      <c r="E60" t="str">
        <f t="shared" si="0"/>
        <v>Career Stagnation</v>
      </c>
    </row>
    <row r="61" spans="1:5">
      <c r="A61" s="11" t="s">
        <v>147</v>
      </c>
      <c r="B61" s="12" t="s">
        <v>3391</v>
      </c>
      <c r="C61" s="13"/>
      <c r="D61" s="12" t="s">
        <v>3392</v>
      </c>
      <c r="E61" t="str">
        <f t="shared" si="0"/>
        <v xml:space="preserve"> </v>
      </c>
    </row>
    <row r="62" spans="1:5">
      <c r="A62" s="7" t="s">
        <v>148</v>
      </c>
      <c r="B62" s="8" t="s">
        <v>3391</v>
      </c>
      <c r="C62" s="9"/>
      <c r="D62" s="8" t="s">
        <v>3392</v>
      </c>
      <c r="E62" t="str">
        <f t="shared" si="0"/>
        <v xml:space="preserve"> </v>
      </c>
    </row>
    <row r="63" spans="1:5">
      <c r="A63" s="11" t="s">
        <v>150</v>
      </c>
      <c r="B63" s="12" t="s">
        <v>3391</v>
      </c>
      <c r="C63" s="13"/>
      <c r="D63" s="12" t="s">
        <v>3392</v>
      </c>
      <c r="E63" t="str">
        <f t="shared" si="0"/>
        <v xml:space="preserve"> </v>
      </c>
    </row>
    <row r="64" spans="1:5">
      <c r="A64" s="7" t="s">
        <v>151</v>
      </c>
      <c r="B64" s="8" t="s">
        <v>3391</v>
      </c>
      <c r="C64" s="9"/>
      <c r="D64" s="8" t="s">
        <v>3392</v>
      </c>
      <c r="E64" t="str">
        <f t="shared" si="0"/>
        <v xml:space="preserve"> </v>
      </c>
    </row>
    <row r="65" spans="1:5">
      <c r="A65" s="11" t="s">
        <v>152</v>
      </c>
      <c r="B65" s="12" t="s">
        <v>3391</v>
      </c>
      <c r="C65" s="13"/>
      <c r="D65" s="12" t="s">
        <v>3392</v>
      </c>
      <c r="E65" t="str">
        <f t="shared" si="0"/>
        <v xml:space="preserve"> </v>
      </c>
    </row>
    <row r="66" spans="1:5">
      <c r="A66" s="7" t="s">
        <v>154</v>
      </c>
      <c r="B66" s="8" t="s">
        <v>3391</v>
      </c>
      <c r="C66" s="9"/>
      <c r="D66" s="8" t="s">
        <v>3392</v>
      </c>
      <c r="E66" t="str">
        <f t="shared" si="0"/>
        <v xml:space="preserve"> </v>
      </c>
    </row>
    <row r="67" spans="1:5">
      <c r="A67" s="11" t="s">
        <v>155</v>
      </c>
      <c r="B67" s="12" t="s">
        <v>3391</v>
      </c>
      <c r="C67" s="13"/>
      <c r="D67" s="12" t="s">
        <v>3392</v>
      </c>
      <c r="E67" t="str">
        <f t="shared" ref="E67:E130" si="1">IF(B67="No"," ",IF(AND(B67="Yes",D67=" "),"Not Recorded",D67))</f>
        <v xml:space="preserve"> </v>
      </c>
    </row>
    <row r="68" spans="1:5">
      <c r="A68" s="7" t="s">
        <v>156</v>
      </c>
      <c r="B68" s="8" t="s">
        <v>3393</v>
      </c>
      <c r="C68" s="9">
        <v>44527</v>
      </c>
      <c r="D68" s="8" t="s">
        <v>3394</v>
      </c>
      <c r="E68" t="str">
        <f t="shared" si="1"/>
        <v>Career Stagnation</v>
      </c>
    </row>
    <row r="69" spans="1:5">
      <c r="A69" s="11" t="s">
        <v>158</v>
      </c>
      <c r="B69" s="12" t="s">
        <v>3393</v>
      </c>
      <c r="C69" s="13">
        <v>43774</v>
      </c>
      <c r="D69" s="12" t="s">
        <v>3394</v>
      </c>
      <c r="E69" t="str">
        <f t="shared" si="1"/>
        <v>Career Stagnation</v>
      </c>
    </row>
    <row r="70" spans="1:5">
      <c r="A70" s="7" t="s">
        <v>160</v>
      </c>
      <c r="B70" s="8" t="s">
        <v>3391</v>
      </c>
      <c r="C70" s="9"/>
      <c r="D70" s="8" t="s">
        <v>3392</v>
      </c>
      <c r="E70" t="str">
        <f t="shared" si="1"/>
        <v xml:space="preserve"> </v>
      </c>
    </row>
    <row r="71" spans="1:5">
      <c r="A71" s="11" t="s">
        <v>161</v>
      </c>
      <c r="B71" s="12" t="s">
        <v>3391</v>
      </c>
      <c r="C71" s="13"/>
      <c r="D71" s="12" t="s">
        <v>3392</v>
      </c>
      <c r="E71" t="str">
        <f t="shared" si="1"/>
        <v xml:space="preserve"> </v>
      </c>
    </row>
    <row r="72" spans="1:5">
      <c r="A72" s="7" t="s">
        <v>163</v>
      </c>
      <c r="B72" s="8" t="s">
        <v>3391</v>
      </c>
      <c r="C72" s="9"/>
      <c r="D72" s="8" t="s">
        <v>3392</v>
      </c>
      <c r="E72" t="str">
        <f t="shared" si="1"/>
        <v xml:space="preserve"> </v>
      </c>
    </row>
    <row r="73" spans="1:5">
      <c r="A73" s="11" t="s">
        <v>165</v>
      </c>
      <c r="B73" s="12" t="s">
        <v>3391</v>
      </c>
      <c r="C73" s="13"/>
      <c r="D73" s="12" t="s">
        <v>3392</v>
      </c>
      <c r="E73" t="str">
        <f t="shared" si="1"/>
        <v xml:space="preserve"> </v>
      </c>
    </row>
    <row r="74" spans="1:5">
      <c r="A74" s="7" t="s">
        <v>167</v>
      </c>
      <c r="B74" s="8" t="s">
        <v>3391</v>
      </c>
      <c r="C74" s="9"/>
      <c r="D74" s="8" t="s">
        <v>3392</v>
      </c>
      <c r="E74" t="str">
        <f t="shared" si="1"/>
        <v xml:space="preserve"> </v>
      </c>
    </row>
    <row r="75" spans="1:5">
      <c r="A75" s="11" t="s">
        <v>168</v>
      </c>
      <c r="B75" s="12" t="s">
        <v>3391</v>
      </c>
      <c r="C75" s="13"/>
      <c r="D75" s="12" t="s">
        <v>3392</v>
      </c>
      <c r="E75" t="str">
        <f t="shared" si="1"/>
        <v xml:space="preserve"> </v>
      </c>
    </row>
    <row r="76" spans="1:5">
      <c r="A76" s="7" t="s">
        <v>170</v>
      </c>
      <c r="B76" s="8" t="s">
        <v>3393</v>
      </c>
      <c r="C76" s="9">
        <v>43886</v>
      </c>
      <c r="D76" s="8" t="s">
        <v>3397</v>
      </c>
      <c r="E76" t="str">
        <f t="shared" si="1"/>
        <v>Better Pay</v>
      </c>
    </row>
    <row r="77" spans="1:5">
      <c r="A77" s="11" t="s">
        <v>172</v>
      </c>
      <c r="B77" s="12" t="s">
        <v>3391</v>
      </c>
      <c r="C77" s="13"/>
      <c r="D77" s="12" t="s">
        <v>3392</v>
      </c>
      <c r="E77" t="str">
        <f t="shared" si="1"/>
        <v xml:space="preserve"> </v>
      </c>
    </row>
    <row r="78" spans="1:5">
      <c r="A78" s="7" t="s">
        <v>174</v>
      </c>
      <c r="B78" s="8" t="s">
        <v>3391</v>
      </c>
      <c r="C78" s="9"/>
      <c r="D78" s="8" t="s">
        <v>3392</v>
      </c>
      <c r="E78" t="str">
        <f t="shared" si="1"/>
        <v xml:space="preserve"> </v>
      </c>
    </row>
    <row r="79" spans="1:5">
      <c r="A79" s="11" t="s">
        <v>175</v>
      </c>
      <c r="B79" s="12" t="s">
        <v>3391</v>
      </c>
      <c r="C79" s="13"/>
      <c r="D79" s="12" t="s">
        <v>3392</v>
      </c>
      <c r="E79" t="str">
        <f t="shared" si="1"/>
        <v xml:space="preserve"> </v>
      </c>
    </row>
    <row r="80" spans="1:5">
      <c r="A80" s="7" t="s">
        <v>177</v>
      </c>
      <c r="B80" s="8" t="s">
        <v>3393</v>
      </c>
      <c r="C80" s="9">
        <v>46589</v>
      </c>
      <c r="D80" s="8" t="s">
        <v>3395</v>
      </c>
      <c r="E80" t="str">
        <f t="shared" si="1"/>
        <v>Work-Life Balance</v>
      </c>
    </row>
    <row r="81" spans="1:5">
      <c r="A81" s="11" t="s">
        <v>178</v>
      </c>
      <c r="B81" s="12" t="s">
        <v>3391</v>
      </c>
      <c r="C81" s="13"/>
      <c r="D81" s="12" t="s">
        <v>3392</v>
      </c>
      <c r="E81" t="str">
        <f t="shared" si="1"/>
        <v xml:space="preserve"> </v>
      </c>
    </row>
    <row r="82" spans="1:5">
      <c r="A82" s="7" t="s">
        <v>180</v>
      </c>
      <c r="B82" s="8" t="s">
        <v>3393</v>
      </c>
      <c r="C82" s="9">
        <v>44279</v>
      </c>
      <c r="D82" s="8" t="s">
        <v>3396</v>
      </c>
      <c r="E82" t="str">
        <f t="shared" si="1"/>
        <v>Manager Issues</v>
      </c>
    </row>
    <row r="83" spans="1:5">
      <c r="A83" s="11" t="s">
        <v>182</v>
      </c>
      <c r="B83" s="12" t="s">
        <v>3391</v>
      </c>
      <c r="C83" s="13"/>
      <c r="D83" s="12" t="s">
        <v>3392</v>
      </c>
      <c r="E83" t="str">
        <f t="shared" si="1"/>
        <v xml:space="preserve"> </v>
      </c>
    </row>
    <row r="84" spans="1:5">
      <c r="A84" s="7" t="s">
        <v>183</v>
      </c>
      <c r="B84" s="8" t="s">
        <v>3393</v>
      </c>
      <c r="C84" s="9">
        <v>43933</v>
      </c>
      <c r="D84" s="8" t="s">
        <v>3395</v>
      </c>
      <c r="E84" t="str">
        <f t="shared" si="1"/>
        <v>Work-Life Balance</v>
      </c>
    </row>
    <row r="85" spans="1:5">
      <c r="A85" s="11" t="s">
        <v>184</v>
      </c>
      <c r="B85" s="12" t="s">
        <v>3391</v>
      </c>
      <c r="C85" s="13"/>
      <c r="D85" s="12" t="s">
        <v>3392</v>
      </c>
      <c r="E85" t="str">
        <f t="shared" si="1"/>
        <v xml:space="preserve"> </v>
      </c>
    </row>
    <row r="86" spans="1:5">
      <c r="A86" s="7" t="s">
        <v>186</v>
      </c>
      <c r="B86" s="8" t="s">
        <v>3391</v>
      </c>
      <c r="C86" s="9"/>
      <c r="D86" s="8" t="s">
        <v>3392</v>
      </c>
      <c r="E86" t="str">
        <f t="shared" si="1"/>
        <v xml:space="preserve"> </v>
      </c>
    </row>
    <row r="87" spans="1:5">
      <c r="A87" s="11" t="s">
        <v>187</v>
      </c>
      <c r="B87" s="12" t="s">
        <v>3391</v>
      </c>
      <c r="C87" s="13"/>
      <c r="D87" s="12" t="s">
        <v>3392</v>
      </c>
      <c r="E87" t="str">
        <f t="shared" si="1"/>
        <v xml:space="preserve"> </v>
      </c>
    </row>
    <row r="88" spans="1:5">
      <c r="A88" s="7" t="s">
        <v>188</v>
      </c>
      <c r="B88" s="8" t="s">
        <v>3391</v>
      </c>
      <c r="C88" s="9"/>
      <c r="D88" s="8" t="s">
        <v>3392</v>
      </c>
      <c r="E88" t="str">
        <f t="shared" si="1"/>
        <v xml:space="preserve"> </v>
      </c>
    </row>
    <row r="89" spans="1:5">
      <c r="A89" s="11" t="s">
        <v>189</v>
      </c>
      <c r="B89" s="12" t="s">
        <v>3391</v>
      </c>
      <c r="C89" s="13"/>
      <c r="D89" s="12" t="s">
        <v>3392</v>
      </c>
      <c r="E89" t="str">
        <f t="shared" si="1"/>
        <v xml:space="preserve"> </v>
      </c>
    </row>
    <row r="90" spans="1:5">
      <c r="A90" s="7" t="s">
        <v>190</v>
      </c>
      <c r="B90" s="8" t="s">
        <v>3391</v>
      </c>
      <c r="C90" s="9"/>
      <c r="D90" s="8" t="s">
        <v>3392</v>
      </c>
      <c r="E90" t="str">
        <f t="shared" si="1"/>
        <v xml:space="preserve"> </v>
      </c>
    </row>
    <row r="91" spans="1:5">
      <c r="A91" s="11" t="s">
        <v>191</v>
      </c>
      <c r="B91" s="12" t="s">
        <v>3391</v>
      </c>
      <c r="C91" s="13"/>
      <c r="D91" s="12" t="s">
        <v>3392</v>
      </c>
      <c r="E91" t="str">
        <f t="shared" si="1"/>
        <v xml:space="preserve"> </v>
      </c>
    </row>
    <row r="92" spans="1:5">
      <c r="A92" s="7" t="s">
        <v>193</v>
      </c>
      <c r="B92" s="8" t="s">
        <v>3393</v>
      </c>
      <c r="C92" s="9">
        <v>45597</v>
      </c>
      <c r="D92" s="8" t="s">
        <v>3397</v>
      </c>
      <c r="E92" t="str">
        <f t="shared" si="1"/>
        <v>Better Pay</v>
      </c>
    </row>
    <row r="93" spans="1:5">
      <c r="A93" s="11" t="s">
        <v>195</v>
      </c>
      <c r="B93" s="12" t="s">
        <v>3391</v>
      </c>
      <c r="C93" s="13"/>
      <c r="D93" s="12" t="s">
        <v>3392</v>
      </c>
      <c r="E93" t="str">
        <f t="shared" si="1"/>
        <v xml:space="preserve"> </v>
      </c>
    </row>
    <row r="94" spans="1:5">
      <c r="A94" s="7" t="s">
        <v>196</v>
      </c>
      <c r="B94" s="8" t="s">
        <v>3391</v>
      </c>
      <c r="C94" s="9"/>
      <c r="D94" s="8" t="s">
        <v>3392</v>
      </c>
      <c r="E94" t="str">
        <f t="shared" si="1"/>
        <v xml:space="preserve"> </v>
      </c>
    </row>
    <row r="95" spans="1:5">
      <c r="A95" s="11" t="s">
        <v>197</v>
      </c>
      <c r="B95" s="12" t="s">
        <v>3391</v>
      </c>
      <c r="C95" s="13"/>
      <c r="D95" s="12" t="s">
        <v>3392</v>
      </c>
      <c r="E95" t="str">
        <f t="shared" si="1"/>
        <v xml:space="preserve"> </v>
      </c>
    </row>
    <row r="96" spans="1:5">
      <c r="A96" s="7" t="s">
        <v>199</v>
      </c>
      <c r="B96" s="8" t="s">
        <v>3391</v>
      </c>
      <c r="C96" s="9"/>
      <c r="D96" s="8" t="s">
        <v>3392</v>
      </c>
      <c r="E96" t="str">
        <f t="shared" si="1"/>
        <v xml:space="preserve"> </v>
      </c>
    </row>
    <row r="97" spans="1:5">
      <c r="A97" s="11" t="s">
        <v>200</v>
      </c>
      <c r="B97" s="12" t="s">
        <v>3393</v>
      </c>
      <c r="C97" s="13">
        <v>45639</v>
      </c>
      <c r="D97" s="12" t="s">
        <v>3394</v>
      </c>
      <c r="E97" t="str">
        <f t="shared" si="1"/>
        <v>Career Stagnation</v>
      </c>
    </row>
    <row r="98" spans="1:5">
      <c r="A98" s="7" t="s">
        <v>202</v>
      </c>
      <c r="B98" s="8" t="s">
        <v>3391</v>
      </c>
      <c r="C98" s="9"/>
      <c r="D98" s="8" t="s">
        <v>3392</v>
      </c>
      <c r="E98" t="str">
        <f t="shared" si="1"/>
        <v xml:space="preserve"> </v>
      </c>
    </row>
    <row r="99" spans="1:5">
      <c r="A99" s="11" t="s">
        <v>204</v>
      </c>
      <c r="B99" s="12" t="s">
        <v>3391</v>
      </c>
      <c r="C99" s="13"/>
      <c r="D99" s="12" t="s">
        <v>3392</v>
      </c>
      <c r="E99" t="str">
        <f t="shared" si="1"/>
        <v xml:space="preserve"> </v>
      </c>
    </row>
    <row r="100" spans="1:5">
      <c r="A100" s="7" t="s">
        <v>206</v>
      </c>
      <c r="B100" s="8" t="s">
        <v>3391</v>
      </c>
      <c r="C100" s="9"/>
      <c r="D100" s="8" t="s">
        <v>3392</v>
      </c>
      <c r="E100" t="str">
        <f t="shared" si="1"/>
        <v xml:space="preserve"> </v>
      </c>
    </row>
    <row r="101" spans="1:5">
      <c r="A101" s="11" t="s">
        <v>208</v>
      </c>
      <c r="B101" s="12" t="s">
        <v>3391</v>
      </c>
      <c r="C101" s="13"/>
      <c r="D101" s="12" t="s">
        <v>3392</v>
      </c>
      <c r="E101" t="str">
        <f t="shared" si="1"/>
        <v xml:space="preserve"> </v>
      </c>
    </row>
    <row r="102" spans="1:5">
      <c r="A102" s="7" t="s">
        <v>209</v>
      </c>
      <c r="B102" s="8" t="s">
        <v>3391</v>
      </c>
      <c r="C102" s="9"/>
      <c r="D102" s="8" t="s">
        <v>3392</v>
      </c>
      <c r="E102" t="str">
        <f t="shared" si="1"/>
        <v xml:space="preserve"> </v>
      </c>
    </row>
    <row r="103" spans="1:5">
      <c r="A103" s="11" t="s">
        <v>211</v>
      </c>
      <c r="B103" s="12" t="s">
        <v>3391</v>
      </c>
      <c r="C103" s="13"/>
      <c r="D103" s="12" t="s">
        <v>3392</v>
      </c>
      <c r="E103" t="str">
        <f t="shared" si="1"/>
        <v xml:space="preserve"> </v>
      </c>
    </row>
    <row r="104" spans="1:5">
      <c r="A104" s="7" t="s">
        <v>212</v>
      </c>
      <c r="B104" s="8" t="s">
        <v>3391</v>
      </c>
      <c r="C104" s="9"/>
      <c r="D104" s="8" t="s">
        <v>3392</v>
      </c>
      <c r="E104" t="str">
        <f t="shared" si="1"/>
        <v xml:space="preserve"> </v>
      </c>
    </row>
    <row r="105" spans="1:5">
      <c r="A105" s="11" t="s">
        <v>213</v>
      </c>
      <c r="B105" s="12" t="s">
        <v>3391</v>
      </c>
      <c r="C105" s="13"/>
      <c r="D105" s="12" t="s">
        <v>3392</v>
      </c>
      <c r="E105" t="str">
        <f t="shared" si="1"/>
        <v xml:space="preserve"> </v>
      </c>
    </row>
    <row r="106" spans="1:5">
      <c r="A106" s="7" t="s">
        <v>214</v>
      </c>
      <c r="B106" s="8" t="s">
        <v>3393</v>
      </c>
      <c r="C106" s="9">
        <v>46086</v>
      </c>
      <c r="D106" s="8" t="s">
        <v>3397</v>
      </c>
      <c r="E106" t="str">
        <f t="shared" si="1"/>
        <v>Better Pay</v>
      </c>
    </row>
    <row r="107" spans="1:5">
      <c r="A107" s="11" t="s">
        <v>216</v>
      </c>
      <c r="B107" s="12" t="s">
        <v>3391</v>
      </c>
      <c r="C107" s="13"/>
      <c r="D107" s="12" t="s">
        <v>3392</v>
      </c>
      <c r="E107" t="str">
        <f t="shared" si="1"/>
        <v xml:space="preserve"> </v>
      </c>
    </row>
    <row r="108" spans="1:5">
      <c r="A108" s="7" t="s">
        <v>217</v>
      </c>
      <c r="B108" s="8" t="s">
        <v>3391</v>
      </c>
      <c r="C108" s="9"/>
      <c r="D108" s="8" t="s">
        <v>3392</v>
      </c>
      <c r="E108" t="str">
        <f t="shared" si="1"/>
        <v xml:space="preserve"> </v>
      </c>
    </row>
    <row r="109" spans="1:5">
      <c r="A109" s="11" t="s">
        <v>219</v>
      </c>
      <c r="B109" s="12" t="s">
        <v>3393</v>
      </c>
      <c r="C109" s="13">
        <v>44832</v>
      </c>
      <c r="D109" s="12" t="s">
        <v>3397</v>
      </c>
      <c r="E109" t="str">
        <f t="shared" si="1"/>
        <v>Better Pay</v>
      </c>
    </row>
    <row r="110" spans="1:5">
      <c r="A110" s="7" t="s">
        <v>221</v>
      </c>
      <c r="B110" s="8" t="s">
        <v>3391</v>
      </c>
      <c r="C110" s="9"/>
      <c r="D110" s="8" t="s">
        <v>3392</v>
      </c>
      <c r="E110" t="str">
        <f t="shared" si="1"/>
        <v xml:space="preserve"> </v>
      </c>
    </row>
    <row r="111" spans="1:5">
      <c r="A111" s="11" t="s">
        <v>222</v>
      </c>
      <c r="B111" s="12" t="s">
        <v>3391</v>
      </c>
      <c r="C111" s="13"/>
      <c r="D111" s="12" t="s">
        <v>3392</v>
      </c>
      <c r="E111" t="str">
        <f t="shared" si="1"/>
        <v xml:space="preserve"> </v>
      </c>
    </row>
    <row r="112" spans="1:5">
      <c r="A112" s="7" t="s">
        <v>224</v>
      </c>
      <c r="B112" s="8" t="s">
        <v>3391</v>
      </c>
      <c r="C112" s="9"/>
      <c r="D112" s="8" t="s">
        <v>3392</v>
      </c>
      <c r="E112" t="str">
        <f t="shared" si="1"/>
        <v xml:space="preserve"> </v>
      </c>
    </row>
    <row r="113" spans="1:5">
      <c r="A113" s="11" t="s">
        <v>225</v>
      </c>
      <c r="B113" s="12" t="s">
        <v>3391</v>
      </c>
      <c r="C113" s="13"/>
      <c r="D113" s="12" t="s">
        <v>3392</v>
      </c>
      <c r="E113" t="str">
        <f t="shared" si="1"/>
        <v xml:space="preserve"> </v>
      </c>
    </row>
    <row r="114" spans="1:5">
      <c r="A114" s="7" t="s">
        <v>226</v>
      </c>
      <c r="B114" s="8" t="s">
        <v>3393</v>
      </c>
      <c r="C114" s="9">
        <v>44891</v>
      </c>
      <c r="D114" s="8" t="s">
        <v>3397</v>
      </c>
      <c r="E114" t="str">
        <f t="shared" si="1"/>
        <v>Better Pay</v>
      </c>
    </row>
    <row r="115" spans="1:5">
      <c r="A115" s="11" t="s">
        <v>228</v>
      </c>
      <c r="B115" s="12" t="s">
        <v>3393</v>
      </c>
      <c r="C115" s="13">
        <v>45675</v>
      </c>
      <c r="D115" s="12" t="s">
        <v>3396</v>
      </c>
      <c r="E115" t="str">
        <f t="shared" si="1"/>
        <v>Manager Issues</v>
      </c>
    </row>
    <row r="116" spans="1:5">
      <c r="A116" s="7" t="s">
        <v>230</v>
      </c>
      <c r="B116" s="8" t="s">
        <v>3391</v>
      </c>
      <c r="C116" s="9"/>
      <c r="D116" s="8" t="s">
        <v>3392</v>
      </c>
      <c r="E116" t="str">
        <f t="shared" si="1"/>
        <v xml:space="preserve"> </v>
      </c>
    </row>
    <row r="117" spans="1:5">
      <c r="A117" s="11" t="s">
        <v>232</v>
      </c>
      <c r="B117" s="12" t="s">
        <v>3391</v>
      </c>
      <c r="C117" s="13"/>
      <c r="D117" s="12" t="s">
        <v>3392</v>
      </c>
      <c r="E117" t="str">
        <f t="shared" si="1"/>
        <v xml:space="preserve"> </v>
      </c>
    </row>
    <row r="118" spans="1:5">
      <c r="A118" s="7" t="s">
        <v>234</v>
      </c>
      <c r="B118" s="8" t="s">
        <v>3391</v>
      </c>
      <c r="C118" s="9"/>
      <c r="D118" s="8" t="s">
        <v>3392</v>
      </c>
      <c r="E118" t="str">
        <f t="shared" si="1"/>
        <v xml:space="preserve"> </v>
      </c>
    </row>
    <row r="119" spans="1:5">
      <c r="A119" s="11" t="s">
        <v>235</v>
      </c>
      <c r="B119" s="12" t="s">
        <v>3391</v>
      </c>
      <c r="C119" s="13"/>
      <c r="D119" s="12" t="s">
        <v>3392</v>
      </c>
      <c r="E119" t="str">
        <f t="shared" si="1"/>
        <v xml:space="preserve"> </v>
      </c>
    </row>
    <row r="120" spans="1:5">
      <c r="A120" s="7" t="s">
        <v>236</v>
      </c>
      <c r="B120" s="8" t="s">
        <v>3391</v>
      </c>
      <c r="C120" s="9"/>
      <c r="D120" s="8" t="s">
        <v>3392</v>
      </c>
      <c r="E120" t="str">
        <f t="shared" si="1"/>
        <v xml:space="preserve"> </v>
      </c>
    </row>
    <row r="121" spans="1:5">
      <c r="A121" s="11" t="s">
        <v>237</v>
      </c>
      <c r="B121" s="12" t="s">
        <v>3391</v>
      </c>
      <c r="C121" s="13"/>
      <c r="D121" s="12" t="s">
        <v>3392</v>
      </c>
      <c r="E121" t="str">
        <f t="shared" si="1"/>
        <v xml:space="preserve"> </v>
      </c>
    </row>
    <row r="122" spans="1:5">
      <c r="A122" s="7" t="s">
        <v>238</v>
      </c>
      <c r="B122" s="8" t="s">
        <v>3393</v>
      </c>
      <c r="C122" s="9">
        <v>43190</v>
      </c>
      <c r="D122" s="8" t="s">
        <v>3397</v>
      </c>
      <c r="E122" t="str">
        <f t="shared" si="1"/>
        <v>Better Pay</v>
      </c>
    </row>
    <row r="123" spans="1:5">
      <c r="A123" s="11" t="s">
        <v>240</v>
      </c>
      <c r="B123" s="12" t="s">
        <v>3391</v>
      </c>
      <c r="C123" s="13"/>
      <c r="D123" s="12" t="s">
        <v>3392</v>
      </c>
      <c r="E123" t="str">
        <f t="shared" si="1"/>
        <v xml:space="preserve"> </v>
      </c>
    </row>
    <row r="124" spans="1:5">
      <c r="A124" s="7" t="s">
        <v>241</v>
      </c>
      <c r="B124" s="8" t="s">
        <v>3393</v>
      </c>
      <c r="C124" s="9">
        <v>44823</v>
      </c>
      <c r="D124" s="8" t="s">
        <v>3397</v>
      </c>
      <c r="E124" t="str">
        <f t="shared" si="1"/>
        <v>Better Pay</v>
      </c>
    </row>
    <row r="125" spans="1:5">
      <c r="A125" s="11" t="s">
        <v>242</v>
      </c>
      <c r="B125" s="12" t="s">
        <v>3391</v>
      </c>
      <c r="C125" s="13"/>
      <c r="D125" s="12" t="s">
        <v>3392</v>
      </c>
      <c r="E125" t="str">
        <f t="shared" si="1"/>
        <v xml:space="preserve"> </v>
      </c>
    </row>
    <row r="126" spans="1:5">
      <c r="A126" s="7" t="s">
        <v>243</v>
      </c>
      <c r="B126" s="8" t="s">
        <v>3391</v>
      </c>
      <c r="C126" s="9"/>
      <c r="D126" s="8" t="s">
        <v>3392</v>
      </c>
      <c r="E126" t="str">
        <f t="shared" si="1"/>
        <v xml:space="preserve"> </v>
      </c>
    </row>
    <row r="127" spans="1:5">
      <c r="A127" s="11" t="s">
        <v>245</v>
      </c>
      <c r="B127" s="12" t="s">
        <v>3391</v>
      </c>
      <c r="C127" s="13"/>
      <c r="D127" s="12" t="s">
        <v>3392</v>
      </c>
      <c r="E127" t="str">
        <f t="shared" si="1"/>
        <v xml:space="preserve"> </v>
      </c>
    </row>
    <row r="128" spans="1:5">
      <c r="A128" s="7" t="s">
        <v>246</v>
      </c>
      <c r="B128" s="8" t="s">
        <v>3391</v>
      </c>
      <c r="C128" s="9"/>
      <c r="D128" s="8" t="s">
        <v>3392</v>
      </c>
      <c r="E128" t="str">
        <f t="shared" si="1"/>
        <v xml:space="preserve"> </v>
      </c>
    </row>
    <row r="129" spans="1:5">
      <c r="A129" s="11" t="s">
        <v>248</v>
      </c>
      <c r="B129" s="12" t="s">
        <v>3393</v>
      </c>
      <c r="C129" s="13">
        <v>45782</v>
      </c>
      <c r="D129" s="12" t="s">
        <v>3394</v>
      </c>
      <c r="E129" t="str">
        <f t="shared" si="1"/>
        <v>Career Stagnation</v>
      </c>
    </row>
    <row r="130" spans="1:5">
      <c r="A130" s="7" t="s">
        <v>250</v>
      </c>
      <c r="B130" s="8" t="s">
        <v>3393</v>
      </c>
      <c r="C130" s="9">
        <v>45718</v>
      </c>
      <c r="D130" s="8" t="s">
        <v>3397</v>
      </c>
      <c r="E130" t="str">
        <f t="shared" si="1"/>
        <v>Better Pay</v>
      </c>
    </row>
    <row r="131" spans="1:5">
      <c r="A131" s="11" t="s">
        <v>251</v>
      </c>
      <c r="B131" s="12" t="s">
        <v>3391</v>
      </c>
      <c r="C131" s="13"/>
      <c r="D131" s="12" t="s">
        <v>3392</v>
      </c>
      <c r="E131" t="str">
        <f t="shared" ref="E131:E194" si="2">IF(B131="No"," ",IF(AND(B131="Yes",D131=" "),"Not Recorded",D131))</f>
        <v xml:space="preserve"> </v>
      </c>
    </row>
    <row r="132" spans="1:5">
      <c r="A132" s="7" t="s">
        <v>252</v>
      </c>
      <c r="B132" s="8" t="s">
        <v>3391</v>
      </c>
      <c r="C132" s="9"/>
      <c r="D132" s="8" t="s">
        <v>3392</v>
      </c>
      <c r="E132" t="str">
        <f t="shared" si="2"/>
        <v xml:space="preserve"> </v>
      </c>
    </row>
    <row r="133" spans="1:5">
      <c r="A133" s="11" t="s">
        <v>253</v>
      </c>
      <c r="B133" s="12" t="s">
        <v>3391</v>
      </c>
      <c r="C133" s="13"/>
      <c r="D133" s="12" t="s">
        <v>3392</v>
      </c>
      <c r="E133" t="str">
        <f t="shared" si="2"/>
        <v xml:space="preserve"> </v>
      </c>
    </row>
    <row r="134" spans="1:5">
      <c r="A134" s="7" t="s">
        <v>254</v>
      </c>
      <c r="B134" s="8" t="s">
        <v>3391</v>
      </c>
      <c r="C134" s="9"/>
      <c r="D134" s="8" t="s">
        <v>3392</v>
      </c>
      <c r="E134" t="str">
        <f t="shared" si="2"/>
        <v xml:space="preserve"> </v>
      </c>
    </row>
    <row r="135" spans="1:5">
      <c r="A135" s="11" t="s">
        <v>256</v>
      </c>
      <c r="B135" s="12" t="s">
        <v>3391</v>
      </c>
      <c r="C135" s="13"/>
      <c r="D135" s="12" t="s">
        <v>3392</v>
      </c>
      <c r="E135" t="str">
        <f t="shared" si="2"/>
        <v xml:space="preserve"> </v>
      </c>
    </row>
    <row r="136" spans="1:5">
      <c r="A136" s="7" t="s">
        <v>257</v>
      </c>
      <c r="B136" s="8" t="s">
        <v>3391</v>
      </c>
      <c r="C136" s="9"/>
      <c r="D136" s="8" t="s">
        <v>3392</v>
      </c>
      <c r="E136" t="str">
        <f t="shared" si="2"/>
        <v xml:space="preserve"> </v>
      </c>
    </row>
    <row r="137" spans="1:5">
      <c r="A137" s="11" t="s">
        <v>259</v>
      </c>
      <c r="B137" s="12" t="s">
        <v>3391</v>
      </c>
      <c r="C137" s="13"/>
      <c r="D137" s="12" t="s">
        <v>3392</v>
      </c>
      <c r="E137" t="str">
        <f t="shared" si="2"/>
        <v xml:space="preserve"> </v>
      </c>
    </row>
    <row r="138" spans="1:5">
      <c r="A138" s="7" t="s">
        <v>260</v>
      </c>
      <c r="B138" s="8" t="s">
        <v>3391</v>
      </c>
      <c r="C138" s="9"/>
      <c r="D138" s="8" t="s">
        <v>3392</v>
      </c>
      <c r="E138" t="str">
        <f t="shared" si="2"/>
        <v xml:space="preserve"> </v>
      </c>
    </row>
    <row r="139" spans="1:5">
      <c r="A139" s="11" t="s">
        <v>262</v>
      </c>
      <c r="B139" s="12" t="s">
        <v>3391</v>
      </c>
      <c r="C139" s="13"/>
      <c r="D139" s="12" t="s">
        <v>3392</v>
      </c>
      <c r="E139" t="str">
        <f t="shared" si="2"/>
        <v xml:space="preserve"> </v>
      </c>
    </row>
    <row r="140" spans="1:5">
      <c r="A140" s="7" t="s">
        <v>264</v>
      </c>
      <c r="B140" s="8" t="s">
        <v>3391</v>
      </c>
      <c r="C140" s="9"/>
      <c r="D140" s="8" t="s">
        <v>3392</v>
      </c>
      <c r="E140" t="str">
        <f t="shared" si="2"/>
        <v xml:space="preserve"> </v>
      </c>
    </row>
    <row r="141" spans="1:5">
      <c r="A141" s="11" t="s">
        <v>266</v>
      </c>
      <c r="B141" s="12" t="s">
        <v>3391</v>
      </c>
      <c r="C141" s="13"/>
      <c r="D141" s="12" t="s">
        <v>3392</v>
      </c>
      <c r="E141" t="str">
        <f t="shared" si="2"/>
        <v xml:space="preserve"> </v>
      </c>
    </row>
    <row r="142" spans="1:5">
      <c r="A142" s="7" t="s">
        <v>267</v>
      </c>
      <c r="B142" s="8" t="s">
        <v>3393</v>
      </c>
      <c r="C142" s="9">
        <v>44665</v>
      </c>
      <c r="D142" s="8" t="s">
        <v>3397</v>
      </c>
      <c r="E142" t="str">
        <f t="shared" si="2"/>
        <v>Better Pay</v>
      </c>
    </row>
    <row r="143" spans="1:5">
      <c r="A143" s="11" t="s">
        <v>268</v>
      </c>
      <c r="B143" s="12" t="s">
        <v>3391</v>
      </c>
      <c r="C143" s="13"/>
      <c r="D143" s="12" t="s">
        <v>3392</v>
      </c>
      <c r="E143" t="str">
        <f t="shared" si="2"/>
        <v xml:space="preserve"> </v>
      </c>
    </row>
    <row r="144" spans="1:5">
      <c r="A144" s="7" t="s">
        <v>269</v>
      </c>
      <c r="B144" s="8" t="s">
        <v>3391</v>
      </c>
      <c r="C144" s="9"/>
      <c r="D144" s="8" t="s">
        <v>3392</v>
      </c>
      <c r="E144" t="str">
        <f t="shared" si="2"/>
        <v xml:space="preserve"> </v>
      </c>
    </row>
    <row r="145" spans="1:5">
      <c r="A145" s="11" t="s">
        <v>270</v>
      </c>
      <c r="B145" s="12" t="s">
        <v>3391</v>
      </c>
      <c r="C145" s="13"/>
      <c r="D145" s="12" t="s">
        <v>3392</v>
      </c>
      <c r="E145" t="str">
        <f t="shared" si="2"/>
        <v xml:space="preserve"> </v>
      </c>
    </row>
    <row r="146" spans="1:5">
      <c r="A146" s="7" t="s">
        <v>271</v>
      </c>
      <c r="B146" s="8" t="s">
        <v>3391</v>
      </c>
      <c r="C146" s="9"/>
      <c r="D146" s="8" t="s">
        <v>3392</v>
      </c>
      <c r="E146" t="str">
        <f t="shared" si="2"/>
        <v xml:space="preserve"> </v>
      </c>
    </row>
    <row r="147" spans="1:5">
      <c r="A147" s="11" t="s">
        <v>273</v>
      </c>
      <c r="B147" s="12" t="s">
        <v>3391</v>
      </c>
      <c r="C147" s="13"/>
      <c r="D147" s="12" t="s">
        <v>3392</v>
      </c>
      <c r="E147" t="str">
        <f t="shared" si="2"/>
        <v xml:space="preserve"> </v>
      </c>
    </row>
    <row r="148" spans="1:5">
      <c r="A148" s="7" t="s">
        <v>274</v>
      </c>
      <c r="B148" s="8" t="s">
        <v>3391</v>
      </c>
      <c r="C148" s="9"/>
      <c r="D148" s="8" t="s">
        <v>3392</v>
      </c>
      <c r="E148" t="str">
        <f t="shared" si="2"/>
        <v xml:space="preserve"> </v>
      </c>
    </row>
    <row r="149" spans="1:5">
      <c r="A149" s="11" t="s">
        <v>276</v>
      </c>
      <c r="B149" s="12" t="s">
        <v>3391</v>
      </c>
      <c r="C149" s="13"/>
      <c r="D149" s="12" t="s">
        <v>3392</v>
      </c>
      <c r="E149" t="str">
        <f t="shared" si="2"/>
        <v xml:space="preserve"> </v>
      </c>
    </row>
    <row r="150" spans="1:5">
      <c r="A150" s="7" t="s">
        <v>277</v>
      </c>
      <c r="B150" s="8" t="s">
        <v>3393</v>
      </c>
      <c r="C150" s="9">
        <v>44078</v>
      </c>
      <c r="D150" s="8" t="s">
        <v>3394</v>
      </c>
      <c r="E150" t="str">
        <f t="shared" si="2"/>
        <v>Career Stagnation</v>
      </c>
    </row>
    <row r="151" spans="1:5">
      <c r="A151" s="11" t="s">
        <v>278</v>
      </c>
      <c r="B151" s="12" t="s">
        <v>3391</v>
      </c>
      <c r="C151" s="13"/>
      <c r="D151" s="12" t="s">
        <v>3392</v>
      </c>
      <c r="E151" t="str">
        <f t="shared" si="2"/>
        <v xml:space="preserve"> </v>
      </c>
    </row>
    <row r="152" spans="1:5">
      <c r="A152" s="7" t="s">
        <v>279</v>
      </c>
      <c r="B152" s="8" t="s">
        <v>3391</v>
      </c>
      <c r="C152" s="9"/>
      <c r="D152" s="8" t="s">
        <v>3392</v>
      </c>
      <c r="E152" t="str">
        <f t="shared" si="2"/>
        <v xml:space="preserve"> </v>
      </c>
    </row>
    <row r="153" spans="1:5">
      <c r="A153" s="11" t="s">
        <v>280</v>
      </c>
      <c r="B153" s="12" t="s">
        <v>3391</v>
      </c>
      <c r="C153" s="13"/>
      <c r="D153" s="12" t="s">
        <v>3392</v>
      </c>
      <c r="E153" t="str">
        <f t="shared" si="2"/>
        <v xml:space="preserve"> </v>
      </c>
    </row>
    <row r="154" spans="1:5">
      <c r="A154" s="7" t="s">
        <v>281</v>
      </c>
      <c r="B154" s="8" t="s">
        <v>3391</v>
      </c>
      <c r="C154" s="9"/>
      <c r="D154" s="8" t="s">
        <v>3392</v>
      </c>
      <c r="E154" t="str">
        <f t="shared" si="2"/>
        <v xml:space="preserve"> </v>
      </c>
    </row>
    <row r="155" spans="1:5">
      <c r="A155" s="11" t="s">
        <v>282</v>
      </c>
      <c r="B155" s="12" t="s">
        <v>3391</v>
      </c>
      <c r="C155" s="13"/>
      <c r="D155" s="12" t="s">
        <v>3392</v>
      </c>
      <c r="E155" t="str">
        <f t="shared" si="2"/>
        <v xml:space="preserve"> </v>
      </c>
    </row>
    <row r="156" spans="1:5">
      <c r="A156" s="7" t="s">
        <v>283</v>
      </c>
      <c r="B156" s="8" t="s">
        <v>3391</v>
      </c>
      <c r="C156" s="9"/>
      <c r="D156" s="8" t="s">
        <v>3392</v>
      </c>
      <c r="E156" t="str">
        <f t="shared" si="2"/>
        <v xml:space="preserve"> </v>
      </c>
    </row>
    <row r="157" spans="1:5">
      <c r="A157" s="11" t="s">
        <v>285</v>
      </c>
      <c r="B157" s="12" t="s">
        <v>3393</v>
      </c>
      <c r="C157" s="13">
        <v>44619</v>
      </c>
      <c r="D157" s="12" t="s">
        <v>3397</v>
      </c>
      <c r="E157" t="str">
        <f t="shared" si="2"/>
        <v>Better Pay</v>
      </c>
    </row>
    <row r="158" spans="1:5">
      <c r="A158" s="7" t="s">
        <v>286</v>
      </c>
      <c r="B158" s="8" t="s">
        <v>3391</v>
      </c>
      <c r="C158" s="9"/>
      <c r="D158" s="8" t="s">
        <v>3392</v>
      </c>
      <c r="E158" t="str">
        <f t="shared" si="2"/>
        <v xml:space="preserve"> </v>
      </c>
    </row>
    <row r="159" spans="1:5">
      <c r="A159" s="11" t="s">
        <v>288</v>
      </c>
      <c r="B159" s="12" t="s">
        <v>3391</v>
      </c>
      <c r="C159" s="13"/>
      <c r="D159" s="12" t="s">
        <v>3392</v>
      </c>
      <c r="E159" t="str">
        <f t="shared" si="2"/>
        <v xml:space="preserve"> </v>
      </c>
    </row>
    <row r="160" spans="1:5">
      <c r="A160" s="7" t="s">
        <v>289</v>
      </c>
      <c r="B160" s="8" t="s">
        <v>3391</v>
      </c>
      <c r="C160" s="9"/>
      <c r="D160" s="8" t="s">
        <v>3392</v>
      </c>
      <c r="E160" t="str">
        <f t="shared" si="2"/>
        <v xml:space="preserve"> </v>
      </c>
    </row>
    <row r="161" spans="1:5">
      <c r="A161" s="11" t="s">
        <v>290</v>
      </c>
      <c r="B161" s="12" t="s">
        <v>3391</v>
      </c>
      <c r="C161" s="13"/>
      <c r="D161" s="12" t="s">
        <v>3392</v>
      </c>
      <c r="E161" t="str">
        <f t="shared" si="2"/>
        <v xml:space="preserve"> </v>
      </c>
    </row>
    <row r="162" spans="1:5">
      <c r="A162" s="7" t="s">
        <v>291</v>
      </c>
      <c r="B162" s="8" t="s">
        <v>3391</v>
      </c>
      <c r="C162" s="9"/>
      <c r="D162" s="8" t="s">
        <v>3392</v>
      </c>
      <c r="E162" t="str">
        <f t="shared" si="2"/>
        <v xml:space="preserve"> </v>
      </c>
    </row>
    <row r="163" spans="1:5">
      <c r="A163" s="11" t="s">
        <v>293</v>
      </c>
      <c r="B163" s="12" t="s">
        <v>3391</v>
      </c>
      <c r="C163" s="13"/>
      <c r="D163" s="12" t="s">
        <v>3392</v>
      </c>
      <c r="E163" t="str">
        <f t="shared" si="2"/>
        <v xml:space="preserve"> </v>
      </c>
    </row>
    <row r="164" spans="1:5">
      <c r="A164" s="7" t="s">
        <v>294</v>
      </c>
      <c r="B164" s="8" t="s">
        <v>3393</v>
      </c>
      <c r="C164" s="9">
        <v>46658</v>
      </c>
      <c r="D164" s="8" t="s">
        <v>3397</v>
      </c>
      <c r="E164" t="str">
        <f t="shared" si="2"/>
        <v>Better Pay</v>
      </c>
    </row>
    <row r="165" spans="1:5">
      <c r="A165" s="11" t="s">
        <v>296</v>
      </c>
      <c r="B165" s="12" t="s">
        <v>3393</v>
      </c>
      <c r="C165" s="13">
        <v>46358</v>
      </c>
      <c r="D165" s="12" t="s">
        <v>3394</v>
      </c>
      <c r="E165" t="str">
        <f t="shared" si="2"/>
        <v>Career Stagnation</v>
      </c>
    </row>
    <row r="166" spans="1:5">
      <c r="A166" s="7" t="s">
        <v>298</v>
      </c>
      <c r="B166" s="8" t="s">
        <v>3391</v>
      </c>
      <c r="C166" s="9"/>
      <c r="D166" s="8" t="s">
        <v>3392</v>
      </c>
      <c r="E166" t="str">
        <f t="shared" si="2"/>
        <v xml:space="preserve"> </v>
      </c>
    </row>
    <row r="167" spans="1:5">
      <c r="A167" s="11" t="s">
        <v>300</v>
      </c>
      <c r="B167" s="12" t="s">
        <v>3391</v>
      </c>
      <c r="C167" s="13"/>
      <c r="D167" s="12" t="s">
        <v>3392</v>
      </c>
      <c r="E167" t="str">
        <f t="shared" si="2"/>
        <v xml:space="preserve"> </v>
      </c>
    </row>
    <row r="168" spans="1:5">
      <c r="A168" s="7" t="s">
        <v>302</v>
      </c>
      <c r="B168" s="8" t="s">
        <v>3391</v>
      </c>
      <c r="C168" s="9"/>
      <c r="D168" s="8" t="s">
        <v>3392</v>
      </c>
      <c r="E168" t="str">
        <f t="shared" si="2"/>
        <v xml:space="preserve"> </v>
      </c>
    </row>
    <row r="169" spans="1:5">
      <c r="A169" s="11" t="s">
        <v>303</v>
      </c>
      <c r="B169" s="12" t="s">
        <v>3391</v>
      </c>
      <c r="C169" s="13"/>
      <c r="D169" s="12" t="s">
        <v>3392</v>
      </c>
      <c r="E169" t="str">
        <f t="shared" si="2"/>
        <v xml:space="preserve"> </v>
      </c>
    </row>
    <row r="170" spans="1:5">
      <c r="A170" s="7" t="s">
        <v>305</v>
      </c>
      <c r="B170" s="8" t="s">
        <v>3391</v>
      </c>
      <c r="C170" s="9"/>
      <c r="D170" s="8" t="s">
        <v>3392</v>
      </c>
      <c r="E170" t="str">
        <f t="shared" si="2"/>
        <v xml:space="preserve"> </v>
      </c>
    </row>
    <row r="171" spans="1:5">
      <c r="A171" s="11" t="s">
        <v>306</v>
      </c>
      <c r="B171" s="12" t="s">
        <v>3391</v>
      </c>
      <c r="C171" s="13"/>
      <c r="D171" s="12" t="s">
        <v>3392</v>
      </c>
      <c r="E171" t="str">
        <f t="shared" si="2"/>
        <v xml:space="preserve"> </v>
      </c>
    </row>
    <row r="172" spans="1:5">
      <c r="A172" s="7" t="s">
        <v>307</v>
      </c>
      <c r="B172" s="8" t="s">
        <v>3391</v>
      </c>
      <c r="C172" s="9"/>
      <c r="D172" s="8" t="s">
        <v>3392</v>
      </c>
      <c r="E172" t="str">
        <f t="shared" si="2"/>
        <v xml:space="preserve"> </v>
      </c>
    </row>
    <row r="173" spans="1:5">
      <c r="A173" s="11" t="s">
        <v>309</v>
      </c>
      <c r="B173" s="12" t="s">
        <v>3391</v>
      </c>
      <c r="C173" s="13"/>
      <c r="D173" s="12" t="s">
        <v>3392</v>
      </c>
      <c r="E173" t="str">
        <f t="shared" si="2"/>
        <v xml:space="preserve"> </v>
      </c>
    </row>
    <row r="174" spans="1:5">
      <c r="A174" s="7" t="s">
        <v>311</v>
      </c>
      <c r="B174" s="8" t="s">
        <v>3391</v>
      </c>
      <c r="C174" s="9"/>
      <c r="D174" s="8" t="s">
        <v>3392</v>
      </c>
      <c r="E174" t="str">
        <f t="shared" si="2"/>
        <v xml:space="preserve"> </v>
      </c>
    </row>
    <row r="175" spans="1:5">
      <c r="A175" s="11" t="s">
        <v>313</v>
      </c>
      <c r="B175" s="12" t="s">
        <v>3391</v>
      </c>
      <c r="C175" s="13"/>
      <c r="D175" s="12" t="s">
        <v>3392</v>
      </c>
      <c r="E175" t="str">
        <f t="shared" si="2"/>
        <v xml:space="preserve"> </v>
      </c>
    </row>
    <row r="176" spans="1:5">
      <c r="A176" s="7" t="s">
        <v>314</v>
      </c>
      <c r="B176" s="8" t="s">
        <v>3391</v>
      </c>
      <c r="C176" s="9"/>
      <c r="D176" s="8" t="s">
        <v>3392</v>
      </c>
      <c r="E176" t="str">
        <f t="shared" si="2"/>
        <v xml:space="preserve"> </v>
      </c>
    </row>
    <row r="177" spans="1:5">
      <c r="A177" s="11" t="s">
        <v>316</v>
      </c>
      <c r="B177" s="12" t="s">
        <v>3391</v>
      </c>
      <c r="C177" s="13"/>
      <c r="D177" s="12" t="s">
        <v>3392</v>
      </c>
      <c r="E177" t="str">
        <f t="shared" si="2"/>
        <v xml:space="preserve"> </v>
      </c>
    </row>
    <row r="178" spans="1:5">
      <c r="A178" s="7" t="s">
        <v>317</v>
      </c>
      <c r="B178" s="8" t="s">
        <v>3391</v>
      </c>
      <c r="C178" s="9"/>
      <c r="D178" s="8" t="s">
        <v>3392</v>
      </c>
      <c r="E178" t="str">
        <f t="shared" si="2"/>
        <v xml:space="preserve"> </v>
      </c>
    </row>
    <row r="179" spans="1:5">
      <c r="A179" s="11" t="s">
        <v>318</v>
      </c>
      <c r="B179" s="12" t="s">
        <v>3393</v>
      </c>
      <c r="C179" s="13">
        <v>46199</v>
      </c>
      <c r="D179" s="12" t="s">
        <v>3396</v>
      </c>
      <c r="E179" t="str">
        <f t="shared" si="2"/>
        <v>Manager Issues</v>
      </c>
    </row>
    <row r="180" spans="1:5">
      <c r="A180" s="7" t="s">
        <v>320</v>
      </c>
      <c r="B180" s="8" t="s">
        <v>3393</v>
      </c>
      <c r="C180" s="9">
        <v>43320</v>
      </c>
      <c r="D180" s="8" t="s">
        <v>3396</v>
      </c>
      <c r="E180" t="str">
        <f t="shared" si="2"/>
        <v>Manager Issues</v>
      </c>
    </row>
    <row r="181" spans="1:5">
      <c r="A181" s="11" t="s">
        <v>321</v>
      </c>
      <c r="B181" s="12" t="s">
        <v>3391</v>
      </c>
      <c r="C181" s="13"/>
      <c r="D181" s="12" t="s">
        <v>3392</v>
      </c>
      <c r="E181" t="str">
        <f t="shared" si="2"/>
        <v xml:space="preserve"> </v>
      </c>
    </row>
    <row r="182" spans="1:5">
      <c r="A182" s="7" t="s">
        <v>322</v>
      </c>
      <c r="B182" s="8" t="s">
        <v>3393</v>
      </c>
      <c r="C182" s="9">
        <v>45386</v>
      </c>
      <c r="D182" s="8" t="s">
        <v>3395</v>
      </c>
      <c r="E182" t="str">
        <f t="shared" si="2"/>
        <v>Work-Life Balance</v>
      </c>
    </row>
    <row r="183" spans="1:5">
      <c r="A183" s="11" t="s">
        <v>323</v>
      </c>
      <c r="B183" s="12" t="s">
        <v>3391</v>
      </c>
      <c r="C183" s="13"/>
      <c r="D183" s="12" t="s">
        <v>3392</v>
      </c>
      <c r="E183" t="str">
        <f t="shared" si="2"/>
        <v xml:space="preserve"> </v>
      </c>
    </row>
    <row r="184" spans="1:5">
      <c r="A184" s="7" t="s">
        <v>324</v>
      </c>
      <c r="B184" s="8" t="s">
        <v>3391</v>
      </c>
      <c r="C184" s="9"/>
      <c r="D184" s="8" t="s">
        <v>3392</v>
      </c>
      <c r="E184" t="str">
        <f t="shared" si="2"/>
        <v xml:space="preserve"> </v>
      </c>
    </row>
    <row r="185" spans="1:5">
      <c r="A185" s="11" t="s">
        <v>325</v>
      </c>
      <c r="B185" s="12" t="s">
        <v>3391</v>
      </c>
      <c r="C185" s="13"/>
      <c r="D185" s="12" t="s">
        <v>3392</v>
      </c>
      <c r="E185" t="str">
        <f t="shared" si="2"/>
        <v xml:space="preserve"> </v>
      </c>
    </row>
    <row r="186" spans="1:5">
      <c r="A186" s="7" t="s">
        <v>326</v>
      </c>
      <c r="B186" s="8" t="s">
        <v>3391</v>
      </c>
      <c r="C186" s="9"/>
      <c r="D186" s="8" t="s">
        <v>3392</v>
      </c>
      <c r="E186" t="str">
        <f t="shared" si="2"/>
        <v xml:space="preserve"> </v>
      </c>
    </row>
    <row r="187" spans="1:5">
      <c r="A187" s="11" t="s">
        <v>328</v>
      </c>
      <c r="B187" s="12" t="s">
        <v>3391</v>
      </c>
      <c r="C187" s="13"/>
      <c r="D187" s="12" t="s">
        <v>3392</v>
      </c>
      <c r="E187" t="str">
        <f t="shared" si="2"/>
        <v xml:space="preserve"> </v>
      </c>
    </row>
    <row r="188" spans="1:5">
      <c r="A188" s="7" t="s">
        <v>330</v>
      </c>
      <c r="B188" s="8" t="s">
        <v>3393</v>
      </c>
      <c r="C188" s="9">
        <v>45570</v>
      </c>
      <c r="D188" s="8" t="s">
        <v>3396</v>
      </c>
      <c r="E188" t="str">
        <f t="shared" si="2"/>
        <v>Manager Issues</v>
      </c>
    </row>
    <row r="189" spans="1:5">
      <c r="A189" s="11" t="s">
        <v>331</v>
      </c>
      <c r="B189" s="12" t="s">
        <v>3391</v>
      </c>
      <c r="C189" s="13"/>
      <c r="D189" s="12" t="s">
        <v>3392</v>
      </c>
      <c r="E189" t="str">
        <f t="shared" si="2"/>
        <v xml:space="preserve"> </v>
      </c>
    </row>
    <row r="190" spans="1:5">
      <c r="A190" s="7" t="s">
        <v>332</v>
      </c>
      <c r="B190" s="8" t="s">
        <v>3391</v>
      </c>
      <c r="C190" s="9"/>
      <c r="D190" s="8" t="s">
        <v>3392</v>
      </c>
      <c r="E190" t="str">
        <f t="shared" si="2"/>
        <v xml:space="preserve"> </v>
      </c>
    </row>
    <row r="191" spans="1:5">
      <c r="A191" s="11" t="s">
        <v>334</v>
      </c>
      <c r="B191" s="12" t="s">
        <v>3391</v>
      </c>
      <c r="C191" s="13"/>
      <c r="D191" s="12" t="s">
        <v>3392</v>
      </c>
      <c r="E191" t="str">
        <f t="shared" si="2"/>
        <v xml:space="preserve"> </v>
      </c>
    </row>
    <row r="192" spans="1:5">
      <c r="A192" s="7" t="s">
        <v>336</v>
      </c>
      <c r="B192" s="8" t="s">
        <v>3393</v>
      </c>
      <c r="C192" s="9">
        <v>45849</v>
      </c>
      <c r="D192" s="8" t="s">
        <v>3397</v>
      </c>
      <c r="E192" t="str">
        <f t="shared" si="2"/>
        <v>Better Pay</v>
      </c>
    </row>
    <row r="193" spans="1:5">
      <c r="A193" s="11" t="s">
        <v>337</v>
      </c>
      <c r="B193" s="12" t="s">
        <v>3391</v>
      </c>
      <c r="C193" s="13"/>
      <c r="D193" s="12" t="s">
        <v>3392</v>
      </c>
      <c r="E193" t="str">
        <f t="shared" si="2"/>
        <v xml:space="preserve"> </v>
      </c>
    </row>
    <row r="194" spans="1:5">
      <c r="A194" s="7" t="s">
        <v>339</v>
      </c>
      <c r="B194" s="8" t="s">
        <v>3391</v>
      </c>
      <c r="C194" s="9"/>
      <c r="D194" s="8" t="s">
        <v>3392</v>
      </c>
      <c r="E194" t="str">
        <f t="shared" si="2"/>
        <v xml:space="preserve"> </v>
      </c>
    </row>
    <row r="195" spans="1:5">
      <c r="A195" s="11" t="s">
        <v>340</v>
      </c>
      <c r="B195" s="12" t="s">
        <v>3391</v>
      </c>
      <c r="C195" s="13"/>
      <c r="D195" s="12" t="s">
        <v>3392</v>
      </c>
      <c r="E195" t="str">
        <f t="shared" ref="E195:E258" si="3">IF(B195="No"," ",IF(AND(B195="Yes",D195=" "),"Not Recorded",D195))</f>
        <v xml:space="preserve"> </v>
      </c>
    </row>
    <row r="196" spans="1:5">
      <c r="A196" s="7" t="s">
        <v>342</v>
      </c>
      <c r="B196" s="8" t="s">
        <v>3391</v>
      </c>
      <c r="C196" s="9"/>
      <c r="D196" s="8" t="s">
        <v>3392</v>
      </c>
      <c r="E196" t="str">
        <f t="shared" si="3"/>
        <v xml:space="preserve"> </v>
      </c>
    </row>
    <row r="197" spans="1:5">
      <c r="A197" s="11" t="s">
        <v>343</v>
      </c>
      <c r="B197" s="12" t="s">
        <v>3391</v>
      </c>
      <c r="C197" s="13"/>
      <c r="D197" s="12" t="s">
        <v>3392</v>
      </c>
      <c r="E197" t="str">
        <f t="shared" si="3"/>
        <v xml:space="preserve"> </v>
      </c>
    </row>
    <row r="198" spans="1:5">
      <c r="A198" s="7" t="s">
        <v>344</v>
      </c>
      <c r="B198" s="8" t="s">
        <v>3391</v>
      </c>
      <c r="C198" s="9"/>
      <c r="D198" s="8" t="s">
        <v>3392</v>
      </c>
      <c r="E198" t="str">
        <f t="shared" si="3"/>
        <v xml:space="preserve"> </v>
      </c>
    </row>
    <row r="199" spans="1:5">
      <c r="A199" s="11" t="s">
        <v>345</v>
      </c>
      <c r="B199" s="12" t="s">
        <v>3391</v>
      </c>
      <c r="C199" s="13"/>
      <c r="D199" s="12" t="s">
        <v>3392</v>
      </c>
      <c r="E199" t="str">
        <f t="shared" si="3"/>
        <v xml:space="preserve"> </v>
      </c>
    </row>
    <row r="200" spans="1:5">
      <c r="A200" s="7" t="s">
        <v>346</v>
      </c>
      <c r="B200" s="8" t="s">
        <v>3391</v>
      </c>
      <c r="C200" s="9"/>
      <c r="D200" s="8" t="s">
        <v>3392</v>
      </c>
      <c r="E200" t="str">
        <f t="shared" si="3"/>
        <v xml:space="preserve"> </v>
      </c>
    </row>
    <row r="201" spans="1:5">
      <c r="A201" s="11" t="s">
        <v>347</v>
      </c>
      <c r="B201" s="12" t="s">
        <v>3393</v>
      </c>
      <c r="C201" s="13">
        <v>44959</v>
      </c>
      <c r="D201" s="12" t="s">
        <v>3394</v>
      </c>
      <c r="E201" t="str">
        <f t="shared" si="3"/>
        <v>Career Stagnation</v>
      </c>
    </row>
    <row r="202" spans="1:5">
      <c r="A202" s="7" t="s">
        <v>348</v>
      </c>
      <c r="B202" s="8" t="s">
        <v>3391</v>
      </c>
      <c r="C202" s="9"/>
      <c r="D202" s="8" t="s">
        <v>3392</v>
      </c>
      <c r="E202" t="str">
        <f t="shared" si="3"/>
        <v xml:space="preserve"> </v>
      </c>
    </row>
    <row r="203" spans="1:5">
      <c r="A203" s="11" t="s">
        <v>349</v>
      </c>
      <c r="B203" s="12" t="s">
        <v>3391</v>
      </c>
      <c r="C203" s="13"/>
      <c r="D203" s="12" t="s">
        <v>3392</v>
      </c>
      <c r="E203" t="str">
        <f t="shared" si="3"/>
        <v xml:space="preserve"> </v>
      </c>
    </row>
    <row r="204" spans="1:5">
      <c r="A204" s="7" t="s">
        <v>350</v>
      </c>
      <c r="B204" s="8" t="s">
        <v>3391</v>
      </c>
      <c r="C204" s="9"/>
      <c r="D204" s="8" t="s">
        <v>3392</v>
      </c>
      <c r="E204" t="str">
        <f t="shared" si="3"/>
        <v xml:space="preserve"> </v>
      </c>
    </row>
    <row r="205" spans="1:5">
      <c r="A205" s="11" t="s">
        <v>351</v>
      </c>
      <c r="B205" s="12" t="s">
        <v>3391</v>
      </c>
      <c r="C205" s="13"/>
      <c r="D205" s="12" t="s">
        <v>3392</v>
      </c>
      <c r="E205" t="str">
        <f t="shared" si="3"/>
        <v xml:space="preserve"> </v>
      </c>
    </row>
    <row r="206" spans="1:5">
      <c r="A206" s="7" t="s">
        <v>352</v>
      </c>
      <c r="B206" s="8" t="s">
        <v>3393</v>
      </c>
      <c r="C206" s="9">
        <v>46054</v>
      </c>
      <c r="D206" s="8" t="s">
        <v>3396</v>
      </c>
      <c r="E206" t="str">
        <f t="shared" si="3"/>
        <v>Manager Issues</v>
      </c>
    </row>
    <row r="207" spans="1:5">
      <c r="A207" s="11" t="s">
        <v>354</v>
      </c>
      <c r="B207" s="12" t="s">
        <v>3391</v>
      </c>
      <c r="C207" s="13"/>
      <c r="D207" s="12" t="s">
        <v>3392</v>
      </c>
      <c r="E207" t="str">
        <f t="shared" si="3"/>
        <v xml:space="preserve"> </v>
      </c>
    </row>
    <row r="208" spans="1:5">
      <c r="A208" s="7" t="s">
        <v>355</v>
      </c>
      <c r="B208" s="8" t="s">
        <v>3393</v>
      </c>
      <c r="C208" s="9">
        <v>44403</v>
      </c>
      <c r="D208" s="8" t="s">
        <v>3395</v>
      </c>
      <c r="E208" t="str">
        <f t="shared" si="3"/>
        <v>Work-Life Balance</v>
      </c>
    </row>
    <row r="209" spans="1:5">
      <c r="A209" s="11" t="s">
        <v>357</v>
      </c>
      <c r="B209" s="12" t="s">
        <v>3391</v>
      </c>
      <c r="C209" s="13"/>
      <c r="D209" s="12" t="s">
        <v>3392</v>
      </c>
      <c r="E209" t="str">
        <f t="shared" si="3"/>
        <v xml:space="preserve"> </v>
      </c>
    </row>
    <row r="210" spans="1:5">
      <c r="A210" s="7" t="s">
        <v>359</v>
      </c>
      <c r="B210" s="8" t="s">
        <v>3393</v>
      </c>
      <c r="C210" s="9">
        <v>44643</v>
      </c>
      <c r="D210" s="8" t="s">
        <v>3396</v>
      </c>
      <c r="E210" t="str">
        <f t="shared" si="3"/>
        <v>Manager Issues</v>
      </c>
    </row>
    <row r="211" spans="1:5">
      <c r="A211" s="11" t="s">
        <v>360</v>
      </c>
      <c r="B211" s="12" t="s">
        <v>3391</v>
      </c>
      <c r="C211" s="13"/>
      <c r="D211" s="12" t="s">
        <v>3392</v>
      </c>
      <c r="E211" t="str">
        <f t="shared" si="3"/>
        <v xml:space="preserve"> </v>
      </c>
    </row>
    <row r="212" spans="1:5">
      <c r="A212" s="7" t="s">
        <v>361</v>
      </c>
      <c r="B212" s="8" t="s">
        <v>3391</v>
      </c>
      <c r="C212" s="9"/>
      <c r="D212" s="8" t="s">
        <v>3392</v>
      </c>
      <c r="E212" t="str">
        <f t="shared" si="3"/>
        <v xml:space="preserve"> </v>
      </c>
    </row>
    <row r="213" spans="1:5">
      <c r="A213" s="11" t="s">
        <v>362</v>
      </c>
      <c r="B213" s="12" t="s">
        <v>3391</v>
      </c>
      <c r="C213" s="13"/>
      <c r="D213" s="12" t="s">
        <v>3392</v>
      </c>
      <c r="E213" t="str">
        <f t="shared" si="3"/>
        <v xml:space="preserve"> </v>
      </c>
    </row>
    <row r="214" spans="1:5">
      <c r="A214" s="7" t="s">
        <v>363</v>
      </c>
      <c r="B214" s="8" t="s">
        <v>3393</v>
      </c>
      <c r="C214" s="9">
        <v>45076</v>
      </c>
      <c r="D214" s="8" t="s">
        <v>3394</v>
      </c>
      <c r="E214" t="str">
        <f t="shared" si="3"/>
        <v>Career Stagnation</v>
      </c>
    </row>
    <row r="215" spans="1:5">
      <c r="A215" s="11" t="s">
        <v>365</v>
      </c>
      <c r="B215" s="12" t="s">
        <v>3391</v>
      </c>
      <c r="C215" s="13"/>
      <c r="D215" s="12" t="s">
        <v>3392</v>
      </c>
      <c r="E215" t="str">
        <f t="shared" si="3"/>
        <v xml:space="preserve"> </v>
      </c>
    </row>
    <row r="216" spans="1:5">
      <c r="A216" s="7" t="s">
        <v>366</v>
      </c>
      <c r="B216" s="8" t="s">
        <v>3391</v>
      </c>
      <c r="C216" s="9"/>
      <c r="D216" s="8" t="s">
        <v>3392</v>
      </c>
      <c r="E216" t="str">
        <f t="shared" si="3"/>
        <v xml:space="preserve"> </v>
      </c>
    </row>
    <row r="217" spans="1:5">
      <c r="A217" s="11" t="s">
        <v>367</v>
      </c>
      <c r="B217" s="12" t="s">
        <v>3393</v>
      </c>
      <c r="C217" s="13">
        <v>42981</v>
      </c>
      <c r="D217" s="12" t="s">
        <v>3397</v>
      </c>
      <c r="E217" t="str">
        <f t="shared" si="3"/>
        <v>Better Pay</v>
      </c>
    </row>
    <row r="218" spans="1:5">
      <c r="A218" s="7" t="s">
        <v>369</v>
      </c>
      <c r="B218" s="8" t="s">
        <v>3393</v>
      </c>
      <c r="C218" s="9">
        <v>44717</v>
      </c>
      <c r="D218" s="8" t="s">
        <v>3397</v>
      </c>
      <c r="E218" t="str">
        <f t="shared" si="3"/>
        <v>Better Pay</v>
      </c>
    </row>
    <row r="219" spans="1:5">
      <c r="A219" s="11" t="s">
        <v>370</v>
      </c>
      <c r="B219" s="12" t="s">
        <v>3391</v>
      </c>
      <c r="C219" s="13"/>
      <c r="D219" s="12" t="s">
        <v>3392</v>
      </c>
      <c r="E219" t="str">
        <f t="shared" si="3"/>
        <v xml:space="preserve"> </v>
      </c>
    </row>
    <row r="220" spans="1:5">
      <c r="A220" s="7" t="s">
        <v>371</v>
      </c>
      <c r="B220" s="8" t="s">
        <v>3391</v>
      </c>
      <c r="C220" s="9"/>
      <c r="D220" s="8" t="s">
        <v>3392</v>
      </c>
      <c r="E220" t="str">
        <f t="shared" si="3"/>
        <v xml:space="preserve"> </v>
      </c>
    </row>
    <row r="221" spans="1:5">
      <c r="A221" s="11" t="s">
        <v>373</v>
      </c>
      <c r="B221" s="12" t="s">
        <v>3391</v>
      </c>
      <c r="C221" s="13"/>
      <c r="D221" s="12" t="s">
        <v>3392</v>
      </c>
      <c r="E221" t="str">
        <f t="shared" si="3"/>
        <v xml:space="preserve"> </v>
      </c>
    </row>
    <row r="222" spans="1:5">
      <c r="A222" s="7" t="s">
        <v>374</v>
      </c>
      <c r="B222" s="8" t="s">
        <v>3391</v>
      </c>
      <c r="C222" s="9"/>
      <c r="D222" s="8" t="s">
        <v>3392</v>
      </c>
      <c r="E222" t="str">
        <f t="shared" si="3"/>
        <v xml:space="preserve"> </v>
      </c>
    </row>
    <row r="223" spans="1:5">
      <c r="A223" s="11" t="s">
        <v>375</v>
      </c>
      <c r="B223" s="12" t="s">
        <v>3391</v>
      </c>
      <c r="C223" s="13"/>
      <c r="D223" s="12" t="s">
        <v>3392</v>
      </c>
      <c r="E223" t="str">
        <f t="shared" si="3"/>
        <v xml:space="preserve"> </v>
      </c>
    </row>
    <row r="224" spans="1:5">
      <c r="A224" s="7" t="s">
        <v>376</v>
      </c>
      <c r="B224" s="8" t="s">
        <v>3393</v>
      </c>
      <c r="C224" s="9">
        <v>44997</v>
      </c>
      <c r="D224" s="8" t="s">
        <v>3397</v>
      </c>
      <c r="E224" t="str">
        <f t="shared" si="3"/>
        <v>Better Pay</v>
      </c>
    </row>
    <row r="225" spans="1:5">
      <c r="A225" s="11" t="s">
        <v>377</v>
      </c>
      <c r="B225" s="12" t="s">
        <v>3393</v>
      </c>
      <c r="C225" s="13">
        <v>45519</v>
      </c>
      <c r="D225" s="12" t="s">
        <v>3395</v>
      </c>
      <c r="E225" t="str">
        <f t="shared" si="3"/>
        <v>Work-Life Balance</v>
      </c>
    </row>
    <row r="226" spans="1:5">
      <c r="A226" s="7" t="s">
        <v>378</v>
      </c>
      <c r="B226" s="8" t="s">
        <v>3391</v>
      </c>
      <c r="C226" s="9"/>
      <c r="D226" s="8" t="s">
        <v>3392</v>
      </c>
      <c r="E226" t="str">
        <f t="shared" si="3"/>
        <v xml:space="preserve"> </v>
      </c>
    </row>
    <row r="227" spans="1:5">
      <c r="A227" s="11" t="s">
        <v>379</v>
      </c>
      <c r="B227" s="12" t="s">
        <v>3391</v>
      </c>
      <c r="C227" s="13"/>
      <c r="D227" s="12" t="s">
        <v>3392</v>
      </c>
      <c r="E227" t="str">
        <f t="shared" si="3"/>
        <v xml:space="preserve"> </v>
      </c>
    </row>
    <row r="228" spans="1:5">
      <c r="A228" s="7" t="s">
        <v>380</v>
      </c>
      <c r="B228" s="8" t="s">
        <v>3393</v>
      </c>
      <c r="C228" s="9">
        <v>44527</v>
      </c>
      <c r="D228" s="8" t="s">
        <v>3394</v>
      </c>
      <c r="E228" t="str">
        <f t="shared" si="3"/>
        <v>Career Stagnation</v>
      </c>
    </row>
    <row r="229" spans="1:5">
      <c r="A229" s="11" t="s">
        <v>381</v>
      </c>
      <c r="B229" s="12" t="s">
        <v>3391</v>
      </c>
      <c r="C229" s="13"/>
      <c r="D229" s="12" t="s">
        <v>3392</v>
      </c>
      <c r="E229" t="str">
        <f t="shared" si="3"/>
        <v xml:space="preserve"> </v>
      </c>
    </row>
    <row r="230" spans="1:5">
      <c r="A230" s="7" t="s">
        <v>383</v>
      </c>
      <c r="B230" s="8" t="s">
        <v>3391</v>
      </c>
      <c r="C230" s="9"/>
      <c r="D230" s="8" t="s">
        <v>3392</v>
      </c>
      <c r="E230" t="str">
        <f t="shared" si="3"/>
        <v xml:space="preserve"> </v>
      </c>
    </row>
    <row r="231" spans="1:5">
      <c r="A231" s="11" t="s">
        <v>384</v>
      </c>
      <c r="B231" s="12" t="s">
        <v>3391</v>
      </c>
      <c r="C231" s="13"/>
      <c r="D231" s="12" t="s">
        <v>3392</v>
      </c>
      <c r="E231" t="str">
        <f t="shared" si="3"/>
        <v xml:space="preserve"> </v>
      </c>
    </row>
    <row r="232" spans="1:5">
      <c r="A232" s="7" t="s">
        <v>385</v>
      </c>
      <c r="B232" s="8" t="s">
        <v>3391</v>
      </c>
      <c r="C232" s="9"/>
      <c r="D232" s="8" t="s">
        <v>3392</v>
      </c>
      <c r="E232" t="str">
        <f t="shared" si="3"/>
        <v xml:space="preserve"> </v>
      </c>
    </row>
    <row r="233" spans="1:5">
      <c r="A233" s="11" t="s">
        <v>386</v>
      </c>
      <c r="B233" s="12" t="s">
        <v>3391</v>
      </c>
      <c r="C233" s="13"/>
      <c r="D233" s="12" t="s">
        <v>3392</v>
      </c>
      <c r="E233" t="str">
        <f t="shared" si="3"/>
        <v xml:space="preserve"> </v>
      </c>
    </row>
    <row r="234" spans="1:5">
      <c r="A234" s="7" t="s">
        <v>387</v>
      </c>
      <c r="B234" s="8" t="s">
        <v>3393</v>
      </c>
      <c r="C234" s="9">
        <v>43651</v>
      </c>
      <c r="D234" s="8" t="s">
        <v>3396</v>
      </c>
      <c r="E234" t="str">
        <f t="shared" si="3"/>
        <v>Manager Issues</v>
      </c>
    </row>
    <row r="235" spans="1:5">
      <c r="A235" s="11" t="s">
        <v>388</v>
      </c>
      <c r="B235" s="12" t="s">
        <v>3393</v>
      </c>
      <c r="C235" s="13">
        <v>44584</v>
      </c>
      <c r="D235" s="12" t="s">
        <v>3397</v>
      </c>
      <c r="E235" t="str">
        <f t="shared" si="3"/>
        <v>Better Pay</v>
      </c>
    </row>
    <row r="236" spans="1:5">
      <c r="A236" s="7" t="s">
        <v>390</v>
      </c>
      <c r="B236" s="8" t="s">
        <v>3391</v>
      </c>
      <c r="C236" s="9"/>
      <c r="D236" s="8" t="s">
        <v>3392</v>
      </c>
      <c r="E236" t="str">
        <f t="shared" si="3"/>
        <v xml:space="preserve"> </v>
      </c>
    </row>
    <row r="237" spans="1:5">
      <c r="A237" s="11" t="s">
        <v>391</v>
      </c>
      <c r="B237" s="12" t="s">
        <v>3391</v>
      </c>
      <c r="C237" s="13"/>
      <c r="D237" s="12" t="s">
        <v>3392</v>
      </c>
      <c r="E237" t="str">
        <f t="shared" si="3"/>
        <v xml:space="preserve"> </v>
      </c>
    </row>
    <row r="238" spans="1:5">
      <c r="A238" s="7" t="s">
        <v>392</v>
      </c>
      <c r="B238" s="8" t="s">
        <v>3391</v>
      </c>
      <c r="C238" s="9"/>
      <c r="D238" s="8" t="s">
        <v>3392</v>
      </c>
      <c r="E238" t="str">
        <f t="shared" si="3"/>
        <v xml:space="preserve"> </v>
      </c>
    </row>
    <row r="239" spans="1:5">
      <c r="A239" s="11" t="s">
        <v>393</v>
      </c>
      <c r="B239" s="12" t="s">
        <v>3391</v>
      </c>
      <c r="C239" s="13"/>
      <c r="D239" s="12" t="s">
        <v>3392</v>
      </c>
      <c r="E239" t="str">
        <f t="shared" si="3"/>
        <v xml:space="preserve"> </v>
      </c>
    </row>
    <row r="240" spans="1:5">
      <c r="A240" s="7" t="s">
        <v>394</v>
      </c>
      <c r="B240" s="8" t="s">
        <v>3391</v>
      </c>
      <c r="C240" s="9"/>
      <c r="D240" s="8" t="s">
        <v>3392</v>
      </c>
      <c r="E240" t="str">
        <f t="shared" si="3"/>
        <v xml:space="preserve"> </v>
      </c>
    </row>
    <row r="241" spans="1:5">
      <c r="A241" s="11" t="s">
        <v>395</v>
      </c>
      <c r="B241" s="12" t="s">
        <v>3391</v>
      </c>
      <c r="C241" s="13"/>
      <c r="D241" s="12" t="s">
        <v>3392</v>
      </c>
      <c r="E241" t="str">
        <f t="shared" si="3"/>
        <v xml:space="preserve"> </v>
      </c>
    </row>
    <row r="242" spans="1:5">
      <c r="A242" s="7" t="s">
        <v>396</v>
      </c>
      <c r="B242" s="8" t="s">
        <v>3391</v>
      </c>
      <c r="C242" s="9"/>
      <c r="D242" s="8" t="s">
        <v>3392</v>
      </c>
      <c r="E242" t="str">
        <f t="shared" si="3"/>
        <v xml:space="preserve"> </v>
      </c>
    </row>
    <row r="243" spans="1:5">
      <c r="A243" s="11" t="s">
        <v>397</v>
      </c>
      <c r="B243" s="12" t="s">
        <v>3391</v>
      </c>
      <c r="C243" s="13"/>
      <c r="D243" s="12" t="s">
        <v>3392</v>
      </c>
      <c r="E243" t="str">
        <f t="shared" si="3"/>
        <v xml:space="preserve"> </v>
      </c>
    </row>
    <row r="244" spans="1:5">
      <c r="A244" s="7" t="s">
        <v>399</v>
      </c>
      <c r="B244" s="8" t="s">
        <v>3391</v>
      </c>
      <c r="C244" s="9"/>
      <c r="D244" s="8" t="s">
        <v>3392</v>
      </c>
      <c r="E244" t="str">
        <f t="shared" si="3"/>
        <v xml:space="preserve"> </v>
      </c>
    </row>
    <row r="245" spans="1:5">
      <c r="A245" s="11" t="s">
        <v>400</v>
      </c>
      <c r="B245" s="12" t="s">
        <v>3391</v>
      </c>
      <c r="C245" s="13"/>
      <c r="D245" s="12" t="s">
        <v>3392</v>
      </c>
      <c r="E245" t="str">
        <f t="shared" si="3"/>
        <v xml:space="preserve"> </v>
      </c>
    </row>
    <row r="246" spans="1:5">
      <c r="A246" s="7" t="s">
        <v>401</v>
      </c>
      <c r="B246" s="8" t="s">
        <v>3391</v>
      </c>
      <c r="C246" s="9"/>
      <c r="D246" s="8" t="s">
        <v>3392</v>
      </c>
      <c r="E246" t="str">
        <f t="shared" si="3"/>
        <v xml:space="preserve"> </v>
      </c>
    </row>
    <row r="247" spans="1:5">
      <c r="A247" s="11" t="s">
        <v>402</v>
      </c>
      <c r="B247" s="12" t="s">
        <v>3391</v>
      </c>
      <c r="C247" s="13"/>
      <c r="D247" s="12" t="s">
        <v>3392</v>
      </c>
      <c r="E247" t="str">
        <f t="shared" si="3"/>
        <v xml:space="preserve"> </v>
      </c>
    </row>
    <row r="248" spans="1:5">
      <c r="A248" s="7" t="s">
        <v>403</v>
      </c>
      <c r="B248" s="8" t="s">
        <v>3391</v>
      </c>
      <c r="C248" s="9"/>
      <c r="D248" s="8" t="s">
        <v>3392</v>
      </c>
      <c r="E248" t="str">
        <f t="shared" si="3"/>
        <v xml:space="preserve"> </v>
      </c>
    </row>
    <row r="249" spans="1:5">
      <c r="A249" s="11" t="s">
        <v>404</v>
      </c>
      <c r="B249" s="12" t="s">
        <v>3393</v>
      </c>
      <c r="C249" s="13">
        <v>45473</v>
      </c>
      <c r="D249" s="12" t="s">
        <v>3394</v>
      </c>
      <c r="E249" t="str">
        <f t="shared" si="3"/>
        <v>Career Stagnation</v>
      </c>
    </row>
    <row r="250" spans="1:5">
      <c r="A250" s="7" t="s">
        <v>405</v>
      </c>
      <c r="B250" s="8" t="s">
        <v>3391</v>
      </c>
      <c r="C250" s="9"/>
      <c r="D250" s="8" t="s">
        <v>3392</v>
      </c>
      <c r="E250" t="str">
        <f t="shared" si="3"/>
        <v xml:space="preserve"> </v>
      </c>
    </row>
    <row r="251" spans="1:5">
      <c r="A251" s="11" t="s">
        <v>406</v>
      </c>
      <c r="B251" s="12" t="s">
        <v>3391</v>
      </c>
      <c r="C251" s="13"/>
      <c r="D251" s="12" t="s">
        <v>3392</v>
      </c>
      <c r="E251" t="str">
        <f t="shared" si="3"/>
        <v xml:space="preserve"> </v>
      </c>
    </row>
    <row r="252" spans="1:5">
      <c r="A252" s="7" t="s">
        <v>407</v>
      </c>
      <c r="B252" s="8" t="s">
        <v>3391</v>
      </c>
      <c r="C252" s="9"/>
      <c r="D252" s="8" t="s">
        <v>3392</v>
      </c>
      <c r="E252" t="str">
        <f t="shared" si="3"/>
        <v xml:space="preserve"> </v>
      </c>
    </row>
    <row r="253" spans="1:5">
      <c r="A253" s="11" t="s">
        <v>408</v>
      </c>
      <c r="B253" s="12" t="s">
        <v>3391</v>
      </c>
      <c r="C253" s="13"/>
      <c r="D253" s="12" t="s">
        <v>3392</v>
      </c>
      <c r="E253" t="str">
        <f t="shared" si="3"/>
        <v xml:space="preserve"> </v>
      </c>
    </row>
    <row r="254" spans="1:5">
      <c r="A254" s="7" t="s">
        <v>409</v>
      </c>
      <c r="B254" s="8" t="s">
        <v>3391</v>
      </c>
      <c r="C254" s="9"/>
      <c r="D254" s="8" t="s">
        <v>3392</v>
      </c>
      <c r="E254" t="str">
        <f t="shared" si="3"/>
        <v xml:space="preserve"> </v>
      </c>
    </row>
    <row r="255" spans="1:5">
      <c r="A255" s="11" t="s">
        <v>410</v>
      </c>
      <c r="B255" s="12" t="s">
        <v>3391</v>
      </c>
      <c r="C255" s="13"/>
      <c r="D255" s="12" t="s">
        <v>3392</v>
      </c>
      <c r="E255" t="str">
        <f t="shared" si="3"/>
        <v xml:space="preserve"> </v>
      </c>
    </row>
    <row r="256" spans="1:5">
      <c r="A256" s="7" t="s">
        <v>411</v>
      </c>
      <c r="B256" s="8" t="s">
        <v>3393</v>
      </c>
      <c r="C256" s="9">
        <v>45697</v>
      </c>
      <c r="D256" s="8" t="s">
        <v>3397</v>
      </c>
      <c r="E256" t="str">
        <f t="shared" si="3"/>
        <v>Better Pay</v>
      </c>
    </row>
    <row r="257" spans="1:5">
      <c r="A257" s="11" t="s">
        <v>412</v>
      </c>
      <c r="B257" s="12" t="s">
        <v>3391</v>
      </c>
      <c r="C257" s="13"/>
      <c r="D257" s="12" t="s">
        <v>3392</v>
      </c>
      <c r="E257" t="str">
        <f t="shared" si="3"/>
        <v xml:space="preserve"> </v>
      </c>
    </row>
    <row r="258" spans="1:5">
      <c r="A258" s="7" t="s">
        <v>414</v>
      </c>
      <c r="B258" s="8" t="s">
        <v>3391</v>
      </c>
      <c r="C258" s="9"/>
      <c r="D258" s="8" t="s">
        <v>3392</v>
      </c>
      <c r="E258" t="str">
        <f t="shared" si="3"/>
        <v xml:space="preserve"> </v>
      </c>
    </row>
    <row r="259" spans="1:5">
      <c r="A259" s="11" t="s">
        <v>415</v>
      </c>
      <c r="B259" s="12" t="s">
        <v>3391</v>
      </c>
      <c r="C259" s="13"/>
      <c r="D259" s="12" t="s">
        <v>3392</v>
      </c>
      <c r="E259" t="str">
        <f t="shared" ref="E259:E322" si="4">IF(B259="No"," ",IF(AND(B259="Yes",D259=" "),"Not Recorded",D259))</f>
        <v xml:space="preserve"> </v>
      </c>
    </row>
    <row r="260" spans="1:5">
      <c r="A260" s="7" t="s">
        <v>417</v>
      </c>
      <c r="B260" s="8" t="s">
        <v>3391</v>
      </c>
      <c r="C260" s="9"/>
      <c r="D260" s="8" t="s">
        <v>3392</v>
      </c>
      <c r="E260" t="str">
        <f t="shared" si="4"/>
        <v xml:space="preserve"> </v>
      </c>
    </row>
    <row r="261" spans="1:5">
      <c r="A261" s="11" t="s">
        <v>418</v>
      </c>
      <c r="B261" s="12" t="s">
        <v>3391</v>
      </c>
      <c r="C261" s="13"/>
      <c r="D261" s="12" t="s">
        <v>3392</v>
      </c>
      <c r="E261" t="str">
        <f t="shared" si="4"/>
        <v xml:space="preserve"> </v>
      </c>
    </row>
    <row r="262" spans="1:5">
      <c r="A262" s="7" t="s">
        <v>419</v>
      </c>
      <c r="B262" s="8" t="s">
        <v>3391</v>
      </c>
      <c r="C262" s="9"/>
      <c r="D262" s="8" t="s">
        <v>3392</v>
      </c>
      <c r="E262" t="str">
        <f t="shared" si="4"/>
        <v xml:space="preserve"> </v>
      </c>
    </row>
    <row r="263" spans="1:5">
      <c r="A263" s="11" t="s">
        <v>420</v>
      </c>
      <c r="B263" s="12" t="s">
        <v>3391</v>
      </c>
      <c r="C263" s="13"/>
      <c r="D263" s="12" t="s">
        <v>3392</v>
      </c>
      <c r="E263" t="str">
        <f t="shared" si="4"/>
        <v xml:space="preserve"> </v>
      </c>
    </row>
    <row r="264" spans="1:5">
      <c r="A264" s="7" t="s">
        <v>421</v>
      </c>
      <c r="B264" s="8" t="s">
        <v>3393</v>
      </c>
      <c r="C264" s="9">
        <v>43854</v>
      </c>
      <c r="D264" s="8" t="s">
        <v>3397</v>
      </c>
      <c r="E264" t="str">
        <f t="shared" si="4"/>
        <v>Better Pay</v>
      </c>
    </row>
    <row r="265" spans="1:5">
      <c r="A265" s="11" t="s">
        <v>423</v>
      </c>
      <c r="B265" s="12" t="s">
        <v>3391</v>
      </c>
      <c r="C265" s="13"/>
      <c r="D265" s="12" t="s">
        <v>3392</v>
      </c>
      <c r="E265" t="str">
        <f t="shared" si="4"/>
        <v xml:space="preserve"> </v>
      </c>
    </row>
    <row r="266" spans="1:5">
      <c r="A266" s="7" t="s">
        <v>424</v>
      </c>
      <c r="B266" s="8" t="s">
        <v>3391</v>
      </c>
      <c r="C266" s="9"/>
      <c r="D266" s="8" t="s">
        <v>3392</v>
      </c>
      <c r="E266" t="str">
        <f t="shared" si="4"/>
        <v xml:space="preserve"> </v>
      </c>
    </row>
    <row r="267" spans="1:5">
      <c r="A267" s="11" t="s">
        <v>425</v>
      </c>
      <c r="B267" s="12" t="s">
        <v>3393</v>
      </c>
      <c r="C267" s="13">
        <v>45679</v>
      </c>
      <c r="D267" s="12" t="s">
        <v>3397</v>
      </c>
      <c r="E267" t="str">
        <f t="shared" si="4"/>
        <v>Better Pay</v>
      </c>
    </row>
    <row r="268" spans="1:5">
      <c r="A268" s="7" t="s">
        <v>426</v>
      </c>
      <c r="B268" s="8" t="s">
        <v>3393</v>
      </c>
      <c r="C268" s="9">
        <v>44859</v>
      </c>
      <c r="D268" s="8" t="s">
        <v>3395</v>
      </c>
      <c r="E268" t="str">
        <f t="shared" si="4"/>
        <v>Work-Life Balance</v>
      </c>
    </row>
    <row r="269" spans="1:5">
      <c r="A269" s="11" t="s">
        <v>427</v>
      </c>
      <c r="B269" s="12" t="s">
        <v>3393</v>
      </c>
      <c r="C269" s="13">
        <v>44988</v>
      </c>
      <c r="D269" s="12" t="s">
        <v>3397</v>
      </c>
      <c r="E269" t="str">
        <f t="shared" si="4"/>
        <v>Better Pay</v>
      </c>
    </row>
    <row r="270" spans="1:5">
      <c r="A270" s="7" t="s">
        <v>428</v>
      </c>
      <c r="B270" s="8" t="s">
        <v>3393</v>
      </c>
      <c r="C270" s="9">
        <v>45252</v>
      </c>
      <c r="D270" s="8" t="s">
        <v>3397</v>
      </c>
      <c r="E270" t="str">
        <f t="shared" si="4"/>
        <v>Better Pay</v>
      </c>
    </row>
    <row r="271" spans="1:5">
      <c r="A271" s="11" t="s">
        <v>430</v>
      </c>
      <c r="B271" s="12" t="s">
        <v>3391</v>
      </c>
      <c r="C271" s="13"/>
      <c r="D271" s="12" t="s">
        <v>3392</v>
      </c>
      <c r="E271" t="str">
        <f t="shared" si="4"/>
        <v xml:space="preserve"> </v>
      </c>
    </row>
    <row r="272" spans="1:5">
      <c r="A272" s="7" t="s">
        <v>431</v>
      </c>
      <c r="B272" s="8" t="s">
        <v>3391</v>
      </c>
      <c r="C272" s="9"/>
      <c r="D272" s="8" t="s">
        <v>3392</v>
      </c>
      <c r="E272" t="str">
        <f t="shared" si="4"/>
        <v xml:space="preserve"> </v>
      </c>
    </row>
    <row r="273" spans="1:5">
      <c r="A273" s="11" t="s">
        <v>433</v>
      </c>
      <c r="B273" s="12" t="s">
        <v>3393</v>
      </c>
      <c r="C273" s="13">
        <v>45331</v>
      </c>
      <c r="D273" s="12" t="s">
        <v>3397</v>
      </c>
      <c r="E273" t="str">
        <f t="shared" si="4"/>
        <v>Better Pay</v>
      </c>
    </row>
    <row r="274" spans="1:5">
      <c r="A274" s="7" t="s">
        <v>434</v>
      </c>
      <c r="B274" s="8" t="s">
        <v>3391</v>
      </c>
      <c r="C274" s="9"/>
      <c r="D274" s="8" t="s">
        <v>3392</v>
      </c>
      <c r="E274" t="str">
        <f t="shared" si="4"/>
        <v xml:space="preserve"> </v>
      </c>
    </row>
    <row r="275" spans="1:5">
      <c r="A275" s="11" t="s">
        <v>436</v>
      </c>
      <c r="B275" s="12" t="s">
        <v>3391</v>
      </c>
      <c r="C275" s="13"/>
      <c r="D275" s="12" t="s">
        <v>3392</v>
      </c>
      <c r="E275" t="str">
        <f t="shared" si="4"/>
        <v xml:space="preserve"> </v>
      </c>
    </row>
    <row r="276" spans="1:5">
      <c r="A276" s="7" t="s">
        <v>437</v>
      </c>
      <c r="B276" s="8" t="s">
        <v>3391</v>
      </c>
      <c r="C276" s="9"/>
      <c r="D276" s="8" t="s">
        <v>3392</v>
      </c>
      <c r="E276" t="str">
        <f t="shared" si="4"/>
        <v xml:space="preserve"> </v>
      </c>
    </row>
    <row r="277" spans="1:5">
      <c r="A277" s="11" t="s">
        <v>438</v>
      </c>
      <c r="B277" s="12" t="s">
        <v>3391</v>
      </c>
      <c r="C277" s="13"/>
      <c r="D277" s="12" t="s">
        <v>3392</v>
      </c>
      <c r="E277" t="str">
        <f t="shared" si="4"/>
        <v xml:space="preserve"> </v>
      </c>
    </row>
    <row r="278" spans="1:5">
      <c r="A278" s="7" t="s">
        <v>439</v>
      </c>
      <c r="B278" s="8" t="s">
        <v>3391</v>
      </c>
      <c r="C278" s="9"/>
      <c r="D278" s="8" t="s">
        <v>3392</v>
      </c>
      <c r="E278" t="str">
        <f t="shared" si="4"/>
        <v xml:space="preserve"> </v>
      </c>
    </row>
    <row r="279" spans="1:5">
      <c r="A279" s="11" t="s">
        <v>440</v>
      </c>
      <c r="B279" s="12" t="s">
        <v>3393</v>
      </c>
      <c r="C279" s="13">
        <v>45043</v>
      </c>
      <c r="D279" s="12" t="s">
        <v>3397</v>
      </c>
      <c r="E279" t="str">
        <f t="shared" si="4"/>
        <v>Better Pay</v>
      </c>
    </row>
    <row r="280" spans="1:5">
      <c r="A280" s="7" t="s">
        <v>441</v>
      </c>
      <c r="B280" s="8" t="s">
        <v>3393</v>
      </c>
      <c r="C280" s="9">
        <v>44765</v>
      </c>
      <c r="D280" s="8" t="s">
        <v>3397</v>
      </c>
      <c r="E280" t="str">
        <f t="shared" si="4"/>
        <v>Better Pay</v>
      </c>
    </row>
    <row r="281" spans="1:5">
      <c r="A281" s="11" t="s">
        <v>442</v>
      </c>
      <c r="B281" s="12" t="s">
        <v>3391</v>
      </c>
      <c r="C281" s="13"/>
      <c r="D281" s="12" t="s">
        <v>3392</v>
      </c>
      <c r="E281" t="str">
        <f t="shared" si="4"/>
        <v xml:space="preserve"> </v>
      </c>
    </row>
    <row r="282" spans="1:5">
      <c r="A282" s="7" t="s">
        <v>443</v>
      </c>
      <c r="B282" s="8" t="s">
        <v>3393</v>
      </c>
      <c r="C282" s="9">
        <v>44245</v>
      </c>
      <c r="D282" s="8" t="s">
        <v>3394</v>
      </c>
      <c r="E282" t="str">
        <f t="shared" si="4"/>
        <v>Career Stagnation</v>
      </c>
    </row>
    <row r="283" spans="1:5">
      <c r="A283" s="11" t="s">
        <v>445</v>
      </c>
      <c r="B283" s="12" t="s">
        <v>3391</v>
      </c>
      <c r="C283" s="13"/>
      <c r="D283" s="12" t="s">
        <v>3392</v>
      </c>
      <c r="E283" t="str">
        <f t="shared" si="4"/>
        <v xml:space="preserve"> </v>
      </c>
    </row>
    <row r="284" spans="1:5">
      <c r="A284" s="7" t="s">
        <v>446</v>
      </c>
      <c r="B284" s="8" t="s">
        <v>3391</v>
      </c>
      <c r="C284" s="9"/>
      <c r="D284" s="8" t="s">
        <v>3392</v>
      </c>
      <c r="E284" t="str">
        <f t="shared" si="4"/>
        <v xml:space="preserve"> </v>
      </c>
    </row>
    <row r="285" spans="1:5">
      <c r="A285" s="11" t="s">
        <v>447</v>
      </c>
      <c r="B285" s="12" t="s">
        <v>3391</v>
      </c>
      <c r="C285" s="13"/>
      <c r="D285" s="12" t="s">
        <v>3392</v>
      </c>
      <c r="E285" t="str">
        <f t="shared" si="4"/>
        <v xml:space="preserve"> </v>
      </c>
    </row>
    <row r="286" spans="1:5">
      <c r="A286" s="7" t="s">
        <v>448</v>
      </c>
      <c r="B286" s="8" t="s">
        <v>3393</v>
      </c>
      <c r="C286" s="9">
        <v>43718</v>
      </c>
      <c r="D286" s="8" t="s">
        <v>3395</v>
      </c>
      <c r="E286" t="str">
        <f t="shared" si="4"/>
        <v>Work-Life Balance</v>
      </c>
    </row>
    <row r="287" spans="1:5">
      <c r="A287" s="11" t="s">
        <v>450</v>
      </c>
      <c r="B287" s="12" t="s">
        <v>3391</v>
      </c>
      <c r="C287" s="13"/>
      <c r="D287" s="12" t="s">
        <v>3392</v>
      </c>
      <c r="E287" t="str">
        <f t="shared" si="4"/>
        <v xml:space="preserve"> </v>
      </c>
    </row>
    <row r="288" spans="1:5">
      <c r="A288" s="7" t="s">
        <v>451</v>
      </c>
      <c r="B288" s="8" t="s">
        <v>3393</v>
      </c>
      <c r="C288" s="9">
        <v>45865</v>
      </c>
      <c r="D288" s="8" t="s">
        <v>3394</v>
      </c>
      <c r="E288" t="str">
        <f t="shared" si="4"/>
        <v>Career Stagnation</v>
      </c>
    </row>
    <row r="289" spans="1:5">
      <c r="A289" s="11" t="s">
        <v>452</v>
      </c>
      <c r="B289" s="12" t="s">
        <v>3391</v>
      </c>
      <c r="C289" s="13"/>
      <c r="D289" s="12" t="s">
        <v>3392</v>
      </c>
      <c r="E289" t="str">
        <f t="shared" si="4"/>
        <v xml:space="preserve"> </v>
      </c>
    </row>
    <row r="290" spans="1:5">
      <c r="A290" s="7" t="s">
        <v>453</v>
      </c>
      <c r="B290" s="8" t="s">
        <v>3391</v>
      </c>
      <c r="C290" s="9"/>
      <c r="D290" s="8" t="s">
        <v>3392</v>
      </c>
      <c r="E290" t="str">
        <f t="shared" si="4"/>
        <v xml:space="preserve"> </v>
      </c>
    </row>
    <row r="291" spans="1:5">
      <c r="A291" s="11" t="s">
        <v>454</v>
      </c>
      <c r="B291" s="12" t="s">
        <v>3391</v>
      </c>
      <c r="C291" s="13"/>
      <c r="D291" s="12" t="s">
        <v>3392</v>
      </c>
      <c r="E291" t="str">
        <f t="shared" si="4"/>
        <v xml:space="preserve"> </v>
      </c>
    </row>
    <row r="292" spans="1:5">
      <c r="A292" s="7" t="s">
        <v>455</v>
      </c>
      <c r="B292" s="8" t="s">
        <v>3391</v>
      </c>
      <c r="C292" s="9"/>
      <c r="D292" s="8" t="s">
        <v>3392</v>
      </c>
      <c r="E292" t="str">
        <f t="shared" si="4"/>
        <v xml:space="preserve"> </v>
      </c>
    </row>
    <row r="293" spans="1:5">
      <c r="A293" s="11" t="s">
        <v>456</v>
      </c>
      <c r="B293" s="12" t="s">
        <v>3391</v>
      </c>
      <c r="C293" s="13"/>
      <c r="D293" s="12" t="s">
        <v>3392</v>
      </c>
      <c r="E293" t="str">
        <f t="shared" si="4"/>
        <v xml:space="preserve"> </v>
      </c>
    </row>
    <row r="294" spans="1:5">
      <c r="A294" s="7" t="s">
        <v>457</v>
      </c>
      <c r="B294" s="8" t="s">
        <v>3391</v>
      </c>
      <c r="C294" s="9"/>
      <c r="D294" s="8" t="s">
        <v>3392</v>
      </c>
      <c r="E294" t="str">
        <f t="shared" si="4"/>
        <v xml:space="preserve"> </v>
      </c>
    </row>
    <row r="295" spans="1:5">
      <c r="A295" s="11" t="s">
        <v>458</v>
      </c>
      <c r="B295" s="12" t="s">
        <v>3391</v>
      </c>
      <c r="C295" s="13"/>
      <c r="D295" s="12" t="s">
        <v>3392</v>
      </c>
      <c r="E295" t="str">
        <f t="shared" si="4"/>
        <v xml:space="preserve"> </v>
      </c>
    </row>
    <row r="296" spans="1:5">
      <c r="A296" s="7" t="s">
        <v>459</v>
      </c>
      <c r="B296" s="8" t="s">
        <v>3391</v>
      </c>
      <c r="C296" s="9"/>
      <c r="D296" s="8" t="s">
        <v>3392</v>
      </c>
      <c r="E296" t="str">
        <f t="shared" si="4"/>
        <v xml:space="preserve"> </v>
      </c>
    </row>
    <row r="297" spans="1:5">
      <c r="A297" s="11" t="s">
        <v>460</v>
      </c>
      <c r="B297" s="12" t="s">
        <v>3391</v>
      </c>
      <c r="C297" s="13"/>
      <c r="D297" s="12" t="s">
        <v>3392</v>
      </c>
      <c r="E297" t="str">
        <f t="shared" si="4"/>
        <v xml:space="preserve"> </v>
      </c>
    </row>
    <row r="298" spans="1:5">
      <c r="A298" s="7" t="s">
        <v>461</v>
      </c>
      <c r="B298" s="8" t="s">
        <v>3391</v>
      </c>
      <c r="C298" s="9"/>
      <c r="D298" s="8" t="s">
        <v>3392</v>
      </c>
      <c r="E298" t="str">
        <f t="shared" si="4"/>
        <v xml:space="preserve"> </v>
      </c>
    </row>
    <row r="299" spans="1:5">
      <c r="A299" s="11" t="s">
        <v>463</v>
      </c>
      <c r="B299" s="12" t="s">
        <v>3391</v>
      </c>
      <c r="C299" s="13"/>
      <c r="D299" s="12" t="s">
        <v>3392</v>
      </c>
      <c r="E299" t="str">
        <f t="shared" si="4"/>
        <v xml:space="preserve"> </v>
      </c>
    </row>
    <row r="300" spans="1:5">
      <c r="A300" s="7" t="s">
        <v>465</v>
      </c>
      <c r="B300" s="8" t="s">
        <v>3393</v>
      </c>
      <c r="C300" s="9">
        <v>44178</v>
      </c>
      <c r="D300" s="8" t="s">
        <v>3394</v>
      </c>
      <c r="E300" t="str">
        <f t="shared" si="4"/>
        <v>Career Stagnation</v>
      </c>
    </row>
    <row r="301" spans="1:5">
      <c r="A301" s="11" t="s">
        <v>466</v>
      </c>
      <c r="B301" s="12" t="s">
        <v>3391</v>
      </c>
      <c r="C301" s="13"/>
      <c r="D301" s="12" t="s">
        <v>3392</v>
      </c>
      <c r="E301" t="str">
        <f t="shared" si="4"/>
        <v xml:space="preserve"> </v>
      </c>
    </row>
    <row r="302" spans="1:5">
      <c r="A302" s="7" t="s">
        <v>467</v>
      </c>
      <c r="B302" s="8" t="s">
        <v>3391</v>
      </c>
      <c r="C302" s="9"/>
      <c r="D302" s="8" t="s">
        <v>3392</v>
      </c>
      <c r="E302" t="str">
        <f t="shared" si="4"/>
        <v xml:space="preserve"> </v>
      </c>
    </row>
    <row r="303" spans="1:5">
      <c r="A303" s="11" t="s">
        <v>468</v>
      </c>
      <c r="B303" s="12" t="s">
        <v>3391</v>
      </c>
      <c r="C303" s="13"/>
      <c r="D303" s="12" t="s">
        <v>3392</v>
      </c>
      <c r="E303" t="str">
        <f t="shared" si="4"/>
        <v xml:space="preserve"> </v>
      </c>
    </row>
    <row r="304" spans="1:5">
      <c r="A304" s="7" t="s">
        <v>469</v>
      </c>
      <c r="B304" s="8" t="s">
        <v>3391</v>
      </c>
      <c r="C304" s="9"/>
      <c r="D304" s="8" t="s">
        <v>3392</v>
      </c>
      <c r="E304" t="str">
        <f t="shared" si="4"/>
        <v xml:space="preserve"> </v>
      </c>
    </row>
    <row r="305" spans="1:5">
      <c r="A305" s="11" t="s">
        <v>470</v>
      </c>
      <c r="B305" s="12" t="s">
        <v>3391</v>
      </c>
      <c r="C305" s="13"/>
      <c r="D305" s="12" t="s">
        <v>3392</v>
      </c>
      <c r="E305" t="str">
        <f t="shared" si="4"/>
        <v xml:space="preserve"> </v>
      </c>
    </row>
    <row r="306" spans="1:5">
      <c r="A306" s="7" t="s">
        <v>471</v>
      </c>
      <c r="B306" s="8" t="s">
        <v>3391</v>
      </c>
      <c r="C306" s="9"/>
      <c r="D306" s="8" t="s">
        <v>3392</v>
      </c>
      <c r="E306" t="str">
        <f t="shared" si="4"/>
        <v xml:space="preserve"> </v>
      </c>
    </row>
    <row r="307" spans="1:5">
      <c r="A307" s="11" t="s">
        <v>472</v>
      </c>
      <c r="B307" s="12" t="s">
        <v>3391</v>
      </c>
      <c r="C307" s="13"/>
      <c r="D307" s="12" t="s">
        <v>3392</v>
      </c>
      <c r="E307" t="str">
        <f t="shared" si="4"/>
        <v xml:space="preserve"> </v>
      </c>
    </row>
    <row r="308" spans="1:5">
      <c r="A308" s="7" t="s">
        <v>473</v>
      </c>
      <c r="B308" s="8" t="s">
        <v>3391</v>
      </c>
      <c r="C308" s="9"/>
      <c r="D308" s="8" t="s">
        <v>3392</v>
      </c>
      <c r="E308" t="str">
        <f t="shared" si="4"/>
        <v xml:space="preserve"> </v>
      </c>
    </row>
    <row r="309" spans="1:5">
      <c r="A309" s="11" t="s">
        <v>474</v>
      </c>
      <c r="B309" s="12" t="s">
        <v>3391</v>
      </c>
      <c r="C309" s="13"/>
      <c r="D309" s="12" t="s">
        <v>3392</v>
      </c>
      <c r="E309" t="str">
        <f t="shared" si="4"/>
        <v xml:space="preserve"> </v>
      </c>
    </row>
    <row r="310" spans="1:5">
      <c r="A310" s="7" t="s">
        <v>475</v>
      </c>
      <c r="B310" s="8" t="s">
        <v>3391</v>
      </c>
      <c r="C310" s="9"/>
      <c r="D310" s="8" t="s">
        <v>3392</v>
      </c>
      <c r="E310" t="str">
        <f t="shared" si="4"/>
        <v xml:space="preserve"> </v>
      </c>
    </row>
    <row r="311" spans="1:5">
      <c r="A311" s="11" t="s">
        <v>476</v>
      </c>
      <c r="B311" s="12" t="s">
        <v>3391</v>
      </c>
      <c r="C311" s="13"/>
      <c r="D311" s="12" t="s">
        <v>3392</v>
      </c>
      <c r="E311" t="str">
        <f t="shared" si="4"/>
        <v xml:space="preserve"> </v>
      </c>
    </row>
    <row r="312" spans="1:5">
      <c r="A312" s="7" t="s">
        <v>477</v>
      </c>
      <c r="B312" s="8" t="s">
        <v>3391</v>
      </c>
      <c r="C312" s="9"/>
      <c r="D312" s="8" t="s">
        <v>3392</v>
      </c>
      <c r="E312" t="str">
        <f t="shared" si="4"/>
        <v xml:space="preserve"> </v>
      </c>
    </row>
    <row r="313" spans="1:5">
      <c r="A313" s="11" t="s">
        <v>478</v>
      </c>
      <c r="B313" s="12" t="s">
        <v>3391</v>
      </c>
      <c r="C313" s="13"/>
      <c r="D313" s="12" t="s">
        <v>3392</v>
      </c>
      <c r="E313" t="str">
        <f t="shared" si="4"/>
        <v xml:space="preserve"> </v>
      </c>
    </row>
    <row r="314" spans="1:5">
      <c r="A314" s="7" t="s">
        <v>479</v>
      </c>
      <c r="B314" s="8" t="s">
        <v>3391</v>
      </c>
      <c r="C314" s="9"/>
      <c r="D314" s="8" t="s">
        <v>3392</v>
      </c>
      <c r="E314" t="str">
        <f t="shared" si="4"/>
        <v xml:space="preserve"> </v>
      </c>
    </row>
    <row r="315" spans="1:5">
      <c r="A315" s="11" t="s">
        <v>480</v>
      </c>
      <c r="B315" s="12" t="s">
        <v>3391</v>
      </c>
      <c r="C315" s="13"/>
      <c r="D315" s="12" t="s">
        <v>3392</v>
      </c>
      <c r="E315" t="str">
        <f t="shared" si="4"/>
        <v xml:space="preserve"> </v>
      </c>
    </row>
    <row r="316" spans="1:5">
      <c r="A316" s="7" t="s">
        <v>481</v>
      </c>
      <c r="B316" s="8" t="s">
        <v>3391</v>
      </c>
      <c r="C316" s="9"/>
      <c r="D316" s="8" t="s">
        <v>3392</v>
      </c>
      <c r="E316" t="str">
        <f t="shared" si="4"/>
        <v xml:space="preserve"> </v>
      </c>
    </row>
    <row r="317" spans="1:5">
      <c r="A317" s="11" t="s">
        <v>482</v>
      </c>
      <c r="B317" s="12" t="s">
        <v>3393</v>
      </c>
      <c r="C317" s="13">
        <v>44892</v>
      </c>
      <c r="D317" s="12" t="s">
        <v>3397</v>
      </c>
      <c r="E317" t="str">
        <f t="shared" si="4"/>
        <v>Better Pay</v>
      </c>
    </row>
    <row r="318" spans="1:5">
      <c r="A318" s="7" t="s">
        <v>483</v>
      </c>
      <c r="B318" s="8" t="s">
        <v>3393</v>
      </c>
      <c r="C318" s="9">
        <v>44251</v>
      </c>
      <c r="D318" s="8" t="s">
        <v>3397</v>
      </c>
      <c r="E318" t="str">
        <f t="shared" si="4"/>
        <v>Better Pay</v>
      </c>
    </row>
    <row r="319" spans="1:5">
      <c r="A319" s="11" t="s">
        <v>484</v>
      </c>
      <c r="B319" s="12" t="s">
        <v>3391</v>
      </c>
      <c r="C319" s="13"/>
      <c r="D319" s="12" t="s">
        <v>3392</v>
      </c>
      <c r="E319" t="str">
        <f t="shared" si="4"/>
        <v xml:space="preserve"> </v>
      </c>
    </row>
    <row r="320" spans="1:5">
      <c r="A320" s="7" t="s">
        <v>485</v>
      </c>
      <c r="B320" s="8" t="s">
        <v>3391</v>
      </c>
      <c r="C320" s="9"/>
      <c r="D320" s="8" t="s">
        <v>3392</v>
      </c>
      <c r="E320" t="str">
        <f t="shared" si="4"/>
        <v xml:space="preserve"> </v>
      </c>
    </row>
    <row r="321" spans="1:5">
      <c r="A321" s="11" t="s">
        <v>486</v>
      </c>
      <c r="B321" s="12" t="s">
        <v>3391</v>
      </c>
      <c r="C321" s="13"/>
      <c r="D321" s="12" t="s">
        <v>3392</v>
      </c>
      <c r="E321" t="str">
        <f t="shared" si="4"/>
        <v xml:space="preserve"> </v>
      </c>
    </row>
    <row r="322" spans="1:5">
      <c r="A322" s="7" t="s">
        <v>487</v>
      </c>
      <c r="B322" s="8" t="s">
        <v>3393</v>
      </c>
      <c r="C322" s="9">
        <v>45756</v>
      </c>
      <c r="D322" s="8" t="s">
        <v>3397</v>
      </c>
      <c r="E322" t="str">
        <f t="shared" si="4"/>
        <v>Better Pay</v>
      </c>
    </row>
    <row r="323" spans="1:5">
      <c r="A323" s="11" t="s">
        <v>488</v>
      </c>
      <c r="B323" s="12" t="s">
        <v>3391</v>
      </c>
      <c r="C323" s="13"/>
      <c r="D323" s="12" t="s">
        <v>3392</v>
      </c>
      <c r="E323" t="str">
        <f t="shared" ref="E323:E386" si="5">IF(B323="No"," ",IF(AND(B323="Yes",D323=" "),"Not Recorded",D323))</f>
        <v xml:space="preserve"> </v>
      </c>
    </row>
    <row r="324" spans="1:5">
      <c r="A324" s="7" t="s">
        <v>489</v>
      </c>
      <c r="B324" s="8" t="s">
        <v>3391</v>
      </c>
      <c r="C324" s="9"/>
      <c r="D324" s="8" t="s">
        <v>3392</v>
      </c>
      <c r="E324" t="str">
        <f t="shared" si="5"/>
        <v xml:space="preserve"> </v>
      </c>
    </row>
    <row r="325" spans="1:5">
      <c r="A325" s="11" t="s">
        <v>490</v>
      </c>
      <c r="B325" s="12" t="s">
        <v>3391</v>
      </c>
      <c r="C325" s="13"/>
      <c r="D325" s="12" t="s">
        <v>3392</v>
      </c>
      <c r="E325" t="str">
        <f t="shared" si="5"/>
        <v xml:space="preserve"> </v>
      </c>
    </row>
    <row r="326" spans="1:5">
      <c r="A326" s="7" t="s">
        <v>491</v>
      </c>
      <c r="B326" s="8" t="s">
        <v>3393</v>
      </c>
      <c r="C326" s="9">
        <v>45714</v>
      </c>
      <c r="D326" s="8" t="s">
        <v>3396</v>
      </c>
      <c r="E326" t="str">
        <f t="shared" si="5"/>
        <v>Manager Issues</v>
      </c>
    </row>
    <row r="327" spans="1:5">
      <c r="A327" s="11" t="s">
        <v>492</v>
      </c>
      <c r="B327" s="12" t="s">
        <v>3393</v>
      </c>
      <c r="C327" s="13">
        <v>45265</v>
      </c>
      <c r="D327" s="12" t="s">
        <v>3397</v>
      </c>
      <c r="E327" t="str">
        <f t="shared" si="5"/>
        <v>Better Pay</v>
      </c>
    </row>
    <row r="328" spans="1:5">
      <c r="A328" s="7" t="s">
        <v>493</v>
      </c>
      <c r="B328" s="8" t="s">
        <v>3393</v>
      </c>
      <c r="C328" s="9">
        <v>45471</v>
      </c>
      <c r="D328" s="8" t="s">
        <v>3394</v>
      </c>
      <c r="E328" t="str">
        <f t="shared" si="5"/>
        <v>Career Stagnation</v>
      </c>
    </row>
    <row r="329" spans="1:5">
      <c r="A329" s="11" t="s">
        <v>494</v>
      </c>
      <c r="B329" s="12" t="s">
        <v>3391</v>
      </c>
      <c r="C329" s="13"/>
      <c r="D329" s="12" t="s">
        <v>3392</v>
      </c>
      <c r="E329" t="str">
        <f t="shared" si="5"/>
        <v xml:space="preserve"> </v>
      </c>
    </row>
    <row r="330" spans="1:5">
      <c r="A330" s="7" t="s">
        <v>495</v>
      </c>
      <c r="B330" s="8" t="s">
        <v>3393</v>
      </c>
      <c r="C330" s="9">
        <v>45670</v>
      </c>
      <c r="D330" s="8" t="s">
        <v>3394</v>
      </c>
      <c r="E330" t="str">
        <f t="shared" si="5"/>
        <v>Career Stagnation</v>
      </c>
    </row>
    <row r="331" spans="1:5">
      <c r="A331" s="11" t="s">
        <v>496</v>
      </c>
      <c r="B331" s="12" t="s">
        <v>3391</v>
      </c>
      <c r="C331" s="13"/>
      <c r="D331" s="12" t="s">
        <v>3392</v>
      </c>
      <c r="E331" t="str">
        <f t="shared" si="5"/>
        <v xml:space="preserve"> </v>
      </c>
    </row>
    <row r="332" spans="1:5">
      <c r="A332" s="7" t="s">
        <v>497</v>
      </c>
      <c r="B332" s="8" t="s">
        <v>3393</v>
      </c>
      <c r="C332" s="9">
        <v>46118</v>
      </c>
      <c r="D332" s="8" t="s">
        <v>3396</v>
      </c>
      <c r="E332" t="str">
        <f t="shared" si="5"/>
        <v>Manager Issues</v>
      </c>
    </row>
    <row r="333" spans="1:5">
      <c r="A333" s="11" t="s">
        <v>498</v>
      </c>
      <c r="B333" s="12" t="s">
        <v>3391</v>
      </c>
      <c r="C333" s="13"/>
      <c r="D333" s="12" t="s">
        <v>3392</v>
      </c>
      <c r="E333" t="str">
        <f t="shared" si="5"/>
        <v xml:space="preserve"> </v>
      </c>
    </row>
    <row r="334" spans="1:5">
      <c r="A334" s="7" t="s">
        <v>499</v>
      </c>
      <c r="B334" s="8" t="s">
        <v>3391</v>
      </c>
      <c r="C334" s="9"/>
      <c r="D334" s="8" t="s">
        <v>3392</v>
      </c>
      <c r="E334" t="str">
        <f t="shared" si="5"/>
        <v xml:space="preserve"> </v>
      </c>
    </row>
    <row r="335" spans="1:5">
      <c r="A335" s="11" t="s">
        <v>500</v>
      </c>
      <c r="B335" s="12" t="s">
        <v>3391</v>
      </c>
      <c r="C335" s="13"/>
      <c r="D335" s="12" t="s">
        <v>3392</v>
      </c>
      <c r="E335" t="str">
        <f t="shared" si="5"/>
        <v xml:space="preserve"> </v>
      </c>
    </row>
    <row r="336" spans="1:5">
      <c r="A336" s="7" t="s">
        <v>501</v>
      </c>
      <c r="B336" s="8" t="s">
        <v>3391</v>
      </c>
      <c r="C336" s="9"/>
      <c r="D336" s="8" t="s">
        <v>3392</v>
      </c>
      <c r="E336" t="str">
        <f t="shared" si="5"/>
        <v xml:space="preserve"> </v>
      </c>
    </row>
    <row r="337" spans="1:5">
      <c r="A337" s="11" t="s">
        <v>502</v>
      </c>
      <c r="B337" s="12" t="s">
        <v>3391</v>
      </c>
      <c r="C337" s="13"/>
      <c r="D337" s="12" t="s">
        <v>3392</v>
      </c>
      <c r="E337" t="str">
        <f t="shared" si="5"/>
        <v xml:space="preserve"> </v>
      </c>
    </row>
    <row r="338" spans="1:5">
      <c r="A338" s="7" t="s">
        <v>503</v>
      </c>
      <c r="B338" s="8" t="s">
        <v>3391</v>
      </c>
      <c r="C338" s="9"/>
      <c r="D338" s="8" t="s">
        <v>3392</v>
      </c>
      <c r="E338" t="str">
        <f t="shared" si="5"/>
        <v xml:space="preserve"> </v>
      </c>
    </row>
    <row r="339" spans="1:5">
      <c r="A339" s="11" t="s">
        <v>504</v>
      </c>
      <c r="B339" s="12" t="s">
        <v>3391</v>
      </c>
      <c r="C339" s="13"/>
      <c r="D339" s="12" t="s">
        <v>3392</v>
      </c>
      <c r="E339" t="str">
        <f t="shared" si="5"/>
        <v xml:space="preserve"> </v>
      </c>
    </row>
    <row r="340" spans="1:5">
      <c r="A340" s="7" t="s">
        <v>505</v>
      </c>
      <c r="B340" s="8" t="s">
        <v>3391</v>
      </c>
      <c r="C340" s="9"/>
      <c r="D340" s="8" t="s">
        <v>3392</v>
      </c>
      <c r="E340" t="str">
        <f t="shared" si="5"/>
        <v xml:space="preserve"> </v>
      </c>
    </row>
    <row r="341" spans="1:5">
      <c r="A341" s="11" t="s">
        <v>506</v>
      </c>
      <c r="B341" s="12" t="s">
        <v>3393</v>
      </c>
      <c r="C341" s="13">
        <v>44293</v>
      </c>
      <c r="D341" s="12" t="s">
        <v>3395</v>
      </c>
      <c r="E341" t="str">
        <f t="shared" si="5"/>
        <v>Work-Life Balance</v>
      </c>
    </row>
    <row r="342" spans="1:5">
      <c r="A342" s="7" t="s">
        <v>507</v>
      </c>
      <c r="B342" s="8" t="s">
        <v>3393</v>
      </c>
      <c r="C342" s="9">
        <v>44422</v>
      </c>
      <c r="D342" s="8" t="s">
        <v>3394</v>
      </c>
      <c r="E342" t="str">
        <f t="shared" si="5"/>
        <v>Career Stagnation</v>
      </c>
    </row>
    <row r="343" spans="1:5">
      <c r="A343" s="11" t="s">
        <v>508</v>
      </c>
      <c r="B343" s="12" t="s">
        <v>3393</v>
      </c>
      <c r="C343" s="13">
        <v>44509</v>
      </c>
      <c r="D343" s="12" t="s">
        <v>3397</v>
      </c>
      <c r="E343" t="str">
        <f t="shared" si="5"/>
        <v>Better Pay</v>
      </c>
    </row>
    <row r="344" spans="1:5">
      <c r="A344" s="7" t="s">
        <v>509</v>
      </c>
      <c r="B344" s="8" t="s">
        <v>3391</v>
      </c>
      <c r="C344" s="9"/>
      <c r="D344" s="8" t="s">
        <v>3392</v>
      </c>
      <c r="E344" t="str">
        <f t="shared" si="5"/>
        <v xml:space="preserve"> </v>
      </c>
    </row>
    <row r="345" spans="1:5">
      <c r="A345" s="11" t="s">
        <v>510</v>
      </c>
      <c r="B345" s="12" t="s">
        <v>3391</v>
      </c>
      <c r="C345" s="13"/>
      <c r="D345" s="12" t="s">
        <v>3392</v>
      </c>
      <c r="E345" t="str">
        <f t="shared" si="5"/>
        <v xml:space="preserve"> </v>
      </c>
    </row>
    <row r="346" spans="1:5">
      <c r="A346" s="7" t="s">
        <v>512</v>
      </c>
      <c r="B346" s="8" t="s">
        <v>3391</v>
      </c>
      <c r="C346" s="9"/>
      <c r="D346" s="8" t="s">
        <v>3392</v>
      </c>
      <c r="E346" t="str">
        <f t="shared" si="5"/>
        <v xml:space="preserve"> </v>
      </c>
    </row>
    <row r="347" spans="1:5">
      <c r="A347" s="11" t="s">
        <v>513</v>
      </c>
      <c r="B347" s="12" t="s">
        <v>3391</v>
      </c>
      <c r="C347" s="13"/>
      <c r="D347" s="12" t="s">
        <v>3392</v>
      </c>
      <c r="E347" t="str">
        <f t="shared" si="5"/>
        <v xml:space="preserve"> </v>
      </c>
    </row>
    <row r="348" spans="1:5">
      <c r="A348" s="7" t="s">
        <v>514</v>
      </c>
      <c r="B348" s="8" t="s">
        <v>3391</v>
      </c>
      <c r="C348" s="9"/>
      <c r="D348" s="8" t="s">
        <v>3392</v>
      </c>
      <c r="E348" t="str">
        <f t="shared" si="5"/>
        <v xml:space="preserve"> </v>
      </c>
    </row>
    <row r="349" spans="1:5">
      <c r="A349" s="11" t="s">
        <v>515</v>
      </c>
      <c r="B349" s="12" t="s">
        <v>3391</v>
      </c>
      <c r="C349" s="13"/>
      <c r="D349" s="12" t="s">
        <v>3392</v>
      </c>
      <c r="E349" t="str">
        <f t="shared" si="5"/>
        <v xml:space="preserve"> </v>
      </c>
    </row>
    <row r="350" spans="1:5">
      <c r="A350" s="7" t="s">
        <v>516</v>
      </c>
      <c r="B350" s="8" t="s">
        <v>3391</v>
      </c>
      <c r="C350" s="9"/>
      <c r="D350" s="8" t="s">
        <v>3392</v>
      </c>
      <c r="E350" t="str">
        <f t="shared" si="5"/>
        <v xml:space="preserve"> </v>
      </c>
    </row>
    <row r="351" spans="1:5">
      <c r="A351" s="11" t="s">
        <v>517</v>
      </c>
      <c r="B351" s="12" t="s">
        <v>3393</v>
      </c>
      <c r="C351" s="13">
        <v>44540</v>
      </c>
      <c r="D351" s="12" t="s">
        <v>3397</v>
      </c>
      <c r="E351" t="str">
        <f t="shared" si="5"/>
        <v>Better Pay</v>
      </c>
    </row>
    <row r="352" spans="1:5">
      <c r="A352" s="7" t="s">
        <v>519</v>
      </c>
      <c r="B352" s="8" t="s">
        <v>3393</v>
      </c>
      <c r="C352" s="9">
        <v>44588</v>
      </c>
      <c r="D352" s="8" t="s">
        <v>3397</v>
      </c>
      <c r="E352" t="str">
        <f t="shared" si="5"/>
        <v>Better Pay</v>
      </c>
    </row>
    <row r="353" spans="1:5">
      <c r="A353" s="11" t="s">
        <v>520</v>
      </c>
      <c r="B353" s="12" t="s">
        <v>3393</v>
      </c>
      <c r="C353" s="13">
        <v>45746</v>
      </c>
      <c r="D353" s="12" t="s">
        <v>3397</v>
      </c>
      <c r="E353" t="str">
        <f t="shared" si="5"/>
        <v>Better Pay</v>
      </c>
    </row>
    <row r="354" spans="1:5">
      <c r="A354" s="7" t="s">
        <v>521</v>
      </c>
      <c r="B354" s="8" t="s">
        <v>3391</v>
      </c>
      <c r="C354" s="9"/>
      <c r="D354" s="8" t="s">
        <v>3392</v>
      </c>
      <c r="E354" t="str">
        <f t="shared" si="5"/>
        <v xml:space="preserve"> </v>
      </c>
    </row>
    <row r="355" spans="1:5">
      <c r="A355" s="11" t="s">
        <v>522</v>
      </c>
      <c r="B355" s="12" t="s">
        <v>3393</v>
      </c>
      <c r="C355" s="13">
        <v>45638</v>
      </c>
      <c r="D355" s="12" t="s">
        <v>3397</v>
      </c>
      <c r="E355" t="str">
        <f t="shared" si="5"/>
        <v>Better Pay</v>
      </c>
    </row>
    <row r="356" spans="1:5">
      <c r="A356" s="7" t="s">
        <v>523</v>
      </c>
      <c r="B356" s="8" t="s">
        <v>3391</v>
      </c>
      <c r="C356" s="9"/>
      <c r="D356" s="8" t="s">
        <v>3392</v>
      </c>
      <c r="E356" t="str">
        <f t="shared" si="5"/>
        <v xml:space="preserve"> </v>
      </c>
    </row>
    <row r="357" spans="1:5">
      <c r="A357" s="11" t="s">
        <v>524</v>
      </c>
      <c r="B357" s="12" t="s">
        <v>3391</v>
      </c>
      <c r="C357" s="13"/>
      <c r="D357" s="12" t="s">
        <v>3392</v>
      </c>
      <c r="E357" t="str">
        <f t="shared" si="5"/>
        <v xml:space="preserve"> </v>
      </c>
    </row>
    <row r="358" spans="1:5">
      <c r="A358" s="7" t="s">
        <v>525</v>
      </c>
      <c r="B358" s="8" t="s">
        <v>3391</v>
      </c>
      <c r="C358" s="9"/>
      <c r="D358" s="8" t="s">
        <v>3392</v>
      </c>
      <c r="E358" t="str">
        <f t="shared" si="5"/>
        <v xml:space="preserve"> </v>
      </c>
    </row>
    <row r="359" spans="1:5">
      <c r="A359" s="11" t="s">
        <v>526</v>
      </c>
      <c r="B359" s="12" t="s">
        <v>3391</v>
      </c>
      <c r="C359" s="13"/>
      <c r="D359" s="12" t="s">
        <v>3392</v>
      </c>
      <c r="E359" t="str">
        <f t="shared" si="5"/>
        <v xml:space="preserve"> </v>
      </c>
    </row>
    <row r="360" spans="1:5">
      <c r="A360" s="7" t="s">
        <v>527</v>
      </c>
      <c r="B360" s="8" t="s">
        <v>3391</v>
      </c>
      <c r="C360" s="9"/>
      <c r="D360" s="8" t="s">
        <v>3392</v>
      </c>
      <c r="E360" t="str">
        <f t="shared" si="5"/>
        <v xml:space="preserve"> </v>
      </c>
    </row>
    <row r="361" spans="1:5">
      <c r="A361" s="11" t="s">
        <v>528</v>
      </c>
      <c r="B361" s="12" t="s">
        <v>3391</v>
      </c>
      <c r="C361" s="13"/>
      <c r="D361" s="12" t="s">
        <v>3392</v>
      </c>
      <c r="E361" t="str">
        <f t="shared" si="5"/>
        <v xml:space="preserve"> </v>
      </c>
    </row>
    <row r="362" spans="1:5">
      <c r="A362" s="7" t="s">
        <v>529</v>
      </c>
      <c r="B362" s="8" t="s">
        <v>3391</v>
      </c>
      <c r="C362" s="9"/>
      <c r="D362" s="8" t="s">
        <v>3392</v>
      </c>
      <c r="E362" t="str">
        <f t="shared" si="5"/>
        <v xml:space="preserve"> </v>
      </c>
    </row>
    <row r="363" spans="1:5">
      <c r="A363" s="11" t="s">
        <v>531</v>
      </c>
      <c r="B363" s="12" t="s">
        <v>3391</v>
      </c>
      <c r="C363" s="13"/>
      <c r="D363" s="12" t="s">
        <v>3392</v>
      </c>
      <c r="E363" t="str">
        <f t="shared" si="5"/>
        <v xml:space="preserve"> </v>
      </c>
    </row>
    <row r="364" spans="1:5">
      <c r="A364" s="7" t="s">
        <v>532</v>
      </c>
      <c r="B364" s="8" t="s">
        <v>3393</v>
      </c>
      <c r="C364" s="9">
        <v>45956</v>
      </c>
      <c r="D364" s="8" t="s">
        <v>3395</v>
      </c>
      <c r="E364" t="str">
        <f t="shared" si="5"/>
        <v>Work-Life Balance</v>
      </c>
    </row>
    <row r="365" spans="1:5">
      <c r="A365" s="11" t="s">
        <v>533</v>
      </c>
      <c r="B365" s="12" t="s">
        <v>3391</v>
      </c>
      <c r="C365" s="13"/>
      <c r="D365" s="12" t="s">
        <v>3392</v>
      </c>
      <c r="E365" t="str">
        <f t="shared" si="5"/>
        <v xml:space="preserve"> </v>
      </c>
    </row>
    <row r="366" spans="1:5">
      <c r="A366" s="7" t="s">
        <v>535</v>
      </c>
      <c r="B366" s="8" t="s">
        <v>3391</v>
      </c>
      <c r="C366" s="9"/>
      <c r="D366" s="8" t="s">
        <v>3392</v>
      </c>
      <c r="E366" t="str">
        <f t="shared" si="5"/>
        <v xml:space="preserve"> </v>
      </c>
    </row>
    <row r="367" spans="1:5">
      <c r="A367" s="11" t="s">
        <v>536</v>
      </c>
      <c r="B367" s="12" t="s">
        <v>3391</v>
      </c>
      <c r="C367" s="13"/>
      <c r="D367" s="12" t="s">
        <v>3392</v>
      </c>
      <c r="E367" t="str">
        <f t="shared" si="5"/>
        <v xml:space="preserve"> </v>
      </c>
    </row>
    <row r="368" spans="1:5">
      <c r="A368" s="7" t="s">
        <v>537</v>
      </c>
      <c r="B368" s="8" t="s">
        <v>3391</v>
      </c>
      <c r="C368" s="9"/>
      <c r="D368" s="8" t="s">
        <v>3392</v>
      </c>
      <c r="E368" t="str">
        <f t="shared" si="5"/>
        <v xml:space="preserve"> </v>
      </c>
    </row>
    <row r="369" spans="1:5">
      <c r="A369" s="11" t="s">
        <v>538</v>
      </c>
      <c r="B369" s="12" t="s">
        <v>3391</v>
      </c>
      <c r="C369" s="13"/>
      <c r="D369" s="12" t="s">
        <v>3392</v>
      </c>
      <c r="E369" t="str">
        <f t="shared" si="5"/>
        <v xml:space="preserve"> </v>
      </c>
    </row>
    <row r="370" spans="1:5">
      <c r="A370" s="7" t="s">
        <v>539</v>
      </c>
      <c r="B370" s="8" t="s">
        <v>3391</v>
      </c>
      <c r="C370" s="9"/>
      <c r="D370" s="8" t="s">
        <v>3392</v>
      </c>
      <c r="E370" t="str">
        <f t="shared" si="5"/>
        <v xml:space="preserve"> </v>
      </c>
    </row>
    <row r="371" spans="1:5">
      <c r="A371" s="11" t="s">
        <v>540</v>
      </c>
      <c r="B371" s="12" t="s">
        <v>3393</v>
      </c>
      <c r="C371" s="13">
        <v>45437</v>
      </c>
      <c r="D371" s="12" t="s">
        <v>3396</v>
      </c>
      <c r="E371" t="str">
        <f t="shared" si="5"/>
        <v>Manager Issues</v>
      </c>
    </row>
    <row r="372" spans="1:5">
      <c r="A372" s="7" t="s">
        <v>541</v>
      </c>
      <c r="B372" s="8" t="s">
        <v>3393</v>
      </c>
      <c r="C372" s="9">
        <v>45685</v>
      </c>
      <c r="D372" s="8" t="s">
        <v>3397</v>
      </c>
      <c r="E372" t="str">
        <f t="shared" si="5"/>
        <v>Better Pay</v>
      </c>
    </row>
    <row r="373" spans="1:5">
      <c r="A373" s="11" t="s">
        <v>542</v>
      </c>
      <c r="B373" s="12" t="s">
        <v>3391</v>
      </c>
      <c r="C373" s="13"/>
      <c r="D373" s="12" t="s">
        <v>3392</v>
      </c>
      <c r="E373" t="str">
        <f t="shared" si="5"/>
        <v xml:space="preserve"> </v>
      </c>
    </row>
    <row r="374" spans="1:5">
      <c r="A374" s="7" t="s">
        <v>543</v>
      </c>
      <c r="B374" s="8" t="s">
        <v>3393</v>
      </c>
      <c r="C374" s="9">
        <v>46551</v>
      </c>
      <c r="D374" s="8" t="s">
        <v>3394</v>
      </c>
      <c r="E374" t="str">
        <f t="shared" si="5"/>
        <v>Career Stagnation</v>
      </c>
    </row>
    <row r="375" spans="1:5">
      <c r="A375" s="11" t="s">
        <v>544</v>
      </c>
      <c r="B375" s="12" t="s">
        <v>3391</v>
      </c>
      <c r="C375" s="13"/>
      <c r="D375" s="12" t="s">
        <v>3392</v>
      </c>
      <c r="E375" t="str">
        <f t="shared" si="5"/>
        <v xml:space="preserve"> </v>
      </c>
    </row>
    <row r="376" spans="1:5">
      <c r="A376" s="7" t="s">
        <v>546</v>
      </c>
      <c r="B376" s="8" t="s">
        <v>3393</v>
      </c>
      <c r="C376" s="9">
        <v>45879</v>
      </c>
      <c r="D376" s="8" t="s">
        <v>3396</v>
      </c>
      <c r="E376" t="str">
        <f t="shared" si="5"/>
        <v>Manager Issues</v>
      </c>
    </row>
    <row r="377" spans="1:5">
      <c r="A377" s="11" t="s">
        <v>547</v>
      </c>
      <c r="B377" s="12" t="s">
        <v>3391</v>
      </c>
      <c r="C377" s="13"/>
      <c r="D377" s="12" t="s">
        <v>3392</v>
      </c>
      <c r="E377" t="str">
        <f t="shared" si="5"/>
        <v xml:space="preserve"> </v>
      </c>
    </row>
    <row r="378" spans="1:5">
      <c r="A378" s="7" t="s">
        <v>548</v>
      </c>
      <c r="B378" s="8" t="s">
        <v>3391</v>
      </c>
      <c r="C378" s="9"/>
      <c r="D378" s="8" t="s">
        <v>3392</v>
      </c>
      <c r="E378" t="str">
        <f t="shared" si="5"/>
        <v xml:space="preserve"> </v>
      </c>
    </row>
    <row r="379" spans="1:5">
      <c r="A379" s="11" t="s">
        <v>549</v>
      </c>
      <c r="B379" s="12" t="s">
        <v>3393</v>
      </c>
      <c r="C379" s="13">
        <v>46409</v>
      </c>
      <c r="D379" s="12" t="s">
        <v>3395</v>
      </c>
      <c r="E379" t="str">
        <f t="shared" si="5"/>
        <v>Work-Life Balance</v>
      </c>
    </row>
    <row r="380" spans="1:5">
      <c r="A380" s="7" t="s">
        <v>550</v>
      </c>
      <c r="B380" s="8" t="s">
        <v>3393</v>
      </c>
      <c r="C380" s="9">
        <v>45565</v>
      </c>
      <c r="D380" s="8" t="s">
        <v>3394</v>
      </c>
      <c r="E380" t="str">
        <f t="shared" si="5"/>
        <v>Career Stagnation</v>
      </c>
    </row>
    <row r="381" spans="1:5">
      <c r="A381" s="11" t="s">
        <v>551</v>
      </c>
      <c r="B381" s="12" t="s">
        <v>3391</v>
      </c>
      <c r="C381" s="13"/>
      <c r="D381" s="12" t="s">
        <v>3392</v>
      </c>
      <c r="E381" t="str">
        <f t="shared" si="5"/>
        <v xml:space="preserve"> </v>
      </c>
    </row>
    <row r="382" spans="1:5">
      <c r="A382" s="7" t="s">
        <v>553</v>
      </c>
      <c r="B382" s="8" t="s">
        <v>3391</v>
      </c>
      <c r="C382" s="9"/>
      <c r="D382" s="8" t="s">
        <v>3392</v>
      </c>
      <c r="E382" t="str">
        <f t="shared" si="5"/>
        <v xml:space="preserve"> </v>
      </c>
    </row>
    <row r="383" spans="1:5">
      <c r="A383" s="11" t="s">
        <v>554</v>
      </c>
      <c r="B383" s="12" t="s">
        <v>3391</v>
      </c>
      <c r="C383" s="13"/>
      <c r="D383" s="12" t="s">
        <v>3392</v>
      </c>
      <c r="E383" t="str">
        <f t="shared" si="5"/>
        <v xml:space="preserve"> </v>
      </c>
    </row>
    <row r="384" spans="1:5">
      <c r="A384" s="7" t="s">
        <v>556</v>
      </c>
      <c r="B384" s="8" t="s">
        <v>3393</v>
      </c>
      <c r="C384" s="9">
        <v>44444</v>
      </c>
      <c r="D384" s="8" t="s">
        <v>3394</v>
      </c>
      <c r="E384" t="str">
        <f t="shared" si="5"/>
        <v>Career Stagnation</v>
      </c>
    </row>
    <row r="385" spans="1:5">
      <c r="A385" s="11" t="s">
        <v>557</v>
      </c>
      <c r="B385" s="12" t="s">
        <v>3393</v>
      </c>
      <c r="C385" s="13">
        <v>43289</v>
      </c>
      <c r="D385" s="12" t="s">
        <v>3396</v>
      </c>
      <c r="E385" t="str">
        <f t="shared" si="5"/>
        <v>Manager Issues</v>
      </c>
    </row>
    <row r="386" spans="1:5">
      <c r="A386" s="7" t="s">
        <v>558</v>
      </c>
      <c r="B386" s="8" t="s">
        <v>3391</v>
      </c>
      <c r="C386" s="9"/>
      <c r="D386" s="8" t="s">
        <v>3392</v>
      </c>
      <c r="E386" t="str">
        <f t="shared" si="5"/>
        <v xml:space="preserve"> </v>
      </c>
    </row>
    <row r="387" spans="1:5">
      <c r="A387" s="11" t="s">
        <v>559</v>
      </c>
      <c r="B387" s="12" t="s">
        <v>3391</v>
      </c>
      <c r="C387" s="13"/>
      <c r="D387" s="12" t="s">
        <v>3392</v>
      </c>
      <c r="E387" t="str">
        <f t="shared" ref="E387:E450" si="6">IF(B387="No"," ",IF(AND(B387="Yes",D387=" "),"Not Recorded",D387))</f>
        <v xml:space="preserve"> </v>
      </c>
    </row>
    <row r="388" spans="1:5">
      <c r="A388" s="7" t="s">
        <v>560</v>
      </c>
      <c r="B388" s="8" t="s">
        <v>3391</v>
      </c>
      <c r="C388" s="9"/>
      <c r="D388" s="8" t="s">
        <v>3392</v>
      </c>
      <c r="E388" t="str">
        <f t="shared" si="6"/>
        <v xml:space="preserve"> </v>
      </c>
    </row>
    <row r="389" spans="1:5">
      <c r="A389" s="11" t="s">
        <v>561</v>
      </c>
      <c r="B389" s="12" t="s">
        <v>3391</v>
      </c>
      <c r="C389" s="13"/>
      <c r="D389" s="12" t="s">
        <v>3392</v>
      </c>
      <c r="E389" t="str">
        <f t="shared" si="6"/>
        <v xml:space="preserve"> </v>
      </c>
    </row>
    <row r="390" spans="1:5">
      <c r="A390" s="7" t="s">
        <v>562</v>
      </c>
      <c r="B390" s="8" t="s">
        <v>3393</v>
      </c>
      <c r="C390" s="9">
        <v>45879</v>
      </c>
      <c r="D390" s="8" t="s">
        <v>3394</v>
      </c>
      <c r="E390" t="str">
        <f t="shared" si="6"/>
        <v>Career Stagnation</v>
      </c>
    </row>
    <row r="391" spans="1:5">
      <c r="A391" s="11" t="s">
        <v>563</v>
      </c>
      <c r="B391" s="12" t="s">
        <v>3391</v>
      </c>
      <c r="C391" s="13"/>
      <c r="D391" s="12" t="s">
        <v>3392</v>
      </c>
      <c r="E391" t="str">
        <f t="shared" si="6"/>
        <v xml:space="preserve"> </v>
      </c>
    </row>
    <row r="392" spans="1:5">
      <c r="A392" s="7" t="s">
        <v>564</v>
      </c>
      <c r="B392" s="8" t="s">
        <v>3391</v>
      </c>
      <c r="C392" s="9"/>
      <c r="D392" s="8" t="s">
        <v>3392</v>
      </c>
      <c r="E392" t="str">
        <f t="shared" si="6"/>
        <v xml:space="preserve"> </v>
      </c>
    </row>
    <row r="393" spans="1:5">
      <c r="A393" s="11" t="s">
        <v>565</v>
      </c>
      <c r="B393" s="12" t="s">
        <v>3393</v>
      </c>
      <c r="C393" s="13">
        <v>43686</v>
      </c>
      <c r="D393" s="12" t="s">
        <v>3394</v>
      </c>
      <c r="E393" t="str">
        <f t="shared" si="6"/>
        <v>Career Stagnation</v>
      </c>
    </row>
    <row r="394" spans="1:5">
      <c r="A394" s="7" t="s">
        <v>566</v>
      </c>
      <c r="B394" s="8" t="s">
        <v>3393</v>
      </c>
      <c r="C394" s="9">
        <v>46242</v>
      </c>
      <c r="D394" s="8" t="s">
        <v>3394</v>
      </c>
      <c r="E394" t="str">
        <f t="shared" si="6"/>
        <v>Career Stagnation</v>
      </c>
    </row>
    <row r="395" spans="1:5">
      <c r="A395" s="11" t="s">
        <v>567</v>
      </c>
      <c r="B395" s="12" t="s">
        <v>3391</v>
      </c>
      <c r="C395" s="13"/>
      <c r="D395" s="12" t="s">
        <v>3392</v>
      </c>
      <c r="E395" t="str">
        <f t="shared" si="6"/>
        <v xml:space="preserve"> </v>
      </c>
    </row>
    <row r="396" spans="1:5">
      <c r="A396" s="7" t="s">
        <v>568</v>
      </c>
      <c r="B396" s="8" t="s">
        <v>3391</v>
      </c>
      <c r="C396" s="9"/>
      <c r="D396" s="8" t="s">
        <v>3392</v>
      </c>
      <c r="E396" t="str">
        <f t="shared" si="6"/>
        <v xml:space="preserve"> </v>
      </c>
    </row>
    <row r="397" spans="1:5">
      <c r="A397" s="11" t="s">
        <v>569</v>
      </c>
      <c r="B397" s="12" t="s">
        <v>3391</v>
      </c>
      <c r="C397" s="13"/>
      <c r="D397" s="12" t="s">
        <v>3392</v>
      </c>
      <c r="E397" t="str">
        <f t="shared" si="6"/>
        <v xml:space="preserve"> </v>
      </c>
    </row>
    <row r="398" spans="1:5">
      <c r="A398" s="7" t="s">
        <v>570</v>
      </c>
      <c r="B398" s="8" t="s">
        <v>3391</v>
      </c>
      <c r="C398" s="9"/>
      <c r="D398" s="8" t="s">
        <v>3392</v>
      </c>
      <c r="E398" t="str">
        <f t="shared" si="6"/>
        <v xml:space="preserve"> </v>
      </c>
    </row>
    <row r="399" spans="1:5">
      <c r="A399" s="11" t="s">
        <v>572</v>
      </c>
      <c r="B399" s="12" t="s">
        <v>3391</v>
      </c>
      <c r="C399" s="13"/>
      <c r="D399" s="12" t="s">
        <v>3392</v>
      </c>
      <c r="E399" t="str">
        <f t="shared" si="6"/>
        <v xml:space="preserve"> </v>
      </c>
    </row>
    <row r="400" spans="1:5">
      <c r="A400" s="7" t="s">
        <v>573</v>
      </c>
      <c r="B400" s="8" t="s">
        <v>3391</v>
      </c>
      <c r="C400" s="9"/>
      <c r="D400" s="8" t="s">
        <v>3392</v>
      </c>
      <c r="E400" t="str">
        <f t="shared" si="6"/>
        <v xml:space="preserve"> </v>
      </c>
    </row>
    <row r="401" spans="1:5">
      <c r="A401" s="11" t="s">
        <v>574</v>
      </c>
      <c r="B401" s="12" t="s">
        <v>3393</v>
      </c>
      <c r="C401" s="13">
        <v>43599</v>
      </c>
      <c r="D401" s="12" t="s">
        <v>3394</v>
      </c>
      <c r="E401" t="str">
        <f t="shared" si="6"/>
        <v>Career Stagnation</v>
      </c>
    </row>
    <row r="402" spans="1:5">
      <c r="A402" s="7" t="s">
        <v>575</v>
      </c>
      <c r="B402" s="8" t="s">
        <v>3391</v>
      </c>
      <c r="C402" s="9"/>
      <c r="D402" s="8" t="s">
        <v>3392</v>
      </c>
      <c r="E402" t="str">
        <f t="shared" si="6"/>
        <v xml:space="preserve"> </v>
      </c>
    </row>
    <row r="403" spans="1:5">
      <c r="A403" s="11" t="s">
        <v>576</v>
      </c>
      <c r="B403" s="12" t="s">
        <v>3391</v>
      </c>
      <c r="C403" s="13"/>
      <c r="D403" s="12" t="s">
        <v>3392</v>
      </c>
      <c r="E403" t="str">
        <f t="shared" si="6"/>
        <v xml:space="preserve"> </v>
      </c>
    </row>
    <row r="404" spans="1:5">
      <c r="A404" s="7" t="s">
        <v>577</v>
      </c>
      <c r="B404" s="8" t="s">
        <v>3391</v>
      </c>
      <c r="C404" s="9"/>
      <c r="D404" s="8" t="s">
        <v>3392</v>
      </c>
      <c r="E404" t="str">
        <f t="shared" si="6"/>
        <v xml:space="preserve"> </v>
      </c>
    </row>
    <row r="405" spans="1:5">
      <c r="A405" s="11" t="s">
        <v>578</v>
      </c>
      <c r="B405" s="12" t="s">
        <v>3393</v>
      </c>
      <c r="C405" s="13">
        <v>43417</v>
      </c>
      <c r="D405" s="12" t="s">
        <v>3396</v>
      </c>
      <c r="E405" t="str">
        <f t="shared" si="6"/>
        <v>Manager Issues</v>
      </c>
    </row>
    <row r="406" spans="1:5">
      <c r="A406" s="7" t="s">
        <v>579</v>
      </c>
      <c r="B406" s="8" t="s">
        <v>3391</v>
      </c>
      <c r="C406" s="9"/>
      <c r="D406" s="8" t="s">
        <v>3392</v>
      </c>
      <c r="E406" t="str">
        <f t="shared" si="6"/>
        <v xml:space="preserve"> </v>
      </c>
    </row>
    <row r="407" spans="1:5">
      <c r="A407" s="11" t="s">
        <v>580</v>
      </c>
      <c r="B407" s="12" t="s">
        <v>3391</v>
      </c>
      <c r="C407" s="13"/>
      <c r="D407" s="12" t="s">
        <v>3392</v>
      </c>
      <c r="E407" t="str">
        <f t="shared" si="6"/>
        <v xml:space="preserve"> </v>
      </c>
    </row>
    <row r="408" spans="1:5">
      <c r="A408" s="7" t="s">
        <v>581</v>
      </c>
      <c r="B408" s="8" t="s">
        <v>3391</v>
      </c>
      <c r="C408" s="9"/>
      <c r="D408" s="8" t="s">
        <v>3392</v>
      </c>
      <c r="E408" t="str">
        <f t="shared" si="6"/>
        <v xml:space="preserve"> </v>
      </c>
    </row>
    <row r="409" spans="1:5">
      <c r="A409" s="11" t="s">
        <v>583</v>
      </c>
      <c r="B409" s="12" t="s">
        <v>3391</v>
      </c>
      <c r="C409" s="13"/>
      <c r="D409" s="12" t="s">
        <v>3392</v>
      </c>
      <c r="E409" t="str">
        <f t="shared" si="6"/>
        <v xml:space="preserve"> </v>
      </c>
    </row>
    <row r="410" spans="1:5">
      <c r="A410" s="7" t="s">
        <v>584</v>
      </c>
      <c r="B410" s="8" t="s">
        <v>3391</v>
      </c>
      <c r="C410" s="9"/>
      <c r="D410" s="8" t="s">
        <v>3392</v>
      </c>
      <c r="E410" t="str">
        <f t="shared" si="6"/>
        <v xml:space="preserve"> </v>
      </c>
    </row>
    <row r="411" spans="1:5">
      <c r="A411" s="11" t="s">
        <v>586</v>
      </c>
      <c r="B411" s="12" t="s">
        <v>3393</v>
      </c>
      <c r="C411" s="13">
        <v>46075</v>
      </c>
      <c r="D411" s="12" t="s">
        <v>3395</v>
      </c>
      <c r="E411" t="str">
        <f t="shared" si="6"/>
        <v>Work-Life Balance</v>
      </c>
    </row>
    <row r="412" spans="1:5">
      <c r="A412" s="7" t="s">
        <v>587</v>
      </c>
      <c r="B412" s="8" t="s">
        <v>3391</v>
      </c>
      <c r="C412" s="9"/>
      <c r="D412" s="8" t="s">
        <v>3392</v>
      </c>
      <c r="E412" t="str">
        <f t="shared" si="6"/>
        <v xml:space="preserve"> </v>
      </c>
    </row>
    <row r="413" spans="1:5">
      <c r="A413" s="11" t="s">
        <v>588</v>
      </c>
      <c r="B413" s="12" t="s">
        <v>3391</v>
      </c>
      <c r="C413" s="13"/>
      <c r="D413" s="12" t="s">
        <v>3392</v>
      </c>
      <c r="E413" t="str">
        <f t="shared" si="6"/>
        <v xml:space="preserve"> </v>
      </c>
    </row>
    <row r="414" spans="1:5">
      <c r="A414" s="7" t="s">
        <v>589</v>
      </c>
      <c r="B414" s="8" t="s">
        <v>3393</v>
      </c>
      <c r="C414" s="9">
        <v>44154</v>
      </c>
      <c r="D414" s="8" t="s">
        <v>3396</v>
      </c>
      <c r="E414" t="str">
        <f t="shared" si="6"/>
        <v>Manager Issues</v>
      </c>
    </row>
    <row r="415" spans="1:5">
      <c r="A415" s="11" t="s">
        <v>590</v>
      </c>
      <c r="B415" s="12" t="s">
        <v>3391</v>
      </c>
      <c r="C415" s="13"/>
      <c r="D415" s="12" t="s">
        <v>3392</v>
      </c>
      <c r="E415" t="str">
        <f t="shared" si="6"/>
        <v xml:space="preserve"> </v>
      </c>
    </row>
    <row r="416" spans="1:5">
      <c r="A416" s="7" t="s">
        <v>591</v>
      </c>
      <c r="B416" s="8" t="s">
        <v>3393</v>
      </c>
      <c r="C416" s="9">
        <v>44094</v>
      </c>
      <c r="D416" s="8" t="s">
        <v>3397</v>
      </c>
      <c r="E416" t="str">
        <f t="shared" si="6"/>
        <v>Better Pay</v>
      </c>
    </row>
    <row r="417" spans="1:5">
      <c r="A417" s="11" t="s">
        <v>592</v>
      </c>
      <c r="B417" s="12" t="s">
        <v>3391</v>
      </c>
      <c r="C417" s="13"/>
      <c r="D417" s="12" t="s">
        <v>3392</v>
      </c>
      <c r="E417" t="str">
        <f t="shared" si="6"/>
        <v xml:space="preserve"> </v>
      </c>
    </row>
    <row r="418" spans="1:5">
      <c r="A418" s="7" t="s">
        <v>593</v>
      </c>
      <c r="B418" s="8" t="s">
        <v>3391</v>
      </c>
      <c r="C418" s="9"/>
      <c r="D418" s="8" t="s">
        <v>3392</v>
      </c>
      <c r="E418" t="str">
        <f t="shared" si="6"/>
        <v xml:space="preserve"> </v>
      </c>
    </row>
    <row r="419" spans="1:5">
      <c r="A419" s="11" t="s">
        <v>594</v>
      </c>
      <c r="B419" s="12" t="s">
        <v>3393</v>
      </c>
      <c r="C419" s="13">
        <v>44462</v>
      </c>
      <c r="D419" s="12" t="s">
        <v>3397</v>
      </c>
      <c r="E419" t="str">
        <f t="shared" si="6"/>
        <v>Better Pay</v>
      </c>
    </row>
    <row r="420" spans="1:5">
      <c r="A420" s="7" t="s">
        <v>595</v>
      </c>
      <c r="B420" s="8" t="s">
        <v>3391</v>
      </c>
      <c r="C420" s="9"/>
      <c r="D420" s="8" t="s">
        <v>3392</v>
      </c>
      <c r="E420" t="str">
        <f t="shared" si="6"/>
        <v xml:space="preserve"> </v>
      </c>
    </row>
    <row r="421" spans="1:5">
      <c r="A421" s="11" t="s">
        <v>596</v>
      </c>
      <c r="B421" s="12" t="s">
        <v>3393</v>
      </c>
      <c r="C421" s="13">
        <v>45625</v>
      </c>
      <c r="D421" s="12" t="s">
        <v>3396</v>
      </c>
      <c r="E421" t="str">
        <f t="shared" si="6"/>
        <v>Manager Issues</v>
      </c>
    </row>
    <row r="422" spans="1:5">
      <c r="A422" s="7" t="s">
        <v>597</v>
      </c>
      <c r="B422" s="8" t="s">
        <v>3393</v>
      </c>
      <c r="C422" s="9">
        <v>44955</v>
      </c>
      <c r="D422" s="8" t="s">
        <v>3396</v>
      </c>
      <c r="E422" t="str">
        <f t="shared" si="6"/>
        <v>Manager Issues</v>
      </c>
    </row>
    <row r="423" spans="1:5">
      <c r="A423" s="11" t="s">
        <v>598</v>
      </c>
      <c r="B423" s="12" t="s">
        <v>3391</v>
      </c>
      <c r="C423" s="13"/>
      <c r="D423" s="12" t="s">
        <v>3392</v>
      </c>
      <c r="E423" t="str">
        <f t="shared" si="6"/>
        <v xml:space="preserve"> </v>
      </c>
    </row>
    <row r="424" spans="1:5">
      <c r="A424" s="7" t="s">
        <v>599</v>
      </c>
      <c r="B424" s="8" t="s">
        <v>3391</v>
      </c>
      <c r="C424" s="9"/>
      <c r="D424" s="8" t="s">
        <v>3392</v>
      </c>
      <c r="E424" t="str">
        <f t="shared" si="6"/>
        <v xml:space="preserve"> </v>
      </c>
    </row>
    <row r="425" spans="1:5">
      <c r="A425" s="11" t="s">
        <v>600</v>
      </c>
      <c r="B425" s="12" t="s">
        <v>3391</v>
      </c>
      <c r="C425" s="13"/>
      <c r="D425" s="12" t="s">
        <v>3392</v>
      </c>
      <c r="E425" t="str">
        <f t="shared" si="6"/>
        <v xml:space="preserve"> </v>
      </c>
    </row>
    <row r="426" spans="1:5">
      <c r="A426" s="7" t="s">
        <v>601</v>
      </c>
      <c r="B426" s="8" t="s">
        <v>3391</v>
      </c>
      <c r="C426" s="9"/>
      <c r="D426" s="8" t="s">
        <v>3392</v>
      </c>
      <c r="E426" t="str">
        <f t="shared" si="6"/>
        <v xml:space="preserve"> </v>
      </c>
    </row>
    <row r="427" spans="1:5">
      <c r="A427" s="11" t="s">
        <v>602</v>
      </c>
      <c r="B427" s="12" t="s">
        <v>3391</v>
      </c>
      <c r="C427" s="13"/>
      <c r="D427" s="12" t="s">
        <v>3392</v>
      </c>
      <c r="E427" t="str">
        <f t="shared" si="6"/>
        <v xml:space="preserve"> </v>
      </c>
    </row>
    <row r="428" spans="1:5">
      <c r="A428" s="7" t="s">
        <v>603</v>
      </c>
      <c r="B428" s="8" t="s">
        <v>3391</v>
      </c>
      <c r="C428" s="9"/>
      <c r="D428" s="8" t="s">
        <v>3392</v>
      </c>
      <c r="E428" t="str">
        <f t="shared" si="6"/>
        <v xml:space="preserve"> </v>
      </c>
    </row>
    <row r="429" spans="1:5">
      <c r="A429" s="11" t="s">
        <v>604</v>
      </c>
      <c r="B429" s="12" t="s">
        <v>3393</v>
      </c>
      <c r="C429" s="13">
        <v>44259</v>
      </c>
      <c r="D429" s="12" t="s">
        <v>3397</v>
      </c>
      <c r="E429" t="str">
        <f t="shared" si="6"/>
        <v>Better Pay</v>
      </c>
    </row>
    <row r="430" spans="1:5">
      <c r="A430" s="7" t="s">
        <v>605</v>
      </c>
      <c r="B430" s="8" t="s">
        <v>3391</v>
      </c>
      <c r="C430" s="9"/>
      <c r="D430" s="8" t="s">
        <v>3392</v>
      </c>
      <c r="E430" t="str">
        <f t="shared" si="6"/>
        <v xml:space="preserve"> </v>
      </c>
    </row>
    <row r="431" spans="1:5">
      <c r="A431" s="11" t="s">
        <v>606</v>
      </c>
      <c r="B431" s="12" t="s">
        <v>3391</v>
      </c>
      <c r="C431" s="13"/>
      <c r="D431" s="12" t="s">
        <v>3392</v>
      </c>
      <c r="E431" t="str">
        <f t="shared" si="6"/>
        <v xml:space="preserve"> </v>
      </c>
    </row>
    <row r="432" spans="1:5">
      <c r="A432" s="7" t="s">
        <v>607</v>
      </c>
      <c r="B432" s="8" t="s">
        <v>3391</v>
      </c>
      <c r="C432" s="9"/>
      <c r="D432" s="8" t="s">
        <v>3392</v>
      </c>
      <c r="E432" t="str">
        <f t="shared" si="6"/>
        <v xml:space="preserve"> </v>
      </c>
    </row>
    <row r="433" spans="1:5">
      <c r="A433" s="11" t="s">
        <v>608</v>
      </c>
      <c r="B433" s="12" t="s">
        <v>3391</v>
      </c>
      <c r="C433" s="13"/>
      <c r="D433" s="12" t="s">
        <v>3392</v>
      </c>
      <c r="E433" t="str">
        <f t="shared" si="6"/>
        <v xml:space="preserve"> </v>
      </c>
    </row>
    <row r="434" spans="1:5">
      <c r="A434" s="7" t="s">
        <v>609</v>
      </c>
      <c r="B434" s="8" t="s">
        <v>3391</v>
      </c>
      <c r="C434" s="9"/>
      <c r="D434" s="8" t="s">
        <v>3392</v>
      </c>
      <c r="E434" t="str">
        <f t="shared" si="6"/>
        <v xml:space="preserve"> </v>
      </c>
    </row>
    <row r="435" spans="1:5">
      <c r="A435" s="11" t="s">
        <v>610</v>
      </c>
      <c r="B435" s="12" t="s">
        <v>3391</v>
      </c>
      <c r="C435" s="13"/>
      <c r="D435" s="12" t="s">
        <v>3392</v>
      </c>
      <c r="E435" t="str">
        <f t="shared" si="6"/>
        <v xml:space="preserve"> </v>
      </c>
    </row>
    <row r="436" spans="1:5">
      <c r="A436" s="7" t="s">
        <v>611</v>
      </c>
      <c r="B436" s="8" t="s">
        <v>3391</v>
      </c>
      <c r="C436" s="9"/>
      <c r="D436" s="8" t="s">
        <v>3392</v>
      </c>
      <c r="E436" t="str">
        <f t="shared" si="6"/>
        <v xml:space="preserve"> </v>
      </c>
    </row>
    <row r="437" spans="1:5">
      <c r="A437" s="11" t="s">
        <v>612</v>
      </c>
      <c r="B437" s="12" t="s">
        <v>3391</v>
      </c>
      <c r="C437" s="13"/>
      <c r="D437" s="12" t="s">
        <v>3392</v>
      </c>
      <c r="E437" t="str">
        <f t="shared" si="6"/>
        <v xml:space="preserve"> </v>
      </c>
    </row>
    <row r="438" spans="1:5">
      <c r="A438" s="7" t="s">
        <v>613</v>
      </c>
      <c r="B438" s="8" t="s">
        <v>3393</v>
      </c>
      <c r="C438" s="9">
        <v>44269</v>
      </c>
      <c r="D438" s="8" t="s">
        <v>3397</v>
      </c>
      <c r="E438" t="str">
        <f t="shared" si="6"/>
        <v>Better Pay</v>
      </c>
    </row>
    <row r="439" spans="1:5">
      <c r="A439" s="11" t="s">
        <v>614</v>
      </c>
      <c r="B439" s="12" t="s">
        <v>3391</v>
      </c>
      <c r="C439" s="13"/>
      <c r="D439" s="12" t="s">
        <v>3392</v>
      </c>
      <c r="E439" t="str">
        <f t="shared" si="6"/>
        <v xml:space="preserve"> </v>
      </c>
    </row>
    <row r="440" spans="1:5">
      <c r="A440" s="7" t="s">
        <v>615</v>
      </c>
      <c r="B440" s="8" t="s">
        <v>3391</v>
      </c>
      <c r="C440" s="9"/>
      <c r="D440" s="8" t="s">
        <v>3392</v>
      </c>
      <c r="E440" t="str">
        <f t="shared" si="6"/>
        <v xml:space="preserve"> </v>
      </c>
    </row>
    <row r="441" spans="1:5">
      <c r="A441" s="11" t="s">
        <v>616</v>
      </c>
      <c r="B441" s="12" t="s">
        <v>3391</v>
      </c>
      <c r="C441" s="13"/>
      <c r="D441" s="12" t="s">
        <v>3392</v>
      </c>
      <c r="E441" t="str">
        <f t="shared" si="6"/>
        <v xml:space="preserve"> </v>
      </c>
    </row>
    <row r="442" spans="1:5">
      <c r="A442" s="7" t="s">
        <v>617</v>
      </c>
      <c r="B442" s="8" t="s">
        <v>3391</v>
      </c>
      <c r="C442" s="9"/>
      <c r="D442" s="8" t="s">
        <v>3392</v>
      </c>
      <c r="E442" t="str">
        <f t="shared" si="6"/>
        <v xml:space="preserve"> </v>
      </c>
    </row>
    <row r="443" spans="1:5">
      <c r="A443" s="11" t="s">
        <v>618</v>
      </c>
      <c r="B443" s="12" t="s">
        <v>3391</v>
      </c>
      <c r="C443" s="13"/>
      <c r="D443" s="12" t="s">
        <v>3392</v>
      </c>
      <c r="E443" t="str">
        <f t="shared" si="6"/>
        <v xml:space="preserve"> </v>
      </c>
    </row>
    <row r="444" spans="1:5">
      <c r="A444" s="7" t="s">
        <v>619</v>
      </c>
      <c r="B444" s="8" t="s">
        <v>3391</v>
      </c>
      <c r="C444" s="9"/>
      <c r="D444" s="8" t="s">
        <v>3392</v>
      </c>
      <c r="E444" t="str">
        <f t="shared" si="6"/>
        <v xml:space="preserve"> </v>
      </c>
    </row>
    <row r="445" spans="1:5">
      <c r="A445" s="11" t="s">
        <v>620</v>
      </c>
      <c r="B445" s="12" t="s">
        <v>3391</v>
      </c>
      <c r="C445" s="13"/>
      <c r="D445" s="12" t="s">
        <v>3392</v>
      </c>
      <c r="E445" t="str">
        <f t="shared" si="6"/>
        <v xml:space="preserve"> </v>
      </c>
    </row>
    <row r="446" spans="1:5">
      <c r="A446" s="7" t="s">
        <v>621</v>
      </c>
      <c r="B446" s="8" t="s">
        <v>3391</v>
      </c>
      <c r="C446" s="9"/>
      <c r="D446" s="8" t="s">
        <v>3392</v>
      </c>
      <c r="E446" t="str">
        <f t="shared" si="6"/>
        <v xml:space="preserve"> </v>
      </c>
    </row>
    <row r="447" spans="1:5">
      <c r="A447" s="11" t="s">
        <v>622</v>
      </c>
      <c r="B447" s="12" t="s">
        <v>3393</v>
      </c>
      <c r="C447" s="13">
        <v>46198</v>
      </c>
      <c r="D447" s="12" t="s">
        <v>3397</v>
      </c>
      <c r="E447" t="str">
        <f t="shared" si="6"/>
        <v>Better Pay</v>
      </c>
    </row>
    <row r="448" spans="1:5">
      <c r="A448" s="7" t="s">
        <v>623</v>
      </c>
      <c r="B448" s="8" t="s">
        <v>3391</v>
      </c>
      <c r="C448" s="9"/>
      <c r="D448" s="8" t="s">
        <v>3392</v>
      </c>
      <c r="E448" t="str">
        <f t="shared" si="6"/>
        <v xml:space="preserve"> </v>
      </c>
    </row>
    <row r="449" spans="1:5">
      <c r="A449" s="11" t="s">
        <v>624</v>
      </c>
      <c r="B449" s="12" t="s">
        <v>3393</v>
      </c>
      <c r="C449" s="13">
        <v>45089</v>
      </c>
      <c r="D449" s="12" t="s">
        <v>3396</v>
      </c>
      <c r="E449" t="str">
        <f t="shared" si="6"/>
        <v>Manager Issues</v>
      </c>
    </row>
    <row r="450" spans="1:5">
      <c r="A450" s="7" t="s">
        <v>625</v>
      </c>
      <c r="B450" s="8" t="s">
        <v>3391</v>
      </c>
      <c r="C450" s="9"/>
      <c r="D450" s="8" t="s">
        <v>3392</v>
      </c>
      <c r="E450" t="str">
        <f t="shared" si="6"/>
        <v xml:space="preserve"> </v>
      </c>
    </row>
    <row r="451" spans="1:5">
      <c r="A451" s="11" t="s">
        <v>627</v>
      </c>
      <c r="B451" s="12" t="s">
        <v>3391</v>
      </c>
      <c r="C451" s="13"/>
      <c r="D451" s="12" t="s">
        <v>3392</v>
      </c>
      <c r="E451" t="str">
        <f t="shared" ref="E451:E514" si="7">IF(B451="No"," ",IF(AND(B451="Yes",D451=" "),"Not Recorded",D451))</f>
        <v xml:space="preserve"> </v>
      </c>
    </row>
    <row r="452" spans="1:5">
      <c r="A452" s="7" t="s">
        <v>628</v>
      </c>
      <c r="B452" s="8" t="s">
        <v>3391</v>
      </c>
      <c r="C452" s="9"/>
      <c r="D452" s="8" t="s">
        <v>3392</v>
      </c>
      <c r="E452" t="str">
        <f t="shared" si="7"/>
        <v xml:space="preserve"> </v>
      </c>
    </row>
    <row r="453" spans="1:5">
      <c r="A453" s="11" t="s">
        <v>629</v>
      </c>
      <c r="B453" s="12" t="s">
        <v>3391</v>
      </c>
      <c r="C453" s="13"/>
      <c r="D453" s="12" t="s">
        <v>3392</v>
      </c>
      <c r="E453" t="str">
        <f t="shared" si="7"/>
        <v xml:space="preserve"> </v>
      </c>
    </row>
    <row r="454" spans="1:5">
      <c r="A454" s="7" t="s">
        <v>630</v>
      </c>
      <c r="B454" s="8" t="s">
        <v>3393</v>
      </c>
      <c r="C454" s="9">
        <v>45256</v>
      </c>
      <c r="D454" s="8" t="s">
        <v>3395</v>
      </c>
      <c r="E454" t="str">
        <f t="shared" si="7"/>
        <v>Work-Life Balance</v>
      </c>
    </row>
    <row r="455" spans="1:5">
      <c r="A455" s="11" t="s">
        <v>631</v>
      </c>
      <c r="B455" s="12" t="s">
        <v>3391</v>
      </c>
      <c r="C455" s="13"/>
      <c r="D455" s="12" t="s">
        <v>3392</v>
      </c>
      <c r="E455" t="str">
        <f t="shared" si="7"/>
        <v xml:space="preserve"> </v>
      </c>
    </row>
    <row r="456" spans="1:5">
      <c r="A456" s="7" t="s">
        <v>632</v>
      </c>
      <c r="B456" s="8" t="s">
        <v>3391</v>
      </c>
      <c r="C456" s="9"/>
      <c r="D456" s="8" t="s">
        <v>3392</v>
      </c>
      <c r="E456" t="str">
        <f t="shared" si="7"/>
        <v xml:space="preserve"> </v>
      </c>
    </row>
    <row r="457" spans="1:5">
      <c r="A457" s="11" t="s">
        <v>633</v>
      </c>
      <c r="B457" s="12" t="s">
        <v>3391</v>
      </c>
      <c r="C457" s="13"/>
      <c r="D457" s="12" t="s">
        <v>3392</v>
      </c>
      <c r="E457" t="str">
        <f t="shared" si="7"/>
        <v xml:space="preserve"> </v>
      </c>
    </row>
    <row r="458" spans="1:5">
      <c r="A458" s="7" t="s">
        <v>635</v>
      </c>
      <c r="B458" s="8" t="s">
        <v>3391</v>
      </c>
      <c r="C458" s="9"/>
      <c r="D458" s="8" t="s">
        <v>3392</v>
      </c>
      <c r="E458" t="str">
        <f t="shared" si="7"/>
        <v xml:space="preserve"> </v>
      </c>
    </row>
    <row r="459" spans="1:5">
      <c r="A459" s="11" t="s">
        <v>636</v>
      </c>
      <c r="B459" s="12" t="s">
        <v>3391</v>
      </c>
      <c r="C459" s="13"/>
      <c r="D459" s="12" t="s">
        <v>3392</v>
      </c>
      <c r="E459" t="str">
        <f t="shared" si="7"/>
        <v xml:space="preserve"> </v>
      </c>
    </row>
    <row r="460" spans="1:5">
      <c r="A460" s="7" t="s">
        <v>637</v>
      </c>
      <c r="B460" s="8" t="s">
        <v>3393</v>
      </c>
      <c r="C460" s="9">
        <v>44760</v>
      </c>
      <c r="D460" s="8" t="s">
        <v>3397</v>
      </c>
      <c r="E460" t="str">
        <f t="shared" si="7"/>
        <v>Better Pay</v>
      </c>
    </row>
    <row r="461" spans="1:5">
      <c r="A461" s="11" t="s">
        <v>638</v>
      </c>
      <c r="B461" s="12" t="s">
        <v>3391</v>
      </c>
      <c r="C461" s="13"/>
      <c r="D461" s="12" t="s">
        <v>3392</v>
      </c>
      <c r="E461" t="str">
        <f t="shared" si="7"/>
        <v xml:space="preserve"> </v>
      </c>
    </row>
    <row r="462" spans="1:5">
      <c r="A462" s="7" t="s">
        <v>639</v>
      </c>
      <c r="B462" s="8" t="s">
        <v>3391</v>
      </c>
      <c r="C462" s="9"/>
      <c r="D462" s="8" t="s">
        <v>3392</v>
      </c>
      <c r="E462" t="str">
        <f t="shared" si="7"/>
        <v xml:space="preserve"> </v>
      </c>
    </row>
    <row r="463" spans="1:5">
      <c r="A463" s="11" t="s">
        <v>640</v>
      </c>
      <c r="B463" s="12" t="s">
        <v>3393</v>
      </c>
      <c r="C463" s="13">
        <v>43636</v>
      </c>
      <c r="D463" s="12" t="s">
        <v>3396</v>
      </c>
      <c r="E463" t="str">
        <f t="shared" si="7"/>
        <v>Manager Issues</v>
      </c>
    </row>
    <row r="464" spans="1:5">
      <c r="A464" s="7" t="s">
        <v>641</v>
      </c>
      <c r="B464" s="8" t="s">
        <v>3391</v>
      </c>
      <c r="C464" s="9"/>
      <c r="D464" s="8" t="s">
        <v>3392</v>
      </c>
      <c r="E464" t="str">
        <f t="shared" si="7"/>
        <v xml:space="preserve"> </v>
      </c>
    </row>
    <row r="465" spans="1:5">
      <c r="A465" s="11" t="s">
        <v>642</v>
      </c>
      <c r="B465" s="12" t="s">
        <v>3391</v>
      </c>
      <c r="C465" s="13"/>
      <c r="D465" s="12" t="s">
        <v>3392</v>
      </c>
      <c r="E465" t="str">
        <f t="shared" si="7"/>
        <v xml:space="preserve"> </v>
      </c>
    </row>
    <row r="466" spans="1:5">
      <c r="A466" s="7" t="s">
        <v>643</v>
      </c>
      <c r="B466" s="8" t="s">
        <v>3391</v>
      </c>
      <c r="C466" s="9"/>
      <c r="D466" s="8" t="s">
        <v>3392</v>
      </c>
      <c r="E466" t="str">
        <f t="shared" si="7"/>
        <v xml:space="preserve"> </v>
      </c>
    </row>
    <row r="467" spans="1:5">
      <c r="A467" s="11" t="s">
        <v>644</v>
      </c>
      <c r="B467" s="12" t="s">
        <v>3393</v>
      </c>
      <c r="C467" s="13">
        <v>45307</v>
      </c>
      <c r="D467" s="12" t="s">
        <v>3396</v>
      </c>
      <c r="E467" t="str">
        <f t="shared" si="7"/>
        <v>Manager Issues</v>
      </c>
    </row>
    <row r="468" spans="1:5">
      <c r="A468" s="7" t="s">
        <v>645</v>
      </c>
      <c r="B468" s="8" t="s">
        <v>3391</v>
      </c>
      <c r="C468" s="9"/>
      <c r="D468" s="8" t="s">
        <v>3392</v>
      </c>
      <c r="E468" t="str">
        <f t="shared" si="7"/>
        <v xml:space="preserve"> </v>
      </c>
    </row>
    <row r="469" spans="1:5">
      <c r="A469" s="11" t="s">
        <v>646</v>
      </c>
      <c r="B469" s="12" t="s">
        <v>3391</v>
      </c>
      <c r="C469" s="13"/>
      <c r="D469" s="12" t="s">
        <v>3392</v>
      </c>
      <c r="E469" t="str">
        <f t="shared" si="7"/>
        <v xml:space="preserve"> </v>
      </c>
    </row>
    <row r="470" spans="1:5">
      <c r="A470" s="7" t="s">
        <v>647</v>
      </c>
      <c r="B470" s="8" t="s">
        <v>3393</v>
      </c>
      <c r="C470" s="9">
        <v>44778</v>
      </c>
      <c r="D470" s="8" t="s">
        <v>3397</v>
      </c>
      <c r="E470" t="str">
        <f t="shared" si="7"/>
        <v>Better Pay</v>
      </c>
    </row>
    <row r="471" spans="1:5">
      <c r="A471" s="11" t="s">
        <v>648</v>
      </c>
      <c r="B471" s="12" t="s">
        <v>3391</v>
      </c>
      <c r="C471" s="13"/>
      <c r="D471" s="12" t="s">
        <v>3392</v>
      </c>
      <c r="E471" t="str">
        <f t="shared" si="7"/>
        <v xml:space="preserve"> </v>
      </c>
    </row>
    <row r="472" spans="1:5">
      <c r="A472" s="7" t="s">
        <v>649</v>
      </c>
      <c r="B472" s="8" t="s">
        <v>3391</v>
      </c>
      <c r="C472" s="9"/>
      <c r="D472" s="8" t="s">
        <v>3392</v>
      </c>
      <c r="E472" t="str">
        <f t="shared" si="7"/>
        <v xml:space="preserve"> </v>
      </c>
    </row>
    <row r="473" spans="1:5">
      <c r="A473" s="11" t="s">
        <v>650</v>
      </c>
      <c r="B473" s="12" t="s">
        <v>3391</v>
      </c>
      <c r="C473" s="13"/>
      <c r="D473" s="12" t="s">
        <v>3392</v>
      </c>
      <c r="E473" t="str">
        <f t="shared" si="7"/>
        <v xml:space="preserve"> </v>
      </c>
    </row>
    <row r="474" spans="1:5">
      <c r="A474" s="7" t="s">
        <v>651</v>
      </c>
      <c r="B474" s="8" t="s">
        <v>3391</v>
      </c>
      <c r="C474" s="9"/>
      <c r="D474" s="8" t="s">
        <v>3392</v>
      </c>
      <c r="E474" t="str">
        <f t="shared" si="7"/>
        <v xml:space="preserve"> </v>
      </c>
    </row>
    <row r="475" spans="1:5">
      <c r="A475" s="11" t="s">
        <v>652</v>
      </c>
      <c r="B475" s="12" t="s">
        <v>3391</v>
      </c>
      <c r="C475" s="13"/>
      <c r="D475" s="12" t="s">
        <v>3392</v>
      </c>
      <c r="E475" t="str">
        <f t="shared" si="7"/>
        <v xml:space="preserve"> </v>
      </c>
    </row>
    <row r="476" spans="1:5">
      <c r="A476" s="7" t="s">
        <v>653</v>
      </c>
      <c r="B476" s="8" t="s">
        <v>3391</v>
      </c>
      <c r="C476" s="9"/>
      <c r="D476" s="8" t="s">
        <v>3392</v>
      </c>
      <c r="E476" t="str">
        <f t="shared" si="7"/>
        <v xml:space="preserve"> </v>
      </c>
    </row>
    <row r="477" spans="1:5">
      <c r="A477" s="11" t="s">
        <v>654</v>
      </c>
      <c r="B477" s="12" t="s">
        <v>3391</v>
      </c>
      <c r="C477" s="13"/>
      <c r="D477" s="12" t="s">
        <v>3392</v>
      </c>
      <c r="E477" t="str">
        <f t="shared" si="7"/>
        <v xml:space="preserve"> </v>
      </c>
    </row>
    <row r="478" spans="1:5">
      <c r="A478" s="7" t="s">
        <v>655</v>
      </c>
      <c r="B478" s="8" t="s">
        <v>3391</v>
      </c>
      <c r="C478" s="9"/>
      <c r="D478" s="8" t="s">
        <v>3392</v>
      </c>
      <c r="E478" t="str">
        <f t="shared" si="7"/>
        <v xml:space="preserve"> </v>
      </c>
    </row>
    <row r="479" spans="1:5">
      <c r="A479" s="11" t="s">
        <v>657</v>
      </c>
      <c r="B479" s="12" t="s">
        <v>3391</v>
      </c>
      <c r="C479" s="13"/>
      <c r="D479" s="12" t="s">
        <v>3392</v>
      </c>
      <c r="E479" t="str">
        <f t="shared" si="7"/>
        <v xml:space="preserve"> </v>
      </c>
    </row>
    <row r="480" spans="1:5">
      <c r="A480" s="7" t="s">
        <v>658</v>
      </c>
      <c r="B480" s="8" t="s">
        <v>3391</v>
      </c>
      <c r="C480" s="9"/>
      <c r="D480" s="8" t="s">
        <v>3392</v>
      </c>
      <c r="E480" t="str">
        <f t="shared" si="7"/>
        <v xml:space="preserve"> </v>
      </c>
    </row>
    <row r="481" spans="1:5">
      <c r="A481" s="11" t="s">
        <v>659</v>
      </c>
      <c r="B481" s="12" t="s">
        <v>3391</v>
      </c>
      <c r="C481" s="13"/>
      <c r="D481" s="12" t="s">
        <v>3392</v>
      </c>
      <c r="E481" t="str">
        <f t="shared" si="7"/>
        <v xml:space="preserve"> </v>
      </c>
    </row>
    <row r="482" spans="1:5">
      <c r="A482" s="7" t="s">
        <v>660</v>
      </c>
      <c r="B482" s="8" t="s">
        <v>3393</v>
      </c>
      <c r="C482" s="9">
        <v>45129</v>
      </c>
      <c r="D482" s="8" t="s">
        <v>3397</v>
      </c>
      <c r="E482" t="str">
        <f t="shared" si="7"/>
        <v>Better Pay</v>
      </c>
    </row>
    <row r="483" spans="1:5">
      <c r="A483" s="11" t="s">
        <v>661</v>
      </c>
      <c r="B483" s="12" t="s">
        <v>3391</v>
      </c>
      <c r="C483" s="13"/>
      <c r="D483" s="12" t="s">
        <v>3392</v>
      </c>
      <c r="E483" t="str">
        <f t="shared" si="7"/>
        <v xml:space="preserve"> </v>
      </c>
    </row>
    <row r="484" spans="1:5">
      <c r="A484" s="7" t="s">
        <v>662</v>
      </c>
      <c r="B484" s="8" t="s">
        <v>3391</v>
      </c>
      <c r="C484" s="9"/>
      <c r="D484" s="8" t="s">
        <v>3392</v>
      </c>
      <c r="E484" t="str">
        <f t="shared" si="7"/>
        <v xml:space="preserve"> </v>
      </c>
    </row>
    <row r="485" spans="1:5">
      <c r="A485" s="11" t="s">
        <v>663</v>
      </c>
      <c r="B485" s="12" t="s">
        <v>3391</v>
      </c>
      <c r="C485" s="13"/>
      <c r="D485" s="12" t="s">
        <v>3392</v>
      </c>
      <c r="E485" t="str">
        <f t="shared" si="7"/>
        <v xml:space="preserve"> </v>
      </c>
    </row>
    <row r="486" spans="1:5">
      <c r="A486" s="7" t="s">
        <v>664</v>
      </c>
      <c r="B486" s="8" t="s">
        <v>3393</v>
      </c>
      <c r="C486" s="9">
        <v>45294</v>
      </c>
      <c r="D486" s="8" t="s">
        <v>3397</v>
      </c>
      <c r="E486" t="str">
        <f t="shared" si="7"/>
        <v>Better Pay</v>
      </c>
    </row>
    <row r="487" spans="1:5">
      <c r="A487" s="11" t="s">
        <v>665</v>
      </c>
      <c r="B487" s="12" t="s">
        <v>3391</v>
      </c>
      <c r="C487" s="13"/>
      <c r="D487" s="12" t="s">
        <v>3392</v>
      </c>
      <c r="E487" t="str">
        <f t="shared" si="7"/>
        <v xml:space="preserve"> </v>
      </c>
    </row>
    <row r="488" spans="1:5">
      <c r="A488" s="7" t="s">
        <v>666</v>
      </c>
      <c r="B488" s="8" t="s">
        <v>3393</v>
      </c>
      <c r="C488" s="9">
        <v>46259</v>
      </c>
      <c r="D488" s="8" t="s">
        <v>3397</v>
      </c>
      <c r="E488" t="str">
        <f t="shared" si="7"/>
        <v>Better Pay</v>
      </c>
    </row>
    <row r="489" spans="1:5">
      <c r="A489" s="11" t="s">
        <v>667</v>
      </c>
      <c r="B489" s="12" t="s">
        <v>3391</v>
      </c>
      <c r="C489" s="13"/>
      <c r="D489" s="12" t="s">
        <v>3392</v>
      </c>
      <c r="E489" t="str">
        <f t="shared" si="7"/>
        <v xml:space="preserve"> </v>
      </c>
    </row>
    <row r="490" spans="1:5">
      <c r="A490" s="7" t="s">
        <v>668</v>
      </c>
      <c r="B490" s="8" t="s">
        <v>3391</v>
      </c>
      <c r="C490" s="9"/>
      <c r="D490" s="8" t="s">
        <v>3392</v>
      </c>
      <c r="E490" t="str">
        <f t="shared" si="7"/>
        <v xml:space="preserve"> </v>
      </c>
    </row>
    <row r="491" spans="1:5">
      <c r="A491" s="11" t="s">
        <v>669</v>
      </c>
      <c r="B491" s="12" t="s">
        <v>3393</v>
      </c>
      <c r="C491" s="13">
        <v>45174</v>
      </c>
      <c r="D491" s="12" t="s">
        <v>3395</v>
      </c>
      <c r="E491" t="str">
        <f t="shared" si="7"/>
        <v>Work-Life Balance</v>
      </c>
    </row>
    <row r="492" spans="1:5">
      <c r="A492" s="7" t="s">
        <v>670</v>
      </c>
      <c r="B492" s="8" t="s">
        <v>3391</v>
      </c>
      <c r="C492" s="9"/>
      <c r="D492" s="8" t="s">
        <v>3392</v>
      </c>
      <c r="E492" t="str">
        <f t="shared" si="7"/>
        <v xml:space="preserve"> </v>
      </c>
    </row>
    <row r="493" spans="1:5">
      <c r="A493" s="11" t="s">
        <v>671</v>
      </c>
      <c r="B493" s="12" t="s">
        <v>3391</v>
      </c>
      <c r="C493" s="13"/>
      <c r="D493" s="12" t="s">
        <v>3392</v>
      </c>
      <c r="E493" t="str">
        <f t="shared" si="7"/>
        <v xml:space="preserve"> </v>
      </c>
    </row>
    <row r="494" spans="1:5">
      <c r="A494" s="7" t="s">
        <v>672</v>
      </c>
      <c r="B494" s="8" t="s">
        <v>3391</v>
      </c>
      <c r="C494" s="9"/>
      <c r="D494" s="8" t="s">
        <v>3392</v>
      </c>
      <c r="E494" t="str">
        <f t="shared" si="7"/>
        <v xml:space="preserve"> </v>
      </c>
    </row>
    <row r="495" spans="1:5">
      <c r="A495" s="11" t="s">
        <v>673</v>
      </c>
      <c r="B495" s="12" t="s">
        <v>3393</v>
      </c>
      <c r="C495" s="13">
        <v>45394</v>
      </c>
      <c r="D495" s="12" t="s">
        <v>3397</v>
      </c>
      <c r="E495" t="str">
        <f t="shared" si="7"/>
        <v>Better Pay</v>
      </c>
    </row>
    <row r="496" spans="1:5">
      <c r="A496" s="7" t="s">
        <v>674</v>
      </c>
      <c r="B496" s="8" t="s">
        <v>3393</v>
      </c>
      <c r="C496" s="9">
        <v>46658</v>
      </c>
      <c r="D496" s="8" t="s">
        <v>3394</v>
      </c>
      <c r="E496" t="str">
        <f t="shared" si="7"/>
        <v>Career Stagnation</v>
      </c>
    </row>
    <row r="497" spans="1:5">
      <c r="A497" s="11" t="s">
        <v>676</v>
      </c>
      <c r="B497" s="12" t="s">
        <v>3393</v>
      </c>
      <c r="C497" s="13">
        <v>44523</v>
      </c>
      <c r="D497" s="12" t="s">
        <v>3397</v>
      </c>
      <c r="E497" t="str">
        <f t="shared" si="7"/>
        <v>Better Pay</v>
      </c>
    </row>
    <row r="498" spans="1:5">
      <c r="A498" s="7" t="s">
        <v>677</v>
      </c>
      <c r="B498" s="8" t="s">
        <v>3391</v>
      </c>
      <c r="C498" s="9"/>
      <c r="D498" s="8" t="s">
        <v>3392</v>
      </c>
      <c r="E498" t="str">
        <f t="shared" si="7"/>
        <v xml:space="preserve"> </v>
      </c>
    </row>
    <row r="499" spans="1:5">
      <c r="A499" s="11" t="s">
        <v>678</v>
      </c>
      <c r="B499" s="12" t="s">
        <v>3391</v>
      </c>
      <c r="C499" s="13"/>
      <c r="D499" s="12" t="s">
        <v>3392</v>
      </c>
      <c r="E499" t="str">
        <f t="shared" si="7"/>
        <v xml:space="preserve"> </v>
      </c>
    </row>
    <row r="500" spans="1:5">
      <c r="A500" s="7" t="s">
        <v>679</v>
      </c>
      <c r="B500" s="8" t="s">
        <v>3391</v>
      </c>
      <c r="C500" s="9"/>
      <c r="D500" s="8" t="s">
        <v>3392</v>
      </c>
      <c r="E500" t="str">
        <f t="shared" si="7"/>
        <v xml:space="preserve"> </v>
      </c>
    </row>
    <row r="501" spans="1:5">
      <c r="A501" s="11" t="s">
        <v>680</v>
      </c>
      <c r="B501" s="12" t="s">
        <v>3391</v>
      </c>
      <c r="C501" s="13"/>
      <c r="D501" s="12" t="s">
        <v>3392</v>
      </c>
      <c r="E501" t="str">
        <f t="shared" si="7"/>
        <v xml:space="preserve"> </v>
      </c>
    </row>
    <row r="502" spans="1:5">
      <c r="A502" s="7" t="s">
        <v>681</v>
      </c>
      <c r="B502" s="8" t="s">
        <v>3391</v>
      </c>
      <c r="C502" s="9"/>
      <c r="D502" s="8" t="s">
        <v>3392</v>
      </c>
      <c r="E502" t="str">
        <f t="shared" si="7"/>
        <v xml:space="preserve"> </v>
      </c>
    </row>
    <row r="503" spans="1:5">
      <c r="A503" s="11" t="s">
        <v>682</v>
      </c>
      <c r="B503" s="12" t="s">
        <v>3391</v>
      </c>
      <c r="C503" s="13"/>
      <c r="D503" s="12" t="s">
        <v>3392</v>
      </c>
      <c r="E503" t="str">
        <f t="shared" si="7"/>
        <v xml:space="preserve"> </v>
      </c>
    </row>
    <row r="504" spans="1:5">
      <c r="A504" s="7" t="s">
        <v>684</v>
      </c>
      <c r="B504" s="8" t="s">
        <v>3391</v>
      </c>
      <c r="C504" s="9"/>
      <c r="D504" s="8" t="s">
        <v>3392</v>
      </c>
      <c r="E504" t="str">
        <f t="shared" si="7"/>
        <v xml:space="preserve"> </v>
      </c>
    </row>
    <row r="505" spans="1:5">
      <c r="A505" s="11" t="s">
        <v>685</v>
      </c>
      <c r="B505" s="12" t="s">
        <v>3391</v>
      </c>
      <c r="C505" s="13"/>
      <c r="D505" s="12" t="s">
        <v>3392</v>
      </c>
      <c r="E505" t="str">
        <f t="shared" si="7"/>
        <v xml:space="preserve"> </v>
      </c>
    </row>
    <row r="506" spans="1:5">
      <c r="A506" s="7" t="s">
        <v>686</v>
      </c>
      <c r="B506" s="8" t="s">
        <v>3391</v>
      </c>
      <c r="C506" s="9"/>
      <c r="D506" s="8" t="s">
        <v>3392</v>
      </c>
      <c r="E506" t="str">
        <f t="shared" si="7"/>
        <v xml:space="preserve"> </v>
      </c>
    </row>
    <row r="507" spans="1:5">
      <c r="A507" s="11" t="s">
        <v>687</v>
      </c>
      <c r="B507" s="12" t="s">
        <v>3391</v>
      </c>
      <c r="C507" s="13"/>
      <c r="D507" s="12" t="s">
        <v>3392</v>
      </c>
      <c r="E507" t="str">
        <f t="shared" si="7"/>
        <v xml:space="preserve"> </v>
      </c>
    </row>
    <row r="508" spans="1:5">
      <c r="A508" s="7" t="s">
        <v>688</v>
      </c>
      <c r="B508" s="8" t="s">
        <v>3391</v>
      </c>
      <c r="C508" s="9"/>
      <c r="D508" s="8" t="s">
        <v>3392</v>
      </c>
      <c r="E508" t="str">
        <f t="shared" si="7"/>
        <v xml:space="preserve"> </v>
      </c>
    </row>
    <row r="509" spans="1:5">
      <c r="A509" s="11" t="s">
        <v>689</v>
      </c>
      <c r="B509" s="12" t="s">
        <v>3391</v>
      </c>
      <c r="C509" s="13"/>
      <c r="D509" s="12" t="s">
        <v>3392</v>
      </c>
      <c r="E509" t="str">
        <f t="shared" si="7"/>
        <v xml:space="preserve"> </v>
      </c>
    </row>
    <row r="510" spans="1:5">
      <c r="A510" s="7" t="s">
        <v>690</v>
      </c>
      <c r="B510" s="8" t="s">
        <v>3391</v>
      </c>
      <c r="C510" s="9"/>
      <c r="D510" s="8" t="s">
        <v>3392</v>
      </c>
      <c r="E510" t="str">
        <f t="shared" si="7"/>
        <v xml:space="preserve"> </v>
      </c>
    </row>
    <row r="511" spans="1:5">
      <c r="A511" s="11" t="s">
        <v>691</v>
      </c>
      <c r="B511" s="12" t="s">
        <v>3391</v>
      </c>
      <c r="C511" s="13"/>
      <c r="D511" s="12" t="s">
        <v>3392</v>
      </c>
      <c r="E511" t="str">
        <f t="shared" si="7"/>
        <v xml:space="preserve"> </v>
      </c>
    </row>
    <row r="512" spans="1:5">
      <c r="A512" s="7" t="s">
        <v>692</v>
      </c>
      <c r="B512" s="8" t="s">
        <v>3391</v>
      </c>
      <c r="C512" s="9"/>
      <c r="D512" s="8" t="s">
        <v>3392</v>
      </c>
      <c r="E512" t="str">
        <f t="shared" si="7"/>
        <v xml:space="preserve"> </v>
      </c>
    </row>
    <row r="513" spans="1:5">
      <c r="A513" s="11" t="s">
        <v>693</v>
      </c>
      <c r="B513" s="12" t="s">
        <v>3391</v>
      </c>
      <c r="C513" s="13"/>
      <c r="D513" s="12" t="s">
        <v>3392</v>
      </c>
      <c r="E513" t="str">
        <f t="shared" si="7"/>
        <v xml:space="preserve"> </v>
      </c>
    </row>
    <row r="514" spans="1:5">
      <c r="A514" s="7" t="s">
        <v>694</v>
      </c>
      <c r="B514" s="8" t="s">
        <v>3391</v>
      </c>
      <c r="C514" s="9"/>
      <c r="D514" s="8" t="s">
        <v>3392</v>
      </c>
      <c r="E514" t="str">
        <f t="shared" si="7"/>
        <v xml:space="preserve"> </v>
      </c>
    </row>
    <row r="515" spans="1:5">
      <c r="A515" s="11" t="s">
        <v>695</v>
      </c>
      <c r="B515" s="12" t="s">
        <v>3391</v>
      </c>
      <c r="C515" s="13"/>
      <c r="D515" s="12" t="s">
        <v>3392</v>
      </c>
      <c r="E515" t="str">
        <f t="shared" ref="E515:E578" si="8">IF(B515="No"," ",IF(AND(B515="Yes",D515=" "),"Not Recorded",D515))</f>
        <v xml:space="preserve"> </v>
      </c>
    </row>
    <row r="516" spans="1:5">
      <c r="A516" s="7" t="s">
        <v>696</v>
      </c>
      <c r="B516" s="8" t="s">
        <v>3391</v>
      </c>
      <c r="C516" s="9"/>
      <c r="D516" s="8" t="s">
        <v>3392</v>
      </c>
      <c r="E516" t="str">
        <f t="shared" si="8"/>
        <v xml:space="preserve"> </v>
      </c>
    </row>
    <row r="517" spans="1:5">
      <c r="A517" s="11" t="s">
        <v>697</v>
      </c>
      <c r="B517" s="12" t="s">
        <v>3393</v>
      </c>
      <c r="C517" s="13">
        <v>44068</v>
      </c>
      <c r="D517" s="12" t="s">
        <v>3394</v>
      </c>
      <c r="E517" t="str">
        <f t="shared" si="8"/>
        <v>Career Stagnation</v>
      </c>
    </row>
    <row r="518" spans="1:5">
      <c r="A518" s="7" t="s">
        <v>698</v>
      </c>
      <c r="B518" s="8" t="s">
        <v>3391</v>
      </c>
      <c r="C518" s="9"/>
      <c r="D518" s="8" t="s">
        <v>3392</v>
      </c>
      <c r="E518" t="str">
        <f t="shared" si="8"/>
        <v xml:space="preserve"> </v>
      </c>
    </row>
    <row r="519" spans="1:5">
      <c r="A519" s="11" t="s">
        <v>699</v>
      </c>
      <c r="B519" s="12" t="s">
        <v>3393</v>
      </c>
      <c r="C519" s="13">
        <v>44091</v>
      </c>
      <c r="D519" s="12" t="s">
        <v>3396</v>
      </c>
      <c r="E519" t="str">
        <f t="shared" si="8"/>
        <v>Manager Issues</v>
      </c>
    </row>
    <row r="520" spans="1:5">
      <c r="A520" s="7" t="s">
        <v>700</v>
      </c>
      <c r="B520" s="8" t="s">
        <v>3391</v>
      </c>
      <c r="C520" s="9"/>
      <c r="D520" s="8" t="s">
        <v>3392</v>
      </c>
      <c r="E520" t="str">
        <f t="shared" si="8"/>
        <v xml:space="preserve"> </v>
      </c>
    </row>
    <row r="521" spans="1:5">
      <c r="A521" s="11" t="s">
        <v>701</v>
      </c>
      <c r="B521" s="12" t="s">
        <v>3391</v>
      </c>
      <c r="C521" s="13"/>
      <c r="D521" s="12" t="s">
        <v>3392</v>
      </c>
      <c r="E521" t="str">
        <f t="shared" si="8"/>
        <v xml:space="preserve"> </v>
      </c>
    </row>
    <row r="522" spans="1:5">
      <c r="A522" s="7" t="s">
        <v>702</v>
      </c>
      <c r="B522" s="8" t="s">
        <v>3391</v>
      </c>
      <c r="C522" s="9"/>
      <c r="D522" s="8" t="s">
        <v>3392</v>
      </c>
      <c r="E522" t="str">
        <f t="shared" si="8"/>
        <v xml:space="preserve"> </v>
      </c>
    </row>
    <row r="523" spans="1:5">
      <c r="A523" s="11" t="s">
        <v>703</v>
      </c>
      <c r="B523" s="12" t="s">
        <v>3391</v>
      </c>
      <c r="C523" s="13"/>
      <c r="D523" s="12" t="s">
        <v>3392</v>
      </c>
      <c r="E523" t="str">
        <f t="shared" si="8"/>
        <v xml:space="preserve"> </v>
      </c>
    </row>
    <row r="524" spans="1:5">
      <c r="A524" s="7" t="s">
        <v>704</v>
      </c>
      <c r="B524" s="8" t="s">
        <v>3391</v>
      </c>
      <c r="C524" s="9"/>
      <c r="D524" s="8" t="s">
        <v>3392</v>
      </c>
      <c r="E524" t="str">
        <f t="shared" si="8"/>
        <v xml:space="preserve"> </v>
      </c>
    </row>
    <row r="525" spans="1:5">
      <c r="A525" s="11" t="s">
        <v>705</v>
      </c>
      <c r="B525" s="12" t="s">
        <v>3393</v>
      </c>
      <c r="C525" s="13">
        <v>44826</v>
      </c>
      <c r="D525" s="12" t="s">
        <v>3395</v>
      </c>
      <c r="E525" t="str">
        <f t="shared" si="8"/>
        <v>Work-Life Balance</v>
      </c>
    </row>
    <row r="526" spans="1:5">
      <c r="A526" s="7" t="s">
        <v>706</v>
      </c>
      <c r="B526" s="8" t="s">
        <v>3393</v>
      </c>
      <c r="C526" s="9">
        <v>44914</v>
      </c>
      <c r="D526" s="8" t="s">
        <v>3396</v>
      </c>
      <c r="E526" t="str">
        <f t="shared" si="8"/>
        <v>Manager Issues</v>
      </c>
    </row>
    <row r="527" spans="1:5">
      <c r="A527" s="11" t="s">
        <v>707</v>
      </c>
      <c r="B527" s="12" t="s">
        <v>3393</v>
      </c>
      <c r="C527" s="13">
        <v>44441</v>
      </c>
      <c r="D527" s="12" t="s">
        <v>3395</v>
      </c>
      <c r="E527" t="str">
        <f t="shared" si="8"/>
        <v>Work-Life Balance</v>
      </c>
    </row>
    <row r="528" spans="1:5">
      <c r="A528" s="7" t="s">
        <v>708</v>
      </c>
      <c r="B528" s="8" t="s">
        <v>3391</v>
      </c>
      <c r="C528" s="9"/>
      <c r="D528" s="8" t="s">
        <v>3392</v>
      </c>
      <c r="E528" t="str">
        <f t="shared" si="8"/>
        <v xml:space="preserve"> </v>
      </c>
    </row>
    <row r="529" spans="1:5">
      <c r="A529" s="11" t="s">
        <v>709</v>
      </c>
      <c r="B529" s="12" t="s">
        <v>3391</v>
      </c>
      <c r="C529" s="13"/>
      <c r="D529" s="12" t="s">
        <v>3392</v>
      </c>
      <c r="E529" t="str">
        <f t="shared" si="8"/>
        <v xml:space="preserve"> </v>
      </c>
    </row>
    <row r="530" spans="1:5">
      <c r="A530" s="7" t="s">
        <v>710</v>
      </c>
      <c r="B530" s="8" t="s">
        <v>3391</v>
      </c>
      <c r="C530" s="9"/>
      <c r="D530" s="8" t="s">
        <v>3392</v>
      </c>
      <c r="E530" t="str">
        <f t="shared" si="8"/>
        <v xml:space="preserve"> </v>
      </c>
    </row>
    <row r="531" spans="1:5">
      <c r="A531" s="11" t="s">
        <v>711</v>
      </c>
      <c r="B531" s="12" t="s">
        <v>3391</v>
      </c>
      <c r="C531" s="13"/>
      <c r="D531" s="12" t="s">
        <v>3392</v>
      </c>
      <c r="E531" t="str">
        <f t="shared" si="8"/>
        <v xml:space="preserve"> </v>
      </c>
    </row>
    <row r="532" spans="1:5">
      <c r="A532" s="7" t="s">
        <v>712</v>
      </c>
      <c r="B532" s="8" t="s">
        <v>3391</v>
      </c>
      <c r="C532" s="9"/>
      <c r="D532" s="8" t="s">
        <v>3392</v>
      </c>
      <c r="E532" t="str">
        <f t="shared" si="8"/>
        <v xml:space="preserve"> </v>
      </c>
    </row>
    <row r="533" spans="1:5">
      <c r="A533" s="11" t="s">
        <v>713</v>
      </c>
      <c r="B533" s="12" t="s">
        <v>3393</v>
      </c>
      <c r="C533" s="13">
        <v>44808</v>
      </c>
      <c r="D533" s="12" t="s">
        <v>3396</v>
      </c>
      <c r="E533" t="str">
        <f t="shared" si="8"/>
        <v>Manager Issues</v>
      </c>
    </row>
    <row r="534" spans="1:5">
      <c r="A534" s="7" t="s">
        <v>714</v>
      </c>
      <c r="B534" s="8" t="s">
        <v>3393</v>
      </c>
      <c r="C534" s="9">
        <v>46396</v>
      </c>
      <c r="D534" s="8" t="s">
        <v>3396</v>
      </c>
      <c r="E534" t="str">
        <f t="shared" si="8"/>
        <v>Manager Issues</v>
      </c>
    </row>
    <row r="535" spans="1:5">
      <c r="A535" s="11" t="s">
        <v>715</v>
      </c>
      <c r="B535" s="12" t="s">
        <v>3391</v>
      </c>
      <c r="C535" s="13"/>
      <c r="D535" s="12" t="s">
        <v>3392</v>
      </c>
      <c r="E535" t="str">
        <f t="shared" si="8"/>
        <v xml:space="preserve"> </v>
      </c>
    </row>
    <row r="536" spans="1:5">
      <c r="A536" s="7" t="s">
        <v>716</v>
      </c>
      <c r="B536" s="8" t="s">
        <v>3391</v>
      </c>
      <c r="C536" s="9"/>
      <c r="D536" s="8" t="s">
        <v>3392</v>
      </c>
      <c r="E536" t="str">
        <f t="shared" si="8"/>
        <v xml:space="preserve"> </v>
      </c>
    </row>
    <row r="537" spans="1:5">
      <c r="A537" s="11" t="s">
        <v>717</v>
      </c>
      <c r="B537" s="12" t="s">
        <v>3391</v>
      </c>
      <c r="C537" s="13"/>
      <c r="D537" s="12" t="s">
        <v>3392</v>
      </c>
      <c r="E537" t="str">
        <f t="shared" si="8"/>
        <v xml:space="preserve"> </v>
      </c>
    </row>
    <row r="538" spans="1:5">
      <c r="A538" s="7" t="s">
        <v>718</v>
      </c>
      <c r="B538" s="8" t="s">
        <v>3391</v>
      </c>
      <c r="C538" s="9"/>
      <c r="D538" s="8" t="s">
        <v>3392</v>
      </c>
      <c r="E538" t="str">
        <f t="shared" si="8"/>
        <v xml:space="preserve"> </v>
      </c>
    </row>
    <row r="539" spans="1:5">
      <c r="A539" s="11" t="s">
        <v>719</v>
      </c>
      <c r="B539" s="12" t="s">
        <v>3391</v>
      </c>
      <c r="C539" s="13"/>
      <c r="D539" s="12" t="s">
        <v>3392</v>
      </c>
      <c r="E539" t="str">
        <f t="shared" si="8"/>
        <v xml:space="preserve"> </v>
      </c>
    </row>
    <row r="540" spans="1:5">
      <c r="A540" s="7" t="s">
        <v>720</v>
      </c>
      <c r="B540" s="8" t="s">
        <v>3393</v>
      </c>
      <c r="C540" s="9">
        <v>44323</v>
      </c>
      <c r="D540" s="8" t="s">
        <v>3394</v>
      </c>
      <c r="E540" t="str">
        <f t="shared" si="8"/>
        <v>Career Stagnation</v>
      </c>
    </row>
    <row r="541" spans="1:5">
      <c r="A541" s="11" t="s">
        <v>721</v>
      </c>
      <c r="B541" s="12" t="s">
        <v>3391</v>
      </c>
      <c r="C541" s="13"/>
      <c r="D541" s="12" t="s">
        <v>3392</v>
      </c>
      <c r="E541" t="str">
        <f t="shared" si="8"/>
        <v xml:space="preserve"> </v>
      </c>
    </row>
    <row r="542" spans="1:5">
      <c r="A542" s="7" t="s">
        <v>722</v>
      </c>
      <c r="B542" s="8" t="s">
        <v>3393</v>
      </c>
      <c r="C542" s="9">
        <v>45908</v>
      </c>
      <c r="D542" s="8" t="s">
        <v>3396</v>
      </c>
      <c r="E542" t="str">
        <f t="shared" si="8"/>
        <v>Manager Issues</v>
      </c>
    </row>
    <row r="543" spans="1:5">
      <c r="A543" s="11" t="s">
        <v>723</v>
      </c>
      <c r="B543" s="12" t="s">
        <v>3391</v>
      </c>
      <c r="C543" s="13"/>
      <c r="D543" s="12" t="s">
        <v>3392</v>
      </c>
      <c r="E543" t="str">
        <f t="shared" si="8"/>
        <v xml:space="preserve"> </v>
      </c>
    </row>
    <row r="544" spans="1:5">
      <c r="A544" s="7" t="s">
        <v>724</v>
      </c>
      <c r="B544" s="8" t="s">
        <v>3391</v>
      </c>
      <c r="C544" s="9"/>
      <c r="D544" s="8" t="s">
        <v>3392</v>
      </c>
      <c r="E544" t="str">
        <f t="shared" si="8"/>
        <v xml:space="preserve"> </v>
      </c>
    </row>
    <row r="545" spans="1:5">
      <c r="A545" s="11" t="s">
        <v>725</v>
      </c>
      <c r="B545" s="12" t="s">
        <v>3391</v>
      </c>
      <c r="C545" s="13"/>
      <c r="D545" s="12" t="s">
        <v>3392</v>
      </c>
      <c r="E545" t="str">
        <f t="shared" si="8"/>
        <v xml:space="preserve"> </v>
      </c>
    </row>
    <row r="546" spans="1:5">
      <c r="A546" s="7" t="s">
        <v>726</v>
      </c>
      <c r="B546" s="8" t="s">
        <v>3391</v>
      </c>
      <c r="C546" s="9"/>
      <c r="D546" s="8" t="s">
        <v>3392</v>
      </c>
      <c r="E546" t="str">
        <f t="shared" si="8"/>
        <v xml:space="preserve"> </v>
      </c>
    </row>
    <row r="547" spans="1:5">
      <c r="A547" s="11" t="s">
        <v>727</v>
      </c>
      <c r="B547" s="12" t="s">
        <v>3391</v>
      </c>
      <c r="C547" s="13"/>
      <c r="D547" s="12" t="s">
        <v>3392</v>
      </c>
      <c r="E547" t="str">
        <f t="shared" si="8"/>
        <v xml:space="preserve"> </v>
      </c>
    </row>
    <row r="548" spans="1:5">
      <c r="A548" s="7" t="s">
        <v>728</v>
      </c>
      <c r="B548" s="8" t="s">
        <v>3391</v>
      </c>
      <c r="C548" s="9"/>
      <c r="D548" s="8" t="s">
        <v>3392</v>
      </c>
      <c r="E548" t="str">
        <f t="shared" si="8"/>
        <v xml:space="preserve"> </v>
      </c>
    </row>
    <row r="549" spans="1:5">
      <c r="A549" s="11" t="s">
        <v>729</v>
      </c>
      <c r="B549" s="12" t="s">
        <v>3393</v>
      </c>
      <c r="C549" s="13">
        <v>45392</v>
      </c>
      <c r="D549" s="12" t="s">
        <v>3397</v>
      </c>
      <c r="E549" t="str">
        <f t="shared" si="8"/>
        <v>Better Pay</v>
      </c>
    </row>
    <row r="550" spans="1:5">
      <c r="A550" s="7" t="s">
        <v>730</v>
      </c>
      <c r="B550" s="8" t="s">
        <v>3391</v>
      </c>
      <c r="C550" s="9"/>
      <c r="D550" s="8" t="s">
        <v>3392</v>
      </c>
      <c r="E550" t="str">
        <f t="shared" si="8"/>
        <v xml:space="preserve"> </v>
      </c>
    </row>
    <row r="551" spans="1:5">
      <c r="A551" s="11" t="s">
        <v>731</v>
      </c>
      <c r="B551" s="12" t="s">
        <v>3391</v>
      </c>
      <c r="C551" s="13"/>
      <c r="D551" s="12" t="s">
        <v>3392</v>
      </c>
      <c r="E551" t="str">
        <f t="shared" si="8"/>
        <v xml:space="preserve"> </v>
      </c>
    </row>
    <row r="552" spans="1:5">
      <c r="A552" s="7" t="s">
        <v>732</v>
      </c>
      <c r="B552" s="8" t="s">
        <v>3391</v>
      </c>
      <c r="C552" s="9"/>
      <c r="D552" s="8" t="s">
        <v>3392</v>
      </c>
      <c r="E552" t="str">
        <f t="shared" si="8"/>
        <v xml:space="preserve"> </v>
      </c>
    </row>
    <row r="553" spans="1:5">
      <c r="A553" s="11" t="s">
        <v>733</v>
      </c>
      <c r="B553" s="12" t="s">
        <v>3391</v>
      </c>
      <c r="C553" s="13"/>
      <c r="D553" s="12" t="s">
        <v>3392</v>
      </c>
      <c r="E553" t="str">
        <f t="shared" si="8"/>
        <v xml:space="preserve"> </v>
      </c>
    </row>
    <row r="554" spans="1:5">
      <c r="A554" s="7" t="s">
        <v>734</v>
      </c>
      <c r="B554" s="8" t="s">
        <v>3391</v>
      </c>
      <c r="C554" s="9"/>
      <c r="D554" s="8" t="s">
        <v>3392</v>
      </c>
      <c r="E554" t="str">
        <f t="shared" si="8"/>
        <v xml:space="preserve"> </v>
      </c>
    </row>
    <row r="555" spans="1:5">
      <c r="A555" s="11" t="s">
        <v>735</v>
      </c>
      <c r="B555" s="12" t="s">
        <v>3391</v>
      </c>
      <c r="C555" s="13"/>
      <c r="D555" s="12" t="s">
        <v>3392</v>
      </c>
      <c r="E555" t="str">
        <f t="shared" si="8"/>
        <v xml:space="preserve"> </v>
      </c>
    </row>
    <row r="556" spans="1:5">
      <c r="A556" s="7" t="s">
        <v>736</v>
      </c>
      <c r="B556" s="8" t="s">
        <v>3391</v>
      </c>
      <c r="C556" s="9"/>
      <c r="D556" s="8" t="s">
        <v>3392</v>
      </c>
      <c r="E556" t="str">
        <f t="shared" si="8"/>
        <v xml:space="preserve"> </v>
      </c>
    </row>
    <row r="557" spans="1:5">
      <c r="A557" s="11" t="s">
        <v>737</v>
      </c>
      <c r="B557" s="12" t="s">
        <v>3391</v>
      </c>
      <c r="C557" s="13"/>
      <c r="D557" s="12" t="s">
        <v>3392</v>
      </c>
      <c r="E557" t="str">
        <f t="shared" si="8"/>
        <v xml:space="preserve"> </v>
      </c>
    </row>
    <row r="558" spans="1:5">
      <c r="A558" s="7" t="s">
        <v>738</v>
      </c>
      <c r="B558" s="8" t="s">
        <v>3391</v>
      </c>
      <c r="C558" s="9"/>
      <c r="D558" s="8" t="s">
        <v>3392</v>
      </c>
      <c r="E558" t="str">
        <f t="shared" si="8"/>
        <v xml:space="preserve"> </v>
      </c>
    </row>
    <row r="559" spans="1:5">
      <c r="A559" s="11" t="s">
        <v>739</v>
      </c>
      <c r="B559" s="12" t="s">
        <v>3391</v>
      </c>
      <c r="C559" s="13"/>
      <c r="D559" s="12" t="s">
        <v>3392</v>
      </c>
      <c r="E559" t="str">
        <f t="shared" si="8"/>
        <v xml:space="preserve"> </v>
      </c>
    </row>
    <row r="560" spans="1:5">
      <c r="A560" s="7" t="s">
        <v>740</v>
      </c>
      <c r="B560" s="8" t="s">
        <v>3391</v>
      </c>
      <c r="C560" s="9"/>
      <c r="D560" s="8" t="s">
        <v>3392</v>
      </c>
      <c r="E560" t="str">
        <f t="shared" si="8"/>
        <v xml:space="preserve"> </v>
      </c>
    </row>
    <row r="561" spans="1:5">
      <c r="A561" s="11" t="s">
        <v>741</v>
      </c>
      <c r="B561" s="12" t="s">
        <v>3391</v>
      </c>
      <c r="C561" s="13"/>
      <c r="D561" s="12" t="s">
        <v>3392</v>
      </c>
      <c r="E561" t="str">
        <f t="shared" si="8"/>
        <v xml:space="preserve"> </v>
      </c>
    </row>
    <row r="562" spans="1:5">
      <c r="A562" s="7" t="s">
        <v>742</v>
      </c>
      <c r="B562" s="8" t="s">
        <v>3391</v>
      </c>
      <c r="C562" s="9"/>
      <c r="D562" s="8" t="s">
        <v>3392</v>
      </c>
      <c r="E562" t="str">
        <f t="shared" si="8"/>
        <v xml:space="preserve"> </v>
      </c>
    </row>
    <row r="563" spans="1:5">
      <c r="A563" s="11" t="s">
        <v>744</v>
      </c>
      <c r="B563" s="12" t="s">
        <v>3391</v>
      </c>
      <c r="C563" s="13"/>
      <c r="D563" s="12" t="s">
        <v>3392</v>
      </c>
      <c r="E563" t="str">
        <f t="shared" si="8"/>
        <v xml:space="preserve"> </v>
      </c>
    </row>
    <row r="564" spans="1:5">
      <c r="A564" s="7" t="s">
        <v>745</v>
      </c>
      <c r="B564" s="8" t="s">
        <v>3391</v>
      </c>
      <c r="C564" s="9"/>
      <c r="D564" s="8" t="s">
        <v>3392</v>
      </c>
      <c r="E564" t="str">
        <f t="shared" si="8"/>
        <v xml:space="preserve"> </v>
      </c>
    </row>
    <row r="565" spans="1:5">
      <c r="A565" s="11" t="s">
        <v>746</v>
      </c>
      <c r="B565" s="12" t="s">
        <v>3391</v>
      </c>
      <c r="C565" s="13"/>
      <c r="D565" s="12" t="s">
        <v>3392</v>
      </c>
      <c r="E565" t="str">
        <f t="shared" si="8"/>
        <v xml:space="preserve"> </v>
      </c>
    </row>
    <row r="566" spans="1:5">
      <c r="A566" s="7" t="s">
        <v>747</v>
      </c>
      <c r="B566" s="8" t="s">
        <v>3391</v>
      </c>
      <c r="C566" s="9"/>
      <c r="D566" s="8" t="s">
        <v>3392</v>
      </c>
      <c r="E566" t="str">
        <f t="shared" si="8"/>
        <v xml:space="preserve"> </v>
      </c>
    </row>
    <row r="567" spans="1:5">
      <c r="A567" s="11" t="s">
        <v>748</v>
      </c>
      <c r="B567" s="12" t="s">
        <v>3393</v>
      </c>
      <c r="C567" s="13">
        <v>46094</v>
      </c>
      <c r="D567" s="12" t="s">
        <v>3395</v>
      </c>
      <c r="E567" t="str">
        <f t="shared" si="8"/>
        <v>Work-Life Balance</v>
      </c>
    </row>
    <row r="568" spans="1:5">
      <c r="A568" s="7" t="s">
        <v>749</v>
      </c>
      <c r="B568" s="8" t="s">
        <v>3391</v>
      </c>
      <c r="C568" s="9"/>
      <c r="D568" s="8" t="s">
        <v>3392</v>
      </c>
      <c r="E568" t="str">
        <f t="shared" si="8"/>
        <v xml:space="preserve"> </v>
      </c>
    </row>
    <row r="569" spans="1:5">
      <c r="A569" s="11" t="s">
        <v>750</v>
      </c>
      <c r="B569" s="12" t="s">
        <v>3393</v>
      </c>
      <c r="C569" s="13">
        <v>43515</v>
      </c>
      <c r="D569" s="12" t="s">
        <v>3397</v>
      </c>
      <c r="E569" t="str">
        <f t="shared" si="8"/>
        <v>Better Pay</v>
      </c>
    </row>
    <row r="570" spans="1:5">
      <c r="A570" s="7" t="s">
        <v>751</v>
      </c>
      <c r="B570" s="8" t="s">
        <v>3391</v>
      </c>
      <c r="C570" s="9"/>
      <c r="D570" s="8" t="s">
        <v>3392</v>
      </c>
      <c r="E570" t="str">
        <f t="shared" si="8"/>
        <v xml:space="preserve"> </v>
      </c>
    </row>
    <row r="571" spans="1:5">
      <c r="A571" s="11" t="s">
        <v>752</v>
      </c>
      <c r="B571" s="12" t="s">
        <v>3391</v>
      </c>
      <c r="C571" s="13"/>
      <c r="D571" s="12" t="s">
        <v>3392</v>
      </c>
      <c r="E571" t="str">
        <f t="shared" si="8"/>
        <v xml:space="preserve"> </v>
      </c>
    </row>
    <row r="572" spans="1:5">
      <c r="A572" s="7" t="s">
        <v>753</v>
      </c>
      <c r="B572" s="8" t="s">
        <v>3391</v>
      </c>
      <c r="C572" s="9"/>
      <c r="D572" s="8" t="s">
        <v>3392</v>
      </c>
      <c r="E572" t="str">
        <f t="shared" si="8"/>
        <v xml:space="preserve"> </v>
      </c>
    </row>
    <row r="573" spans="1:5">
      <c r="A573" s="11" t="s">
        <v>754</v>
      </c>
      <c r="B573" s="12" t="s">
        <v>3391</v>
      </c>
      <c r="C573" s="13"/>
      <c r="D573" s="12" t="s">
        <v>3392</v>
      </c>
      <c r="E573" t="str">
        <f t="shared" si="8"/>
        <v xml:space="preserve"> </v>
      </c>
    </row>
    <row r="574" spans="1:5">
      <c r="A574" s="7" t="s">
        <v>755</v>
      </c>
      <c r="B574" s="8" t="s">
        <v>3391</v>
      </c>
      <c r="C574" s="9"/>
      <c r="D574" s="8" t="s">
        <v>3392</v>
      </c>
      <c r="E574" t="str">
        <f t="shared" si="8"/>
        <v xml:space="preserve"> </v>
      </c>
    </row>
    <row r="575" spans="1:5">
      <c r="A575" s="11" t="s">
        <v>756</v>
      </c>
      <c r="B575" s="12" t="s">
        <v>3391</v>
      </c>
      <c r="C575" s="13"/>
      <c r="D575" s="12" t="s">
        <v>3392</v>
      </c>
      <c r="E575" t="str">
        <f t="shared" si="8"/>
        <v xml:space="preserve"> </v>
      </c>
    </row>
    <row r="576" spans="1:5">
      <c r="A576" s="7" t="s">
        <v>757</v>
      </c>
      <c r="B576" s="8" t="s">
        <v>3393</v>
      </c>
      <c r="C576" s="9">
        <v>43416</v>
      </c>
      <c r="D576" s="8" t="s">
        <v>3396</v>
      </c>
      <c r="E576" t="str">
        <f t="shared" si="8"/>
        <v>Manager Issues</v>
      </c>
    </row>
    <row r="577" spans="1:5">
      <c r="A577" s="11" t="s">
        <v>758</v>
      </c>
      <c r="B577" s="12" t="s">
        <v>3391</v>
      </c>
      <c r="C577" s="13"/>
      <c r="D577" s="12" t="s">
        <v>3392</v>
      </c>
      <c r="E577" t="str">
        <f t="shared" si="8"/>
        <v xml:space="preserve"> </v>
      </c>
    </row>
    <row r="578" spans="1:5">
      <c r="A578" s="7" t="s">
        <v>759</v>
      </c>
      <c r="B578" s="8" t="s">
        <v>3391</v>
      </c>
      <c r="C578" s="9"/>
      <c r="D578" s="8" t="s">
        <v>3392</v>
      </c>
      <c r="E578" t="str">
        <f t="shared" si="8"/>
        <v xml:space="preserve"> </v>
      </c>
    </row>
    <row r="579" spans="1:5">
      <c r="A579" s="11" t="s">
        <v>760</v>
      </c>
      <c r="B579" s="12" t="s">
        <v>3391</v>
      </c>
      <c r="C579" s="13"/>
      <c r="D579" s="12" t="s">
        <v>3392</v>
      </c>
      <c r="E579" t="str">
        <f t="shared" ref="E579:E642" si="9">IF(B579="No"," ",IF(AND(B579="Yes",D579=" "),"Not Recorded",D579))</f>
        <v xml:space="preserve"> </v>
      </c>
    </row>
    <row r="580" spans="1:5">
      <c r="A580" s="7" t="s">
        <v>761</v>
      </c>
      <c r="B580" s="8" t="s">
        <v>3391</v>
      </c>
      <c r="C580" s="9"/>
      <c r="D580" s="8" t="s">
        <v>3392</v>
      </c>
      <c r="E580" t="str">
        <f t="shared" si="9"/>
        <v xml:space="preserve"> </v>
      </c>
    </row>
    <row r="581" spans="1:5">
      <c r="A581" s="11" t="s">
        <v>762</v>
      </c>
      <c r="B581" s="12" t="s">
        <v>3391</v>
      </c>
      <c r="C581" s="13"/>
      <c r="D581" s="12" t="s">
        <v>3392</v>
      </c>
      <c r="E581" t="str">
        <f t="shared" si="9"/>
        <v xml:space="preserve"> </v>
      </c>
    </row>
    <row r="582" spans="1:5">
      <c r="A582" s="7" t="s">
        <v>763</v>
      </c>
      <c r="B582" s="8" t="s">
        <v>3391</v>
      </c>
      <c r="C582" s="9"/>
      <c r="D582" s="8" t="s">
        <v>3392</v>
      </c>
      <c r="E582" t="str">
        <f t="shared" si="9"/>
        <v xml:space="preserve"> </v>
      </c>
    </row>
    <row r="583" spans="1:5">
      <c r="A583" s="11" t="s">
        <v>764</v>
      </c>
      <c r="B583" s="12" t="s">
        <v>3391</v>
      </c>
      <c r="C583" s="13"/>
      <c r="D583" s="12" t="s">
        <v>3392</v>
      </c>
      <c r="E583" t="str">
        <f t="shared" si="9"/>
        <v xml:space="preserve"> </v>
      </c>
    </row>
    <row r="584" spans="1:5">
      <c r="A584" s="7" t="s">
        <v>765</v>
      </c>
      <c r="B584" s="8" t="s">
        <v>3391</v>
      </c>
      <c r="C584" s="9"/>
      <c r="D584" s="8" t="s">
        <v>3392</v>
      </c>
      <c r="E584" t="str">
        <f t="shared" si="9"/>
        <v xml:space="preserve"> </v>
      </c>
    </row>
    <row r="585" spans="1:5">
      <c r="A585" s="11" t="s">
        <v>766</v>
      </c>
      <c r="B585" s="12" t="s">
        <v>3391</v>
      </c>
      <c r="C585" s="13"/>
      <c r="D585" s="12" t="s">
        <v>3392</v>
      </c>
      <c r="E585" t="str">
        <f t="shared" si="9"/>
        <v xml:space="preserve"> </v>
      </c>
    </row>
    <row r="586" spans="1:5">
      <c r="A586" s="7" t="s">
        <v>768</v>
      </c>
      <c r="B586" s="8" t="s">
        <v>3393</v>
      </c>
      <c r="C586" s="9">
        <v>45910</v>
      </c>
      <c r="D586" s="8" t="s">
        <v>3397</v>
      </c>
      <c r="E586" t="str">
        <f t="shared" si="9"/>
        <v>Better Pay</v>
      </c>
    </row>
    <row r="587" spans="1:5">
      <c r="A587" s="11" t="s">
        <v>769</v>
      </c>
      <c r="B587" s="12" t="s">
        <v>3391</v>
      </c>
      <c r="C587" s="13"/>
      <c r="D587" s="12" t="s">
        <v>3392</v>
      </c>
      <c r="E587" t="str">
        <f t="shared" si="9"/>
        <v xml:space="preserve"> </v>
      </c>
    </row>
    <row r="588" spans="1:5">
      <c r="A588" s="7" t="s">
        <v>770</v>
      </c>
      <c r="B588" s="8" t="s">
        <v>3391</v>
      </c>
      <c r="C588" s="9"/>
      <c r="D588" s="8" t="s">
        <v>3392</v>
      </c>
      <c r="E588" t="str">
        <f t="shared" si="9"/>
        <v xml:space="preserve"> </v>
      </c>
    </row>
    <row r="589" spans="1:5">
      <c r="A589" s="11" t="s">
        <v>771</v>
      </c>
      <c r="B589" s="12" t="s">
        <v>3391</v>
      </c>
      <c r="C589" s="13"/>
      <c r="D589" s="12" t="s">
        <v>3392</v>
      </c>
      <c r="E589" t="str">
        <f t="shared" si="9"/>
        <v xml:space="preserve"> </v>
      </c>
    </row>
    <row r="590" spans="1:5">
      <c r="A590" s="7" t="s">
        <v>772</v>
      </c>
      <c r="B590" s="8" t="s">
        <v>3391</v>
      </c>
      <c r="C590" s="9"/>
      <c r="D590" s="8" t="s">
        <v>3392</v>
      </c>
      <c r="E590" t="str">
        <f t="shared" si="9"/>
        <v xml:space="preserve"> </v>
      </c>
    </row>
    <row r="591" spans="1:5">
      <c r="A591" s="11" t="s">
        <v>773</v>
      </c>
      <c r="B591" s="12" t="s">
        <v>3391</v>
      </c>
      <c r="C591" s="13"/>
      <c r="D591" s="12" t="s">
        <v>3392</v>
      </c>
      <c r="E591" t="str">
        <f t="shared" si="9"/>
        <v xml:space="preserve"> </v>
      </c>
    </row>
    <row r="592" spans="1:5">
      <c r="A592" s="7" t="s">
        <v>775</v>
      </c>
      <c r="B592" s="8" t="s">
        <v>3393</v>
      </c>
      <c r="C592" s="9">
        <v>45854</v>
      </c>
      <c r="D592" s="8" t="s">
        <v>3394</v>
      </c>
      <c r="E592" t="str">
        <f t="shared" si="9"/>
        <v>Career Stagnation</v>
      </c>
    </row>
    <row r="593" spans="1:5">
      <c r="A593" s="11" t="s">
        <v>776</v>
      </c>
      <c r="B593" s="12" t="s">
        <v>3391</v>
      </c>
      <c r="C593" s="13"/>
      <c r="D593" s="12" t="s">
        <v>3392</v>
      </c>
      <c r="E593" t="str">
        <f t="shared" si="9"/>
        <v xml:space="preserve"> </v>
      </c>
    </row>
    <row r="594" spans="1:5">
      <c r="A594" s="7" t="s">
        <v>777</v>
      </c>
      <c r="B594" s="8" t="s">
        <v>3391</v>
      </c>
      <c r="C594" s="9"/>
      <c r="D594" s="8" t="s">
        <v>3392</v>
      </c>
      <c r="E594" t="str">
        <f t="shared" si="9"/>
        <v xml:space="preserve"> </v>
      </c>
    </row>
    <row r="595" spans="1:5">
      <c r="A595" s="11" t="s">
        <v>778</v>
      </c>
      <c r="B595" s="12" t="s">
        <v>3391</v>
      </c>
      <c r="C595" s="13"/>
      <c r="D595" s="12" t="s">
        <v>3392</v>
      </c>
      <c r="E595" t="str">
        <f t="shared" si="9"/>
        <v xml:space="preserve"> </v>
      </c>
    </row>
    <row r="596" spans="1:5">
      <c r="A596" s="7" t="s">
        <v>779</v>
      </c>
      <c r="B596" s="8" t="s">
        <v>3391</v>
      </c>
      <c r="C596" s="9"/>
      <c r="D596" s="8" t="s">
        <v>3392</v>
      </c>
      <c r="E596" t="str">
        <f t="shared" si="9"/>
        <v xml:space="preserve"> </v>
      </c>
    </row>
    <row r="597" spans="1:5">
      <c r="A597" s="11" t="s">
        <v>780</v>
      </c>
      <c r="B597" s="12" t="s">
        <v>3391</v>
      </c>
      <c r="C597" s="13"/>
      <c r="D597" s="12" t="s">
        <v>3392</v>
      </c>
      <c r="E597" t="str">
        <f t="shared" si="9"/>
        <v xml:space="preserve"> </v>
      </c>
    </row>
    <row r="598" spans="1:5">
      <c r="A598" s="7" t="s">
        <v>781</v>
      </c>
      <c r="B598" s="8" t="s">
        <v>3391</v>
      </c>
      <c r="C598" s="9"/>
      <c r="D598" s="8" t="s">
        <v>3392</v>
      </c>
      <c r="E598" t="str">
        <f t="shared" si="9"/>
        <v xml:space="preserve"> </v>
      </c>
    </row>
    <row r="599" spans="1:5">
      <c r="A599" s="11" t="s">
        <v>782</v>
      </c>
      <c r="B599" s="12" t="s">
        <v>3393</v>
      </c>
      <c r="C599" s="13">
        <v>45548</v>
      </c>
      <c r="D599" s="12" t="s">
        <v>3397</v>
      </c>
      <c r="E599" t="str">
        <f t="shared" si="9"/>
        <v>Better Pay</v>
      </c>
    </row>
    <row r="600" spans="1:5">
      <c r="A600" s="7" t="s">
        <v>783</v>
      </c>
      <c r="B600" s="8" t="s">
        <v>3393</v>
      </c>
      <c r="C600" s="9">
        <v>45333</v>
      </c>
      <c r="D600" s="8" t="s">
        <v>3397</v>
      </c>
      <c r="E600" t="str">
        <f t="shared" si="9"/>
        <v>Better Pay</v>
      </c>
    </row>
    <row r="601" spans="1:5">
      <c r="A601" s="11" t="s">
        <v>784</v>
      </c>
      <c r="B601" s="12" t="s">
        <v>3391</v>
      </c>
      <c r="C601" s="13"/>
      <c r="D601" s="12" t="s">
        <v>3392</v>
      </c>
      <c r="E601" t="str">
        <f t="shared" si="9"/>
        <v xml:space="preserve"> </v>
      </c>
    </row>
    <row r="602" spans="1:5">
      <c r="A602" s="7" t="s">
        <v>785</v>
      </c>
      <c r="B602" s="8" t="s">
        <v>3391</v>
      </c>
      <c r="C602" s="9"/>
      <c r="D602" s="8" t="s">
        <v>3392</v>
      </c>
      <c r="E602" t="str">
        <f t="shared" si="9"/>
        <v xml:space="preserve"> </v>
      </c>
    </row>
    <row r="603" spans="1:5">
      <c r="A603" s="11" t="s">
        <v>786</v>
      </c>
      <c r="B603" s="12" t="s">
        <v>3391</v>
      </c>
      <c r="C603" s="13"/>
      <c r="D603" s="12" t="s">
        <v>3392</v>
      </c>
      <c r="E603" t="str">
        <f t="shared" si="9"/>
        <v xml:space="preserve"> </v>
      </c>
    </row>
    <row r="604" spans="1:5">
      <c r="A604" s="7" t="s">
        <v>787</v>
      </c>
      <c r="B604" s="8" t="s">
        <v>3391</v>
      </c>
      <c r="C604" s="9"/>
      <c r="D604" s="8" t="s">
        <v>3392</v>
      </c>
      <c r="E604" t="str">
        <f t="shared" si="9"/>
        <v xml:space="preserve"> </v>
      </c>
    </row>
    <row r="605" spans="1:5">
      <c r="A605" s="11" t="s">
        <v>788</v>
      </c>
      <c r="B605" s="12" t="s">
        <v>3391</v>
      </c>
      <c r="C605" s="13"/>
      <c r="D605" s="12" t="s">
        <v>3392</v>
      </c>
      <c r="E605" t="str">
        <f t="shared" si="9"/>
        <v xml:space="preserve"> </v>
      </c>
    </row>
    <row r="606" spans="1:5">
      <c r="A606" s="7" t="s">
        <v>789</v>
      </c>
      <c r="B606" s="8" t="s">
        <v>3391</v>
      </c>
      <c r="C606" s="9"/>
      <c r="D606" s="8" t="s">
        <v>3392</v>
      </c>
      <c r="E606" t="str">
        <f t="shared" si="9"/>
        <v xml:space="preserve"> </v>
      </c>
    </row>
    <row r="607" spans="1:5">
      <c r="A607" s="11" t="s">
        <v>790</v>
      </c>
      <c r="B607" s="12" t="s">
        <v>3391</v>
      </c>
      <c r="C607" s="13"/>
      <c r="D607" s="12" t="s">
        <v>3392</v>
      </c>
      <c r="E607" t="str">
        <f t="shared" si="9"/>
        <v xml:space="preserve"> </v>
      </c>
    </row>
    <row r="608" spans="1:5">
      <c r="A608" s="7" t="s">
        <v>791</v>
      </c>
      <c r="B608" s="8" t="s">
        <v>3391</v>
      </c>
      <c r="C608" s="9"/>
      <c r="D608" s="8" t="s">
        <v>3392</v>
      </c>
      <c r="E608" t="str">
        <f t="shared" si="9"/>
        <v xml:space="preserve"> </v>
      </c>
    </row>
    <row r="609" spans="1:5">
      <c r="A609" s="11" t="s">
        <v>792</v>
      </c>
      <c r="B609" s="12" t="s">
        <v>3391</v>
      </c>
      <c r="C609" s="13"/>
      <c r="D609" s="12" t="s">
        <v>3392</v>
      </c>
      <c r="E609" t="str">
        <f t="shared" si="9"/>
        <v xml:space="preserve"> </v>
      </c>
    </row>
    <row r="610" spans="1:5">
      <c r="A610" s="7" t="s">
        <v>793</v>
      </c>
      <c r="B610" s="8" t="s">
        <v>3391</v>
      </c>
      <c r="C610" s="9"/>
      <c r="D610" s="8" t="s">
        <v>3392</v>
      </c>
      <c r="E610" t="str">
        <f t="shared" si="9"/>
        <v xml:space="preserve"> </v>
      </c>
    </row>
    <row r="611" spans="1:5">
      <c r="A611" s="11" t="s">
        <v>794</v>
      </c>
      <c r="B611" s="12" t="s">
        <v>3391</v>
      </c>
      <c r="C611" s="13"/>
      <c r="D611" s="12" t="s">
        <v>3392</v>
      </c>
      <c r="E611" t="str">
        <f t="shared" si="9"/>
        <v xml:space="preserve"> </v>
      </c>
    </row>
    <row r="612" spans="1:5">
      <c r="A612" s="7" t="s">
        <v>795</v>
      </c>
      <c r="B612" s="8" t="s">
        <v>3393</v>
      </c>
      <c r="C612" s="9">
        <v>43572</v>
      </c>
      <c r="D612" s="8" t="s">
        <v>3395</v>
      </c>
      <c r="E612" t="str">
        <f t="shared" si="9"/>
        <v>Work-Life Balance</v>
      </c>
    </row>
    <row r="613" spans="1:5">
      <c r="A613" s="11" t="s">
        <v>796</v>
      </c>
      <c r="B613" s="12" t="s">
        <v>3391</v>
      </c>
      <c r="C613" s="13"/>
      <c r="D613" s="12" t="s">
        <v>3392</v>
      </c>
      <c r="E613" t="str">
        <f t="shared" si="9"/>
        <v xml:space="preserve"> </v>
      </c>
    </row>
    <row r="614" spans="1:5">
      <c r="A614" s="7" t="s">
        <v>797</v>
      </c>
      <c r="B614" s="8" t="s">
        <v>3391</v>
      </c>
      <c r="C614" s="9"/>
      <c r="D614" s="8" t="s">
        <v>3392</v>
      </c>
      <c r="E614" t="str">
        <f t="shared" si="9"/>
        <v xml:space="preserve"> </v>
      </c>
    </row>
    <row r="615" spans="1:5">
      <c r="A615" s="11" t="s">
        <v>798</v>
      </c>
      <c r="B615" s="12" t="s">
        <v>3391</v>
      </c>
      <c r="C615" s="13"/>
      <c r="D615" s="12" t="s">
        <v>3392</v>
      </c>
      <c r="E615" t="str">
        <f t="shared" si="9"/>
        <v xml:space="preserve"> </v>
      </c>
    </row>
    <row r="616" spans="1:5">
      <c r="A616" s="7" t="s">
        <v>799</v>
      </c>
      <c r="B616" s="8" t="s">
        <v>3391</v>
      </c>
      <c r="C616" s="9"/>
      <c r="D616" s="8" t="s">
        <v>3392</v>
      </c>
      <c r="E616" t="str">
        <f t="shared" si="9"/>
        <v xml:space="preserve"> </v>
      </c>
    </row>
    <row r="617" spans="1:5">
      <c r="A617" s="11" t="s">
        <v>800</v>
      </c>
      <c r="B617" s="12" t="s">
        <v>3391</v>
      </c>
      <c r="C617" s="13"/>
      <c r="D617" s="12" t="s">
        <v>3392</v>
      </c>
      <c r="E617" t="str">
        <f t="shared" si="9"/>
        <v xml:space="preserve"> </v>
      </c>
    </row>
    <row r="618" spans="1:5">
      <c r="A618" s="7" t="s">
        <v>801</v>
      </c>
      <c r="B618" s="8" t="s">
        <v>3391</v>
      </c>
      <c r="C618" s="9"/>
      <c r="D618" s="8" t="s">
        <v>3392</v>
      </c>
      <c r="E618" t="str">
        <f t="shared" si="9"/>
        <v xml:space="preserve"> </v>
      </c>
    </row>
    <row r="619" spans="1:5">
      <c r="A619" s="11" t="s">
        <v>802</v>
      </c>
      <c r="B619" s="12" t="s">
        <v>3391</v>
      </c>
      <c r="C619" s="13"/>
      <c r="D619" s="12" t="s">
        <v>3392</v>
      </c>
      <c r="E619" t="str">
        <f t="shared" si="9"/>
        <v xml:space="preserve"> </v>
      </c>
    </row>
    <row r="620" spans="1:5">
      <c r="A620" s="7" t="s">
        <v>803</v>
      </c>
      <c r="B620" s="8" t="s">
        <v>3391</v>
      </c>
      <c r="C620" s="9"/>
      <c r="D620" s="8" t="s">
        <v>3392</v>
      </c>
      <c r="E620" t="str">
        <f t="shared" si="9"/>
        <v xml:space="preserve"> </v>
      </c>
    </row>
    <row r="621" spans="1:5">
      <c r="A621" s="11" t="s">
        <v>804</v>
      </c>
      <c r="B621" s="12" t="s">
        <v>3391</v>
      </c>
      <c r="C621" s="13"/>
      <c r="D621" s="12" t="s">
        <v>3392</v>
      </c>
      <c r="E621" t="str">
        <f t="shared" si="9"/>
        <v xml:space="preserve"> </v>
      </c>
    </row>
    <row r="622" spans="1:5">
      <c r="A622" s="7" t="s">
        <v>805</v>
      </c>
      <c r="B622" s="8" t="s">
        <v>3391</v>
      </c>
      <c r="C622" s="9"/>
      <c r="D622" s="8" t="s">
        <v>3392</v>
      </c>
      <c r="E622" t="str">
        <f t="shared" si="9"/>
        <v xml:space="preserve"> </v>
      </c>
    </row>
    <row r="623" spans="1:5">
      <c r="A623" s="11" t="s">
        <v>806</v>
      </c>
      <c r="B623" s="12" t="s">
        <v>3391</v>
      </c>
      <c r="C623" s="13"/>
      <c r="D623" s="12" t="s">
        <v>3392</v>
      </c>
      <c r="E623" t="str">
        <f t="shared" si="9"/>
        <v xml:space="preserve"> </v>
      </c>
    </row>
    <row r="624" spans="1:5">
      <c r="A624" s="7" t="s">
        <v>807</v>
      </c>
      <c r="B624" s="8" t="s">
        <v>3393</v>
      </c>
      <c r="C624" s="9">
        <v>45275</v>
      </c>
      <c r="D624" s="8" t="s">
        <v>3397</v>
      </c>
      <c r="E624" t="str">
        <f t="shared" si="9"/>
        <v>Better Pay</v>
      </c>
    </row>
    <row r="625" spans="1:5">
      <c r="A625" s="11" t="s">
        <v>808</v>
      </c>
      <c r="B625" s="12" t="s">
        <v>3393</v>
      </c>
      <c r="C625" s="13">
        <v>45620</v>
      </c>
      <c r="D625" s="12" t="s">
        <v>3395</v>
      </c>
      <c r="E625" t="str">
        <f t="shared" si="9"/>
        <v>Work-Life Balance</v>
      </c>
    </row>
    <row r="626" spans="1:5">
      <c r="A626" s="7" t="s">
        <v>809</v>
      </c>
      <c r="B626" s="8" t="s">
        <v>3391</v>
      </c>
      <c r="C626" s="9"/>
      <c r="D626" s="8" t="s">
        <v>3392</v>
      </c>
      <c r="E626" t="str">
        <f t="shared" si="9"/>
        <v xml:space="preserve"> </v>
      </c>
    </row>
    <row r="627" spans="1:5">
      <c r="A627" s="11" t="s">
        <v>810</v>
      </c>
      <c r="B627" s="12" t="s">
        <v>3393</v>
      </c>
      <c r="C627" s="13">
        <v>45383</v>
      </c>
      <c r="D627" s="12" t="s">
        <v>3397</v>
      </c>
      <c r="E627" t="str">
        <f t="shared" si="9"/>
        <v>Better Pay</v>
      </c>
    </row>
    <row r="628" spans="1:5">
      <c r="A628" s="7" t="s">
        <v>811</v>
      </c>
      <c r="B628" s="8" t="s">
        <v>3391</v>
      </c>
      <c r="C628" s="9"/>
      <c r="D628" s="8" t="s">
        <v>3392</v>
      </c>
      <c r="E628" t="str">
        <f t="shared" si="9"/>
        <v xml:space="preserve"> </v>
      </c>
    </row>
    <row r="629" spans="1:5">
      <c r="A629" s="11" t="s">
        <v>812</v>
      </c>
      <c r="B629" s="12" t="s">
        <v>3391</v>
      </c>
      <c r="C629" s="13"/>
      <c r="D629" s="12" t="s">
        <v>3392</v>
      </c>
      <c r="E629" t="str">
        <f t="shared" si="9"/>
        <v xml:space="preserve"> </v>
      </c>
    </row>
    <row r="630" spans="1:5">
      <c r="A630" s="7" t="s">
        <v>813</v>
      </c>
      <c r="B630" s="8" t="s">
        <v>3391</v>
      </c>
      <c r="C630" s="9"/>
      <c r="D630" s="8" t="s">
        <v>3392</v>
      </c>
      <c r="E630" t="str">
        <f t="shared" si="9"/>
        <v xml:space="preserve"> </v>
      </c>
    </row>
    <row r="631" spans="1:5">
      <c r="A631" s="11" t="s">
        <v>814</v>
      </c>
      <c r="B631" s="12" t="s">
        <v>3391</v>
      </c>
      <c r="C631" s="13"/>
      <c r="D631" s="12" t="s">
        <v>3392</v>
      </c>
      <c r="E631" t="str">
        <f t="shared" si="9"/>
        <v xml:space="preserve"> </v>
      </c>
    </row>
    <row r="632" spans="1:5">
      <c r="A632" s="7" t="s">
        <v>815</v>
      </c>
      <c r="B632" s="8" t="s">
        <v>3391</v>
      </c>
      <c r="C632" s="9"/>
      <c r="D632" s="8" t="s">
        <v>3392</v>
      </c>
      <c r="E632" t="str">
        <f t="shared" si="9"/>
        <v xml:space="preserve"> </v>
      </c>
    </row>
    <row r="633" spans="1:5">
      <c r="A633" s="11" t="s">
        <v>816</v>
      </c>
      <c r="B633" s="12" t="s">
        <v>3391</v>
      </c>
      <c r="C633" s="13"/>
      <c r="D633" s="12" t="s">
        <v>3392</v>
      </c>
      <c r="E633" t="str">
        <f t="shared" si="9"/>
        <v xml:space="preserve"> </v>
      </c>
    </row>
    <row r="634" spans="1:5">
      <c r="A634" s="7" t="s">
        <v>817</v>
      </c>
      <c r="B634" s="8" t="s">
        <v>3391</v>
      </c>
      <c r="C634" s="9"/>
      <c r="D634" s="8" t="s">
        <v>3392</v>
      </c>
      <c r="E634" t="str">
        <f t="shared" si="9"/>
        <v xml:space="preserve"> </v>
      </c>
    </row>
    <row r="635" spans="1:5">
      <c r="A635" s="11" t="s">
        <v>818</v>
      </c>
      <c r="B635" s="12" t="s">
        <v>3391</v>
      </c>
      <c r="C635" s="13"/>
      <c r="D635" s="12" t="s">
        <v>3392</v>
      </c>
      <c r="E635" t="str">
        <f t="shared" si="9"/>
        <v xml:space="preserve"> </v>
      </c>
    </row>
    <row r="636" spans="1:5">
      <c r="A636" s="7" t="s">
        <v>819</v>
      </c>
      <c r="B636" s="8" t="s">
        <v>3391</v>
      </c>
      <c r="C636" s="9"/>
      <c r="D636" s="8" t="s">
        <v>3392</v>
      </c>
      <c r="E636" t="str">
        <f t="shared" si="9"/>
        <v xml:space="preserve"> </v>
      </c>
    </row>
    <row r="637" spans="1:5">
      <c r="A637" s="11" t="s">
        <v>820</v>
      </c>
      <c r="B637" s="12" t="s">
        <v>3391</v>
      </c>
      <c r="C637" s="13"/>
      <c r="D637" s="12" t="s">
        <v>3392</v>
      </c>
      <c r="E637" t="str">
        <f t="shared" si="9"/>
        <v xml:space="preserve"> </v>
      </c>
    </row>
    <row r="638" spans="1:5">
      <c r="A638" s="7" t="s">
        <v>821</v>
      </c>
      <c r="B638" s="8" t="s">
        <v>3391</v>
      </c>
      <c r="C638" s="9"/>
      <c r="D638" s="8" t="s">
        <v>3392</v>
      </c>
      <c r="E638" t="str">
        <f t="shared" si="9"/>
        <v xml:space="preserve"> </v>
      </c>
    </row>
    <row r="639" spans="1:5">
      <c r="A639" s="11" t="s">
        <v>822</v>
      </c>
      <c r="B639" s="12" t="s">
        <v>3391</v>
      </c>
      <c r="C639" s="13"/>
      <c r="D639" s="12" t="s">
        <v>3392</v>
      </c>
      <c r="E639" t="str">
        <f t="shared" si="9"/>
        <v xml:space="preserve"> </v>
      </c>
    </row>
    <row r="640" spans="1:5">
      <c r="A640" s="7" t="s">
        <v>823</v>
      </c>
      <c r="B640" s="8" t="s">
        <v>3391</v>
      </c>
      <c r="C640" s="9"/>
      <c r="D640" s="8" t="s">
        <v>3392</v>
      </c>
      <c r="E640" t="str">
        <f t="shared" si="9"/>
        <v xml:space="preserve"> </v>
      </c>
    </row>
    <row r="641" spans="1:5">
      <c r="A641" s="11" t="s">
        <v>824</v>
      </c>
      <c r="B641" s="12" t="s">
        <v>3391</v>
      </c>
      <c r="C641" s="13"/>
      <c r="D641" s="12" t="s">
        <v>3392</v>
      </c>
      <c r="E641" t="str">
        <f t="shared" si="9"/>
        <v xml:space="preserve"> </v>
      </c>
    </row>
    <row r="642" spans="1:5">
      <c r="A642" s="7" t="s">
        <v>825</v>
      </c>
      <c r="B642" s="8" t="s">
        <v>3391</v>
      </c>
      <c r="C642" s="9"/>
      <c r="D642" s="8" t="s">
        <v>3392</v>
      </c>
      <c r="E642" t="str">
        <f t="shared" si="9"/>
        <v xml:space="preserve"> </v>
      </c>
    </row>
    <row r="643" spans="1:5">
      <c r="A643" s="11" t="s">
        <v>826</v>
      </c>
      <c r="B643" s="12" t="s">
        <v>3391</v>
      </c>
      <c r="C643" s="13"/>
      <c r="D643" s="12" t="s">
        <v>3392</v>
      </c>
      <c r="E643" t="str">
        <f t="shared" ref="E643:E706" si="10">IF(B643="No"," ",IF(AND(B643="Yes",D643=" "),"Not Recorded",D643))</f>
        <v xml:space="preserve"> </v>
      </c>
    </row>
    <row r="644" spans="1:5">
      <c r="A644" s="7" t="s">
        <v>827</v>
      </c>
      <c r="B644" s="8" t="s">
        <v>3391</v>
      </c>
      <c r="C644" s="9"/>
      <c r="D644" s="8" t="s">
        <v>3392</v>
      </c>
      <c r="E644" t="str">
        <f t="shared" si="10"/>
        <v xml:space="preserve"> </v>
      </c>
    </row>
    <row r="645" spans="1:5">
      <c r="A645" s="11" t="s">
        <v>828</v>
      </c>
      <c r="B645" s="12" t="s">
        <v>3391</v>
      </c>
      <c r="C645" s="13"/>
      <c r="D645" s="12" t="s">
        <v>3392</v>
      </c>
      <c r="E645" t="str">
        <f t="shared" si="10"/>
        <v xml:space="preserve"> </v>
      </c>
    </row>
    <row r="646" spans="1:5">
      <c r="A646" s="7" t="s">
        <v>829</v>
      </c>
      <c r="B646" s="8" t="s">
        <v>3391</v>
      </c>
      <c r="C646" s="9"/>
      <c r="D646" s="8" t="s">
        <v>3392</v>
      </c>
      <c r="E646" t="str">
        <f t="shared" si="10"/>
        <v xml:space="preserve"> </v>
      </c>
    </row>
    <row r="647" spans="1:5">
      <c r="A647" s="11" t="s">
        <v>830</v>
      </c>
      <c r="B647" s="12" t="s">
        <v>3391</v>
      </c>
      <c r="C647" s="13"/>
      <c r="D647" s="12" t="s">
        <v>3392</v>
      </c>
      <c r="E647" t="str">
        <f t="shared" si="10"/>
        <v xml:space="preserve"> </v>
      </c>
    </row>
    <row r="648" spans="1:5">
      <c r="A648" s="7" t="s">
        <v>831</v>
      </c>
      <c r="B648" s="8" t="s">
        <v>3391</v>
      </c>
      <c r="C648" s="9"/>
      <c r="D648" s="8" t="s">
        <v>3392</v>
      </c>
      <c r="E648" t="str">
        <f t="shared" si="10"/>
        <v xml:space="preserve"> </v>
      </c>
    </row>
    <row r="649" spans="1:5">
      <c r="A649" s="11" t="s">
        <v>832</v>
      </c>
      <c r="B649" s="12" t="s">
        <v>3391</v>
      </c>
      <c r="C649" s="13"/>
      <c r="D649" s="12" t="s">
        <v>3392</v>
      </c>
      <c r="E649" t="str">
        <f t="shared" si="10"/>
        <v xml:space="preserve"> </v>
      </c>
    </row>
    <row r="650" spans="1:5">
      <c r="A650" s="7" t="s">
        <v>833</v>
      </c>
      <c r="B650" s="8" t="s">
        <v>3391</v>
      </c>
      <c r="C650" s="9"/>
      <c r="D650" s="8" t="s">
        <v>3392</v>
      </c>
      <c r="E650" t="str">
        <f t="shared" si="10"/>
        <v xml:space="preserve"> </v>
      </c>
    </row>
    <row r="651" spans="1:5">
      <c r="A651" s="11" t="s">
        <v>834</v>
      </c>
      <c r="B651" s="12" t="s">
        <v>3393</v>
      </c>
      <c r="C651" s="13">
        <v>45433</v>
      </c>
      <c r="D651" s="12" t="s">
        <v>3397</v>
      </c>
      <c r="E651" t="str">
        <f t="shared" si="10"/>
        <v>Better Pay</v>
      </c>
    </row>
    <row r="652" spans="1:5">
      <c r="A652" s="7" t="s">
        <v>835</v>
      </c>
      <c r="B652" s="8" t="s">
        <v>3393</v>
      </c>
      <c r="C652" s="9">
        <v>45344</v>
      </c>
      <c r="D652" s="8" t="s">
        <v>3396</v>
      </c>
      <c r="E652" t="str">
        <f t="shared" si="10"/>
        <v>Manager Issues</v>
      </c>
    </row>
    <row r="653" spans="1:5">
      <c r="A653" s="11" t="s">
        <v>836</v>
      </c>
      <c r="B653" s="12" t="s">
        <v>3391</v>
      </c>
      <c r="C653" s="13"/>
      <c r="D653" s="12" t="s">
        <v>3392</v>
      </c>
      <c r="E653" t="str">
        <f t="shared" si="10"/>
        <v xml:space="preserve"> </v>
      </c>
    </row>
    <row r="654" spans="1:5">
      <c r="A654" s="7" t="s">
        <v>837</v>
      </c>
      <c r="B654" s="8" t="s">
        <v>3393</v>
      </c>
      <c r="C654" s="9">
        <v>45520</v>
      </c>
      <c r="D654" s="8" t="s">
        <v>3394</v>
      </c>
      <c r="E654" t="str">
        <f t="shared" si="10"/>
        <v>Career Stagnation</v>
      </c>
    </row>
    <row r="655" spans="1:5">
      <c r="A655" s="11" t="s">
        <v>838</v>
      </c>
      <c r="B655" s="12" t="s">
        <v>3391</v>
      </c>
      <c r="C655" s="13"/>
      <c r="D655" s="12" t="s">
        <v>3392</v>
      </c>
      <c r="E655" t="str">
        <f t="shared" si="10"/>
        <v xml:space="preserve"> </v>
      </c>
    </row>
    <row r="656" spans="1:5">
      <c r="A656" s="7" t="s">
        <v>839</v>
      </c>
      <c r="B656" s="8" t="s">
        <v>3391</v>
      </c>
      <c r="C656" s="9"/>
      <c r="D656" s="8" t="s">
        <v>3392</v>
      </c>
      <c r="E656" t="str">
        <f t="shared" si="10"/>
        <v xml:space="preserve"> </v>
      </c>
    </row>
    <row r="657" spans="1:5">
      <c r="A657" s="11" t="s">
        <v>840</v>
      </c>
      <c r="B657" s="12" t="s">
        <v>3391</v>
      </c>
      <c r="C657" s="13"/>
      <c r="D657" s="12" t="s">
        <v>3392</v>
      </c>
      <c r="E657" t="str">
        <f t="shared" si="10"/>
        <v xml:space="preserve"> </v>
      </c>
    </row>
    <row r="658" spans="1:5">
      <c r="A658" s="7" t="s">
        <v>841</v>
      </c>
      <c r="B658" s="8" t="s">
        <v>3393</v>
      </c>
      <c r="C658" s="9">
        <v>44740</v>
      </c>
      <c r="D658" s="8" t="s">
        <v>3397</v>
      </c>
      <c r="E658" t="str">
        <f t="shared" si="10"/>
        <v>Better Pay</v>
      </c>
    </row>
    <row r="659" spans="1:5">
      <c r="A659" s="11" t="s">
        <v>842</v>
      </c>
      <c r="B659" s="12" t="s">
        <v>3391</v>
      </c>
      <c r="C659" s="13"/>
      <c r="D659" s="12" t="s">
        <v>3392</v>
      </c>
      <c r="E659" t="str">
        <f t="shared" si="10"/>
        <v xml:space="preserve"> </v>
      </c>
    </row>
    <row r="660" spans="1:5">
      <c r="A660" s="7" t="s">
        <v>843</v>
      </c>
      <c r="B660" s="8" t="s">
        <v>3391</v>
      </c>
      <c r="C660" s="9"/>
      <c r="D660" s="8" t="s">
        <v>3392</v>
      </c>
      <c r="E660" t="str">
        <f t="shared" si="10"/>
        <v xml:space="preserve"> </v>
      </c>
    </row>
    <row r="661" spans="1:5">
      <c r="A661" s="11" t="s">
        <v>844</v>
      </c>
      <c r="B661" s="12" t="s">
        <v>3391</v>
      </c>
      <c r="C661" s="13"/>
      <c r="D661" s="12" t="s">
        <v>3392</v>
      </c>
      <c r="E661" t="str">
        <f t="shared" si="10"/>
        <v xml:space="preserve"> </v>
      </c>
    </row>
    <row r="662" spans="1:5">
      <c r="A662" s="7" t="s">
        <v>845</v>
      </c>
      <c r="B662" s="8" t="s">
        <v>3391</v>
      </c>
      <c r="C662" s="9"/>
      <c r="D662" s="8" t="s">
        <v>3392</v>
      </c>
      <c r="E662" t="str">
        <f t="shared" si="10"/>
        <v xml:space="preserve"> </v>
      </c>
    </row>
    <row r="663" spans="1:5">
      <c r="A663" s="11" t="s">
        <v>846</v>
      </c>
      <c r="B663" s="12" t="s">
        <v>3393</v>
      </c>
      <c r="C663" s="13">
        <v>44926</v>
      </c>
      <c r="D663" s="12" t="s">
        <v>3396</v>
      </c>
      <c r="E663" t="str">
        <f t="shared" si="10"/>
        <v>Manager Issues</v>
      </c>
    </row>
    <row r="664" spans="1:5">
      <c r="A664" s="7" t="s">
        <v>847</v>
      </c>
      <c r="B664" s="8" t="s">
        <v>3393</v>
      </c>
      <c r="C664" s="9">
        <v>45204</v>
      </c>
      <c r="D664" s="8" t="s">
        <v>3397</v>
      </c>
      <c r="E664" t="str">
        <f t="shared" si="10"/>
        <v>Better Pay</v>
      </c>
    </row>
    <row r="665" spans="1:5">
      <c r="A665" s="11" t="s">
        <v>849</v>
      </c>
      <c r="B665" s="12" t="s">
        <v>3391</v>
      </c>
      <c r="C665" s="13"/>
      <c r="D665" s="12" t="s">
        <v>3392</v>
      </c>
      <c r="E665" t="str">
        <f t="shared" si="10"/>
        <v xml:space="preserve"> </v>
      </c>
    </row>
    <row r="666" spans="1:5">
      <c r="A666" s="7" t="s">
        <v>850</v>
      </c>
      <c r="B666" s="8" t="s">
        <v>3391</v>
      </c>
      <c r="C666" s="9"/>
      <c r="D666" s="8" t="s">
        <v>3392</v>
      </c>
      <c r="E666" t="str">
        <f t="shared" si="10"/>
        <v xml:space="preserve"> </v>
      </c>
    </row>
    <row r="667" spans="1:5">
      <c r="A667" s="11" t="s">
        <v>851</v>
      </c>
      <c r="B667" s="12" t="s">
        <v>3393</v>
      </c>
      <c r="C667" s="13">
        <v>45351</v>
      </c>
      <c r="D667" s="12" t="s">
        <v>3394</v>
      </c>
      <c r="E667" t="str">
        <f t="shared" si="10"/>
        <v>Career Stagnation</v>
      </c>
    </row>
    <row r="668" spans="1:5">
      <c r="A668" s="7" t="s">
        <v>852</v>
      </c>
      <c r="B668" s="8" t="s">
        <v>3391</v>
      </c>
      <c r="C668" s="9"/>
      <c r="D668" s="8" t="s">
        <v>3392</v>
      </c>
      <c r="E668" t="str">
        <f t="shared" si="10"/>
        <v xml:space="preserve"> </v>
      </c>
    </row>
    <row r="669" spans="1:5">
      <c r="A669" s="11" t="s">
        <v>853</v>
      </c>
      <c r="B669" s="12" t="s">
        <v>3391</v>
      </c>
      <c r="C669" s="13"/>
      <c r="D669" s="12" t="s">
        <v>3392</v>
      </c>
      <c r="E669" t="str">
        <f t="shared" si="10"/>
        <v xml:space="preserve"> </v>
      </c>
    </row>
    <row r="670" spans="1:5">
      <c r="A670" s="7" t="s">
        <v>854</v>
      </c>
      <c r="B670" s="8" t="s">
        <v>3391</v>
      </c>
      <c r="C670" s="9"/>
      <c r="D670" s="8" t="s">
        <v>3392</v>
      </c>
      <c r="E670" t="str">
        <f t="shared" si="10"/>
        <v xml:space="preserve"> </v>
      </c>
    </row>
    <row r="671" spans="1:5">
      <c r="A671" s="11" t="s">
        <v>855</v>
      </c>
      <c r="B671" s="12" t="s">
        <v>3391</v>
      </c>
      <c r="C671" s="13"/>
      <c r="D671" s="12" t="s">
        <v>3392</v>
      </c>
      <c r="E671" t="str">
        <f t="shared" si="10"/>
        <v xml:space="preserve"> </v>
      </c>
    </row>
    <row r="672" spans="1:5">
      <c r="A672" s="7" t="s">
        <v>856</v>
      </c>
      <c r="B672" s="8" t="s">
        <v>3391</v>
      </c>
      <c r="C672" s="9"/>
      <c r="D672" s="8" t="s">
        <v>3392</v>
      </c>
      <c r="E672" t="str">
        <f t="shared" si="10"/>
        <v xml:space="preserve"> </v>
      </c>
    </row>
    <row r="673" spans="1:5">
      <c r="A673" s="11" t="s">
        <v>857</v>
      </c>
      <c r="B673" s="12" t="s">
        <v>3393</v>
      </c>
      <c r="C673" s="13">
        <v>44831</v>
      </c>
      <c r="D673" s="12" t="s">
        <v>3396</v>
      </c>
      <c r="E673" t="str">
        <f t="shared" si="10"/>
        <v>Manager Issues</v>
      </c>
    </row>
    <row r="674" spans="1:5">
      <c r="A674" s="7" t="s">
        <v>858</v>
      </c>
      <c r="B674" s="8" t="s">
        <v>3391</v>
      </c>
      <c r="C674" s="9"/>
      <c r="D674" s="8" t="s">
        <v>3392</v>
      </c>
      <c r="E674" t="str">
        <f t="shared" si="10"/>
        <v xml:space="preserve"> </v>
      </c>
    </row>
    <row r="675" spans="1:5">
      <c r="A675" s="11" t="s">
        <v>859</v>
      </c>
      <c r="B675" s="12" t="s">
        <v>3391</v>
      </c>
      <c r="C675" s="13"/>
      <c r="D675" s="12" t="s">
        <v>3392</v>
      </c>
      <c r="E675" t="str">
        <f t="shared" si="10"/>
        <v xml:space="preserve"> </v>
      </c>
    </row>
    <row r="676" spans="1:5">
      <c r="A676" s="7" t="s">
        <v>860</v>
      </c>
      <c r="B676" s="8" t="s">
        <v>3391</v>
      </c>
      <c r="C676" s="9"/>
      <c r="D676" s="8" t="s">
        <v>3392</v>
      </c>
      <c r="E676" t="str">
        <f t="shared" si="10"/>
        <v xml:space="preserve"> </v>
      </c>
    </row>
    <row r="677" spans="1:5">
      <c r="A677" s="11" t="s">
        <v>861</v>
      </c>
      <c r="B677" s="12" t="s">
        <v>3391</v>
      </c>
      <c r="C677" s="13"/>
      <c r="D677" s="12" t="s">
        <v>3392</v>
      </c>
      <c r="E677" t="str">
        <f t="shared" si="10"/>
        <v xml:space="preserve"> </v>
      </c>
    </row>
    <row r="678" spans="1:5">
      <c r="A678" s="7" t="s">
        <v>862</v>
      </c>
      <c r="B678" s="8" t="s">
        <v>3391</v>
      </c>
      <c r="C678" s="9"/>
      <c r="D678" s="8" t="s">
        <v>3392</v>
      </c>
      <c r="E678" t="str">
        <f t="shared" si="10"/>
        <v xml:space="preserve"> </v>
      </c>
    </row>
    <row r="679" spans="1:5">
      <c r="A679" s="11" t="s">
        <v>863</v>
      </c>
      <c r="B679" s="12" t="s">
        <v>3393</v>
      </c>
      <c r="C679" s="13">
        <v>43531</v>
      </c>
      <c r="D679" s="12" t="s">
        <v>3394</v>
      </c>
      <c r="E679" t="str">
        <f t="shared" si="10"/>
        <v>Career Stagnation</v>
      </c>
    </row>
    <row r="680" spans="1:5">
      <c r="A680" s="7" t="s">
        <v>864</v>
      </c>
      <c r="B680" s="8" t="s">
        <v>3391</v>
      </c>
      <c r="C680" s="9"/>
      <c r="D680" s="8" t="s">
        <v>3392</v>
      </c>
      <c r="E680" t="str">
        <f t="shared" si="10"/>
        <v xml:space="preserve"> </v>
      </c>
    </row>
    <row r="681" spans="1:5">
      <c r="A681" s="11" t="s">
        <v>865</v>
      </c>
      <c r="B681" s="12" t="s">
        <v>3391</v>
      </c>
      <c r="C681" s="13"/>
      <c r="D681" s="12" t="s">
        <v>3392</v>
      </c>
      <c r="E681" t="str">
        <f t="shared" si="10"/>
        <v xml:space="preserve"> </v>
      </c>
    </row>
    <row r="682" spans="1:5">
      <c r="A682" s="7" t="s">
        <v>866</v>
      </c>
      <c r="B682" s="8" t="s">
        <v>3391</v>
      </c>
      <c r="C682" s="9"/>
      <c r="D682" s="8" t="s">
        <v>3392</v>
      </c>
      <c r="E682" t="str">
        <f t="shared" si="10"/>
        <v xml:space="preserve"> </v>
      </c>
    </row>
    <row r="683" spans="1:5">
      <c r="A683" s="11" t="s">
        <v>867</v>
      </c>
      <c r="B683" s="12" t="s">
        <v>3393</v>
      </c>
      <c r="C683" s="13">
        <v>45081</v>
      </c>
      <c r="D683" s="12" t="s">
        <v>3396</v>
      </c>
      <c r="E683" t="str">
        <f t="shared" si="10"/>
        <v>Manager Issues</v>
      </c>
    </row>
    <row r="684" spans="1:5">
      <c r="A684" s="7" t="s">
        <v>868</v>
      </c>
      <c r="B684" s="8" t="s">
        <v>3391</v>
      </c>
      <c r="C684" s="9"/>
      <c r="D684" s="8" t="s">
        <v>3392</v>
      </c>
      <c r="E684" t="str">
        <f t="shared" si="10"/>
        <v xml:space="preserve"> </v>
      </c>
    </row>
    <row r="685" spans="1:5">
      <c r="A685" s="11" t="s">
        <v>869</v>
      </c>
      <c r="B685" s="12" t="s">
        <v>3391</v>
      </c>
      <c r="C685" s="13"/>
      <c r="D685" s="12" t="s">
        <v>3392</v>
      </c>
      <c r="E685" t="str">
        <f t="shared" si="10"/>
        <v xml:space="preserve"> </v>
      </c>
    </row>
    <row r="686" spans="1:5">
      <c r="A686" s="7" t="s">
        <v>870</v>
      </c>
      <c r="B686" s="8" t="s">
        <v>3391</v>
      </c>
      <c r="C686" s="9"/>
      <c r="D686" s="8" t="s">
        <v>3392</v>
      </c>
      <c r="E686" t="str">
        <f t="shared" si="10"/>
        <v xml:space="preserve"> </v>
      </c>
    </row>
    <row r="687" spans="1:5">
      <c r="A687" s="11" t="s">
        <v>871</v>
      </c>
      <c r="B687" s="12" t="s">
        <v>3391</v>
      </c>
      <c r="C687" s="13"/>
      <c r="D687" s="12" t="s">
        <v>3392</v>
      </c>
      <c r="E687" t="str">
        <f t="shared" si="10"/>
        <v xml:space="preserve"> </v>
      </c>
    </row>
    <row r="688" spans="1:5">
      <c r="A688" s="7" t="s">
        <v>872</v>
      </c>
      <c r="B688" s="8" t="s">
        <v>3391</v>
      </c>
      <c r="C688" s="9"/>
      <c r="D688" s="8" t="s">
        <v>3392</v>
      </c>
      <c r="E688" t="str">
        <f t="shared" si="10"/>
        <v xml:space="preserve"> </v>
      </c>
    </row>
    <row r="689" spans="1:5">
      <c r="A689" s="11" t="s">
        <v>873</v>
      </c>
      <c r="B689" s="12" t="s">
        <v>3391</v>
      </c>
      <c r="C689" s="13"/>
      <c r="D689" s="12" t="s">
        <v>3392</v>
      </c>
      <c r="E689" t="str">
        <f t="shared" si="10"/>
        <v xml:space="preserve"> </v>
      </c>
    </row>
    <row r="690" spans="1:5">
      <c r="A690" s="7" t="s">
        <v>874</v>
      </c>
      <c r="B690" s="8" t="s">
        <v>3391</v>
      </c>
      <c r="C690" s="9"/>
      <c r="D690" s="8" t="s">
        <v>3392</v>
      </c>
      <c r="E690" t="str">
        <f t="shared" si="10"/>
        <v xml:space="preserve"> </v>
      </c>
    </row>
    <row r="691" spans="1:5">
      <c r="A691" s="11" t="s">
        <v>875</v>
      </c>
      <c r="B691" s="12" t="s">
        <v>3391</v>
      </c>
      <c r="C691" s="13"/>
      <c r="D691" s="12" t="s">
        <v>3392</v>
      </c>
      <c r="E691" t="str">
        <f t="shared" si="10"/>
        <v xml:space="preserve"> </v>
      </c>
    </row>
    <row r="692" spans="1:5">
      <c r="A692" s="7" t="s">
        <v>876</v>
      </c>
      <c r="B692" s="8" t="s">
        <v>3391</v>
      </c>
      <c r="C692" s="9"/>
      <c r="D692" s="8" t="s">
        <v>3392</v>
      </c>
      <c r="E692" t="str">
        <f t="shared" si="10"/>
        <v xml:space="preserve"> </v>
      </c>
    </row>
    <row r="693" spans="1:5">
      <c r="A693" s="11" t="s">
        <v>877</v>
      </c>
      <c r="B693" s="12" t="s">
        <v>3391</v>
      </c>
      <c r="C693" s="13"/>
      <c r="D693" s="12" t="s">
        <v>3392</v>
      </c>
      <c r="E693" t="str">
        <f t="shared" si="10"/>
        <v xml:space="preserve"> </v>
      </c>
    </row>
    <row r="694" spans="1:5">
      <c r="A694" s="7" t="s">
        <v>878</v>
      </c>
      <c r="B694" s="8" t="s">
        <v>3393</v>
      </c>
      <c r="C694" s="9">
        <v>43249</v>
      </c>
      <c r="D694" s="8" t="s">
        <v>3396</v>
      </c>
      <c r="E694" t="str">
        <f t="shared" si="10"/>
        <v>Manager Issues</v>
      </c>
    </row>
    <row r="695" spans="1:5">
      <c r="A695" s="11" t="s">
        <v>879</v>
      </c>
      <c r="B695" s="12" t="s">
        <v>3391</v>
      </c>
      <c r="C695" s="13"/>
      <c r="D695" s="12" t="s">
        <v>3392</v>
      </c>
      <c r="E695" t="str">
        <f t="shared" si="10"/>
        <v xml:space="preserve"> </v>
      </c>
    </row>
    <row r="696" spans="1:5">
      <c r="A696" s="7" t="s">
        <v>880</v>
      </c>
      <c r="B696" s="8" t="s">
        <v>3391</v>
      </c>
      <c r="C696" s="9"/>
      <c r="D696" s="8" t="s">
        <v>3392</v>
      </c>
      <c r="E696" t="str">
        <f t="shared" si="10"/>
        <v xml:space="preserve"> </v>
      </c>
    </row>
    <row r="697" spans="1:5">
      <c r="A697" s="11" t="s">
        <v>881</v>
      </c>
      <c r="B697" s="12" t="s">
        <v>3391</v>
      </c>
      <c r="C697" s="13"/>
      <c r="D697" s="12" t="s">
        <v>3392</v>
      </c>
      <c r="E697" t="str">
        <f t="shared" si="10"/>
        <v xml:space="preserve"> </v>
      </c>
    </row>
    <row r="698" spans="1:5">
      <c r="A698" s="7" t="s">
        <v>882</v>
      </c>
      <c r="B698" s="8" t="s">
        <v>3391</v>
      </c>
      <c r="C698" s="9"/>
      <c r="D698" s="8" t="s">
        <v>3392</v>
      </c>
      <c r="E698" t="str">
        <f t="shared" si="10"/>
        <v xml:space="preserve"> </v>
      </c>
    </row>
    <row r="699" spans="1:5">
      <c r="A699" s="11" t="s">
        <v>883</v>
      </c>
      <c r="B699" s="12" t="s">
        <v>3393</v>
      </c>
      <c r="C699" s="13">
        <v>44843</v>
      </c>
      <c r="D699" s="12" t="s">
        <v>3397</v>
      </c>
      <c r="E699" t="str">
        <f t="shared" si="10"/>
        <v>Better Pay</v>
      </c>
    </row>
    <row r="700" spans="1:5">
      <c r="A700" s="7" t="s">
        <v>884</v>
      </c>
      <c r="B700" s="8" t="s">
        <v>3391</v>
      </c>
      <c r="C700" s="9"/>
      <c r="D700" s="8" t="s">
        <v>3392</v>
      </c>
      <c r="E700" t="str">
        <f t="shared" si="10"/>
        <v xml:space="preserve"> </v>
      </c>
    </row>
    <row r="701" spans="1:5">
      <c r="A701" s="11" t="s">
        <v>885</v>
      </c>
      <c r="B701" s="12" t="s">
        <v>3393</v>
      </c>
      <c r="C701" s="13">
        <v>45453</v>
      </c>
      <c r="D701" s="12" t="s">
        <v>3397</v>
      </c>
      <c r="E701" t="str">
        <f t="shared" si="10"/>
        <v>Better Pay</v>
      </c>
    </row>
    <row r="702" spans="1:5">
      <c r="A702" s="7" t="s">
        <v>886</v>
      </c>
      <c r="B702" s="8" t="s">
        <v>3393</v>
      </c>
      <c r="C702" s="9">
        <v>45401</v>
      </c>
      <c r="D702" s="8" t="s">
        <v>3397</v>
      </c>
      <c r="E702" t="str">
        <f t="shared" si="10"/>
        <v>Better Pay</v>
      </c>
    </row>
    <row r="703" spans="1:5">
      <c r="A703" s="11" t="s">
        <v>887</v>
      </c>
      <c r="B703" s="12" t="s">
        <v>3391</v>
      </c>
      <c r="C703" s="13"/>
      <c r="D703" s="12" t="s">
        <v>3392</v>
      </c>
      <c r="E703" t="str">
        <f t="shared" si="10"/>
        <v xml:space="preserve"> </v>
      </c>
    </row>
    <row r="704" spans="1:5">
      <c r="A704" s="7" t="s">
        <v>888</v>
      </c>
      <c r="B704" s="8" t="s">
        <v>3391</v>
      </c>
      <c r="C704" s="9"/>
      <c r="D704" s="8" t="s">
        <v>3392</v>
      </c>
      <c r="E704" t="str">
        <f t="shared" si="10"/>
        <v xml:space="preserve"> </v>
      </c>
    </row>
    <row r="705" spans="1:5">
      <c r="A705" s="11" t="s">
        <v>889</v>
      </c>
      <c r="B705" s="12" t="s">
        <v>3391</v>
      </c>
      <c r="C705" s="13"/>
      <c r="D705" s="12" t="s">
        <v>3392</v>
      </c>
      <c r="E705" t="str">
        <f t="shared" si="10"/>
        <v xml:space="preserve"> </v>
      </c>
    </row>
    <row r="706" spans="1:5">
      <c r="A706" s="7" t="s">
        <v>890</v>
      </c>
      <c r="B706" s="8" t="s">
        <v>3391</v>
      </c>
      <c r="C706" s="9"/>
      <c r="D706" s="8" t="s">
        <v>3392</v>
      </c>
      <c r="E706" t="str">
        <f t="shared" si="10"/>
        <v xml:space="preserve"> </v>
      </c>
    </row>
    <row r="707" spans="1:5">
      <c r="A707" s="11" t="s">
        <v>891</v>
      </c>
      <c r="B707" s="12" t="s">
        <v>3393</v>
      </c>
      <c r="C707" s="13">
        <v>43697</v>
      </c>
      <c r="D707" s="12" t="s">
        <v>3396</v>
      </c>
      <c r="E707" t="str">
        <f t="shared" ref="E707:E770" si="11">IF(B707="No"," ",IF(AND(B707="Yes",D707=" "),"Not Recorded",D707))</f>
        <v>Manager Issues</v>
      </c>
    </row>
    <row r="708" spans="1:5">
      <c r="A708" s="7" t="s">
        <v>892</v>
      </c>
      <c r="B708" s="8" t="s">
        <v>3393</v>
      </c>
      <c r="C708" s="9">
        <v>44582</v>
      </c>
      <c r="D708" s="8" t="s">
        <v>3396</v>
      </c>
      <c r="E708" t="str">
        <f t="shared" si="11"/>
        <v>Manager Issues</v>
      </c>
    </row>
    <row r="709" spans="1:5">
      <c r="A709" s="11" t="s">
        <v>893</v>
      </c>
      <c r="B709" s="12" t="s">
        <v>3391</v>
      </c>
      <c r="C709" s="13"/>
      <c r="D709" s="12" t="s">
        <v>3392</v>
      </c>
      <c r="E709" t="str">
        <f t="shared" si="11"/>
        <v xml:space="preserve"> </v>
      </c>
    </row>
    <row r="710" spans="1:5">
      <c r="A710" s="7" t="s">
        <v>894</v>
      </c>
      <c r="B710" s="8" t="s">
        <v>3391</v>
      </c>
      <c r="C710" s="9"/>
      <c r="D710" s="8" t="s">
        <v>3392</v>
      </c>
      <c r="E710" t="str">
        <f t="shared" si="11"/>
        <v xml:space="preserve"> </v>
      </c>
    </row>
    <row r="711" spans="1:5">
      <c r="A711" s="11" t="s">
        <v>896</v>
      </c>
      <c r="B711" s="12" t="s">
        <v>3391</v>
      </c>
      <c r="C711" s="13"/>
      <c r="D711" s="12" t="s">
        <v>3392</v>
      </c>
      <c r="E711" t="str">
        <f t="shared" si="11"/>
        <v xml:space="preserve"> </v>
      </c>
    </row>
    <row r="712" spans="1:5">
      <c r="A712" s="7" t="s">
        <v>897</v>
      </c>
      <c r="B712" s="8" t="s">
        <v>3391</v>
      </c>
      <c r="C712" s="9"/>
      <c r="D712" s="8" t="s">
        <v>3392</v>
      </c>
      <c r="E712" t="str">
        <f t="shared" si="11"/>
        <v xml:space="preserve"> </v>
      </c>
    </row>
    <row r="713" spans="1:5">
      <c r="A713" s="11" t="s">
        <v>898</v>
      </c>
      <c r="B713" s="12" t="s">
        <v>3391</v>
      </c>
      <c r="C713" s="13"/>
      <c r="D713" s="12" t="s">
        <v>3392</v>
      </c>
      <c r="E713" t="str">
        <f t="shared" si="11"/>
        <v xml:space="preserve"> </v>
      </c>
    </row>
    <row r="714" spans="1:5">
      <c r="A714" s="7" t="s">
        <v>899</v>
      </c>
      <c r="B714" s="8" t="s">
        <v>3391</v>
      </c>
      <c r="C714" s="9"/>
      <c r="D714" s="8" t="s">
        <v>3392</v>
      </c>
      <c r="E714" t="str">
        <f t="shared" si="11"/>
        <v xml:space="preserve"> </v>
      </c>
    </row>
    <row r="715" spans="1:5">
      <c r="A715" s="11" t="s">
        <v>900</v>
      </c>
      <c r="B715" s="12" t="s">
        <v>3391</v>
      </c>
      <c r="C715" s="13"/>
      <c r="D715" s="12" t="s">
        <v>3392</v>
      </c>
      <c r="E715" t="str">
        <f t="shared" si="11"/>
        <v xml:space="preserve"> </v>
      </c>
    </row>
    <row r="716" spans="1:5">
      <c r="A716" s="7" t="s">
        <v>901</v>
      </c>
      <c r="B716" s="8" t="s">
        <v>3391</v>
      </c>
      <c r="C716" s="9"/>
      <c r="D716" s="8" t="s">
        <v>3392</v>
      </c>
      <c r="E716" t="str">
        <f t="shared" si="11"/>
        <v xml:space="preserve"> </v>
      </c>
    </row>
    <row r="717" spans="1:5">
      <c r="A717" s="11" t="s">
        <v>902</v>
      </c>
      <c r="B717" s="12" t="s">
        <v>3391</v>
      </c>
      <c r="C717" s="13"/>
      <c r="D717" s="12" t="s">
        <v>3392</v>
      </c>
      <c r="E717" t="str">
        <f t="shared" si="11"/>
        <v xml:space="preserve"> </v>
      </c>
    </row>
    <row r="718" spans="1:5">
      <c r="A718" s="7" t="s">
        <v>903</v>
      </c>
      <c r="B718" s="8" t="s">
        <v>3391</v>
      </c>
      <c r="C718" s="9"/>
      <c r="D718" s="8" t="s">
        <v>3392</v>
      </c>
      <c r="E718" t="str">
        <f t="shared" si="11"/>
        <v xml:space="preserve"> </v>
      </c>
    </row>
    <row r="719" spans="1:5">
      <c r="A719" s="11" t="s">
        <v>904</v>
      </c>
      <c r="B719" s="12" t="s">
        <v>3393</v>
      </c>
      <c r="C719" s="13">
        <v>46483</v>
      </c>
      <c r="D719" s="12" t="s">
        <v>3394</v>
      </c>
      <c r="E719" t="str">
        <f t="shared" si="11"/>
        <v>Career Stagnation</v>
      </c>
    </row>
    <row r="720" spans="1:5">
      <c r="A720" s="7" t="s">
        <v>905</v>
      </c>
      <c r="B720" s="8" t="s">
        <v>3391</v>
      </c>
      <c r="C720" s="9"/>
      <c r="D720" s="8" t="s">
        <v>3392</v>
      </c>
      <c r="E720" t="str">
        <f t="shared" si="11"/>
        <v xml:space="preserve"> </v>
      </c>
    </row>
    <row r="721" spans="1:5">
      <c r="A721" s="11" t="s">
        <v>906</v>
      </c>
      <c r="B721" s="12" t="s">
        <v>3391</v>
      </c>
      <c r="C721" s="13"/>
      <c r="D721" s="12" t="s">
        <v>3392</v>
      </c>
      <c r="E721" t="str">
        <f t="shared" si="11"/>
        <v xml:space="preserve"> </v>
      </c>
    </row>
    <row r="722" spans="1:5">
      <c r="A722" s="7" t="s">
        <v>907</v>
      </c>
      <c r="B722" s="8" t="s">
        <v>3391</v>
      </c>
      <c r="C722" s="9"/>
      <c r="D722" s="8" t="s">
        <v>3392</v>
      </c>
      <c r="E722" t="str">
        <f t="shared" si="11"/>
        <v xml:space="preserve"> </v>
      </c>
    </row>
    <row r="723" spans="1:5">
      <c r="A723" s="11" t="s">
        <v>908</v>
      </c>
      <c r="B723" s="12" t="s">
        <v>3393</v>
      </c>
      <c r="C723" s="13">
        <v>45169</v>
      </c>
      <c r="D723" s="12" t="s">
        <v>3394</v>
      </c>
      <c r="E723" t="str">
        <f t="shared" si="11"/>
        <v>Career Stagnation</v>
      </c>
    </row>
    <row r="724" spans="1:5">
      <c r="A724" s="7" t="s">
        <v>909</v>
      </c>
      <c r="B724" s="8" t="s">
        <v>3393</v>
      </c>
      <c r="C724" s="9">
        <v>45726</v>
      </c>
      <c r="D724" s="8" t="s">
        <v>3395</v>
      </c>
      <c r="E724" t="str">
        <f t="shared" si="11"/>
        <v>Work-Life Balance</v>
      </c>
    </row>
    <row r="725" spans="1:5">
      <c r="A725" s="11" t="s">
        <v>910</v>
      </c>
      <c r="B725" s="12" t="s">
        <v>3391</v>
      </c>
      <c r="C725" s="13"/>
      <c r="D725" s="12" t="s">
        <v>3392</v>
      </c>
      <c r="E725" t="str">
        <f t="shared" si="11"/>
        <v xml:space="preserve"> </v>
      </c>
    </row>
    <row r="726" spans="1:5">
      <c r="A726" s="7" t="s">
        <v>911</v>
      </c>
      <c r="B726" s="8" t="s">
        <v>3391</v>
      </c>
      <c r="C726" s="9"/>
      <c r="D726" s="8" t="s">
        <v>3392</v>
      </c>
      <c r="E726" t="str">
        <f t="shared" si="11"/>
        <v xml:space="preserve"> </v>
      </c>
    </row>
    <row r="727" spans="1:5">
      <c r="A727" s="11" t="s">
        <v>912</v>
      </c>
      <c r="B727" s="12" t="s">
        <v>3391</v>
      </c>
      <c r="C727" s="13"/>
      <c r="D727" s="12" t="s">
        <v>3392</v>
      </c>
      <c r="E727" t="str">
        <f t="shared" si="11"/>
        <v xml:space="preserve"> </v>
      </c>
    </row>
    <row r="728" spans="1:5">
      <c r="A728" s="7" t="s">
        <v>913</v>
      </c>
      <c r="B728" s="8" t="s">
        <v>3391</v>
      </c>
      <c r="C728" s="9"/>
      <c r="D728" s="8" t="s">
        <v>3392</v>
      </c>
      <c r="E728" t="str">
        <f t="shared" si="11"/>
        <v xml:space="preserve"> </v>
      </c>
    </row>
    <row r="729" spans="1:5">
      <c r="A729" s="11" t="s">
        <v>914</v>
      </c>
      <c r="B729" s="12" t="s">
        <v>3391</v>
      </c>
      <c r="C729" s="13"/>
      <c r="D729" s="12" t="s">
        <v>3392</v>
      </c>
      <c r="E729" t="str">
        <f t="shared" si="11"/>
        <v xml:space="preserve"> </v>
      </c>
    </row>
    <row r="730" spans="1:5">
      <c r="A730" s="7" t="s">
        <v>915</v>
      </c>
      <c r="B730" s="8" t="s">
        <v>3391</v>
      </c>
      <c r="C730" s="9"/>
      <c r="D730" s="8" t="s">
        <v>3392</v>
      </c>
      <c r="E730" t="str">
        <f t="shared" si="11"/>
        <v xml:space="preserve"> </v>
      </c>
    </row>
    <row r="731" spans="1:5">
      <c r="A731" s="11" t="s">
        <v>916</v>
      </c>
      <c r="B731" s="12" t="s">
        <v>3391</v>
      </c>
      <c r="C731" s="13"/>
      <c r="D731" s="12" t="s">
        <v>3392</v>
      </c>
      <c r="E731" t="str">
        <f t="shared" si="11"/>
        <v xml:space="preserve"> </v>
      </c>
    </row>
    <row r="732" spans="1:5">
      <c r="A732" s="7" t="s">
        <v>917</v>
      </c>
      <c r="B732" s="8" t="s">
        <v>3393</v>
      </c>
      <c r="C732" s="9">
        <v>44109</v>
      </c>
      <c r="D732" s="8" t="s">
        <v>3397</v>
      </c>
      <c r="E732" t="str">
        <f t="shared" si="11"/>
        <v>Better Pay</v>
      </c>
    </row>
    <row r="733" spans="1:5">
      <c r="A733" s="11" t="s">
        <v>918</v>
      </c>
      <c r="B733" s="12" t="s">
        <v>3391</v>
      </c>
      <c r="C733" s="13"/>
      <c r="D733" s="12" t="s">
        <v>3392</v>
      </c>
      <c r="E733" t="str">
        <f t="shared" si="11"/>
        <v xml:space="preserve"> </v>
      </c>
    </row>
    <row r="734" spans="1:5">
      <c r="A734" s="7" t="s">
        <v>919</v>
      </c>
      <c r="B734" s="8" t="s">
        <v>3393</v>
      </c>
      <c r="C734" s="9">
        <v>44315</v>
      </c>
      <c r="D734" s="8" t="s">
        <v>3397</v>
      </c>
      <c r="E734" t="str">
        <f t="shared" si="11"/>
        <v>Better Pay</v>
      </c>
    </row>
    <row r="735" spans="1:5">
      <c r="A735" s="11" t="s">
        <v>920</v>
      </c>
      <c r="B735" s="12" t="s">
        <v>3391</v>
      </c>
      <c r="C735" s="13"/>
      <c r="D735" s="12" t="s">
        <v>3392</v>
      </c>
      <c r="E735" t="str">
        <f t="shared" si="11"/>
        <v xml:space="preserve"> </v>
      </c>
    </row>
    <row r="736" spans="1:5">
      <c r="A736" s="7" t="s">
        <v>922</v>
      </c>
      <c r="B736" s="8" t="s">
        <v>3391</v>
      </c>
      <c r="C736" s="9"/>
      <c r="D736" s="8" t="s">
        <v>3392</v>
      </c>
      <c r="E736" t="str">
        <f t="shared" si="11"/>
        <v xml:space="preserve"> </v>
      </c>
    </row>
    <row r="737" spans="1:5">
      <c r="A737" s="11" t="s">
        <v>923</v>
      </c>
      <c r="B737" s="12" t="s">
        <v>3391</v>
      </c>
      <c r="C737" s="13"/>
      <c r="D737" s="12" t="s">
        <v>3392</v>
      </c>
      <c r="E737" t="str">
        <f t="shared" si="11"/>
        <v xml:space="preserve"> </v>
      </c>
    </row>
    <row r="738" spans="1:5">
      <c r="A738" s="7" t="s">
        <v>924</v>
      </c>
      <c r="B738" s="8" t="s">
        <v>3391</v>
      </c>
      <c r="C738" s="9"/>
      <c r="D738" s="8" t="s">
        <v>3392</v>
      </c>
      <c r="E738" t="str">
        <f t="shared" si="11"/>
        <v xml:space="preserve"> </v>
      </c>
    </row>
    <row r="739" spans="1:5">
      <c r="A739" s="11" t="s">
        <v>925</v>
      </c>
      <c r="B739" s="12" t="s">
        <v>3393</v>
      </c>
      <c r="C739" s="13">
        <v>45655</v>
      </c>
      <c r="D739" s="12" t="s">
        <v>3397</v>
      </c>
      <c r="E739" t="str">
        <f t="shared" si="11"/>
        <v>Better Pay</v>
      </c>
    </row>
    <row r="740" spans="1:5">
      <c r="A740" s="7" t="s">
        <v>926</v>
      </c>
      <c r="B740" s="8" t="s">
        <v>3393</v>
      </c>
      <c r="C740" s="9">
        <v>43401</v>
      </c>
      <c r="D740" s="8" t="s">
        <v>3397</v>
      </c>
      <c r="E740" t="str">
        <f t="shared" si="11"/>
        <v>Better Pay</v>
      </c>
    </row>
    <row r="741" spans="1:5">
      <c r="A741" s="11" t="s">
        <v>927</v>
      </c>
      <c r="B741" s="12" t="s">
        <v>3391</v>
      </c>
      <c r="C741" s="13"/>
      <c r="D741" s="12" t="s">
        <v>3392</v>
      </c>
      <c r="E741" t="str">
        <f t="shared" si="11"/>
        <v xml:space="preserve"> </v>
      </c>
    </row>
    <row r="742" spans="1:5">
      <c r="A742" s="7" t="s">
        <v>928</v>
      </c>
      <c r="B742" s="8" t="s">
        <v>3393</v>
      </c>
      <c r="C742" s="9">
        <v>46192</v>
      </c>
      <c r="D742" s="8" t="s">
        <v>3395</v>
      </c>
      <c r="E742" t="str">
        <f t="shared" si="11"/>
        <v>Work-Life Balance</v>
      </c>
    </row>
    <row r="743" spans="1:5">
      <c r="A743" s="11" t="s">
        <v>929</v>
      </c>
      <c r="B743" s="12" t="s">
        <v>3391</v>
      </c>
      <c r="C743" s="13"/>
      <c r="D743" s="12" t="s">
        <v>3392</v>
      </c>
      <c r="E743" t="str">
        <f t="shared" si="11"/>
        <v xml:space="preserve"> </v>
      </c>
    </row>
    <row r="744" spans="1:5">
      <c r="A744" s="7" t="s">
        <v>930</v>
      </c>
      <c r="B744" s="8" t="s">
        <v>3391</v>
      </c>
      <c r="C744" s="9"/>
      <c r="D744" s="8" t="s">
        <v>3392</v>
      </c>
      <c r="E744" t="str">
        <f t="shared" si="11"/>
        <v xml:space="preserve"> </v>
      </c>
    </row>
    <row r="745" spans="1:5">
      <c r="A745" s="11" t="s">
        <v>931</v>
      </c>
      <c r="B745" s="12" t="s">
        <v>3391</v>
      </c>
      <c r="C745" s="13"/>
      <c r="D745" s="12" t="s">
        <v>3392</v>
      </c>
      <c r="E745" t="str">
        <f t="shared" si="11"/>
        <v xml:space="preserve"> </v>
      </c>
    </row>
    <row r="746" spans="1:5">
      <c r="A746" s="7" t="s">
        <v>932</v>
      </c>
      <c r="B746" s="8" t="s">
        <v>3393</v>
      </c>
      <c r="C746" s="9">
        <v>45240</v>
      </c>
      <c r="D746" s="8" t="s">
        <v>3397</v>
      </c>
      <c r="E746" t="str">
        <f t="shared" si="11"/>
        <v>Better Pay</v>
      </c>
    </row>
    <row r="747" spans="1:5">
      <c r="A747" s="11" t="s">
        <v>933</v>
      </c>
      <c r="B747" s="12" t="s">
        <v>3391</v>
      </c>
      <c r="C747" s="13"/>
      <c r="D747" s="12" t="s">
        <v>3392</v>
      </c>
      <c r="E747" t="str">
        <f t="shared" si="11"/>
        <v xml:space="preserve"> </v>
      </c>
    </row>
    <row r="748" spans="1:5">
      <c r="A748" s="7" t="s">
        <v>934</v>
      </c>
      <c r="B748" s="8" t="s">
        <v>3391</v>
      </c>
      <c r="C748" s="9"/>
      <c r="D748" s="8" t="s">
        <v>3392</v>
      </c>
      <c r="E748" t="str">
        <f t="shared" si="11"/>
        <v xml:space="preserve"> </v>
      </c>
    </row>
    <row r="749" spans="1:5">
      <c r="A749" s="11" t="s">
        <v>935</v>
      </c>
      <c r="B749" s="12" t="s">
        <v>3393</v>
      </c>
      <c r="C749" s="13">
        <v>45689</v>
      </c>
      <c r="D749" s="12" t="s">
        <v>3395</v>
      </c>
      <c r="E749" t="str">
        <f t="shared" si="11"/>
        <v>Work-Life Balance</v>
      </c>
    </row>
    <row r="750" spans="1:5">
      <c r="A750" s="7" t="s">
        <v>936</v>
      </c>
      <c r="B750" s="8" t="s">
        <v>3391</v>
      </c>
      <c r="C750" s="9"/>
      <c r="D750" s="8" t="s">
        <v>3392</v>
      </c>
      <c r="E750" t="str">
        <f t="shared" si="11"/>
        <v xml:space="preserve"> </v>
      </c>
    </row>
    <row r="751" spans="1:5">
      <c r="A751" s="11" t="s">
        <v>937</v>
      </c>
      <c r="B751" s="12" t="s">
        <v>3393</v>
      </c>
      <c r="C751" s="13">
        <v>45349</v>
      </c>
      <c r="D751" s="12" t="s">
        <v>3396</v>
      </c>
      <c r="E751" t="str">
        <f t="shared" si="11"/>
        <v>Manager Issues</v>
      </c>
    </row>
    <row r="752" spans="1:5">
      <c r="A752" s="7" t="s">
        <v>938</v>
      </c>
      <c r="B752" s="8" t="s">
        <v>3393</v>
      </c>
      <c r="C752" s="9">
        <v>44816</v>
      </c>
      <c r="D752" s="8" t="s">
        <v>3396</v>
      </c>
      <c r="E752" t="str">
        <f t="shared" si="11"/>
        <v>Manager Issues</v>
      </c>
    </row>
    <row r="753" spans="1:5">
      <c r="A753" s="11" t="s">
        <v>939</v>
      </c>
      <c r="B753" s="12" t="s">
        <v>3391</v>
      </c>
      <c r="C753" s="13"/>
      <c r="D753" s="12" t="s">
        <v>3392</v>
      </c>
      <c r="E753" t="str">
        <f t="shared" si="11"/>
        <v xml:space="preserve"> </v>
      </c>
    </row>
    <row r="754" spans="1:5">
      <c r="A754" s="7" t="s">
        <v>940</v>
      </c>
      <c r="B754" s="8" t="s">
        <v>3391</v>
      </c>
      <c r="C754" s="9"/>
      <c r="D754" s="8" t="s">
        <v>3392</v>
      </c>
      <c r="E754" t="str">
        <f t="shared" si="11"/>
        <v xml:space="preserve"> </v>
      </c>
    </row>
    <row r="755" spans="1:5">
      <c r="A755" s="11" t="s">
        <v>941</v>
      </c>
      <c r="B755" s="12" t="s">
        <v>3391</v>
      </c>
      <c r="C755" s="13"/>
      <c r="D755" s="12" t="s">
        <v>3392</v>
      </c>
      <c r="E755" t="str">
        <f t="shared" si="11"/>
        <v xml:space="preserve"> </v>
      </c>
    </row>
    <row r="756" spans="1:5">
      <c r="A756" s="7" t="s">
        <v>942</v>
      </c>
      <c r="B756" s="8" t="s">
        <v>3391</v>
      </c>
      <c r="C756" s="9"/>
      <c r="D756" s="8" t="s">
        <v>3392</v>
      </c>
      <c r="E756" t="str">
        <f t="shared" si="11"/>
        <v xml:space="preserve"> </v>
      </c>
    </row>
    <row r="757" spans="1:5">
      <c r="A757" s="11" t="s">
        <v>943</v>
      </c>
      <c r="B757" s="12" t="s">
        <v>3393</v>
      </c>
      <c r="C757" s="13">
        <v>44755</v>
      </c>
      <c r="D757" s="12" t="s">
        <v>3395</v>
      </c>
      <c r="E757" t="str">
        <f t="shared" si="11"/>
        <v>Work-Life Balance</v>
      </c>
    </row>
    <row r="758" spans="1:5">
      <c r="A758" s="7" t="s">
        <v>944</v>
      </c>
      <c r="B758" s="8" t="s">
        <v>3391</v>
      </c>
      <c r="C758" s="9"/>
      <c r="D758" s="8" t="s">
        <v>3392</v>
      </c>
      <c r="E758" t="str">
        <f t="shared" si="11"/>
        <v xml:space="preserve"> </v>
      </c>
    </row>
    <row r="759" spans="1:5">
      <c r="A759" s="11" t="s">
        <v>945</v>
      </c>
      <c r="B759" s="12" t="s">
        <v>3393</v>
      </c>
      <c r="C759" s="13">
        <v>43661</v>
      </c>
      <c r="D759" s="12" t="s">
        <v>3397</v>
      </c>
      <c r="E759" t="str">
        <f t="shared" si="11"/>
        <v>Better Pay</v>
      </c>
    </row>
    <row r="760" spans="1:5">
      <c r="A760" s="7" t="s">
        <v>946</v>
      </c>
      <c r="B760" s="8" t="s">
        <v>3391</v>
      </c>
      <c r="C760" s="9"/>
      <c r="D760" s="8" t="s">
        <v>3392</v>
      </c>
      <c r="E760" t="str">
        <f t="shared" si="11"/>
        <v xml:space="preserve"> </v>
      </c>
    </row>
    <row r="761" spans="1:5">
      <c r="A761" s="11" t="s">
        <v>947</v>
      </c>
      <c r="B761" s="12" t="s">
        <v>3391</v>
      </c>
      <c r="C761" s="13"/>
      <c r="D761" s="12" t="s">
        <v>3392</v>
      </c>
      <c r="E761" t="str">
        <f t="shared" si="11"/>
        <v xml:space="preserve"> </v>
      </c>
    </row>
    <row r="762" spans="1:5">
      <c r="A762" s="7" t="s">
        <v>948</v>
      </c>
      <c r="B762" s="8" t="s">
        <v>3391</v>
      </c>
      <c r="C762" s="9"/>
      <c r="D762" s="8" t="s">
        <v>3392</v>
      </c>
      <c r="E762" t="str">
        <f t="shared" si="11"/>
        <v xml:space="preserve"> </v>
      </c>
    </row>
    <row r="763" spans="1:5">
      <c r="A763" s="11" t="s">
        <v>949</v>
      </c>
      <c r="B763" s="12" t="s">
        <v>3391</v>
      </c>
      <c r="C763" s="13"/>
      <c r="D763" s="12" t="s">
        <v>3392</v>
      </c>
      <c r="E763" t="str">
        <f t="shared" si="11"/>
        <v xml:space="preserve"> </v>
      </c>
    </row>
    <row r="764" spans="1:5">
      <c r="A764" s="7" t="s">
        <v>950</v>
      </c>
      <c r="B764" s="8" t="s">
        <v>3393</v>
      </c>
      <c r="C764" s="9">
        <v>44902</v>
      </c>
      <c r="D764" s="8" t="s">
        <v>3396</v>
      </c>
      <c r="E764" t="str">
        <f t="shared" si="11"/>
        <v>Manager Issues</v>
      </c>
    </row>
    <row r="765" spans="1:5">
      <c r="A765" s="11" t="s">
        <v>951</v>
      </c>
      <c r="B765" s="12" t="s">
        <v>3391</v>
      </c>
      <c r="C765" s="13"/>
      <c r="D765" s="12" t="s">
        <v>3392</v>
      </c>
      <c r="E765" t="str">
        <f t="shared" si="11"/>
        <v xml:space="preserve"> </v>
      </c>
    </row>
    <row r="766" spans="1:5">
      <c r="A766" s="7" t="s">
        <v>952</v>
      </c>
      <c r="B766" s="8" t="s">
        <v>3391</v>
      </c>
      <c r="C766" s="9"/>
      <c r="D766" s="8" t="s">
        <v>3392</v>
      </c>
      <c r="E766" t="str">
        <f t="shared" si="11"/>
        <v xml:space="preserve"> </v>
      </c>
    </row>
    <row r="767" spans="1:5">
      <c r="A767" s="11" t="s">
        <v>953</v>
      </c>
      <c r="B767" s="12" t="s">
        <v>3391</v>
      </c>
      <c r="C767" s="13"/>
      <c r="D767" s="12" t="s">
        <v>3392</v>
      </c>
      <c r="E767" t="str">
        <f t="shared" si="11"/>
        <v xml:space="preserve"> </v>
      </c>
    </row>
    <row r="768" spans="1:5">
      <c r="A768" s="7" t="s">
        <v>954</v>
      </c>
      <c r="B768" s="8" t="s">
        <v>3393</v>
      </c>
      <c r="C768" s="9">
        <v>45158</v>
      </c>
      <c r="D768" s="8" t="s">
        <v>3394</v>
      </c>
      <c r="E768" t="str">
        <f t="shared" si="11"/>
        <v>Career Stagnation</v>
      </c>
    </row>
    <row r="769" spans="1:5">
      <c r="A769" s="11" t="s">
        <v>955</v>
      </c>
      <c r="B769" s="12" t="s">
        <v>3391</v>
      </c>
      <c r="C769" s="13"/>
      <c r="D769" s="12" t="s">
        <v>3392</v>
      </c>
      <c r="E769" t="str">
        <f t="shared" si="11"/>
        <v xml:space="preserve"> </v>
      </c>
    </row>
    <row r="770" spans="1:5">
      <c r="A770" s="7" t="s">
        <v>956</v>
      </c>
      <c r="B770" s="8" t="s">
        <v>3393</v>
      </c>
      <c r="C770" s="9">
        <v>46067</v>
      </c>
      <c r="D770" s="8" t="s">
        <v>3397</v>
      </c>
      <c r="E770" t="str">
        <f t="shared" si="11"/>
        <v>Better Pay</v>
      </c>
    </row>
    <row r="771" spans="1:5">
      <c r="A771" s="11" t="s">
        <v>957</v>
      </c>
      <c r="B771" s="12" t="s">
        <v>3391</v>
      </c>
      <c r="C771" s="13"/>
      <c r="D771" s="12" t="s">
        <v>3392</v>
      </c>
      <c r="E771" t="str">
        <f t="shared" ref="E771:E834" si="12">IF(B771="No"," ",IF(AND(B771="Yes",D771=" "),"Not Recorded",D771))</f>
        <v xml:space="preserve"> </v>
      </c>
    </row>
    <row r="772" spans="1:5">
      <c r="A772" s="7" t="s">
        <v>958</v>
      </c>
      <c r="B772" s="8" t="s">
        <v>3391</v>
      </c>
      <c r="C772" s="9"/>
      <c r="D772" s="8" t="s">
        <v>3392</v>
      </c>
      <c r="E772" t="str">
        <f t="shared" si="12"/>
        <v xml:space="preserve"> </v>
      </c>
    </row>
    <row r="773" spans="1:5">
      <c r="A773" s="11" t="s">
        <v>959</v>
      </c>
      <c r="B773" s="12" t="s">
        <v>3391</v>
      </c>
      <c r="C773" s="13"/>
      <c r="D773" s="12" t="s">
        <v>3392</v>
      </c>
      <c r="E773" t="str">
        <f t="shared" si="12"/>
        <v xml:space="preserve"> </v>
      </c>
    </row>
    <row r="774" spans="1:5">
      <c r="A774" s="7" t="s">
        <v>960</v>
      </c>
      <c r="B774" s="8" t="s">
        <v>3391</v>
      </c>
      <c r="C774" s="9"/>
      <c r="D774" s="8" t="s">
        <v>3392</v>
      </c>
      <c r="E774" t="str">
        <f t="shared" si="12"/>
        <v xml:space="preserve"> </v>
      </c>
    </row>
    <row r="775" spans="1:5">
      <c r="A775" s="11" t="s">
        <v>961</v>
      </c>
      <c r="B775" s="12" t="s">
        <v>3391</v>
      </c>
      <c r="C775" s="13"/>
      <c r="D775" s="12" t="s">
        <v>3392</v>
      </c>
      <c r="E775" t="str">
        <f t="shared" si="12"/>
        <v xml:space="preserve"> </v>
      </c>
    </row>
    <row r="776" spans="1:5">
      <c r="A776" s="7" t="s">
        <v>962</v>
      </c>
      <c r="B776" s="8" t="s">
        <v>3391</v>
      </c>
      <c r="C776" s="9"/>
      <c r="D776" s="8" t="s">
        <v>3392</v>
      </c>
      <c r="E776" t="str">
        <f t="shared" si="12"/>
        <v xml:space="preserve"> </v>
      </c>
    </row>
    <row r="777" spans="1:5">
      <c r="A777" s="11" t="s">
        <v>963</v>
      </c>
      <c r="B777" s="12" t="s">
        <v>3391</v>
      </c>
      <c r="C777" s="13"/>
      <c r="D777" s="12" t="s">
        <v>3392</v>
      </c>
      <c r="E777" t="str">
        <f t="shared" si="12"/>
        <v xml:space="preserve"> </v>
      </c>
    </row>
    <row r="778" spans="1:5">
      <c r="A778" s="7" t="s">
        <v>964</v>
      </c>
      <c r="B778" s="8" t="s">
        <v>3391</v>
      </c>
      <c r="C778" s="9"/>
      <c r="D778" s="8" t="s">
        <v>3392</v>
      </c>
      <c r="E778" t="str">
        <f t="shared" si="12"/>
        <v xml:space="preserve"> </v>
      </c>
    </row>
    <row r="779" spans="1:5">
      <c r="A779" s="11" t="s">
        <v>965</v>
      </c>
      <c r="B779" s="12" t="s">
        <v>3391</v>
      </c>
      <c r="C779" s="13"/>
      <c r="D779" s="12" t="s">
        <v>3392</v>
      </c>
      <c r="E779" t="str">
        <f t="shared" si="12"/>
        <v xml:space="preserve"> </v>
      </c>
    </row>
    <row r="780" spans="1:5">
      <c r="A780" s="7" t="s">
        <v>966</v>
      </c>
      <c r="B780" s="8" t="s">
        <v>3391</v>
      </c>
      <c r="C780" s="9"/>
      <c r="D780" s="8" t="s">
        <v>3392</v>
      </c>
      <c r="E780" t="str">
        <f t="shared" si="12"/>
        <v xml:space="preserve"> </v>
      </c>
    </row>
    <row r="781" spans="1:5">
      <c r="A781" s="11" t="s">
        <v>967</v>
      </c>
      <c r="B781" s="12" t="s">
        <v>3391</v>
      </c>
      <c r="C781" s="13"/>
      <c r="D781" s="12" t="s">
        <v>3392</v>
      </c>
      <c r="E781" t="str">
        <f t="shared" si="12"/>
        <v xml:space="preserve"> </v>
      </c>
    </row>
    <row r="782" spans="1:5">
      <c r="A782" s="7" t="s">
        <v>968</v>
      </c>
      <c r="B782" s="8" t="s">
        <v>3391</v>
      </c>
      <c r="C782" s="9"/>
      <c r="D782" s="8" t="s">
        <v>3392</v>
      </c>
      <c r="E782" t="str">
        <f t="shared" si="12"/>
        <v xml:space="preserve"> </v>
      </c>
    </row>
    <row r="783" spans="1:5">
      <c r="A783" s="11" t="s">
        <v>969</v>
      </c>
      <c r="B783" s="12" t="s">
        <v>3391</v>
      </c>
      <c r="C783" s="13"/>
      <c r="D783" s="12" t="s">
        <v>3392</v>
      </c>
      <c r="E783" t="str">
        <f t="shared" si="12"/>
        <v xml:space="preserve"> </v>
      </c>
    </row>
    <row r="784" spans="1:5">
      <c r="A784" s="7" t="s">
        <v>970</v>
      </c>
      <c r="B784" s="8" t="s">
        <v>3391</v>
      </c>
      <c r="C784" s="9"/>
      <c r="D784" s="8" t="s">
        <v>3392</v>
      </c>
      <c r="E784" t="str">
        <f t="shared" si="12"/>
        <v xml:space="preserve"> </v>
      </c>
    </row>
    <row r="785" spans="1:5">
      <c r="A785" s="11" t="s">
        <v>971</v>
      </c>
      <c r="B785" s="12" t="s">
        <v>3391</v>
      </c>
      <c r="C785" s="13"/>
      <c r="D785" s="12" t="s">
        <v>3392</v>
      </c>
      <c r="E785" t="str">
        <f t="shared" si="12"/>
        <v xml:space="preserve"> </v>
      </c>
    </row>
    <row r="786" spans="1:5">
      <c r="A786" s="7" t="s">
        <v>972</v>
      </c>
      <c r="B786" s="8" t="s">
        <v>3391</v>
      </c>
      <c r="C786" s="9"/>
      <c r="D786" s="8" t="s">
        <v>3392</v>
      </c>
      <c r="E786" t="str">
        <f t="shared" si="12"/>
        <v xml:space="preserve"> </v>
      </c>
    </row>
    <row r="787" spans="1:5">
      <c r="A787" s="11" t="s">
        <v>973</v>
      </c>
      <c r="B787" s="12" t="s">
        <v>3393</v>
      </c>
      <c r="C787" s="13">
        <v>44898</v>
      </c>
      <c r="D787" s="12" t="s">
        <v>3396</v>
      </c>
      <c r="E787" t="str">
        <f t="shared" si="12"/>
        <v>Manager Issues</v>
      </c>
    </row>
    <row r="788" spans="1:5">
      <c r="A788" s="7" t="s">
        <v>974</v>
      </c>
      <c r="B788" s="8" t="s">
        <v>3391</v>
      </c>
      <c r="C788" s="9"/>
      <c r="D788" s="8" t="s">
        <v>3392</v>
      </c>
      <c r="E788" t="str">
        <f t="shared" si="12"/>
        <v xml:space="preserve"> </v>
      </c>
    </row>
    <row r="789" spans="1:5">
      <c r="A789" s="11" t="s">
        <v>975</v>
      </c>
      <c r="B789" s="12" t="s">
        <v>3391</v>
      </c>
      <c r="C789" s="13"/>
      <c r="D789" s="12" t="s">
        <v>3392</v>
      </c>
      <c r="E789" t="str">
        <f t="shared" si="12"/>
        <v xml:space="preserve"> </v>
      </c>
    </row>
    <row r="790" spans="1:5">
      <c r="A790" s="7" t="s">
        <v>976</v>
      </c>
      <c r="B790" s="8" t="s">
        <v>3391</v>
      </c>
      <c r="C790" s="9"/>
      <c r="D790" s="8" t="s">
        <v>3392</v>
      </c>
      <c r="E790" t="str">
        <f t="shared" si="12"/>
        <v xml:space="preserve"> </v>
      </c>
    </row>
    <row r="791" spans="1:5">
      <c r="A791" s="11" t="s">
        <v>977</v>
      </c>
      <c r="B791" s="12" t="s">
        <v>3391</v>
      </c>
      <c r="C791" s="13"/>
      <c r="D791" s="12" t="s">
        <v>3392</v>
      </c>
      <c r="E791" t="str">
        <f t="shared" si="12"/>
        <v xml:space="preserve"> </v>
      </c>
    </row>
    <row r="792" spans="1:5">
      <c r="A792" s="7" t="s">
        <v>978</v>
      </c>
      <c r="B792" s="8" t="s">
        <v>3391</v>
      </c>
      <c r="C792" s="9"/>
      <c r="D792" s="8" t="s">
        <v>3392</v>
      </c>
      <c r="E792" t="str">
        <f t="shared" si="12"/>
        <v xml:space="preserve"> </v>
      </c>
    </row>
    <row r="793" spans="1:5">
      <c r="A793" s="11" t="s">
        <v>979</v>
      </c>
      <c r="B793" s="12" t="s">
        <v>3391</v>
      </c>
      <c r="C793" s="13"/>
      <c r="D793" s="12" t="s">
        <v>3392</v>
      </c>
      <c r="E793" t="str">
        <f t="shared" si="12"/>
        <v xml:space="preserve"> </v>
      </c>
    </row>
    <row r="794" spans="1:5">
      <c r="A794" s="7" t="s">
        <v>980</v>
      </c>
      <c r="B794" s="8" t="s">
        <v>3391</v>
      </c>
      <c r="C794" s="9"/>
      <c r="D794" s="8" t="s">
        <v>3392</v>
      </c>
      <c r="E794" t="str">
        <f t="shared" si="12"/>
        <v xml:space="preserve"> </v>
      </c>
    </row>
    <row r="795" spans="1:5">
      <c r="A795" s="11" t="s">
        <v>981</v>
      </c>
      <c r="B795" s="12" t="s">
        <v>3391</v>
      </c>
      <c r="C795" s="13"/>
      <c r="D795" s="12" t="s">
        <v>3392</v>
      </c>
      <c r="E795" t="str">
        <f t="shared" si="12"/>
        <v xml:space="preserve"> </v>
      </c>
    </row>
    <row r="796" spans="1:5">
      <c r="A796" s="7" t="s">
        <v>982</v>
      </c>
      <c r="B796" s="8" t="s">
        <v>3391</v>
      </c>
      <c r="C796" s="9"/>
      <c r="D796" s="8" t="s">
        <v>3392</v>
      </c>
      <c r="E796" t="str">
        <f t="shared" si="12"/>
        <v xml:space="preserve"> </v>
      </c>
    </row>
    <row r="797" spans="1:5">
      <c r="A797" s="11" t="s">
        <v>983</v>
      </c>
      <c r="B797" s="12" t="s">
        <v>3391</v>
      </c>
      <c r="C797" s="13"/>
      <c r="D797" s="12" t="s">
        <v>3392</v>
      </c>
      <c r="E797" t="str">
        <f t="shared" si="12"/>
        <v xml:space="preserve"> </v>
      </c>
    </row>
    <row r="798" spans="1:5">
      <c r="A798" s="7" t="s">
        <v>984</v>
      </c>
      <c r="B798" s="8" t="s">
        <v>3391</v>
      </c>
      <c r="C798" s="9"/>
      <c r="D798" s="8" t="s">
        <v>3392</v>
      </c>
      <c r="E798" t="str">
        <f t="shared" si="12"/>
        <v xml:space="preserve"> </v>
      </c>
    </row>
    <row r="799" spans="1:5">
      <c r="A799" s="11" t="s">
        <v>985</v>
      </c>
      <c r="B799" s="12" t="s">
        <v>3391</v>
      </c>
      <c r="C799" s="13"/>
      <c r="D799" s="12" t="s">
        <v>3392</v>
      </c>
      <c r="E799" t="str">
        <f t="shared" si="12"/>
        <v xml:space="preserve"> </v>
      </c>
    </row>
    <row r="800" spans="1:5">
      <c r="A800" s="7" t="s">
        <v>986</v>
      </c>
      <c r="B800" s="8" t="s">
        <v>3391</v>
      </c>
      <c r="C800" s="9"/>
      <c r="D800" s="8" t="s">
        <v>3392</v>
      </c>
      <c r="E800" t="str">
        <f t="shared" si="12"/>
        <v xml:space="preserve"> </v>
      </c>
    </row>
    <row r="801" spans="1:5">
      <c r="A801" s="11" t="s">
        <v>987</v>
      </c>
      <c r="B801" s="12" t="s">
        <v>3391</v>
      </c>
      <c r="C801" s="13"/>
      <c r="D801" s="12" t="s">
        <v>3392</v>
      </c>
      <c r="E801" t="str">
        <f t="shared" si="12"/>
        <v xml:space="preserve"> </v>
      </c>
    </row>
    <row r="802" spans="1:5">
      <c r="A802" s="7" t="s">
        <v>988</v>
      </c>
      <c r="B802" s="8" t="s">
        <v>3391</v>
      </c>
      <c r="C802" s="9"/>
      <c r="D802" s="8" t="s">
        <v>3392</v>
      </c>
      <c r="E802" t="str">
        <f t="shared" si="12"/>
        <v xml:space="preserve"> </v>
      </c>
    </row>
    <row r="803" spans="1:5">
      <c r="A803" s="11" t="s">
        <v>989</v>
      </c>
      <c r="B803" s="12" t="s">
        <v>3393</v>
      </c>
      <c r="C803" s="13">
        <v>43653</v>
      </c>
      <c r="D803" s="12" t="s">
        <v>3396</v>
      </c>
      <c r="E803" t="str">
        <f t="shared" si="12"/>
        <v>Manager Issues</v>
      </c>
    </row>
    <row r="804" spans="1:5">
      <c r="A804" s="7" t="s">
        <v>990</v>
      </c>
      <c r="B804" s="8" t="s">
        <v>3393</v>
      </c>
      <c r="C804" s="9">
        <v>44312</v>
      </c>
      <c r="D804" s="8" t="s">
        <v>3394</v>
      </c>
      <c r="E804" t="str">
        <f t="shared" si="12"/>
        <v>Career Stagnation</v>
      </c>
    </row>
    <row r="805" spans="1:5">
      <c r="A805" s="11" t="s">
        <v>991</v>
      </c>
      <c r="B805" s="12" t="s">
        <v>3391</v>
      </c>
      <c r="C805" s="13"/>
      <c r="D805" s="12" t="s">
        <v>3392</v>
      </c>
      <c r="E805" t="str">
        <f t="shared" si="12"/>
        <v xml:space="preserve"> </v>
      </c>
    </row>
    <row r="806" spans="1:5">
      <c r="A806" s="7" t="s">
        <v>992</v>
      </c>
      <c r="B806" s="8" t="s">
        <v>3393</v>
      </c>
      <c r="C806" s="9">
        <v>43956</v>
      </c>
      <c r="D806" s="8" t="s">
        <v>3397</v>
      </c>
      <c r="E806" t="str">
        <f t="shared" si="12"/>
        <v>Better Pay</v>
      </c>
    </row>
    <row r="807" spans="1:5">
      <c r="A807" s="11" t="s">
        <v>993</v>
      </c>
      <c r="B807" s="12" t="s">
        <v>3391</v>
      </c>
      <c r="C807" s="13"/>
      <c r="D807" s="12" t="s">
        <v>3392</v>
      </c>
      <c r="E807" t="str">
        <f t="shared" si="12"/>
        <v xml:space="preserve"> </v>
      </c>
    </row>
    <row r="808" spans="1:5">
      <c r="A808" s="7" t="s">
        <v>994</v>
      </c>
      <c r="B808" s="8" t="s">
        <v>3391</v>
      </c>
      <c r="C808" s="9"/>
      <c r="D808" s="8" t="s">
        <v>3392</v>
      </c>
      <c r="E808" t="str">
        <f t="shared" si="12"/>
        <v xml:space="preserve"> </v>
      </c>
    </row>
    <row r="809" spans="1:5">
      <c r="A809" s="11" t="s">
        <v>995</v>
      </c>
      <c r="B809" s="12" t="s">
        <v>3391</v>
      </c>
      <c r="C809" s="13"/>
      <c r="D809" s="12" t="s">
        <v>3392</v>
      </c>
      <c r="E809" t="str">
        <f t="shared" si="12"/>
        <v xml:space="preserve"> </v>
      </c>
    </row>
    <row r="810" spans="1:5">
      <c r="A810" s="7" t="s">
        <v>996</v>
      </c>
      <c r="B810" s="8" t="s">
        <v>3391</v>
      </c>
      <c r="C810" s="9"/>
      <c r="D810" s="8" t="s">
        <v>3392</v>
      </c>
      <c r="E810" t="str">
        <f t="shared" si="12"/>
        <v xml:space="preserve"> </v>
      </c>
    </row>
    <row r="811" spans="1:5">
      <c r="A811" s="11" t="s">
        <v>997</v>
      </c>
      <c r="B811" s="12" t="s">
        <v>3393</v>
      </c>
      <c r="C811" s="13">
        <v>45275</v>
      </c>
      <c r="D811" s="12" t="s">
        <v>3395</v>
      </c>
      <c r="E811" t="str">
        <f t="shared" si="12"/>
        <v>Work-Life Balance</v>
      </c>
    </row>
    <row r="812" spans="1:5">
      <c r="A812" s="7" t="s">
        <v>998</v>
      </c>
      <c r="B812" s="8" t="s">
        <v>3391</v>
      </c>
      <c r="C812" s="9"/>
      <c r="D812" s="8" t="s">
        <v>3392</v>
      </c>
      <c r="E812" t="str">
        <f t="shared" si="12"/>
        <v xml:space="preserve"> </v>
      </c>
    </row>
    <row r="813" spans="1:5">
      <c r="A813" s="11" t="s">
        <v>999</v>
      </c>
      <c r="B813" s="12" t="s">
        <v>3393</v>
      </c>
      <c r="C813" s="13">
        <v>44508</v>
      </c>
      <c r="D813" s="12" t="s">
        <v>3397</v>
      </c>
      <c r="E813" t="str">
        <f t="shared" si="12"/>
        <v>Better Pay</v>
      </c>
    </row>
    <row r="814" spans="1:5">
      <c r="A814" s="7" t="s">
        <v>1000</v>
      </c>
      <c r="B814" s="8" t="s">
        <v>3391</v>
      </c>
      <c r="C814" s="9"/>
      <c r="D814" s="8" t="s">
        <v>3392</v>
      </c>
      <c r="E814" t="str">
        <f t="shared" si="12"/>
        <v xml:space="preserve"> </v>
      </c>
    </row>
    <row r="815" spans="1:5">
      <c r="A815" s="11" t="s">
        <v>1001</v>
      </c>
      <c r="B815" s="12" t="s">
        <v>3391</v>
      </c>
      <c r="C815" s="13"/>
      <c r="D815" s="12" t="s">
        <v>3392</v>
      </c>
      <c r="E815" t="str">
        <f t="shared" si="12"/>
        <v xml:space="preserve"> </v>
      </c>
    </row>
    <row r="816" spans="1:5">
      <c r="A816" s="7" t="s">
        <v>1002</v>
      </c>
      <c r="B816" s="8" t="s">
        <v>3393</v>
      </c>
      <c r="C816" s="9">
        <v>45373</v>
      </c>
      <c r="D816" s="8" t="s">
        <v>3396</v>
      </c>
      <c r="E816" t="str">
        <f t="shared" si="12"/>
        <v>Manager Issues</v>
      </c>
    </row>
    <row r="817" spans="1:5">
      <c r="A817" s="11" t="s">
        <v>1003</v>
      </c>
      <c r="B817" s="12" t="s">
        <v>3393</v>
      </c>
      <c r="C817" s="13">
        <v>46572</v>
      </c>
      <c r="D817" s="12" t="s">
        <v>3396</v>
      </c>
      <c r="E817" t="str">
        <f t="shared" si="12"/>
        <v>Manager Issues</v>
      </c>
    </row>
    <row r="818" spans="1:5">
      <c r="A818" s="7" t="s">
        <v>1004</v>
      </c>
      <c r="B818" s="8" t="s">
        <v>3391</v>
      </c>
      <c r="C818" s="9"/>
      <c r="D818" s="8" t="s">
        <v>3392</v>
      </c>
      <c r="E818" t="str">
        <f t="shared" si="12"/>
        <v xml:space="preserve"> </v>
      </c>
    </row>
    <row r="819" spans="1:5">
      <c r="A819" s="11" t="s">
        <v>1005</v>
      </c>
      <c r="B819" s="12" t="s">
        <v>3391</v>
      </c>
      <c r="C819" s="13"/>
      <c r="D819" s="12" t="s">
        <v>3392</v>
      </c>
      <c r="E819" t="str">
        <f t="shared" si="12"/>
        <v xml:space="preserve"> </v>
      </c>
    </row>
    <row r="820" spans="1:5">
      <c r="A820" s="7" t="s">
        <v>1006</v>
      </c>
      <c r="B820" s="8" t="s">
        <v>3391</v>
      </c>
      <c r="C820" s="9"/>
      <c r="D820" s="8" t="s">
        <v>3392</v>
      </c>
      <c r="E820" t="str">
        <f t="shared" si="12"/>
        <v xml:space="preserve"> </v>
      </c>
    </row>
    <row r="821" spans="1:5">
      <c r="A821" s="11" t="s">
        <v>1007</v>
      </c>
      <c r="B821" s="12" t="s">
        <v>3391</v>
      </c>
      <c r="C821" s="13"/>
      <c r="D821" s="12" t="s">
        <v>3392</v>
      </c>
      <c r="E821" t="str">
        <f t="shared" si="12"/>
        <v xml:space="preserve"> </v>
      </c>
    </row>
    <row r="822" spans="1:5">
      <c r="A822" s="7" t="s">
        <v>1008</v>
      </c>
      <c r="B822" s="8" t="s">
        <v>3393</v>
      </c>
      <c r="C822" s="9">
        <v>46565</v>
      </c>
      <c r="D822" s="8" t="s">
        <v>3396</v>
      </c>
      <c r="E822" t="str">
        <f t="shared" si="12"/>
        <v>Manager Issues</v>
      </c>
    </row>
    <row r="823" spans="1:5">
      <c r="A823" s="11" t="s">
        <v>1009</v>
      </c>
      <c r="B823" s="12" t="s">
        <v>3391</v>
      </c>
      <c r="C823" s="13"/>
      <c r="D823" s="12" t="s">
        <v>3392</v>
      </c>
      <c r="E823" t="str">
        <f t="shared" si="12"/>
        <v xml:space="preserve"> </v>
      </c>
    </row>
    <row r="824" spans="1:5">
      <c r="A824" s="7" t="s">
        <v>1010</v>
      </c>
      <c r="B824" s="8" t="s">
        <v>3391</v>
      </c>
      <c r="C824" s="9"/>
      <c r="D824" s="8" t="s">
        <v>3392</v>
      </c>
      <c r="E824" t="str">
        <f t="shared" si="12"/>
        <v xml:space="preserve"> </v>
      </c>
    </row>
    <row r="825" spans="1:5">
      <c r="A825" s="11" t="s">
        <v>1011</v>
      </c>
      <c r="B825" s="12" t="s">
        <v>3391</v>
      </c>
      <c r="C825" s="13"/>
      <c r="D825" s="12" t="s">
        <v>3392</v>
      </c>
      <c r="E825" t="str">
        <f t="shared" si="12"/>
        <v xml:space="preserve"> </v>
      </c>
    </row>
    <row r="826" spans="1:5">
      <c r="A826" s="7" t="s">
        <v>1012</v>
      </c>
      <c r="B826" s="8" t="s">
        <v>3393</v>
      </c>
      <c r="C826" s="9">
        <v>44965</v>
      </c>
      <c r="D826" s="8" t="s">
        <v>3397</v>
      </c>
      <c r="E826" t="str">
        <f t="shared" si="12"/>
        <v>Better Pay</v>
      </c>
    </row>
    <row r="827" spans="1:5">
      <c r="A827" s="11" t="s">
        <v>1013</v>
      </c>
      <c r="B827" s="12" t="s">
        <v>3393</v>
      </c>
      <c r="C827" s="13">
        <v>44514</v>
      </c>
      <c r="D827" s="12" t="s">
        <v>3397</v>
      </c>
      <c r="E827" t="str">
        <f t="shared" si="12"/>
        <v>Better Pay</v>
      </c>
    </row>
    <row r="828" spans="1:5">
      <c r="A828" s="7" t="s">
        <v>1014</v>
      </c>
      <c r="B828" s="8" t="s">
        <v>3391</v>
      </c>
      <c r="C828" s="9"/>
      <c r="D828" s="8" t="s">
        <v>3392</v>
      </c>
      <c r="E828" t="str">
        <f t="shared" si="12"/>
        <v xml:space="preserve"> </v>
      </c>
    </row>
    <row r="829" spans="1:5">
      <c r="A829" s="11" t="s">
        <v>1015</v>
      </c>
      <c r="B829" s="12" t="s">
        <v>3391</v>
      </c>
      <c r="C829" s="13"/>
      <c r="D829" s="12" t="s">
        <v>3392</v>
      </c>
      <c r="E829" t="str">
        <f t="shared" si="12"/>
        <v xml:space="preserve"> </v>
      </c>
    </row>
    <row r="830" spans="1:5">
      <c r="A830" s="7" t="s">
        <v>1016</v>
      </c>
      <c r="B830" s="8" t="s">
        <v>3391</v>
      </c>
      <c r="C830" s="9"/>
      <c r="D830" s="8" t="s">
        <v>3392</v>
      </c>
      <c r="E830" t="str">
        <f t="shared" si="12"/>
        <v xml:space="preserve"> </v>
      </c>
    </row>
    <row r="831" spans="1:5">
      <c r="A831" s="11" t="s">
        <v>1017</v>
      </c>
      <c r="B831" s="12" t="s">
        <v>3391</v>
      </c>
      <c r="C831" s="13"/>
      <c r="D831" s="12" t="s">
        <v>3392</v>
      </c>
      <c r="E831" t="str">
        <f t="shared" si="12"/>
        <v xml:space="preserve"> </v>
      </c>
    </row>
    <row r="832" spans="1:5">
      <c r="A832" s="7" t="s">
        <v>1018</v>
      </c>
      <c r="B832" s="8" t="s">
        <v>3391</v>
      </c>
      <c r="C832" s="9"/>
      <c r="D832" s="8" t="s">
        <v>3392</v>
      </c>
      <c r="E832" t="str">
        <f t="shared" si="12"/>
        <v xml:space="preserve"> </v>
      </c>
    </row>
    <row r="833" spans="1:5">
      <c r="A833" s="11" t="s">
        <v>1019</v>
      </c>
      <c r="B833" s="12" t="s">
        <v>3391</v>
      </c>
      <c r="C833" s="13"/>
      <c r="D833" s="12" t="s">
        <v>3392</v>
      </c>
      <c r="E833" t="str">
        <f t="shared" si="12"/>
        <v xml:space="preserve"> </v>
      </c>
    </row>
    <row r="834" spans="1:5">
      <c r="A834" s="7" t="s">
        <v>1020</v>
      </c>
      <c r="B834" s="8" t="s">
        <v>3391</v>
      </c>
      <c r="C834" s="9"/>
      <c r="D834" s="8" t="s">
        <v>3392</v>
      </c>
      <c r="E834" t="str">
        <f t="shared" si="12"/>
        <v xml:space="preserve"> </v>
      </c>
    </row>
    <row r="835" spans="1:5">
      <c r="A835" s="11" t="s">
        <v>1021</v>
      </c>
      <c r="B835" s="12" t="s">
        <v>3391</v>
      </c>
      <c r="C835" s="13"/>
      <c r="D835" s="12" t="s">
        <v>3392</v>
      </c>
      <c r="E835" t="str">
        <f t="shared" ref="E835:E898" si="13">IF(B835="No"," ",IF(AND(B835="Yes",D835=" "),"Not Recorded",D835))</f>
        <v xml:space="preserve"> </v>
      </c>
    </row>
    <row r="836" spans="1:5">
      <c r="A836" s="7" t="s">
        <v>1022</v>
      </c>
      <c r="B836" s="8" t="s">
        <v>3391</v>
      </c>
      <c r="C836" s="9"/>
      <c r="D836" s="8" t="s">
        <v>3392</v>
      </c>
      <c r="E836" t="str">
        <f t="shared" si="13"/>
        <v xml:space="preserve"> </v>
      </c>
    </row>
    <row r="837" spans="1:5">
      <c r="A837" s="11" t="s">
        <v>1023</v>
      </c>
      <c r="B837" s="12" t="s">
        <v>3393</v>
      </c>
      <c r="C837" s="13">
        <v>44166</v>
      </c>
      <c r="D837" s="12" t="s">
        <v>3394</v>
      </c>
      <c r="E837" t="str">
        <f t="shared" si="13"/>
        <v>Career Stagnation</v>
      </c>
    </row>
    <row r="838" spans="1:5">
      <c r="A838" s="7" t="s">
        <v>1024</v>
      </c>
      <c r="B838" s="8" t="s">
        <v>3391</v>
      </c>
      <c r="C838" s="9"/>
      <c r="D838" s="8" t="s">
        <v>3392</v>
      </c>
      <c r="E838" t="str">
        <f t="shared" si="13"/>
        <v xml:space="preserve"> </v>
      </c>
    </row>
    <row r="839" spans="1:5">
      <c r="A839" s="11" t="s">
        <v>1025</v>
      </c>
      <c r="B839" s="12" t="s">
        <v>3391</v>
      </c>
      <c r="C839" s="13"/>
      <c r="D839" s="12" t="s">
        <v>3392</v>
      </c>
      <c r="E839" t="str">
        <f t="shared" si="13"/>
        <v xml:space="preserve"> </v>
      </c>
    </row>
    <row r="840" spans="1:5">
      <c r="A840" s="7" t="s">
        <v>1026</v>
      </c>
      <c r="B840" s="8" t="s">
        <v>3391</v>
      </c>
      <c r="C840" s="9"/>
      <c r="D840" s="8" t="s">
        <v>3392</v>
      </c>
      <c r="E840" t="str">
        <f t="shared" si="13"/>
        <v xml:space="preserve"> </v>
      </c>
    </row>
    <row r="841" spans="1:5">
      <c r="A841" s="11" t="s">
        <v>1027</v>
      </c>
      <c r="B841" s="12" t="s">
        <v>3391</v>
      </c>
      <c r="C841" s="13"/>
      <c r="D841" s="12" t="s">
        <v>3392</v>
      </c>
      <c r="E841" t="str">
        <f t="shared" si="13"/>
        <v xml:space="preserve"> </v>
      </c>
    </row>
    <row r="842" spans="1:5">
      <c r="A842" s="7" t="s">
        <v>1028</v>
      </c>
      <c r="B842" s="8" t="s">
        <v>3393</v>
      </c>
      <c r="C842" s="9">
        <v>44098</v>
      </c>
      <c r="D842" s="8" t="s">
        <v>3397</v>
      </c>
      <c r="E842" t="str">
        <f t="shared" si="13"/>
        <v>Better Pay</v>
      </c>
    </row>
    <row r="843" spans="1:5">
      <c r="A843" s="11" t="s">
        <v>1029</v>
      </c>
      <c r="B843" s="12" t="s">
        <v>3393</v>
      </c>
      <c r="C843" s="13">
        <v>46437</v>
      </c>
      <c r="D843" s="12" t="s">
        <v>3396</v>
      </c>
      <c r="E843" t="str">
        <f t="shared" si="13"/>
        <v>Manager Issues</v>
      </c>
    </row>
    <row r="844" spans="1:5">
      <c r="A844" s="7" t="s">
        <v>1030</v>
      </c>
      <c r="B844" s="8" t="s">
        <v>3391</v>
      </c>
      <c r="C844" s="9"/>
      <c r="D844" s="8" t="s">
        <v>3392</v>
      </c>
      <c r="E844" t="str">
        <f t="shared" si="13"/>
        <v xml:space="preserve"> </v>
      </c>
    </row>
    <row r="845" spans="1:5">
      <c r="A845" s="11" t="s">
        <v>1031</v>
      </c>
      <c r="B845" s="12" t="s">
        <v>3391</v>
      </c>
      <c r="C845" s="13"/>
      <c r="D845" s="12" t="s">
        <v>3392</v>
      </c>
      <c r="E845" t="str">
        <f t="shared" si="13"/>
        <v xml:space="preserve"> </v>
      </c>
    </row>
    <row r="846" spans="1:5">
      <c r="A846" s="7" t="s">
        <v>1032</v>
      </c>
      <c r="B846" s="8" t="s">
        <v>3391</v>
      </c>
      <c r="C846" s="9"/>
      <c r="D846" s="8" t="s">
        <v>3392</v>
      </c>
      <c r="E846" t="str">
        <f t="shared" si="13"/>
        <v xml:space="preserve"> </v>
      </c>
    </row>
    <row r="847" spans="1:5">
      <c r="A847" s="11" t="s">
        <v>1033</v>
      </c>
      <c r="B847" s="12" t="s">
        <v>3391</v>
      </c>
      <c r="C847" s="13"/>
      <c r="D847" s="12" t="s">
        <v>3392</v>
      </c>
      <c r="E847" t="str">
        <f t="shared" si="13"/>
        <v xml:space="preserve"> </v>
      </c>
    </row>
    <row r="848" spans="1:5">
      <c r="A848" s="7" t="s">
        <v>1034</v>
      </c>
      <c r="B848" s="8" t="s">
        <v>3391</v>
      </c>
      <c r="C848" s="9"/>
      <c r="D848" s="8" t="s">
        <v>3392</v>
      </c>
      <c r="E848" t="str">
        <f t="shared" si="13"/>
        <v xml:space="preserve"> </v>
      </c>
    </row>
    <row r="849" spans="1:5">
      <c r="A849" s="11" t="s">
        <v>1035</v>
      </c>
      <c r="B849" s="12" t="s">
        <v>3391</v>
      </c>
      <c r="C849" s="13"/>
      <c r="D849" s="12" t="s">
        <v>3392</v>
      </c>
      <c r="E849" t="str">
        <f t="shared" si="13"/>
        <v xml:space="preserve"> </v>
      </c>
    </row>
    <row r="850" spans="1:5">
      <c r="A850" s="7" t="s">
        <v>1036</v>
      </c>
      <c r="B850" s="8" t="s">
        <v>3391</v>
      </c>
      <c r="C850" s="9"/>
      <c r="D850" s="8" t="s">
        <v>3392</v>
      </c>
      <c r="E850" t="str">
        <f t="shared" si="13"/>
        <v xml:space="preserve"> </v>
      </c>
    </row>
    <row r="851" spans="1:5">
      <c r="A851" s="11" t="s">
        <v>1037</v>
      </c>
      <c r="B851" s="12" t="s">
        <v>3391</v>
      </c>
      <c r="C851" s="13"/>
      <c r="D851" s="12" t="s">
        <v>3392</v>
      </c>
      <c r="E851" t="str">
        <f t="shared" si="13"/>
        <v xml:space="preserve"> </v>
      </c>
    </row>
    <row r="852" spans="1:5">
      <c r="A852" s="7" t="s">
        <v>1038</v>
      </c>
      <c r="B852" s="8" t="s">
        <v>3391</v>
      </c>
      <c r="C852" s="9"/>
      <c r="D852" s="8" t="s">
        <v>3392</v>
      </c>
      <c r="E852" t="str">
        <f t="shared" si="13"/>
        <v xml:space="preserve"> </v>
      </c>
    </row>
    <row r="853" spans="1:5">
      <c r="A853" s="11" t="s">
        <v>1039</v>
      </c>
      <c r="B853" s="12" t="s">
        <v>3391</v>
      </c>
      <c r="C853" s="13"/>
      <c r="D853" s="12" t="s">
        <v>3392</v>
      </c>
      <c r="E853" t="str">
        <f t="shared" si="13"/>
        <v xml:space="preserve"> </v>
      </c>
    </row>
    <row r="854" spans="1:5">
      <c r="A854" s="7" t="s">
        <v>1040</v>
      </c>
      <c r="B854" s="8" t="s">
        <v>3391</v>
      </c>
      <c r="C854" s="9"/>
      <c r="D854" s="8" t="s">
        <v>3392</v>
      </c>
      <c r="E854" t="str">
        <f t="shared" si="13"/>
        <v xml:space="preserve"> </v>
      </c>
    </row>
    <row r="855" spans="1:5">
      <c r="A855" s="11" t="s">
        <v>1041</v>
      </c>
      <c r="B855" s="12" t="s">
        <v>3391</v>
      </c>
      <c r="C855" s="13"/>
      <c r="D855" s="12" t="s">
        <v>3392</v>
      </c>
      <c r="E855" t="str">
        <f t="shared" si="13"/>
        <v xml:space="preserve"> </v>
      </c>
    </row>
    <row r="856" spans="1:5">
      <c r="A856" s="7" t="s">
        <v>1042</v>
      </c>
      <c r="B856" s="8" t="s">
        <v>3391</v>
      </c>
      <c r="C856" s="9"/>
      <c r="D856" s="8" t="s">
        <v>3392</v>
      </c>
      <c r="E856" t="str">
        <f t="shared" si="13"/>
        <v xml:space="preserve"> </v>
      </c>
    </row>
    <row r="857" spans="1:5">
      <c r="A857" s="11" t="s">
        <v>1043</v>
      </c>
      <c r="B857" s="12" t="s">
        <v>3391</v>
      </c>
      <c r="C857" s="13"/>
      <c r="D857" s="12" t="s">
        <v>3392</v>
      </c>
      <c r="E857" t="str">
        <f t="shared" si="13"/>
        <v xml:space="preserve"> </v>
      </c>
    </row>
    <row r="858" spans="1:5">
      <c r="A858" s="7" t="s">
        <v>1044</v>
      </c>
      <c r="B858" s="8" t="s">
        <v>3391</v>
      </c>
      <c r="C858" s="9"/>
      <c r="D858" s="8" t="s">
        <v>3392</v>
      </c>
      <c r="E858" t="str">
        <f t="shared" si="13"/>
        <v xml:space="preserve"> </v>
      </c>
    </row>
    <row r="859" spans="1:5">
      <c r="A859" s="11" t="s">
        <v>1045</v>
      </c>
      <c r="B859" s="12" t="s">
        <v>3391</v>
      </c>
      <c r="C859" s="13"/>
      <c r="D859" s="12" t="s">
        <v>3392</v>
      </c>
      <c r="E859" t="str">
        <f t="shared" si="13"/>
        <v xml:space="preserve"> </v>
      </c>
    </row>
    <row r="860" spans="1:5">
      <c r="A860" s="7" t="s">
        <v>1046</v>
      </c>
      <c r="B860" s="8" t="s">
        <v>3391</v>
      </c>
      <c r="C860" s="9"/>
      <c r="D860" s="8" t="s">
        <v>3392</v>
      </c>
      <c r="E860" t="str">
        <f t="shared" si="13"/>
        <v xml:space="preserve"> </v>
      </c>
    </row>
    <row r="861" spans="1:5">
      <c r="A861" s="11" t="s">
        <v>1047</v>
      </c>
      <c r="B861" s="12" t="s">
        <v>3393</v>
      </c>
      <c r="C861" s="13">
        <v>43464</v>
      </c>
      <c r="D861" s="12" t="s">
        <v>3397</v>
      </c>
      <c r="E861" t="str">
        <f t="shared" si="13"/>
        <v>Better Pay</v>
      </c>
    </row>
    <row r="862" spans="1:5">
      <c r="A862" s="7" t="s">
        <v>1048</v>
      </c>
      <c r="B862" s="8" t="s">
        <v>3393</v>
      </c>
      <c r="C862" s="9">
        <v>43247</v>
      </c>
      <c r="D862" s="8" t="s">
        <v>3397</v>
      </c>
      <c r="E862" t="str">
        <f t="shared" si="13"/>
        <v>Better Pay</v>
      </c>
    </row>
    <row r="863" spans="1:5">
      <c r="A863" s="11" t="s">
        <v>1049</v>
      </c>
      <c r="B863" s="12" t="s">
        <v>3391</v>
      </c>
      <c r="C863" s="13"/>
      <c r="D863" s="12" t="s">
        <v>3392</v>
      </c>
      <c r="E863" t="str">
        <f t="shared" si="13"/>
        <v xml:space="preserve"> </v>
      </c>
    </row>
    <row r="864" spans="1:5">
      <c r="A864" s="7" t="s">
        <v>1050</v>
      </c>
      <c r="B864" s="8" t="s">
        <v>3393</v>
      </c>
      <c r="C864" s="9">
        <v>46022</v>
      </c>
      <c r="D864" s="8" t="s">
        <v>3396</v>
      </c>
      <c r="E864" t="str">
        <f t="shared" si="13"/>
        <v>Manager Issues</v>
      </c>
    </row>
    <row r="865" spans="1:5">
      <c r="A865" s="11" t="s">
        <v>1051</v>
      </c>
      <c r="B865" s="12" t="s">
        <v>3391</v>
      </c>
      <c r="C865" s="13"/>
      <c r="D865" s="12" t="s">
        <v>3392</v>
      </c>
      <c r="E865" t="str">
        <f t="shared" si="13"/>
        <v xml:space="preserve"> </v>
      </c>
    </row>
    <row r="866" spans="1:5">
      <c r="A866" s="7" t="s">
        <v>1052</v>
      </c>
      <c r="B866" s="8" t="s">
        <v>3391</v>
      </c>
      <c r="C866" s="9"/>
      <c r="D866" s="8" t="s">
        <v>3392</v>
      </c>
      <c r="E866" t="str">
        <f t="shared" si="13"/>
        <v xml:space="preserve"> </v>
      </c>
    </row>
    <row r="867" spans="1:5">
      <c r="A867" s="11" t="s">
        <v>1053</v>
      </c>
      <c r="B867" s="12" t="s">
        <v>3391</v>
      </c>
      <c r="C867" s="13"/>
      <c r="D867" s="12" t="s">
        <v>3392</v>
      </c>
      <c r="E867" t="str">
        <f t="shared" si="13"/>
        <v xml:space="preserve"> </v>
      </c>
    </row>
    <row r="868" spans="1:5">
      <c r="A868" s="7" t="s">
        <v>1054</v>
      </c>
      <c r="B868" s="8" t="s">
        <v>3391</v>
      </c>
      <c r="C868" s="9"/>
      <c r="D868" s="8" t="s">
        <v>3392</v>
      </c>
      <c r="E868" t="str">
        <f t="shared" si="13"/>
        <v xml:space="preserve"> </v>
      </c>
    </row>
    <row r="869" spans="1:5">
      <c r="A869" s="11" t="s">
        <v>1055</v>
      </c>
      <c r="B869" s="12" t="s">
        <v>3393</v>
      </c>
      <c r="C869" s="13">
        <v>45658</v>
      </c>
      <c r="D869" s="12" t="s">
        <v>3395</v>
      </c>
      <c r="E869" t="str">
        <f t="shared" si="13"/>
        <v>Work-Life Balance</v>
      </c>
    </row>
    <row r="870" spans="1:5">
      <c r="A870" s="7" t="s">
        <v>1056</v>
      </c>
      <c r="B870" s="8" t="s">
        <v>3391</v>
      </c>
      <c r="C870" s="9"/>
      <c r="D870" s="8" t="s">
        <v>3392</v>
      </c>
      <c r="E870" t="str">
        <f t="shared" si="13"/>
        <v xml:space="preserve"> </v>
      </c>
    </row>
    <row r="871" spans="1:5">
      <c r="A871" s="11" t="s">
        <v>1057</v>
      </c>
      <c r="B871" s="12" t="s">
        <v>3393</v>
      </c>
      <c r="C871" s="13">
        <v>45463</v>
      </c>
      <c r="D871" s="12" t="s">
        <v>3397</v>
      </c>
      <c r="E871" t="str">
        <f t="shared" si="13"/>
        <v>Better Pay</v>
      </c>
    </row>
    <row r="872" spans="1:5">
      <c r="A872" s="7" t="s">
        <v>1058</v>
      </c>
      <c r="B872" s="8" t="s">
        <v>3391</v>
      </c>
      <c r="C872" s="9"/>
      <c r="D872" s="8" t="s">
        <v>3392</v>
      </c>
      <c r="E872" t="str">
        <f t="shared" si="13"/>
        <v xml:space="preserve"> </v>
      </c>
    </row>
    <row r="873" spans="1:5">
      <c r="A873" s="11" t="s">
        <v>1059</v>
      </c>
      <c r="B873" s="12" t="s">
        <v>3393</v>
      </c>
      <c r="C873" s="13">
        <v>44448</v>
      </c>
      <c r="D873" s="12" t="s">
        <v>3395</v>
      </c>
      <c r="E873" t="str">
        <f t="shared" si="13"/>
        <v>Work-Life Balance</v>
      </c>
    </row>
    <row r="874" spans="1:5">
      <c r="A874" s="7" t="s">
        <v>1060</v>
      </c>
      <c r="B874" s="8" t="s">
        <v>3393</v>
      </c>
      <c r="C874" s="9">
        <v>44256</v>
      </c>
      <c r="D874" s="8" t="s">
        <v>3396</v>
      </c>
      <c r="E874" t="str">
        <f t="shared" si="13"/>
        <v>Manager Issues</v>
      </c>
    </row>
    <row r="875" spans="1:5">
      <c r="A875" s="11" t="s">
        <v>1061</v>
      </c>
      <c r="B875" s="12" t="s">
        <v>3391</v>
      </c>
      <c r="C875" s="13"/>
      <c r="D875" s="12" t="s">
        <v>3392</v>
      </c>
      <c r="E875" t="str">
        <f t="shared" si="13"/>
        <v xml:space="preserve"> </v>
      </c>
    </row>
    <row r="876" spans="1:5">
      <c r="A876" s="7" t="s">
        <v>1062</v>
      </c>
      <c r="B876" s="8" t="s">
        <v>3391</v>
      </c>
      <c r="C876" s="9"/>
      <c r="D876" s="8" t="s">
        <v>3392</v>
      </c>
      <c r="E876" t="str">
        <f t="shared" si="13"/>
        <v xml:space="preserve"> </v>
      </c>
    </row>
    <row r="877" spans="1:5">
      <c r="A877" s="11" t="s">
        <v>1063</v>
      </c>
      <c r="B877" s="12" t="s">
        <v>3391</v>
      </c>
      <c r="C877" s="13"/>
      <c r="D877" s="12" t="s">
        <v>3392</v>
      </c>
      <c r="E877" t="str">
        <f t="shared" si="13"/>
        <v xml:space="preserve"> </v>
      </c>
    </row>
    <row r="878" spans="1:5">
      <c r="A878" s="7" t="s">
        <v>1064</v>
      </c>
      <c r="B878" s="8" t="s">
        <v>3391</v>
      </c>
      <c r="C878" s="9"/>
      <c r="D878" s="8" t="s">
        <v>3392</v>
      </c>
      <c r="E878" t="str">
        <f t="shared" si="13"/>
        <v xml:space="preserve"> </v>
      </c>
    </row>
    <row r="879" spans="1:5">
      <c r="A879" s="11" t="s">
        <v>1065</v>
      </c>
      <c r="B879" s="12" t="s">
        <v>3393</v>
      </c>
      <c r="C879" s="13">
        <v>45910</v>
      </c>
      <c r="D879" s="12" t="s">
        <v>3396</v>
      </c>
      <c r="E879" t="str">
        <f t="shared" si="13"/>
        <v>Manager Issues</v>
      </c>
    </row>
    <row r="880" spans="1:5">
      <c r="A880" s="7" t="s">
        <v>1066</v>
      </c>
      <c r="B880" s="8" t="s">
        <v>3391</v>
      </c>
      <c r="C880" s="9"/>
      <c r="D880" s="8" t="s">
        <v>3392</v>
      </c>
      <c r="E880" t="str">
        <f t="shared" si="13"/>
        <v xml:space="preserve"> </v>
      </c>
    </row>
    <row r="881" spans="1:5">
      <c r="A881" s="11" t="s">
        <v>1067</v>
      </c>
      <c r="B881" s="12" t="s">
        <v>3391</v>
      </c>
      <c r="C881" s="13"/>
      <c r="D881" s="12" t="s">
        <v>3392</v>
      </c>
      <c r="E881" t="str">
        <f t="shared" si="13"/>
        <v xml:space="preserve"> </v>
      </c>
    </row>
    <row r="882" spans="1:5">
      <c r="A882" s="7" t="s">
        <v>1068</v>
      </c>
      <c r="B882" s="8" t="s">
        <v>3391</v>
      </c>
      <c r="C882" s="9"/>
      <c r="D882" s="8" t="s">
        <v>3392</v>
      </c>
      <c r="E882" t="str">
        <f t="shared" si="13"/>
        <v xml:space="preserve"> </v>
      </c>
    </row>
    <row r="883" spans="1:5">
      <c r="A883" s="11" t="s">
        <v>1069</v>
      </c>
      <c r="B883" s="12" t="s">
        <v>3391</v>
      </c>
      <c r="C883" s="13"/>
      <c r="D883" s="12" t="s">
        <v>3392</v>
      </c>
      <c r="E883" t="str">
        <f t="shared" si="13"/>
        <v xml:space="preserve"> </v>
      </c>
    </row>
    <row r="884" spans="1:5">
      <c r="A884" s="7" t="s">
        <v>1070</v>
      </c>
      <c r="B884" s="8" t="s">
        <v>3391</v>
      </c>
      <c r="C884" s="9"/>
      <c r="D884" s="8" t="s">
        <v>3392</v>
      </c>
      <c r="E884" t="str">
        <f t="shared" si="13"/>
        <v xml:space="preserve"> </v>
      </c>
    </row>
    <row r="885" spans="1:5">
      <c r="A885" s="11" t="s">
        <v>1071</v>
      </c>
      <c r="B885" s="12" t="s">
        <v>3391</v>
      </c>
      <c r="C885" s="13"/>
      <c r="D885" s="12" t="s">
        <v>3392</v>
      </c>
      <c r="E885" t="str">
        <f t="shared" si="13"/>
        <v xml:space="preserve"> </v>
      </c>
    </row>
    <row r="886" spans="1:5">
      <c r="A886" s="7" t="s">
        <v>1072</v>
      </c>
      <c r="B886" s="8" t="s">
        <v>3391</v>
      </c>
      <c r="C886" s="9"/>
      <c r="D886" s="8" t="s">
        <v>3392</v>
      </c>
      <c r="E886" t="str">
        <f t="shared" si="13"/>
        <v xml:space="preserve"> </v>
      </c>
    </row>
    <row r="887" spans="1:5">
      <c r="A887" s="11" t="s">
        <v>1073</v>
      </c>
      <c r="B887" s="12" t="s">
        <v>3391</v>
      </c>
      <c r="C887" s="13"/>
      <c r="D887" s="12" t="s">
        <v>3392</v>
      </c>
      <c r="E887" t="str">
        <f t="shared" si="13"/>
        <v xml:space="preserve"> </v>
      </c>
    </row>
    <row r="888" spans="1:5">
      <c r="A888" s="7" t="s">
        <v>1074</v>
      </c>
      <c r="B888" s="8" t="s">
        <v>3391</v>
      </c>
      <c r="C888" s="9"/>
      <c r="D888" s="8" t="s">
        <v>3392</v>
      </c>
      <c r="E888" t="str">
        <f t="shared" si="13"/>
        <v xml:space="preserve"> </v>
      </c>
    </row>
    <row r="889" spans="1:5">
      <c r="A889" s="11" t="s">
        <v>1075</v>
      </c>
      <c r="B889" s="12" t="s">
        <v>3391</v>
      </c>
      <c r="C889" s="13"/>
      <c r="D889" s="12" t="s">
        <v>3392</v>
      </c>
      <c r="E889" t="str">
        <f t="shared" si="13"/>
        <v xml:space="preserve"> </v>
      </c>
    </row>
    <row r="890" spans="1:5">
      <c r="A890" s="7" t="s">
        <v>1076</v>
      </c>
      <c r="B890" s="8" t="s">
        <v>3393</v>
      </c>
      <c r="C890" s="9">
        <v>45626</v>
      </c>
      <c r="D890" s="8" t="s">
        <v>3397</v>
      </c>
      <c r="E890" t="str">
        <f t="shared" si="13"/>
        <v>Better Pay</v>
      </c>
    </row>
    <row r="891" spans="1:5">
      <c r="A891" s="11" t="s">
        <v>1077</v>
      </c>
      <c r="B891" s="12" t="s">
        <v>3391</v>
      </c>
      <c r="C891" s="13"/>
      <c r="D891" s="12" t="s">
        <v>3392</v>
      </c>
      <c r="E891" t="str">
        <f t="shared" si="13"/>
        <v xml:space="preserve"> </v>
      </c>
    </row>
    <row r="892" spans="1:5">
      <c r="A892" s="7" t="s">
        <v>1078</v>
      </c>
      <c r="B892" s="8" t="s">
        <v>3393</v>
      </c>
      <c r="C892" s="9">
        <v>45055</v>
      </c>
      <c r="D892" s="8" t="s">
        <v>3397</v>
      </c>
      <c r="E892" t="str">
        <f t="shared" si="13"/>
        <v>Better Pay</v>
      </c>
    </row>
    <row r="893" spans="1:5">
      <c r="A893" s="11" t="s">
        <v>1079</v>
      </c>
      <c r="B893" s="12" t="s">
        <v>3391</v>
      </c>
      <c r="C893" s="13"/>
      <c r="D893" s="12" t="s">
        <v>3392</v>
      </c>
      <c r="E893" t="str">
        <f t="shared" si="13"/>
        <v xml:space="preserve"> </v>
      </c>
    </row>
    <row r="894" spans="1:5">
      <c r="A894" s="7" t="s">
        <v>1080</v>
      </c>
      <c r="B894" s="8" t="s">
        <v>3391</v>
      </c>
      <c r="C894" s="9"/>
      <c r="D894" s="8" t="s">
        <v>3392</v>
      </c>
      <c r="E894" t="str">
        <f t="shared" si="13"/>
        <v xml:space="preserve"> </v>
      </c>
    </row>
    <row r="895" spans="1:5">
      <c r="A895" s="11" t="s">
        <v>1081</v>
      </c>
      <c r="B895" s="12" t="s">
        <v>3391</v>
      </c>
      <c r="C895" s="13"/>
      <c r="D895" s="12" t="s">
        <v>3392</v>
      </c>
      <c r="E895" t="str">
        <f t="shared" si="13"/>
        <v xml:space="preserve"> </v>
      </c>
    </row>
    <row r="896" spans="1:5">
      <c r="A896" s="7" t="s">
        <v>1082</v>
      </c>
      <c r="B896" s="8" t="s">
        <v>3391</v>
      </c>
      <c r="C896" s="9"/>
      <c r="D896" s="8" t="s">
        <v>3392</v>
      </c>
      <c r="E896" t="str">
        <f t="shared" si="13"/>
        <v xml:space="preserve"> </v>
      </c>
    </row>
    <row r="897" spans="1:5">
      <c r="A897" s="11" t="s">
        <v>1083</v>
      </c>
      <c r="B897" s="12" t="s">
        <v>3391</v>
      </c>
      <c r="C897" s="13"/>
      <c r="D897" s="12" t="s">
        <v>3392</v>
      </c>
      <c r="E897" t="str">
        <f t="shared" si="13"/>
        <v xml:space="preserve"> </v>
      </c>
    </row>
    <row r="898" spans="1:5">
      <c r="A898" s="7" t="s">
        <v>1084</v>
      </c>
      <c r="B898" s="8" t="s">
        <v>3393</v>
      </c>
      <c r="C898" s="9">
        <v>45066</v>
      </c>
      <c r="D898" s="8" t="s">
        <v>3397</v>
      </c>
      <c r="E898" t="str">
        <f t="shared" si="13"/>
        <v>Better Pay</v>
      </c>
    </row>
    <row r="899" spans="1:5">
      <c r="A899" s="11" t="s">
        <v>1085</v>
      </c>
      <c r="B899" s="12" t="s">
        <v>3391</v>
      </c>
      <c r="C899" s="13"/>
      <c r="D899" s="12" t="s">
        <v>3392</v>
      </c>
      <c r="E899" t="str">
        <f t="shared" ref="E899:E962" si="14">IF(B899="No"," ",IF(AND(B899="Yes",D899=" "),"Not Recorded",D899))</f>
        <v xml:space="preserve"> </v>
      </c>
    </row>
    <row r="900" spans="1:5">
      <c r="A900" s="7" t="s">
        <v>1086</v>
      </c>
      <c r="B900" s="8" t="s">
        <v>3391</v>
      </c>
      <c r="C900" s="9"/>
      <c r="D900" s="8" t="s">
        <v>3392</v>
      </c>
      <c r="E900" t="str">
        <f t="shared" si="14"/>
        <v xml:space="preserve"> </v>
      </c>
    </row>
    <row r="901" spans="1:5">
      <c r="A901" s="11" t="s">
        <v>1087</v>
      </c>
      <c r="B901" s="12" t="s">
        <v>3391</v>
      </c>
      <c r="C901" s="13"/>
      <c r="D901" s="12" t="s">
        <v>3392</v>
      </c>
      <c r="E901" t="str">
        <f t="shared" si="14"/>
        <v xml:space="preserve"> </v>
      </c>
    </row>
    <row r="902" spans="1:5">
      <c r="A902" s="7" t="s">
        <v>1088</v>
      </c>
      <c r="B902" s="8" t="s">
        <v>3393</v>
      </c>
      <c r="C902" s="9">
        <v>44509</v>
      </c>
      <c r="D902" s="8" t="s">
        <v>3397</v>
      </c>
      <c r="E902" t="str">
        <f t="shared" si="14"/>
        <v>Better Pay</v>
      </c>
    </row>
    <row r="903" spans="1:5">
      <c r="A903" s="11" t="s">
        <v>1089</v>
      </c>
      <c r="B903" s="12" t="s">
        <v>3393</v>
      </c>
      <c r="C903" s="13">
        <v>46274</v>
      </c>
      <c r="D903" s="12" t="s">
        <v>3394</v>
      </c>
      <c r="E903" t="str">
        <f t="shared" si="14"/>
        <v>Career Stagnation</v>
      </c>
    </row>
    <row r="904" spans="1:5">
      <c r="A904" s="7" t="s">
        <v>1090</v>
      </c>
      <c r="B904" s="8" t="s">
        <v>3393</v>
      </c>
      <c r="C904" s="9">
        <v>46936</v>
      </c>
      <c r="D904" s="8" t="s">
        <v>3394</v>
      </c>
      <c r="E904" t="str">
        <f t="shared" si="14"/>
        <v>Career Stagnation</v>
      </c>
    </row>
    <row r="905" spans="1:5">
      <c r="A905" s="11" t="s">
        <v>1091</v>
      </c>
      <c r="B905" s="12" t="s">
        <v>3391</v>
      </c>
      <c r="C905" s="13"/>
      <c r="D905" s="12" t="s">
        <v>3392</v>
      </c>
      <c r="E905" t="str">
        <f t="shared" si="14"/>
        <v xml:space="preserve"> </v>
      </c>
    </row>
    <row r="906" spans="1:5">
      <c r="A906" s="7" t="s">
        <v>1092</v>
      </c>
      <c r="B906" s="8" t="s">
        <v>3391</v>
      </c>
      <c r="C906" s="9"/>
      <c r="D906" s="8" t="s">
        <v>3392</v>
      </c>
      <c r="E906" t="str">
        <f t="shared" si="14"/>
        <v xml:space="preserve"> </v>
      </c>
    </row>
    <row r="907" spans="1:5">
      <c r="A907" s="11" t="s">
        <v>1093</v>
      </c>
      <c r="B907" s="12" t="s">
        <v>3391</v>
      </c>
      <c r="C907" s="13"/>
      <c r="D907" s="12" t="s">
        <v>3392</v>
      </c>
      <c r="E907" t="str">
        <f t="shared" si="14"/>
        <v xml:space="preserve"> </v>
      </c>
    </row>
    <row r="908" spans="1:5">
      <c r="A908" s="7" t="s">
        <v>1094</v>
      </c>
      <c r="B908" s="8" t="s">
        <v>3391</v>
      </c>
      <c r="C908" s="9"/>
      <c r="D908" s="8" t="s">
        <v>3392</v>
      </c>
      <c r="E908" t="str">
        <f t="shared" si="14"/>
        <v xml:space="preserve"> </v>
      </c>
    </row>
    <row r="909" spans="1:5">
      <c r="A909" s="11" t="s">
        <v>1095</v>
      </c>
      <c r="B909" s="12" t="s">
        <v>3393</v>
      </c>
      <c r="C909" s="13">
        <v>46273</v>
      </c>
      <c r="D909" s="12" t="s">
        <v>3397</v>
      </c>
      <c r="E909" t="str">
        <f t="shared" si="14"/>
        <v>Better Pay</v>
      </c>
    </row>
    <row r="910" spans="1:5">
      <c r="A910" s="7" t="s">
        <v>1096</v>
      </c>
      <c r="B910" s="8" t="s">
        <v>3391</v>
      </c>
      <c r="C910" s="9"/>
      <c r="D910" s="8" t="s">
        <v>3392</v>
      </c>
      <c r="E910" t="str">
        <f t="shared" si="14"/>
        <v xml:space="preserve"> </v>
      </c>
    </row>
    <row r="911" spans="1:5">
      <c r="A911" s="11" t="s">
        <v>1097</v>
      </c>
      <c r="B911" s="12" t="s">
        <v>3391</v>
      </c>
      <c r="C911" s="13"/>
      <c r="D911" s="12" t="s">
        <v>3392</v>
      </c>
      <c r="E911" t="str">
        <f t="shared" si="14"/>
        <v xml:space="preserve"> </v>
      </c>
    </row>
    <row r="912" spans="1:5">
      <c r="A912" s="7" t="s">
        <v>1098</v>
      </c>
      <c r="B912" s="8" t="s">
        <v>3391</v>
      </c>
      <c r="C912" s="9"/>
      <c r="D912" s="8" t="s">
        <v>3392</v>
      </c>
      <c r="E912" t="str">
        <f t="shared" si="14"/>
        <v xml:space="preserve"> </v>
      </c>
    </row>
    <row r="913" spans="1:5">
      <c r="A913" s="11" t="s">
        <v>1099</v>
      </c>
      <c r="B913" s="12" t="s">
        <v>3393</v>
      </c>
      <c r="C913" s="13">
        <v>44464</v>
      </c>
      <c r="D913" s="12" t="s">
        <v>3397</v>
      </c>
      <c r="E913" t="str">
        <f t="shared" si="14"/>
        <v>Better Pay</v>
      </c>
    </row>
    <row r="914" spans="1:5">
      <c r="A914" s="7" t="s">
        <v>1100</v>
      </c>
      <c r="B914" s="8" t="s">
        <v>3391</v>
      </c>
      <c r="C914" s="9"/>
      <c r="D914" s="8" t="s">
        <v>3392</v>
      </c>
      <c r="E914" t="str">
        <f t="shared" si="14"/>
        <v xml:space="preserve"> </v>
      </c>
    </row>
    <row r="915" spans="1:5">
      <c r="A915" s="11" t="s">
        <v>1101</v>
      </c>
      <c r="B915" s="12" t="s">
        <v>3391</v>
      </c>
      <c r="C915" s="13"/>
      <c r="D915" s="12" t="s">
        <v>3392</v>
      </c>
      <c r="E915" t="str">
        <f t="shared" si="14"/>
        <v xml:space="preserve"> </v>
      </c>
    </row>
    <row r="916" spans="1:5">
      <c r="A916" s="7" t="s">
        <v>1102</v>
      </c>
      <c r="B916" s="8" t="s">
        <v>3391</v>
      </c>
      <c r="C916" s="9"/>
      <c r="D916" s="8" t="s">
        <v>3392</v>
      </c>
      <c r="E916" t="str">
        <f t="shared" si="14"/>
        <v xml:space="preserve"> </v>
      </c>
    </row>
    <row r="917" spans="1:5">
      <c r="A917" s="11" t="s">
        <v>1103</v>
      </c>
      <c r="B917" s="12" t="s">
        <v>3391</v>
      </c>
      <c r="C917" s="13"/>
      <c r="D917" s="12" t="s">
        <v>3392</v>
      </c>
      <c r="E917" t="str">
        <f t="shared" si="14"/>
        <v xml:space="preserve"> </v>
      </c>
    </row>
    <row r="918" spans="1:5">
      <c r="A918" s="7" t="s">
        <v>1104</v>
      </c>
      <c r="B918" s="8" t="s">
        <v>3391</v>
      </c>
      <c r="C918" s="9"/>
      <c r="D918" s="8" t="s">
        <v>3392</v>
      </c>
      <c r="E918" t="str">
        <f t="shared" si="14"/>
        <v xml:space="preserve"> </v>
      </c>
    </row>
    <row r="919" spans="1:5">
      <c r="A919" s="11" t="s">
        <v>1105</v>
      </c>
      <c r="B919" s="12" t="s">
        <v>3393</v>
      </c>
      <c r="C919" s="13">
        <v>45795</v>
      </c>
      <c r="D919" s="12" t="s">
        <v>3396</v>
      </c>
      <c r="E919" t="str">
        <f t="shared" si="14"/>
        <v>Manager Issues</v>
      </c>
    </row>
    <row r="920" spans="1:5">
      <c r="A920" s="7" t="s">
        <v>1106</v>
      </c>
      <c r="B920" s="8" t="s">
        <v>3391</v>
      </c>
      <c r="C920" s="9"/>
      <c r="D920" s="8" t="s">
        <v>3392</v>
      </c>
      <c r="E920" t="str">
        <f t="shared" si="14"/>
        <v xml:space="preserve"> </v>
      </c>
    </row>
    <row r="921" spans="1:5">
      <c r="A921" s="11" t="s">
        <v>1107</v>
      </c>
      <c r="B921" s="12" t="s">
        <v>3393</v>
      </c>
      <c r="C921" s="13">
        <v>45376</v>
      </c>
      <c r="D921" s="12" t="s">
        <v>3394</v>
      </c>
      <c r="E921" t="str">
        <f t="shared" si="14"/>
        <v>Career Stagnation</v>
      </c>
    </row>
    <row r="922" spans="1:5">
      <c r="A922" s="7" t="s">
        <v>1108</v>
      </c>
      <c r="B922" s="8" t="s">
        <v>3391</v>
      </c>
      <c r="C922" s="9"/>
      <c r="D922" s="8" t="s">
        <v>3392</v>
      </c>
      <c r="E922" t="str">
        <f t="shared" si="14"/>
        <v xml:space="preserve"> </v>
      </c>
    </row>
    <row r="923" spans="1:5">
      <c r="A923" s="11" t="s">
        <v>1109</v>
      </c>
      <c r="B923" s="12" t="s">
        <v>3391</v>
      </c>
      <c r="C923" s="13"/>
      <c r="D923" s="12" t="s">
        <v>3392</v>
      </c>
      <c r="E923" t="str">
        <f t="shared" si="14"/>
        <v xml:space="preserve"> </v>
      </c>
    </row>
    <row r="924" spans="1:5">
      <c r="A924" s="7" t="s">
        <v>1110</v>
      </c>
      <c r="B924" s="8" t="s">
        <v>3391</v>
      </c>
      <c r="C924" s="9"/>
      <c r="D924" s="8" t="s">
        <v>3392</v>
      </c>
      <c r="E924" t="str">
        <f t="shared" si="14"/>
        <v xml:space="preserve"> </v>
      </c>
    </row>
    <row r="925" spans="1:5">
      <c r="A925" s="11" t="s">
        <v>1111</v>
      </c>
      <c r="B925" s="12" t="s">
        <v>3391</v>
      </c>
      <c r="C925" s="13"/>
      <c r="D925" s="12" t="s">
        <v>3392</v>
      </c>
      <c r="E925" t="str">
        <f t="shared" si="14"/>
        <v xml:space="preserve"> </v>
      </c>
    </row>
    <row r="926" spans="1:5">
      <c r="A926" s="7" t="s">
        <v>1112</v>
      </c>
      <c r="B926" s="8" t="s">
        <v>3391</v>
      </c>
      <c r="C926" s="9"/>
      <c r="D926" s="8" t="s">
        <v>3392</v>
      </c>
      <c r="E926" t="str">
        <f t="shared" si="14"/>
        <v xml:space="preserve"> </v>
      </c>
    </row>
    <row r="927" spans="1:5">
      <c r="A927" s="11" t="s">
        <v>1113</v>
      </c>
      <c r="B927" s="12" t="s">
        <v>3393</v>
      </c>
      <c r="C927" s="13">
        <v>46227</v>
      </c>
      <c r="D927" s="12" t="s">
        <v>3397</v>
      </c>
      <c r="E927" t="str">
        <f t="shared" si="14"/>
        <v>Better Pay</v>
      </c>
    </row>
    <row r="928" spans="1:5">
      <c r="A928" s="7" t="s">
        <v>1114</v>
      </c>
      <c r="B928" s="8" t="s">
        <v>3391</v>
      </c>
      <c r="C928" s="9"/>
      <c r="D928" s="8" t="s">
        <v>3392</v>
      </c>
      <c r="E928" t="str">
        <f t="shared" si="14"/>
        <v xml:space="preserve"> </v>
      </c>
    </row>
    <row r="929" spans="1:5">
      <c r="A929" s="11" t="s">
        <v>1115</v>
      </c>
      <c r="B929" s="12" t="s">
        <v>3391</v>
      </c>
      <c r="C929" s="13"/>
      <c r="D929" s="12" t="s">
        <v>3392</v>
      </c>
      <c r="E929" t="str">
        <f t="shared" si="14"/>
        <v xml:space="preserve"> </v>
      </c>
    </row>
    <row r="930" spans="1:5">
      <c r="A930" s="7" t="s">
        <v>1116</v>
      </c>
      <c r="B930" s="8" t="s">
        <v>3391</v>
      </c>
      <c r="C930" s="9"/>
      <c r="D930" s="8" t="s">
        <v>3392</v>
      </c>
      <c r="E930" t="str">
        <f t="shared" si="14"/>
        <v xml:space="preserve"> </v>
      </c>
    </row>
    <row r="931" spans="1:5">
      <c r="A931" s="11" t="s">
        <v>1117</v>
      </c>
      <c r="B931" s="12" t="s">
        <v>3391</v>
      </c>
      <c r="C931" s="13"/>
      <c r="D931" s="12" t="s">
        <v>3392</v>
      </c>
      <c r="E931" t="str">
        <f t="shared" si="14"/>
        <v xml:space="preserve"> </v>
      </c>
    </row>
    <row r="932" spans="1:5">
      <c r="A932" s="7" t="s">
        <v>1118</v>
      </c>
      <c r="B932" s="8" t="s">
        <v>3391</v>
      </c>
      <c r="C932" s="9"/>
      <c r="D932" s="8" t="s">
        <v>3392</v>
      </c>
      <c r="E932" t="str">
        <f t="shared" si="14"/>
        <v xml:space="preserve"> </v>
      </c>
    </row>
    <row r="933" spans="1:5">
      <c r="A933" s="11" t="s">
        <v>1119</v>
      </c>
      <c r="B933" s="12" t="s">
        <v>3391</v>
      </c>
      <c r="C933" s="13"/>
      <c r="D933" s="12" t="s">
        <v>3392</v>
      </c>
      <c r="E933" t="str">
        <f t="shared" si="14"/>
        <v xml:space="preserve"> </v>
      </c>
    </row>
    <row r="934" spans="1:5">
      <c r="A934" s="7" t="s">
        <v>1120</v>
      </c>
      <c r="B934" s="8" t="s">
        <v>3391</v>
      </c>
      <c r="C934" s="9"/>
      <c r="D934" s="8" t="s">
        <v>3392</v>
      </c>
      <c r="E934" t="str">
        <f t="shared" si="14"/>
        <v xml:space="preserve"> </v>
      </c>
    </row>
    <row r="935" spans="1:5">
      <c r="A935" s="11" t="s">
        <v>1121</v>
      </c>
      <c r="B935" s="12" t="s">
        <v>3391</v>
      </c>
      <c r="C935" s="13"/>
      <c r="D935" s="12" t="s">
        <v>3392</v>
      </c>
      <c r="E935" t="str">
        <f t="shared" si="14"/>
        <v xml:space="preserve"> </v>
      </c>
    </row>
    <row r="936" spans="1:5">
      <c r="A936" s="7" t="s">
        <v>1122</v>
      </c>
      <c r="B936" s="8" t="s">
        <v>3391</v>
      </c>
      <c r="C936" s="9"/>
      <c r="D936" s="8" t="s">
        <v>3392</v>
      </c>
      <c r="E936" t="str">
        <f t="shared" si="14"/>
        <v xml:space="preserve"> </v>
      </c>
    </row>
    <row r="937" spans="1:5">
      <c r="A937" s="11" t="s">
        <v>1123</v>
      </c>
      <c r="B937" s="12" t="s">
        <v>3391</v>
      </c>
      <c r="C937" s="13"/>
      <c r="D937" s="12" t="s">
        <v>3392</v>
      </c>
      <c r="E937" t="str">
        <f t="shared" si="14"/>
        <v xml:space="preserve"> </v>
      </c>
    </row>
    <row r="938" spans="1:5">
      <c r="A938" s="7" t="s">
        <v>1124</v>
      </c>
      <c r="B938" s="8" t="s">
        <v>3393</v>
      </c>
      <c r="C938" s="9">
        <v>44547</v>
      </c>
      <c r="D938" s="8" t="s">
        <v>3395</v>
      </c>
      <c r="E938" t="str">
        <f t="shared" si="14"/>
        <v>Work-Life Balance</v>
      </c>
    </row>
    <row r="939" spans="1:5">
      <c r="A939" s="11" t="s">
        <v>1125</v>
      </c>
      <c r="B939" s="12" t="s">
        <v>3393</v>
      </c>
      <c r="C939" s="13">
        <v>44288</v>
      </c>
      <c r="D939" s="12" t="s">
        <v>3397</v>
      </c>
      <c r="E939" t="str">
        <f t="shared" si="14"/>
        <v>Better Pay</v>
      </c>
    </row>
    <row r="940" spans="1:5">
      <c r="A940" s="7" t="s">
        <v>1126</v>
      </c>
      <c r="B940" s="8" t="s">
        <v>3391</v>
      </c>
      <c r="C940" s="9"/>
      <c r="D940" s="8" t="s">
        <v>3392</v>
      </c>
      <c r="E940" t="str">
        <f t="shared" si="14"/>
        <v xml:space="preserve"> </v>
      </c>
    </row>
    <row r="941" spans="1:5">
      <c r="A941" s="11" t="s">
        <v>1127</v>
      </c>
      <c r="B941" s="12" t="s">
        <v>3393</v>
      </c>
      <c r="C941" s="13">
        <v>45040</v>
      </c>
      <c r="D941" s="12" t="s">
        <v>3394</v>
      </c>
      <c r="E941" t="str">
        <f t="shared" si="14"/>
        <v>Career Stagnation</v>
      </c>
    </row>
    <row r="942" spans="1:5">
      <c r="A942" s="7" t="s">
        <v>1128</v>
      </c>
      <c r="B942" s="8" t="s">
        <v>3391</v>
      </c>
      <c r="C942" s="9"/>
      <c r="D942" s="8" t="s">
        <v>3392</v>
      </c>
      <c r="E942" t="str">
        <f t="shared" si="14"/>
        <v xml:space="preserve"> </v>
      </c>
    </row>
    <row r="943" spans="1:5">
      <c r="A943" s="11" t="s">
        <v>1129</v>
      </c>
      <c r="B943" s="12" t="s">
        <v>3391</v>
      </c>
      <c r="C943" s="13"/>
      <c r="D943" s="12" t="s">
        <v>3392</v>
      </c>
      <c r="E943" t="str">
        <f t="shared" si="14"/>
        <v xml:space="preserve"> </v>
      </c>
    </row>
    <row r="944" spans="1:5">
      <c r="A944" s="7" t="s">
        <v>1130</v>
      </c>
      <c r="B944" s="8" t="s">
        <v>3391</v>
      </c>
      <c r="C944" s="9"/>
      <c r="D944" s="8" t="s">
        <v>3392</v>
      </c>
      <c r="E944" t="str">
        <f t="shared" si="14"/>
        <v xml:space="preserve"> </v>
      </c>
    </row>
    <row r="945" spans="1:5">
      <c r="A945" s="11" t="s">
        <v>1131</v>
      </c>
      <c r="B945" s="12" t="s">
        <v>3391</v>
      </c>
      <c r="C945" s="13"/>
      <c r="D945" s="12" t="s">
        <v>3392</v>
      </c>
      <c r="E945" t="str">
        <f t="shared" si="14"/>
        <v xml:space="preserve"> </v>
      </c>
    </row>
    <row r="946" spans="1:5">
      <c r="A946" s="7" t="s">
        <v>1132</v>
      </c>
      <c r="B946" s="8" t="s">
        <v>3393</v>
      </c>
      <c r="C946" s="9">
        <v>45229</v>
      </c>
      <c r="D946" s="8" t="s">
        <v>3397</v>
      </c>
      <c r="E946" t="str">
        <f t="shared" si="14"/>
        <v>Better Pay</v>
      </c>
    </row>
    <row r="947" spans="1:5">
      <c r="A947" s="11" t="s">
        <v>1133</v>
      </c>
      <c r="B947" s="12" t="s">
        <v>3391</v>
      </c>
      <c r="C947" s="13"/>
      <c r="D947" s="12" t="s">
        <v>3392</v>
      </c>
      <c r="E947" t="str">
        <f t="shared" si="14"/>
        <v xml:space="preserve"> </v>
      </c>
    </row>
    <row r="948" spans="1:5">
      <c r="A948" s="7" t="s">
        <v>1134</v>
      </c>
      <c r="B948" s="8" t="s">
        <v>3391</v>
      </c>
      <c r="C948" s="9"/>
      <c r="D948" s="8" t="s">
        <v>3392</v>
      </c>
      <c r="E948" t="str">
        <f t="shared" si="14"/>
        <v xml:space="preserve"> </v>
      </c>
    </row>
    <row r="949" spans="1:5">
      <c r="A949" s="11" t="s">
        <v>1135</v>
      </c>
      <c r="B949" s="12" t="s">
        <v>3391</v>
      </c>
      <c r="C949" s="13"/>
      <c r="D949" s="12" t="s">
        <v>3392</v>
      </c>
      <c r="E949" t="str">
        <f t="shared" si="14"/>
        <v xml:space="preserve"> </v>
      </c>
    </row>
    <row r="950" spans="1:5">
      <c r="A950" s="7" t="s">
        <v>1136</v>
      </c>
      <c r="B950" s="8" t="s">
        <v>3391</v>
      </c>
      <c r="C950" s="9"/>
      <c r="D950" s="8" t="s">
        <v>3392</v>
      </c>
      <c r="E950" t="str">
        <f t="shared" si="14"/>
        <v xml:space="preserve"> </v>
      </c>
    </row>
    <row r="951" spans="1:5">
      <c r="A951" s="11" t="s">
        <v>1137</v>
      </c>
      <c r="B951" s="12" t="s">
        <v>3391</v>
      </c>
      <c r="C951" s="13"/>
      <c r="D951" s="12" t="s">
        <v>3392</v>
      </c>
      <c r="E951" t="str">
        <f t="shared" si="14"/>
        <v xml:space="preserve"> </v>
      </c>
    </row>
    <row r="952" spans="1:5">
      <c r="A952" s="7" t="s">
        <v>1138</v>
      </c>
      <c r="B952" s="8" t="s">
        <v>3391</v>
      </c>
      <c r="C952" s="9"/>
      <c r="D952" s="8" t="s">
        <v>3392</v>
      </c>
      <c r="E952" t="str">
        <f t="shared" si="14"/>
        <v xml:space="preserve"> </v>
      </c>
    </row>
    <row r="953" spans="1:5">
      <c r="A953" s="11" t="s">
        <v>1139</v>
      </c>
      <c r="B953" s="12" t="s">
        <v>3391</v>
      </c>
      <c r="C953" s="13"/>
      <c r="D953" s="12" t="s">
        <v>3392</v>
      </c>
      <c r="E953" t="str">
        <f t="shared" si="14"/>
        <v xml:space="preserve"> </v>
      </c>
    </row>
    <row r="954" spans="1:5">
      <c r="A954" s="7" t="s">
        <v>1140</v>
      </c>
      <c r="B954" s="8" t="s">
        <v>3391</v>
      </c>
      <c r="C954" s="9"/>
      <c r="D954" s="8" t="s">
        <v>3392</v>
      </c>
      <c r="E954" t="str">
        <f t="shared" si="14"/>
        <v xml:space="preserve"> </v>
      </c>
    </row>
    <row r="955" spans="1:5">
      <c r="A955" s="11" t="s">
        <v>1141</v>
      </c>
      <c r="B955" s="12" t="s">
        <v>3393</v>
      </c>
      <c r="C955" s="13">
        <v>44794</v>
      </c>
      <c r="D955" s="12" t="s">
        <v>3397</v>
      </c>
      <c r="E955" t="str">
        <f t="shared" si="14"/>
        <v>Better Pay</v>
      </c>
    </row>
    <row r="956" spans="1:5">
      <c r="A956" s="7" t="s">
        <v>1142</v>
      </c>
      <c r="B956" s="8" t="s">
        <v>3391</v>
      </c>
      <c r="C956" s="9"/>
      <c r="D956" s="8" t="s">
        <v>3392</v>
      </c>
      <c r="E956" t="str">
        <f t="shared" si="14"/>
        <v xml:space="preserve"> </v>
      </c>
    </row>
    <row r="957" spans="1:5">
      <c r="A957" s="11" t="s">
        <v>1143</v>
      </c>
      <c r="B957" s="12" t="s">
        <v>3391</v>
      </c>
      <c r="C957" s="13"/>
      <c r="D957" s="12" t="s">
        <v>3392</v>
      </c>
      <c r="E957" t="str">
        <f t="shared" si="14"/>
        <v xml:space="preserve"> </v>
      </c>
    </row>
    <row r="958" spans="1:5">
      <c r="A958" s="7" t="s">
        <v>1144</v>
      </c>
      <c r="B958" s="8" t="s">
        <v>3391</v>
      </c>
      <c r="C958" s="9"/>
      <c r="D958" s="8" t="s">
        <v>3392</v>
      </c>
      <c r="E958" t="str">
        <f t="shared" si="14"/>
        <v xml:space="preserve"> </v>
      </c>
    </row>
    <row r="959" spans="1:5">
      <c r="A959" s="11" t="s">
        <v>1145</v>
      </c>
      <c r="B959" s="12" t="s">
        <v>3391</v>
      </c>
      <c r="C959" s="13"/>
      <c r="D959" s="12" t="s">
        <v>3392</v>
      </c>
      <c r="E959" t="str">
        <f t="shared" si="14"/>
        <v xml:space="preserve"> </v>
      </c>
    </row>
    <row r="960" spans="1:5">
      <c r="A960" s="7" t="s">
        <v>1146</v>
      </c>
      <c r="B960" s="8" t="s">
        <v>3391</v>
      </c>
      <c r="C960" s="9"/>
      <c r="D960" s="8" t="s">
        <v>3392</v>
      </c>
      <c r="E960" t="str">
        <f t="shared" si="14"/>
        <v xml:space="preserve"> </v>
      </c>
    </row>
    <row r="961" spans="1:5">
      <c r="A961" s="11" t="s">
        <v>1147</v>
      </c>
      <c r="B961" s="12" t="s">
        <v>3391</v>
      </c>
      <c r="C961" s="13"/>
      <c r="D961" s="12" t="s">
        <v>3392</v>
      </c>
      <c r="E961" t="str">
        <f t="shared" si="14"/>
        <v xml:space="preserve"> </v>
      </c>
    </row>
    <row r="962" spans="1:5">
      <c r="A962" s="7" t="s">
        <v>1148</v>
      </c>
      <c r="B962" s="8" t="s">
        <v>3391</v>
      </c>
      <c r="C962" s="9"/>
      <c r="D962" s="8" t="s">
        <v>3392</v>
      </c>
      <c r="E962" t="str">
        <f t="shared" si="14"/>
        <v xml:space="preserve"> </v>
      </c>
    </row>
    <row r="963" spans="1:5">
      <c r="A963" s="11" t="s">
        <v>1149</v>
      </c>
      <c r="B963" s="12" t="s">
        <v>3391</v>
      </c>
      <c r="C963" s="13"/>
      <c r="D963" s="12" t="s">
        <v>3392</v>
      </c>
      <c r="E963" t="str">
        <f t="shared" ref="E963:E1026" si="15">IF(B963="No"," ",IF(AND(B963="Yes",D963=" "),"Not Recorded",D963))</f>
        <v xml:space="preserve"> </v>
      </c>
    </row>
    <row r="964" spans="1:5">
      <c r="A964" s="7" t="s">
        <v>1150</v>
      </c>
      <c r="B964" s="8" t="s">
        <v>3391</v>
      </c>
      <c r="C964" s="9"/>
      <c r="D964" s="8" t="s">
        <v>3392</v>
      </c>
      <c r="E964" t="str">
        <f t="shared" si="15"/>
        <v xml:space="preserve"> </v>
      </c>
    </row>
    <row r="965" spans="1:5">
      <c r="A965" s="11" t="s">
        <v>1151</v>
      </c>
      <c r="B965" s="12" t="s">
        <v>3393</v>
      </c>
      <c r="C965" s="13">
        <v>45833</v>
      </c>
      <c r="D965" s="12" t="s">
        <v>3394</v>
      </c>
      <c r="E965" t="str">
        <f t="shared" si="15"/>
        <v>Career Stagnation</v>
      </c>
    </row>
    <row r="966" spans="1:5">
      <c r="A966" s="7" t="s">
        <v>1152</v>
      </c>
      <c r="B966" s="8" t="s">
        <v>3391</v>
      </c>
      <c r="C966" s="9"/>
      <c r="D966" s="8" t="s">
        <v>3392</v>
      </c>
      <c r="E966" t="str">
        <f t="shared" si="15"/>
        <v xml:space="preserve"> </v>
      </c>
    </row>
    <row r="967" spans="1:5">
      <c r="A967" s="11" t="s">
        <v>1153</v>
      </c>
      <c r="B967" s="12" t="s">
        <v>3391</v>
      </c>
      <c r="C967" s="13"/>
      <c r="D967" s="12" t="s">
        <v>3392</v>
      </c>
      <c r="E967" t="str">
        <f t="shared" si="15"/>
        <v xml:space="preserve"> </v>
      </c>
    </row>
    <row r="968" spans="1:5">
      <c r="A968" s="7" t="s">
        <v>1154</v>
      </c>
      <c r="B968" s="8" t="s">
        <v>3393</v>
      </c>
      <c r="C968" s="9">
        <v>44964</v>
      </c>
      <c r="D968" s="8" t="s">
        <v>3396</v>
      </c>
      <c r="E968" t="str">
        <f t="shared" si="15"/>
        <v>Manager Issues</v>
      </c>
    </row>
    <row r="969" spans="1:5">
      <c r="A969" s="11" t="s">
        <v>1155</v>
      </c>
      <c r="B969" s="12" t="s">
        <v>3391</v>
      </c>
      <c r="C969" s="13"/>
      <c r="D969" s="12" t="s">
        <v>3392</v>
      </c>
      <c r="E969" t="str">
        <f t="shared" si="15"/>
        <v xml:space="preserve"> </v>
      </c>
    </row>
    <row r="970" spans="1:5">
      <c r="A970" s="7" t="s">
        <v>1156</v>
      </c>
      <c r="B970" s="8" t="s">
        <v>3391</v>
      </c>
      <c r="C970" s="9"/>
      <c r="D970" s="8" t="s">
        <v>3392</v>
      </c>
      <c r="E970" t="str">
        <f t="shared" si="15"/>
        <v xml:space="preserve"> </v>
      </c>
    </row>
    <row r="971" spans="1:5">
      <c r="A971" s="11" t="s">
        <v>1157</v>
      </c>
      <c r="B971" s="12" t="s">
        <v>3391</v>
      </c>
      <c r="C971" s="13"/>
      <c r="D971" s="12" t="s">
        <v>3392</v>
      </c>
      <c r="E971" t="str">
        <f t="shared" si="15"/>
        <v xml:space="preserve"> </v>
      </c>
    </row>
    <row r="972" spans="1:5">
      <c r="A972" s="7" t="s">
        <v>1158</v>
      </c>
      <c r="B972" s="8" t="s">
        <v>3391</v>
      </c>
      <c r="C972" s="9"/>
      <c r="D972" s="8" t="s">
        <v>3392</v>
      </c>
      <c r="E972" t="str">
        <f t="shared" si="15"/>
        <v xml:space="preserve"> </v>
      </c>
    </row>
    <row r="973" spans="1:5">
      <c r="A973" s="11" t="s">
        <v>1159</v>
      </c>
      <c r="B973" s="12" t="s">
        <v>3391</v>
      </c>
      <c r="C973" s="13"/>
      <c r="D973" s="12" t="s">
        <v>3392</v>
      </c>
      <c r="E973" t="str">
        <f t="shared" si="15"/>
        <v xml:space="preserve"> </v>
      </c>
    </row>
    <row r="974" spans="1:5">
      <c r="A974" s="7" t="s">
        <v>1160</v>
      </c>
      <c r="B974" s="8" t="s">
        <v>3393</v>
      </c>
      <c r="C974" s="9">
        <v>44075</v>
      </c>
      <c r="D974" s="8" t="s">
        <v>3394</v>
      </c>
      <c r="E974" t="str">
        <f t="shared" si="15"/>
        <v>Career Stagnation</v>
      </c>
    </row>
    <row r="975" spans="1:5">
      <c r="A975" s="11" t="s">
        <v>1161</v>
      </c>
      <c r="B975" s="12" t="s">
        <v>3391</v>
      </c>
      <c r="C975" s="13"/>
      <c r="D975" s="12" t="s">
        <v>3392</v>
      </c>
      <c r="E975" t="str">
        <f t="shared" si="15"/>
        <v xml:space="preserve"> </v>
      </c>
    </row>
    <row r="976" spans="1:5">
      <c r="A976" s="7" t="s">
        <v>1162</v>
      </c>
      <c r="B976" s="8" t="s">
        <v>3391</v>
      </c>
      <c r="C976" s="9"/>
      <c r="D976" s="8" t="s">
        <v>3392</v>
      </c>
      <c r="E976" t="str">
        <f t="shared" si="15"/>
        <v xml:space="preserve"> </v>
      </c>
    </row>
    <row r="977" spans="1:5">
      <c r="A977" s="11" t="s">
        <v>1163</v>
      </c>
      <c r="B977" s="12" t="s">
        <v>3391</v>
      </c>
      <c r="C977" s="13"/>
      <c r="D977" s="12" t="s">
        <v>3392</v>
      </c>
      <c r="E977" t="str">
        <f t="shared" si="15"/>
        <v xml:space="preserve"> </v>
      </c>
    </row>
    <row r="978" spans="1:5">
      <c r="A978" s="7" t="s">
        <v>1164</v>
      </c>
      <c r="B978" s="8" t="s">
        <v>3393</v>
      </c>
      <c r="C978" s="9">
        <v>46268</v>
      </c>
      <c r="D978" s="8" t="s">
        <v>3396</v>
      </c>
      <c r="E978" t="str">
        <f t="shared" si="15"/>
        <v>Manager Issues</v>
      </c>
    </row>
    <row r="979" spans="1:5">
      <c r="A979" s="11" t="s">
        <v>1165</v>
      </c>
      <c r="B979" s="12" t="s">
        <v>3391</v>
      </c>
      <c r="C979" s="13"/>
      <c r="D979" s="12" t="s">
        <v>3392</v>
      </c>
      <c r="E979" t="str">
        <f t="shared" si="15"/>
        <v xml:space="preserve"> </v>
      </c>
    </row>
    <row r="980" spans="1:5">
      <c r="A980" s="7" t="s">
        <v>1166</v>
      </c>
      <c r="B980" s="8" t="s">
        <v>3393</v>
      </c>
      <c r="C980" s="9">
        <v>43427</v>
      </c>
      <c r="D980" s="8" t="s">
        <v>3397</v>
      </c>
      <c r="E980" t="str">
        <f t="shared" si="15"/>
        <v>Better Pay</v>
      </c>
    </row>
    <row r="981" spans="1:5">
      <c r="A981" s="11" t="s">
        <v>1167</v>
      </c>
      <c r="B981" s="12" t="s">
        <v>3391</v>
      </c>
      <c r="C981" s="13"/>
      <c r="D981" s="12" t="s">
        <v>3392</v>
      </c>
      <c r="E981" t="str">
        <f t="shared" si="15"/>
        <v xml:space="preserve"> </v>
      </c>
    </row>
    <row r="982" spans="1:5">
      <c r="A982" s="7" t="s">
        <v>1168</v>
      </c>
      <c r="B982" s="8" t="s">
        <v>3393</v>
      </c>
      <c r="C982" s="9">
        <v>44104</v>
      </c>
      <c r="D982" s="8" t="s">
        <v>3397</v>
      </c>
      <c r="E982" t="str">
        <f t="shared" si="15"/>
        <v>Better Pay</v>
      </c>
    </row>
    <row r="983" spans="1:5">
      <c r="A983" s="11" t="s">
        <v>1169</v>
      </c>
      <c r="B983" s="12" t="s">
        <v>3393</v>
      </c>
      <c r="C983" s="13">
        <v>43588</v>
      </c>
      <c r="D983" s="12" t="s">
        <v>3397</v>
      </c>
      <c r="E983" t="str">
        <f t="shared" si="15"/>
        <v>Better Pay</v>
      </c>
    </row>
    <row r="984" spans="1:5">
      <c r="A984" s="7" t="s">
        <v>1170</v>
      </c>
      <c r="B984" s="8" t="s">
        <v>3393</v>
      </c>
      <c r="C984" s="9">
        <v>43645</v>
      </c>
      <c r="D984" s="8" t="s">
        <v>3396</v>
      </c>
      <c r="E984" t="str">
        <f t="shared" si="15"/>
        <v>Manager Issues</v>
      </c>
    </row>
    <row r="985" spans="1:5">
      <c r="A985" s="11" t="s">
        <v>1171</v>
      </c>
      <c r="B985" s="12" t="s">
        <v>3393</v>
      </c>
      <c r="C985" s="13">
        <v>44953</v>
      </c>
      <c r="D985" s="12" t="s">
        <v>3394</v>
      </c>
      <c r="E985" t="str">
        <f t="shared" si="15"/>
        <v>Career Stagnation</v>
      </c>
    </row>
    <row r="986" spans="1:5">
      <c r="A986" s="7" t="s">
        <v>1172</v>
      </c>
      <c r="B986" s="8" t="s">
        <v>3393</v>
      </c>
      <c r="C986" s="9">
        <v>44612</v>
      </c>
      <c r="D986" s="8" t="s">
        <v>3395</v>
      </c>
      <c r="E986" t="str">
        <f t="shared" si="15"/>
        <v>Work-Life Balance</v>
      </c>
    </row>
    <row r="987" spans="1:5">
      <c r="A987" s="11" t="s">
        <v>1173</v>
      </c>
      <c r="B987" s="12" t="s">
        <v>3391</v>
      </c>
      <c r="C987" s="13"/>
      <c r="D987" s="12" t="s">
        <v>3392</v>
      </c>
      <c r="E987" t="str">
        <f t="shared" si="15"/>
        <v xml:space="preserve"> </v>
      </c>
    </row>
    <row r="988" spans="1:5">
      <c r="A988" s="7" t="s">
        <v>1174</v>
      </c>
      <c r="B988" s="8" t="s">
        <v>3391</v>
      </c>
      <c r="C988" s="9"/>
      <c r="D988" s="8" t="s">
        <v>3392</v>
      </c>
      <c r="E988" t="str">
        <f t="shared" si="15"/>
        <v xml:space="preserve"> </v>
      </c>
    </row>
    <row r="989" spans="1:5">
      <c r="A989" s="11" t="s">
        <v>1175</v>
      </c>
      <c r="B989" s="12" t="s">
        <v>3391</v>
      </c>
      <c r="C989" s="13"/>
      <c r="D989" s="12" t="s">
        <v>3392</v>
      </c>
      <c r="E989" t="str">
        <f t="shared" si="15"/>
        <v xml:space="preserve"> </v>
      </c>
    </row>
    <row r="990" spans="1:5">
      <c r="A990" s="7" t="s">
        <v>1176</v>
      </c>
      <c r="B990" s="8" t="s">
        <v>3391</v>
      </c>
      <c r="C990" s="9"/>
      <c r="D990" s="8" t="s">
        <v>3392</v>
      </c>
      <c r="E990" t="str">
        <f t="shared" si="15"/>
        <v xml:space="preserve"> </v>
      </c>
    </row>
    <row r="991" spans="1:5">
      <c r="A991" s="11" t="s">
        <v>1177</v>
      </c>
      <c r="B991" s="12" t="s">
        <v>3391</v>
      </c>
      <c r="C991" s="13"/>
      <c r="D991" s="12" t="s">
        <v>3392</v>
      </c>
      <c r="E991" t="str">
        <f t="shared" si="15"/>
        <v xml:space="preserve"> </v>
      </c>
    </row>
    <row r="992" spans="1:5">
      <c r="A992" s="7" t="s">
        <v>1178</v>
      </c>
      <c r="B992" s="8" t="s">
        <v>3391</v>
      </c>
      <c r="C992" s="9"/>
      <c r="D992" s="8" t="s">
        <v>3392</v>
      </c>
      <c r="E992" t="str">
        <f t="shared" si="15"/>
        <v xml:space="preserve"> </v>
      </c>
    </row>
    <row r="993" spans="1:5">
      <c r="A993" s="11" t="s">
        <v>1179</v>
      </c>
      <c r="B993" s="12" t="s">
        <v>3393</v>
      </c>
      <c r="C993" s="13">
        <v>44085</v>
      </c>
      <c r="D993" s="12" t="s">
        <v>3397</v>
      </c>
      <c r="E993" t="str">
        <f t="shared" si="15"/>
        <v>Better Pay</v>
      </c>
    </row>
    <row r="994" spans="1:5">
      <c r="A994" s="7" t="s">
        <v>1180</v>
      </c>
      <c r="B994" s="8" t="s">
        <v>3393</v>
      </c>
      <c r="C994" s="9">
        <v>45702</v>
      </c>
      <c r="D994" s="8" t="s">
        <v>3394</v>
      </c>
      <c r="E994" t="str">
        <f t="shared" si="15"/>
        <v>Career Stagnation</v>
      </c>
    </row>
    <row r="995" spans="1:5">
      <c r="A995" s="11" t="s">
        <v>1181</v>
      </c>
      <c r="B995" s="12" t="s">
        <v>3391</v>
      </c>
      <c r="C995" s="13"/>
      <c r="D995" s="12" t="s">
        <v>3392</v>
      </c>
      <c r="E995" t="str">
        <f t="shared" si="15"/>
        <v xml:space="preserve"> </v>
      </c>
    </row>
    <row r="996" spans="1:5">
      <c r="A996" s="7" t="s">
        <v>1182</v>
      </c>
      <c r="B996" s="8" t="s">
        <v>3391</v>
      </c>
      <c r="C996" s="9"/>
      <c r="D996" s="8" t="s">
        <v>3392</v>
      </c>
      <c r="E996" t="str">
        <f t="shared" si="15"/>
        <v xml:space="preserve"> </v>
      </c>
    </row>
    <row r="997" spans="1:5">
      <c r="A997" s="11" t="s">
        <v>1183</v>
      </c>
      <c r="B997" s="12" t="s">
        <v>3391</v>
      </c>
      <c r="C997" s="13"/>
      <c r="D997" s="12" t="s">
        <v>3392</v>
      </c>
      <c r="E997" t="str">
        <f t="shared" si="15"/>
        <v xml:space="preserve"> </v>
      </c>
    </row>
    <row r="998" spans="1:5">
      <c r="A998" s="7" t="s">
        <v>1184</v>
      </c>
      <c r="B998" s="8" t="s">
        <v>3391</v>
      </c>
      <c r="C998" s="9"/>
      <c r="D998" s="8" t="s">
        <v>3392</v>
      </c>
      <c r="E998" t="str">
        <f t="shared" si="15"/>
        <v xml:space="preserve"> </v>
      </c>
    </row>
    <row r="999" spans="1:5">
      <c r="A999" s="11" t="s">
        <v>1185</v>
      </c>
      <c r="B999" s="12" t="s">
        <v>3391</v>
      </c>
      <c r="C999" s="13"/>
      <c r="D999" s="12" t="s">
        <v>3392</v>
      </c>
      <c r="E999" t="str">
        <f t="shared" si="15"/>
        <v xml:space="preserve"> </v>
      </c>
    </row>
    <row r="1000" spans="1:5">
      <c r="A1000" s="7" t="s">
        <v>1186</v>
      </c>
      <c r="B1000" s="8" t="s">
        <v>3393</v>
      </c>
      <c r="C1000" s="9">
        <v>44653</v>
      </c>
      <c r="D1000" s="8" t="s">
        <v>3396</v>
      </c>
      <c r="E1000" t="str">
        <f t="shared" si="15"/>
        <v>Manager Issues</v>
      </c>
    </row>
    <row r="1001" spans="1:5">
      <c r="A1001" s="11" t="s">
        <v>1187</v>
      </c>
      <c r="B1001" s="12" t="s">
        <v>3391</v>
      </c>
      <c r="C1001" s="13"/>
      <c r="D1001" s="12" t="s">
        <v>3392</v>
      </c>
      <c r="E1001" t="str">
        <f t="shared" si="15"/>
        <v xml:space="preserve"> </v>
      </c>
    </row>
    <row r="1002" spans="1:5">
      <c r="A1002" s="7" t="s">
        <v>1188</v>
      </c>
      <c r="B1002" s="8" t="s">
        <v>3393</v>
      </c>
      <c r="C1002" s="9">
        <v>45084</v>
      </c>
      <c r="D1002" s="8" t="s">
        <v>3396</v>
      </c>
      <c r="E1002" t="str">
        <f t="shared" si="15"/>
        <v>Manager Issues</v>
      </c>
    </row>
    <row r="1003" spans="1:5">
      <c r="A1003" s="11" t="s">
        <v>1189</v>
      </c>
      <c r="B1003" s="12" t="s">
        <v>3391</v>
      </c>
      <c r="C1003" s="13"/>
      <c r="D1003" s="12" t="s">
        <v>3392</v>
      </c>
      <c r="E1003" t="str">
        <f t="shared" si="15"/>
        <v xml:space="preserve"> </v>
      </c>
    </row>
    <row r="1004" spans="1:5">
      <c r="A1004" s="7" t="s">
        <v>1190</v>
      </c>
      <c r="B1004" s="8" t="s">
        <v>3391</v>
      </c>
      <c r="C1004" s="9"/>
      <c r="D1004" s="8" t="s">
        <v>3392</v>
      </c>
      <c r="E1004" t="str">
        <f t="shared" si="15"/>
        <v xml:space="preserve"> </v>
      </c>
    </row>
    <row r="1005" spans="1:5">
      <c r="A1005" s="11" t="s">
        <v>1191</v>
      </c>
      <c r="B1005" s="12" t="s">
        <v>3391</v>
      </c>
      <c r="C1005" s="13"/>
      <c r="D1005" s="12" t="s">
        <v>3392</v>
      </c>
      <c r="E1005" t="str">
        <f t="shared" si="15"/>
        <v xml:space="preserve"> </v>
      </c>
    </row>
    <row r="1006" spans="1:5">
      <c r="A1006" s="7" t="s">
        <v>1192</v>
      </c>
      <c r="B1006" s="8" t="s">
        <v>3391</v>
      </c>
      <c r="C1006" s="9"/>
      <c r="D1006" s="8" t="s">
        <v>3392</v>
      </c>
      <c r="E1006" t="str">
        <f t="shared" si="15"/>
        <v xml:space="preserve"> </v>
      </c>
    </row>
    <row r="1007" spans="1:5">
      <c r="A1007" s="11" t="s">
        <v>1193</v>
      </c>
      <c r="B1007" s="12" t="s">
        <v>3391</v>
      </c>
      <c r="C1007" s="13"/>
      <c r="D1007" s="12" t="s">
        <v>3392</v>
      </c>
      <c r="E1007" t="str">
        <f t="shared" si="15"/>
        <v xml:space="preserve"> </v>
      </c>
    </row>
    <row r="1008" spans="1:5">
      <c r="A1008" s="7" t="s">
        <v>1194</v>
      </c>
      <c r="B1008" s="8" t="s">
        <v>3393</v>
      </c>
      <c r="C1008" s="9">
        <v>45972</v>
      </c>
      <c r="D1008" s="8" t="s">
        <v>3397</v>
      </c>
      <c r="E1008" t="str">
        <f t="shared" si="15"/>
        <v>Better Pay</v>
      </c>
    </row>
    <row r="1009" spans="1:5">
      <c r="A1009" s="11" t="s">
        <v>1195</v>
      </c>
      <c r="B1009" s="12" t="s">
        <v>3391</v>
      </c>
      <c r="C1009" s="13"/>
      <c r="D1009" s="12" t="s">
        <v>3392</v>
      </c>
      <c r="E1009" t="str">
        <f t="shared" si="15"/>
        <v xml:space="preserve"> </v>
      </c>
    </row>
    <row r="1010" spans="1:5">
      <c r="A1010" s="7" t="s">
        <v>1196</v>
      </c>
      <c r="B1010" s="8" t="s">
        <v>3391</v>
      </c>
      <c r="C1010" s="9"/>
      <c r="D1010" s="8" t="s">
        <v>3392</v>
      </c>
      <c r="E1010" t="str">
        <f t="shared" si="15"/>
        <v xml:space="preserve"> </v>
      </c>
    </row>
    <row r="1011" spans="1:5">
      <c r="A1011" s="11" t="s">
        <v>1197</v>
      </c>
      <c r="B1011" s="12" t="s">
        <v>3391</v>
      </c>
      <c r="C1011" s="13"/>
      <c r="D1011" s="12" t="s">
        <v>3392</v>
      </c>
      <c r="E1011" t="str">
        <f t="shared" si="15"/>
        <v xml:space="preserve"> </v>
      </c>
    </row>
    <row r="1012" spans="1:5">
      <c r="A1012" s="7" t="s">
        <v>1198</v>
      </c>
      <c r="B1012" s="8" t="s">
        <v>3391</v>
      </c>
      <c r="C1012" s="9"/>
      <c r="D1012" s="8" t="s">
        <v>3392</v>
      </c>
      <c r="E1012" t="str">
        <f t="shared" si="15"/>
        <v xml:space="preserve"> </v>
      </c>
    </row>
    <row r="1013" spans="1:5">
      <c r="A1013" s="11" t="s">
        <v>1199</v>
      </c>
      <c r="B1013" s="12" t="s">
        <v>3391</v>
      </c>
      <c r="C1013" s="13"/>
      <c r="D1013" s="12" t="s">
        <v>3392</v>
      </c>
      <c r="E1013" t="str">
        <f t="shared" si="15"/>
        <v xml:space="preserve"> </v>
      </c>
    </row>
    <row r="1014" spans="1:5">
      <c r="A1014" s="7" t="s">
        <v>1200</v>
      </c>
      <c r="B1014" s="8" t="s">
        <v>3391</v>
      </c>
      <c r="C1014" s="9"/>
      <c r="D1014" s="8" t="s">
        <v>3392</v>
      </c>
      <c r="E1014" t="str">
        <f t="shared" si="15"/>
        <v xml:space="preserve"> </v>
      </c>
    </row>
    <row r="1015" spans="1:5">
      <c r="A1015" s="11" t="s">
        <v>1201</v>
      </c>
      <c r="B1015" s="12" t="s">
        <v>3391</v>
      </c>
      <c r="C1015" s="13"/>
      <c r="D1015" s="12" t="s">
        <v>3392</v>
      </c>
      <c r="E1015" t="str">
        <f t="shared" si="15"/>
        <v xml:space="preserve"> </v>
      </c>
    </row>
    <row r="1016" spans="1:5">
      <c r="A1016" s="7" t="s">
        <v>1202</v>
      </c>
      <c r="B1016" s="8" t="s">
        <v>3391</v>
      </c>
      <c r="C1016" s="9"/>
      <c r="D1016" s="8" t="s">
        <v>3392</v>
      </c>
      <c r="E1016" t="str">
        <f t="shared" si="15"/>
        <v xml:space="preserve"> </v>
      </c>
    </row>
    <row r="1017" spans="1:5">
      <c r="A1017" s="11" t="s">
        <v>1203</v>
      </c>
      <c r="B1017" s="12" t="s">
        <v>3391</v>
      </c>
      <c r="C1017" s="13"/>
      <c r="D1017" s="12" t="s">
        <v>3392</v>
      </c>
      <c r="E1017" t="str">
        <f t="shared" si="15"/>
        <v xml:space="preserve"> </v>
      </c>
    </row>
    <row r="1018" spans="1:5">
      <c r="A1018" s="7" t="s">
        <v>1204</v>
      </c>
      <c r="B1018" s="8" t="s">
        <v>3391</v>
      </c>
      <c r="C1018" s="9"/>
      <c r="D1018" s="8" t="s">
        <v>3392</v>
      </c>
      <c r="E1018" t="str">
        <f t="shared" si="15"/>
        <v xml:space="preserve"> </v>
      </c>
    </row>
    <row r="1019" spans="1:5">
      <c r="A1019" s="11" t="s">
        <v>1205</v>
      </c>
      <c r="B1019" s="12" t="s">
        <v>3391</v>
      </c>
      <c r="C1019" s="13"/>
      <c r="D1019" s="12" t="s">
        <v>3392</v>
      </c>
      <c r="E1019" t="str">
        <f t="shared" si="15"/>
        <v xml:space="preserve"> </v>
      </c>
    </row>
    <row r="1020" spans="1:5">
      <c r="A1020" s="7" t="s">
        <v>1206</v>
      </c>
      <c r="B1020" s="8" t="s">
        <v>3391</v>
      </c>
      <c r="C1020" s="9"/>
      <c r="D1020" s="8" t="s">
        <v>3392</v>
      </c>
      <c r="E1020" t="str">
        <f t="shared" si="15"/>
        <v xml:space="preserve"> </v>
      </c>
    </row>
    <row r="1021" spans="1:5">
      <c r="A1021" s="11" t="s">
        <v>1207</v>
      </c>
      <c r="B1021" s="12" t="s">
        <v>3391</v>
      </c>
      <c r="C1021" s="13"/>
      <c r="D1021" s="12" t="s">
        <v>3392</v>
      </c>
      <c r="E1021" t="str">
        <f t="shared" si="15"/>
        <v xml:space="preserve"> </v>
      </c>
    </row>
    <row r="1022" spans="1:5">
      <c r="A1022" s="7" t="s">
        <v>1208</v>
      </c>
      <c r="B1022" s="8" t="s">
        <v>3393</v>
      </c>
      <c r="C1022" s="9">
        <v>45290</v>
      </c>
      <c r="D1022" s="8" t="s">
        <v>3395</v>
      </c>
      <c r="E1022" t="str">
        <f t="shared" si="15"/>
        <v>Work-Life Balance</v>
      </c>
    </row>
    <row r="1023" spans="1:5">
      <c r="A1023" s="11" t="s">
        <v>1209</v>
      </c>
      <c r="B1023" s="12" t="s">
        <v>3391</v>
      </c>
      <c r="C1023" s="13"/>
      <c r="D1023" s="12" t="s">
        <v>3392</v>
      </c>
      <c r="E1023" t="str">
        <f t="shared" si="15"/>
        <v xml:space="preserve"> </v>
      </c>
    </row>
    <row r="1024" spans="1:5">
      <c r="A1024" s="7" t="s">
        <v>1210</v>
      </c>
      <c r="B1024" s="8" t="s">
        <v>3391</v>
      </c>
      <c r="C1024" s="9"/>
      <c r="D1024" s="8" t="s">
        <v>3392</v>
      </c>
      <c r="E1024" t="str">
        <f t="shared" si="15"/>
        <v xml:space="preserve"> </v>
      </c>
    </row>
    <row r="1025" spans="1:5">
      <c r="A1025" s="11" t="s">
        <v>1211</v>
      </c>
      <c r="B1025" s="12" t="s">
        <v>3391</v>
      </c>
      <c r="C1025" s="13"/>
      <c r="D1025" s="12" t="s">
        <v>3392</v>
      </c>
      <c r="E1025" t="str">
        <f t="shared" si="15"/>
        <v xml:space="preserve"> </v>
      </c>
    </row>
    <row r="1026" spans="1:5">
      <c r="A1026" s="7" t="s">
        <v>1212</v>
      </c>
      <c r="B1026" s="8" t="s">
        <v>3393</v>
      </c>
      <c r="C1026" s="9">
        <v>43934</v>
      </c>
      <c r="D1026" s="8" t="s">
        <v>3395</v>
      </c>
      <c r="E1026" t="str">
        <f t="shared" si="15"/>
        <v>Work-Life Balance</v>
      </c>
    </row>
    <row r="1027" spans="1:5">
      <c r="A1027" s="11" t="s">
        <v>1213</v>
      </c>
      <c r="B1027" s="12" t="s">
        <v>3393</v>
      </c>
      <c r="C1027" s="13">
        <v>46233</v>
      </c>
      <c r="D1027" s="12" t="s">
        <v>3397</v>
      </c>
      <c r="E1027" t="str">
        <f t="shared" ref="E1027:E1090" si="16">IF(B1027="No"," ",IF(AND(B1027="Yes",D1027=" "),"Not Recorded",D1027))</f>
        <v>Better Pay</v>
      </c>
    </row>
    <row r="1028" spans="1:5">
      <c r="A1028" s="7" t="s">
        <v>1214</v>
      </c>
      <c r="B1028" s="8" t="s">
        <v>3391</v>
      </c>
      <c r="C1028" s="9"/>
      <c r="D1028" s="8" t="s">
        <v>3392</v>
      </c>
      <c r="E1028" t="str">
        <f t="shared" si="16"/>
        <v xml:space="preserve"> </v>
      </c>
    </row>
    <row r="1029" spans="1:5">
      <c r="A1029" s="11" t="s">
        <v>1215</v>
      </c>
      <c r="B1029" s="12" t="s">
        <v>3393</v>
      </c>
      <c r="C1029" s="13">
        <v>44224</v>
      </c>
      <c r="D1029" s="12" t="s">
        <v>3395</v>
      </c>
      <c r="E1029" t="str">
        <f t="shared" si="16"/>
        <v>Work-Life Balance</v>
      </c>
    </row>
    <row r="1030" spans="1:5">
      <c r="A1030" s="7" t="s">
        <v>1216</v>
      </c>
      <c r="B1030" s="8" t="s">
        <v>3391</v>
      </c>
      <c r="C1030" s="9"/>
      <c r="D1030" s="8" t="s">
        <v>3392</v>
      </c>
      <c r="E1030" t="str">
        <f t="shared" si="16"/>
        <v xml:space="preserve"> </v>
      </c>
    </row>
    <row r="1031" spans="1:5">
      <c r="A1031" s="11" t="s">
        <v>1217</v>
      </c>
      <c r="B1031" s="12" t="s">
        <v>3391</v>
      </c>
      <c r="C1031" s="13"/>
      <c r="D1031" s="12" t="s">
        <v>3392</v>
      </c>
      <c r="E1031" t="str">
        <f t="shared" si="16"/>
        <v xml:space="preserve"> </v>
      </c>
    </row>
    <row r="1032" spans="1:5">
      <c r="A1032" s="7" t="s">
        <v>1218</v>
      </c>
      <c r="B1032" s="8" t="s">
        <v>3393</v>
      </c>
      <c r="C1032" s="9">
        <v>46381</v>
      </c>
      <c r="D1032" s="8" t="s">
        <v>3396</v>
      </c>
      <c r="E1032" t="str">
        <f t="shared" si="16"/>
        <v>Manager Issues</v>
      </c>
    </row>
    <row r="1033" spans="1:5">
      <c r="A1033" s="11" t="s">
        <v>1219</v>
      </c>
      <c r="B1033" s="12" t="s">
        <v>3391</v>
      </c>
      <c r="C1033" s="13"/>
      <c r="D1033" s="12" t="s">
        <v>3392</v>
      </c>
      <c r="E1033" t="str">
        <f t="shared" si="16"/>
        <v xml:space="preserve"> </v>
      </c>
    </row>
    <row r="1034" spans="1:5">
      <c r="A1034" s="7" t="s">
        <v>1220</v>
      </c>
      <c r="B1034" s="8" t="s">
        <v>3391</v>
      </c>
      <c r="C1034" s="9"/>
      <c r="D1034" s="8" t="s">
        <v>3392</v>
      </c>
      <c r="E1034" t="str">
        <f t="shared" si="16"/>
        <v xml:space="preserve"> </v>
      </c>
    </row>
    <row r="1035" spans="1:5">
      <c r="A1035" s="11" t="s">
        <v>1221</v>
      </c>
      <c r="B1035" s="12" t="s">
        <v>3391</v>
      </c>
      <c r="C1035" s="13"/>
      <c r="D1035" s="12" t="s">
        <v>3392</v>
      </c>
      <c r="E1035" t="str">
        <f t="shared" si="16"/>
        <v xml:space="preserve"> </v>
      </c>
    </row>
    <row r="1036" spans="1:5">
      <c r="A1036" s="7" t="s">
        <v>1222</v>
      </c>
      <c r="B1036" s="8" t="s">
        <v>3391</v>
      </c>
      <c r="C1036" s="9"/>
      <c r="D1036" s="8" t="s">
        <v>3392</v>
      </c>
      <c r="E1036" t="str">
        <f t="shared" si="16"/>
        <v xml:space="preserve"> </v>
      </c>
    </row>
    <row r="1037" spans="1:5">
      <c r="A1037" s="11" t="s">
        <v>1223</v>
      </c>
      <c r="B1037" s="12" t="s">
        <v>3391</v>
      </c>
      <c r="C1037" s="13"/>
      <c r="D1037" s="12" t="s">
        <v>3392</v>
      </c>
      <c r="E1037" t="str">
        <f t="shared" si="16"/>
        <v xml:space="preserve"> </v>
      </c>
    </row>
    <row r="1038" spans="1:5">
      <c r="A1038" s="7" t="s">
        <v>1224</v>
      </c>
      <c r="B1038" s="8" t="s">
        <v>3391</v>
      </c>
      <c r="C1038" s="9"/>
      <c r="D1038" s="8" t="s">
        <v>3392</v>
      </c>
      <c r="E1038" t="str">
        <f t="shared" si="16"/>
        <v xml:space="preserve"> </v>
      </c>
    </row>
    <row r="1039" spans="1:5">
      <c r="A1039" s="11" t="s">
        <v>1225</v>
      </c>
      <c r="B1039" s="12" t="s">
        <v>3391</v>
      </c>
      <c r="C1039" s="13"/>
      <c r="D1039" s="12" t="s">
        <v>3392</v>
      </c>
      <c r="E1039" t="str">
        <f t="shared" si="16"/>
        <v xml:space="preserve"> </v>
      </c>
    </row>
    <row r="1040" spans="1:5">
      <c r="A1040" s="7" t="s">
        <v>1226</v>
      </c>
      <c r="B1040" s="8" t="s">
        <v>3391</v>
      </c>
      <c r="C1040" s="9"/>
      <c r="D1040" s="8" t="s">
        <v>3392</v>
      </c>
      <c r="E1040" t="str">
        <f t="shared" si="16"/>
        <v xml:space="preserve"> </v>
      </c>
    </row>
    <row r="1041" spans="1:5">
      <c r="A1041" s="11" t="s">
        <v>1227</v>
      </c>
      <c r="B1041" s="12" t="s">
        <v>3391</v>
      </c>
      <c r="C1041" s="13"/>
      <c r="D1041" s="12" t="s">
        <v>3392</v>
      </c>
      <c r="E1041" t="str">
        <f t="shared" si="16"/>
        <v xml:space="preserve"> </v>
      </c>
    </row>
    <row r="1042" spans="1:5">
      <c r="A1042" s="7" t="s">
        <v>1228</v>
      </c>
      <c r="B1042" s="8" t="s">
        <v>3393</v>
      </c>
      <c r="C1042" s="9">
        <v>44060</v>
      </c>
      <c r="D1042" s="8" t="s">
        <v>3397</v>
      </c>
      <c r="E1042" t="str">
        <f t="shared" si="16"/>
        <v>Better Pay</v>
      </c>
    </row>
    <row r="1043" spans="1:5">
      <c r="A1043" s="11" t="s">
        <v>1229</v>
      </c>
      <c r="B1043" s="12" t="s">
        <v>3391</v>
      </c>
      <c r="C1043" s="13"/>
      <c r="D1043" s="12" t="s">
        <v>3392</v>
      </c>
      <c r="E1043" t="str">
        <f t="shared" si="16"/>
        <v xml:space="preserve"> </v>
      </c>
    </row>
    <row r="1044" spans="1:5">
      <c r="A1044" s="7" t="s">
        <v>1230</v>
      </c>
      <c r="B1044" s="8" t="s">
        <v>3393</v>
      </c>
      <c r="C1044" s="9">
        <v>43495</v>
      </c>
      <c r="D1044" s="8" t="s">
        <v>3396</v>
      </c>
      <c r="E1044" t="str">
        <f t="shared" si="16"/>
        <v>Manager Issues</v>
      </c>
    </row>
    <row r="1045" spans="1:5">
      <c r="A1045" s="11" t="s">
        <v>1231</v>
      </c>
      <c r="B1045" s="12" t="s">
        <v>3391</v>
      </c>
      <c r="C1045" s="13"/>
      <c r="D1045" s="12" t="s">
        <v>3392</v>
      </c>
      <c r="E1045" t="str">
        <f t="shared" si="16"/>
        <v xml:space="preserve"> </v>
      </c>
    </row>
    <row r="1046" spans="1:5">
      <c r="A1046" s="7" t="s">
        <v>1232</v>
      </c>
      <c r="B1046" s="8" t="s">
        <v>3391</v>
      </c>
      <c r="C1046" s="9"/>
      <c r="D1046" s="8" t="s">
        <v>3392</v>
      </c>
      <c r="E1046" t="str">
        <f t="shared" si="16"/>
        <v xml:space="preserve"> </v>
      </c>
    </row>
    <row r="1047" spans="1:5">
      <c r="A1047" s="11" t="s">
        <v>1233</v>
      </c>
      <c r="B1047" s="12" t="s">
        <v>3391</v>
      </c>
      <c r="C1047" s="13"/>
      <c r="D1047" s="12" t="s">
        <v>3392</v>
      </c>
      <c r="E1047" t="str">
        <f t="shared" si="16"/>
        <v xml:space="preserve"> </v>
      </c>
    </row>
    <row r="1048" spans="1:5">
      <c r="A1048" s="7" t="s">
        <v>1234</v>
      </c>
      <c r="B1048" s="8" t="s">
        <v>3393</v>
      </c>
      <c r="C1048" s="9">
        <v>44370</v>
      </c>
      <c r="D1048" s="8" t="s">
        <v>3396</v>
      </c>
      <c r="E1048" t="str">
        <f t="shared" si="16"/>
        <v>Manager Issues</v>
      </c>
    </row>
    <row r="1049" spans="1:5">
      <c r="A1049" s="11" t="s">
        <v>1235</v>
      </c>
      <c r="B1049" s="12" t="s">
        <v>3391</v>
      </c>
      <c r="C1049" s="13"/>
      <c r="D1049" s="12" t="s">
        <v>3392</v>
      </c>
      <c r="E1049" t="str">
        <f t="shared" si="16"/>
        <v xml:space="preserve"> </v>
      </c>
    </row>
    <row r="1050" spans="1:5">
      <c r="A1050" s="7" t="s">
        <v>1236</v>
      </c>
      <c r="B1050" s="8" t="s">
        <v>3391</v>
      </c>
      <c r="C1050" s="9"/>
      <c r="D1050" s="8" t="s">
        <v>3392</v>
      </c>
      <c r="E1050" t="str">
        <f t="shared" si="16"/>
        <v xml:space="preserve"> </v>
      </c>
    </row>
    <row r="1051" spans="1:5">
      <c r="A1051" s="11" t="s">
        <v>1237</v>
      </c>
      <c r="B1051" s="12" t="s">
        <v>3391</v>
      </c>
      <c r="C1051" s="13"/>
      <c r="D1051" s="12" t="s">
        <v>3392</v>
      </c>
      <c r="E1051" t="str">
        <f t="shared" si="16"/>
        <v xml:space="preserve"> </v>
      </c>
    </row>
    <row r="1052" spans="1:5">
      <c r="A1052" s="7" t="s">
        <v>1238</v>
      </c>
      <c r="B1052" s="8" t="s">
        <v>3391</v>
      </c>
      <c r="C1052" s="9"/>
      <c r="D1052" s="8" t="s">
        <v>3392</v>
      </c>
      <c r="E1052" t="str">
        <f t="shared" si="16"/>
        <v xml:space="preserve"> </v>
      </c>
    </row>
    <row r="1053" spans="1:5">
      <c r="A1053" s="11" t="s">
        <v>1239</v>
      </c>
      <c r="B1053" s="12" t="s">
        <v>3391</v>
      </c>
      <c r="C1053" s="13"/>
      <c r="D1053" s="12" t="s">
        <v>3392</v>
      </c>
      <c r="E1053" t="str">
        <f t="shared" si="16"/>
        <v xml:space="preserve"> </v>
      </c>
    </row>
    <row r="1054" spans="1:5">
      <c r="A1054" s="7" t="s">
        <v>1240</v>
      </c>
      <c r="B1054" s="8" t="s">
        <v>3391</v>
      </c>
      <c r="C1054" s="9"/>
      <c r="D1054" s="8" t="s">
        <v>3392</v>
      </c>
      <c r="E1054" t="str">
        <f t="shared" si="16"/>
        <v xml:space="preserve"> </v>
      </c>
    </row>
    <row r="1055" spans="1:5">
      <c r="A1055" s="11" t="s">
        <v>1241</v>
      </c>
      <c r="B1055" s="12" t="s">
        <v>3391</v>
      </c>
      <c r="C1055" s="13"/>
      <c r="D1055" s="12" t="s">
        <v>3392</v>
      </c>
      <c r="E1055" t="str">
        <f t="shared" si="16"/>
        <v xml:space="preserve"> </v>
      </c>
    </row>
    <row r="1056" spans="1:5">
      <c r="A1056" s="7" t="s">
        <v>1242</v>
      </c>
      <c r="B1056" s="8" t="s">
        <v>3391</v>
      </c>
      <c r="C1056" s="9"/>
      <c r="D1056" s="8" t="s">
        <v>3392</v>
      </c>
      <c r="E1056" t="str">
        <f t="shared" si="16"/>
        <v xml:space="preserve"> </v>
      </c>
    </row>
    <row r="1057" spans="1:5">
      <c r="A1057" s="11" t="s">
        <v>1243</v>
      </c>
      <c r="B1057" s="12" t="s">
        <v>3391</v>
      </c>
      <c r="C1057" s="13"/>
      <c r="D1057" s="12" t="s">
        <v>3392</v>
      </c>
      <c r="E1057" t="str">
        <f t="shared" si="16"/>
        <v xml:space="preserve"> </v>
      </c>
    </row>
    <row r="1058" spans="1:5">
      <c r="A1058" s="7" t="s">
        <v>1244</v>
      </c>
      <c r="B1058" s="8" t="s">
        <v>3391</v>
      </c>
      <c r="C1058" s="9"/>
      <c r="D1058" s="8" t="s">
        <v>3392</v>
      </c>
      <c r="E1058" t="str">
        <f t="shared" si="16"/>
        <v xml:space="preserve"> </v>
      </c>
    </row>
    <row r="1059" spans="1:5">
      <c r="A1059" s="11" t="s">
        <v>1245</v>
      </c>
      <c r="B1059" s="12" t="s">
        <v>3391</v>
      </c>
      <c r="C1059" s="13"/>
      <c r="D1059" s="12" t="s">
        <v>3392</v>
      </c>
      <c r="E1059" t="str">
        <f t="shared" si="16"/>
        <v xml:space="preserve"> </v>
      </c>
    </row>
    <row r="1060" spans="1:5">
      <c r="A1060" s="7" t="s">
        <v>1246</v>
      </c>
      <c r="B1060" s="8" t="s">
        <v>3391</v>
      </c>
      <c r="C1060" s="9"/>
      <c r="D1060" s="8" t="s">
        <v>3392</v>
      </c>
      <c r="E1060" t="str">
        <f t="shared" si="16"/>
        <v xml:space="preserve"> </v>
      </c>
    </row>
    <row r="1061" spans="1:5">
      <c r="A1061" s="11" t="s">
        <v>1247</v>
      </c>
      <c r="B1061" s="12" t="s">
        <v>3393</v>
      </c>
      <c r="C1061" s="13">
        <v>45758</v>
      </c>
      <c r="D1061" s="12" t="s">
        <v>3396</v>
      </c>
      <c r="E1061" t="str">
        <f t="shared" si="16"/>
        <v>Manager Issues</v>
      </c>
    </row>
    <row r="1062" spans="1:5">
      <c r="A1062" s="7" t="s">
        <v>1248</v>
      </c>
      <c r="B1062" s="8" t="s">
        <v>3393</v>
      </c>
      <c r="C1062" s="9">
        <v>45504</v>
      </c>
      <c r="D1062" s="8" t="s">
        <v>3397</v>
      </c>
      <c r="E1062" t="str">
        <f t="shared" si="16"/>
        <v>Better Pay</v>
      </c>
    </row>
    <row r="1063" spans="1:5">
      <c r="A1063" s="11" t="s">
        <v>1249</v>
      </c>
      <c r="B1063" s="12" t="s">
        <v>3391</v>
      </c>
      <c r="C1063" s="13"/>
      <c r="D1063" s="12" t="s">
        <v>3392</v>
      </c>
      <c r="E1063" t="str">
        <f t="shared" si="16"/>
        <v xml:space="preserve"> </v>
      </c>
    </row>
    <row r="1064" spans="1:5">
      <c r="A1064" s="7" t="s">
        <v>1250</v>
      </c>
      <c r="B1064" s="8" t="s">
        <v>3391</v>
      </c>
      <c r="C1064" s="9"/>
      <c r="D1064" s="8" t="s">
        <v>3392</v>
      </c>
      <c r="E1064" t="str">
        <f t="shared" si="16"/>
        <v xml:space="preserve"> </v>
      </c>
    </row>
    <row r="1065" spans="1:5">
      <c r="A1065" s="11" t="s">
        <v>1251</v>
      </c>
      <c r="B1065" s="12" t="s">
        <v>3391</v>
      </c>
      <c r="C1065" s="13"/>
      <c r="D1065" s="12" t="s">
        <v>3392</v>
      </c>
      <c r="E1065" t="str">
        <f t="shared" si="16"/>
        <v xml:space="preserve"> </v>
      </c>
    </row>
    <row r="1066" spans="1:5">
      <c r="A1066" s="7" t="s">
        <v>1252</v>
      </c>
      <c r="B1066" s="8" t="s">
        <v>3391</v>
      </c>
      <c r="C1066" s="9"/>
      <c r="D1066" s="8" t="s">
        <v>3392</v>
      </c>
      <c r="E1066" t="str">
        <f t="shared" si="16"/>
        <v xml:space="preserve"> </v>
      </c>
    </row>
    <row r="1067" spans="1:5">
      <c r="A1067" s="11" t="s">
        <v>1253</v>
      </c>
      <c r="B1067" s="12" t="s">
        <v>3393</v>
      </c>
      <c r="C1067" s="13">
        <v>43962</v>
      </c>
      <c r="D1067" s="12" t="s">
        <v>3396</v>
      </c>
      <c r="E1067" t="str">
        <f t="shared" si="16"/>
        <v>Manager Issues</v>
      </c>
    </row>
    <row r="1068" spans="1:5">
      <c r="A1068" s="7" t="s">
        <v>1254</v>
      </c>
      <c r="B1068" s="8" t="s">
        <v>3391</v>
      </c>
      <c r="C1068" s="9"/>
      <c r="D1068" s="8" t="s">
        <v>3392</v>
      </c>
      <c r="E1068" t="str">
        <f t="shared" si="16"/>
        <v xml:space="preserve"> </v>
      </c>
    </row>
    <row r="1069" spans="1:5">
      <c r="A1069" s="11" t="s">
        <v>1255</v>
      </c>
      <c r="B1069" s="12" t="s">
        <v>3391</v>
      </c>
      <c r="C1069" s="13"/>
      <c r="D1069" s="12" t="s">
        <v>3392</v>
      </c>
      <c r="E1069" t="str">
        <f t="shared" si="16"/>
        <v xml:space="preserve"> </v>
      </c>
    </row>
    <row r="1070" spans="1:5">
      <c r="A1070" s="7" t="s">
        <v>1256</v>
      </c>
      <c r="B1070" s="8" t="s">
        <v>3393</v>
      </c>
      <c r="C1070" s="9">
        <v>44037</v>
      </c>
      <c r="D1070" s="8" t="s">
        <v>3396</v>
      </c>
      <c r="E1070" t="str">
        <f t="shared" si="16"/>
        <v>Manager Issues</v>
      </c>
    </row>
    <row r="1071" spans="1:5">
      <c r="A1071" s="11" t="s">
        <v>1257</v>
      </c>
      <c r="B1071" s="12" t="s">
        <v>3391</v>
      </c>
      <c r="C1071" s="13"/>
      <c r="D1071" s="12" t="s">
        <v>3392</v>
      </c>
      <c r="E1071" t="str">
        <f t="shared" si="16"/>
        <v xml:space="preserve"> </v>
      </c>
    </row>
    <row r="1072" spans="1:5">
      <c r="A1072" s="7" t="s">
        <v>1258</v>
      </c>
      <c r="B1072" s="8" t="s">
        <v>3391</v>
      </c>
      <c r="C1072" s="9"/>
      <c r="D1072" s="8" t="s">
        <v>3392</v>
      </c>
      <c r="E1072" t="str">
        <f t="shared" si="16"/>
        <v xml:space="preserve"> </v>
      </c>
    </row>
    <row r="1073" spans="1:5">
      <c r="A1073" s="11" t="s">
        <v>1259</v>
      </c>
      <c r="B1073" s="12" t="s">
        <v>3393</v>
      </c>
      <c r="C1073" s="13">
        <v>44375</v>
      </c>
      <c r="D1073" s="12" t="s">
        <v>3396</v>
      </c>
      <c r="E1073" t="str">
        <f t="shared" si="16"/>
        <v>Manager Issues</v>
      </c>
    </row>
    <row r="1074" spans="1:5">
      <c r="A1074" s="7" t="s">
        <v>1260</v>
      </c>
      <c r="B1074" s="8" t="s">
        <v>3391</v>
      </c>
      <c r="C1074" s="9"/>
      <c r="D1074" s="8" t="s">
        <v>3392</v>
      </c>
      <c r="E1074" t="str">
        <f t="shared" si="16"/>
        <v xml:space="preserve"> </v>
      </c>
    </row>
    <row r="1075" spans="1:5">
      <c r="A1075" s="11" t="s">
        <v>1261</v>
      </c>
      <c r="B1075" s="12" t="s">
        <v>3393</v>
      </c>
      <c r="C1075" s="13">
        <v>43748</v>
      </c>
      <c r="D1075" s="12" t="s">
        <v>3397</v>
      </c>
      <c r="E1075" t="str">
        <f t="shared" si="16"/>
        <v>Better Pay</v>
      </c>
    </row>
    <row r="1076" spans="1:5">
      <c r="A1076" s="7" t="s">
        <v>1262</v>
      </c>
      <c r="B1076" s="8" t="s">
        <v>3391</v>
      </c>
      <c r="C1076" s="9"/>
      <c r="D1076" s="8" t="s">
        <v>3392</v>
      </c>
      <c r="E1076" t="str">
        <f t="shared" si="16"/>
        <v xml:space="preserve"> </v>
      </c>
    </row>
    <row r="1077" spans="1:5">
      <c r="A1077" s="11" t="s">
        <v>1263</v>
      </c>
      <c r="B1077" s="12" t="s">
        <v>3391</v>
      </c>
      <c r="C1077" s="13"/>
      <c r="D1077" s="12" t="s">
        <v>3392</v>
      </c>
      <c r="E1077" t="str">
        <f t="shared" si="16"/>
        <v xml:space="preserve"> </v>
      </c>
    </row>
    <row r="1078" spans="1:5">
      <c r="A1078" s="7" t="s">
        <v>1264</v>
      </c>
      <c r="B1078" s="8" t="s">
        <v>3391</v>
      </c>
      <c r="C1078" s="9"/>
      <c r="D1078" s="8" t="s">
        <v>3392</v>
      </c>
      <c r="E1078" t="str">
        <f t="shared" si="16"/>
        <v xml:space="preserve"> </v>
      </c>
    </row>
    <row r="1079" spans="1:5">
      <c r="A1079" s="11" t="s">
        <v>1265</v>
      </c>
      <c r="B1079" s="12" t="s">
        <v>3391</v>
      </c>
      <c r="C1079" s="13"/>
      <c r="D1079" s="12" t="s">
        <v>3392</v>
      </c>
      <c r="E1079" t="str">
        <f t="shared" si="16"/>
        <v xml:space="preserve"> </v>
      </c>
    </row>
    <row r="1080" spans="1:5">
      <c r="A1080" s="7" t="s">
        <v>1266</v>
      </c>
      <c r="B1080" s="8" t="s">
        <v>3393</v>
      </c>
      <c r="C1080" s="9">
        <v>44418</v>
      </c>
      <c r="D1080" s="8" t="s">
        <v>3397</v>
      </c>
      <c r="E1080" t="str">
        <f t="shared" si="16"/>
        <v>Better Pay</v>
      </c>
    </row>
    <row r="1081" spans="1:5">
      <c r="A1081" s="11" t="s">
        <v>1267</v>
      </c>
      <c r="B1081" s="12" t="s">
        <v>3391</v>
      </c>
      <c r="C1081" s="13"/>
      <c r="D1081" s="12" t="s">
        <v>3392</v>
      </c>
      <c r="E1081" t="str">
        <f t="shared" si="16"/>
        <v xml:space="preserve"> </v>
      </c>
    </row>
    <row r="1082" spans="1:5">
      <c r="A1082" s="7" t="s">
        <v>1268</v>
      </c>
      <c r="B1082" s="8" t="s">
        <v>3391</v>
      </c>
      <c r="C1082" s="9"/>
      <c r="D1082" s="8" t="s">
        <v>3392</v>
      </c>
      <c r="E1082" t="str">
        <f t="shared" si="16"/>
        <v xml:space="preserve"> </v>
      </c>
    </row>
    <row r="1083" spans="1:5">
      <c r="A1083" s="11" t="s">
        <v>1269</v>
      </c>
      <c r="B1083" s="12" t="s">
        <v>3391</v>
      </c>
      <c r="C1083" s="13"/>
      <c r="D1083" s="12" t="s">
        <v>3392</v>
      </c>
      <c r="E1083" t="str">
        <f t="shared" si="16"/>
        <v xml:space="preserve"> </v>
      </c>
    </row>
    <row r="1084" spans="1:5">
      <c r="A1084" s="7" t="s">
        <v>1270</v>
      </c>
      <c r="B1084" s="8" t="s">
        <v>3391</v>
      </c>
      <c r="C1084" s="9"/>
      <c r="D1084" s="8" t="s">
        <v>3392</v>
      </c>
      <c r="E1084" t="str">
        <f t="shared" si="16"/>
        <v xml:space="preserve"> </v>
      </c>
    </row>
    <row r="1085" spans="1:5">
      <c r="A1085" s="11" t="s">
        <v>1271</v>
      </c>
      <c r="B1085" s="12" t="s">
        <v>3391</v>
      </c>
      <c r="C1085" s="13"/>
      <c r="D1085" s="12" t="s">
        <v>3392</v>
      </c>
      <c r="E1085" t="str">
        <f t="shared" si="16"/>
        <v xml:space="preserve"> </v>
      </c>
    </row>
    <row r="1086" spans="1:5">
      <c r="A1086" s="7" t="s">
        <v>1272</v>
      </c>
      <c r="B1086" s="8" t="s">
        <v>3391</v>
      </c>
      <c r="C1086" s="9"/>
      <c r="D1086" s="8" t="s">
        <v>3392</v>
      </c>
      <c r="E1086" t="str">
        <f t="shared" si="16"/>
        <v xml:space="preserve"> </v>
      </c>
    </row>
    <row r="1087" spans="1:5">
      <c r="A1087" s="11" t="s">
        <v>1273</v>
      </c>
      <c r="B1087" s="12" t="s">
        <v>3393</v>
      </c>
      <c r="C1087" s="13">
        <v>44708</v>
      </c>
      <c r="D1087" s="12" t="s">
        <v>3397</v>
      </c>
      <c r="E1087" t="str">
        <f t="shared" si="16"/>
        <v>Better Pay</v>
      </c>
    </row>
    <row r="1088" spans="1:5">
      <c r="A1088" s="7" t="s">
        <v>1274</v>
      </c>
      <c r="B1088" s="8" t="s">
        <v>3391</v>
      </c>
      <c r="C1088" s="9"/>
      <c r="D1088" s="8" t="s">
        <v>3392</v>
      </c>
      <c r="E1088" t="str">
        <f t="shared" si="16"/>
        <v xml:space="preserve"> </v>
      </c>
    </row>
    <row r="1089" spans="1:5">
      <c r="A1089" s="11" t="s">
        <v>1275</v>
      </c>
      <c r="B1089" s="12" t="s">
        <v>3393</v>
      </c>
      <c r="C1089" s="13">
        <v>46439</v>
      </c>
      <c r="D1089" s="12" t="s">
        <v>3394</v>
      </c>
      <c r="E1089" t="str">
        <f t="shared" si="16"/>
        <v>Career Stagnation</v>
      </c>
    </row>
    <row r="1090" spans="1:5">
      <c r="A1090" s="7" t="s">
        <v>1276</v>
      </c>
      <c r="B1090" s="8" t="s">
        <v>3391</v>
      </c>
      <c r="C1090" s="9"/>
      <c r="D1090" s="8" t="s">
        <v>3392</v>
      </c>
      <c r="E1090" t="str">
        <f t="shared" si="16"/>
        <v xml:space="preserve"> </v>
      </c>
    </row>
    <row r="1091" spans="1:5">
      <c r="A1091" s="11" t="s">
        <v>1277</v>
      </c>
      <c r="B1091" s="12" t="s">
        <v>3393</v>
      </c>
      <c r="C1091" s="13">
        <v>45176</v>
      </c>
      <c r="D1091" s="12" t="s">
        <v>3394</v>
      </c>
      <c r="E1091" t="str">
        <f t="shared" ref="E1091:E1154" si="17">IF(B1091="No"," ",IF(AND(B1091="Yes",D1091=" "),"Not Recorded",D1091))</f>
        <v>Career Stagnation</v>
      </c>
    </row>
    <row r="1092" spans="1:5">
      <c r="A1092" s="7" t="s">
        <v>1278</v>
      </c>
      <c r="B1092" s="8" t="s">
        <v>3391</v>
      </c>
      <c r="C1092" s="9"/>
      <c r="D1092" s="8" t="s">
        <v>3392</v>
      </c>
      <c r="E1092" t="str">
        <f t="shared" si="17"/>
        <v xml:space="preserve"> </v>
      </c>
    </row>
    <row r="1093" spans="1:5">
      <c r="A1093" s="11" t="s">
        <v>1279</v>
      </c>
      <c r="B1093" s="12" t="s">
        <v>3391</v>
      </c>
      <c r="C1093" s="13"/>
      <c r="D1093" s="12" t="s">
        <v>3392</v>
      </c>
      <c r="E1093" t="str">
        <f t="shared" si="17"/>
        <v xml:space="preserve"> </v>
      </c>
    </row>
    <row r="1094" spans="1:5">
      <c r="A1094" s="7" t="s">
        <v>1280</v>
      </c>
      <c r="B1094" s="8" t="s">
        <v>3391</v>
      </c>
      <c r="C1094" s="9"/>
      <c r="D1094" s="8" t="s">
        <v>3392</v>
      </c>
      <c r="E1094" t="str">
        <f t="shared" si="17"/>
        <v xml:space="preserve"> </v>
      </c>
    </row>
    <row r="1095" spans="1:5">
      <c r="A1095" s="11" t="s">
        <v>1281</v>
      </c>
      <c r="B1095" s="12" t="s">
        <v>3391</v>
      </c>
      <c r="C1095" s="13"/>
      <c r="D1095" s="12" t="s">
        <v>3392</v>
      </c>
      <c r="E1095" t="str">
        <f t="shared" si="17"/>
        <v xml:space="preserve"> </v>
      </c>
    </row>
    <row r="1096" spans="1:5">
      <c r="A1096" s="7" t="s">
        <v>1282</v>
      </c>
      <c r="B1096" s="8" t="s">
        <v>3393</v>
      </c>
      <c r="C1096" s="9">
        <v>45866</v>
      </c>
      <c r="D1096" s="8" t="s">
        <v>3397</v>
      </c>
      <c r="E1096" t="str">
        <f t="shared" si="17"/>
        <v>Better Pay</v>
      </c>
    </row>
    <row r="1097" spans="1:5">
      <c r="A1097" s="11" t="s">
        <v>1283</v>
      </c>
      <c r="B1097" s="12" t="s">
        <v>3393</v>
      </c>
      <c r="C1097" s="13">
        <v>46271</v>
      </c>
      <c r="D1097" s="12" t="s">
        <v>3396</v>
      </c>
      <c r="E1097" t="str">
        <f t="shared" si="17"/>
        <v>Manager Issues</v>
      </c>
    </row>
    <row r="1098" spans="1:5">
      <c r="A1098" s="7" t="s">
        <v>1284</v>
      </c>
      <c r="B1098" s="8" t="s">
        <v>3391</v>
      </c>
      <c r="C1098" s="9"/>
      <c r="D1098" s="8" t="s">
        <v>3392</v>
      </c>
      <c r="E1098" t="str">
        <f t="shared" si="17"/>
        <v xml:space="preserve"> </v>
      </c>
    </row>
    <row r="1099" spans="1:5">
      <c r="A1099" s="11" t="s">
        <v>1285</v>
      </c>
      <c r="B1099" s="12" t="s">
        <v>3391</v>
      </c>
      <c r="C1099" s="13"/>
      <c r="D1099" s="12" t="s">
        <v>3392</v>
      </c>
      <c r="E1099" t="str">
        <f t="shared" si="17"/>
        <v xml:space="preserve"> </v>
      </c>
    </row>
    <row r="1100" spans="1:5">
      <c r="A1100" s="7" t="s">
        <v>1286</v>
      </c>
      <c r="B1100" s="8" t="s">
        <v>3391</v>
      </c>
      <c r="C1100" s="9"/>
      <c r="D1100" s="8" t="s">
        <v>3392</v>
      </c>
      <c r="E1100" t="str">
        <f t="shared" si="17"/>
        <v xml:space="preserve"> </v>
      </c>
    </row>
    <row r="1101" spans="1:5">
      <c r="A1101" s="11" t="s">
        <v>1287</v>
      </c>
      <c r="B1101" s="12" t="s">
        <v>3391</v>
      </c>
      <c r="C1101" s="13"/>
      <c r="D1101" s="12" t="s">
        <v>3392</v>
      </c>
      <c r="E1101" t="str">
        <f t="shared" si="17"/>
        <v xml:space="preserve"> </v>
      </c>
    </row>
    <row r="1102" spans="1:5">
      <c r="A1102" s="7" t="s">
        <v>1288</v>
      </c>
      <c r="B1102" s="8" t="s">
        <v>3391</v>
      </c>
      <c r="C1102" s="9"/>
      <c r="D1102" s="8" t="s">
        <v>3392</v>
      </c>
      <c r="E1102" t="str">
        <f t="shared" si="17"/>
        <v xml:space="preserve"> </v>
      </c>
    </row>
    <row r="1103" spans="1:5">
      <c r="A1103" s="11" t="s">
        <v>1289</v>
      </c>
      <c r="B1103" s="12" t="s">
        <v>3391</v>
      </c>
      <c r="C1103" s="13"/>
      <c r="D1103" s="12" t="s">
        <v>3392</v>
      </c>
      <c r="E1103" t="str">
        <f t="shared" si="17"/>
        <v xml:space="preserve"> </v>
      </c>
    </row>
    <row r="1104" spans="1:5">
      <c r="A1104" s="7" t="s">
        <v>1290</v>
      </c>
      <c r="B1104" s="8" t="s">
        <v>3391</v>
      </c>
      <c r="C1104" s="9"/>
      <c r="D1104" s="8" t="s">
        <v>3392</v>
      </c>
      <c r="E1104" t="str">
        <f t="shared" si="17"/>
        <v xml:space="preserve"> </v>
      </c>
    </row>
    <row r="1105" spans="1:5">
      <c r="A1105" s="11" t="s">
        <v>1291</v>
      </c>
      <c r="B1105" s="12" t="s">
        <v>3393</v>
      </c>
      <c r="C1105" s="13">
        <v>44383</v>
      </c>
      <c r="D1105" s="12" t="s">
        <v>3394</v>
      </c>
      <c r="E1105" t="str">
        <f t="shared" si="17"/>
        <v>Career Stagnation</v>
      </c>
    </row>
    <row r="1106" spans="1:5">
      <c r="A1106" s="7" t="s">
        <v>1292</v>
      </c>
      <c r="B1106" s="8" t="s">
        <v>3391</v>
      </c>
      <c r="C1106" s="9"/>
      <c r="D1106" s="8" t="s">
        <v>3392</v>
      </c>
      <c r="E1106" t="str">
        <f t="shared" si="17"/>
        <v xml:space="preserve"> </v>
      </c>
    </row>
    <row r="1107" spans="1:5">
      <c r="A1107" s="11" t="s">
        <v>1293</v>
      </c>
      <c r="B1107" s="12" t="s">
        <v>3391</v>
      </c>
      <c r="C1107" s="13"/>
      <c r="D1107" s="12" t="s">
        <v>3392</v>
      </c>
      <c r="E1107" t="str">
        <f t="shared" si="17"/>
        <v xml:space="preserve"> </v>
      </c>
    </row>
    <row r="1108" spans="1:5">
      <c r="A1108" s="7" t="s">
        <v>1294</v>
      </c>
      <c r="B1108" s="8" t="s">
        <v>3391</v>
      </c>
      <c r="C1108" s="9"/>
      <c r="D1108" s="8" t="s">
        <v>3392</v>
      </c>
      <c r="E1108" t="str">
        <f t="shared" si="17"/>
        <v xml:space="preserve"> </v>
      </c>
    </row>
    <row r="1109" spans="1:5">
      <c r="A1109" s="11" t="s">
        <v>1295</v>
      </c>
      <c r="B1109" s="12" t="s">
        <v>3391</v>
      </c>
      <c r="C1109" s="13"/>
      <c r="D1109" s="12" t="s">
        <v>3392</v>
      </c>
      <c r="E1109" t="str">
        <f t="shared" si="17"/>
        <v xml:space="preserve"> </v>
      </c>
    </row>
    <row r="1110" spans="1:5">
      <c r="A1110" s="7" t="s">
        <v>1296</v>
      </c>
      <c r="B1110" s="8" t="s">
        <v>3393</v>
      </c>
      <c r="C1110" s="9">
        <v>44740</v>
      </c>
      <c r="D1110" s="8" t="s">
        <v>3397</v>
      </c>
      <c r="E1110" t="str">
        <f t="shared" si="17"/>
        <v>Better Pay</v>
      </c>
    </row>
    <row r="1111" spans="1:5">
      <c r="A1111" s="11" t="s">
        <v>1297</v>
      </c>
      <c r="B1111" s="12" t="s">
        <v>3391</v>
      </c>
      <c r="C1111" s="13"/>
      <c r="D1111" s="12" t="s">
        <v>3392</v>
      </c>
      <c r="E1111" t="str">
        <f t="shared" si="17"/>
        <v xml:space="preserve"> </v>
      </c>
    </row>
    <row r="1112" spans="1:5">
      <c r="A1112" s="7" t="s">
        <v>1298</v>
      </c>
      <c r="B1112" s="8" t="s">
        <v>3391</v>
      </c>
      <c r="C1112" s="9"/>
      <c r="D1112" s="8" t="s">
        <v>3392</v>
      </c>
      <c r="E1112" t="str">
        <f t="shared" si="17"/>
        <v xml:space="preserve"> </v>
      </c>
    </row>
    <row r="1113" spans="1:5">
      <c r="A1113" s="11" t="s">
        <v>1299</v>
      </c>
      <c r="B1113" s="12" t="s">
        <v>3391</v>
      </c>
      <c r="C1113" s="13"/>
      <c r="D1113" s="12" t="s">
        <v>3392</v>
      </c>
      <c r="E1113" t="str">
        <f t="shared" si="17"/>
        <v xml:space="preserve"> </v>
      </c>
    </row>
    <row r="1114" spans="1:5">
      <c r="A1114" s="7" t="s">
        <v>1300</v>
      </c>
      <c r="B1114" s="8" t="s">
        <v>3391</v>
      </c>
      <c r="C1114" s="9"/>
      <c r="D1114" s="8" t="s">
        <v>3392</v>
      </c>
      <c r="E1114" t="str">
        <f t="shared" si="17"/>
        <v xml:space="preserve"> </v>
      </c>
    </row>
    <row r="1115" spans="1:5">
      <c r="A1115" s="11" t="s">
        <v>1301</v>
      </c>
      <c r="B1115" s="12" t="s">
        <v>3391</v>
      </c>
      <c r="C1115" s="13"/>
      <c r="D1115" s="12" t="s">
        <v>3392</v>
      </c>
      <c r="E1115" t="str">
        <f t="shared" si="17"/>
        <v xml:space="preserve"> </v>
      </c>
    </row>
    <row r="1116" spans="1:5">
      <c r="A1116" s="7" t="s">
        <v>1302</v>
      </c>
      <c r="B1116" s="8" t="s">
        <v>3391</v>
      </c>
      <c r="C1116" s="9"/>
      <c r="D1116" s="8" t="s">
        <v>3392</v>
      </c>
      <c r="E1116" t="str">
        <f t="shared" si="17"/>
        <v xml:space="preserve"> </v>
      </c>
    </row>
    <row r="1117" spans="1:5">
      <c r="A1117" s="11" t="s">
        <v>1303</v>
      </c>
      <c r="B1117" s="12" t="s">
        <v>3391</v>
      </c>
      <c r="C1117" s="13"/>
      <c r="D1117" s="12" t="s">
        <v>3392</v>
      </c>
      <c r="E1117" t="str">
        <f t="shared" si="17"/>
        <v xml:space="preserve"> </v>
      </c>
    </row>
    <row r="1118" spans="1:5">
      <c r="A1118" s="7" t="s">
        <v>1304</v>
      </c>
      <c r="B1118" s="8" t="s">
        <v>3393</v>
      </c>
      <c r="C1118" s="9">
        <v>44672</v>
      </c>
      <c r="D1118" s="8" t="s">
        <v>3394</v>
      </c>
      <c r="E1118" t="str">
        <f t="shared" si="17"/>
        <v>Career Stagnation</v>
      </c>
    </row>
    <row r="1119" spans="1:5">
      <c r="A1119" s="11" t="s">
        <v>1305</v>
      </c>
      <c r="B1119" s="12" t="s">
        <v>3393</v>
      </c>
      <c r="C1119" s="13">
        <v>45153</v>
      </c>
      <c r="D1119" s="12" t="s">
        <v>3397</v>
      </c>
      <c r="E1119" t="str">
        <f t="shared" si="17"/>
        <v>Better Pay</v>
      </c>
    </row>
    <row r="1120" spans="1:5">
      <c r="A1120" s="7" t="s">
        <v>1306</v>
      </c>
      <c r="B1120" s="8" t="s">
        <v>3391</v>
      </c>
      <c r="C1120" s="9"/>
      <c r="D1120" s="8" t="s">
        <v>3392</v>
      </c>
      <c r="E1120" t="str">
        <f t="shared" si="17"/>
        <v xml:space="preserve"> </v>
      </c>
    </row>
    <row r="1121" spans="1:5">
      <c r="A1121" s="11" t="s">
        <v>1307</v>
      </c>
      <c r="B1121" s="12" t="s">
        <v>3391</v>
      </c>
      <c r="C1121" s="13"/>
      <c r="D1121" s="12" t="s">
        <v>3392</v>
      </c>
      <c r="E1121" t="str">
        <f t="shared" si="17"/>
        <v xml:space="preserve"> </v>
      </c>
    </row>
    <row r="1122" spans="1:5">
      <c r="A1122" s="7" t="s">
        <v>1308</v>
      </c>
      <c r="B1122" s="8" t="s">
        <v>3391</v>
      </c>
      <c r="C1122" s="9"/>
      <c r="D1122" s="8" t="s">
        <v>3392</v>
      </c>
      <c r="E1122" t="str">
        <f t="shared" si="17"/>
        <v xml:space="preserve"> </v>
      </c>
    </row>
    <row r="1123" spans="1:5">
      <c r="A1123" s="11" t="s">
        <v>1309</v>
      </c>
      <c r="B1123" s="12" t="s">
        <v>3391</v>
      </c>
      <c r="C1123" s="13"/>
      <c r="D1123" s="12" t="s">
        <v>3392</v>
      </c>
      <c r="E1123" t="str">
        <f t="shared" si="17"/>
        <v xml:space="preserve"> </v>
      </c>
    </row>
    <row r="1124" spans="1:5">
      <c r="A1124" s="7" t="s">
        <v>1310</v>
      </c>
      <c r="B1124" s="8" t="s">
        <v>3391</v>
      </c>
      <c r="C1124" s="9"/>
      <c r="D1124" s="8" t="s">
        <v>3392</v>
      </c>
      <c r="E1124" t="str">
        <f t="shared" si="17"/>
        <v xml:space="preserve"> </v>
      </c>
    </row>
    <row r="1125" spans="1:5">
      <c r="A1125" s="11" t="s">
        <v>1311</v>
      </c>
      <c r="B1125" s="12" t="s">
        <v>3391</v>
      </c>
      <c r="C1125" s="13"/>
      <c r="D1125" s="12" t="s">
        <v>3392</v>
      </c>
      <c r="E1125" t="str">
        <f t="shared" si="17"/>
        <v xml:space="preserve"> </v>
      </c>
    </row>
    <row r="1126" spans="1:5">
      <c r="A1126" s="7" t="s">
        <v>1312</v>
      </c>
      <c r="B1126" s="8" t="s">
        <v>3391</v>
      </c>
      <c r="C1126" s="9"/>
      <c r="D1126" s="8" t="s">
        <v>3392</v>
      </c>
      <c r="E1126" t="str">
        <f t="shared" si="17"/>
        <v xml:space="preserve"> </v>
      </c>
    </row>
    <row r="1127" spans="1:5">
      <c r="A1127" s="11" t="s">
        <v>1313</v>
      </c>
      <c r="B1127" s="12" t="s">
        <v>3391</v>
      </c>
      <c r="C1127" s="13"/>
      <c r="D1127" s="12" t="s">
        <v>3392</v>
      </c>
      <c r="E1127" t="str">
        <f t="shared" si="17"/>
        <v xml:space="preserve"> </v>
      </c>
    </row>
    <row r="1128" spans="1:5">
      <c r="A1128" s="7" t="s">
        <v>1314</v>
      </c>
      <c r="B1128" s="8" t="s">
        <v>3391</v>
      </c>
      <c r="C1128" s="9"/>
      <c r="D1128" s="8" t="s">
        <v>3392</v>
      </c>
      <c r="E1128" t="str">
        <f t="shared" si="17"/>
        <v xml:space="preserve"> </v>
      </c>
    </row>
    <row r="1129" spans="1:5">
      <c r="A1129" s="11" t="s">
        <v>1315</v>
      </c>
      <c r="B1129" s="12" t="s">
        <v>3391</v>
      </c>
      <c r="C1129" s="13"/>
      <c r="D1129" s="12" t="s">
        <v>3392</v>
      </c>
      <c r="E1129" t="str">
        <f t="shared" si="17"/>
        <v xml:space="preserve"> </v>
      </c>
    </row>
    <row r="1130" spans="1:5">
      <c r="A1130" s="7" t="s">
        <v>1316</v>
      </c>
      <c r="B1130" s="8" t="s">
        <v>3391</v>
      </c>
      <c r="C1130" s="9"/>
      <c r="D1130" s="8" t="s">
        <v>3392</v>
      </c>
      <c r="E1130" t="str">
        <f t="shared" si="17"/>
        <v xml:space="preserve"> </v>
      </c>
    </row>
    <row r="1131" spans="1:5">
      <c r="A1131" s="11" t="s">
        <v>1317</v>
      </c>
      <c r="B1131" s="12" t="s">
        <v>3391</v>
      </c>
      <c r="C1131" s="13"/>
      <c r="D1131" s="12" t="s">
        <v>3392</v>
      </c>
      <c r="E1131" t="str">
        <f t="shared" si="17"/>
        <v xml:space="preserve"> </v>
      </c>
    </row>
    <row r="1132" spans="1:5">
      <c r="A1132" s="7" t="s">
        <v>1318</v>
      </c>
      <c r="B1132" s="8" t="s">
        <v>3391</v>
      </c>
      <c r="C1132" s="9"/>
      <c r="D1132" s="8" t="s">
        <v>3392</v>
      </c>
      <c r="E1132" t="str">
        <f t="shared" si="17"/>
        <v xml:space="preserve"> </v>
      </c>
    </row>
    <row r="1133" spans="1:5">
      <c r="A1133" s="11" t="s">
        <v>1319</v>
      </c>
      <c r="B1133" s="12" t="s">
        <v>3391</v>
      </c>
      <c r="C1133" s="13"/>
      <c r="D1133" s="12" t="s">
        <v>3392</v>
      </c>
      <c r="E1133" t="str">
        <f t="shared" si="17"/>
        <v xml:space="preserve"> </v>
      </c>
    </row>
    <row r="1134" spans="1:5">
      <c r="A1134" s="7" t="s">
        <v>1320</v>
      </c>
      <c r="B1134" s="8" t="s">
        <v>3391</v>
      </c>
      <c r="C1134" s="9"/>
      <c r="D1134" s="8" t="s">
        <v>3392</v>
      </c>
      <c r="E1134" t="str">
        <f t="shared" si="17"/>
        <v xml:space="preserve"> </v>
      </c>
    </row>
    <row r="1135" spans="1:5">
      <c r="A1135" s="11" t="s">
        <v>1321</v>
      </c>
      <c r="B1135" s="12" t="s">
        <v>3391</v>
      </c>
      <c r="C1135" s="13"/>
      <c r="D1135" s="12" t="s">
        <v>3392</v>
      </c>
      <c r="E1135" t="str">
        <f t="shared" si="17"/>
        <v xml:space="preserve"> </v>
      </c>
    </row>
    <row r="1136" spans="1:5">
      <c r="A1136" s="7" t="s">
        <v>1322</v>
      </c>
      <c r="B1136" s="8" t="s">
        <v>3391</v>
      </c>
      <c r="C1136" s="9"/>
      <c r="D1136" s="8" t="s">
        <v>3392</v>
      </c>
      <c r="E1136" t="str">
        <f t="shared" si="17"/>
        <v xml:space="preserve"> </v>
      </c>
    </row>
    <row r="1137" spans="1:5">
      <c r="A1137" s="11" t="s">
        <v>1323</v>
      </c>
      <c r="B1137" s="12" t="s">
        <v>3393</v>
      </c>
      <c r="C1137" s="13">
        <v>45820</v>
      </c>
      <c r="D1137" s="12" t="s">
        <v>3394</v>
      </c>
      <c r="E1137" t="str">
        <f t="shared" si="17"/>
        <v>Career Stagnation</v>
      </c>
    </row>
    <row r="1138" spans="1:5">
      <c r="A1138" s="7" t="s">
        <v>1324</v>
      </c>
      <c r="B1138" s="8" t="s">
        <v>3391</v>
      </c>
      <c r="C1138" s="9"/>
      <c r="D1138" s="8" t="s">
        <v>3392</v>
      </c>
      <c r="E1138" t="str">
        <f t="shared" si="17"/>
        <v xml:space="preserve"> </v>
      </c>
    </row>
    <row r="1139" spans="1:5">
      <c r="A1139" s="11" t="s">
        <v>1325</v>
      </c>
      <c r="B1139" s="12" t="s">
        <v>3391</v>
      </c>
      <c r="C1139" s="13"/>
      <c r="D1139" s="12" t="s">
        <v>3392</v>
      </c>
      <c r="E1139" t="str">
        <f t="shared" si="17"/>
        <v xml:space="preserve"> </v>
      </c>
    </row>
    <row r="1140" spans="1:5">
      <c r="A1140" s="7" t="s">
        <v>1326</v>
      </c>
      <c r="B1140" s="8" t="s">
        <v>3393</v>
      </c>
      <c r="C1140" s="9">
        <v>45226</v>
      </c>
      <c r="D1140" s="8" t="s">
        <v>3397</v>
      </c>
      <c r="E1140" t="str">
        <f t="shared" si="17"/>
        <v>Better Pay</v>
      </c>
    </row>
    <row r="1141" spans="1:5">
      <c r="A1141" s="11" t="s">
        <v>1327</v>
      </c>
      <c r="B1141" s="12" t="s">
        <v>3391</v>
      </c>
      <c r="C1141" s="13"/>
      <c r="D1141" s="12" t="s">
        <v>3392</v>
      </c>
      <c r="E1141" t="str">
        <f t="shared" si="17"/>
        <v xml:space="preserve"> </v>
      </c>
    </row>
    <row r="1142" spans="1:5">
      <c r="A1142" s="7" t="s">
        <v>1328</v>
      </c>
      <c r="B1142" s="8" t="s">
        <v>3391</v>
      </c>
      <c r="C1142" s="9"/>
      <c r="D1142" s="8" t="s">
        <v>3392</v>
      </c>
      <c r="E1142" t="str">
        <f t="shared" si="17"/>
        <v xml:space="preserve"> </v>
      </c>
    </row>
    <row r="1143" spans="1:5">
      <c r="A1143" s="11" t="s">
        <v>1329</v>
      </c>
      <c r="B1143" s="12" t="s">
        <v>3391</v>
      </c>
      <c r="C1143" s="13"/>
      <c r="D1143" s="12" t="s">
        <v>3392</v>
      </c>
      <c r="E1143" t="str">
        <f t="shared" si="17"/>
        <v xml:space="preserve"> </v>
      </c>
    </row>
    <row r="1144" spans="1:5">
      <c r="A1144" s="7" t="s">
        <v>1330</v>
      </c>
      <c r="B1144" s="8" t="s">
        <v>3391</v>
      </c>
      <c r="C1144" s="9"/>
      <c r="D1144" s="8" t="s">
        <v>3392</v>
      </c>
      <c r="E1144" t="str">
        <f t="shared" si="17"/>
        <v xml:space="preserve"> </v>
      </c>
    </row>
    <row r="1145" spans="1:5">
      <c r="A1145" s="11" t="s">
        <v>1331</v>
      </c>
      <c r="B1145" s="12" t="s">
        <v>3391</v>
      </c>
      <c r="C1145" s="13"/>
      <c r="D1145" s="12" t="s">
        <v>3392</v>
      </c>
      <c r="E1145" t="str">
        <f t="shared" si="17"/>
        <v xml:space="preserve"> </v>
      </c>
    </row>
    <row r="1146" spans="1:5">
      <c r="A1146" s="7" t="s">
        <v>1332</v>
      </c>
      <c r="B1146" s="8" t="s">
        <v>3391</v>
      </c>
      <c r="C1146" s="9"/>
      <c r="D1146" s="8" t="s">
        <v>3392</v>
      </c>
      <c r="E1146" t="str">
        <f t="shared" si="17"/>
        <v xml:space="preserve"> </v>
      </c>
    </row>
    <row r="1147" spans="1:5">
      <c r="A1147" s="11" t="s">
        <v>1333</v>
      </c>
      <c r="B1147" s="12" t="s">
        <v>3391</v>
      </c>
      <c r="C1147" s="13"/>
      <c r="D1147" s="12" t="s">
        <v>3392</v>
      </c>
      <c r="E1147" t="str">
        <f t="shared" si="17"/>
        <v xml:space="preserve"> </v>
      </c>
    </row>
    <row r="1148" spans="1:5">
      <c r="A1148" s="7" t="s">
        <v>1334</v>
      </c>
      <c r="B1148" s="8" t="s">
        <v>3391</v>
      </c>
      <c r="C1148" s="9"/>
      <c r="D1148" s="8" t="s">
        <v>3392</v>
      </c>
      <c r="E1148" t="str">
        <f t="shared" si="17"/>
        <v xml:space="preserve"> </v>
      </c>
    </row>
    <row r="1149" spans="1:5">
      <c r="A1149" s="11" t="s">
        <v>1335</v>
      </c>
      <c r="B1149" s="12" t="s">
        <v>3393</v>
      </c>
      <c r="C1149" s="13">
        <v>43572</v>
      </c>
      <c r="D1149" s="12" t="s">
        <v>3396</v>
      </c>
      <c r="E1149" t="str">
        <f t="shared" si="17"/>
        <v>Manager Issues</v>
      </c>
    </row>
    <row r="1150" spans="1:5">
      <c r="A1150" s="7" t="s">
        <v>1336</v>
      </c>
      <c r="B1150" s="8" t="s">
        <v>3391</v>
      </c>
      <c r="C1150" s="9"/>
      <c r="D1150" s="8" t="s">
        <v>3392</v>
      </c>
      <c r="E1150" t="str">
        <f t="shared" si="17"/>
        <v xml:space="preserve"> </v>
      </c>
    </row>
    <row r="1151" spans="1:5">
      <c r="A1151" s="11" t="s">
        <v>1337</v>
      </c>
      <c r="B1151" s="12" t="s">
        <v>3391</v>
      </c>
      <c r="C1151" s="13"/>
      <c r="D1151" s="12" t="s">
        <v>3392</v>
      </c>
      <c r="E1151" t="str">
        <f t="shared" si="17"/>
        <v xml:space="preserve"> </v>
      </c>
    </row>
    <row r="1152" spans="1:5">
      <c r="A1152" s="7" t="s">
        <v>1338</v>
      </c>
      <c r="B1152" s="8" t="s">
        <v>3391</v>
      </c>
      <c r="C1152" s="9"/>
      <c r="D1152" s="8" t="s">
        <v>3392</v>
      </c>
      <c r="E1152" t="str">
        <f t="shared" si="17"/>
        <v xml:space="preserve"> </v>
      </c>
    </row>
    <row r="1153" spans="1:5">
      <c r="A1153" s="11" t="s">
        <v>1339</v>
      </c>
      <c r="B1153" s="12" t="s">
        <v>3391</v>
      </c>
      <c r="C1153" s="13"/>
      <c r="D1153" s="12" t="s">
        <v>3392</v>
      </c>
      <c r="E1153" t="str">
        <f t="shared" si="17"/>
        <v xml:space="preserve"> </v>
      </c>
    </row>
    <row r="1154" spans="1:5">
      <c r="A1154" s="7" t="s">
        <v>1340</v>
      </c>
      <c r="B1154" s="8" t="s">
        <v>3393</v>
      </c>
      <c r="C1154" s="9">
        <v>45114</v>
      </c>
      <c r="D1154" s="8" t="s">
        <v>3397</v>
      </c>
      <c r="E1154" t="str">
        <f t="shared" si="17"/>
        <v>Better Pay</v>
      </c>
    </row>
    <row r="1155" spans="1:5">
      <c r="A1155" s="11" t="s">
        <v>1341</v>
      </c>
      <c r="B1155" s="12" t="s">
        <v>3391</v>
      </c>
      <c r="C1155" s="13"/>
      <c r="D1155" s="12" t="s">
        <v>3392</v>
      </c>
      <c r="E1155" t="str">
        <f t="shared" ref="E1155:E1218" si="18">IF(B1155="No"," ",IF(AND(B1155="Yes",D1155=" "),"Not Recorded",D1155))</f>
        <v xml:space="preserve"> </v>
      </c>
    </row>
    <row r="1156" spans="1:5">
      <c r="A1156" s="7" t="s">
        <v>1342</v>
      </c>
      <c r="B1156" s="8" t="s">
        <v>3391</v>
      </c>
      <c r="C1156" s="9"/>
      <c r="D1156" s="8" t="s">
        <v>3392</v>
      </c>
      <c r="E1156" t="str">
        <f t="shared" si="18"/>
        <v xml:space="preserve"> </v>
      </c>
    </row>
    <row r="1157" spans="1:5">
      <c r="A1157" s="11" t="s">
        <v>1343</v>
      </c>
      <c r="B1157" s="12" t="s">
        <v>3391</v>
      </c>
      <c r="C1157" s="13"/>
      <c r="D1157" s="12" t="s">
        <v>3392</v>
      </c>
      <c r="E1157" t="str">
        <f t="shared" si="18"/>
        <v xml:space="preserve"> </v>
      </c>
    </row>
    <row r="1158" spans="1:5">
      <c r="A1158" s="7" t="s">
        <v>1344</v>
      </c>
      <c r="B1158" s="8" t="s">
        <v>3391</v>
      </c>
      <c r="C1158" s="9"/>
      <c r="D1158" s="8" t="s">
        <v>3392</v>
      </c>
      <c r="E1158" t="str">
        <f t="shared" si="18"/>
        <v xml:space="preserve"> </v>
      </c>
    </row>
    <row r="1159" spans="1:5">
      <c r="A1159" s="11" t="s">
        <v>1345</v>
      </c>
      <c r="B1159" s="12" t="s">
        <v>3391</v>
      </c>
      <c r="C1159" s="13"/>
      <c r="D1159" s="12" t="s">
        <v>3392</v>
      </c>
      <c r="E1159" t="str">
        <f t="shared" si="18"/>
        <v xml:space="preserve"> </v>
      </c>
    </row>
    <row r="1160" spans="1:5">
      <c r="A1160" s="7" t="s">
        <v>1346</v>
      </c>
      <c r="B1160" s="8" t="s">
        <v>3391</v>
      </c>
      <c r="C1160" s="9"/>
      <c r="D1160" s="8" t="s">
        <v>3392</v>
      </c>
      <c r="E1160" t="str">
        <f t="shared" si="18"/>
        <v xml:space="preserve"> </v>
      </c>
    </row>
    <row r="1161" spans="1:5">
      <c r="A1161" s="11" t="s">
        <v>1347</v>
      </c>
      <c r="B1161" s="12" t="s">
        <v>3391</v>
      </c>
      <c r="C1161" s="13"/>
      <c r="D1161" s="12" t="s">
        <v>3392</v>
      </c>
      <c r="E1161" t="str">
        <f t="shared" si="18"/>
        <v xml:space="preserve"> </v>
      </c>
    </row>
    <row r="1162" spans="1:5">
      <c r="A1162" s="7" t="s">
        <v>1348</v>
      </c>
      <c r="B1162" s="8" t="s">
        <v>3391</v>
      </c>
      <c r="C1162" s="9"/>
      <c r="D1162" s="8" t="s">
        <v>3392</v>
      </c>
      <c r="E1162" t="str">
        <f t="shared" si="18"/>
        <v xml:space="preserve"> </v>
      </c>
    </row>
    <row r="1163" spans="1:5">
      <c r="A1163" s="11" t="s">
        <v>1349</v>
      </c>
      <c r="B1163" s="12" t="s">
        <v>3391</v>
      </c>
      <c r="C1163" s="13"/>
      <c r="D1163" s="12" t="s">
        <v>3392</v>
      </c>
      <c r="E1163" t="str">
        <f t="shared" si="18"/>
        <v xml:space="preserve"> </v>
      </c>
    </row>
    <row r="1164" spans="1:5">
      <c r="A1164" s="7" t="s">
        <v>1350</v>
      </c>
      <c r="B1164" s="8" t="s">
        <v>3391</v>
      </c>
      <c r="C1164" s="9"/>
      <c r="D1164" s="8" t="s">
        <v>3392</v>
      </c>
      <c r="E1164" t="str">
        <f t="shared" si="18"/>
        <v xml:space="preserve"> </v>
      </c>
    </row>
    <row r="1165" spans="1:5">
      <c r="A1165" s="11" t="s">
        <v>1351</v>
      </c>
      <c r="B1165" s="12" t="s">
        <v>3391</v>
      </c>
      <c r="C1165" s="13"/>
      <c r="D1165" s="12" t="s">
        <v>3392</v>
      </c>
      <c r="E1165" t="str">
        <f t="shared" si="18"/>
        <v xml:space="preserve"> </v>
      </c>
    </row>
    <row r="1166" spans="1:5">
      <c r="A1166" s="7" t="s">
        <v>1352</v>
      </c>
      <c r="B1166" s="8" t="s">
        <v>3393</v>
      </c>
      <c r="C1166" s="9">
        <v>45936</v>
      </c>
      <c r="D1166" s="8" t="s">
        <v>3397</v>
      </c>
      <c r="E1166" t="str">
        <f t="shared" si="18"/>
        <v>Better Pay</v>
      </c>
    </row>
    <row r="1167" spans="1:5">
      <c r="A1167" s="11" t="s">
        <v>1353</v>
      </c>
      <c r="B1167" s="12" t="s">
        <v>3391</v>
      </c>
      <c r="C1167" s="13"/>
      <c r="D1167" s="12" t="s">
        <v>3392</v>
      </c>
      <c r="E1167" t="str">
        <f t="shared" si="18"/>
        <v xml:space="preserve"> </v>
      </c>
    </row>
    <row r="1168" spans="1:5">
      <c r="A1168" s="7" t="s">
        <v>1354</v>
      </c>
      <c r="B1168" s="8" t="s">
        <v>3393</v>
      </c>
      <c r="C1168" s="9">
        <v>43888</v>
      </c>
      <c r="D1168" s="8" t="s">
        <v>3397</v>
      </c>
      <c r="E1168" t="str">
        <f t="shared" si="18"/>
        <v>Better Pay</v>
      </c>
    </row>
    <row r="1169" spans="1:5">
      <c r="A1169" s="11" t="s">
        <v>1355</v>
      </c>
      <c r="B1169" s="12" t="s">
        <v>3393</v>
      </c>
      <c r="C1169" s="13">
        <v>43195</v>
      </c>
      <c r="D1169" s="12" t="s">
        <v>3395</v>
      </c>
      <c r="E1169" t="str">
        <f t="shared" si="18"/>
        <v>Work-Life Balance</v>
      </c>
    </row>
    <row r="1170" spans="1:5">
      <c r="A1170" s="7" t="s">
        <v>1356</v>
      </c>
      <c r="B1170" s="8" t="s">
        <v>3393</v>
      </c>
      <c r="C1170" s="9">
        <v>46040</v>
      </c>
      <c r="D1170" s="8" t="s">
        <v>3397</v>
      </c>
      <c r="E1170" t="str">
        <f t="shared" si="18"/>
        <v>Better Pay</v>
      </c>
    </row>
    <row r="1171" spans="1:5">
      <c r="A1171" s="11" t="s">
        <v>1357</v>
      </c>
      <c r="B1171" s="12" t="s">
        <v>3391</v>
      </c>
      <c r="C1171" s="13"/>
      <c r="D1171" s="12" t="s">
        <v>3392</v>
      </c>
      <c r="E1171" t="str">
        <f t="shared" si="18"/>
        <v xml:space="preserve"> </v>
      </c>
    </row>
    <row r="1172" spans="1:5">
      <c r="A1172" s="7" t="s">
        <v>1358</v>
      </c>
      <c r="B1172" s="8" t="s">
        <v>3391</v>
      </c>
      <c r="C1172" s="9"/>
      <c r="D1172" s="8" t="s">
        <v>3392</v>
      </c>
      <c r="E1172" t="str">
        <f t="shared" si="18"/>
        <v xml:space="preserve"> </v>
      </c>
    </row>
    <row r="1173" spans="1:5">
      <c r="A1173" s="11" t="s">
        <v>1359</v>
      </c>
      <c r="B1173" s="12" t="s">
        <v>3393</v>
      </c>
      <c r="C1173" s="13">
        <v>44857</v>
      </c>
      <c r="D1173" s="12" t="s">
        <v>3396</v>
      </c>
      <c r="E1173" t="str">
        <f t="shared" si="18"/>
        <v>Manager Issues</v>
      </c>
    </row>
    <row r="1174" spans="1:5">
      <c r="A1174" s="7" t="s">
        <v>1360</v>
      </c>
      <c r="B1174" s="8" t="s">
        <v>3391</v>
      </c>
      <c r="C1174" s="9"/>
      <c r="D1174" s="8" t="s">
        <v>3392</v>
      </c>
      <c r="E1174" t="str">
        <f t="shared" si="18"/>
        <v xml:space="preserve"> </v>
      </c>
    </row>
    <row r="1175" spans="1:5">
      <c r="A1175" s="11" t="s">
        <v>1361</v>
      </c>
      <c r="B1175" s="12" t="s">
        <v>3391</v>
      </c>
      <c r="C1175" s="13"/>
      <c r="D1175" s="12" t="s">
        <v>3392</v>
      </c>
      <c r="E1175" t="str">
        <f t="shared" si="18"/>
        <v xml:space="preserve"> </v>
      </c>
    </row>
    <row r="1176" spans="1:5">
      <c r="A1176" s="7" t="s">
        <v>1362</v>
      </c>
      <c r="B1176" s="8" t="s">
        <v>3393</v>
      </c>
      <c r="C1176" s="9">
        <v>43985</v>
      </c>
      <c r="D1176" s="8" t="s">
        <v>3397</v>
      </c>
      <c r="E1176" t="str">
        <f t="shared" si="18"/>
        <v>Better Pay</v>
      </c>
    </row>
    <row r="1177" spans="1:5">
      <c r="A1177" s="11" t="s">
        <v>1363</v>
      </c>
      <c r="B1177" s="12" t="s">
        <v>3391</v>
      </c>
      <c r="C1177" s="13"/>
      <c r="D1177" s="12" t="s">
        <v>3392</v>
      </c>
      <c r="E1177" t="str">
        <f t="shared" si="18"/>
        <v xml:space="preserve"> </v>
      </c>
    </row>
    <row r="1178" spans="1:5">
      <c r="A1178" s="7" t="s">
        <v>1364</v>
      </c>
      <c r="B1178" s="8" t="s">
        <v>3391</v>
      </c>
      <c r="C1178" s="9"/>
      <c r="D1178" s="8" t="s">
        <v>3392</v>
      </c>
      <c r="E1178" t="str">
        <f t="shared" si="18"/>
        <v xml:space="preserve"> </v>
      </c>
    </row>
    <row r="1179" spans="1:5">
      <c r="A1179" s="11" t="s">
        <v>1365</v>
      </c>
      <c r="B1179" s="12" t="s">
        <v>3391</v>
      </c>
      <c r="C1179" s="13"/>
      <c r="D1179" s="12" t="s">
        <v>3392</v>
      </c>
      <c r="E1179" t="str">
        <f t="shared" si="18"/>
        <v xml:space="preserve"> </v>
      </c>
    </row>
    <row r="1180" spans="1:5">
      <c r="A1180" s="7" t="s">
        <v>1366</v>
      </c>
      <c r="B1180" s="8" t="s">
        <v>3391</v>
      </c>
      <c r="C1180" s="9"/>
      <c r="D1180" s="8" t="s">
        <v>3392</v>
      </c>
      <c r="E1180" t="str">
        <f t="shared" si="18"/>
        <v xml:space="preserve"> </v>
      </c>
    </row>
    <row r="1181" spans="1:5">
      <c r="A1181" s="11" t="s">
        <v>1367</v>
      </c>
      <c r="B1181" s="12" t="s">
        <v>3391</v>
      </c>
      <c r="C1181" s="13"/>
      <c r="D1181" s="12" t="s">
        <v>3392</v>
      </c>
      <c r="E1181" t="str">
        <f t="shared" si="18"/>
        <v xml:space="preserve"> </v>
      </c>
    </row>
    <row r="1182" spans="1:5">
      <c r="A1182" s="7" t="s">
        <v>1368</v>
      </c>
      <c r="B1182" s="8" t="s">
        <v>3391</v>
      </c>
      <c r="C1182" s="9"/>
      <c r="D1182" s="8" t="s">
        <v>3392</v>
      </c>
      <c r="E1182" t="str">
        <f t="shared" si="18"/>
        <v xml:space="preserve"> </v>
      </c>
    </row>
    <row r="1183" spans="1:5">
      <c r="A1183" s="11" t="s">
        <v>1369</v>
      </c>
      <c r="B1183" s="12" t="s">
        <v>3391</v>
      </c>
      <c r="C1183" s="13"/>
      <c r="D1183" s="12" t="s">
        <v>3392</v>
      </c>
      <c r="E1183" t="str">
        <f t="shared" si="18"/>
        <v xml:space="preserve"> </v>
      </c>
    </row>
    <row r="1184" spans="1:5">
      <c r="A1184" s="7" t="s">
        <v>1370</v>
      </c>
      <c r="B1184" s="8" t="s">
        <v>3391</v>
      </c>
      <c r="C1184" s="9"/>
      <c r="D1184" s="8" t="s">
        <v>3392</v>
      </c>
      <c r="E1184" t="str">
        <f t="shared" si="18"/>
        <v xml:space="preserve"> </v>
      </c>
    </row>
    <row r="1185" spans="1:5">
      <c r="A1185" s="11" t="s">
        <v>1371</v>
      </c>
      <c r="B1185" s="12" t="s">
        <v>3391</v>
      </c>
      <c r="C1185" s="13"/>
      <c r="D1185" s="12" t="s">
        <v>3392</v>
      </c>
      <c r="E1185" t="str">
        <f t="shared" si="18"/>
        <v xml:space="preserve"> </v>
      </c>
    </row>
    <row r="1186" spans="1:5">
      <c r="A1186" s="7" t="s">
        <v>1372</v>
      </c>
      <c r="B1186" s="8" t="s">
        <v>3391</v>
      </c>
      <c r="C1186" s="9"/>
      <c r="D1186" s="8" t="s">
        <v>3392</v>
      </c>
      <c r="E1186" t="str">
        <f t="shared" si="18"/>
        <v xml:space="preserve"> </v>
      </c>
    </row>
    <row r="1187" spans="1:5">
      <c r="A1187" s="11" t="s">
        <v>1373</v>
      </c>
      <c r="B1187" s="12" t="s">
        <v>3391</v>
      </c>
      <c r="C1187" s="13"/>
      <c r="D1187" s="12" t="s">
        <v>3392</v>
      </c>
      <c r="E1187" t="str">
        <f t="shared" si="18"/>
        <v xml:space="preserve"> </v>
      </c>
    </row>
    <row r="1188" spans="1:5">
      <c r="A1188" s="7" t="s">
        <v>1374</v>
      </c>
      <c r="B1188" s="8" t="s">
        <v>3391</v>
      </c>
      <c r="C1188" s="9"/>
      <c r="D1188" s="8" t="s">
        <v>3392</v>
      </c>
      <c r="E1188" t="str">
        <f t="shared" si="18"/>
        <v xml:space="preserve"> </v>
      </c>
    </row>
    <row r="1189" spans="1:5">
      <c r="A1189" s="11" t="s">
        <v>1375</v>
      </c>
      <c r="B1189" s="12" t="s">
        <v>3391</v>
      </c>
      <c r="C1189" s="13"/>
      <c r="D1189" s="12" t="s">
        <v>3392</v>
      </c>
      <c r="E1189" t="str">
        <f t="shared" si="18"/>
        <v xml:space="preserve"> </v>
      </c>
    </row>
    <row r="1190" spans="1:5">
      <c r="A1190" s="7" t="s">
        <v>1376</v>
      </c>
      <c r="B1190" s="8" t="s">
        <v>3393</v>
      </c>
      <c r="C1190" s="9">
        <v>46889</v>
      </c>
      <c r="D1190" s="8" t="s">
        <v>3395</v>
      </c>
      <c r="E1190" t="str">
        <f t="shared" si="18"/>
        <v>Work-Life Balance</v>
      </c>
    </row>
    <row r="1191" spans="1:5">
      <c r="A1191" s="11" t="s">
        <v>1377</v>
      </c>
      <c r="B1191" s="12" t="s">
        <v>3391</v>
      </c>
      <c r="C1191" s="13"/>
      <c r="D1191" s="12" t="s">
        <v>3392</v>
      </c>
      <c r="E1191" t="str">
        <f t="shared" si="18"/>
        <v xml:space="preserve"> </v>
      </c>
    </row>
    <row r="1192" spans="1:5">
      <c r="A1192" s="7" t="s">
        <v>1378</v>
      </c>
      <c r="B1192" s="8" t="s">
        <v>3393</v>
      </c>
      <c r="C1192" s="9">
        <v>44227</v>
      </c>
      <c r="D1192" s="8" t="s">
        <v>3395</v>
      </c>
      <c r="E1192" t="str">
        <f t="shared" si="18"/>
        <v>Work-Life Balance</v>
      </c>
    </row>
    <row r="1193" spans="1:5">
      <c r="A1193" s="11" t="s">
        <v>1379</v>
      </c>
      <c r="B1193" s="12" t="s">
        <v>3393</v>
      </c>
      <c r="C1193" s="13">
        <v>45516</v>
      </c>
      <c r="D1193" s="12" t="s">
        <v>3394</v>
      </c>
      <c r="E1193" t="str">
        <f t="shared" si="18"/>
        <v>Career Stagnation</v>
      </c>
    </row>
    <row r="1194" spans="1:5">
      <c r="A1194" s="7" t="s">
        <v>1380</v>
      </c>
      <c r="B1194" s="8" t="s">
        <v>3391</v>
      </c>
      <c r="C1194" s="9"/>
      <c r="D1194" s="8" t="s">
        <v>3392</v>
      </c>
      <c r="E1194" t="str">
        <f t="shared" si="18"/>
        <v xml:space="preserve"> </v>
      </c>
    </row>
    <row r="1195" spans="1:5">
      <c r="A1195" s="11" t="s">
        <v>1381</v>
      </c>
      <c r="B1195" s="12" t="s">
        <v>3391</v>
      </c>
      <c r="C1195" s="13"/>
      <c r="D1195" s="12" t="s">
        <v>3392</v>
      </c>
      <c r="E1195" t="str">
        <f t="shared" si="18"/>
        <v xml:space="preserve"> </v>
      </c>
    </row>
    <row r="1196" spans="1:5">
      <c r="A1196" s="7" t="s">
        <v>1382</v>
      </c>
      <c r="B1196" s="8" t="s">
        <v>3391</v>
      </c>
      <c r="C1196" s="9"/>
      <c r="D1196" s="8" t="s">
        <v>3392</v>
      </c>
      <c r="E1196" t="str">
        <f t="shared" si="18"/>
        <v xml:space="preserve"> </v>
      </c>
    </row>
    <row r="1197" spans="1:5">
      <c r="A1197" s="11" t="s">
        <v>1383</v>
      </c>
      <c r="B1197" s="12" t="s">
        <v>3393</v>
      </c>
      <c r="C1197" s="13">
        <v>45628</v>
      </c>
      <c r="D1197" s="12" t="s">
        <v>3395</v>
      </c>
      <c r="E1197" t="str">
        <f t="shared" si="18"/>
        <v>Work-Life Balance</v>
      </c>
    </row>
    <row r="1198" spans="1:5">
      <c r="A1198" s="7" t="s">
        <v>1384</v>
      </c>
      <c r="B1198" s="8" t="s">
        <v>3391</v>
      </c>
      <c r="C1198" s="9"/>
      <c r="D1198" s="8" t="s">
        <v>3392</v>
      </c>
      <c r="E1198" t="str">
        <f t="shared" si="18"/>
        <v xml:space="preserve"> </v>
      </c>
    </row>
    <row r="1199" spans="1:5">
      <c r="A1199" s="11" t="s">
        <v>1385</v>
      </c>
      <c r="B1199" s="12" t="s">
        <v>3391</v>
      </c>
      <c r="C1199" s="13"/>
      <c r="D1199" s="12" t="s">
        <v>3392</v>
      </c>
      <c r="E1199" t="str">
        <f t="shared" si="18"/>
        <v xml:space="preserve"> </v>
      </c>
    </row>
    <row r="1200" spans="1:5">
      <c r="A1200" s="7" t="s">
        <v>1386</v>
      </c>
      <c r="B1200" s="8" t="s">
        <v>3391</v>
      </c>
      <c r="C1200" s="9"/>
      <c r="D1200" s="8" t="s">
        <v>3392</v>
      </c>
      <c r="E1200" t="str">
        <f t="shared" si="18"/>
        <v xml:space="preserve"> </v>
      </c>
    </row>
    <row r="1201" spans="1:5">
      <c r="A1201" s="11" t="s">
        <v>1387</v>
      </c>
      <c r="B1201" s="12" t="s">
        <v>3391</v>
      </c>
      <c r="C1201" s="13"/>
      <c r="D1201" s="12" t="s">
        <v>3392</v>
      </c>
      <c r="E1201" t="str">
        <f t="shared" si="18"/>
        <v xml:space="preserve"> </v>
      </c>
    </row>
    <row r="1202" spans="1:5">
      <c r="A1202" s="7" t="s">
        <v>1388</v>
      </c>
      <c r="B1202" s="8" t="s">
        <v>3391</v>
      </c>
      <c r="C1202" s="9"/>
      <c r="D1202" s="8" t="s">
        <v>3392</v>
      </c>
      <c r="E1202" t="str">
        <f t="shared" si="18"/>
        <v xml:space="preserve"> </v>
      </c>
    </row>
    <row r="1203" spans="1:5">
      <c r="A1203" s="11" t="s">
        <v>1389</v>
      </c>
      <c r="B1203" s="12" t="s">
        <v>3391</v>
      </c>
      <c r="C1203" s="13"/>
      <c r="D1203" s="12" t="s">
        <v>3392</v>
      </c>
      <c r="E1203" t="str">
        <f t="shared" si="18"/>
        <v xml:space="preserve"> </v>
      </c>
    </row>
    <row r="1204" spans="1:5">
      <c r="A1204" s="7" t="s">
        <v>1390</v>
      </c>
      <c r="B1204" s="8" t="s">
        <v>3391</v>
      </c>
      <c r="C1204" s="9"/>
      <c r="D1204" s="8" t="s">
        <v>3392</v>
      </c>
      <c r="E1204" t="str">
        <f t="shared" si="18"/>
        <v xml:space="preserve"> </v>
      </c>
    </row>
    <row r="1205" spans="1:5">
      <c r="A1205" s="11" t="s">
        <v>1391</v>
      </c>
      <c r="B1205" s="12" t="s">
        <v>3391</v>
      </c>
      <c r="C1205" s="13"/>
      <c r="D1205" s="12" t="s">
        <v>3392</v>
      </c>
      <c r="E1205" t="str">
        <f t="shared" si="18"/>
        <v xml:space="preserve"> </v>
      </c>
    </row>
    <row r="1206" spans="1:5">
      <c r="A1206" s="7" t="s">
        <v>1392</v>
      </c>
      <c r="B1206" s="8" t="s">
        <v>3391</v>
      </c>
      <c r="C1206" s="9"/>
      <c r="D1206" s="8" t="s">
        <v>3392</v>
      </c>
      <c r="E1206" t="str">
        <f t="shared" si="18"/>
        <v xml:space="preserve"> </v>
      </c>
    </row>
    <row r="1207" spans="1:5">
      <c r="A1207" s="11" t="s">
        <v>1393</v>
      </c>
      <c r="B1207" s="12" t="s">
        <v>3391</v>
      </c>
      <c r="C1207" s="13"/>
      <c r="D1207" s="12" t="s">
        <v>3392</v>
      </c>
      <c r="E1207" t="str">
        <f t="shared" si="18"/>
        <v xml:space="preserve"> </v>
      </c>
    </row>
    <row r="1208" spans="1:5">
      <c r="A1208" s="7" t="s">
        <v>1394</v>
      </c>
      <c r="B1208" s="8" t="s">
        <v>3391</v>
      </c>
      <c r="C1208" s="9"/>
      <c r="D1208" s="8" t="s">
        <v>3392</v>
      </c>
      <c r="E1208" t="str">
        <f t="shared" si="18"/>
        <v xml:space="preserve"> </v>
      </c>
    </row>
    <row r="1209" spans="1:5">
      <c r="A1209" s="11" t="s">
        <v>1395</v>
      </c>
      <c r="B1209" s="12" t="s">
        <v>3391</v>
      </c>
      <c r="C1209" s="13"/>
      <c r="D1209" s="12" t="s">
        <v>3392</v>
      </c>
      <c r="E1209" t="str">
        <f t="shared" si="18"/>
        <v xml:space="preserve"> </v>
      </c>
    </row>
    <row r="1210" spans="1:5">
      <c r="A1210" s="7" t="s">
        <v>1396</v>
      </c>
      <c r="B1210" s="8" t="s">
        <v>3391</v>
      </c>
      <c r="C1210" s="9"/>
      <c r="D1210" s="8" t="s">
        <v>3392</v>
      </c>
      <c r="E1210" t="str">
        <f t="shared" si="18"/>
        <v xml:space="preserve"> </v>
      </c>
    </row>
    <row r="1211" spans="1:5">
      <c r="A1211" s="11" t="s">
        <v>1397</v>
      </c>
      <c r="B1211" s="12" t="s">
        <v>3391</v>
      </c>
      <c r="C1211" s="13"/>
      <c r="D1211" s="12" t="s">
        <v>3392</v>
      </c>
      <c r="E1211" t="str">
        <f t="shared" si="18"/>
        <v xml:space="preserve"> </v>
      </c>
    </row>
    <row r="1212" spans="1:5">
      <c r="A1212" s="7" t="s">
        <v>1398</v>
      </c>
      <c r="B1212" s="8" t="s">
        <v>3391</v>
      </c>
      <c r="C1212" s="9"/>
      <c r="D1212" s="8" t="s">
        <v>3392</v>
      </c>
      <c r="E1212" t="str">
        <f t="shared" si="18"/>
        <v xml:space="preserve"> </v>
      </c>
    </row>
    <row r="1213" spans="1:5">
      <c r="A1213" s="11" t="s">
        <v>1399</v>
      </c>
      <c r="B1213" s="12" t="s">
        <v>3393</v>
      </c>
      <c r="C1213" s="13">
        <v>45986</v>
      </c>
      <c r="D1213" s="12" t="s">
        <v>3395</v>
      </c>
      <c r="E1213" t="str">
        <f t="shared" si="18"/>
        <v>Work-Life Balance</v>
      </c>
    </row>
    <row r="1214" spans="1:5">
      <c r="A1214" s="7" t="s">
        <v>1400</v>
      </c>
      <c r="B1214" s="8" t="s">
        <v>3391</v>
      </c>
      <c r="C1214" s="9"/>
      <c r="D1214" s="8" t="s">
        <v>3392</v>
      </c>
      <c r="E1214" t="str">
        <f t="shared" si="18"/>
        <v xml:space="preserve"> </v>
      </c>
    </row>
    <row r="1215" spans="1:5">
      <c r="A1215" s="11" t="s">
        <v>1401</v>
      </c>
      <c r="B1215" s="12" t="s">
        <v>3391</v>
      </c>
      <c r="C1215" s="13"/>
      <c r="D1215" s="12" t="s">
        <v>3392</v>
      </c>
      <c r="E1215" t="str">
        <f t="shared" si="18"/>
        <v xml:space="preserve"> </v>
      </c>
    </row>
    <row r="1216" spans="1:5">
      <c r="A1216" s="7" t="s">
        <v>1402</v>
      </c>
      <c r="B1216" s="8" t="s">
        <v>3393</v>
      </c>
      <c r="C1216" s="9">
        <v>44404</v>
      </c>
      <c r="D1216" s="8" t="s">
        <v>3396</v>
      </c>
      <c r="E1216" t="str">
        <f t="shared" si="18"/>
        <v>Manager Issues</v>
      </c>
    </row>
    <row r="1217" spans="1:5">
      <c r="A1217" s="11" t="s">
        <v>1403</v>
      </c>
      <c r="B1217" s="12" t="s">
        <v>3391</v>
      </c>
      <c r="C1217" s="13"/>
      <c r="D1217" s="12" t="s">
        <v>3392</v>
      </c>
      <c r="E1217" t="str">
        <f t="shared" si="18"/>
        <v xml:space="preserve"> </v>
      </c>
    </row>
    <row r="1218" spans="1:5">
      <c r="A1218" s="7" t="s">
        <v>1404</v>
      </c>
      <c r="B1218" s="8" t="s">
        <v>3391</v>
      </c>
      <c r="C1218" s="9"/>
      <c r="D1218" s="8" t="s">
        <v>3392</v>
      </c>
      <c r="E1218" t="str">
        <f t="shared" si="18"/>
        <v xml:space="preserve"> </v>
      </c>
    </row>
    <row r="1219" spans="1:5">
      <c r="A1219" s="11" t="s">
        <v>1405</v>
      </c>
      <c r="B1219" s="12" t="s">
        <v>3391</v>
      </c>
      <c r="C1219" s="13"/>
      <c r="D1219" s="12" t="s">
        <v>3392</v>
      </c>
      <c r="E1219" t="str">
        <f t="shared" ref="E1219:E1282" si="19">IF(B1219="No"," ",IF(AND(B1219="Yes",D1219=" "),"Not Recorded",D1219))</f>
        <v xml:space="preserve"> </v>
      </c>
    </row>
    <row r="1220" spans="1:5">
      <c r="A1220" s="7" t="s">
        <v>1406</v>
      </c>
      <c r="B1220" s="8" t="s">
        <v>3391</v>
      </c>
      <c r="C1220" s="9"/>
      <c r="D1220" s="8" t="s">
        <v>3392</v>
      </c>
      <c r="E1220" t="str">
        <f t="shared" si="19"/>
        <v xml:space="preserve"> </v>
      </c>
    </row>
    <row r="1221" spans="1:5">
      <c r="A1221" s="11" t="s">
        <v>1407</v>
      </c>
      <c r="B1221" s="12" t="s">
        <v>3393</v>
      </c>
      <c r="C1221" s="13">
        <v>45544</v>
      </c>
      <c r="D1221" s="12" t="s">
        <v>3397</v>
      </c>
      <c r="E1221" t="str">
        <f t="shared" si="19"/>
        <v>Better Pay</v>
      </c>
    </row>
    <row r="1222" spans="1:5">
      <c r="A1222" s="7" t="s">
        <v>1408</v>
      </c>
      <c r="B1222" s="8" t="s">
        <v>3391</v>
      </c>
      <c r="C1222" s="9"/>
      <c r="D1222" s="8" t="s">
        <v>3392</v>
      </c>
      <c r="E1222" t="str">
        <f t="shared" si="19"/>
        <v xml:space="preserve"> </v>
      </c>
    </row>
    <row r="1223" spans="1:5">
      <c r="A1223" s="11" t="s">
        <v>1409</v>
      </c>
      <c r="B1223" s="12" t="s">
        <v>3391</v>
      </c>
      <c r="C1223" s="13"/>
      <c r="D1223" s="12" t="s">
        <v>3392</v>
      </c>
      <c r="E1223" t="str">
        <f t="shared" si="19"/>
        <v xml:space="preserve"> </v>
      </c>
    </row>
    <row r="1224" spans="1:5">
      <c r="A1224" s="7" t="s">
        <v>1410</v>
      </c>
      <c r="B1224" s="8" t="s">
        <v>3391</v>
      </c>
      <c r="C1224" s="9"/>
      <c r="D1224" s="8" t="s">
        <v>3392</v>
      </c>
      <c r="E1224" t="str">
        <f t="shared" si="19"/>
        <v xml:space="preserve"> </v>
      </c>
    </row>
    <row r="1225" spans="1:5">
      <c r="A1225" s="11" t="s">
        <v>1411</v>
      </c>
      <c r="B1225" s="12" t="s">
        <v>3391</v>
      </c>
      <c r="C1225" s="13"/>
      <c r="D1225" s="12" t="s">
        <v>3392</v>
      </c>
      <c r="E1225" t="str">
        <f t="shared" si="19"/>
        <v xml:space="preserve"> </v>
      </c>
    </row>
    <row r="1226" spans="1:5">
      <c r="A1226" s="7" t="s">
        <v>1412</v>
      </c>
      <c r="B1226" s="8" t="s">
        <v>3391</v>
      </c>
      <c r="C1226" s="9"/>
      <c r="D1226" s="8" t="s">
        <v>3392</v>
      </c>
      <c r="E1226" t="str">
        <f t="shared" si="19"/>
        <v xml:space="preserve"> </v>
      </c>
    </row>
    <row r="1227" spans="1:5">
      <c r="A1227" s="11" t="s">
        <v>1413</v>
      </c>
      <c r="B1227" s="12" t="s">
        <v>3393</v>
      </c>
      <c r="C1227" s="13">
        <v>44380</v>
      </c>
      <c r="D1227" s="12" t="s">
        <v>3397</v>
      </c>
      <c r="E1227" t="str">
        <f t="shared" si="19"/>
        <v>Better Pay</v>
      </c>
    </row>
    <row r="1228" spans="1:5">
      <c r="A1228" s="7" t="s">
        <v>1414</v>
      </c>
      <c r="B1228" s="8" t="s">
        <v>3391</v>
      </c>
      <c r="C1228" s="9"/>
      <c r="D1228" s="8" t="s">
        <v>3392</v>
      </c>
      <c r="E1228" t="str">
        <f t="shared" si="19"/>
        <v xml:space="preserve"> </v>
      </c>
    </row>
    <row r="1229" spans="1:5">
      <c r="A1229" s="11" t="s">
        <v>1415</v>
      </c>
      <c r="B1229" s="12" t="s">
        <v>3391</v>
      </c>
      <c r="C1229" s="13"/>
      <c r="D1229" s="12" t="s">
        <v>3392</v>
      </c>
      <c r="E1229" t="str">
        <f t="shared" si="19"/>
        <v xml:space="preserve"> </v>
      </c>
    </row>
    <row r="1230" spans="1:5">
      <c r="A1230" s="7" t="s">
        <v>1416</v>
      </c>
      <c r="B1230" s="8" t="s">
        <v>3391</v>
      </c>
      <c r="C1230" s="9"/>
      <c r="D1230" s="8" t="s">
        <v>3392</v>
      </c>
      <c r="E1230" t="str">
        <f t="shared" si="19"/>
        <v xml:space="preserve"> </v>
      </c>
    </row>
    <row r="1231" spans="1:5">
      <c r="A1231" s="11" t="s">
        <v>1417</v>
      </c>
      <c r="B1231" s="12" t="s">
        <v>3391</v>
      </c>
      <c r="C1231" s="13"/>
      <c r="D1231" s="12" t="s">
        <v>3392</v>
      </c>
      <c r="E1231" t="str">
        <f t="shared" si="19"/>
        <v xml:space="preserve"> </v>
      </c>
    </row>
    <row r="1232" spans="1:5">
      <c r="A1232" s="7" t="s">
        <v>1418</v>
      </c>
      <c r="B1232" s="8" t="s">
        <v>3391</v>
      </c>
      <c r="C1232" s="9"/>
      <c r="D1232" s="8" t="s">
        <v>3392</v>
      </c>
      <c r="E1232" t="str">
        <f t="shared" si="19"/>
        <v xml:space="preserve"> </v>
      </c>
    </row>
    <row r="1233" spans="1:5">
      <c r="A1233" s="11" t="s">
        <v>1419</v>
      </c>
      <c r="B1233" s="12" t="s">
        <v>3391</v>
      </c>
      <c r="C1233" s="13"/>
      <c r="D1233" s="12" t="s">
        <v>3392</v>
      </c>
      <c r="E1233" t="str">
        <f t="shared" si="19"/>
        <v xml:space="preserve"> </v>
      </c>
    </row>
    <row r="1234" spans="1:5">
      <c r="A1234" s="7" t="s">
        <v>1420</v>
      </c>
      <c r="B1234" s="8" t="s">
        <v>3391</v>
      </c>
      <c r="C1234" s="9"/>
      <c r="D1234" s="8" t="s">
        <v>3392</v>
      </c>
      <c r="E1234" t="str">
        <f t="shared" si="19"/>
        <v xml:space="preserve"> </v>
      </c>
    </row>
    <row r="1235" spans="1:5">
      <c r="A1235" s="11" t="s">
        <v>1421</v>
      </c>
      <c r="B1235" s="12" t="s">
        <v>3391</v>
      </c>
      <c r="C1235" s="13"/>
      <c r="D1235" s="12" t="s">
        <v>3392</v>
      </c>
      <c r="E1235" t="str">
        <f t="shared" si="19"/>
        <v xml:space="preserve"> </v>
      </c>
    </row>
    <row r="1236" spans="1:5">
      <c r="A1236" s="7" t="s">
        <v>1422</v>
      </c>
      <c r="B1236" s="8" t="s">
        <v>3391</v>
      </c>
      <c r="C1236" s="9"/>
      <c r="D1236" s="8" t="s">
        <v>3392</v>
      </c>
      <c r="E1236" t="str">
        <f t="shared" si="19"/>
        <v xml:space="preserve"> </v>
      </c>
    </row>
    <row r="1237" spans="1:5">
      <c r="A1237" s="11" t="s">
        <v>1423</v>
      </c>
      <c r="B1237" s="12" t="s">
        <v>3391</v>
      </c>
      <c r="C1237" s="13"/>
      <c r="D1237" s="12" t="s">
        <v>3392</v>
      </c>
      <c r="E1237" t="str">
        <f t="shared" si="19"/>
        <v xml:space="preserve"> </v>
      </c>
    </row>
    <row r="1238" spans="1:5">
      <c r="A1238" s="7" t="s">
        <v>1424</v>
      </c>
      <c r="B1238" s="8" t="s">
        <v>3391</v>
      </c>
      <c r="C1238" s="9"/>
      <c r="D1238" s="8" t="s">
        <v>3392</v>
      </c>
      <c r="E1238" t="str">
        <f t="shared" si="19"/>
        <v xml:space="preserve"> </v>
      </c>
    </row>
    <row r="1239" spans="1:5">
      <c r="A1239" s="11" t="s">
        <v>1425</v>
      </c>
      <c r="B1239" s="12" t="s">
        <v>3391</v>
      </c>
      <c r="C1239" s="13"/>
      <c r="D1239" s="12" t="s">
        <v>3392</v>
      </c>
      <c r="E1239" t="str">
        <f t="shared" si="19"/>
        <v xml:space="preserve"> </v>
      </c>
    </row>
    <row r="1240" spans="1:5">
      <c r="A1240" s="7" t="s">
        <v>1426</v>
      </c>
      <c r="B1240" s="8" t="s">
        <v>3391</v>
      </c>
      <c r="C1240" s="9"/>
      <c r="D1240" s="8" t="s">
        <v>3392</v>
      </c>
      <c r="E1240" t="str">
        <f t="shared" si="19"/>
        <v xml:space="preserve"> </v>
      </c>
    </row>
    <row r="1241" spans="1:5">
      <c r="A1241" s="11" t="s">
        <v>1427</v>
      </c>
      <c r="B1241" s="12" t="s">
        <v>3393</v>
      </c>
      <c r="C1241" s="13">
        <v>45491</v>
      </c>
      <c r="D1241" s="12" t="s">
        <v>3394</v>
      </c>
      <c r="E1241" t="str">
        <f t="shared" si="19"/>
        <v>Career Stagnation</v>
      </c>
    </row>
    <row r="1242" spans="1:5">
      <c r="A1242" s="7" t="s">
        <v>1428</v>
      </c>
      <c r="B1242" s="8" t="s">
        <v>3391</v>
      </c>
      <c r="C1242" s="9"/>
      <c r="D1242" s="8" t="s">
        <v>3392</v>
      </c>
      <c r="E1242" t="str">
        <f t="shared" si="19"/>
        <v xml:space="preserve"> </v>
      </c>
    </row>
    <row r="1243" spans="1:5">
      <c r="A1243" s="11" t="s">
        <v>1429</v>
      </c>
      <c r="B1243" s="12" t="s">
        <v>3391</v>
      </c>
      <c r="C1243" s="13"/>
      <c r="D1243" s="12" t="s">
        <v>3392</v>
      </c>
      <c r="E1243" t="str">
        <f t="shared" si="19"/>
        <v xml:space="preserve"> </v>
      </c>
    </row>
    <row r="1244" spans="1:5">
      <c r="A1244" s="7" t="s">
        <v>1430</v>
      </c>
      <c r="B1244" s="8" t="s">
        <v>3391</v>
      </c>
      <c r="C1244" s="9"/>
      <c r="D1244" s="8" t="s">
        <v>3392</v>
      </c>
      <c r="E1244" t="str">
        <f t="shared" si="19"/>
        <v xml:space="preserve"> </v>
      </c>
    </row>
    <row r="1245" spans="1:5">
      <c r="A1245" s="11" t="s">
        <v>1431</v>
      </c>
      <c r="B1245" s="12" t="s">
        <v>3393</v>
      </c>
      <c r="C1245" s="13">
        <v>45284</v>
      </c>
      <c r="D1245" s="12" t="s">
        <v>3395</v>
      </c>
      <c r="E1245" t="str">
        <f t="shared" si="19"/>
        <v>Work-Life Balance</v>
      </c>
    </row>
    <row r="1246" spans="1:5">
      <c r="A1246" s="7" t="s">
        <v>1432</v>
      </c>
      <c r="B1246" s="8" t="s">
        <v>3391</v>
      </c>
      <c r="C1246" s="9"/>
      <c r="D1246" s="8" t="s">
        <v>3392</v>
      </c>
      <c r="E1246" t="str">
        <f t="shared" si="19"/>
        <v xml:space="preserve"> </v>
      </c>
    </row>
    <row r="1247" spans="1:5">
      <c r="A1247" s="11" t="s">
        <v>1433</v>
      </c>
      <c r="B1247" s="12" t="s">
        <v>3391</v>
      </c>
      <c r="C1247" s="13"/>
      <c r="D1247" s="12" t="s">
        <v>3392</v>
      </c>
      <c r="E1247" t="str">
        <f t="shared" si="19"/>
        <v xml:space="preserve"> </v>
      </c>
    </row>
    <row r="1248" spans="1:5">
      <c r="A1248" s="7" t="s">
        <v>1434</v>
      </c>
      <c r="B1248" s="8" t="s">
        <v>3391</v>
      </c>
      <c r="C1248" s="9"/>
      <c r="D1248" s="8" t="s">
        <v>3392</v>
      </c>
      <c r="E1248" t="str">
        <f t="shared" si="19"/>
        <v xml:space="preserve"> </v>
      </c>
    </row>
    <row r="1249" spans="1:5">
      <c r="A1249" s="11" t="s">
        <v>1435</v>
      </c>
      <c r="B1249" s="12" t="s">
        <v>3393</v>
      </c>
      <c r="C1249" s="13">
        <v>46429</v>
      </c>
      <c r="D1249" s="12" t="s">
        <v>3394</v>
      </c>
      <c r="E1249" t="str">
        <f t="shared" si="19"/>
        <v>Career Stagnation</v>
      </c>
    </row>
    <row r="1250" spans="1:5">
      <c r="A1250" s="7" t="s">
        <v>1436</v>
      </c>
      <c r="B1250" s="8" t="s">
        <v>3391</v>
      </c>
      <c r="C1250" s="9"/>
      <c r="D1250" s="8" t="s">
        <v>3392</v>
      </c>
      <c r="E1250" t="str">
        <f t="shared" si="19"/>
        <v xml:space="preserve"> </v>
      </c>
    </row>
    <row r="1251" spans="1:5">
      <c r="A1251" s="11" t="s">
        <v>1437</v>
      </c>
      <c r="B1251" s="12" t="s">
        <v>3393</v>
      </c>
      <c r="C1251" s="13">
        <v>44698</v>
      </c>
      <c r="D1251" s="12" t="s">
        <v>3397</v>
      </c>
      <c r="E1251" t="str">
        <f t="shared" si="19"/>
        <v>Better Pay</v>
      </c>
    </row>
    <row r="1252" spans="1:5">
      <c r="A1252" s="7" t="s">
        <v>1438</v>
      </c>
      <c r="B1252" s="8" t="s">
        <v>3391</v>
      </c>
      <c r="C1252" s="9"/>
      <c r="D1252" s="8" t="s">
        <v>3392</v>
      </c>
      <c r="E1252" t="str">
        <f t="shared" si="19"/>
        <v xml:space="preserve"> </v>
      </c>
    </row>
    <row r="1253" spans="1:5">
      <c r="A1253" s="11" t="s">
        <v>1439</v>
      </c>
      <c r="B1253" s="12" t="s">
        <v>3391</v>
      </c>
      <c r="C1253" s="13"/>
      <c r="D1253" s="12" t="s">
        <v>3392</v>
      </c>
      <c r="E1253" t="str">
        <f t="shared" si="19"/>
        <v xml:space="preserve"> </v>
      </c>
    </row>
    <row r="1254" spans="1:5">
      <c r="A1254" s="7" t="s">
        <v>1440</v>
      </c>
      <c r="B1254" s="8" t="s">
        <v>3391</v>
      </c>
      <c r="C1254" s="9"/>
      <c r="D1254" s="8" t="s">
        <v>3392</v>
      </c>
      <c r="E1254" t="str">
        <f t="shared" si="19"/>
        <v xml:space="preserve"> </v>
      </c>
    </row>
    <row r="1255" spans="1:5">
      <c r="A1255" s="11" t="s">
        <v>1441</v>
      </c>
      <c r="B1255" s="12" t="s">
        <v>3391</v>
      </c>
      <c r="C1255" s="13"/>
      <c r="D1255" s="12" t="s">
        <v>3392</v>
      </c>
      <c r="E1255" t="str">
        <f t="shared" si="19"/>
        <v xml:space="preserve"> </v>
      </c>
    </row>
    <row r="1256" spans="1:5">
      <c r="A1256" s="7" t="s">
        <v>1442</v>
      </c>
      <c r="B1256" s="8" t="s">
        <v>3393</v>
      </c>
      <c r="C1256" s="9">
        <v>46097</v>
      </c>
      <c r="D1256" s="8" t="s">
        <v>3396</v>
      </c>
      <c r="E1256" t="str">
        <f t="shared" si="19"/>
        <v>Manager Issues</v>
      </c>
    </row>
    <row r="1257" spans="1:5">
      <c r="A1257" s="11" t="s">
        <v>1443</v>
      </c>
      <c r="B1257" s="12" t="s">
        <v>3391</v>
      </c>
      <c r="C1257" s="13"/>
      <c r="D1257" s="12" t="s">
        <v>3392</v>
      </c>
      <c r="E1257" t="str">
        <f t="shared" si="19"/>
        <v xml:space="preserve"> </v>
      </c>
    </row>
    <row r="1258" spans="1:5">
      <c r="A1258" s="7" t="s">
        <v>1444</v>
      </c>
      <c r="B1258" s="8" t="s">
        <v>3391</v>
      </c>
      <c r="C1258" s="9"/>
      <c r="D1258" s="8" t="s">
        <v>3392</v>
      </c>
      <c r="E1258" t="str">
        <f t="shared" si="19"/>
        <v xml:space="preserve"> </v>
      </c>
    </row>
    <row r="1259" spans="1:5">
      <c r="A1259" s="11" t="s">
        <v>1445</v>
      </c>
      <c r="B1259" s="12" t="s">
        <v>3391</v>
      </c>
      <c r="C1259" s="13"/>
      <c r="D1259" s="12" t="s">
        <v>3392</v>
      </c>
      <c r="E1259" t="str">
        <f t="shared" si="19"/>
        <v xml:space="preserve"> </v>
      </c>
    </row>
    <row r="1260" spans="1:5">
      <c r="A1260" s="7" t="s">
        <v>1446</v>
      </c>
      <c r="B1260" s="8" t="s">
        <v>3393</v>
      </c>
      <c r="C1260" s="9">
        <v>44699</v>
      </c>
      <c r="D1260" s="8" t="s">
        <v>3394</v>
      </c>
      <c r="E1260" t="str">
        <f t="shared" si="19"/>
        <v>Career Stagnation</v>
      </c>
    </row>
    <row r="1261" spans="1:5">
      <c r="A1261" s="11" t="s">
        <v>1447</v>
      </c>
      <c r="B1261" s="12" t="s">
        <v>3391</v>
      </c>
      <c r="C1261" s="13"/>
      <c r="D1261" s="12" t="s">
        <v>3392</v>
      </c>
      <c r="E1261" t="str">
        <f t="shared" si="19"/>
        <v xml:space="preserve"> </v>
      </c>
    </row>
    <row r="1262" spans="1:5">
      <c r="A1262" s="7" t="s">
        <v>1448</v>
      </c>
      <c r="B1262" s="8" t="s">
        <v>3393</v>
      </c>
      <c r="C1262" s="9">
        <v>46130</v>
      </c>
      <c r="D1262" s="8" t="s">
        <v>3396</v>
      </c>
      <c r="E1262" t="str">
        <f t="shared" si="19"/>
        <v>Manager Issues</v>
      </c>
    </row>
    <row r="1263" spans="1:5">
      <c r="A1263" s="11" t="s">
        <v>1449</v>
      </c>
      <c r="B1263" s="12" t="s">
        <v>3391</v>
      </c>
      <c r="C1263" s="13"/>
      <c r="D1263" s="12" t="s">
        <v>3392</v>
      </c>
      <c r="E1263" t="str">
        <f t="shared" si="19"/>
        <v xml:space="preserve"> </v>
      </c>
    </row>
    <row r="1264" spans="1:5">
      <c r="A1264" s="7" t="s">
        <v>1450</v>
      </c>
      <c r="B1264" s="8" t="s">
        <v>3391</v>
      </c>
      <c r="C1264" s="9"/>
      <c r="D1264" s="8" t="s">
        <v>3392</v>
      </c>
      <c r="E1264" t="str">
        <f t="shared" si="19"/>
        <v xml:space="preserve"> </v>
      </c>
    </row>
    <row r="1265" spans="1:5">
      <c r="A1265" s="11" t="s">
        <v>1451</v>
      </c>
      <c r="B1265" s="12" t="s">
        <v>3391</v>
      </c>
      <c r="C1265" s="13"/>
      <c r="D1265" s="12" t="s">
        <v>3392</v>
      </c>
      <c r="E1265" t="str">
        <f t="shared" si="19"/>
        <v xml:space="preserve"> </v>
      </c>
    </row>
    <row r="1266" spans="1:5">
      <c r="A1266" s="7" t="s">
        <v>1452</v>
      </c>
      <c r="B1266" s="8" t="s">
        <v>3391</v>
      </c>
      <c r="C1266" s="9"/>
      <c r="D1266" s="8" t="s">
        <v>3392</v>
      </c>
      <c r="E1266" t="str">
        <f t="shared" si="19"/>
        <v xml:space="preserve"> </v>
      </c>
    </row>
    <row r="1267" spans="1:5">
      <c r="A1267" s="11" t="s">
        <v>1453</v>
      </c>
      <c r="B1267" s="12" t="s">
        <v>3393</v>
      </c>
      <c r="C1267" s="13">
        <v>44276</v>
      </c>
      <c r="D1267" s="12" t="s">
        <v>3397</v>
      </c>
      <c r="E1267" t="str">
        <f t="shared" si="19"/>
        <v>Better Pay</v>
      </c>
    </row>
    <row r="1268" spans="1:5">
      <c r="A1268" s="7" t="s">
        <v>1454</v>
      </c>
      <c r="B1268" s="8" t="s">
        <v>3391</v>
      </c>
      <c r="C1268" s="9"/>
      <c r="D1268" s="8" t="s">
        <v>3392</v>
      </c>
      <c r="E1268" t="str">
        <f t="shared" si="19"/>
        <v xml:space="preserve"> </v>
      </c>
    </row>
    <row r="1269" spans="1:5">
      <c r="A1269" s="11" t="s">
        <v>1455</v>
      </c>
      <c r="B1269" s="12" t="s">
        <v>3391</v>
      </c>
      <c r="C1269" s="13"/>
      <c r="D1269" s="12" t="s">
        <v>3392</v>
      </c>
      <c r="E1269" t="str">
        <f t="shared" si="19"/>
        <v xml:space="preserve"> </v>
      </c>
    </row>
    <row r="1270" spans="1:5">
      <c r="A1270" s="7" t="s">
        <v>1456</v>
      </c>
      <c r="B1270" s="8" t="s">
        <v>3391</v>
      </c>
      <c r="C1270" s="9"/>
      <c r="D1270" s="8" t="s">
        <v>3392</v>
      </c>
      <c r="E1270" t="str">
        <f t="shared" si="19"/>
        <v xml:space="preserve"> </v>
      </c>
    </row>
    <row r="1271" spans="1:5">
      <c r="A1271" s="11" t="s">
        <v>1457</v>
      </c>
      <c r="B1271" s="12" t="s">
        <v>3391</v>
      </c>
      <c r="C1271" s="13"/>
      <c r="D1271" s="12" t="s">
        <v>3392</v>
      </c>
      <c r="E1271" t="str">
        <f t="shared" si="19"/>
        <v xml:space="preserve"> </v>
      </c>
    </row>
    <row r="1272" spans="1:5">
      <c r="A1272" s="7" t="s">
        <v>1458</v>
      </c>
      <c r="B1272" s="8" t="s">
        <v>3393</v>
      </c>
      <c r="C1272" s="9">
        <v>43745</v>
      </c>
      <c r="D1272" s="8" t="s">
        <v>3396</v>
      </c>
      <c r="E1272" t="str">
        <f t="shared" si="19"/>
        <v>Manager Issues</v>
      </c>
    </row>
    <row r="1273" spans="1:5">
      <c r="A1273" s="11" t="s">
        <v>1459</v>
      </c>
      <c r="B1273" s="12" t="s">
        <v>3391</v>
      </c>
      <c r="C1273" s="13"/>
      <c r="D1273" s="12" t="s">
        <v>3392</v>
      </c>
      <c r="E1273" t="str">
        <f t="shared" si="19"/>
        <v xml:space="preserve"> </v>
      </c>
    </row>
    <row r="1274" spans="1:5">
      <c r="A1274" s="7" t="s">
        <v>1460</v>
      </c>
      <c r="B1274" s="8" t="s">
        <v>3391</v>
      </c>
      <c r="C1274" s="9"/>
      <c r="D1274" s="8" t="s">
        <v>3392</v>
      </c>
      <c r="E1274" t="str">
        <f t="shared" si="19"/>
        <v xml:space="preserve"> </v>
      </c>
    </row>
    <row r="1275" spans="1:5">
      <c r="A1275" s="11" t="s">
        <v>1461</v>
      </c>
      <c r="B1275" s="12" t="s">
        <v>3391</v>
      </c>
      <c r="C1275" s="13"/>
      <c r="D1275" s="12" t="s">
        <v>3392</v>
      </c>
      <c r="E1275" t="str">
        <f t="shared" si="19"/>
        <v xml:space="preserve"> </v>
      </c>
    </row>
    <row r="1276" spans="1:5">
      <c r="A1276" s="7" t="s">
        <v>1462</v>
      </c>
      <c r="B1276" s="8" t="s">
        <v>3391</v>
      </c>
      <c r="C1276" s="9"/>
      <c r="D1276" s="8" t="s">
        <v>3392</v>
      </c>
      <c r="E1276" t="str">
        <f t="shared" si="19"/>
        <v xml:space="preserve"> </v>
      </c>
    </row>
    <row r="1277" spans="1:5">
      <c r="A1277" s="11" t="s">
        <v>1463</v>
      </c>
      <c r="B1277" s="12" t="s">
        <v>3391</v>
      </c>
      <c r="C1277" s="13"/>
      <c r="D1277" s="12" t="s">
        <v>3392</v>
      </c>
      <c r="E1277" t="str">
        <f t="shared" si="19"/>
        <v xml:space="preserve"> </v>
      </c>
    </row>
    <row r="1278" spans="1:5">
      <c r="A1278" s="7" t="s">
        <v>1464</v>
      </c>
      <c r="B1278" s="8" t="s">
        <v>3391</v>
      </c>
      <c r="C1278" s="9"/>
      <c r="D1278" s="8" t="s">
        <v>3392</v>
      </c>
      <c r="E1278" t="str">
        <f t="shared" si="19"/>
        <v xml:space="preserve"> </v>
      </c>
    </row>
    <row r="1279" spans="1:5">
      <c r="A1279" s="11" t="s">
        <v>1465</v>
      </c>
      <c r="B1279" s="12" t="s">
        <v>3391</v>
      </c>
      <c r="C1279" s="13"/>
      <c r="D1279" s="12" t="s">
        <v>3392</v>
      </c>
      <c r="E1279" t="str">
        <f t="shared" si="19"/>
        <v xml:space="preserve"> </v>
      </c>
    </row>
    <row r="1280" spans="1:5">
      <c r="A1280" s="7" t="s">
        <v>1466</v>
      </c>
      <c r="B1280" s="8" t="s">
        <v>3391</v>
      </c>
      <c r="C1280" s="9"/>
      <c r="D1280" s="8" t="s">
        <v>3392</v>
      </c>
      <c r="E1280" t="str">
        <f t="shared" si="19"/>
        <v xml:space="preserve"> </v>
      </c>
    </row>
    <row r="1281" spans="1:5">
      <c r="A1281" s="11" t="s">
        <v>1467</v>
      </c>
      <c r="B1281" s="12" t="s">
        <v>3391</v>
      </c>
      <c r="C1281" s="13"/>
      <c r="D1281" s="12" t="s">
        <v>3392</v>
      </c>
      <c r="E1281" t="str">
        <f t="shared" si="19"/>
        <v xml:space="preserve"> </v>
      </c>
    </row>
    <row r="1282" spans="1:5">
      <c r="A1282" s="7" t="s">
        <v>1468</v>
      </c>
      <c r="B1282" s="8" t="s">
        <v>3393</v>
      </c>
      <c r="C1282" s="9">
        <v>44919</v>
      </c>
      <c r="D1282" s="8" t="s">
        <v>3397</v>
      </c>
      <c r="E1282" t="str">
        <f t="shared" si="19"/>
        <v>Better Pay</v>
      </c>
    </row>
    <row r="1283" spans="1:5">
      <c r="A1283" s="11" t="s">
        <v>1469</v>
      </c>
      <c r="B1283" s="12" t="s">
        <v>3391</v>
      </c>
      <c r="C1283" s="13"/>
      <c r="D1283" s="12" t="s">
        <v>3392</v>
      </c>
      <c r="E1283" t="str">
        <f t="shared" ref="E1283:E1346" si="20">IF(B1283="No"," ",IF(AND(B1283="Yes",D1283=" "),"Not Recorded",D1283))</f>
        <v xml:space="preserve"> </v>
      </c>
    </row>
    <row r="1284" spans="1:5">
      <c r="A1284" s="7" t="s">
        <v>1470</v>
      </c>
      <c r="B1284" s="8" t="s">
        <v>3391</v>
      </c>
      <c r="C1284" s="9"/>
      <c r="D1284" s="8" t="s">
        <v>3392</v>
      </c>
      <c r="E1284" t="str">
        <f t="shared" si="20"/>
        <v xml:space="preserve"> </v>
      </c>
    </row>
    <row r="1285" spans="1:5">
      <c r="A1285" s="11" t="s">
        <v>1471</v>
      </c>
      <c r="B1285" s="12" t="s">
        <v>3393</v>
      </c>
      <c r="C1285" s="13">
        <v>44196</v>
      </c>
      <c r="D1285" s="12" t="s">
        <v>3397</v>
      </c>
      <c r="E1285" t="str">
        <f t="shared" si="20"/>
        <v>Better Pay</v>
      </c>
    </row>
    <row r="1286" spans="1:5">
      <c r="A1286" s="7" t="s">
        <v>1472</v>
      </c>
      <c r="B1286" s="8" t="s">
        <v>3391</v>
      </c>
      <c r="C1286" s="9"/>
      <c r="D1286" s="8" t="s">
        <v>3392</v>
      </c>
      <c r="E1286" t="str">
        <f t="shared" si="20"/>
        <v xml:space="preserve"> </v>
      </c>
    </row>
    <row r="1287" spans="1:5">
      <c r="A1287" s="11" t="s">
        <v>1473</v>
      </c>
      <c r="B1287" s="12" t="s">
        <v>3391</v>
      </c>
      <c r="C1287" s="13"/>
      <c r="D1287" s="12" t="s">
        <v>3392</v>
      </c>
      <c r="E1287" t="str">
        <f t="shared" si="20"/>
        <v xml:space="preserve"> </v>
      </c>
    </row>
    <row r="1288" spans="1:5">
      <c r="A1288" s="7" t="s">
        <v>1474</v>
      </c>
      <c r="B1288" s="8" t="s">
        <v>3391</v>
      </c>
      <c r="C1288" s="9"/>
      <c r="D1288" s="8" t="s">
        <v>3392</v>
      </c>
      <c r="E1288" t="str">
        <f t="shared" si="20"/>
        <v xml:space="preserve"> </v>
      </c>
    </row>
    <row r="1289" spans="1:5">
      <c r="A1289" s="11" t="s">
        <v>1475</v>
      </c>
      <c r="B1289" s="12" t="s">
        <v>3393</v>
      </c>
      <c r="C1289" s="13">
        <v>44402</v>
      </c>
      <c r="D1289" s="12" t="s">
        <v>3394</v>
      </c>
      <c r="E1289" t="str">
        <f t="shared" si="20"/>
        <v>Career Stagnation</v>
      </c>
    </row>
    <row r="1290" spans="1:5">
      <c r="A1290" s="7" t="s">
        <v>1476</v>
      </c>
      <c r="B1290" s="8" t="s">
        <v>3393</v>
      </c>
      <c r="C1290" s="9">
        <v>44556</v>
      </c>
      <c r="D1290" s="8" t="s">
        <v>3394</v>
      </c>
      <c r="E1290" t="str">
        <f t="shared" si="20"/>
        <v>Career Stagnation</v>
      </c>
    </row>
    <row r="1291" spans="1:5">
      <c r="A1291" s="11" t="s">
        <v>1477</v>
      </c>
      <c r="B1291" s="12" t="s">
        <v>3393</v>
      </c>
      <c r="C1291" s="13">
        <v>44843</v>
      </c>
      <c r="D1291" s="12" t="s">
        <v>3396</v>
      </c>
      <c r="E1291" t="str">
        <f t="shared" si="20"/>
        <v>Manager Issues</v>
      </c>
    </row>
    <row r="1292" spans="1:5">
      <c r="A1292" s="7" t="s">
        <v>1478</v>
      </c>
      <c r="B1292" s="8" t="s">
        <v>3391</v>
      </c>
      <c r="C1292" s="9"/>
      <c r="D1292" s="8" t="s">
        <v>3392</v>
      </c>
      <c r="E1292" t="str">
        <f t="shared" si="20"/>
        <v xml:space="preserve"> </v>
      </c>
    </row>
    <row r="1293" spans="1:5">
      <c r="A1293" s="11" t="s">
        <v>1479</v>
      </c>
      <c r="B1293" s="12" t="s">
        <v>3393</v>
      </c>
      <c r="C1293" s="13">
        <v>45133</v>
      </c>
      <c r="D1293" s="12" t="s">
        <v>3397</v>
      </c>
      <c r="E1293" t="str">
        <f t="shared" si="20"/>
        <v>Better Pay</v>
      </c>
    </row>
    <row r="1294" spans="1:5">
      <c r="A1294" s="7" t="s">
        <v>1480</v>
      </c>
      <c r="B1294" s="8" t="s">
        <v>3391</v>
      </c>
      <c r="C1294" s="9"/>
      <c r="D1294" s="8" t="s">
        <v>3392</v>
      </c>
      <c r="E1294" t="str">
        <f t="shared" si="20"/>
        <v xml:space="preserve"> </v>
      </c>
    </row>
    <row r="1295" spans="1:5">
      <c r="A1295" s="11" t="s">
        <v>1481</v>
      </c>
      <c r="B1295" s="12" t="s">
        <v>3393</v>
      </c>
      <c r="C1295" s="13">
        <v>46912</v>
      </c>
      <c r="D1295" s="12" t="s">
        <v>3396</v>
      </c>
      <c r="E1295" t="str">
        <f t="shared" si="20"/>
        <v>Manager Issues</v>
      </c>
    </row>
    <row r="1296" spans="1:5">
      <c r="A1296" s="7" t="s">
        <v>1482</v>
      </c>
      <c r="B1296" s="8" t="s">
        <v>3391</v>
      </c>
      <c r="C1296" s="9"/>
      <c r="D1296" s="8" t="s">
        <v>3392</v>
      </c>
      <c r="E1296" t="str">
        <f t="shared" si="20"/>
        <v xml:space="preserve"> </v>
      </c>
    </row>
    <row r="1297" spans="1:5">
      <c r="A1297" s="11" t="s">
        <v>1483</v>
      </c>
      <c r="B1297" s="12" t="s">
        <v>3391</v>
      </c>
      <c r="C1297" s="13"/>
      <c r="D1297" s="12" t="s">
        <v>3392</v>
      </c>
      <c r="E1297" t="str">
        <f t="shared" si="20"/>
        <v xml:space="preserve"> </v>
      </c>
    </row>
    <row r="1298" spans="1:5">
      <c r="A1298" s="7" t="s">
        <v>1484</v>
      </c>
      <c r="B1298" s="8" t="s">
        <v>3393</v>
      </c>
      <c r="C1298" s="9">
        <v>44190</v>
      </c>
      <c r="D1298" s="8" t="s">
        <v>3397</v>
      </c>
      <c r="E1298" t="str">
        <f t="shared" si="20"/>
        <v>Better Pay</v>
      </c>
    </row>
    <row r="1299" spans="1:5">
      <c r="A1299" s="11" t="s">
        <v>1485</v>
      </c>
      <c r="B1299" s="12" t="s">
        <v>3391</v>
      </c>
      <c r="C1299" s="13"/>
      <c r="D1299" s="12" t="s">
        <v>3392</v>
      </c>
      <c r="E1299" t="str">
        <f t="shared" si="20"/>
        <v xml:space="preserve"> </v>
      </c>
    </row>
    <row r="1300" spans="1:5">
      <c r="A1300" s="7" t="s">
        <v>1486</v>
      </c>
      <c r="B1300" s="8" t="s">
        <v>3391</v>
      </c>
      <c r="C1300" s="9"/>
      <c r="D1300" s="8" t="s">
        <v>3392</v>
      </c>
      <c r="E1300" t="str">
        <f t="shared" si="20"/>
        <v xml:space="preserve"> </v>
      </c>
    </row>
    <row r="1301" spans="1:5">
      <c r="A1301" s="11" t="s">
        <v>1487</v>
      </c>
      <c r="B1301" s="12" t="s">
        <v>3391</v>
      </c>
      <c r="C1301" s="13"/>
      <c r="D1301" s="12" t="s">
        <v>3392</v>
      </c>
      <c r="E1301" t="str">
        <f t="shared" si="20"/>
        <v xml:space="preserve"> </v>
      </c>
    </row>
    <row r="1302" spans="1:5">
      <c r="A1302" s="7" t="s">
        <v>1488</v>
      </c>
      <c r="B1302" s="8" t="s">
        <v>3393</v>
      </c>
      <c r="C1302" s="9">
        <v>44622</v>
      </c>
      <c r="D1302" s="8" t="s">
        <v>3397</v>
      </c>
      <c r="E1302" t="str">
        <f t="shared" si="20"/>
        <v>Better Pay</v>
      </c>
    </row>
    <row r="1303" spans="1:5">
      <c r="A1303" s="11" t="s">
        <v>1489</v>
      </c>
      <c r="B1303" s="12" t="s">
        <v>3391</v>
      </c>
      <c r="C1303" s="13"/>
      <c r="D1303" s="12" t="s">
        <v>3392</v>
      </c>
      <c r="E1303" t="str">
        <f t="shared" si="20"/>
        <v xml:space="preserve"> </v>
      </c>
    </row>
    <row r="1304" spans="1:5">
      <c r="A1304" s="7" t="s">
        <v>1490</v>
      </c>
      <c r="B1304" s="8" t="s">
        <v>3393</v>
      </c>
      <c r="C1304" s="9">
        <v>45146</v>
      </c>
      <c r="D1304" s="8" t="s">
        <v>3397</v>
      </c>
      <c r="E1304" t="str">
        <f t="shared" si="20"/>
        <v>Better Pay</v>
      </c>
    </row>
    <row r="1305" spans="1:5">
      <c r="A1305" s="11" t="s">
        <v>1491</v>
      </c>
      <c r="B1305" s="12" t="s">
        <v>3391</v>
      </c>
      <c r="C1305" s="13"/>
      <c r="D1305" s="12" t="s">
        <v>3392</v>
      </c>
      <c r="E1305" t="str">
        <f t="shared" si="20"/>
        <v xml:space="preserve"> </v>
      </c>
    </row>
    <row r="1306" spans="1:5">
      <c r="A1306" s="7" t="s">
        <v>1492</v>
      </c>
      <c r="B1306" s="8" t="s">
        <v>3393</v>
      </c>
      <c r="C1306" s="9">
        <v>44593</v>
      </c>
      <c r="D1306" s="8" t="s">
        <v>3394</v>
      </c>
      <c r="E1306" t="str">
        <f t="shared" si="20"/>
        <v>Career Stagnation</v>
      </c>
    </row>
    <row r="1307" spans="1:5">
      <c r="A1307" s="11" t="s">
        <v>1493</v>
      </c>
      <c r="B1307" s="12" t="s">
        <v>3393</v>
      </c>
      <c r="C1307" s="13">
        <v>45670</v>
      </c>
      <c r="D1307" s="12" t="s">
        <v>3397</v>
      </c>
      <c r="E1307" t="str">
        <f t="shared" si="20"/>
        <v>Better Pay</v>
      </c>
    </row>
    <row r="1308" spans="1:5">
      <c r="A1308" s="7" t="s">
        <v>1494</v>
      </c>
      <c r="B1308" s="8" t="s">
        <v>3393</v>
      </c>
      <c r="C1308" s="9">
        <v>45844</v>
      </c>
      <c r="D1308" s="8" t="s">
        <v>3397</v>
      </c>
      <c r="E1308" t="str">
        <f t="shared" si="20"/>
        <v>Better Pay</v>
      </c>
    </row>
    <row r="1309" spans="1:5">
      <c r="A1309" s="11" t="s">
        <v>1495</v>
      </c>
      <c r="B1309" s="12" t="s">
        <v>3391</v>
      </c>
      <c r="C1309" s="13"/>
      <c r="D1309" s="12" t="s">
        <v>3392</v>
      </c>
      <c r="E1309" t="str">
        <f t="shared" si="20"/>
        <v xml:space="preserve"> </v>
      </c>
    </row>
    <row r="1310" spans="1:5">
      <c r="A1310" s="7" t="s">
        <v>1496</v>
      </c>
      <c r="B1310" s="8" t="s">
        <v>3393</v>
      </c>
      <c r="C1310" s="9">
        <v>45625</v>
      </c>
      <c r="D1310" s="8" t="s">
        <v>3395</v>
      </c>
      <c r="E1310" t="str">
        <f t="shared" si="20"/>
        <v>Work-Life Balance</v>
      </c>
    </row>
    <row r="1311" spans="1:5">
      <c r="A1311" s="11" t="s">
        <v>1497</v>
      </c>
      <c r="B1311" s="12" t="s">
        <v>3391</v>
      </c>
      <c r="C1311" s="13"/>
      <c r="D1311" s="12" t="s">
        <v>3392</v>
      </c>
      <c r="E1311" t="str">
        <f t="shared" si="20"/>
        <v xml:space="preserve"> </v>
      </c>
    </row>
    <row r="1312" spans="1:5">
      <c r="A1312" s="7" t="s">
        <v>1498</v>
      </c>
      <c r="B1312" s="8" t="s">
        <v>3391</v>
      </c>
      <c r="C1312" s="9"/>
      <c r="D1312" s="8" t="s">
        <v>3392</v>
      </c>
      <c r="E1312" t="str">
        <f t="shared" si="20"/>
        <v xml:space="preserve"> </v>
      </c>
    </row>
    <row r="1313" spans="1:5">
      <c r="A1313" s="11" t="s">
        <v>1499</v>
      </c>
      <c r="B1313" s="12" t="s">
        <v>3391</v>
      </c>
      <c r="C1313" s="13"/>
      <c r="D1313" s="12" t="s">
        <v>3392</v>
      </c>
      <c r="E1313" t="str">
        <f t="shared" si="20"/>
        <v xml:space="preserve"> </v>
      </c>
    </row>
    <row r="1314" spans="1:5">
      <c r="A1314" s="7" t="s">
        <v>1500</v>
      </c>
      <c r="B1314" s="8" t="s">
        <v>3391</v>
      </c>
      <c r="C1314" s="9"/>
      <c r="D1314" s="8" t="s">
        <v>3392</v>
      </c>
      <c r="E1314" t="str">
        <f t="shared" si="20"/>
        <v xml:space="preserve"> </v>
      </c>
    </row>
    <row r="1315" spans="1:5">
      <c r="A1315" s="11" t="s">
        <v>1501</v>
      </c>
      <c r="B1315" s="12" t="s">
        <v>3391</v>
      </c>
      <c r="C1315" s="13"/>
      <c r="D1315" s="12" t="s">
        <v>3392</v>
      </c>
      <c r="E1315" t="str">
        <f t="shared" si="20"/>
        <v xml:space="preserve"> </v>
      </c>
    </row>
    <row r="1316" spans="1:5">
      <c r="A1316" s="7" t="s">
        <v>1502</v>
      </c>
      <c r="B1316" s="8" t="s">
        <v>3391</v>
      </c>
      <c r="C1316" s="9"/>
      <c r="D1316" s="8" t="s">
        <v>3392</v>
      </c>
      <c r="E1316" t="str">
        <f t="shared" si="20"/>
        <v xml:space="preserve"> </v>
      </c>
    </row>
    <row r="1317" spans="1:5">
      <c r="A1317" s="11" t="s">
        <v>1503</v>
      </c>
      <c r="B1317" s="12" t="s">
        <v>3391</v>
      </c>
      <c r="C1317" s="13"/>
      <c r="D1317" s="12" t="s">
        <v>3392</v>
      </c>
      <c r="E1317" t="str">
        <f t="shared" si="20"/>
        <v xml:space="preserve"> </v>
      </c>
    </row>
    <row r="1318" spans="1:5">
      <c r="A1318" s="7" t="s">
        <v>1504</v>
      </c>
      <c r="B1318" s="8" t="s">
        <v>3391</v>
      </c>
      <c r="C1318" s="9"/>
      <c r="D1318" s="8" t="s">
        <v>3392</v>
      </c>
      <c r="E1318" t="str">
        <f t="shared" si="20"/>
        <v xml:space="preserve"> </v>
      </c>
    </row>
    <row r="1319" spans="1:5">
      <c r="A1319" s="11" t="s">
        <v>1505</v>
      </c>
      <c r="B1319" s="12" t="s">
        <v>3391</v>
      </c>
      <c r="C1319" s="13"/>
      <c r="D1319" s="12" t="s">
        <v>3392</v>
      </c>
      <c r="E1319" t="str">
        <f t="shared" si="20"/>
        <v xml:space="preserve"> </v>
      </c>
    </row>
    <row r="1320" spans="1:5">
      <c r="A1320" s="7" t="s">
        <v>1506</v>
      </c>
      <c r="B1320" s="8" t="s">
        <v>3391</v>
      </c>
      <c r="C1320" s="9"/>
      <c r="D1320" s="8" t="s">
        <v>3392</v>
      </c>
      <c r="E1320" t="str">
        <f t="shared" si="20"/>
        <v xml:space="preserve"> </v>
      </c>
    </row>
    <row r="1321" spans="1:5">
      <c r="A1321" s="11" t="s">
        <v>1507</v>
      </c>
      <c r="B1321" s="12" t="s">
        <v>3393</v>
      </c>
      <c r="C1321" s="13">
        <v>45036</v>
      </c>
      <c r="D1321" s="12" t="s">
        <v>3394</v>
      </c>
      <c r="E1321" t="str">
        <f t="shared" si="20"/>
        <v>Career Stagnation</v>
      </c>
    </row>
    <row r="1322" spans="1:5">
      <c r="A1322" s="7" t="s">
        <v>1508</v>
      </c>
      <c r="B1322" s="8" t="s">
        <v>3393</v>
      </c>
      <c r="C1322" s="9">
        <v>44691</v>
      </c>
      <c r="D1322" s="8" t="s">
        <v>3394</v>
      </c>
      <c r="E1322" t="str">
        <f t="shared" si="20"/>
        <v>Career Stagnation</v>
      </c>
    </row>
    <row r="1323" spans="1:5">
      <c r="A1323" s="11" t="s">
        <v>1509</v>
      </c>
      <c r="B1323" s="12" t="s">
        <v>3391</v>
      </c>
      <c r="C1323" s="13"/>
      <c r="D1323" s="12" t="s">
        <v>3392</v>
      </c>
      <c r="E1323" t="str">
        <f t="shared" si="20"/>
        <v xml:space="preserve"> </v>
      </c>
    </row>
    <row r="1324" spans="1:5">
      <c r="A1324" s="7" t="s">
        <v>1510</v>
      </c>
      <c r="B1324" s="8" t="s">
        <v>3393</v>
      </c>
      <c r="C1324" s="9">
        <v>46331</v>
      </c>
      <c r="D1324" s="8" t="s">
        <v>3394</v>
      </c>
      <c r="E1324" t="str">
        <f t="shared" si="20"/>
        <v>Career Stagnation</v>
      </c>
    </row>
    <row r="1325" spans="1:5">
      <c r="A1325" s="11" t="s">
        <v>1511</v>
      </c>
      <c r="B1325" s="12" t="s">
        <v>3391</v>
      </c>
      <c r="C1325" s="13"/>
      <c r="D1325" s="12" t="s">
        <v>3392</v>
      </c>
      <c r="E1325" t="str">
        <f t="shared" si="20"/>
        <v xml:space="preserve"> </v>
      </c>
    </row>
    <row r="1326" spans="1:5">
      <c r="A1326" s="7" t="s">
        <v>1512</v>
      </c>
      <c r="B1326" s="8" t="s">
        <v>3393</v>
      </c>
      <c r="C1326" s="9">
        <v>44995</v>
      </c>
      <c r="D1326" s="8" t="s">
        <v>3396</v>
      </c>
      <c r="E1326" t="str">
        <f t="shared" si="20"/>
        <v>Manager Issues</v>
      </c>
    </row>
    <row r="1327" spans="1:5">
      <c r="A1327" s="11" t="s">
        <v>1513</v>
      </c>
      <c r="B1327" s="12" t="s">
        <v>3391</v>
      </c>
      <c r="C1327" s="13"/>
      <c r="D1327" s="12" t="s">
        <v>3392</v>
      </c>
      <c r="E1327" t="str">
        <f t="shared" si="20"/>
        <v xml:space="preserve"> </v>
      </c>
    </row>
    <row r="1328" spans="1:5">
      <c r="A1328" s="7" t="s">
        <v>1514</v>
      </c>
      <c r="B1328" s="8" t="s">
        <v>3393</v>
      </c>
      <c r="C1328" s="9">
        <v>45808</v>
      </c>
      <c r="D1328" s="8" t="s">
        <v>3396</v>
      </c>
      <c r="E1328" t="str">
        <f t="shared" si="20"/>
        <v>Manager Issues</v>
      </c>
    </row>
    <row r="1329" spans="1:5">
      <c r="A1329" s="11" t="s">
        <v>1515</v>
      </c>
      <c r="B1329" s="12" t="s">
        <v>3391</v>
      </c>
      <c r="C1329" s="13"/>
      <c r="D1329" s="12" t="s">
        <v>3392</v>
      </c>
      <c r="E1329" t="str">
        <f t="shared" si="20"/>
        <v xml:space="preserve"> </v>
      </c>
    </row>
    <row r="1330" spans="1:5">
      <c r="A1330" s="7" t="s">
        <v>1516</v>
      </c>
      <c r="B1330" s="8" t="s">
        <v>3391</v>
      </c>
      <c r="C1330" s="9"/>
      <c r="D1330" s="8" t="s">
        <v>3392</v>
      </c>
      <c r="E1330" t="str">
        <f t="shared" si="20"/>
        <v xml:space="preserve"> </v>
      </c>
    </row>
    <row r="1331" spans="1:5">
      <c r="A1331" s="11" t="s">
        <v>1517</v>
      </c>
      <c r="B1331" s="12" t="s">
        <v>3391</v>
      </c>
      <c r="C1331" s="13"/>
      <c r="D1331" s="12" t="s">
        <v>3392</v>
      </c>
      <c r="E1331" t="str">
        <f t="shared" si="20"/>
        <v xml:space="preserve"> </v>
      </c>
    </row>
    <row r="1332" spans="1:5">
      <c r="A1332" s="7" t="s">
        <v>1518</v>
      </c>
      <c r="B1332" s="8" t="s">
        <v>3393</v>
      </c>
      <c r="C1332" s="9">
        <v>44319</v>
      </c>
      <c r="D1332" s="8" t="s">
        <v>3395</v>
      </c>
      <c r="E1332" t="str">
        <f t="shared" si="20"/>
        <v>Work-Life Balance</v>
      </c>
    </row>
    <row r="1333" spans="1:5">
      <c r="A1333" s="11" t="s">
        <v>1519</v>
      </c>
      <c r="B1333" s="12" t="s">
        <v>3391</v>
      </c>
      <c r="C1333" s="13"/>
      <c r="D1333" s="12" t="s">
        <v>3392</v>
      </c>
      <c r="E1333" t="str">
        <f t="shared" si="20"/>
        <v xml:space="preserve"> </v>
      </c>
    </row>
    <row r="1334" spans="1:5">
      <c r="A1334" s="7" t="s">
        <v>1520</v>
      </c>
      <c r="B1334" s="8" t="s">
        <v>3391</v>
      </c>
      <c r="C1334" s="9"/>
      <c r="D1334" s="8" t="s">
        <v>3392</v>
      </c>
      <c r="E1334" t="str">
        <f t="shared" si="20"/>
        <v xml:space="preserve"> </v>
      </c>
    </row>
    <row r="1335" spans="1:5">
      <c r="A1335" s="11" t="s">
        <v>1521</v>
      </c>
      <c r="B1335" s="12" t="s">
        <v>3391</v>
      </c>
      <c r="C1335" s="13"/>
      <c r="D1335" s="12" t="s">
        <v>3392</v>
      </c>
      <c r="E1335" t="str">
        <f t="shared" si="20"/>
        <v xml:space="preserve"> </v>
      </c>
    </row>
    <row r="1336" spans="1:5">
      <c r="A1336" s="7" t="s">
        <v>1522</v>
      </c>
      <c r="B1336" s="8" t="s">
        <v>3391</v>
      </c>
      <c r="C1336" s="9"/>
      <c r="D1336" s="8" t="s">
        <v>3392</v>
      </c>
      <c r="E1336" t="str">
        <f t="shared" si="20"/>
        <v xml:space="preserve"> </v>
      </c>
    </row>
    <row r="1337" spans="1:5">
      <c r="A1337" s="11" t="s">
        <v>1523</v>
      </c>
      <c r="B1337" s="12" t="s">
        <v>3391</v>
      </c>
      <c r="C1337" s="13"/>
      <c r="D1337" s="12" t="s">
        <v>3392</v>
      </c>
      <c r="E1337" t="str">
        <f t="shared" si="20"/>
        <v xml:space="preserve"> </v>
      </c>
    </row>
    <row r="1338" spans="1:5">
      <c r="A1338" s="7" t="s">
        <v>1524</v>
      </c>
      <c r="B1338" s="8" t="s">
        <v>3391</v>
      </c>
      <c r="C1338" s="9"/>
      <c r="D1338" s="8" t="s">
        <v>3392</v>
      </c>
      <c r="E1338" t="str">
        <f t="shared" si="20"/>
        <v xml:space="preserve"> </v>
      </c>
    </row>
    <row r="1339" spans="1:5">
      <c r="A1339" s="11" t="s">
        <v>1525</v>
      </c>
      <c r="B1339" s="12" t="s">
        <v>3391</v>
      </c>
      <c r="C1339" s="13"/>
      <c r="D1339" s="12" t="s">
        <v>3392</v>
      </c>
      <c r="E1339" t="str">
        <f t="shared" si="20"/>
        <v xml:space="preserve"> </v>
      </c>
    </row>
    <row r="1340" spans="1:5">
      <c r="A1340" s="7" t="s">
        <v>1526</v>
      </c>
      <c r="B1340" s="8" t="s">
        <v>3393</v>
      </c>
      <c r="C1340" s="9">
        <v>44114</v>
      </c>
      <c r="D1340" s="8" t="s">
        <v>3397</v>
      </c>
      <c r="E1340" t="str">
        <f t="shared" si="20"/>
        <v>Better Pay</v>
      </c>
    </row>
    <row r="1341" spans="1:5">
      <c r="A1341" s="11" t="s">
        <v>1527</v>
      </c>
      <c r="B1341" s="12" t="s">
        <v>3391</v>
      </c>
      <c r="C1341" s="13"/>
      <c r="D1341" s="12" t="s">
        <v>3392</v>
      </c>
      <c r="E1341" t="str">
        <f t="shared" si="20"/>
        <v xml:space="preserve"> </v>
      </c>
    </row>
    <row r="1342" spans="1:5">
      <c r="A1342" s="7" t="s">
        <v>1528</v>
      </c>
      <c r="B1342" s="8" t="s">
        <v>3391</v>
      </c>
      <c r="C1342" s="9"/>
      <c r="D1342" s="8" t="s">
        <v>3392</v>
      </c>
      <c r="E1342" t="str">
        <f t="shared" si="20"/>
        <v xml:space="preserve"> </v>
      </c>
    </row>
    <row r="1343" spans="1:5">
      <c r="A1343" s="11" t="s">
        <v>1529</v>
      </c>
      <c r="B1343" s="12" t="s">
        <v>3391</v>
      </c>
      <c r="C1343" s="13"/>
      <c r="D1343" s="12" t="s">
        <v>3392</v>
      </c>
      <c r="E1343" t="str">
        <f t="shared" si="20"/>
        <v xml:space="preserve"> </v>
      </c>
    </row>
    <row r="1344" spans="1:5">
      <c r="A1344" s="7" t="s">
        <v>1530</v>
      </c>
      <c r="B1344" s="8" t="s">
        <v>3391</v>
      </c>
      <c r="C1344" s="9"/>
      <c r="D1344" s="8" t="s">
        <v>3392</v>
      </c>
      <c r="E1344" t="str">
        <f t="shared" si="20"/>
        <v xml:space="preserve"> </v>
      </c>
    </row>
    <row r="1345" spans="1:5">
      <c r="A1345" s="11" t="s">
        <v>1531</v>
      </c>
      <c r="B1345" s="12" t="s">
        <v>3393</v>
      </c>
      <c r="C1345" s="13">
        <v>44425</v>
      </c>
      <c r="D1345" s="12" t="s">
        <v>3397</v>
      </c>
      <c r="E1345" t="str">
        <f t="shared" si="20"/>
        <v>Better Pay</v>
      </c>
    </row>
    <row r="1346" spans="1:5">
      <c r="A1346" s="7" t="s">
        <v>1532</v>
      </c>
      <c r="B1346" s="8" t="s">
        <v>3391</v>
      </c>
      <c r="C1346" s="9"/>
      <c r="D1346" s="8" t="s">
        <v>3392</v>
      </c>
      <c r="E1346" t="str">
        <f t="shared" si="20"/>
        <v xml:space="preserve"> </v>
      </c>
    </row>
    <row r="1347" spans="1:5">
      <c r="A1347" s="11" t="s">
        <v>1533</v>
      </c>
      <c r="B1347" s="12" t="s">
        <v>3391</v>
      </c>
      <c r="C1347" s="13"/>
      <c r="D1347" s="12" t="s">
        <v>3392</v>
      </c>
      <c r="E1347" t="str">
        <f t="shared" ref="E1347:E1410" si="21">IF(B1347="No"," ",IF(AND(B1347="Yes",D1347=" "),"Not Recorded",D1347))</f>
        <v xml:space="preserve"> </v>
      </c>
    </row>
    <row r="1348" spans="1:5">
      <c r="A1348" s="7" t="s">
        <v>1534</v>
      </c>
      <c r="B1348" s="8" t="s">
        <v>3391</v>
      </c>
      <c r="C1348" s="9"/>
      <c r="D1348" s="8" t="s">
        <v>3392</v>
      </c>
      <c r="E1348" t="str">
        <f t="shared" si="21"/>
        <v xml:space="preserve"> </v>
      </c>
    </row>
    <row r="1349" spans="1:5">
      <c r="A1349" s="11" t="s">
        <v>1535</v>
      </c>
      <c r="B1349" s="12" t="s">
        <v>3391</v>
      </c>
      <c r="C1349" s="13"/>
      <c r="D1349" s="12" t="s">
        <v>3392</v>
      </c>
      <c r="E1349" t="str">
        <f t="shared" si="21"/>
        <v xml:space="preserve"> </v>
      </c>
    </row>
    <row r="1350" spans="1:5">
      <c r="A1350" s="7" t="s">
        <v>1536</v>
      </c>
      <c r="B1350" s="8" t="s">
        <v>3391</v>
      </c>
      <c r="C1350" s="9"/>
      <c r="D1350" s="8" t="s">
        <v>3392</v>
      </c>
      <c r="E1350" t="str">
        <f t="shared" si="21"/>
        <v xml:space="preserve"> </v>
      </c>
    </row>
    <row r="1351" spans="1:5">
      <c r="A1351" s="11" t="s">
        <v>1537</v>
      </c>
      <c r="B1351" s="12" t="s">
        <v>3391</v>
      </c>
      <c r="C1351" s="13"/>
      <c r="D1351" s="12" t="s">
        <v>3392</v>
      </c>
      <c r="E1351" t="str">
        <f t="shared" si="21"/>
        <v xml:space="preserve"> </v>
      </c>
    </row>
    <row r="1352" spans="1:5">
      <c r="A1352" s="7" t="s">
        <v>1538</v>
      </c>
      <c r="B1352" s="8" t="s">
        <v>3391</v>
      </c>
      <c r="C1352" s="9"/>
      <c r="D1352" s="8" t="s">
        <v>3392</v>
      </c>
      <c r="E1352" t="str">
        <f t="shared" si="21"/>
        <v xml:space="preserve"> </v>
      </c>
    </row>
    <row r="1353" spans="1:5">
      <c r="A1353" s="11" t="s">
        <v>1539</v>
      </c>
      <c r="B1353" s="12" t="s">
        <v>3393</v>
      </c>
      <c r="C1353" s="13">
        <v>46663</v>
      </c>
      <c r="D1353" s="12" t="s">
        <v>3396</v>
      </c>
      <c r="E1353" t="str">
        <f t="shared" si="21"/>
        <v>Manager Issues</v>
      </c>
    </row>
    <row r="1354" spans="1:5">
      <c r="A1354" s="7" t="s">
        <v>1540</v>
      </c>
      <c r="B1354" s="8" t="s">
        <v>3391</v>
      </c>
      <c r="C1354" s="9"/>
      <c r="D1354" s="8" t="s">
        <v>3392</v>
      </c>
      <c r="E1354" t="str">
        <f t="shared" si="21"/>
        <v xml:space="preserve"> </v>
      </c>
    </row>
    <row r="1355" spans="1:5">
      <c r="A1355" s="11" t="s">
        <v>1541</v>
      </c>
      <c r="B1355" s="12" t="s">
        <v>3391</v>
      </c>
      <c r="C1355" s="13"/>
      <c r="D1355" s="12" t="s">
        <v>3392</v>
      </c>
      <c r="E1355" t="str">
        <f t="shared" si="21"/>
        <v xml:space="preserve"> </v>
      </c>
    </row>
    <row r="1356" spans="1:5">
      <c r="A1356" s="7" t="s">
        <v>1542</v>
      </c>
      <c r="B1356" s="8" t="s">
        <v>3391</v>
      </c>
      <c r="C1356" s="9"/>
      <c r="D1356" s="8" t="s">
        <v>3392</v>
      </c>
      <c r="E1356" t="str">
        <f t="shared" si="21"/>
        <v xml:space="preserve"> </v>
      </c>
    </row>
    <row r="1357" spans="1:5">
      <c r="A1357" s="11" t="s">
        <v>1543</v>
      </c>
      <c r="B1357" s="12" t="s">
        <v>3391</v>
      </c>
      <c r="C1357" s="13"/>
      <c r="D1357" s="12" t="s">
        <v>3392</v>
      </c>
      <c r="E1357" t="str">
        <f t="shared" si="21"/>
        <v xml:space="preserve"> </v>
      </c>
    </row>
    <row r="1358" spans="1:5">
      <c r="A1358" s="7" t="s">
        <v>1544</v>
      </c>
      <c r="B1358" s="8" t="s">
        <v>3391</v>
      </c>
      <c r="C1358" s="9"/>
      <c r="D1358" s="8" t="s">
        <v>3392</v>
      </c>
      <c r="E1358" t="str">
        <f t="shared" si="21"/>
        <v xml:space="preserve"> </v>
      </c>
    </row>
    <row r="1359" spans="1:5">
      <c r="A1359" s="11" t="s">
        <v>1545</v>
      </c>
      <c r="B1359" s="12" t="s">
        <v>3391</v>
      </c>
      <c r="C1359" s="13"/>
      <c r="D1359" s="12" t="s">
        <v>3392</v>
      </c>
      <c r="E1359" t="str">
        <f t="shared" si="21"/>
        <v xml:space="preserve"> </v>
      </c>
    </row>
    <row r="1360" spans="1:5">
      <c r="A1360" s="7" t="s">
        <v>1546</v>
      </c>
      <c r="B1360" s="8" t="s">
        <v>3391</v>
      </c>
      <c r="C1360" s="9"/>
      <c r="D1360" s="8" t="s">
        <v>3392</v>
      </c>
      <c r="E1360" t="str">
        <f t="shared" si="21"/>
        <v xml:space="preserve"> </v>
      </c>
    </row>
    <row r="1361" spans="1:5">
      <c r="A1361" s="11" t="s">
        <v>1547</v>
      </c>
      <c r="B1361" s="12" t="s">
        <v>3391</v>
      </c>
      <c r="C1361" s="13"/>
      <c r="D1361" s="12" t="s">
        <v>3392</v>
      </c>
      <c r="E1361" t="str">
        <f t="shared" si="21"/>
        <v xml:space="preserve"> </v>
      </c>
    </row>
    <row r="1362" spans="1:5">
      <c r="A1362" s="7" t="s">
        <v>1548</v>
      </c>
      <c r="B1362" s="8" t="s">
        <v>3391</v>
      </c>
      <c r="C1362" s="9"/>
      <c r="D1362" s="8" t="s">
        <v>3392</v>
      </c>
      <c r="E1362" t="str">
        <f t="shared" si="21"/>
        <v xml:space="preserve"> </v>
      </c>
    </row>
    <row r="1363" spans="1:5">
      <c r="A1363" s="11" t="s">
        <v>1549</v>
      </c>
      <c r="B1363" s="12" t="s">
        <v>3393</v>
      </c>
      <c r="C1363" s="13">
        <v>45937</v>
      </c>
      <c r="D1363" s="12" t="s">
        <v>3394</v>
      </c>
      <c r="E1363" t="str">
        <f t="shared" si="21"/>
        <v>Career Stagnation</v>
      </c>
    </row>
    <row r="1364" spans="1:5">
      <c r="A1364" s="7" t="s">
        <v>1550</v>
      </c>
      <c r="B1364" s="8" t="s">
        <v>3391</v>
      </c>
      <c r="C1364" s="9"/>
      <c r="D1364" s="8" t="s">
        <v>3392</v>
      </c>
      <c r="E1364" t="str">
        <f t="shared" si="21"/>
        <v xml:space="preserve"> </v>
      </c>
    </row>
    <row r="1365" spans="1:5">
      <c r="A1365" s="11" t="s">
        <v>1551</v>
      </c>
      <c r="B1365" s="12" t="s">
        <v>3391</v>
      </c>
      <c r="C1365" s="13"/>
      <c r="D1365" s="12" t="s">
        <v>3392</v>
      </c>
      <c r="E1365" t="str">
        <f t="shared" si="21"/>
        <v xml:space="preserve"> </v>
      </c>
    </row>
    <row r="1366" spans="1:5">
      <c r="A1366" s="7" t="s">
        <v>1552</v>
      </c>
      <c r="B1366" s="8" t="s">
        <v>3391</v>
      </c>
      <c r="C1366" s="9"/>
      <c r="D1366" s="8" t="s">
        <v>3392</v>
      </c>
      <c r="E1366" t="str">
        <f t="shared" si="21"/>
        <v xml:space="preserve"> </v>
      </c>
    </row>
    <row r="1367" spans="1:5">
      <c r="A1367" s="11" t="s">
        <v>1553</v>
      </c>
      <c r="B1367" s="12" t="s">
        <v>3393</v>
      </c>
      <c r="C1367" s="13">
        <v>43889</v>
      </c>
      <c r="D1367" s="12" t="s">
        <v>3394</v>
      </c>
      <c r="E1367" t="str">
        <f t="shared" si="21"/>
        <v>Career Stagnation</v>
      </c>
    </row>
    <row r="1368" spans="1:5">
      <c r="A1368" s="7" t="s">
        <v>1554</v>
      </c>
      <c r="B1368" s="8" t="s">
        <v>3393</v>
      </c>
      <c r="C1368" s="9">
        <v>44604</v>
      </c>
      <c r="D1368" s="8" t="s">
        <v>3394</v>
      </c>
      <c r="E1368" t="str">
        <f t="shared" si="21"/>
        <v>Career Stagnation</v>
      </c>
    </row>
    <row r="1369" spans="1:5">
      <c r="A1369" s="11" t="s">
        <v>1555</v>
      </c>
      <c r="B1369" s="12" t="s">
        <v>3391</v>
      </c>
      <c r="C1369" s="13"/>
      <c r="D1369" s="12" t="s">
        <v>3392</v>
      </c>
      <c r="E1369" t="str">
        <f t="shared" si="21"/>
        <v xml:space="preserve"> </v>
      </c>
    </row>
    <row r="1370" spans="1:5">
      <c r="A1370" s="7" t="s">
        <v>1556</v>
      </c>
      <c r="B1370" s="8" t="s">
        <v>3391</v>
      </c>
      <c r="C1370" s="9"/>
      <c r="D1370" s="8" t="s">
        <v>3392</v>
      </c>
      <c r="E1370" t="str">
        <f t="shared" si="21"/>
        <v xml:space="preserve"> </v>
      </c>
    </row>
    <row r="1371" spans="1:5">
      <c r="A1371" s="11" t="s">
        <v>1557</v>
      </c>
      <c r="B1371" s="12" t="s">
        <v>3393</v>
      </c>
      <c r="C1371" s="13">
        <v>44554</v>
      </c>
      <c r="D1371" s="12" t="s">
        <v>3397</v>
      </c>
      <c r="E1371" t="str">
        <f t="shared" si="21"/>
        <v>Better Pay</v>
      </c>
    </row>
    <row r="1372" spans="1:5">
      <c r="A1372" s="7" t="s">
        <v>1558</v>
      </c>
      <c r="B1372" s="8" t="s">
        <v>3391</v>
      </c>
      <c r="C1372" s="9"/>
      <c r="D1372" s="8" t="s">
        <v>3392</v>
      </c>
      <c r="E1372" t="str">
        <f t="shared" si="21"/>
        <v xml:space="preserve"> </v>
      </c>
    </row>
    <row r="1373" spans="1:5">
      <c r="A1373" s="11" t="s">
        <v>1559</v>
      </c>
      <c r="B1373" s="12" t="s">
        <v>3391</v>
      </c>
      <c r="C1373" s="13"/>
      <c r="D1373" s="12" t="s">
        <v>3392</v>
      </c>
      <c r="E1373" t="str">
        <f t="shared" si="21"/>
        <v xml:space="preserve"> </v>
      </c>
    </row>
    <row r="1374" spans="1:5">
      <c r="A1374" s="7" t="s">
        <v>1560</v>
      </c>
      <c r="B1374" s="8" t="s">
        <v>3391</v>
      </c>
      <c r="C1374" s="9"/>
      <c r="D1374" s="8" t="s">
        <v>3392</v>
      </c>
      <c r="E1374" t="str">
        <f t="shared" si="21"/>
        <v xml:space="preserve"> </v>
      </c>
    </row>
    <row r="1375" spans="1:5">
      <c r="A1375" s="11" t="s">
        <v>1561</v>
      </c>
      <c r="B1375" s="12" t="s">
        <v>3391</v>
      </c>
      <c r="C1375" s="13"/>
      <c r="D1375" s="12" t="s">
        <v>3392</v>
      </c>
      <c r="E1375" t="str">
        <f t="shared" si="21"/>
        <v xml:space="preserve"> </v>
      </c>
    </row>
    <row r="1376" spans="1:5">
      <c r="A1376" s="7" t="s">
        <v>1562</v>
      </c>
      <c r="B1376" s="8" t="s">
        <v>3391</v>
      </c>
      <c r="C1376" s="9"/>
      <c r="D1376" s="8" t="s">
        <v>3392</v>
      </c>
      <c r="E1376" t="str">
        <f t="shared" si="21"/>
        <v xml:space="preserve"> </v>
      </c>
    </row>
    <row r="1377" spans="1:5">
      <c r="A1377" s="11" t="s">
        <v>1563</v>
      </c>
      <c r="B1377" s="12" t="s">
        <v>3391</v>
      </c>
      <c r="C1377" s="13"/>
      <c r="D1377" s="12" t="s">
        <v>3392</v>
      </c>
      <c r="E1377" t="str">
        <f t="shared" si="21"/>
        <v xml:space="preserve"> </v>
      </c>
    </row>
    <row r="1378" spans="1:5">
      <c r="A1378" s="7" t="s">
        <v>1564</v>
      </c>
      <c r="B1378" s="8" t="s">
        <v>3391</v>
      </c>
      <c r="C1378" s="9"/>
      <c r="D1378" s="8" t="s">
        <v>3392</v>
      </c>
      <c r="E1378" t="str">
        <f t="shared" si="21"/>
        <v xml:space="preserve"> </v>
      </c>
    </row>
    <row r="1379" spans="1:5">
      <c r="A1379" s="11" t="s">
        <v>1565</v>
      </c>
      <c r="B1379" s="12" t="s">
        <v>3391</v>
      </c>
      <c r="C1379" s="13"/>
      <c r="D1379" s="12" t="s">
        <v>3392</v>
      </c>
      <c r="E1379" t="str">
        <f t="shared" si="21"/>
        <v xml:space="preserve"> </v>
      </c>
    </row>
    <row r="1380" spans="1:5">
      <c r="A1380" s="7" t="s">
        <v>1566</v>
      </c>
      <c r="B1380" s="8" t="s">
        <v>3391</v>
      </c>
      <c r="C1380" s="9"/>
      <c r="D1380" s="8" t="s">
        <v>3392</v>
      </c>
      <c r="E1380" t="str">
        <f t="shared" si="21"/>
        <v xml:space="preserve"> </v>
      </c>
    </row>
    <row r="1381" spans="1:5">
      <c r="A1381" s="11" t="s">
        <v>1567</v>
      </c>
      <c r="B1381" s="12" t="s">
        <v>3391</v>
      </c>
      <c r="C1381" s="13"/>
      <c r="D1381" s="12" t="s">
        <v>3392</v>
      </c>
      <c r="E1381" t="str">
        <f t="shared" si="21"/>
        <v xml:space="preserve"> </v>
      </c>
    </row>
    <row r="1382" spans="1:5">
      <c r="A1382" s="7" t="s">
        <v>1568</v>
      </c>
      <c r="B1382" s="8" t="s">
        <v>3391</v>
      </c>
      <c r="C1382" s="9"/>
      <c r="D1382" s="8" t="s">
        <v>3392</v>
      </c>
      <c r="E1382" t="str">
        <f t="shared" si="21"/>
        <v xml:space="preserve"> </v>
      </c>
    </row>
    <row r="1383" spans="1:5">
      <c r="A1383" s="11" t="s">
        <v>1569</v>
      </c>
      <c r="B1383" s="12" t="s">
        <v>3391</v>
      </c>
      <c r="C1383" s="13"/>
      <c r="D1383" s="12" t="s">
        <v>3392</v>
      </c>
      <c r="E1383" t="str">
        <f t="shared" si="21"/>
        <v xml:space="preserve"> </v>
      </c>
    </row>
    <row r="1384" spans="1:5">
      <c r="A1384" s="7" t="s">
        <v>1570</v>
      </c>
      <c r="B1384" s="8" t="s">
        <v>3391</v>
      </c>
      <c r="C1384" s="9"/>
      <c r="D1384" s="8" t="s">
        <v>3392</v>
      </c>
      <c r="E1384" t="str">
        <f t="shared" si="21"/>
        <v xml:space="preserve"> </v>
      </c>
    </row>
    <row r="1385" spans="1:5">
      <c r="A1385" s="11" t="s">
        <v>1571</v>
      </c>
      <c r="B1385" s="12" t="s">
        <v>3391</v>
      </c>
      <c r="C1385" s="13"/>
      <c r="D1385" s="12" t="s">
        <v>3392</v>
      </c>
      <c r="E1385" t="str">
        <f t="shared" si="21"/>
        <v xml:space="preserve"> </v>
      </c>
    </row>
    <row r="1386" spans="1:5">
      <c r="A1386" s="7" t="s">
        <v>1572</v>
      </c>
      <c r="B1386" s="8" t="s">
        <v>3393</v>
      </c>
      <c r="C1386" s="9">
        <v>45828</v>
      </c>
      <c r="D1386" s="8" t="s">
        <v>3394</v>
      </c>
      <c r="E1386" t="str">
        <f t="shared" si="21"/>
        <v>Career Stagnation</v>
      </c>
    </row>
    <row r="1387" spans="1:5">
      <c r="A1387" s="11" t="s">
        <v>1573</v>
      </c>
      <c r="B1387" s="12" t="s">
        <v>3391</v>
      </c>
      <c r="C1387" s="13"/>
      <c r="D1387" s="12" t="s">
        <v>3392</v>
      </c>
      <c r="E1387" t="str">
        <f t="shared" si="21"/>
        <v xml:space="preserve"> </v>
      </c>
    </row>
    <row r="1388" spans="1:5">
      <c r="A1388" s="7" t="s">
        <v>1574</v>
      </c>
      <c r="B1388" s="8" t="s">
        <v>3391</v>
      </c>
      <c r="C1388" s="9"/>
      <c r="D1388" s="8" t="s">
        <v>3392</v>
      </c>
      <c r="E1388" t="str">
        <f t="shared" si="21"/>
        <v xml:space="preserve"> </v>
      </c>
    </row>
    <row r="1389" spans="1:5">
      <c r="A1389" s="11" t="s">
        <v>1575</v>
      </c>
      <c r="B1389" s="12" t="s">
        <v>3391</v>
      </c>
      <c r="C1389" s="13"/>
      <c r="D1389" s="12" t="s">
        <v>3392</v>
      </c>
      <c r="E1389" t="str">
        <f t="shared" si="21"/>
        <v xml:space="preserve"> </v>
      </c>
    </row>
    <row r="1390" spans="1:5">
      <c r="A1390" s="7" t="s">
        <v>1576</v>
      </c>
      <c r="B1390" s="8" t="s">
        <v>3391</v>
      </c>
      <c r="C1390" s="9"/>
      <c r="D1390" s="8" t="s">
        <v>3392</v>
      </c>
      <c r="E1390" t="str">
        <f t="shared" si="21"/>
        <v xml:space="preserve"> </v>
      </c>
    </row>
    <row r="1391" spans="1:5">
      <c r="A1391" s="11" t="s">
        <v>1577</v>
      </c>
      <c r="B1391" s="12" t="s">
        <v>3391</v>
      </c>
      <c r="C1391" s="13"/>
      <c r="D1391" s="12" t="s">
        <v>3392</v>
      </c>
      <c r="E1391" t="str">
        <f t="shared" si="21"/>
        <v xml:space="preserve"> </v>
      </c>
    </row>
    <row r="1392" spans="1:5">
      <c r="A1392" s="7" t="s">
        <v>1578</v>
      </c>
      <c r="B1392" s="8" t="s">
        <v>3393</v>
      </c>
      <c r="C1392" s="9">
        <v>43909</v>
      </c>
      <c r="D1392" s="8" t="s">
        <v>3397</v>
      </c>
      <c r="E1392" t="str">
        <f t="shared" si="21"/>
        <v>Better Pay</v>
      </c>
    </row>
    <row r="1393" spans="1:5">
      <c r="A1393" s="11" t="s">
        <v>1579</v>
      </c>
      <c r="B1393" s="12" t="s">
        <v>3391</v>
      </c>
      <c r="C1393" s="13"/>
      <c r="D1393" s="12" t="s">
        <v>3392</v>
      </c>
      <c r="E1393" t="str">
        <f t="shared" si="21"/>
        <v xml:space="preserve"> </v>
      </c>
    </row>
    <row r="1394" spans="1:5">
      <c r="A1394" s="7" t="s">
        <v>1580</v>
      </c>
      <c r="B1394" s="8" t="s">
        <v>3391</v>
      </c>
      <c r="C1394" s="9"/>
      <c r="D1394" s="8" t="s">
        <v>3392</v>
      </c>
      <c r="E1394" t="str">
        <f t="shared" si="21"/>
        <v xml:space="preserve"> </v>
      </c>
    </row>
    <row r="1395" spans="1:5">
      <c r="A1395" s="11" t="s">
        <v>1581</v>
      </c>
      <c r="B1395" s="12" t="s">
        <v>3391</v>
      </c>
      <c r="C1395" s="13"/>
      <c r="D1395" s="12" t="s">
        <v>3392</v>
      </c>
      <c r="E1395" t="str">
        <f t="shared" si="21"/>
        <v xml:space="preserve"> </v>
      </c>
    </row>
    <row r="1396" spans="1:5">
      <c r="A1396" s="7" t="s">
        <v>1582</v>
      </c>
      <c r="B1396" s="8" t="s">
        <v>3391</v>
      </c>
      <c r="C1396" s="9"/>
      <c r="D1396" s="8" t="s">
        <v>3392</v>
      </c>
      <c r="E1396" t="str">
        <f t="shared" si="21"/>
        <v xml:space="preserve"> </v>
      </c>
    </row>
    <row r="1397" spans="1:5">
      <c r="A1397" s="11" t="s">
        <v>1583</v>
      </c>
      <c r="B1397" s="12" t="s">
        <v>3391</v>
      </c>
      <c r="C1397" s="13"/>
      <c r="D1397" s="12" t="s">
        <v>3392</v>
      </c>
      <c r="E1397" t="str">
        <f t="shared" si="21"/>
        <v xml:space="preserve"> </v>
      </c>
    </row>
    <row r="1398" spans="1:5">
      <c r="A1398" s="7" t="s">
        <v>1584</v>
      </c>
      <c r="B1398" s="8" t="s">
        <v>3391</v>
      </c>
      <c r="C1398" s="9"/>
      <c r="D1398" s="8" t="s">
        <v>3392</v>
      </c>
      <c r="E1398" t="str">
        <f t="shared" si="21"/>
        <v xml:space="preserve"> </v>
      </c>
    </row>
    <row r="1399" spans="1:5">
      <c r="A1399" s="11" t="s">
        <v>1585</v>
      </c>
      <c r="B1399" s="12" t="s">
        <v>3391</v>
      </c>
      <c r="C1399" s="13"/>
      <c r="D1399" s="12" t="s">
        <v>3392</v>
      </c>
      <c r="E1399" t="str">
        <f t="shared" si="21"/>
        <v xml:space="preserve"> </v>
      </c>
    </row>
    <row r="1400" spans="1:5">
      <c r="A1400" s="7" t="s">
        <v>1586</v>
      </c>
      <c r="B1400" s="8" t="s">
        <v>3391</v>
      </c>
      <c r="C1400" s="9"/>
      <c r="D1400" s="8" t="s">
        <v>3392</v>
      </c>
      <c r="E1400" t="str">
        <f t="shared" si="21"/>
        <v xml:space="preserve"> </v>
      </c>
    </row>
    <row r="1401" spans="1:5">
      <c r="A1401" s="11" t="s">
        <v>1587</v>
      </c>
      <c r="B1401" s="12" t="s">
        <v>3391</v>
      </c>
      <c r="C1401" s="13"/>
      <c r="D1401" s="12" t="s">
        <v>3392</v>
      </c>
      <c r="E1401" t="str">
        <f t="shared" si="21"/>
        <v xml:space="preserve"> </v>
      </c>
    </row>
    <row r="1402" spans="1:5">
      <c r="A1402" s="7" t="s">
        <v>1588</v>
      </c>
      <c r="B1402" s="8" t="s">
        <v>3391</v>
      </c>
      <c r="C1402" s="9"/>
      <c r="D1402" s="8" t="s">
        <v>3392</v>
      </c>
      <c r="E1402" t="str">
        <f t="shared" si="21"/>
        <v xml:space="preserve"> </v>
      </c>
    </row>
    <row r="1403" spans="1:5">
      <c r="A1403" s="11" t="s">
        <v>1589</v>
      </c>
      <c r="B1403" s="12" t="s">
        <v>3391</v>
      </c>
      <c r="C1403" s="13"/>
      <c r="D1403" s="12" t="s">
        <v>3392</v>
      </c>
      <c r="E1403" t="str">
        <f t="shared" si="21"/>
        <v xml:space="preserve"> </v>
      </c>
    </row>
    <row r="1404" spans="1:5">
      <c r="A1404" s="7" t="s">
        <v>1590</v>
      </c>
      <c r="B1404" s="8" t="s">
        <v>3393</v>
      </c>
      <c r="C1404" s="9">
        <v>43533</v>
      </c>
      <c r="D1404" s="8" t="s">
        <v>3397</v>
      </c>
      <c r="E1404" t="str">
        <f t="shared" si="21"/>
        <v>Better Pay</v>
      </c>
    </row>
    <row r="1405" spans="1:5">
      <c r="A1405" s="11" t="s">
        <v>1591</v>
      </c>
      <c r="B1405" s="12" t="s">
        <v>3391</v>
      </c>
      <c r="C1405" s="13"/>
      <c r="D1405" s="12" t="s">
        <v>3392</v>
      </c>
      <c r="E1405" t="str">
        <f t="shared" si="21"/>
        <v xml:space="preserve"> </v>
      </c>
    </row>
    <row r="1406" spans="1:5">
      <c r="A1406" s="7" t="s">
        <v>1592</v>
      </c>
      <c r="B1406" s="8" t="s">
        <v>3391</v>
      </c>
      <c r="C1406" s="9"/>
      <c r="D1406" s="8" t="s">
        <v>3392</v>
      </c>
      <c r="E1406" t="str">
        <f t="shared" si="21"/>
        <v xml:space="preserve"> </v>
      </c>
    </row>
    <row r="1407" spans="1:5">
      <c r="A1407" s="11" t="s">
        <v>1593</v>
      </c>
      <c r="B1407" s="12" t="s">
        <v>3393</v>
      </c>
      <c r="C1407" s="13">
        <v>43443</v>
      </c>
      <c r="D1407" s="12" t="s">
        <v>3395</v>
      </c>
      <c r="E1407" t="str">
        <f t="shared" si="21"/>
        <v>Work-Life Balance</v>
      </c>
    </row>
    <row r="1408" spans="1:5">
      <c r="A1408" s="7" t="s">
        <v>1594</v>
      </c>
      <c r="B1408" s="8" t="s">
        <v>3391</v>
      </c>
      <c r="C1408" s="9"/>
      <c r="D1408" s="8" t="s">
        <v>3392</v>
      </c>
      <c r="E1408" t="str">
        <f t="shared" si="21"/>
        <v xml:space="preserve"> </v>
      </c>
    </row>
    <row r="1409" spans="1:5">
      <c r="A1409" s="11" t="s">
        <v>1595</v>
      </c>
      <c r="B1409" s="12" t="s">
        <v>3391</v>
      </c>
      <c r="C1409" s="13"/>
      <c r="D1409" s="12" t="s">
        <v>3392</v>
      </c>
      <c r="E1409" t="str">
        <f t="shared" si="21"/>
        <v xml:space="preserve"> </v>
      </c>
    </row>
    <row r="1410" spans="1:5">
      <c r="A1410" s="7" t="s">
        <v>1596</v>
      </c>
      <c r="B1410" s="8" t="s">
        <v>3391</v>
      </c>
      <c r="C1410" s="9"/>
      <c r="D1410" s="8" t="s">
        <v>3392</v>
      </c>
      <c r="E1410" t="str">
        <f t="shared" si="21"/>
        <v xml:space="preserve"> </v>
      </c>
    </row>
    <row r="1411" spans="1:5">
      <c r="A1411" s="11" t="s">
        <v>1597</v>
      </c>
      <c r="B1411" s="12" t="s">
        <v>3391</v>
      </c>
      <c r="C1411" s="13"/>
      <c r="D1411" s="12" t="s">
        <v>3392</v>
      </c>
      <c r="E1411" t="str">
        <f t="shared" ref="E1411:E1474" si="22">IF(B1411="No"," ",IF(AND(B1411="Yes",D1411=" "),"Not Recorded",D1411))</f>
        <v xml:space="preserve"> </v>
      </c>
    </row>
    <row r="1412" spans="1:5">
      <c r="A1412" s="7" t="s">
        <v>1598</v>
      </c>
      <c r="B1412" s="8" t="s">
        <v>3393</v>
      </c>
      <c r="C1412" s="9">
        <v>44371</v>
      </c>
      <c r="D1412" s="8" t="s">
        <v>3397</v>
      </c>
      <c r="E1412" t="str">
        <f t="shared" si="22"/>
        <v>Better Pay</v>
      </c>
    </row>
    <row r="1413" spans="1:5">
      <c r="A1413" s="11" t="s">
        <v>1599</v>
      </c>
      <c r="B1413" s="12" t="s">
        <v>3391</v>
      </c>
      <c r="C1413" s="13"/>
      <c r="D1413" s="12" t="s">
        <v>3392</v>
      </c>
      <c r="E1413" t="str">
        <f t="shared" si="22"/>
        <v xml:space="preserve"> </v>
      </c>
    </row>
    <row r="1414" spans="1:5">
      <c r="A1414" s="7" t="s">
        <v>1600</v>
      </c>
      <c r="B1414" s="8" t="s">
        <v>3391</v>
      </c>
      <c r="C1414" s="9"/>
      <c r="D1414" s="8" t="s">
        <v>3392</v>
      </c>
      <c r="E1414" t="str">
        <f t="shared" si="22"/>
        <v xml:space="preserve"> </v>
      </c>
    </row>
    <row r="1415" spans="1:5">
      <c r="A1415" s="11" t="s">
        <v>1601</v>
      </c>
      <c r="B1415" s="12" t="s">
        <v>3391</v>
      </c>
      <c r="C1415" s="13"/>
      <c r="D1415" s="12" t="s">
        <v>3392</v>
      </c>
      <c r="E1415" t="str">
        <f t="shared" si="22"/>
        <v xml:space="preserve"> </v>
      </c>
    </row>
    <row r="1416" spans="1:5">
      <c r="A1416" s="7" t="s">
        <v>1602</v>
      </c>
      <c r="B1416" s="8" t="s">
        <v>3393</v>
      </c>
      <c r="C1416" s="9">
        <v>45172</v>
      </c>
      <c r="D1416" s="8" t="s">
        <v>3397</v>
      </c>
      <c r="E1416" t="str">
        <f t="shared" si="22"/>
        <v>Better Pay</v>
      </c>
    </row>
    <row r="1417" spans="1:5">
      <c r="A1417" s="11" t="s">
        <v>1603</v>
      </c>
      <c r="B1417" s="12" t="s">
        <v>3393</v>
      </c>
      <c r="C1417" s="13">
        <v>45753</v>
      </c>
      <c r="D1417" s="12" t="s">
        <v>3396</v>
      </c>
      <c r="E1417" t="str">
        <f t="shared" si="22"/>
        <v>Manager Issues</v>
      </c>
    </row>
    <row r="1418" spans="1:5">
      <c r="A1418" s="7" t="s">
        <v>1604</v>
      </c>
      <c r="B1418" s="8" t="s">
        <v>3391</v>
      </c>
      <c r="C1418" s="9"/>
      <c r="D1418" s="8" t="s">
        <v>3392</v>
      </c>
      <c r="E1418" t="str">
        <f t="shared" si="22"/>
        <v xml:space="preserve"> </v>
      </c>
    </row>
    <row r="1419" spans="1:5">
      <c r="A1419" s="11" t="s">
        <v>1605</v>
      </c>
      <c r="B1419" s="12" t="s">
        <v>3393</v>
      </c>
      <c r="C1419" s="13">
        <v>43215</v>
      </c>
      <c r="D1419" s="12" t="s">
        <v>3396</v>
      </c>
      <c r="E1419" t="str">
        <f t="shared" si="22"/>
        <v>Manager Issues</v>
      </c>
    </row>
    <row r="1420" spans="1:5">
      <c r="A1420" s="7" t="s">
        <v>1606</v>
      </c>
      <c r="B1420" s="8" t="s">
        <v>3391</v>
      </c>
      <c r="C1420" s="9"/>
      <c r="D1420" s="8" t="s">
        <v>3392</v>
      </c>
      <c r="E1420" t="str">
        <f t="shared" si="22"/>
        <v xml:space="preserve"> </v>
      </c>
    </row>
    <row r="1421" spans="1:5">
      <c r="A1421" s="11" t="s">
        <v>1607</v>
      </c>
      <c r="B1421" s="12" t="s">
        <v>3393</v>
      </c>
      <c r="C1421" s="13">
        <v>45449</v>
      </c>
      <c r="D1421" s="12" t="s">
        <v>3397</v>
      </c>
      <c r="E1421" t="str">
        <f t="shared" si="22"/>
        <v>Better Pay</v>
      </c>
    </row>
    <row r="1422" spans="1:5">
      <c r="A1422" s="7" t="s">
        <v>1608</v>
      </c>
      <c r="B1422" s="8" t="s">
        <v>3393</v>
      </c>
      <c r="C1422" s="9">
        <v>45025</v>
      </c>
      <c r="D1422" s="8" t="s">
        <v>3397</v>
      </c>
      <c r="E1422" t="str">
        <f t="shared" si="22"/>
        <v>Better Pay</v>
      </c>
    </row>
    <row r="1423" spans="1:5">
      <c r="A1423" s="11" t="s">
        <v>1609</v>
      </c>
      <c r="B1423" s="12" t="s">
        <v>3391</v>
      </c>
      <c r="C1423" s="13"/>
      <c r="D1423" s="12" t="s">
        <v>3392</v>
      </c>
      <c r="E1423" t="str">
        <f t="shared" si="22"/>
        <v xml:space="preserve"> </v>
      </c>
    </row>
    <row r="1424" spans="1:5">
      <c r="A1424" s="7" t="s">
        <v>1610</v>
      </c>
      <c r="B1424" s="8" t="s">
        <v>3391</v>
      </c>
      <c r="C1424" s="9"/>
      <c r="D1424" s="8" t="s">
        <v>3392</v>
      </c>
      <c r="E1424" t="str">
        <f t="shared" si="22"/>
        <v xml:space="preserve"> </v>
      </c>
    </row>
    <row r="1425" spans="1:5">
      <c r="A1425" s="11" t="s">
        <v>1611</v>
      </c>
      <c r="B1425" s="12" t="s">
        <v>3391</v>
      </c>
      <c r="C1425" s="13"/>
      <c r="D1425" s="12" t="s">
        <v>3392</v>
      </c>
      <c r="E1425" t="str">
        <f t="shared" si="22"/>
        <v xml:space="preserve"> </v>
      </c>
    </row>
    <row r="1426" spans="1:5">
      <c r="A1426" s="7" t="s">
        <v>1612</v>
      </c>
      <c r="B1426" s="8" t="s">
        <v>3391</v>
      </c>
      <c r="C1426" s="9"/>
      <c r="D1426" s="8" t="s">
        <v>3392</v>
      </c>
      <c r="E1426" t="str">
        <f t="shared" si="22"/>
        <v xml:space="preserve"> </v>
      </c>
    </row>
    <row r="1427" spans="1:5">
      <c r="A1427" s="11" t="s">
        <v>1613</v>
      </c>
      <c r="B1427" s="12" t="s">
        <v>3391</v>
      </c>
      <c r="C1427" s="13"/>
      <c r="D1427" s="12" t="s">
        <v>3392</v>
      </c>
      <c r="E1427" t="str">
        <f t="shared" si="22"/>
        <v xml:space="preserve"> </v>
      </c>
    </row>
    <row r="1428" spans="1:5">
      <c r="A1428" s="7" t="s">
        <v>1614</v>
      </c>
      <c r="B1428" s="8" t="s">
        <v>3391</v>
      </c>
      <c r="C1428" s="9"/>
      <c r="D1428" s="8" t="s">
        <v>3392</v>
      </c>
      <c r="E1428" t="str">
        <f t="shared" si="22"/>
        <v xml:space="preserve"> </v>
      </c>
    </row>
    <row r="1429" spans="1:5">
      <c r="A1429" s="11" t="s">
        <v>1615</v>
      </c>
      <c r="B1429" s="12" t="s">
        <v>3393</v>
      </c>
      <c r="C1429" s="13">
        <v>44234</v>
      </c>
      <c r="D1429" s="12" t="s">
        <v>3396</v>
      </c>
      <c r="E1429" t="str">
        <f t="shared" si="22"/>
        <v>Manager Issues</v>
      </c>
    </row>
    <row r="1430" spans="1:5">
      <c r="A1430" s="7" t="s">
        <v>1616</v>
      </c>
      <c r="B1430" s="8" t="s">
        <v>3393</v>
      </c>
      <c r="C1430" s="9">
        <v>46114</v>
      </c>
      <c r="D1430" s="8" t="s">
        <v>3396</v>
      </c>
      <c r="E1430" t="str">
        <f t="shared" si="22"/>
        <v>Manager Issues</v>
      </c>
    </row>
    <row r="1431" spans="1:5">
      <c r="A1431" s="11" t="s">
        <v>1617</v>
      </c>
      <c r="B1431" s="12" t="s">
        <v>3391</v>
      </c>
      <c r="C1431" s="13"/>
      <c r="D1431" s="12" t="s">
        <v>3392</v>
      </c>
      <c r="E1431" t="str">
        <f t="shared" si="22"/>
        <v xml:space="preserve"> </v>
      </c>
    </row>
    <row r="1432" spans="1:5">
      <c r="A1432" s="7" t="s">
        <v>1618</v>
      </c>
      <c r="B1432" s="8" t="s">
        <v>3391</v>
      </c>
      <c r="C1432" s="9"/>
      <c r="D1432" s="8" t="s">
        <v>3392</v>
      </c>
      <c r="E1432" t="str">
        <f t="shared" si="22"/>
        <v xml:space="preserve"> </v>
      </c>
    </row>
    <row r="1433" spans="1:5">
      <c r="A1433" s="11" t="s">
        <v>1619</v>
      </c>
      <c r="B1433" s="12" t="s">
        <v>3391</v>
      </c>
      <c r="C1433" s="13"/>
      <c r="D1433" s="12" t="s">
        <v>3392</v>
      </c>
      <c r="E1433" t="str">
        <f t="shared" si="22"/>
        <v xml:space="preserve"> </v>
      </c>
    </row>
    <row r="1434" spans="1:5">
      <c r="A1434" s="7" t="s">
        <v>1620</v>
      </c>
      <c r="B1434" s="8" t="s">
        <v>3391</v>
      </c>
      <c r="C1434" s="9"/>
      <c r="D1434" s="8" t="s">
        <v>3392</v>
      </c>
      <c r="E1434" t="str">
        <f t="shared" si="22"/>
        <v xml:space="preserve"> </v>
      </c>
    </row>
    <row r="1435" spans="1:5">
      <c r="A1435" s="11" t="s">
        <v>1621</v>
      </c>
      <c r="B1435" s="12" t="s">
        <v>3391</v>
      </c>
      <c r="C1435" s="13"/>
      <c r="D1435" s="12" t="s">
        <v>3392</v>
      </c>
      <c r="E1435" t="str">
        <f t="shared" si="22"/>
        <v xml:space="preserve"> </v>
      </c>
    </row>
    <row r="1436" spans="1:5">
      <c r="A1436" s="7" t="s">
        <v>1622</v>
      </c>
      <c r="B1436" s="8" t="s">
        <v>3391</v>
      </c>
      <c r="C1436" s="9"/>
      <c r="D1436" s="8" t="s">
        <v>3392</v>
      </c>
      <c r="E1436" t="str">
        <f t="shared" si="22"/>
        <v xml:space="preserve"> </v>
      </c>
    </row>
    <row r="1437" spans="1:5">
      <c r="A1437" s="11" t="s">
        <v>1623</v>
      </c>
      <c r="B1437" s="12" t="s">
        <v>3391</v>
      </c>
      <c r="C1437" s="13"/>
      <c r="D1437" s="12" t="s">
        <v>3392</v>
      </c>
      <c r="E1437" t="str">
        <f t="shared" si="22"/>
        <v xml:space="preserve"> </v>
      </c>
    </row>
    <row r="1438" spans="1:5">
      <c r="A1438" s="7" t="s">
        <v>1624</v>
      </c>
      <c r="B1438" s="8" t="s">
        <v>3391</v>
      </c>
      <c r="C1438" s="9"/>
      <c r="D1438" s="8" t="s">
        <v>3392</v>
      </c>
      <c r="E1438" t="str">
        <f t="shared" si="22"/>
        <v xml:space="preserve"> </v>
      </c>
    </row>
    <row r="1439" spans="1:5">
      <c r="A1439" s="11" t="s">
        <v>1625</v>
      </c>
      <c r="B1439" s="12" t="s">
        <v>3391</v>
      </c>
      <c r="C1439" s="13"/>
      <c r="D1439" s="12" t="s">
        <v>3392</v>
      </c>
      <c r="E1439" t="str">
        <f t="shared" si="22"/>
        <v xml:space="preserve"> </v>
      </c>
    </row>
    <row r="1440" spans="1:5">
      <c r="A1440" s="7" t="s">
        <v>1626</v>
      </c>
      <c r="B1440" s="8" t="s">
        <v>3391</v>
      </c>
      <c r="C1440" s="9"/>
      <c r="D1440" s="8" t="s">
        <v>3392</v>
      </c>
      <c r="E1440" t="str">
        <f t="shared" si="22"/>
        <v xml:space="preserve"> </v>
      </c>
    </row>
    <row r="1441" spans="1:5">
      <c r="A1441" s="11" t="s">
        <v>1627</v>
      </c>
      <c r="B1441" s="12" t="s">
        <v>3393</v>
      </c>
      <c r="C1441" s="13">
        <v>45193</v>
      </c>
      <c r="D1441" s="12" t="s">
        <v>3394</v>
      </c>
      <c r="E1441" t="str">
        <f t="shared" si="22"/>
        <v>Career Stagnation</v>
      </c>
    </row>
    <row r="1442" spans="1:5">
      <c r="A1442" s="7" t="s">
        <v>1628</v>
      </c>
      <c r="B1442" s="8" t="s">
        <v>3393</v>
      </c>
      <c r="C1442" s="9">
        <v>44712</v>
      </c>
      <c r="D1442" s="8" t="s">
        <v>3397</v>
      </c>
      <c r="E1442" t="str">
        <f t="shared" si="22"/>
        <v>Better Pay</v>
      </c>
    </row>
    <row r="1443" spans="1:5">
      <c r="A1443" s="11" t="s">
        <v>1629</v>
      </c>
      <c r="B1443" s="12" t="s">
        <v>3391</v>
      </c>
      <c r="C1443" s="13"/>
      <c r="D1443" s="12" t="s">
        <v>3392</v>
      </c>
      <c r="E1443" t="str">
        <f t="shared" si="22"/>
        <v xml:space="preserve"> </v>
      </c>
    </row>
    <row r="1444" spans="1:5">
      <c r="A1444" s="7" t="s">
        <v>1630</v>
      </c>
      <c r="B1444" s="8" t="s">
        <v>3391</v>
      </c>
      <c r="C1444" s="9"/>
      <c r="D1444" s="8" t="s">
        <v>3392</v>
      </c>
      <c r="E1444" t="str">
        <f t="shared" si="22"/>
        <v xml:space="preserve"> </v>
      </c>
    </row>
    <row r="1445" spans="1:5">
      <c r="A1445" s="11" t="s">
        <v>1631</v>
      </c>
      <c r="B1445" s="12" t="s">
        <v>3393</v>
      </c>
      <c r="C1445" s="13">
        <v>45105</v>
      </c>
      <c r="D1445" s="12" t="s">
        <v>3395</v>
      </c>
      <c r="E1445" t="str">
        <f t="shared" si="22"/>
        <v>Work-Life Balance</v>
      </c>
    </row>
    <row r="1446" spans="1:5">
      <c r="A1446" s="7" t="s">
        <v>1632</v>
      </c>
      <c r="B1446" s="8" t="s">
        <v>3391</v>
      </c>
      <c r="C1446" s="9"/>
      <c r="D1446" s="8" t="s">
        <v>3392</v>
      </c>
      <c r="E1446" t="str">
        <f t="shared" si="22"/>
        <v xml:space="preserve"> </v>
      </c>
    </row>
    <row r="1447" spans="1:5">
      <c r="A1447" s="11" t="s">
        <v>1633</v>
      </c>
      <c r="B1447" s="12" t="s">
        <v>3391</v>
      </c>
      <c r="C1447" s="13"/>
      <c r="D1447" s="12" t="s">
        <v>3392</v>
      </c>
      <c r="E1447" t="str">
        <f t="shared" si="22"/>
        <v xml:space="preserve"> </v>
      </c>
    </row>
    <row r="1448" spans="1:5">
      <c r="A1448" s="7" t="s">
        <v>1634</v>
      </c>
      <c r="B1448" s="8" t="s">
        <v>3391</v>
      </c>
      <c r="C1448" s="9"/>
      <c r="D1448" s="8" t="s">
        <v>3392</v>
      </c>
      <c r="E1448" t="str">
        <f t="shared" si="22"/>
        <v xml:space="preserve"> </v>
      </c>
    </row>
    <row r="1449" spans="1:5">
      <c r="A1449" s="11" t="s">
        <v>1635</v>
      </c>
      <c r="B1449" s="12" t="s">
        <v>3391</v>
      </c>
      <c r="C1449" s="13"/>
      <c r="D1449" s="12" t="s">
        <v>3392</v>
      </c>
      <c r="E1449" t="str">
        <f t="shared" si="22"/>
        <v xml:space="preserve"> </v>
      </c>
    </row>
    <row r="1450" spans="1:5">
      <c r="A1450" s="7" t="s">
        <v>1636</v>
      </c>
      <c r="B1450" s="8" t="s">
        <v>3391</v>
      </c>
      <c r="C1450" s="9"/>
      <c r="D1450" s="8" t="s">
        <v>3392</v>
      </c>
      <c r="E1450" t="str">
        <f t="shared" si="22"/>
        <v xml:space="preserve"> </v>
      </c>
    </row>
    <row r="1451" spans="1:5">
      <c r="A1451" s="11" t="s">
        <v>1637</v>
      </c>
      <c r="B1451" s="12" t="s">
        <v>3391</v>
      </c>
      <c r="C1451" s="13"/>
      <c r="D1451" s="12" t="s">
        <v>3392</v>
      </c>
      <c r="E1451" t="str">
        <f t="shared" si="22"/>
        <v xml:space="preserve"> </v>
      </c>
    </row>
    <row r="1452" spans="1:5">
      <c r="A1452" s="7" t="s">
        <v>1638</v>
      </c>
      <c r="B1452" s="8" t="s">
        <v>3393</v>
      </c>
      <c r="C1452" s="9">
        <v>46599</v>
      </c>
      <c r="D1452" s="8" t="s">
        <v>3395</v>
      </c>
      <c r="E1452" t="str">
        <f t="shared" si="22"/>
        <v>Work-Life Balance</v>
      </c>
    </row>
    <row r="1453" spans="1:5">
      <c r="A1453" s="11" t="s">
        <v>1639</v>
      </c>
      <c r="B1453" s="12" t="s">
        <v>3393</v>
      </c>
      <c r="C1453" s="13">
        <v>44860</v>
      </c>
      <c r="D1453" s="12" t="s">
        <v>3397</v>
      </c>
      <c r="E1453" t="str">
        <f t="shared" si="22"/>
        <v>Better Pay</v>
      </c>
    </row>
    <row r="1454" spans="1:5">
      <c r="A1454" s="7" t="s">
        <v>1640</v>
      </c>
      <c r="B1454" s="8" t="s">
        <v>3391</v>
      </c>
      <c r="C1454" s="9"/>
      <c r="D1454" s="8" t="s">
        <v>3392</v>
      </c>
      <c r="E1454" t="str">
        <f t="shared" si="22"/>
        <v xml:space="preserve"> </v>
      </c>
    </row>
    <row r="1455" spans="1:5">
      <c r="A1455" s="11" t="s">
        <v>1641</v>
      </c>
      <c r="B1455" s="12" t="s">
        <v>3391</v>
      </c>
      <c r="C1455" s="13"/>
      <c r="D1455" s="12" t="s">
        <v>3392</v>
      </c>
      <c r="E1455" t="str">
        <f t="shared" si="22"/>
        <v xml:space="preserve"> </v>
      </c>
    </row>
    <row r="1456" spans="1:5">
      <c r="A1456" s="7" t="s">
        <v>1642</v>
      </c>
      <c r="B1456" s="8" t="s">
        <v>3391</v>
      </c>
      <c r="C1456" s="9"/>
      <c r="D1456" s="8" t="s">
        <v>3392</v>
      </c>
      <c r="E1456" t="str">
        <f t="shared" si="22"/>
        <v xml:space="preserve"> </v>
      </c>
    </row>
    <row r="1457" spans="1:5">
      <c r="A1457" s="11" t="s">
        <v>1643</v>
      </c>
      <c r="B1457" s="12" t="s">
        <v>3391</v>
      </c>
      <c r="C1457" s="13"/>
      <c r="D1457" s="12" t="s">
        <v>3392</v>
      </c>
      <c r="E1457" t="str">
        <f t="shared" si="22"/>
        <v xml:space="preserve"> </v>
      </c>
    </row>
    <row r="1458" spans="1:5">
      <c r="A1458" s="7" t="s">
        <v>1644</v>
      </c>
      <c r="B1458" s="8" t="s">
        <v>3391</v>
      </c>
      <c r="C1458" s="9"/>
      <c r="D1458" s="8" t="s">
        <v>3392</v>
      </c>
      <c r="E1458" t="str">
        <f t="shared" si="22"/>
        <v xml:space="preserve"> </v>
      </c>
    </row>
    <row r="1459" spans="1:5">
      <c r="A1459" s="11" t="s">
        <v>1645</v>
      </c>
      <c r="B1459" s="12" t="s">
        <v>3391</v>
      </c>
      <c r="C1459" s="13"/>
      <c r="D1459" s="12" t="s">
        <v>3392</v>
      </c>
      <c r="E1459" t="str">
        <f t="shared" si="22"/>
        <v xml:space="preserve"> </v>
      </c>
    </row>
    <row r="1460" spans="1:5">
      <c r="A1460" s="7" t="s">
        <v>1646</v>
      </c>
      <c r="B1460" s="8" t="s">
        <v>3393</v>
      </c>
      <c r="C1460" s="9">
        <v>44423</v>
      </c>
      <c r="D1460" s="8" t="s">
        <v>3396</v>
      </c>
      <c r="E1460" t="str">
        <f t="shared" si="22"/>
        <v>Manager Issues</v>
      </c>
    </row>
    <row r="1461" spans="1:5">
      <c r="A1461" s="11" t="s">
        <v>1647</v>
      </c>
      <c r="B1461" s="12" t="s">
        <v>3391</v>
      </c>
      <c r="C1461" s="13"/>
      <c r="D1461" s="12" t="s">
        <v>3392</v>
      </c>
      <c r="E1461" t="str">
        <f t="shared" si="22"/>
        <v xml:space="preserve"> </v>
      </c>
    </row>
    <row r="1462" spans="1:5">
      <c r="A1462" s="7" t="s">
        <v>1648</v>
      </c>
      <c r="B1462" s="8" t="s">
        <v>3393</v>
      </c>
      <c r="C1462" s="9">
        <v>45902</v>
      </c>
      <c r="D1462" s="8" t="s">
        <v>3396</v>
      </c>
      <c r="E1462" t="str">
        <f t="shared" si="22"/>
        <v>Manager Issues</v>
      </c>
    </row>
    <row r="1463" spans="1:5">
      <c r="A1463" s="11" t="s">
        <v>1649</v>
      </c>
      <c r="B1463" s="12" t="s">
        <v>3391</v>
      </c>
      <c r="C1463" s="13"/>
      <c r="D1463" s="12" t="s">
        <v>3392</v>
      </c>
      <c r="E1463" t="str">
        <f t="shared" si="22"/>
        <v xml:space="preserve"> </v>
      </c>
    </row>
    <row r="1464" spans="1:5">
      <c r="A1464" s="7" t="s">
        <v>1650</v>
      </c>
      <c r="B1464" s="8" t="s">
        <v>3391</v>
      </c>
      <c r="C1464" s="9"/>
      <c r="D1464" s="8" t="s">
        <v>3392</v>
      </c>
      <c r="E1464" t="str">
        <f t="shared" si="22"/>
        <v xml:space="preserve"> </v>
      </c>
    </row>
    <row r="1465" spans="1:5">
      <c r="A1465" s="11" t="s">
        <v>1651</v>
      </c>
      <c r="B1465" s="12" t="s">
        <v>3391</v>
      </c>
      <c r="C1465" s="13"/>
      <c r="D1465" s="12" t="s">
        <v>3392</v>
      </c>
      <c r="E1465" t="str">
        <f t="shared" si="22"/>
        <v xml:space="preserve"> </v>
      </c>
    </row>
    <row r="1466" spans="1:5">
      <c r="A1466" s="7" t="s">
        <v>1652</v>
      </c>
      <c r="B1466" s="8" t="s">
        <v>3391</v>
      </c>
      <c r="C1466" s="9"/>
      <c r="D1466" s="8" t="s">
        <v>3392</v>
      </c>
      <c r="E1466" t="str">
        <f t="shared" si="22"/>
        <v xml:space="preserve"> </v>
      </c>
    </row>
    <row r="1467" spans="1:5">
      <c r="A1467" s="11" t="s">
        <v>1653</v>
      </c>
      <c r="B1467" s="12" t="s">
        <v>3393</v>
      </c>
      <c r="C1467" s="13">
        <v>43646</v>
      </c>
      <c r="D1467" s="12" t="s">
        <v>3397</v>
      </c>
      <c r="E1467" t="str">
        <f t="shared" si="22"/>
        <v>Better Pay</v>
      </c>
    </row>
    <row r="1468" spans="1:5">
      <c r="A1468" s="7" t="s">
        <v>1654</v>
      </c>
      <c r="B1468" s="8" t="s">
        <v>3391</v>
      </c>
      <c r="C1468" s="9"/>
      <c r="D1468" s="8" t="s">
        <v>3392</v>
      </c>
      <c r="E1468" t="str">
        <f t="shared" si="22"/>
        <v xml:space="preserve"> </v>
      </c>
    </row>
    <row r="1469" spans="1:5">
      <c r="A1469" s="11" t="s">
        <v>1655</v>
      </c>
      <c r="B1469" s="12" t="s">
        <v>3391</v>
      </c>
      <c r="C1469" s="13"/>
      <c r="D1469" s="12" t="s">
        <v>3392</v>
      </c>
      <c r="E1469" t="str">
        <f t="shared" si="22"/>
        <v xml:space="preserve"> </v>
      </c>
    </row>
    <row r="1470" spans="1:5">
      <c r="A1470" s="7" t="s">
        <v>1656</v>
      </c>
      <c r="B1470" s="8" t="s">
        <v>3391</v>
      </c>
      <c r="C1470" s="9"/>
      <c r="D1470" s="8" t="s">
        <v>3392</v>
      </c>
      <c r="E1470" t="str">
        <f t="shared" si="22"/>
        <v xml:space="preserve"> </v>
      </c>
    </row>
    <row r="1471" spans="1:5">
      <c r="A1471" s="11" t="s">
        <v>1657</v>
      </c>
      <c r="B1471" s="12" t="s">
        <v>3391</v>
      </c>
      <c r="C1471" s="13"/>
      <c r="D1471" s="12" t="s">
        <v>3392</v>
      </c>
      <c r="E1471" t="str">
        <f t="shared" si="22"/>
        <v xml:space="preserve"> </v>
      </c>
    </row>
    <row r="1472" spans="1:5">
      <c r="A1472" s="7" t="s">
        <v>1658</v>
      </c>
      <c r="B1472" s="8" t="s">
        <v>3393</v>
      </c>
      <c r="C1472" s="9">
        <v>45677</v>
      </c>
      <c r="D1472" s="8" t="s">
        <v>3397</v>
      </c>
      <c r="E1472" t="str">
        <f t="shared" si="22"/>
        <v>Better Pay</v>
      </c>
    </row>
    <row r="1473" spans="1:5">
      <c r="A1473" s="11" t="s">
        <v>1659</v>
      </c>
      <c r="B1473" s="12" t="s">
        <v>3391</v>
      </c>
      <c r="C1473" s="13"/>
      <c r="D1473" s="12" t="s">
        <v>3392</v>
      </c>
      <c r="E1473" t="str">
        <f t="shared" si="22"/>
        <v xml:space="preserve"> </v>
      </c>
    </row>
    <row r="1474" spans="1:5">
      <c r="A1474" s="7" t="s">
        <v>1660</v>
      </c>
      <c r="B1474" s="8" t="s">
        <v>3391</v>
      </c>
      <c r="C1474" s="9"/>
      <c r="D1474" s="8" t="s">
        <v>3392</v>
      </c>
      <c r="E1474" t="str">
        <f t="shared" si="22"/>
        <v xml:space="preserve"> </v>
      </c>
    </row>
    <row r="1475" spans="1:5">
      <c r="A1475" s="11" t="s">
        <v>1661</v>
      </c>
      <c r="B1475" s="12" t="s">
        <v>3391</v>
      </c>
      <c r="C1475" s="13"/>
      <c r="D1475" s="12" t="s">
        <v>3392</v>
      </c>
      <c r="E1475" t="str">
        <f t="shared" ref="E1475:E1538" si="23">IF(B1475="No"," ",IF(AND(B1475="Yes",D1475=" "),"Not Recorded",D1475))</f>
        <v xml:space="preserve"> </v>
      </c>
    </row>
    <row r="1476" spans="1:5">
      <c r="A1476" s="7" t="s">
        <v>1662</v>
      </c>
      <c r="B1476" s="8" t="s">
        <v>3391</v>
      </c>
      <c r="C1476" s="9"/>
      <c r="D1476" s="8" t="s">
        <v>3392</v>
      </c>
      <c r="E1476" t="str">
        <f t="shared" si="23"/>
        <v xml:space="preserve"> </v>
      </c>
    </row>
    <row r="1477" spans="1:5">
      <c r="A1477" s="11" t="s">
        <v>1663</v>
      </c>
      <c r="B1477" s="12" t="s">
        <v>3391</v>
      </c>
      <c r="C1477" s="13"/>
      <c r="D1477" s="12" t="s">
        <v>3392</v>
      </c>
      <c r="E1477" t="str">
        <f t="shared" si="23"/>
        <v xml:space="preserve"> </v>
      </c>
    </row>
    <row r="1478" spans="1:5">
      <c r="A1478" s="7" t="s">
        <v>1664</v>
      </c>
      <c r="B1478" s="8" t="s">
        <v>3391</v>
      </c>
      <c r="C1478" s="9"/>
      <c r="D1478" s="8" t="s">
        <v>3392</v>
      </c>
      <c r="E1478" t="str">
        <f t="shared" si="23"/>
        <v xml:space="preserve"> </v>
      </c>
    </row>
    <row r="1479" spans="1:5">
      <c r="A1479" s="11" t="s">
        <v>1665</v>
      </c>
      <c r="B1479" s="12" t="s">
        <v>3391</v>
      </c>
      <c r="C1479" s="13"/>
      <c r="D1479" s="12" t="s">
        <v>3392</v>
      </c>
      <c r="E1479" t="str">
        <f t="shared" si="23"/>
        <v xml:space="preserve"> </v>
      </c>
    </row>
    <row r="1480" spans="1:5">
      <c r="A1480" s="7" t="s">
        <v>1666</v>
      </c>
      <c r="B1480" s="8" t="s">
        <v>3391</v>
      </c>
      <c r="C1480" s="9"/>
      <c r="D1480" s="8" t="s">
        <v>3392</v>
      </c>
      <c r="E1480" t="str">
        <f t="shared" si="23"/>
        <v xml:space="preserve"> </v>
      </c>
    </row>
    <row r="1481" spans="1:5">
      <c r="A1481" s="11" t="s">
        <v>1667</v>
      </c>
      <c r="B1481" s="12" t="s">
        <v>3391</v>
      </c>
      <c r="C1481" s="13"/>
      <c r="D1481" s="12" t="s">
        <v>3392</v>
      </c>
      <c r="E1481" t="str">
        <f t="shared" si="23"/>
        <v xml:space="preserve"> </v>
      </c>
    </row>
    <row r="1482" spans="1:5">
      <c r="A1482" s="7" t="s">
        <v>1668</v>
      </c>
      <c r="B1482" s="8" t="s">
        <v>3391</v>
      </c>
      <c r="C1482" s="9"/>
      <c r="D1482" s="8" t="s">
        <v>3392</v>
      </c>
      <c r="E1482" t="str">
        <f t="shared" si="23"/>
        <v xml:space="preserve"> </v>
      </c>
    </row>
    <row r="1483" spans="1:5">
      <c r="A1483" s="11" t="s">
        <v>1669</v>
      </c>
      <c r="B1483" s="12" t="s">
        <v>3393</v>
      </c>
      <c r="C1483" s="13">
        <v>46591</v>
      </c>
      <c r="D1483" s="12" t="s">
        <v>3396</v>
      </c>
      <c r="E1483" t="str">
        <f t="shared" si="23"/>
        <v>Manager Issues</v>
      </c>
    </row>
    <row r="1484" spans="1:5">
      <c r="A1484" s="7" t="s">
        <v>1670</v>
      </c>
      <c r="B1484" s="8" t="s">
        <v>3391</v>
      </c>
      <c r="C1484" s="9"/>
      <c r="D1484" s="8" t="s">
        <v>3392</v>
      </c>
      <c r="E1484" t="str">
        <f t="shared" si="23"/>
        <v xml:space="preserve"> </v>
      </c>
    </row>
    <row r="1485" spans="1:5">
      <c r="A1485" s="11" t="s">
        <v>1671</v>
      </c>
      <c r="B1485" s="12" t="s">
        <v>3391</v>
      </c>
      <c r="C1485" s="13"/>
      <c r="D1485" s="12" t="s">
        <v>3392</v>
      </c>
      <c r="E1485" t="str">
        <f t="shared" si="23"/>
        <v xml:space="preserve"> </v>
      </c>
    </row>
    <row r="1486" spans="1:5">
      <c r="A1486" s="7" t="s">
        <v>1672</v>
      </c>
      <c r="B1486" s="8" t="s">
        <v>3391</v>
      </c>
      <c r="C1486" s="9"/>
      <c r="D1486" s="8" t="s">
        <v>3392</v>
      </c>
      <c r="E1486" t="str">
        <f t="shared" si="23"/>
        <v xml:space="preserve"> </v>
      </c>
    </row>
    <row r="1487" spans="1:5">
      <c r="A1487" s="11" t="s">
        <v>1673</v>
      </c>
      <c r="B1487" s="12" t="s">
        <v>3391</v>
      </c>
      <c r="C1487" s="13"/>
      <c r="D1487" s="12" t="s">
        <v>3392</v>
      </c>
      <c r="E1487" t="str">
        <f t="shared" si="23"/>
        <v xml:space="preserve"> </v>
      </c>
    </row>
    <row r="1488" spans="1:5">
      <c r="A1488" s="7" t="s">
        <v>1674</v>
      </c>
      <c r="B1488" s="8" t="s">
        <v>3391</v>
      </c>
      <c r="C1488" s="9"/>
      <c r="D1488" s="8" t="s">
        <v>3392</v>
      </c>
      <c r="E1488" t="str">
        <f t="shared" si="23"/>
        <v xml:space="preserve"> </v>
      </c>
    </row>
    <row r="1489" spans="1:5">
      <c r="A1489" s="11" t="s">
        <v>1675</v>
      </c>
      <c r="B1489" s="12" t="s">
        <v>3391</v>
      </c>
      <c r="C1489" s="13"/>
      <c r="D1489" s="12" t="s">
        <v>3392</v>
      </c>
      <c r="E1489" t="str">
        <f t="shared" si="23"/>
        <v xml:space="preserve"> </v>
      </c>
    </row>
    <row r="1490" spans="1:5">
      <c r="A1490" s="7" t="s">
        <v>1676</v>
      </c>
      <c r="B1490" s="8" t="s">
        <v>3393</v>
      </c>
      <c r="C1490" s="9">
        <v>44753</v>
      </c>
      <c r="D1490" s="8" t="s">
        <v>3397</v>
      </c>
      <c r="E1490" t="str">
        <f t="shared" si="23"/>
        <v>Better Pay</v>
      </c>
    </row>
    <row r="1491" spans="1:5">
      <c r="A1491" s="11" t="s">
        <v>1677</v>
      </c>
      <c r="B1491" s="12" t="s">
        <v>3391</v>
      </c>
      <c r="C1491" s="13"/>
      <c r="D1491" s="12" t="s">
        <v>3392</v>
      </c>
      <c r="E1491" t="str">
        <f t="shared" si="23"/>
        <v xml:space="preserve"> </v>
      </c>
    </row>
    <row r="1492" spans="1:5">
      <c r="A1492" s="7" t="s">
        <v>1678</v>
      </c>
      <c r="B1492" s="8" t="s">
        <v>3391</v>
      </c>
      <c r="C1492" s="9"/>
      <c r="D1492" s="8" t="s">
        <v>3392</v>
      </c>
      <c r="E1492" t="str">
        <f t="shared" si="23"/>
        <v xml:space="preserve"> </v>
      </c>
    </row>
    <row r="1493" spans="1:5">
      <c r="A1493" s="11" t="s">
        <v>1679</v>
      </c>
      <c r="B1493" s="12" t="s">
        <v>3391</v>
      </c>
      <c r="C1493" s="13"/>
      <c r="D1493" s="12" t="s">
        <v>3392</v>
      </c>
      <c r="E1493" t="str">
        <f t="shared" si="23"/>
        <v xml:space="preserve"> </v>
      </c>
    </row>
    <row r="1494" spans="1:5">
      <c r="A1494" s="7" t="s">
        <v>1680</v>
      </c>
      <c r="B1494" s="8" t="s">
        <v>3391</v>
      </c>
      <c r="C1494" s="9"/>
      <c r="D1494" s="8" t="s">
        <v>3392</v>
      </c>
      <c r="E1494" t="str">
        <f t="shared" si="23"/>
        <v xml:space="preserve"> </v>
      </c>
    </row>
    <row r="1495" spans="1:5">
      <c r="A1495" s="11" t="s">
        <v>1681</v>
      </c>
      <c r="B1495" s="12" t="s">
        <v>3391</v>
      </c>
      <c r="C1495" s="13"/>
      <c r="D1495" s="12" t="s">
        <v>3392</v>
      </c>
      <c r="E1495" t="str">
        <f t="shared" si="23"/>
        <v xml:space="preserve"> </v>
      </c>
    </row>
    <row r="1496" spans="1:5">
      <c r="A1496" s="7" t="s">
        <v>1682</v>
      </c>
      <c r="B1496" s="8" t="s">
        <v>3391</v>
      </c>
      <c r="C1496" s="9"/>
      <c r="D1496" s="8" t="s">
        <v>3392</v>
      </c>
      <c r="E1496" t="str">
        <f t="shared" si="23"/>
        <v xml:space="preserve"> </v>
      </c>
    </row>
    <row r="1497" spans="1:5">
      <c r="A1497" s="11" t="s">
        <v>1683</v>
      </c>
      <c r="B1497" s="12" t="s">
        <v>3391</v>
      </c>
      <c r="C1497" s="13"/>
      <c r="D1497" s="12" t="s">
        <v>3392</v>
      </c>
      <c r="E1497" t="str">
        <f t="shared" si="23"/>
        <v xml:space="preserve"> </v>
      </c>
    </row>
    <row r="1498" spans="1:5">
      <c r="A1498" s="7" t="s">
        <v>1684</v>
      </c>
      <c r="B1498" s="8" t="s">
        <v>3391</v>
      </c>
      <c r="C1498" s="9"/>
      <c r="D1498" s="8" t="s">
        <v>3392</v>
      </c>
      <c r="E1498" t="str">
        <f t="shared" si="23"/>
        <v xml:space="preserve"> </v>
      </c>
    </row>
    <row r="1499" spans="1:5">
      <c r="A1499" s="11" t="s">
        <v>1685</v>
      </c>
      <c r="B1499" s="12" t="s">
        <v>3391</v>
      </c>
      <c r="C1499" s="13"/>
      <c r="D1499" s="12" t="s">
        <v>3392</v>
      </c>
      <c r="E1499" t="str">
        <f t="shared" si="23"/>
        <v xml:space="preserve"> </v>
      </c>
    </row>
    <row r="1500" spans="1:5">
      <c r="A1500" s="7" t="s">
        <v>1686</v>
      </c>
      <c r="B1500" s="8" t="s">
        <v>3391</v>
      </c>
      <c r="C1500" s="9"/>
      <c r="D1500" s="8" t="s">
        <v>3392</v>
      </c>
      <c r="E1500" t="str">
        <f t="shared" si="23"/>
        <v xml:space="preserve"> </v>
      </c>
    </row>
    <row r="1501" spans="1:5">
      <c r="A1501" s="11" t="s">
        <v>1687</v>
      </c>
      <c r="B1501" s="12" t="s">
        <v>3393</v>
      </c>
      <c r="C1501" s="13">
        <v>43877</v>
      </c>
      <c r="D1501" s="12" t="s">
        <v>3397</v>
      </c>
      <c r="E1501" t="str">
        <f t="shared" si="23"/>
        <v>Better Pay</v>
      </c>
    </row>
    <row r="1502" spans="1:5">
      <c r="A1502" s="7" t="s">
        <v>1688</v>
      </c>
      <c r="B1502" s="8" t="s">
        <v>3391</v>
      </c>
      <c r="C1502" s="9"/>
      <c r="D1502" s="8" t="s">
        <v>3392</v>
      </c>
      <c r="E1502" t="str">
        <f t="shared" si="23"/>
        <v xml:space="preserve"> </v>
      </c>
    </row>
    <row r="1503" spans="1:5">
      <c r="A1503" s="11" t="s">
        <v>1689</v>
      </c>
      <c r="B1503" s="12" t="s">
        <v>3393</v>
      </c>
      <c r="C1503" s="13">
        <v>45969</v>
      </c>
      <c r="D1503" s="12" t="s">
        <v>3396</v>
      </c>
      <c r="E1503" t="str">
        <f t="shared" si="23"/>
        <v>Manager Issues</v>
      </c>
    </row>
    <row r="1504" spans="1:5">
      <c r="A1504" s="7" t="s">
        <v>1690</v>
      </c>
      <c r="B1504" s="8" t="s">
        <v>3391</v>
      </c>
      <c r="C1504" s="9"/>
      <c r="D1504" s="8" t="s">
        <v>3392</v>
      </c>
      <c r="E1504" t="str">
        <f t="shared" si="23"/>
        <v xml:space="preserve"> </v>
      </c>
    </row>
    <row r="1505" spans="1:5">
      <c r="A1505" s="11" t="s">
        <v>1691</v>
      </c>
      <c r="B1505" s="12" t="s">
        <v>3391</v>
      </c>
      <c r="C1505" s="13"/>
      <c r="D1505" s="12" t="s">
        <v>3392</v>
      </c>
      <c r="E1505" t="str">
        <f t="shared" si="23"/>
        <v xml:space="preserve"> </v>
      </c>
    </row>
    <row r="1506" spans="1:5">
      <c r="A1506" s="7" t="s">
        <v>1692</v>
      </c>
      <c r="B1506" s="8" t="s">
        <v>3393</v>
      </c>
      <c r="C1506" s="9">
        <v>43584</v>
      </c>
      <c r="D1506" s="8" t="s">
        <v>3395</v>
      </c>
      <c r="E1506" t="str">
        <f t="shared" si="23"/>
        <v>Work-Life Balance</v>
      </c>
    </row>
    <row r="1507" spans="1:5">
      <c r="A1507" s="11" t="s">
        <v>1693</v>
      </c>
      <c r="B1507" s="12" t="s">
        <v>3391</v>
      </c>
      <c r="C1507" s="13"/>
      <c r="D1507" s="12" t="s">
        <v>3392</v>
      </c>
      <c r="E1507" t="str">
        <f t="shared" si="23"/>
        <v xml:space="preserve"> </v>
      </c>
    </row>
    <row r="1508" spans="1:5">
      <c r="A1508" s="7" t="s">
        <v>1694</v>
      </c>
      <c r="B1508" s="8" t="s">
        <v>3393</v>
      </c>
      <c r="C1508" s="9">
        <v>45723</v>
      </c>
      <c r="D1508" s="8" t="s">
        <v>3394</v>
      </c>
      <c r="E1508" t="str">
        <f t="shared" si="23"/>
        <v>Career Stagnation</v>
      </c>
    </row>
    <row r="1509" spans="1:5">
      <c r="A1509" s="11" t="s">
        <v>1695</v>
      </c>
      <c r="B1509" s="12" t="s">
        <v>3393</v>
      </c>
      <c r="C1509" s="13">
        <v>44423</v>
      </c>
      <c r="D1509" s="12" t="s">
        <v>3397</v>
      </c>
      <c r="E1509" t="str">
        <f t="shared" si="23"/>
        <v>Better Pay</v>
      </c>
    </row>
    <row r="1510" spans="1:5">
      <c r="A1510" s="7" t="s">
        <v>1696</v>
      </c>
      <c r="B1510" s="8" t="s">
        <v>3391</v>
      </c>
      <c r="C1510" s="9"/>
      <c r="D1510" s="8" t="s">
        <v>3392</v>
      </c>
      <c r="E1510" t="str">
        <f t="shared" si="23"/>
        <v xml:space="preserve"> </v>
      </c>
    </row>
    <row r="1511" spans="1:5">
      <c r="A1511" s="11" t="s">
        <v>1697</v>
      </c>
      <c r="B1511" s="12" t="s">
        <v>3391</v>
      </c>
      <c r="C1511" s="13"/>
      <c r="D1511" s="12" t="s">
        <v>3392</v>
      </c>
      <c r="E1511" t="str">
        <f t="shared" si="23"/>
        <v xml:space="preserve"> </v>
      </c>
    </row>
    <row r="1512" spans="1:5">
      <c r="A1512" s="7" t="s">
        <v>1698</v>
      </c>
      <c r="B1512" s="8" t="s">
        <v>3391</v>
      </c>
      <c r="C1512" s="9"/>
      <c r="D1512" s="8" t="s">
        <v>3392</v>
      </c>
      <c r="E1512" t="str">
        <f t="shared" si="23"/>
        <v xml:space="preserve"> </v>
      </c>
    </row>
    <row r="1513" spans="1:5">
      <c r="A1513" s="11" t="s">
        <v>1699</v>
      </c>
      <c r="B1513" s="12" t="s">
        <v>3391</v>
      </c>
      <c r="C1513" s="13"/>
      <c r="D1513" s="12" t="s">
        <v>3392</v>
      </c>
      <c r="E1513" t="str">
        <f t="shared" si="23"/>
        <v xml:space="preserve"> </v>
      </c>
    </row>
    <row r="1514" spans="1:5">
      <c r="A1514" s="7" t="s">
        <v>1700</v>
      </c>
      <c r="B1514" s="8" t="s">
        <v>3391</v>
      </c>
      <c r="C1514" s="9"/>
      <c r="D1514" s="8" t="s">
        <v>3392</v>
      </c>
      <c r="E1514" t="str">
        <f t="shared" si="23"/>
        <v xml:space="preserve"> </v>
      </c>
    </row>
    <row r="1515" spans="1:5">
      <c r="A1515" s="11" t="s">
        <v>1701</v>
      </c>
      <c r="B1515" s="12" t="s">
        <v>3391</v>
      </c>
      <c r="C1515" s="13"/>
      <c r="D1515" s="12" t="s">
        <v>3392</v>
      </c>
      <c r="E1515" t="str">
        <f t="shared" si="23"/>
        <v xml:space="preserve"> </v>
      </c>
    </row>
    <row r="1516" spans="1:5">
      <c r="A1516" s="7" t="s">
        <v>1702</v>
      </c>
      <c r="B1516" s="8" t="s">
        <v>3391</v>
      </c>
      <c r="C1516" s="9"/>
      <c r="D1516" s="8" t="s">
        <v>3392</v>
      </c>
      <c r="E1516" t="str">
        <f t="shared" si="23"/>
        <v xml:space="preserve"> </v>
      </c>
    </row>
    <row r="1517" spans="1:5">
      <c r="A1517" s="11" t="s">
        <v>1703</v>
      </c>
      <c r="B1517" s="12" t="s">
        <v>3391</v>
      </c>
      <c r="C1517" s="13"/>
      <c r="D1517" s="12" t="s">
        <v>3392</v>
      </c>
      <c r="E1517" t="str">
        <f t="shared" si="23"/>
        <v xml:space="preserve"> </v>
      </c>
    </row>
    <row r="1518" spans="1:5">
      <c r="A1518" s="7" t="s">
        <v>1704</v>
      </c>
      <c r="B1518" s="8" t="s">
        <v>3391</v>
      </c>
      <c r="C1518" s="9"/>
      <c r="D1518" s="8" t="s">
        <v>3392</v>
      </c>
      <c r="E1518" t="str">
        <f t="shared" si="23"/>
        <v xml:space="preserve"> </v>
      </c>
    </row>
    <row r="1519" spans="1:5">
      <c r="A1519" s="11" t="s">
        <v>1705</v>
      </c>
      <c r="B1519" s="12" t="s">
        <v>3391</v>
      </c>
      <c r="C1519" s="13"/>
      <c r="D1519" s="12" t="s">
        <v>3392</v>
      </c>
      <c r="E1519" t="str">
        <f t="shared" si="23"/>
        <v xml:space="preserve"> </v>
      </c>
    </row>
    <row r="1520" spans="1:5">
      <c r="A1520" s="7" t="s">
        <v>1706</v>
      </c>
      <c r="B1520" s="8" t="s">
        <v>3391</v>
      </c>
      <c r="C1520" s="9"/>
      <c r="D1520" s="8" t="s">
        <v>3392</v>
      </c>
      <c r="E1520" t="str">
        <f t="shared" si="23"/>
        <v xml:space="preserve"> </v>
      </c>
    </row>
    <row r="1521" spans="1:5">
      <c r="A1521" s="11" t="s">
        <v>1707</v>
      </c>
      <c r="B1521" s="12" t="s">
        <v>3391</v>
      </c>
      <c r="C1521" s="13"/>
      <c r="D1521" s="12" t="s">
        <v>3392</v>
      </c>
      <c r="E1521" t="str">
        <f t="shared" si="23"/>
        <v xml:space="preserve"> </v>
      </c>
    </row>
    <row r="1522" spans="1:5">
      <c r="A1522" s="7" t="s">
        <v>1708</v>
      </c>
      <c r="B1522" s="8" t="s">
        <v>3393</v>
      </c>
      <c r="C1522" s="9">
        <v>45420</v>
      </c>
      <c r="D1522" s="8" t="s">
        <v>3396</v>
      </c>
      <c r="E1522" t="str">
        <f t="shared" si="23"/>
        <v>Manager Issues</v>
      </c>
    </row>
    <row r="1523" spans="1:5">
      <c r="A1523" s="11" t="s">
        <v>1709</v>
      </c>
      <c r="B1523" s="12" t="s">
        <v>3391</v>
      </c>
      <c r="C1523" s="13"/>
      <c r="D1523" s="12" t="s">
        <v>3392</v>
      </c>
      <c r="E1523" t="str">
        <f t="shared" si="23"/>
        <v xml:space="preserve"> </v>
      </c>
    </row>
    <row r="1524" spans="1:5">
      <c r="A1524" s="7" t="s">
        <v>1710</v>
      </c>
      <c r="B1524" s="8" t="s">
        <v>3391</v>
      </c>
      <c r="C1524" s="9"/>
      <c r="D1524" s="8" t="s">
        <v>3392</v>
      </c>
      <c r="E1524" t="str">
        <f t="shared" si="23"/>
        <v xml:space="preserve"> </v>
      </c>
    </row>
    <row r="1525" spans="1:5">
      <c r="A1525" s="11" t="s">
        <v>1711</v>
      </c>
      <c r="B1525" s="12" t="s">
        <v>3391</v>
      </c>
      <c r="C1525" s="13"/>
      <c r="D1525" s="12" t="s">
        <v>3392</v>
      </c>
      <c r="E1525" t="str">
        <f t="shared" si="23"/>
        <v xml:space="preserve"> </v>
      </c>
    </row>
    <row r="1526" spans="1:5">
      <c r="A1526" s="7" t="s">
        <v>1712</v>
      </c>
      <c r="B1526" s="8" t="s">
        <v>3393</v>
      </c>
      <c r="C1526" s="9">
        <v>44463</v>
      </c>
      <c r="D1526" s="8" t="s">
        <v>3397</v>
      </c>
      <c r="E1526" t="str">
        <f t="shared" si="23"/>
        <v>Better Pay</v>
      </c>
    </row>
    <row r="1527" spans="1:5">
      <c r="A1527" s="11" t="s">
        <v>1713</v>
      </c>
      <c r="B1527" s="12" t="s">
        <v>3393</v>
      </c>
      <c r="C1527" s="13">
        <v>45403</v>
      </c>
      <c r="D1527" s="12" t="s">
        <v>3397</v>
      </c>
      <c r="E1527" t="str">
        <f t="shared" si="23"/>
        <v>Better Pay</v>
      </c>
    </row>
    <row r="1528" spans="1:5">
      <c r="A1528" s="7" t="s">
        <v>1714</v>
      </c>
      <c r="B1528" s="8" t="s">
        <v>3393</v>
      </c>
      <c r="C1528" s="9">
        <v>46226</v>
      </c>
      <c r="D1528" s="8" t="s">
        <v>3394</v>
      </c>
      <c r="E1528" t="str">
        <f t="shared" si="23"/>
        <v>Career Stagnation</v>
      </c>
    </row>
    <row r="1529" spans="1:5">
      <c r="A1529" s="11" t="s">
        <v>1715</v>
      </c>
      <c r="B1529" s="12" t="s">
        <v>3391</v>
      </c>
      <c r="C1529" s="13"/>
      <c r="D1529" s="12" t="s">
        <v>3392</v>
      </c>
      <c r="E1529" t="str">
        <f t="shared" si="23"/>
        <v xml:space="preserve"> </v>
      </c>
    </row>
    <row r="1530" spans="1:5">
      <c r="A1530" s="7" t="s">
        <v>1716</v>
      </c>
      <c r="B1530" s="8" t="s">
        <v>3391</v>
      </c>
      <c r="C1530" s="9"/>
      <c r="D1530" s="8" t="s">
        <v>3392</v>
      </c>
      <c r="E1530" t="str">
        <f t="shared" si="23"/>
        <v xml:space="preserve"> </v>
      </c>
    </row>
    <row r="1531" spans="1:5">
      <c r="A1531" s="11" t="s">
        <v>1717</v>
      </c>
      <c r="B1531" s="12" t="s">
        <v>3391</v>
      </c>
      <c r="C1531" s="13"/>
      <c r="D1531" s="12" t="s">
        <v>3392</v>
      </c>
      <c r="E1531" t="str">
        <f t="shared" si="23"/>
        <v xml:space="preserve"> </v>
      </c>
    </row>
    <row r="1532" spans="1:5">
      <c r="A1532" s="7" t="s">
        <v>1718</v>
      </c>
      <c r="B1532" s="8" t="s">
        <v>3393</v>
      </c>
      <c r="C1532" s="9">
        <v>46012</v>
      </c>
      <c r="D1532" s="8" t="s">
        <v>3396</v>
      </c>
      <c r="E1532" t="str">
        <f t="shared" si="23"/>
        <v>Manager Issues</v>
      </c>
    </row>
    <row r="1533" spans="1:5">
      <c r="A1533" s="11" t="s">
        <v>1719</v>
      </c>
      <c r="B1533" s="12" t="s">
        <v>3391</v>
      </c>
      <c r="C1533" s="13"/>
      <c r="D1533" s="12" t="s">
        <v>3392</v>
      </c>
      <c r="E1533" t="str">
        <f t="shared" si="23"/>
        <v xml:space="preserve"> </v>
      </c>
    </row>
    <row r="1534" spans="1:5">
      <c r="A1534" s="7" t="s">
        <v>1720</v>
      </c>
      <c r="B1534" s="8" t="s">
        <v>3391</v>
      </c>
      <c r="C1534" s="9"/>
      <c r="D1534" s="8" t="s">
        <v>3392</v>
      </c>
      <c r="E1534" t="str">
        <f t="shared" si="23"/>
        <v xml:space="preserve"> </v>
      </c>
    </row>
    <row r="1535" spans="1:5">
      <c r="A1535" s="11" t="s">
        <v>1721</v>
      </c>
      <c r="B1535" s="12" t="s">
        <v>3391</v>
      </c>
      <c r="C1535" s="13"/>
      <c r="D1535" s="12" t="s">
        <v>3392</v>
      </c>
      <c r="E1535" t="str">
        <f t="shared" si="23"/>
        <v xml:space="preserve"> </v>
      </c>
    </row>
    <row r="1536" spans="1:5">
      <c r="A1536" s="7" t="s">
        <v>1722</v>
      </c>
      <c r="B1536" s="8" t="s">
        <v>3391</v>
      </c>
      <c r="C1536" s="9"/>
      <c r="D1536" s="8" t="s">
        <v>3392</v>
      </c>
      <c r="E1536" t="str">
        <f t="shared" si="23"/>
        <v xml:space="preserve"> </v>
      </c>
    </row>
    <row r="1537" spans="1:5">
      <c r="A1537" s="11" t="s">
        <v>1723</v>
      </c>
      <c r="B1537" s="12" t="s">
        <v>3391</v>
      </c>
      <c r="C1537" s="13"/>
      <c r="D1537" s="12" t="s">
        <v>3392</v>
      </c>
      <c r="E1537" t="str">
        <f t="shared" si="23"/>
        <v xml:space="preserve"> </v>
      </c>
    </row>
    <row r="1538" spans="1:5">
      <c r="A1538" s="7" t="s">
        <v>1724</v>
      </c>
      <c r="B1538" s="8" t="s">
        <v>3393</v>
      </c>
      <c r="C1538" s="9">
        <v>44858</v>
      </c>
      <c r="D1538" s="8" t="s">
        <v>3397</v>
      </c>
      <c r="E1538" t="str">
        <f t="shared" si="23"/>
        <v>Better Pay</v>
      </c>
    </row>
    <row r="1539" spans="1:5">
      <c r="A1539" s="11" t="s">
        <v>1725</v>
      </c>
      <c r="B1539" s="12" t="s">
        <v>3391</v>
      </c>
      <c r="C1539" s="13"/>
      <c r="D1539" s="12" t="s">
        <v>3392</v>
      </c>
      <c r="E1539" t="str">
        <f t="shared" ref="E1539:E1602" si="24">IF(B1539="No"," ",IF(AND(B1539="Yes",D1539=" "),"Not Recorded",D1539))</f>
        <v xml:space="preserve"> </v>
      </c>
    </row>
    <row r="1540" spans="1:5">
      <c r="A1540" s="7" t="s">
        <v>1726</v>
      </c>
      <c r="B1540" s="8" t="s">
        <v>3391</v>
      </c>
      <c r="C1540" s="9"/>
      <c r="D1540" s="8" t="s">
        <v>3392</v>
      </c>
      <c r="E1540" t="str">
        <f t="shared" si="24"/>
        <v xml:space="preserve"> </v>
      </c>
    </row>
    <row r="1541" spans="1:5">
      <c r="A1541" s="11" t="s">
        <v>1727</v>
      </c>
      <c r="B1541" s="12" t="s">
        <v>3391</v>
      </c>
      <c r="C1541" s="13"/>
      <c r="D1541" s="12" t="s">
        <v>3392</v>
      </c>
      <c r="E1541" t="str">
        <f t="shared" si="24"/>
        <v xml:space="preserve"> </v>
      </c>
    </row>
    <row r="1542" spans="1:5">
      <c r="A1542" s="7" t="s">
        <v>1728</v>
      </c>
      <c r="B1542" s="8" t="s">
        <v>3393</v>
      </c>
      <c r="C1542" s="9">
        <v>45095</v>
      </c>
      <c r="D1542" s="8" t="s">
        <v>3395</v>
      </c>
      <c r="E1542" t="str">
        <f t="shared" si="24"/>
        <v>Work-Life Balance</v>
      </c>
    </row>
    <row r="1543" spans="1:5">
      <c r="A1543" s="11" t="s">
        <v>1729</v>
      </c>
      <c r="B1543" s="12" t="s">
        <v>3391</v>
      </c>
      <c r="C1543" s="13"/>
      <c r="D1543" s="12" t="s">
        <v>3392</v>
      </c>
      <c r="E1543" t="str">
        <f t="shared" si="24"/>
        <v xml:space="preserve"> </v>
      </c>
    </row>
    <row r="1544" spans="1:5">
      <c r="A1544" s="7" t="s">
        <v>1730</v>
      </c>
      <c r="B1544" s="8" t="s">
        <v>3393</v>
      </c>
      <c r="C1544" s="9">
        <v>42985</v>
      </c>
      <c r="D1544" s="8" t="s">
        <v>3397</v>
      </c>
      <c r="E1544" t="str">
        <f t="shared" si="24"/>
        <v>Better Pay</v>
      </c>
    </row>
    <row r="1545" spans="1:5">
      <c r="A1545" s="11" t="s">
        <v>1731</v>
      </c>
      <c r="B1545" s="12" t="s">
        <v>3391</v>
      </c>
      <c r="C1545" s="13"/>
      <c r="D1545" s="12" t="s">
        <v>3392</v>
      </c>
      <c r="E1545" t="str">
        <f t="shared" si="24"/>
        <v xml:space="preserve"> </v>
      </c>
    </row>
    <row r="1546" spans="1:5">
      <c r="A1546" s="7" t="s">
        <v>1732</v>
      </c>
      <c r="B1546" s="8" t="s">
        <v>3391</v>
      </c>
      <c r="C1546" s="9"/>
      <c r="D1546" s="8" t="s">
        <v>3392</v>
      </c>
      <c r="E1546" t="str">
        <f t="shared" si="24"/>
        <v xml:space="preserve"> </v>
      </c>
    </row>
    <row r="1547" spans="1:5">
      <c r="A1547" s="11" t="s">
        <v>1733</v>
      </c>
      <c r="B1547" s="12" t="s">
        <v>3391</v>
      </c>
      <c r="C1547" s="13"/>
      <c r="D1547" s="12" t="s">
        <v>3392</v>
      </c>
      <c r="E1547" t="str">
        <f t="shared" si="24"/>
        <v xml:space="preserve"> </v>
      </c>
    </row>
    <row r="1548" spans="1:5">
      <c r="A1548" s="7" t="s">
        <v>1734</v>
      </c>
      <c r="B1548" s="8" t="s">
        <v>3391</v>
      </c>
      <c r="C1548" s="9"/>
      <c r="D1548" s="8" t="s">
        <v>3392</v>
      </c>
      <c r="E1548" t="str">
        <f t="shared" si="24"/>
        <v xml:space="preserve"> </v>
      </c>
    </row>
    <row r="1549" spans="1:5">
      <c r="A1549" s="11" t="s">
        <v>1735</v>
      </c>
      <c r="B1549" s="12" t="s">
        <v>3391</v>
      </c>
      <c r="C1549" s="13"/>
      <c r="D1549" s="12" t="s">
        <v>3392</v>
      </c>
      <c r="E1549" t="str">
        <f t="shared" si="24"/>
        <v xml:space="preserve"> </v>
      </c>
    </row>
    <row r="1550" spans="1:5">
      <c r="A1550" s="7" t="s">
        <v>1736</v>
      </c>
      <c r="B1550" s="8" t="s">
        <v>3391</v>
      </c>
      <c r="C1550" s="9"/>
      <c r="D1550" s="8" t="s">
        <v>3392</v>
      </c>
      <c r="E1550" t="str">
        <f t="shared" si="24"/>
        <v xml:space="preserve"> </v>
      </c>
    </row>
    <row r="1551" spans="1:5">
      <c r="A1551" s="11" t="s">
        <v>1737</v>
      </c>
      <c r="B1551" s="12" t="s">
        <v>3391</v>
      </c>
      <c r="C1551" s="13"/>
      <c r="D1551" s="12" t="s">
        <v>3392</v>
      </c>
      <c r="E1551" t="str">
        <f t="shared" si="24"/>
        <v xml:space="preserve"> </v>
      </c>
    </row>
    <row r="1552" spans="1:5">
      <c r="A1552" s="7" t="s">
        <v>1738</v>
      </c>
      <c r="B1552" s="8" t="s">
        <v>3393</v>
      </c>
      <c r="C1552" s="9">
        <v>44781</v>
      </c>
      <c r="D1552" s="8" t="s">
        <v>3397</v>
      </c>
      <c r="E1552" t="str">
        <f t="shared" si="24"/>
        <v>Better Pay</v>
      </c>
    </row>
    <row r="1553" spans="1:5">
      <c r="A1553" s="11" t="s">
        <v>1739</v>
      </c>
      <c r="B1553" s="12" t="s">
        <v>3393</v>
      </c>
      <c r="C1553" s="13">
        <v>46188</v>
      </c>
      <c r="D1553" s="12" t="s">
        <v>3397</v>
      </c>
      <c r="E1553" t="str">
        <f t="shared" si="24"/>
        <v>Better Pay</v>
      </c>
    </row>
    <row r="1554" spans="1:5">
      <c r="A1554" s="7" t="s">
        <v>1740</v>
      </c>
      <c r="B1554" s="8" t="s">
        <v>3391</v>
      </c>
      <c r="C1554" s="9"/>
      <c r="D1554" s="8" t="s">
        <v>3392</v>
      </c>
      <c r="E1554" t="str">
        <f t="shared" si="24"/>
        <v xml:space="preserve"> </v>
      </c>
    </row>
    <row r="1555" spans="1:5">
      <c r="A1555" s="11" t="s">
        <v>1741</v>
      </c>
      <c r="B1555" s="12" t="s">
        <v>3391</v>
      </c>
      <c r="C1555" s="13"/>
      <c r="D1555" s="12" t="s">
        <v>3392</v>
      </c>
      <c r="E1555" t="str">
        <f t="shared" si="24"/>
        <v xml:space="preserve"> </v>
      </c>
    </row>
    <row r="1556" spans="1:5">
      <c r="A1556" s="7" t="s">
        <v>1742</v>
      </c>
      <c r="B1556" s="8" t="s">
        <v>3391</v>
      </c>
      <c r="C1556" s="9"/>
      <c r="D1556" s="8" t="s">
        <v>3392</v>
      </c>
      <c r="E1556" t="str">
        <f t="shared" si="24"/>
        <v xml:space="preserve"> </v>
      </c>
    </row>
    <row r="1557" spans="1:5">
      <c r="A1557" s="11" t="s">
        <v>1743</v>
      </c>
      <c r="B1557" s="12" t="s">
        <v>3391</v>
      </c>
      <c r="C1557" s="13"/>
      <c r="D1557" s="12" t="s">
        <v>3392</v>
      </c>
      <c r="E1557" t="str">
        <f t="shared" si="24"/>
        <v xml:space="preserve"> </v>
      </c>
    </row>
    <row r="1558" spans="1:5">
      <c r="A1558" s="7" t="s">
        <v>1744</v>
      </c>
      <c r="B1558" s="8" t="s">
        <v>3391</v>
      </c>
      <c r="C1558" s="9"/>
      <c r="D1558" s="8" t="s">
        <v>3392</v>
      </c>
      <c r="E1558" t="str">
        <f t="shared" si="24"/>
        <v xml:space="preserve"> </v>
      </c>
    </row>
    <row r="1559" spans="1:5">
      <c r="A1559" s="11" t="s">
        <v>1745</v>
      </c>
      <c r="B1559" s="12" t="s">
        <v>3391</v>
      </c>
      <c r="C1559" s="13"/>
      <c r="D1559" s="12" t="s">
        <v>3392</v>
      </c>
      <c r="E1559" t="str">
        <f t="shared" si="24"/>
        <v xml:space="preserve"> </v>
      </c>
    </row>
    <row r="1560" spans="1:5">
      <c r="A1560" s="7" t="s">
        <v>1746</v>
      </c>
      <c r="B1560" s="8" t="s">
        <v>3391</v>
      </c>
      <c r="C1560" s="9"/>
      <c r="D1560" s="8" t="s">
        <v>3392</v>
      </c>
      <c r="E1560" t="str">
        <f t="shared" si="24"/>
        <v xml:space="preserve"> </v>
      </c>
    </row>
    <row r="1561" spans="1:5">
      <c r="A1561" s="11" t="s">
        <v>1747</v>
      </c>
      <c r="B1561" s="12" t="s">
        <v>3391</v>
      </c>
      <c r="C1561" s="13"/>
      <c r="D1561" s="12" t="s">
        <v>3392</v>
      </c>
      <c r="E1561" t="str">
        <f t="shared" si="24"/>
        <v xml:space="preserve"> </v>
      </c>
    </row>
    <row r="1562" spans="1:5">
      <c r="A1562" s="7" t="s">
        <v>1748</v>
      </c>
      <c r="B1562" s="8" t="s">
        <v>3391</v>
      </c>
      <c r="C1562" s="9"/>
      <c r="D1562" s="8" t="s">
        <v>3392</v>
      </c>
      <c r="E1562" t="str">
        <f t="shared" si="24"/>
        <v xml:space="preserve"> </v>
      </c>
    </row>
    <row r="1563" spans="1:5">
      <c r="A1563" s="11" t="s">
        <v>1749</v>
      </c>
      <c r="B1563" s="12" t="s">
        <v>3391</v>
      </c>
      <c r="C1563" s="13"/>
      <c r="D1563" s="12" t="s">
        <v>3392</v>
      </c>
      <c r="E1563" t="str">
        <f t="shared" si="24"/>
        <v xml:space="preserve"> </v>
      </c>
    </row>
    <row r="1564" spans="1:5">
      <c r="A1564" s="7" t="s">
        <v>1750</v>
      </c>
      <c r="B1564" s="8" t="s">
        <v>3391</v>
      </c>
      <c r="C1564" s="9"/>
      <c r="D1564" s="8" t="s">
        <v>3392</v>
      </c>
      <c r="E1564" t="str">
        <f t="shared" si="24"/>
        <v xml:space="preserve"> </v>
      </c>
    </row>
    <row r="1565" spans="1:5">
      <c r="A1565" s="11" t="s">
        <v>1751</v>
      </c>
      <c r="B1565" s="12" t="s">
        <v>3391</v>
      </c>
      <c r="C1565" s="13"/>
      <c r="D1565" s="12" t="s">
        <v>3392</v>
      </c>
      <c r="E1565" t="str">
        <f t="shared" si="24"/>
        <v xml:space="preserve"> </v>
      </c>
    </row>
    <row r="1566" spans="1:5">
      <c r="A1566" s="7" t="s">
        <v>1752</v>
      </c>
      <c r="B1566" s="8" t="s">
        <v>3393</v>
      </c>
      <c r="C1566" s="9">
        <v>44566</v>
      </c>
      <c r="D1566" s="8" t="s">
        <v>3394</v>
      </c>
      <c r="E1566" t="str">
        <f t="shared" si="24"/>
        <v>Career Stagnation</v>
      </c>
    </row>
    <row r="1567" spans="1:5">
      <c r="A1567" s="11" t="s">
        <v>1753</v>
      </c>
      <c r="B1567" s="12" t="s">
        <v>3391</v>
      </c>
      <c r="C1567" s="13"/>
      <c r="D1567" s="12" t="s">
        <v>3392</v>
      </c>
      <c r="E1567" t="str">
        <f t="shared" si="24"/>
        <v xml:space="preserve"> </v>
      </c>
    </row>
    <row r="1568" spans="1:5">
      <c r="A1568" s="7" t="s">
        <v>1754</v>
      </c>
      <c r="B1568" s="8" t="s">
        <v>3393</v>
      </c>
      <c r="C1568" s="9">
        <v>45652</v>
      </c>
      <c r="D1568" s="8" t="s">
        <v>3396</v>
      </c>
      <c r="E1568" t="str">
        <f t="shared" si="24"/>
        <v>Manager Issues</v>
      </c>
    </row>
    <row r="1569" spans="1:5">
      <c r="A1569" s="11" t="s">
        <v>1755</v>
      </c>
      <c r="B1569" s="12" t="s">
        <v>3391</v>
      </c>
      <c r="C1569" s="13"/>
      <c r="D1569" s="12" t="s">
        <v>3392</v>
      </c>
      <c r="E1569" t="str">
        <f t="shared" si="24"/>
        <v xml:space="preserve"> </v>
      </c>
    </row>
    <row r="1570" spans="1:5">
      <c r="A1570" s="7" t="s">
        <v>1756</v>
      </c>
      <c r="B1570" s="8" t="s">
        <v>3393</v>
      </c>
      <c r="C1570" s="9">
        <v>44945</v>
      </c>
      <c r="D1570" s="8" t="s">
        <v>3397</v>
      </c>
      <c r="E1570" t="str">
        <f t="shared" si="24"/>
        <v>Better Pay</v>
      </c>
    </row>
    <row r="1571" spans="1:5">
      <c r="A1571" s="11" t="s">
        <v>1757</v>
      </c>
      <c r="B1571" s="12" t="s">
        <v>3391</v>
      </c>
      <c r="C1571" s="13"/>
      <c r="D1571" s="12" t="s">
        <v>3392</v>
      </c>
      <c r="E1571" t="str">
        <f t="shared" si="24"/>
        <v xml:space="preserve"> </v>
      </c>
    </row>
    <row r="1572" spans="1:5">
      <c r="A1572" s="7" t="s">
        <v>1758</v>
      </c>
      <c r="B1572" s="8" t="s">
        <v>3391</v>
      </c>
      <c r="C1572" s="9"/>
      <c r="D1572" s="8" t="s">
        <v>3392</v>
      </c>
      <c r="E1572" t="str">
        <f t="shared" si="24"/>
        <v xml:space="preserve"> </v>
      </c>
    </row>
    <row r="1573" spans="1:5">
      <c r="A1573" s="11" t="s">
        <v>1759</v>
      </c>
      <c r="B1573" s="12" t="s">
        <v>3391</v>
      </c>
      <c r="C1573" s="13"/>
      <c r="D1573" s="12" t="s">
        <v>3392</v>
      </c>
      <c r="E1573" t="str">
        <f t="shared" si="24"/>
        <v xml:space="preserve"> </v>
      </c>
    </row>
    <row r="1574" spans="1:5">
      <c r="A1574" s="7" t="s">
        <v>1760</v>
      </c>
      <c r="B1574" s="8" t="s">
        <v>3391</v>
      </c>
      <c r="C1574" s="9"/>
      <c r="D1574" s="8" t="s">
        <v>3392</v>
      </c>
      <c r="E1574" t="str">
        <f t="shared" si="24"/>
        <v xml:space="preserve"> </v>
      </c>
    </row>
    <row r="1575" spans="1:5">
      <c r="A1575" s="11" t="s">
        <v>1761</v>
      </c>
      <c r="B1575" s="12" t="s">
        <v>3391</v>
      </c>
      <c r="C1575" s="13"/>
      <c r="D1575" s="12" t="s">
        <v>3392</v>
      </c>
      <c r="E1575" t="str">
        <f t="shared" si="24"/>
        <v xml:space="preserve"> </v>
      </c>
    </row>
    <row r="1576" spans="1:5">
      <c r="A1576" s="7" t="s">
        <v>1762</v>
      </c>
      <c r="B1576" s="8" t="s">
        <v>3393</v>
      </c>
      <c r="C1576" s="9">
        <v>44926</v>
      </c>
      <c r="D1576" s="8" t="s">
        <v>3395</v>
      </c>
      <c r="E1576" t="str">
        <f t="shared" si="24"/>
        <v>Work-Life Balance</v>
      </c>
    </row>
    <row r="1577" spans="1:5">
      <c r="A1577" s="11" t="s">
        <v>1763</v>
      </c>
      <c r="B1577" s="12" t="s">
        <v>3391</v>
      </c>
      <c r="C1577" s="13"/>
      <c r="D1577" s="12" t="s">
        <v>3392</v>
      </c>
      <c r="E1577" t="str">
        <f t="shared" si="24"/>
        <v xml:space="preserve"> </v>
      </c>
    </row>
    <row r="1578" spans="1:5">
      <c r="A1578" s="7" t="s">
        <v>1764</v>
      </c>
      <c r="B1578" s="8" t="s">
        <v>3391</v>
      </c>
      <c r="C1578" s="9"/>
      <c r="D1578" s="8" t="s">
        <v>3392</v>
      </c>
      <c r="E1578" t="str">
        <f t="shared" si="24"/>
        <v xml:space="preserve"> </v>
      </c>
    </row>
    <row r="1579" spans="1:5">
      <c r="A1579" s="11" t="s">
        <v>1765</v>
      </c>
      <c r="B1579" s="12" t="s">
        <v>3391</v>
      </c>
      <c r="C1579" s="13"/>
      <c r="D1579" s="12" t="s">
        <v>3392</v>
      </c>
      <c r="E1579" t="str">
        <f t="shared" si="24"/>
        <v xml:space="preserve"> </v>
      </c>
    </row>
    <row r="1580" spans="1:5">
      <c r="A1580" s="7" t="s">
        <v>1766</v>
      </c>
      <c r="B1580" s="8" t="s">
        <v>3391</v>
      </c>
      <c r="C1580" s="9"/>
      <c r="D1580" s="8" t="s">
        <v>3392</v>
      </c>
      <c r="E1580" t="str">
        <f t="shared" si="24"/>
        <v xml:space="preserve"> </v>
      </c>
    </row>
    <row r="1581" spans="1:5">
      <c r="A1581" s="11" t="s">
        <v>1767</v>
      </c>
      <c r="B1581" s="12" t="s">
        <v>3393</v>
      </c>
      <c r="C1581" s="13">
        <v>44411</v>
      </c>
      <c r="D1581" s="12" t="s">
        <v>3395</v>
      </c>
      <c r="E1581" t="str">
        <f t="shared" si="24"/>
        <v>Work-Life Balance</v>
      </c>
    </row>
    <row r="1582" spans="1:5">
      <c r="A1582" s="7" t="s">
        <v>1768</v>
      </c>
      <c r="B1582" s="8" t="s">
        <v>3391</v>
      </c>
      <c r="C1582" s="9"/>
      <c r="D1582" s="8" t="s">
        <v>3392</v>
      </c>
      <c r="E1582" t="str">
        <f t="shared" si="24"/>
        <v xml:space="preserve"> </v>
      </c>
    </row>
    <row r="1583" spans="1:5">
      <c r="A1583" s="11" t="s">
        <v>1769</v>
      </c>
      <c r="B1583" s="12" t="s">
        <v>3391</v>
      </c>
      <c r="C1583" s="13"/>
      <c r="D1583" s="12" t="s">
        <v>3392</v>
      </c>
      <c r="E1583" t="str">
        <f t="shared" si="24"/>
        <v xml:space="preserve"> </v>
      </c>
    </row>
    <row r="1584" spans="1:5">
      <c r="A1584" s="7" t="s">
        <v>1770</v>
      </c>
      <c r="B1584" s="8" t="s">
        <v>3393</v>
      </c>
      <c r="C1584" s="9">
        <v>45523</v>
      </c>
      <c r="D1584" s="8" t="s">
        <v>3397</v>
      </c>
      <c r="E1584" t="str">
        <f t="shared" si="24"/>
        <v>Better Pay</v>
      </c>
    </row>
    <row r="1585" spans="1:5">
      <c r="A1585" s="11" t="s">
        <v>1771</v>
      </c>
      <c r="B1585" s="12" t="s">
        <v>3391</v>
      </c>
      <c r="C1585" s="13"/>
      <c r="D1585" s="12" t="s">
        <v>3392</v>
      </c>
      <c r="E1585" t="str">
        <f t="shared" si="24"/>
        <v xml:space="preserve"> </v>
      </c>
    </row>
    <row r="1586" spans="1:5">
      <c r="A1586" s="7" t="s">
        <v>1772</v>
      </c>
      <c r="B1586" s="8" t="s">
        <v>3391</v>
      </c>
      <c r="C1586" s="9"/>
      <c r="D1586" s="8" t="s">
        <v>3392</v>
      </c>
      <c r="E1586" t="str">
        <f t="shared" si="24"/>
        <v xml:space="preserve"> </v>
      </c>
    </row>
    <row r="1587" spans="1:5">
      <c r="A1587" s="11" t="s">
        <v>1773</v>
      </c>
      <c r="B1587" s="12" t="s">
        <v>3391</v>
      </c>
      <c r="C1587" s="13"/>
      <c r="D1587" s="12" t="s">
        <v>3392</v>
      </c>
      <c r="E1587" t="str">
        <f t="shared" si="24"/>
        <v xml:space="preserve"> </v>
      </c>
    </row>
    <row r="1588" spans="1:5">
      <c r="A1588" s="7" t="s">
        <v>1774</v>
      </c>
      <c r="B1588" s="8" t="s">
        <v>3391</v>
      </c>
      <c r="C1588" s="9"/>
      <c r="D1588" s="8" t="s">
        <v>3392</v>
      </c>
      <c r="E1588" t="str">
        <f t="shared" si="24"/>
        <v xml:space="preserve"> </v>
      </c>
    </row>
    <row r="1589" spans="1:5">
      <c r="A1589" s="11" t="s">
        <v>1775</v>
      </c>
      <c r="B1589" s="12" t="s">
        <v>3391</v>
      </c>
      <c r="C1589" s="13"/>
      <c r="D1589" s="12" t="s">
        <v>3392</v>
      </c>
      <c r="E1589" t="str">
        <f t="shared" si="24"/>
        <v xml:space="preserve"> </v>
      </c>
    </row>
    <row r="1590" spans="1:5">
      <c r="A1590" s="7" t="s">
        <v>1776</v>
      </c>
      <c r="B1590" s="8" t="s">
        <v>3393</v>
      </c>
      <c r="C1590" s="9">
        <v>45292</v>
      </c>
      <c r="D1590" s="8" t="s">
        <v>3395</v>
      </c>
      <c r="E1590" t="str">
        <f t="shared" si="24"/>
        <v>Work-Life Balance</v>
      </c>
    </row>
    <row r="1591" spans="1:5">
      <c r="A1591" s="11" t="s">
        <v>1777</v>
      </c>
      <c r="B1591" s="12" t="s">
        <v>3391</v>
      </c>
      <c r="C1591" s="13"/>
      <c r="D1591" s="12" t="s">
        <v>3392</v>
      </c>
      <c r="E1591" t="str">
        <f t="shared" si="24"/>
        <v xml:space="preserve"> </v>
      </c>
    </row>
    <row r="1592" spans="1:5">
      <c r="A1592" s="7" t="s">
        <v>1778</v>
      </c>
      <c r="B1592" s="8" t="s">
        <v>3391</v>
      </c>
      <c r="C1592" s="9"/>
      <c r="D1592" s="8" t="s">
        <v>3392</v>
      </c>
      <c r="E1592" t="str">
        <f t="shared" si="24"/>
        <v xml:space="preserve"> </v>
      </c>
    </row>
    <row r="1593" spans="1:5">
      <c r="A1593" s="11" t="s">
        <v>1779</v>
      </c>
      <c r="B1593" s="12" t="s">
        <v>3391</v>
      </c>
      <c r="C1593" s="13"/>
      <c r="D1593" s="12" t="s">
        <v>3392</v>
      </c>
      <c r="E1593" t="str">
        <f t="shared" si="24"/>
        <v xml:space="preserve"> </v>
      </c>
    </row>
    <row r="1594" spans="1:5">
      <c r="A1594" s="7" t="s">
        <v>1780</v>
      </c>
      <c r="B1594" s="8" t="s">
        <v>3391</v>
      </c>
      <c r="C1594" s="9"/>
      <c r="D1594" s="8" t="s">
        <v>3392</v>
      </c>
      <c r="E1594" t="str">
        <f t="shared" si="24"/>
        <v xml:space="preserve"> </v>
      </c>
    </row>
    <row r="1595" spans="1:5">
      <c r="A1595" s="11" t="s">
        <v>1781</v>
      </c>
      <c r="B1595" s="12" t="s">
        <v>3391</v>
      </c>
      <c r="C1595" s="13"/>
      <c r="D1595" s="12" t="s">
        <v>3392</v>
      </c>
      <c r="E1595" t="str">
        <f t="shared" si="24"/>
        <v xml:space="preserve"> </v>
      </c>
    </row>
    <row r="1596" spans="1:5">
      <c r="A1596" s="7" t="s">
        <v>1782</v>
      </c>
      <c r="B1596" s="8" t="s">
        <v>3393</v>
      </c>
      <c r="C1596" s="9">
        <v>45858</v>
      </c>
      <c r="D1596" s="8" t="s">
        <v>3397</v>
      </c>
      <c r="E1596" t="str">
        <f t="shared" si="24"/>
        <v>Better Pay</v>
      </c>
    </row>
    <row r="1597" spans="1:5">
      <c r="A1597" s="11" t="s">
        <v>1783</v>
      </c>
      <c r="B1597" s="12" t="s">
        <v>3391</v>
      </c>
      <c r="C1597" s="13"/>
      <c r="D1597" s="12" t="s">
        <v>3392</v>
      </c>
      <c r="E1597" t="str">
        <f t="shared" si="24"/>
        <v xml:space="preserve"> </v>
      </c>
    </row>
    <row r="1598" spans="1:5">
      <c r="A1598" s="7" t="s">
        <v>1784</v>
      </c>
      <c r="B1598" s="8" t="s">
        <v>3391</v>
      </c>
      <c r="C1598" s="9"/>
      <c r="D1598" s="8" t="s">
        <v>3392</v>
      </c>
      <c r="E1598" t="str">
        <f t="shared" si="24"/>
        <v xml:space="preserve"> </v>
      </c>
    </row>
    <row r="1599" spans="1:5">
      <c r="A1599" s="11" t="s">
        <v>1785</v>
      </c>
      <c r="B1599" s="12" t="s">
        <v>3391</v>
      </c>
      <c r="C1599" s="13"/>
      <c r="D1599" s="12" t="s">
        <v>3392</v>
      </c>
      <c r="E1599" t="str">
        <f t="shared" si="24"/>
        <v xml:space="preserve"> </v>
      </c>
    </row>
    <row r="1600" spans="1:5">
      <c r="A1600" s="7" t="s">
        <v>1786</v>
      </c>
      <c r="B1600" s="8" t="s">
        <v>3393</v>
      </c>
      <c r="C1600" s="9">
        <v>46106</v>
      </c>
      <c r="D1600" s="8" t="s">
        <v>3397</v>
      </c>
      <c r="E1600" t="str">
        <f t="shared" si="24"/>
        <v>Better Pay</v>
      </c>
    </row>
    <row r="1601" spans="1:5">
      <c r="A1601" s="11" t="s">
        <v>1787</v>
      </c>
      <c r="B1601" s="12" t="s">
        <v>3391</v>
      </c>
      <c r="C1601" s="13"/>
      <c r="D1601" s="12" t="s">
        <v>3392</v>
      </c>
      <c r="E1601" t="str">
        <f t="shared" si="24"/>
        <v xml:space="preserve"> </v>
      </c>
    </row>
    <row r="1602" spans="1:5">
      <c r="A1602" s="7" t="s">
        <v>1788</v>
      </c>
      <c r="B1602" s="8" t="s">
        <v>3393</v>
      </c>
      <c r="C1602" s="9">
        <v>44569</v>
      </c>
      <c r="D1602" s="8" t="s">
        <v>3397</v>
      </c>
      <c r="E1602" t="str">
        <f t="shared" si="24"/>
        <v>Better Pay</v>
      </c>
    </row>
    <row r="1603" spans="1:5">
      <c r="A1603" s="11" t="s">
        <v>1789</v>
      </c>
      <c r="B1603" s="12" t="s">
        <v>3391</v>
      </c>
      <c r="C1603" s="13"/>
      <c r="D1603" s="12" t="s">
        <v>3392</v>
      </c>
      <c r="E1603" t="str">
        <f t="shared" ref="E1603:E1666" si="25">IF(B1603="No"," ",IF(AND(B1603="Yes",D1603=" "),"Not Recorded",D1603))</f>
        <v xml:space="preserve"> </v>
      </c>
    </row>
    <row r="1604" spans="1:5">
      <c r="A1604" s="7" t="s">
        <v>1790</v>
      </c>
      <c r="B1604" s="8" t="s">
        <v>3393</v>
      </c>
      <c r="C1604" s="9">
        <v>46043</v>
      </c>
      <c r="D1604" s="8" t="s">
        <v>3397</v>
      </c>
      <c r="E1604" t="str">
        <f t="shared" si="25"/>
        <v>Better Pay</v>
      </c>
    </row>
    <row r="1605" spans="1:5">
      <c r="A1605" s="11" t="s">
        <v>1791</v>
      </c>
      <c r="B1605" s="12" t="s">
        <v>3391</v>
      </c>
      <c r="C1605" s="13"/>
      <c r="D1605" s="12" t="s">
        <v>3392</v>
      </c>
      <c r="E1605" t="str">
        <f t="shared" si="25"/>
        <v xml:space="preserve"> </v>
      </c>
    </row>
    <row r="1606" spans="1:5">
      <c r="A1606" s="7" t="s">
        <v>1792</v>
      </c>
      <c r="B1606" s="8" t="s">
        <v>3391</v>
      </c>
      <c r="C1606" s="9"/>
      <c r="D1606" s="8" t="s">
        <v>3392</v>
      </c>
      <c r="E1606" t="str">
        <f t="shared" si="25"/>
        <v xml:space="preserve"> </v>
      </c>
    </row>
    <row r="1607" spans="1:5">
      <c r="A1607" s="11" t="s">
        <v>1793</v>
      </c>
      <c r="B1607" s="12" t="s">
        <v>3391</v>
      </c>
      <c r="C1607" s="13"/>
      <c r="D1607" s="12" t="s">
        <v>3392</v>
      </c>
      <c r="E1607" t="str">
        <f t="shared" si="25"/>
        <v xml:space="preserve"> </v>
      </c>
    </row>
    <row r="1608" spans="1:5">
      <c r="A1608" s="7" t="s">
        <v>1794</v>
      </c>
      <c r="B1608" s="8" t="s">
        <v>3391</v>
      </c>
      <c r="C1608" s="9"/>
      <c r="D1608" s="8" t="s">
        <v>3392</v>
      </c>
      <c r="E1608" t="str">
        <f t="shared" si="25"/>
        <v xml:space="preserve"> </v>
      </c>
    </row>
    <row r="1609" spans="1:5">
      <c r="A1609" s="11" t="s">
        <v>1795</v>
      </c>
      <c r="B1609" s="12" t="s">
        <v>3391</v>
      </c>
      <c r="C1609" s="13"/>
      <c r="D1609" s="12" t="s">
        <v>3392</v>
      </c>
      <c r="E1609" t="str">
        <f t="shared" si="25"/>
        <v xml:space="preserve"> </v>
      </c>
    </row>
    <row r="1610" spans="1:5">
      <c r="A1610" s="7" t="s">
        <v>1796</v>
      </c>
      <c r="B1610" s="8" t="s">
        <v>3391</v>
      </c>
      <c r="C1610" s="9"/>
      <c r="D1610" s="8" t="s">
        <v>3392</v>
      </c>
      <c r="E1610" t="str">
        <f t="shared" si="25"/>
        <v xml:space="preserve"> </v>
      </c>
    </row>
    <row r="1611" spans="1:5">
      <c r="A1611" s="11" t="s">
        <v>1797</v>
      </c>
      <c r="B1611" s="12" t="s">
        <v>3391</v>
      </c>
      <c r="C1611" s="13"/>
      <c r="D1611" s="12" t="s">
        <v>3392</v>
      </c>
      <c r="E1611" t="str">
        <f t="shared" si="25"/>
        <v xml:space="preserve"> </v>
      </c>
    </row>
    <row r="1612" spans="1:5">
      <c r="A1612" s="7" t="s">
        <v>1798</v>
      </c>
      <c r="B1612" s="8" t="s">
        <v>3393</v>
      </c>
      <c r="C1612" s="9">
        <v>44786</v>
      </c>
      <c r="D1612" s="8" t="s">
        <v>3396</v>
      </c>
      <c r="E1612" t="str">
        <f t="shared" si="25"/>
        <v>Manager Issues</v>
      </c>
    </row>
    <row r="1613" spans="1:5">
      <c r="A1613" s="11" t="s">
        <v>1799</v>
      </c>
      <c r="B1613" s="12" t="s">
        <v>3391</v>
      </c>
      <c r="C1613" s="13"/>
      <c r="D1613" s="12" t="s">
        <v>3392</v>
      </c>
      <c r="E1613" t="str">
        <f t="shared" si="25"/>
        <v xml:space="preserve"> </v>
      </c>
    </row>
    <row r="1614" spans="1:5">
      <c r="A1614" s="7" t="s">
        <v>1800</v>
      </c>
      <c r="B1614" s="8" t="s">
        <v>3393</v>
      </c>
      <c r="C1614" s="9">
        <v>44639</v>
      </c>
      <c r="D1614" s="8" t="s">
        <v>3397</v>
      </c>
      <c r="E1614" t="str">
        <f t="shared" si="25"/>
        <v>Better Pay</v>
      </c>
    </row>
    <row r="1615" spans="1:5">
      <c r="A1615" s="11" t="s">
        <v>1801</v>
      </c>
      <c r="B1615" s="12" t="s">
        <v>3391</v>
      </c>
      <c r="C1615" s="13"/>
      <c r="D1615" s="12" t="s">
        <v>3392</v>
      </c>
      <c r="E1615" t="str">
        <f t="shared" si="25"/>
        <v xml:space="preserve"> </v>
      </c>
    </row>
    <row r="1616" spans="1:5">
      <c r="A1616" s="7" t="s">
        <v>1802</v>
      </c>
      <c r="B1616" s="8" t="s">
        <v>3391</v>
      </c>
      <c r="C1616" s="9"/>
      <c r="D1616" s="8" t="s">
        <v>3392</v>
      </c>
      <c r="E1616" t="str">
        <f t="shared" si="25"/>
        <v xml:space="preserve"> </v>
      </c>
    </row>
    <row r="1617" spans="1:5">
      <c r="A1617" s="11" t="s">
        <v>1803</v>
      </c>
      <c r="B1617" s="12" t="s">
        <v>3393</v>
      </c>
      <c r="C1617" s="13">
        <v>46035</v>
      </c>
      <c r="D1617" s="12" t="s">
        <v>3397</v>
      </c>
      <c r="E1617" t="str">
        <f t="shared" si="25"/>
        <v>Better Pay</v>
      </c>
    </row>
    <row r="1618" spans="1:5">
      <c r="A1618" s="7" t="s">
        <v>1804</v>
      </c>
      <c r="B1618" s="8" t="s">
        <v>3391</v>
      </c>
      <c r="C1618" s="9"/>
      <c r="D1618" s="8" t="s">
        <v>3392</v>
      </c>
      <c r="E1618" t="str">
        <f t="shared" si="25"/>
        <v xml:space="preserve"> </v>
      </c>
    </row>
    <row r="1619" spans="1:5">
      <c r="A1619" s="11" t="s">
        <v>1805</v>
      </c>
      <c r="B1619" s="12" t="s">
        <v>3391</v>
      </c>
      <c r="C1619" s="13"/>
      <c r="D1619" s="12" t="s">
        <v>3392</v>
      </c>
      <c r="E1619" t="str">
        <f t="shared" si="25"/>
        <v xml:space="preserve"> </v>
      </c>
    </row>
    <row r="1620" spans="1:5">
      <c r="A1620" s="7" t="s">
        <v>1806</v>
      </c>
      <c r="B1620" s="8" t="s">
        <v>3393</v>
      </c>
      <c r="C1620" s="9">
        <v>45051</v>
      </c>
      <c r="D1620" s="8" t="s">
        <v>3397</v>
      </c>
      <c r="E1620" t="str">
        <f t="shared" si="25"/>
        <v>Better Pay</v>
      </c>
    </row>
    <row r="1621" spans="1:5">
      <c r="A1621" s="11" t="s">
        <v>1807</v>
      </c>
      <c r="B1621" s="12" t="s">
        <v>3391</v>
      </c>
      <c r="C1621" s="13"/>
      <c r="D1621" s="12" t="s">
        <v>3392</v>
      </c>
      <c r="E1621" t="str">
        <f t="shared" si="25"/>
        <v xml:space="preserve"> </v>
      </c>
    </row>
    <row r="1622" spans="1:5">
      <c r="A1622" s="7" t="s">
        <v>1808</v>
      </c>
      <c r="B1622" s="8" t="s">
        <v>3391</v>
      </c>
      <c r="C1622" s="9"/>
      <c r="D1622" s="8" t="s">
        <v>3392</v>
      </c>
      <c r="E1622" t="str">
        <f t="shared" si="25"/>
        <v xml:space="preserve"> </v>
      </c>
    </row>
    <row r="1623" spans="1:5">
      <c r="A1623" s="11" t="s">
        <v>1809</v>
      </c>
      <c r="B1623" s="12" t="s">
        <v>3391</v>
      </c>
      <c r="C1623" s="13"/>
      <c r="D1623" s="12" t="s">
        <v>3392</v>
      </c>
      <c r="E1623" t="str">
        <f t="shared" si="25"/>
        <v xml:space="preserve"> </v>
      </c>
    </row>
    <row r="1624" spans="1:5">
      <c r="A1624" s="7" t="s">
        <v>1810</v>
      </c>
      <c r="B1624" s="8" t="s">
        <v>3391</v>
      </c>
      <c r="C1624" s="9"/>
      <c r="D1624" s="8" t="s">
        <v>3392</v>
      </c>
      <c r="E1624" t="str">
        <f t="shared" si="25"/>
        <v xml:space="preserve"> </v>
      </c>
    </row>
    <row r="1625" spans="1:5">
      <c r="A1625" s="11" t="s">
        <v>1811</v>
      </c>
      <c r="B1625" s="12" t="s">
        <v>3391</v>
      </c>
      <c r="C1625" s="13"/>
      <c r="D1625" s="12" t="s">
        <v>3392</v>
      </c>
      <c r="E1625" t="str">
        <f t="shared" si="25"/>
        <v xml:space="preserve"> </v>
      </c>
    </row>
    <row r="1626" spans="1:5">
      <c r="A1626" s="7" t="s">
        <v>1812</v>
      </c>
      <c r="B1626" s="8" t="s">
        <v>3391</v>
      </c>
      <c r="C1626" s="9"/>
      <c r="D1626" s="8" t="s">
        <v>3392</v>
      </c>
      <c r="E1626" t="str">
        <f t="shared" si="25"/>
        <v xml:space="preserve"> </v>
      </c>
    </row>
    <row r="1627" spans="1:5">
      <c r="A1627" s="11" t="s">
        <v>1813</v>
      </c>
      <c r="B1627" s="12" t="s">
        <v>3391</v>
      </c>
      <c r="C1627" s="13"/>
      <c r="D1627" s="12" t="s">
        <v>3392</v>
      </c>
      <c r="E1627" t="str">
        <f t="shared" si="25"/>
        <v xml:space="preserve"> </v>
      </c>
    </row>
    <row r="1628" spans="1:5">
      <c r="A1628" s="7" t="s">
        <v>1814</v>
      </c>
      <c r="B1628" s="8" t="s">
        <v>3391</v>
      </c>
      <c r="C1628" s="9"/>
      <c r="D1628" s="8" t="s">
        <v>3392</v>
      </c>
      <c r="E1628" t="str">
        <f t="shared" si="25"/>
        <v xml:space="preserve"> </v>
      </c>
    </row>
    <row r="1629" spans="1:5">
      <c r="A1629" s="11" t="s">
        <v>1815</v>
      </c>
      <c r="B1629" s="12" t="s">
        <v>3391</v>
      </c>
      <c r="C1629" s="13"/>
      <c r="D1629" s="12" t="s">
        <v>3392</v>
      </c>
      <c r="E1629" t="str">
        <f t="shared" si="25"/>
        <v xml:space="preserve"> </v>
      </c>
    </row>
    <row r="1630" spans="1:5">
      <c r="A1630" s="7" t="s">
        <v>1816</v>
      </c>
      <c r="B1630" s="8" t="s">
        <v>3391</v>
      </c>
      <c r="C1630" s="9"/>
      <c r="D1630" s="8" t="s">
        <v>3392</v>
      </c>
      <c r="E1630" t="str">
        <f t="shared" si="25"/>
        <v xml:space="preserve"> </v>
      </c>
    </row>
    <row r="1631" spans="1:5">
      <c r="A1631" s="11" t="s">
        <v>1817</v>
      </c>
      <c r="B1631" s="12" t="s">
        <v>3391</v>
      </c>
      <c r="C1631" s="13"/>
      <c r="D1631" s="12" t="s">
        <v>3392</v>
      </c>
      <c r="E1631" t="str">
        <f t="shared" si="25"/>
        <v xml:space="preserve"> </v>
      </c>
    </row>
    <row r="1632" spans="1:5">
      <c r="A1632" s="7" t="s">
        <v>1818</v>
      </c>
      <c r="B1632" s="8" t="s">
        <v>3391</v>
      </c>
      <c r="C1632" s="9"/>
      <c r="D1632" s="8" t="s">
        <v>3392</v>
      </c>
      <c r="E1632" t="str">
        <f t="shared" si="25"/>
        <v xml:space="preserve"> </v>
      </c>
    </row>
    <row r="1633" spans="1:5">
      <c r="A1633" s="11" t="s">
        <v>1819</v>
      </c>
      <c r="B1633" s="12" t="s">
        <v>3393</v>
      </c>
      <c r="C1633" s="13">
        <v>46163</v>
      </c>
      <c r="D1633" s="12" t="s">
        <v>3397</v>
      </c>
      <c r="E1633" t="str">
        <f t="shared" si="25"/>
        <v>Better Pay</v>
      </c>
    </row>
    <row r="1634" spans="1:5">
      <c r="A1634" s="7" t="s">
        <v>1820</v>
      </c>
      <c r="B1634" s="8" t="s">
        <v>3391</v>
      </c>
      <c r="C1634" s="9"/>
      <c r="D1634" s="8" t="s">
        <v>3392</v>
      </c>
      <c r="E1634" t="str">
        <f t="shared" si="25"/>
        <v xml:space="preserve"> </v>
      </c>
    </row>
    <row r="1635" spans="1:5">
      <c r="A1635" s="11" t="s">
        <v>1821</v>
      </c>
      <c r="B1635" s="12" t="s">
        <v>3391</v>
      </c>
      <c r="C1635" s="13"/>
      <c r="D1635" s="12" t="s">
        <v>3392</v>
      </c>
      <c r="E1635" t="str">
        <f t="shared" si="25"/>
        <v xml:space="preserve"> </v>
      </c>
    </row>
    <row r="1636" spans="1:5">
      <c r="A1636" s="7" t="s">
        <v>1822</v>
      </c>
      <c r="B1636" s="8" t="s">
        <v>3391</v>
      </c>
      <c r="C1636" s="9"/>
      <c r="D1636" s="8" t="s">
        <v>3392</v>
      </c>
      <c r="E1636" t="str">
        <f t="shared" si="25"/>
        <v xml:space="preserve"> </v>
      </c>
    </row>
    <row r="1637" spans="1:5">
      <c r="A1637" s="11" t="s">
        <v>1823</v>
      </c>
      <c r="B1637" s="12" t="s">
        <v>3393</v>
      </c>
      <c r="C1637" s="13">
        <v>45087</v>
      </c>
      <c r="D1637" s="12" t="s">
        <v>3396</v>
      </c>
      <c r="E1637" t="str">
        <f t="shared" si="25"/>
        <v>Manager Issues</v>
      </c>
    </row>
    <row r="1638" spans="1:5">
      <c r="A1638" s="7" t="s">
        <v>1824</v>
      </c>
      <c r="B1638" s="8" t="s">
        <v>3391</v>
      </c>
      <c r="C1638" s="9"/>
      <c r="D1638" s="8" t="s">
        <v>3392</v>
      </c>
      <c r="E1638" t="str">
        <f t="shared" si="25"/>
        <v xml:space="preserve"> </v>
      </c>
    </row>
    <row r="1639" spans="1:5">
      <c r="A1639" s="11" t="s">
        <v>1825</v>
      </c>
      <c r="B1639" s="12" t="s">
        <v>3391</v>
      </c>
      <c r="C1639" s="13"/>
      <c r="D1639" s="12" t="s">
        <v>3392</v>
      </c>
      <c r="E1639" t="str">
        <f t="shared" si="25"/>
        <v xml:space="preserve"> </v>
      </c>
    </row>
    <row r="1640" spans="1:5">
      <c r="A1640" s="7" t="s">
        <v>1826</v>
      </c>
      <c r="B1640" s="8" t="s">
        <v>3391</v>
      </c>
      <c r="C1640" s="9"/>
      <c r="D1640" s="8" t="s">
        <v>3392</v>
      </c>
      <c r="E1640" t="str">
        <f t="shared" si="25"/>
        <v xml:space="preserve"> </v>
      </c>
    </row>
    <row r="1641" spans="1:5">
      <c r="A1641" s="11" t="s">
        <v>1827</v>
      </c>
      <c r="B1641" s="12" t="s">
        <v>3393</v>
      </c>
      <c r="C1641" s="13">
        <v>44356</v>
      </c>
      <c r="D1641" s="12" t="s">
        <v>3396</v>
      </c>
      <c r="E1641" t="str">
        <f t="shared" si="25"/>
        <v>Manager Issues</v>
      </c>
    </row>
    <row r="1642" spans="1:5">
      <c r="A1642" s="7" t="s">
        <v>1828</v>
      </c>
      <c r="B1642" s="8" t="s">
        <v>3391</v>
      </c>
      <c r="C1642" s="9"/>
      <c r="D1642" s="8" t="s">
        <v>3392</v>
      </c>
      <c r="E1642" t="str">
        <f t="shared" si="25"/>
        <v xml:space="preserve"> </v>
      </c>
    </row>
    <row r="1643" spans="1:5">
      <c r="A1643" s="11" t="s">
        <v>1829</v>
      </c>
      <c r="B1643" s="12" t="s">
        <v>3391</v>
      </c>
      <c r="C1643" s="13"/>
      <c r="D1643" s="12" t="s">
        <v>3392</v>
      </c>
      <c r="E1643" t="str">
        <f t="shared" si="25"/>
        <v xml:space="preserve"> </v>
      </c>
    </row>
    <row r="1644" spans="1:5">
      <c r="A1644" s="7" t="s">
        <v>1830</v>
      </c>
      <c r="B1644" s="8" t="s">
        <v>3391</v>
      </c>
      <c r="C1644" s="9"/>
      <c r="D1644" s="8" t="s">
        <v>3392</v>
      </c>
      <c r="E1644" t="str">
        <f t="shared" si="25"/>
        <v xml:space="preserve"> </v>
      </c>
    </row>
    <row r="1645" spans="1:5">
      <c r="A1645" s="11" t="s">
        <v>1831</v>
      </c>
      <c r="B1645" s="12" t="s">
        <v>3391</v>
      </c>
      <c r="C1645" s="13"/>
      <c r="D1645" s="12" t="s">
        <v>3392</v>
      </c>
      <c r="E1645" t="str">
        <f t="shared" si="25"/>
        <v xml:space="preserve"> </v>
      </c>
    </row>
    <row r="1646" spans="1:5">
      <c r="A1646" s="7" t="s">
        <v>1832</v>
      </c>
      <c r="B1646" s="8" t="s">
        <v>3393</v>
      </c>
      <c r="C1646" s="9">
        <v>45517</v>
      </c>
      <c r="D1646" s="8" t="s">
        <v>3395</v>
      </c>
      <c r="E1646" t="str">
        <f t="shared" si="25"/>
        <v>Work-Life Balance</v>
      </c>
    </row>
    <row r="1647" spans="1:5">
      <c r="A1647" s="11" t="s">
        <v>1833</v>
      </c>
      <c r="B1647" s="12" t="s">
        <v>3393</v>
      </c>
      <c r="C1647" s="13">
        <v>45936</v>
      </c>
      <c r="D1647" s="12" t="s">
        <v>3397</v>
      </c>
      <c r="E1647" t="str">
        <f t="shared" si="25"/>
        <v>Better Pay</v>
      </c>
    </row>
    <row r="1648" spans="1:5">
      <c r="A1648" s="7" t="s">
        <v>1834</v>
      </c>
      <c r="B1648" s="8" t="s">
        <v>3391</v>
      </c>
      <c r="C1648" s="9"/>
      <c r="D1648" s="8" t="s">
        <v>3392</v>
      </c>
      <c r="E1648" t="str">
        <f t="shared" si="25"/>
        <v xml:space="preserve"> </v>
      </c>
    </row>
    <row r="1649" spans="1:5">
      <c r="A1649" s="11" t="s">
        <v>1835</v>
      </c>
      <c r="B1649" s="12" t="s">
        <v>3391</v>
      </c>
      <c r="C1649" s="13"/>
      <c r="D1649" s="12" t="s">
        <v>3392</v>
      </c>
      <c r="E1649" t="str">
        <f t="shared" si="25"/>
        <v xml:space="preserve"> </v>
      </c>
    </row>
    <row r="1650" spans="1:5">
      <c r="A1650" s="7" t="s">
        <v>1836</v>
      </c>
      <c r="B1650" s="8" t="s">
        <v>3393</v>
      </c>
      <c r="C1650" s="9">
        <v>45688</v>
      </c>
      <c r="D1650" s="8" t="s">
        <v>3395</v>
      </c>
      <c r="E1650" t="str">
        <f t="shared" si="25"/>
        <v>Work-Life Balance</v>
      </c>
    </row>
    <row r="1651" spans="1:5">
      <c r="A1651" s="11" t="s">
        <v>1837</v>
      </c>
      <c r="B1651" s="12" t="s">
        <v>3391</v>
      </c>
      <c r="C1651" s="13"/>
      <c r="D1651" s="12" t="s">
        <v>3392</v>
      </c>
      <c r="E1651" t="str">
        <f t="shared" si="25"/>
        <v xml:space="preserve"> </v>
      </c>
    </row>
    <row r="1652" spans="1:5">
      <c r="A1652" s="7" t="s">
        <v>1838</v>
      </c>
      <c r="B1652" s="8" t="s">
        <v>3391</v>
      </c>
      <c r="C1652" s="9"/>
      <c r="D1652" s="8" t="s">
        <v>3392</v>
      </c>
      <c r="E1652" t="str">
        <f t="shared" si="25"/>
        <v xml:space="preserve"> </v>
      </c>
    </row>
    <row r="1653" spans="1:5">
      <c r="A1653" s="11" t="s">
        <v>1839</v>
      </c>
      <c r="B1653" s="12" t="s">
        <v>3391</v>
      </c>
      <c r="C1653" s="13"/>
      <c r="D1653" s="12" t="s">
        <v>3392</v>
      </c>
      <c r="E1653" t="str">
        <f t="shared" si="25"/>
        <v xml:space="preserve"> </v>
      </c>
    </row>
    <row r="1654" spans="1:5">
      <c r="A1654" s="7" t="s">
        <v>1840</v>
      </c>
      <c r="B1654" s="8" t="s">
        <v>3391</v>
      </c>
      <c r="C1654" s="9"/>
      <c r="D1654" s="8" t="s">
        <v>3392</v>
      </c>
      <c r="E1654" t="str">
        <f t="shared" si="25"/>
        <v xml:space="preserve"> </v>
      </c>
    </row>
    <row r="1655" spans="1:5">
      <c r="A1655" s="11" t="s">
        <v>1841</v>
      </c>
      <c r="B1655" s="12" t="s">
        <v>3391</v>
      </c>
      <c r="C1655" s="13"/>
      <c r="D1655" s="12" t="s">
        <v>3392</v>
      </c>
      <c r="E1655" t="str">
        <f t="shared" si="25"/>
        <v xml:space="preserve"> </v>
      </c>
    </row>
    <row r="1656" spans="1:5">
      <c r="A1656" s="7" t="s">
        <v>1842</v>
      </c>
      <c r="B1656" s="8" t="s">
        <v>3391</v>
      </c>
      <c r="C1656" s="9"/>
      <c r="D1656" s="8" t="s">
        <v>3392</v>
      </c>
      <c r="E1656" t="str">
        <f t="shared" si="25"/>
        <v xml:space="preserve"> </v>
      </c>
    </row>
    <row r="1657" spans="1:5">
      <c r="A1657" s="11" t="s">
        <v>1843</v>
      </c>
      <c r="B1657" s="12" t="s">
        <v>3391</v>
      </c>
      <c r="C1657" s="13"/>
      <c r="D1657" s="12" t="s">
        <v>3392</v>
      </c>
      <c r="E1657" t="str">
        <f t="shared" si="25"/>
        <v xml:space="preserve"> </v>
      </c>
    </row>
    <row r="1658" spans="1:5">
      <c r="A1658" s="7" t="s">
        <v>1844</v>
      </c>
      <c r="B1658" s="8" t="s">
        <v>3391</v>
      </c>
      <c r="C1658" s="9"/>
      <c r="D1658" s="8" t="s">
        <v>3392</v>
      </c>
      <c r="E1658" t="str">
        <f t="shared" si="25"/>
        <v xml:space="preserve"> </v>
      </c>
    </row>
    <row r="1659" spans="1:5">
      <c r="A1659" s="11" t="s">
        <v>1845</v>
      </c>
      <c r="B1659" s="12" t="s">
        <v>3391</v>
      </c>
      <c r="C1659" s="13"/>
      <c r="D1659" s="12" t="s">
        <v>3392</v>
      </c>
      <c r="E1659" t="str">
        <f t="shared" si="25"/>
        <v xml:space="preserve"> </v>
      </c>
    </row>
    <row r="1660" spans="1:5">
      <c r="A1660" s="7" t="s">
        <v>1846</v>
      </c>
      <c r="B1660" s="8" t="s">
        <v>3391</v>
      </c>
      <c r="C1660" s="9"/>
      <c r="D1660" s="8" t="s">
        <v>3392</v>
      </c>
      <c r="E1660" t="str">
        <f t="shared" si="25"/>
        <v xml:space="preserve"> </v>
      </c>
    </row>
    <row r="1661" spans="1:5">
      <c r="A1661" s="11" t="s">
        <v>1847</v>
      </c>
      <c r="B1661" s="12" t="s">
        <v>3391</v>
      </c>
      <c r="C1661" s="13"/>
      <c r="D1661" s="12" t="s">
        <v>3392</v>
      </c>
      <c r="E1661" t="str">
        <f t="shared" si="25"/>
        <v xml:space="preserve"> </v>
      </c>
    </row>
    <row r="1662" spans="1:5">
      <c r="A1662" s="7" t="s">
        <v>1848</v>
      </c>
      <c r="B1662" s="8" t="s">
        <v>3391</v>
      </c>
      <c r="C1662" s="9"/>
      <c r="D1662" s="8" t="s">
        <v>3392</v>
      </c>
      <c r="E1662" t="str">
        <f t="shared" si="25"/>
        <v xml:space="preserve"> </v>
      </c>
    </row>
    <row r="1663" spans="1:5">
      <c r="A1663" s="11" t="s">
        <v>1849</v>
      </c>
      <c r="B1663" s="12" t="s">
        <v>3393</v>
      </c>
      <c r="C1663" s="13">
        <v>44897</v>
      </c>
      <c r="D1663" s="12" t="s">
        <v>3394</v>
      </c>
      <c r="E1663" t="str">
        <f t="shared" si="25"/>
        <v>Career Stagnation</v>
      </c>
    </row>
    <row r="1664" spans="1:5">
      <c r="A1664" s="7" t="s">
        <v>1850</v>
      </c>
      <c r="B1664" s="8" t="s">
        <v>3393</v>
      </c>
      <c r="C1664" s="9">
        <v>44279</v>
      </c>
      <c r="D1664" s="8" t="s">
        <v>3396</v>
      </c>
      <c r="E1664" t="str">
        <f t="shared" si="25"/>
        <v>Manager Issues</v>
      </c>
    </row>
    <row r="1665" spans="1:5">
      <c r="A1665" s="11" t="s">
        <v>1851</v>
      </c>
      <c r="B1665" s="12" t="s">
        <v>3391</v>
      </c>
      <c r="C1665" s="13"/>
      <c r="D1665" s="12" t="s">
        <v>3392</v>
      </c>
      <c r="E1665" t="str">
        <f t="shared" si="25"/>
        <v xml:space="preserve"> </v>
      </c>
    </row>
    <row r="1666" spans="1:5">
      <c r="A1666" s="7" t="s">
        <v>1852</v>
      </c>
      <c r="B1666" s="8" t="s">
        <v>3391</v>
      </c>
      <c r="C1666" s="9"/>
      <c r="D1666" s="8" t="s">
        <v>3392</v>
      </c>
      <c r="E1666" t="str">
        <f t="shared" si="25"/>
        <v xml:space="preserve"> </v>
      </c>
    </row>
    <row r="1667" spans="1:5">
      <c r="A1667" s="11" t="s">
        <v>1853</v>
      </c>
      <c r="B1667" s="12" t="s">
        <v>3391</v>
      </c>
      <c r="C1667" s="13"/>
      <c r="D1667" s="12" t="s">
        <v>3392</v>
      </c>
      <c r="E1667" t="str">
        <f t="shared" ref="E1667:E1730" si="26">IF(B1667="No"," ",IF(AND(B1667="Yes",D1667=" "),"Not Recorded",D1667))</f>
        <v xml:space="preserve"> </v>
      </c>
    </row>
    <row r="1668" spans="1:5">
      <c r="A1668" s="7" t="s">
        <v>1854</v>
      </c>
      <c r="B1668" s="8" t="s">
        <v>3391</v>
      </c>
      <c r="C1668" s="9"/>
      <c r="D1668" s="8" t="s">
        <v>3392</v>
      </c>
      <c r="E1668" t="str">
        <f t="shared" si="26"/>
        <v xml:space="preserve"> </v>
      </c>
    </row>
    <row r="1669" spans="1:5">
      <c r="A1669" s="11" t="s">
        <v>1855</v>
      </c>
      <c r="B1669" s="12" t="s">
        <v>3391</v>
      </c>
      <c r="C1669" s="13"/>
      <c r="D1669" s="12" t="s">
        <v>3392</v>
      </c>
      <c r="E1669" t="str">
        <f t="shared" si="26"/>
        <v xml:space="preserve"> </v>
      </c>
    </row>
    <row r="1670" spans="1:5">
      <c r="A1670" s="7" t="s">
        <v>1856</v>
      </c>
      <c r="B1670" s="8" t="s">
        <v>3391</v>
      </c>
      <c r="C1670" s="9"/>
      <c r="D1670" s="8" t="s">
        <v>3392</v>
      </c>
      <c r="E1670" t="str">
        <f t="shared" si="26"/>
        <v xml:space="preserve"> </v>
      </c>
    </row>
    <row r="1671" spans="1:5">
      <c r="A1671" s="11" t="s">
        <v>1857</v>
      </c>
      <c r="B1671" s="12" t="s">
        <v>3391</v>
      </c>
      <c r="C1671" s="13"/>
      <c r="D1671" s="12" t="s">
        <v>3392</v>
      </c>
      <c r="E1671" t="str">
        <f t="shared" si="26"/>
        <v xml:space="preserve"> </v>
      </c>
    </row>
    <row r="1672" spans="1:5">
      <c r="A1672" s="7" t="s">
        <v>1858</v>
      </c>
      <c r="B1672" s="8" t="s">
        <v>3391</v>
      </c>
      <c r="C1672" s="9"/>
      <c r="D1672" s="8" t="s">
        <v>3392</v>
      </c>
      <c r="E1672" t="str">
        <f t="shared" si="26"/>
        <v xml:space="preserve"> </v>
      </c>
    </row>
    <row r="1673" spans="1:5">
      <c r="A1673" s="11" t="s">
        <v>1859</v>
      </c>
      <c r="B1673" s="12" t="s">
        <v>3393</v>
      </c>
      <c r="C1673" s="13">
        <v>44147</v>
      </c>
      <c r="D1673" s="12" t="s">
        <v>3395</v>
      </c>
      <c r="E1673" t="str">
        <f t="shared" si="26"/>
        <v>Work-Life Balance</v>
      </c>
    </row>
    <row r="1674" spans="1:5">
      <c r="A1674" s="7" t="s">
        <v>1860</v>
      </c>
      <c r="B1674" s="8" t="s">
        <v>3391</v>
      </c>
      <c r="C1674" s="9"/>
      <c r="D1674" s="8" t="s">
        <v>3392</v>
      </c>
      <c r="E1674" t="str">
        <f t="shared" si="26"/>
        <v xml:space="preserve"> </v>
      </c>
    </row>
    <row r="1675" spans="1:5">
      <c r="A1675" s="11" t="s">
        <v>1861</v>
      </c>
      <c r="B1675" s="12" t="s">
        <v>3393</v>
      </c>
      <c r="C1675" s="13">
        <v>46794</v>
      </c>
      <c r="D1675" s="12" t="s">
        <v>3397</v>
      </c>
      <c r="E1675" t="str">
        <f t="shared" si="26"/>
        <v>Better Pay</v>
      </c>
    </row>
    <row r="1676" spans="1:5">
      <c r="A1676" s="7" t="s">
        <v>1862</v>
      </c>
      <c r="B1676" s="8" t="s">
        <v>3391</v>
      </c>
      <c r="C1676" s="9"/>
      <c r="D1676" s="8" t="s">
        <v>3392</v>
      </c>
      <c r="E1676" t="str">
        <f t="shared" si="26"/>
        <v xml:space="preserve"> </v>
      </c>
    </row>
    <row r="1677" spans="1:5">
      <c r="A1677" s="11" t="s">
        <v>1863</v>
      </c>
      <c r="B1677" s="12" t="s">
        <v>3391</v>
      </c>
      <c r="C1677" s="13"/>
      <c r="D1677" s="12" t="s">
        <v>3392</v>
      </c>
      <c r="E1677" t="str">
        <f t="shared" si="26"/>
        <v xml:space="preserve"> </v>
      </c>
    </row>
    <row r="1678" spans="1:5">
      <c r="A1678" s="7" t="s">
        <v>1864</v>
      </c>
      <c r="B1678" s="8" t="s">
        <v>3391</v>
      </c>
      <c r="C1678" s="9"/>
      <c r="D1678" s="8" t="s">
        <v>3392</v>
      </c>
      <c r="E1678" t="str">
        <f t="shared" si="26"/>
        <v xml:space="preserve"> </v>
      </c>
    </row>
    <row r="1679" spans="1:5">
      <c r="A1679" s="11" t="s">
        <v>1865</v>
      </c>
      <c r="B1679" s="12" t="s">
        <v>3391</v>
      </c>
      <c r="C1679" s="13"/>
      <c r="D1679" s="12" t="s">
        <v>3392</v>
      </c>
      <c r="E1679" t="str">
        <f t="shared" si="26"/>
        <v xml:space="preserve"> </v>
      </c>
    </row>
    <row r="1680" spans="1:5">
      <c r="A1680" s="7" t="s">
        <v>1866</v>
      </c>
      <c r="B1680" s="8" t="s">
        <v>3391</v>
      </c>
      <c r="C1680" s="9"/>
      <c r="D1680" s="8" t="s">
        <v>3392</v>
      </c>
      <c r="E1680" t="str">
        <f t="shared" si="26"/>
        <v xml:space="preserve"> </v>
      </c>
    </row>
    <row r="1681" spans="1:5">
      <c r="A1681" s="11" t="s">
        <v>1867</v>
      </c>
      <c r="B1681" s="12" t="s">
        <v>3391</v>
      </c>
      <c r="C1681" s="13"/>
      <c r="D1681" s="12" t="s">
        <v>3392</v>
      </c>
      <c r="E1681" t="str">
        <f t="shared" si="26"/>
        <v xml:space="preserve"> </v>
      </c>
    </row>
    <row r="1682" spans="1:5">
      <c r="A1682" s="7" t="s">
        <v>1868</v>
      </c>
      <c r="B1682" s="8" t="s">
        <v>3393</v>
      </c>
      <c r="C1682" s="9">
        <v>44206</v>
      </c>
      <c r="D1682" s="8" t="s">
        <v>3394</v>
      </c>
      <c r="E1682" t="str">
        <f t="shared" si="26"/>
        <v>Career Stagnation</v>
      </c>
    </row>
    <row r="1683" spans="1:5">
      <c r="A1683" s="11" t="s">
        <v>1869</v>
      </c>
      <c r="B1683" s="12" t="s">
        <v>3391</v>
      </c>
      <c r="C1683" s="13"/>
      <c r="D1683" s="12" t="s">
        <v>3392</v>
      </c>
      <c r="E1683" t="str">
        <f t="shared" si="26"/>
        <v xml:space="preserve"> </v>
      </c>
    </row>
    <row r="1684" spans="1:5">
      <c r="A1684" s="7" t="s">
        <v>1870</v>
      </c>
      <c r="B1684" s="8" t="s">
        <v>3393</v>
      </c>
      <c r="C1684" s="9">
        <v>46107</v>
      </c>
      <c r="D1684" s="8" t="s">
        <v>3395</v>
      </c>
      <c r="E1684" t="str">
        <f t="shared" si="26"/>
        <v>Work-Life Balance</v>
      </c>
    </row>
    <row r="1685" spans="1:5">
      <c r="A1685" s="11" t="s">
        <v>1871</v>
      </c>
      <c r="B1685" s="12" t="s">
        <v>3391</v>
      </c>
      <c r="C1685" s="13"/>
      <c r="D1685" s="12" t="s">
        <v>3392</v>
      </c>
      <c r="E1685" t="str">
        <f t="shared" si="26"/>
        <v xml:space="preserve"> </v>
      </c>
    </row>
    <row r="1686" spans="1:5">
      <c r="A1686" s="7" t="s">
        <v>1872</v>
      </c>
      <c r="B1686" s="8" t="s">
        <v>3393</v>
      </c>
      <c r="C1686" s="9">
        <v>45241</v>
      </c>
      <c r="D1686" s="8" t="s">
        <v>3397</v>
      </c>
      <c r="E1686" t="str">
        <f t="shared" si="26"/>
        <v>Better Pay</v>
      </c>
    </row>
    <row r="1687" spans="1:5">
      <c r="A1687" s="11" t="s">
        <v>1873</v>
      </c>
      <c r="B1687" s="12" t="s">
        <v>3391</v>
      </c>
      <c r="C1687" s="13"/>
      <c r="D1687" s="12" t="s">
        <v>3392</v>
      </c>
      <c r="E1687" t="str">
        <f t="shared" si="26"/>
        <v xml:space="preserve"> </v>
      </c>
    </row>
    <row r="1688" spans="1:5">
      <c r="A1688" s="7" t="s">
        <v>1874</v>
      </c>
      <c r="B1688" s="8" t="s">
        <v>3391</v>
      </c>
      <c r="C1688" s="9"/>
      <c r="D1688" s="8" t="s">
        <v>3392</v>
      </c>
      <c r="E1688" t="str">
        <f t="shared" si="26"/>
        <v xml:space="preserve"> </v>
      </c>
    </row>
    <row r="1689" spans="1:5">
      <c r="A1689" s="11" t="s">
        <v>1875</v>
      </c>
      <c r="B1689" s="12" t="s">
        <v>3391</v>
      </c>
      <c r="C1689" s="13"/>
      <c r="D1689" s="12" t="s">
        <v>3392</v>
      </c>
      <c r="E1689" t="str">
        <f t="shared" si="26"/>
        <v xml:space="preserve"> </v>
      </c>
    </row>
    <row r="1690" spans="1:5">
      <c r="A1690" s="7" t="s">
        <v>1876</v>
      </c>
      <c r="B1690" s="8" t="s">
        <v>3393</v>
      </c>
      <c r="C1690" s="9">
        <v>44799</v>
      </c>
      <c r="D1690" s="8" t="s">
        <v>3395</v>
      </c>
      <c r="E1690" t="str">
        <f t="shared" si="26"/>
        <v>Work-Life Balance</v>
      </c>
    </row>
    <row r="1691" spans="1:5">
      <c r="A1691" s="11" t="s">
        <v>1877</v>
      </c>
      <c r="B1691" s="12" t="s">
        <v>3391</v>
      </c>
      <c r="C1691" s="13"/>
      <c r="D1691" s="12" t="s">
        <v>3392</v>
      </c>
      <c r="E1691" t="str">
        <f t="shared" si="26"/>
        <v xml:space="preserve"> </v>
      </c>
    </row>
    <row r="1692" spans="1:5">
      <c r="A1692" s="7" t="s">
        <v>1878</v>
      </c>
      <c r="B1692" s="8" t="s">
        <v>3391</v>
      </c>
      <c r="C1692" s="9"/>
      <c r="D1692" s="8" t="s">
        <v>3392</v>
      </c>
      <c r="E1692" t="str">
        <f t="shared" si="26"/>
        <v xml:space="preserve"> </v>
      </c>
    </row>
    <row r="1693" spans="1:5">
      <c r="A1693" s="11" t="s">
        <v>1879</v>
      </c>
      <c r="B1693" s="12" t="s">
        <v>3391</v>
      </c>
      <c r="C1693" s="13"/>
      <c r="D1693" s="12" t="s">
        <v>3392</v>
      </c>
      <c r="E1693" t="str">
        <f t="shared" si="26"/>
        <v xml:space="preserve"> </v>
      </c>
    </row>
    <row r="1694" spans="1:5">
      <c r="A1694" s="7" t="s">
        <v>1880</v>
      </c>
      <c r="B1694" s="8" t="s">
        <v>3391</v>
      </c>
      <c r="C1694" s="9"/>
      <c r="D1694" s="8" t="s">
        <v>3392</v>
      </c>
      <c r="E1694" t="str">
        <f t="shared" si="26"/>
        <v xml:space="preserve"> </v>
      </c>
    </row>
    <row r="1695" spans="1:5">
      <c r="A1695" s="11" t="s">
        <v>1881</v>
      </c>
      <c r="B1695" s="12" t="s">
        <v>3393</v>
      </c>
      <c r="C1695" s="13">
        <v>46155</v>
      </c>
      <c r="D1695" s="12" t="s">
        <v>3396</v>
      </c>
      <c r="E1695" t="str">
        <f t="shared" si="26"/>
        <v>Manager Issues</v>
      </c>
    </row>
    <row r="1696" spans="1:5">
      <c r="A1696" s="7" t="s">
        <v>1882</v>
      </c>
      <c r="B1696" s="8" t="s">
        <v>3391</v>
      </c>
      <c r="C1696" s="9"/>
      <c r="D1696" s="8" t="s">
        <v>3392</v>
      </c>
      <c r="E1696" t="str">
        <f t="shared" si="26"/>
        <v xml:space="preserve"> </v>
      </c>
    </row>
    <row r="1697" spans="1:5">
      <c r="A1697" s="11" t="s">
        <v>1883</v>
      </c>
      <c r="B1697" s="12" t="s">
        <v>3391</v>
      </c>
      <c r="C1697" s="13"/>
      <c r="D1697" s="12" t="s">
        <v>3392</v>
      </c>
      <c r="E1697" t="str">
        <f t="shared" si="26"/>
        <v xml:space="preserve"> </v>
      </c>
    </row>
    <row r="1698" spans="1:5">
      <c r="A1698" s="7" t="s">
        <v>1884</v>
      </c>
      <c r="B1698" s="8" t="s">
        <v>3391</v>
      </c>
      <c r="C1698" s="9"/>
      <c r="D1698" s="8" t="s">
        <v>3392</v>
      </c>
      <c r="E1698" t="str">
        <f t="shared" si="26"/>
        <v xml:space="preserve"> </v>
      </c>
    </row>
    <row r="1699" spans="1:5">
      <c r="A1699" s="11" t="s">
        <v>1885</v>
      </c>
      <c r="B1699" s="12" t="s">
        <v>3391</v>
      </c>
      <c r="C1699" s="13"/>
      <c r="D1699" s="12" t="s">
        <v>3392</v>
      </c>
      <c r="E1699" t="str">
        <f t="shared" si="26"/>
        <v xml:space="preserve"> </v>
      </c>
    </row>
    <row r="1700" spans="1:5">
      <c r="A1700" s="7" t="s">
        <v>1886</v>
      </c>
      <c r="B1700" s="8" t="s">
        <v>3391</v>
      </c>
      <c r="C1700" s="9"/>
      <c r="D1700" s="8" t="s">
        <v>3392</v>
      </c>
      <c r="E1700" t="str">
        <f t="shared" si="26"/>
        <v xml:space="preserve"> </v>
      </c>
    </row>
    <row r="1701" spans="1:5">
      <c r="A1701" s="11" t="s">
        <v>1887</v>
      </c>
      <c r="B1701" s="12" t="s">
        <v>3391</v>
      </c>
      <c r="C1701" s="13"/>
      <c r="D1701" s="12" t="s">
        <v>3392</v>
      </c>
      <c r="E1701" t="str">
        <f t="shared" si="26"/>
        <v xml:space="preserve"> </v>
      </c>
    </row>
    <row r="1702" spans="1:5">
      <c r="A1702" s="7" t="s">
        <v>1888</v>
      </c>
      <c r="B1702" s="8" t="s">
        <v>3391</v>
      </c>
      <c r="C1702" s="9"/>
      <c r="D1702" s="8" t="s">
        <v>3392</v>
      </c>
      <c r="E1702" t="str">
        <f t="shared" si="26"/>
        <v xml:space="preserve"> </v>
      </c>
    </row>
    <row r="1703" spans="1:5">
      <c r="A1703" s="11" t="s">
        <v>1889</v>
      </c>
      <c r="B1703" s="12" t="s">
        <v>3391</v>
      </c>
      <c r="C1703" s="13"/>
      <c r="D1703" s="12" t="s">
        <v>3392</v>
      </c>
      <c r="E1703" t="str">
        <f t="shared" si="26"/>
        <v xml:space="preserve"> </v>
      </c>
    </row>
    <row r="1704" spans="1:5">
      <c r="A1704" s="7" t="s">
        <v>1890</v>
      </c>
      <c r="B1704" s="8" t="s">
        <v>3391</v>
      </c>
      <c r="C1704" s="9"/>
      <c r="D1704" s="8" t="s">
        <v>3392</v>
      </c>
      <c r="E1704" t="str">
        <f t="shared" si="26"/>
        <v xml:space="preserve"> </v>
      </c>
    </row>
    <row r="1705" spans="1:5">
      <c r="A1705" s="11" t="s">
        <v>1891</v>
      </c>
      <c r="B1705" s="12" t="s">
        <v>3393</v>
      </c>
      <c r="C1705" s="13">
        <v>44286</v>
      </c>
      <c r="D1705" s="12" t="s">
        <v>3397</v>
      </c>
      <c r="E1705" t="str">
        <f t="shared" si="26"/>
        <v>Better Pay</v>
      </c>
    </row>
    <row r="1706" spans="1:5">
      <c r="A1706" s="7" t="s">
        <v>1892</v>
      </c>
      <c r="B1706" s="8" t="s">
        <v>3391</v>
      </c>
      <c r="C1706" s="9"/>
      <c r="D1706" s="8" t="s">
        <v>3392</v>
      </c>
      <c r="E1706" t="str">
        <f t="shared" si="26"/>
        <v xml:space="preserve"> </v>
      </c>
    </row>
    <row r="1707" spans="1:5">
      <c r="A1707" s="11" t="s">
        <v>1893</v>
      </c>
      <c r="B1707" s="12" t="s">
        <v>3391</v>
      </c>
      <c r="C1707" s="13"/>
      <c r="D1707" s="12" t="s">
        <v>3392</v>
      </c>
      <c r="E1707" t="str">
        <f t="shared" si="26"/>
        <v xml:space="preserve"> </v>
      </c>
    </row>
    <row r="1708" spans="1:5">
      <c r="A1708" s="7" t="s">
        <v>1894</v>
      </c>
      <c r="B1708" s="8" t="s">
        <v>3391</v>
      </c>
      <c r="C1708" s="9"/>
      <c r="D1708" s="8" t="s">
        <v>3392</v>
      </c>
      <c r="E1708" t="str">
        <f t="shared" si="26"/>
        <v xml:space="preserve"> </v>
      </c>
    </row>
    <row r="1709" spans="1:5">
      <c r="A1709" s="11" t="s">
        <v>1895</v>
      </c>
      <c r="B1709" s="12" t="s">
        <v>3391</v>
      </c>
      <c r="C1709" s="13"/>
      <c r="D1709" s="12" t="s">
        <v>3392</v>
      </c>
      <c r="E1709" t="str">
        <f t="shared" si="26"/>
        <v xml:space="preserve"> </v>
      </c>
    </row>
    <row r="1710" spans="1:5">
      <c r="A1710" s="7" t="s">
        <v>1896</v>
      </c>
      <c r="B1710" s="8" t="s">
        <v>3391</v>
      </c>
      <c r="C1710" s="9"/>
      <c r="D1710" s="8" t="s">
        <v>3392</v>
      </c>
      <c r="E1710" t="str">
        <f t="shared" si="26"/>
        <v xml:space="preserve"> </v>
      </c>
    </row>
    <row r="1711" spans="1:5">
      <c r="A1711" s="11" t="s">
        <v>1897</v>
      </c>
      <c r="B1711" s="12" t="s">
        <v>3391</v>
      </c>
      <c r="C1711" s="13"/>
      <c r="D1711" s="12" t="s">
        <v>3392</v>
      </c>
      <c r="E1711" t="str">
        <f t="shared" si="26"/>
        <v xml:space="preserve"> </v>
      </c>
    </row>
    <row r="1712" spans="1:5">
      <c r="A1712" s="7" t="s">
        <v>1898</v>
      </c>
      <c r="B1712" s="8" t="s">
        <v>3391</v>
      </c>
      <c r="C1712" s="9"/>
      <c r="D1712" s="8" t="s">
        <v>3392</v>
      </c>
      <c r="E1712" t="str">
        <f t="shared" si="26"/>
        <v xml:space="preserve"> </v>
      </c>
    </row>
    <row r="1713" spans="1:5">
      <c r="A1713" s="11" t="s">
        <v>1899</v>
      </c>
      <c r="B1713" s="12" t="s">
        <v>3391</v>
      </c>
      <c r="C1713" s="13"/>
      <c r="D1713" s="12" t="s">
        <v>3392</v>
      </c>
      <c r="E1713" t="str">
        <f t="shared" si="26"/>
        <v xml:space="preserve"> </v>
      </c>
    </row>
    <row r="1714" spans="1:5">
      <c r="A1714" s="7" t="s">
        <v>1900</v>
      </c>
      <c r="B1714" s="8" t="s">
        <v>3393</v>
      </c>
      <c r="C1714" s="9">
        <v>45211</v>
      </c>
      <c r="D1714" s="8" t="s">
        <v>3394</v>
      </c>
      <c r="E1714" t="str">
        <f t="shared" si="26"/>
        <v>Career Stagnation</v>
      </c>
    </row>
    <row r="1715" spans="1:5">
      <c r="A1715" s="11" t="s">
        <v>1901</v>
      </c>
      <c r="B1715" s="12" t="s">
        <v>3391</v>
      </c>
      <c r="C1715" s="13"/>
      <c r="D1715" s="12" t="s">
        <v>3392</v>
      </c>
      <c r="E1715" t="str">
        <f t="shared" si="26"/>
        <v xml:space="preserve"> </v>
      </c>
    </row>
    <row r="1716" spans="1:5">
      <c r="A1716" s="7" t="s">
        <v>1902</v>
      </c>
      <c r="B1716" s="8" t="s">
        <v>3393</v>
      </c>
      <c r="C1716" s="9">
        <v>45562</v>
      </c>
      <c r="D1716" s="8" t="s">
        <v>3394</v>
      </c>
      <c r="E1716" t="str">
        <f t="shared" si="26"/>
        <v>Career Stagnation</v>
      </c>
    </row>
    <row r="1717" spans="1:5">
      <c r="A1717" s="11" t="s">
        <v>1903</v>
      </c>
      <c r="B1717" s="12" t="s">
        <v>3393</v>
      </c>
      <c r="C1717" s="13">
        <v>44639</v>
      </c>
      <c r="D1717" s="12" t="s">
        <v>3395</v>
      </c>
      <c r="E1717" t="str">
        <f t="shared" si="26"/>
        <v>Work-Life Balance</v>
      </c>
    </row>
    <row r="1718" spans="1:5">
      <c r="A1718" s="7" t="s">
        <v>1904</v>
      </c>
      <c r="B1718" s="8" t="s">
        <v>3391</v>
      </c>
      <c r="C1718" s="9"/>
      <c r="D1718" s="8" t="s">
        <v>3392</v>
      </c>
      <c r="E1718" t="str">
        <f t="shared" si="26"/>
        <v xml:space="preserve"> </v>
      </c>
    </row>
    <row r="1719" spans="1:5">
      <c r="A1719" s="11" t="s">
        <v>1905</v>
      </c>
      <c r="B1719" s="12" t="s">
        <v>3391</v>
      </c>
      <c r="C1719" s="13"/>
      <c r="D1719" s="12" t="s">
        <v>3392</v>
      </c>
      <c r="E1719" t="str">
        <f t="shared" si="26"/>
        <v xml:space="preserve"> </v>
      </c>
    </row>
    <row r="1720" spans="1:5">
      <c r="A1720" s="7" t="s">
        <v>1906</v>
      </c>
      <c r="B1720" s="8" t="s">
        <v>3391</v>
      </c>
      <c r="C1720" s="9"/>
      <c r="D1720" s="8" t="s">
        <v>3392</v>
      </c>
      <c r="E1720" t="str">
        <f t="shared" si="26"/>
        <v xml:space="preserve"> </v>
      </c>
    </row>
    <row r="1721" spans="1:5">
      <c r="A1721" s="11" t="s">
        <v>1907</v>
      </c>
      <c r="B1721" s="12" t="s">
        <v>3393</v>
      </c>
      <c r="C1721" s="13">
        <v>44918</v>
      </c>
      <c r="D1721" s="12" t="s">
        <v>3394</v>
      </c>
      <c r="E1721" t="str">
        <f t="shared" si="26"/>
        <v>Career Stagnation</v>
      </c>
    </row>
    <row r="1722" spans="1:5">
      <c r="A1722" s="7" t="s">
        <v>1908</v>
      </c>
      <c r="B1722" s="8" t="s">
        <v>3391</v>
      </c>
      <c r="C1722" s="9"/>
      <c r="D1722" s="8" t="s">
        <v>3392</v>
      </c>
      <c r="E1722" t="str">
        <f t="shared" si="26"/>
        <v xml:space="preserve"> </v>
      </c>
    </row>
    <row r="1723" spans="1:5">
      <c r="A1723" s="11" t="s">
        <v>1909</v>
      </c>
      <c r="B1723" s="12" t="s">
        <v>3391</v>
      </c>
      <c r="C1723" s="13"/>
      <c r="D1723" s="12" t="s">
        <v>3392</v>
      </c>
      <c r="E1723" t="str">
        <f t="shared" si="26"/>
        <v xml:space="preserve"> </v>
      </c>
    </row>
    <row r="1724" spans="1:5">
      <c r="A1724" s="7" t="s">
        <v>1910</v>
      </c>
      <c r="B1724" s="8" t="s">
        <v>3393</v>
      </c>
      <c r="C1724" s="9">
        <v>44787</v>
      </c>
      <c r="D1724" s="8" t="s">
        <v>3397</v>
      </c>
      <c r="E1724" t="str">
        <f t="shared" si="26"/>
        <v>Better Pay</v>
      </c>
    </row>
    <row r="1725" spans="1:5">
      <c r="A1725" s="11" t="s">
        <v>1911</v>
      </c>
      <c r="B1725" s="12" t="s">
        <v>3391</v>
      </c>
      <c r="C1725" s="13"/>
      <c r="D1725" s="12" t="s">
        <v>3392</v>
      </c>
      <c r="E1725" t="str">
        <f t="shared" si="26"/>
        <v xml:space="preserve"> </v>
      </c>
    </row>
    <row r="1726" spans="1:5">
      <c r="A1726" s="7" t="s">
        <v>1912</v>
      </c>
      <c r="B1726" s="8" t="s">
        <v>3391</v>
      </c>
      <c r="C1726" s="9"/>
      <c r="D1726" s="8" t="s">
        <v>3392</v>
      </c>
      <c r="E1726" t="str">
        <f t="shared" si="26"/>
        <v xml:space="preserve"> </v>
      </c>
    </row>
    <row r="1727" spans="1:5">
      <c r="A1727" s="11" t="s">
        <v>1913</v>
      </c>
      <c r="B1727" s="12" t="s">
        <v>3391</v>
      </c>
      <c r="C1727" s="13"/>
      <c r="D1727" s="12" t="s">
        <v>3392</v>
      </c>
      <c r="E1727" t="str">
        <f t="shared" si="26"/>
        <v xml:space="preserve"> </v>
      </c>
    </row>
    <row r="1728" spans="1:5">
      <c r="A1728" s="7" t="s">
        <v>1914</v>
      </c>
      <c r="B1728" s="8" t="s">
        <v>3391</v>
      </c>
      <c r="C1728" s="9"/>
      <c r="D1728" s="8" t="s">
        <v>3392</v>
      </c>
      <c r="E1728" t="str">
        <f t="shared" si="26"/>
        <v xml:space="preserve"> </v>
      </c>
    </row>
    <row r="1729" spans="1:5">
      <c r="A1729" s="11" t="s">
        <v>1915</v>
      </c>
      <c r="B1729" s="12" t="s">
        <v>3393</v>
      </c>
      <c r="C1729" s="13">
        <v>46162</v>
      </c>
      <c r="D1729" s="12" t="s">
        <v>3397</v>
      </c>
      <c r="E1729" t="str">
        <f t="shared" si="26"/>
        <v>Better Pay</v>
      </c>
    </row>
    <row r="1730" spans="1:5">
      <c r="A1730" s="7" t="s">
        <v>1916</v>
      </c>
      <c r="B1730" s="8" t="s">
        <v>3391</v>
      </c>
      <c r="C1730" s="9"/>
      <c r="D1730" s="8" t="s">
        <v>3392</v>
      </c>
      <c r="E1730" t="str">
        <f t="shared" si="26"/>
        <v xml:space="preserve"> </v>
      </c>
    </row>
    <row r="1731" spans="1:5">
      <c r="A1731" s="11" t="s">
        <v>1917</v>
      </c>
      <c r="B1731" s="12" t="s">
        <v>3393</v>
      </c>
      <c r="C1731" s="13">
        <v>45832</v>
      </c>
      <c r="D1731" s="12" t="s">
        <v>3395</v>
      </c>
      <c r="E1731" t="str">
        <f t="shared" ref="E1731:E1794" si="27">IF(B1731="No"," ",IF(AND(B1731="Yes",D1731=" "),"Not Recorded",D1731))</f>
        <v>Work-Life Balance</v>
      </c>
    </row>
    <row r="1732" spans="1:5">
      <c r="A1732" s="7" t="s">
        <v>1918</v>
      </c>
      <c r="B1732" s="8" t="s">
        <v>3391</v>
      </c>
      <c r="C1732" s="9"/>
      <c r="D1732" s="8" t="s">
        <v>3392</v>
      </c>
      <c r="E1732" t="str">
        <f t="shared" si="27"/>
        <v xml:space="preserve"> </v>
      </c>
    </row>
    <row r="1733" spans="1:5">
      <c r="A1733" s="11" t="s">
        <v>1919</v>
      </c>
      <c r="B1733" s="12" t="s">
        <v>3391</v>
      </c>
      <c r="C1733" s="13"/>
      <c r="D1733" s="12" t="s">
        <v>3392</v>
      </c>
      <c r="E1733" t="str">
        <f t="shared" si="27"/>
        <v xml:space="preserve"> </v>
      </c>
    </row>
    <row r="1734" spans="1:5">
      <c r="A1734" s="7" t="s">
        <v>1920</v>
      </c>
      <c r="B1734" s="8" t="s">
        <v>3391</v>
      </c>
      <c r="C1734" s="9"/>
      <c r="D1734" s="8" t="s">
        <v>3392</v>
      </c>
      <c r="E1734" t="str">
        <f t="shared" si="27"/>
        <v xml:space="preserve"> </v>
      </c>
    </row>
    <row r="1735" spans="1:5">
      <c r="A1735" s="11" t="s">
        <v>1921</v>
      </c>
      <c r="B1735" s="12" t="s">
        <v>3391</v>
      </c>
      <c r="C1735" s="13"/>
      <c r="D1735" s="12" t="s">
        <v>3392</v>
      </c>
      <c r="E1735" t="str">
        <f t="shared" si="27"/>
        <v xml:space="preserve"> </v>
      </c>
    </row>
    <row r="1736" spans="1:5">
      <c r="A1736" s="7" t="s">
        <v>1922</v>
      </c>
      <c r="B1736" s="8" t="s">
        <v>3393</v>
      </c>
      <c r="C1736" s="9">
        <v>45722</v>
      </c>
      <c r="D1736" s="8" t="s">
        <v>3397</v>
      </c>
      <c r="E1736" t="str">
        <f t="shared" si="27"/>
        <v>Better Pay</v>
      </c>
    </row>
    <row r="1737" spans="1:5">
      <c r="A1737" s="11" t="s">
        <v>1923</v>
      </c>
      <c r="B1737" s="12" t="s">
        <v>3391</v>
      </c>
      <c r="C1737" s="13"/>
      <c r="D1737" s="12" t="s">
        <v>3392</v>
      </c>
      <c r="E1737" t="str">
        <f t="shared" si="27"/>
        <v xml:space="preserve"> </v>
      </c>
    </row>
    <row r="1738" spans="1:5">
      <c r="A1738" s="7" t="s">
        <v>1924</v>
      </c>
      <c r="B1738" s="8" t="s">
        <v>3391</v>
      </c>
      <c r="C1738" s="9"/>
      <c r="D1738" s="8" t="s">
        <v>3392</v>
      </c>
      <c r="E1738" t="str">
        <f t="shared" si="27"/>
        <v xml:space="preserve"> </v>
      </c>
    </row>
    <row r="1739" spans="1:5">
      <c r="A1739" s="11" t="s">
        <v>1925</v>
      </c>
      <c r="B1739" s="12" t="s">
        <v>3393</v>
      </c>
      <c r="C1739" s="13">
        <v>45603</v>
      </c>
      <c r="D1739" s="12" t="s">
        <v>3397</v>
      </c>
      <c r="E1739" t="str">
        <f t="shared" si="27"/>
        <v>Better Pay</v>
      </c>
    </row>
    <row r="1740" spans="1:5">
      <c r="A1740" s="7" t="s">
        <v>1926</v>
      </c>
      <c r="B1740" s="8" t="s">
        <v>3393</v>
      </c>
      <c r="C1740" s="9">
        <v>45255</v>
      </c>
      <c r="D1740" s="8" t="s">
        <v>3395</v>
      </c>
      <c r="E1740" t="str">
        <f t="shared" si="27"/>
        <v>Work-Life Balance</v>
      </c>
    </row>
    <row r="1741" spans="1:5">
      <c r="A1741" s="11" t="s">
        <v>1927</v>
      </c>
      <c r="B1741" s="12" t="s">
        <v>3393</v>
      </c>
      <c r="C1741" s="13">
        <v>44674</v>
      </c>
      <c r="D1741" s="12" t="s">
        <v>3396</v>
      </c>
      <c r="E1741" t="str">
        <f t="shared" si="27"/>
        <v>Manager Issues</v>
      </c>
    </row>
    <row r="1742" spans="1:5">
      <c r="A1742" s="7" t="s">
        <v>1928</v>
      </c>
      <c r="B1742" s="8" t="s">
        <v>3391</v>
      </c>
      <c r="C1742" s="9"/>
      <c r="D1742" s="8" t="s">
        <v>3392</v>
      </c>
      <c r="E1742" t="str">
        <f t="shared" si="27"/>
        <v xml:space="preserve"> </v>
      </c>
    </row>
    <row r="1743" spans="1:5">
      <c r="A1743" s="11" t="s">
        <v>1929</v>
      </c>
      <c r="B1743" s="12" t="s">
        <v>3391</v>
      </c>
      <c r="C1743" s="13"/>
      <c r="D1743" s="12" t="s">
        <v>3392</v>
      </c>
      <c r="E1743" t="str">
        <f t="shared" si="27"/>
        <v xml:space="preserve"> </v>
      </c>
    </row>
    <row r="1744" spans="1:5">
      <c r="A1744" s="7" t="s">
        <v>1930</v>
      </c>
      <c r="B1744" s="8" t="s">
        <v>3391</v>
      </c>
      <c r="C1744" s="9"/>
      <c r="D1744" s="8" t="s">
        <v>3392</v>
      </c>
      <c r="E1744" t="str">
        <f t="shared" si="27"/>
        <v xml:space="preserve"> </v>
      </c>
    </row>
    <row r="1745" spans="1:5">
      <c r="A1745" s="11" t="s">
        <v>1931</v>
      </c>
      <c r="B1745" s="12" t="s">
        <v>3391</v>
      </c>
      <c r="C1745" s="13"/>
      <c r="D1745" s="12" t="s">
        <v>3392</v>
      </c>
      <c r="E1745" t="str">
        <f t="shared" si="27"/>
        <v xml:space="preserve"> </v>
      </c>
    </row>
    <row r="1746" spans="1:5">
      <c r="A1746" s="7" t="s">
        <v>1932</v>
      </c>
      <c r="B1746" s="8" t="s">
        <v>3391</v>
      </c>
      <c r="C1746" s="9"/>
      <c r="D1746" s="8" t="s">
        <v>3392</v>
      </c>
      <c r="E1746" t="str">
        <f t="shared" si="27"/>
        <v xml:space="preserve"> </v>
      </c>
    </row>
    <row r="1747" spans="1:5">
      <c r="A1747" s="11" t="s">
        <v>1933</v>
      </c>
      <c r="B1747" s="12" t="s">
        <v>3393</v>
      </c>
      <c r="C1747" s="13">
        <v>45834</v>
      </c>
      <c r="D1747" s="12" t="s">
        <v>3394</v>
      </c>
      <c r="E1747" t="str">
        <f t="shared" si="27"/>
        <v>Career Stagnation</v>
      </c>
    </row>
    <row r="1748" spans="1:5">
      <c r="A1748" s="7" t="s">
        <v>1934</v>
      </c>
      <c r="B1748" s="8" t="s">
        <v>3393</v>
      </c>
      <c r="C1748" s="9">
        <v>44923</v>
      </c>
      <c r="D1748" s="8" t="s">
        <v>3397</v>
      </c>
      <c r="E1748" t="str">
        <f t="shared" si="27"/>
        <v>Better Pay</v>
      </c>
    </row>
    <row r="1749" spans="1:5">
      <c r="A1749" s="11" t="s">
        <v>1935</v>
      </c>
      <c r="B1749" s="12" t="s">
        <v>3391</v>
      </c>
      <c r="C1749" s="13"/>
      <c r="D1749" s="12" t="s">
        <v>3392</v>
      </c>
      <c r="E1749" t="str">
        <f t="shared" si="27"/>
        <v xml:space="preserve"> </v>
      </c>
    </row>
    <row r="1750" spans="1:5">
      <c r="A1750" s="7" t="s">
        <v>1936</v>
      </c>
      <c r="B1750" s="8" t="s">
        <v>3393</v>
      </c>
      <c r="C1750" s="9">
        <v>44924</v>
      </c>
      <c r="D1750" s="8" t="s">
        <v>3397</v>
      </c>
      <c r="E1750" t="str">
        <f t="shared" si="27"/>
        <v>Better Pay</v>
      </c>
    </row>
    <row r="1751" spans="1:5">
      <c r="A1751" s="11" t="s">
        <v>1937</v>
      </c>
      <c r="B1751" s="12" t="s">
        <v>3393</v>
      </c>
      <c r="C1751" s="13">
        <v>45177</v>
      </c>
      <c r="D1751" s="12" t="s">
        <v>3394</v>
      </c>
      <c r="E1751" t="str">
        <f t="shared" si="27"/>
        <v>Career Stagnation</v>
      </c>
    </row>
    <row r="1752" spans="1:5">
      <c r="A1752" s="7" t="s">
        <v>1938</v>
      </c>
      <c r="B1752" s="8" t="s">
        <v>3391</v>
      </c>
      <c r="C1752" s="9"/>
      <c r="D1752" s="8" t="s">
        <v>3392</v>
      </c>
      <c r="E1752" t="str">
        <f t="shared" si="27"/>
        <v xml:space="preserve"> </v>
      </c>
    </row>
    <row r="1753" spans="1:5">
      <c r="A1753" s="11" t="s">
        <v>1939</v>
      </c>
      <c r="B1753" s="12" t="s">
        <v>3391</v>
      </c>
      <c r="C1753" s="13"/>
      <c r="D1753" s="12" t="s">
        <v>3392</v>
      </c>
      <c r="E1753" t="str">
        <f t="shared" si="27"/>
        <v xml:space="preserve"> </v>
      </c>
    </row>
    <row r="1754" spans="1:5">
      <c r="A1754" s="7" t="s">
        <v>1940</v>
      </c>
      <c r="B1754" s="8" t="s">
        <v>3391</v>
      </c>
      <c r="C1754" s="9"/>
      <c r="D1754" s="8" t="s">
        <v>3392</v>
      </c>
      <c r="E1754" t="str">
        <f t="shared" si="27"/>
        <v xml:space="preserve"> </v>
      </c>
    </row>
    <row r="1755" spans="1:5">
      <c r="A1755" s="11" t="s">
        <v>1941</v>
      </c>
      <c r="B1755" s="12" t="s">
        <v>3391</v>
      </c>
      <c r="C1755" s="13"/>
      <c r="D1755" s="12" t="s">
        <v>3392</v>
      </c>
      <c r="E1755" t="str">
        <f t="shared" si="27"/>
        <v xml:space="preserve"> </v>
      </c>
    </row>
    <row r="1756" spans="1:5">
      <c r="A1756" s="7" t="s">
        <v>1942</v>
      </c>
      <c r="B1756" s="8" t="s">
        <v>3393</v>
      </c>
      <c r="C1756" s="9">
        <v>45767</v>
      </c>
      <c r="D1756" s="8" t="s">
        <v>3395</v>
      </c>
      <c r="E1756" t="str">
        <f t="shared" si="27"/>
        <v>Work-Life Balance</v>
      </c>
    </row>
    <row r="1757" spans="1:5">
      <c r="A1757" s="11" t="s">
        <v>1943</v>
      </c>
      <c r="B1757" s="12" t="s">
        <v>3391</v>
      </c>
      <c r="C1757" s="13"/>
      <c r="D1757" s="12" t="s">
        <v>3392</v>
      </c>
      <c r="E1757" t="str">
        <f t="shared" si="27"/>
        <v xml:space="preserve"> </v>
      </c>
    </row>
    <row r="1758" spans="1:5">
      <c r="A1758" s="7" t="s">
        <v>1944</v>
      </c>
      <c r="B1758" s="8" t="s">
        <v>3391</v>
      </c>
      <c r="C1758" s="9"/>
      <c r="D1758" s="8" t="s">
        <v>3392</v>
      </c>
      <c r="E1758" t="str">
        <f t="shared" si="27"/>
        <v xml:space="preserve"> </v>
      </c>
    </row>
    <row r="1759" spans="1:5">
      <c r="A1759" s="11" t="s">
        <v>1945</v>
      </c>
      <c r="B1759" s="12" t="s">
        <v>3391</v>
      </c>
      <c r="C1759" s="13"/>
      <c r="D1759" s="12" t="s">
        <v>3392</v>
      </c>
      <c r="E1759" t="str">
        <f t="shared" si="27"/>
        <v xml:space="preserve"> </v>
      </c>
    </row>
    <row r="1760" spans="1:5">
      <c r="A1760" s="7" t="s">
        <v>1946</v>
      </c>
      <c r="B1760" s="8" t="s">
        <v>3391</v>
      </c>
      <c r="C1760" s="9"/>
      <c r="D1760" s="8" t="s">
        <v>3392</v>
      </c>
      <c r="E1760" t="str">
        <f t="shared" si="27"/>
        <v xml:space="preserve"> </v>
      </c>
    </row>
    <row r="1761" spans="1:5">
      <c r="A1761" s="11" t="s">
        <v>1947</v>
      </c>
      <c r="B1761" s="12" t="s">
        <v>3393</v>
      </c>
      <c r="C1761" s="13">
        <v>45275</v>
      </c>
      <c r="D1761" s="12" t="s">
        <v>3395</v>
      </c>
      <c r="E1761" t="str">
        <f t="shared" si="27"/>
        <v>Work-Life Balance</v>
      </c>
    </row>
    <row r="1762" spans="1:5">
      <c r="A1762" s="7" t="s">
        <v>1948</v>
      </c>
      <c r="B1762" s="8" t="s">
        <v>3393</v>
      </c>
      <c r="C1762" s="9">
        <v>43537</v>
      </c>
      <c r="D1762" s="8" t="s">
        <v>3396</v>
      </c>
      <c r="E1762" t="str">
        <f t="shared" si="27"/>
        <v>Manager Issues</v>
      </c>
    </row>
    <row r="1763" spans="1:5">
      <c r="A1763" s="11" t="s">
        <v>1949</v>
      </c>
      <c r="B1763" s="12" t="s">
        <v>3391</v>
      </c>
      <c r="C1763" s="13"/>
      <c r="D1763" s="12" t="s">
        <v>3392</v>
      </c>
      <c r="E1763" t="str">
        <f t="shared" si="27"/>
        <v xml:space="preserve"> </v>
      </c>
    </row>
    <row r="1764" spans="1:5">
      <c r="A1764" s="7" t="s">
        <v>1950</v>
      </c>
      <c r="B1764" s="8" t="s">
        <v>3391</v>
      </c>
      <c r="C1764" s="9"/>
      <c r="D1764" s="8" t="s">
        <v>3392</v>
      </c>
      <c r="E1764" t="str">
        <f t="shared" si="27"/>
        <v xml:space="preserve"> </v>
      </c>
    </row>
    <row r="1765" spans="1:5">
      <c r="A1765" s="11" t="s">
        <v>1951</v>
      </c>
      <c r="B1765" s="12" t="s">
        <v>3391</v>
      </c>
      <c r="C1765" s="13"/>
      <c r="D1765" s="12" t="s">
        <v>3392</v>
      </c>
      <c r="E1765" t="str">
        <f t="shared" si="27"/>
        <v xml:space="preserve"> </v>
      </c>
    </row>
    <row r="1766" spans="1:5">
      <c r="A1766" s="7" t="s">
        <v>1952</v>
      </c>
      <c r="B1766" s="8" t="s">
        <v>3391</v>
      </c>
      <c r="C1766" s="9"/>
      <c r="D1766" s="8" t="s">
        <v>3392</v>
      </c>
      <c r="E1766" t="str">
        <f t="shared" si="27"/>
        <v xml:space="preserve"> </v>
      </c>
    </row>
    <row r="1767" spans="1:5">
      <c r="A1767" s="11" t="s">
        <v>1953</v>
      </c>
      <c r="B1767" s="12" t="s">
        <v>3391</v>
      </c>
      <c r="C1767" s="13"/>
      <c r="D1767" s="12" t="s">
        <v>3392</v>
      </c>
      <c r="E1767" t="str">
        <f t="shared" si="27"/>
        <v xml:space="preserve"> </v>
      </c>
    </row>
    <row r="1768" spans="1:5">
      <c r="A1768" s="7" t="s">
        <v>1954</v>
      </c>
      <c r="B1768" s="8" t="s">
        <v>3391</v>
      </c>
      <c r="C1768" s="9"/>
      <c r="D1768" s="8" t="s">
        <v>3392</v>
      </c>
      <c r="E1768" t="str">
        <f t="shared" si="27"/>
        <v xml:space="preserve"> </v>
      </c>
    </row>
    <row r="1769" spans="1:5">
      <c r="A1769" s="11" t="s">
        <v>1955</v>
      </c>
      <c r="B1769" s="12" t="s">
        <v>3391</v>
      </c>
      <c r="C1769" s="13"/>
      <c r="D1769" s="12" t="s">
        <v>3392</v>
      </c>
      <c r="E1769" t="str">
        <f t="shared" si="27"/>
        <v xml:space="preserve"> </v>
      </c>
    </row>
    <row r="1770" spans="1:5">
      <c r="A1770" s="7" t="s">
        <v>1956</v>
      </c>
      <c r="B1770" s="8" t="s">
        <v>3391</v>
      </c>
      <c r="C1770" s="9"/>
      <c r="D1770" s="8" t="s">
        <v>3392</v>
      </c>
      <c r="E1770" t="str">
        <f t="shared" si="27"/>
        <v xml:space="preserve"> </v>
      </c>
    </row>
    <row r="1771" spans="1:5">
      <c r="A1771" s="11" t="s">
        <v>1957</v>
      </c>
      <c r="B1771" s="12" t="s">
        <v>3391</v>
      </c>
      <c r="C1771" s="13"/>
      <c r="D1771" s="12" t="s">
        <v>3392</v>
      </c>
      <c r="E1771" t="str">
        <f t="shared" si="27"/>
        <v xml:space="preserve"> </v>
      </c>
    </row>
    <row r="1772" spans="1:5">
      <c r="A1772" s="7" t="s">
        <v>1958</v>
      </c>
      <c r="B1772" s="8" t="s">
        <v>3393</v>
      </c>
      <c r="C1772" s="9">
        <v>46217</v>
      </c>
      <c r="D1772" s="8" t="s">
        <v>3395</v>
      </c>
      <c r="E1772" t="str">
        <f t="shared" si="27"/>
        <v>Work-Life Balance</v>
      </c>
    </row>
    <row r="1773" spans="1:5">
      <c r="A1773" s="11" t="s">
        <v>1959</v>
      </c>
      <c r="B1773" s="12" t="s">
        <v>3391</v>
      </c>
      <c r="C1773" s="13"/>
      <c r="D1773" s="12" t="s">
        <v>3392</v>
      </c>
      <c r="E1773" t="str">
        <f t="shared" si="27"/>
        <v xml:space="preserve"> </v>
      </c>
    </row>
    <row r="1774" spans="1:5">
      <c r="A1774" s="7" t="s">
        <v>1960</v>
      </c>
      <c r="B1774" s="8" t="s">
        <v>3391</v>
      </c>
      <c r="C1774" s="9"/>
      <c r="D1774" s="8" t="s">
        <v>3392</v>
      </c>
      <c r="E1774" t="str">
        <f t="shared" si="27"/>
        <v xml:space="preserve"> </v>
      </c>
    </row>
    <row r="1775" spans="1:5">
      <c r="A1775" s="11" t="s">
        <v>1961</v>
      </c>
      <c r="B1775" s="12" t="s">
        <v>3393</v>
      </c>
      <c r="C1775" s="13">
        <v>45272</v>
      </c>
      <c r="D1775" s="12" t="s">
        <v>3396</v>
      </c>
      <c r="E1775" t="str">
        <f t="shared" si="27"/>
        <v>Manager Issues</v>
      </c>
    </row>
    <row r="1776" spans="1:5">
      <c r="A1776" s="7" t="s">
        <v>1962</v>
      </c>
      <c r="B1776" s="8" t="s">
        <v>3391</v>
      </c>
      <c r="C1776" s="9"/>
      <c r="D1776" s="8" t="s">
        <v>3392</v>
      </c>
      <c r="E1776" t="str">
        <f t="shared" si="27"/>
        <v xml:space="preserve"> </v>
      </c>
    </row>
    <row r="1777" spans="1:5">
      <c r="A1777" s="11" t="s">
        <v>1963</v>
      </c>
      <c r="B1777" s="12" t="s">
        <v>3393</v>
      </c>
      <c r="C1777" s="13">
        <v>45599</v>
      </c>
      <c r="D1777" s="12" t="s">
        <v>3395</v>
      </c>
      <c r="E1777" t="str">
        <f t="shared" si="27"/>
        <v>Work-Life Balance</v>
      </c>
    </row>
    <row r="1778" spans="1:5">
      <c r="A1778" s="7" t="s">
        <v>1964</v>
      </c>
      <c r="B1778" s="8" t="s">
        <v>3391</v>
      </c>
      <c r="C1778" s="9"/>
      <c r="D1778" s="8" t="s">
        <v>3392</v>
      </c>
      <c r="E1778" t="str">
        <f t="shared" si="27"/>
        <v xml:space="preserve"> </v>
      </c>
    </row>
    <row r="1779" spans="1:5">
      <c r="A1779" s="11" t="s">
        <v>1965</v>
      </c>
      <c r="B1779" s="12" t="s">
        <v>3391</v>
      </c>
      <c r="C1779" s="13"/>
      <c r="D1779" s="12" t="s">
        <v>3392</v>
      </c>
      <c r="E1779" t="str">
        <f t="shared" si="27"/>
        <v xml:space="preserve"> </v>
      </c>
    </row>
    <row r="1780" spans="1:5">
      <c r="A1780" s="7" t="s">
        <v>1966</v>
      </c>
      <c r="B1780" s="8" t="s">
        <v>3391</v>
      </c>
      <c r="C1780" s="9"/>
      <c r="D1780" s="8" t="s">
        <v>3392</v>
      </c>
      <c r="E1780" t="str">
        <f t="shared" si="27"/>
        <v xml:space="preserve"> </v>
      </c>
    </row>
    <row r="1781" spans="1:5">
      <c r="A1781" s="11" t="s">
        <v>1967</v>
      </c>
      <c r="B1781" s="12" t="s">
        <v>3393</v>
      </c>
      <c r="C1781" s="13">
        <v>45679</v>
      </c>
      <c r="D1781" s="12" t="s">
        <v>3394</v>
      </c>
      <c r="E1781" t="str">
        <f t="shared" si="27"/>
        <v>Career Stagnation</v>
      </c>
    </row>
    <row r="1782" spans="1:5">
      <c r="A1782" s="7" t="s">
        <v>1968</v>
      </c>
      <c r="B1782" s="8" t="s">
        <v>3393</v>
      </c>
      <c r="C1782" s="9">
        <v>45139</v>
      </c>
      <c r="D1782" s="8" t="s">
        <v>3394</v>
      </c>
      <c r="E1782" t="str">
        <f t="shared" si="27"/>
        <v>Career Stagnation</v>
      </c>
    </row>
    <row r="1783" spans="1:5">
      <c r="A1783" s="11" t="s">
        <v>1969</v>
      </c>
      <c r="B1783" s="12" t="s">
        <v>3391</v>
      </c>
      <c r="C1783" s="13"/>
      <c r="D1783" s="12" t="s">
        <v>3392</v>
      </c>
      <c r="E1783" t="str">
        <f t="shared" si="27"/>
        <v xml:space="preserve"> </v>
      </c>
    </row>
    <row r="1784" spans="1:5">
      <c r="A1784" s="7" t="s">
        <v>1970</v>
      </c>
      <c r="B1784" s="8" t="s">
        <v>3391</v>
      </c>
      <c r="C1784" s="9"/>
      <c r="D1784" s="8" t="s">
        <v>3392</v>
      </c>
      <c r="E1784" t="str">
        <f t="shared" si="27"/>
        <v xml:space="preserve"> </v>
      </c>
    </row>
    <row r="1785" spans="1:5">
      <c r="A1785" s="11" t="s">
        <v>1971</v>
      </c>
      <c r="B1785" s="12" t="s">
        <v>3391</v>
      </c>
      <c r="C1785" s="13"/>
      <c r="D1785" s="12" t="s">
        <v>3392</v>
      </c>
      <c r="E1785" t="str">
        <f t="shared" si="27"/>
        <v xml:space="preserve"> </v>
      </c>
    </row>
    <row r="1786" spans="1:5">
      <c r="A1786" s="7" t="s">
        <v>1972</v>
      </c>
      <c r="B1786" s="8" t="s">
        <v>3393</v>
      </c>
      <c r="C1786" s="9">
        <v>44485</v>
      </c>
      <c r="D1786" s="8" t="s">
        <v>3394</v>
      </c>
      <c r="E1786" t="str">
        <f t="shared" si="27"/>
        <v>Career Stagnation</v>
      </c>
    </row>
    <row r="1787" spans="1:5">
      <c r="A1787" s="11" t="s">
        <v>1973</v>
      </c>
      <c r="B1787" s="12" t="s">
        <v>3391</v>
      </c>
      <c r="C1787" s="13"/>
      <c r="D1787" s="12" t="s">
        <v>3392</v>
      </c>
      <c r="E1787" t="str">
        <f t="shared" si="27"/>
        <v xml:space="preserve"> </v>
      </c>
    </row>
    <row r="1788" spans="1:5">
      <c r="A1788" s="7" t="s">
        <v>1974</v>
      </c>
      <c r="B1788" s="8" t="s">
        <v>3391</v>
      </c>
      <c r="C1788" s="9"/>
      <c r="D1788" s="8" t="s">
        <v>3392</v>
      </c>
      <c r="E1788" t="str">
        <f t="shared" si="27"/>
        <v xml:space="preserve"> </v>
      </c>
    </row>
    <row r="1789" spans="1:5">
      <c r="A1789" s="11" t="s">
        <v>1975</v>
      </c>
      <c r="B1789" s="12" t="s">
        <v>3391</v>
      </c>
      <c r="C1789" s="13"/>
      <c r="D1789" s="12" t="s">
        <v>3392</v>
      </c>
      <c r="E1789" t="str">
        <f t="shared" si="27"/>
        <v xml:space="preserve"> </v>
      </c>
    </row>
    <row r="1790" spans="1:5">
      <c r="A1790" s="7" t="s">
        <v>1976</v>
      </c>
      <c r="B1790" s="8" t="s">
        <v>3391</v>
      </c>
      <c r="C1790" s="9"/>
      <c r="D1790" s="8" t="s">
        <v>3392</v>
      </c>
      <c r="E1790" t="str">
        <f t="shared" si="27"/>
        <v xml:space="preserve"> </v>
      </c>
    </row>
    <row r="1791" spans="1:5">
      <c r="A1791" s="11" t="s">
        <v>1977</v>
      </c>
      <c r="B1791" s="12" t="s">
        <v>3391</v>
      </c>
      <c r="C1791" s="13"/>
      <c r="D1791" s="12" t="s">
        <v>3392</v>
      </c>
      <c r="E1791" t="str">
        <f t="shared" si="27"/>
        <v xml:space="preserve"> </v>
      </c>
    </row>
    <row r="1792" spans="1:5">
      <c r="A1792" s="7" t="s">
        <v>1978</v>
      </c>
      <c r="B1792" s="8" t="s">
        <v>3391</v>
      </c>
      <c r="C1792" s="9"/>
      <c r="D1792" s="8" t="s">
        <v>3392</v>
      </c>
      <c r="E1792" t="str">
        <f t="shared" si="27"/>
        <v xml:space="preserve"> </v>
      </c>
    </row>
    <row r="1793" spans="1:5">
      <c r="A1793" s="11" t="s">
        <v>1979</v>
      </c>
      <c r="B1793" s="12" t="s">
        <v>3391</v>
      </c>
      <c r="C1793" s="13"/>
      <c r="D1793" s="12" t="s">
        <v>3392</v>
      </c>
      <c r="E1793" t="str">
        <f t="shared" si="27"/>
        <v xml:space="preserve"> </v>
      </c>
    </row>
    <row r="1794" spans="1:5">
      <c r="A1794" s="7" t="s">
        <v>1980</v>
      </c>
      <c r="B1794" s="8" t="s">
        <v>3393</v>
      </c>
      <c r="C1794" s="9">
        <v>43866</v>
      </c>
      <c r="D1794" s="8" t="s">
        <v>3394</v>
      </c>
      <c r="E1794" t="str">
        <f t="shared" si="27"/>
        <v>Career Stagnation</v>
      </c>
    </row>
    <row r="1795" spans="1:5">
      <c r="A1795" s="11" t="s">
        <v>1981</v>
      </c>
      <c r="B1795" s="12" t="s">
        <v>3393</v>
      </c>
      <c r="C1795" s="13">
        <v>45757</v>
      </c>
      <c r="D1795" s="12" t="s">
        <v>3396</v>
      </c>
      <c r="E1795" t="str">
        <f t="shared" ref="E1795:E1858" si="28">IF(B1795="No"," ",IF(AND(B1795="Yes",D1795=" "),"Not Recorded",D1795))</f>
        <v>Manager Issues</v>
      </c>
    </row>
    <row r="1796" spans="1:5">
      <c r="A1796" s="7" t="s">
        <v>1982</v>
      </c>
      <c r="B1796" s="8" t="s">
        <v>3391</v>
      </c>
      <c r="C1796" s="9"/>
      <c r="D1796" s="8" t="s">
        <v>3392</v>
      </c>
      <c r="E1796" t="str">
        <f t="shared" si="28"/>
        <v xml:space="preserve"> </v>
      </c>
    </row>
    <row r="1797" spans="1:5">
      <c r="A1797" s="11" t="s">
        <v>1983</v>
      </c>
      <c r="B1797" s="12" t="s">
        <v>3391</v>
      </c>
      <c r="C1797" s="13"/>
      <c r="D1797" s="12" t="s">
        <v>3392</v>
      </c>
      <c r="E1797" t="str">
        <f t="shared" si="28"/>
        <v xml:space="preserve"> </v>
      </c>
    </row>
    <row r="1798" spans="1:5">
      <c r="A1798" s="7" t="s">
        <v>1984</v>
      </c>
      <c r="B1798" s="8" t="s">
        <v>3391</v>
      </c>
      <c r="C1798" s="9"/>
      <c r="D1798" s="8" t="s">
        <v>3392</v>
      </c>
      <c r="E1798" t="str">
        <f t="shared" si="28"/>
        <v xml:space="preserve"> </v>
      </c>
    </row>
    <row r="1799" spans="1:5">
      <c r="A1799" s="11" t="s">
        <v>1985</v>
      </c>
      <c r="B1799" s="12" t="s">
        <v>3391</v>
      </c>
      <c r="C1799" s="13"/>
      <c r="D1799" s="12" t="s">
        <v>3392</v>
      </c>
      <c r="E1799" t="str">
        <f t="shared" si="28"/>
        <v xml:space="preserve"> </v>
      </c>
    </row>
    <row r="1800" spans="1:5">
      <c r="A1800" s="7" t="s">
        <v>1986</v>
      </c>
      <c r="B1800" s="8" t="s">
        <v>3391</v>
      </c>
      <c r="C1800" s="9"/>
      <c r="D1800" s="8" t="s">
        <v>3392</v>
      </c>
      <c r="E1800" t="str">
        <f t="shared" si="28"/>
        <v xml:space="preserve"> </v>
      </c>
    </row>
    <row r="1801" spans="1:5">
      <c r="A1801" s="11" t="s">
        <v>1987</v>
      </c>
      <c r="B1801" s="12" t="s">
        <v>3391</v>
      </c>
      <c r="C1801" s="13"/>
      <c r="D1801" s="12" t="s">
        <v>3392</v>
      </c>
      <c r="E1801" t="str">
        <f t="shared" si="28"/>
        <v xml:space="preserve"> </v>
      </c>
    </row>
    <row r="1802" spans="1:5">
      <c r="A1802" s="7" t="s">
        <v>1988</v>
      </c>
      <c r="B1802" s="8" t="s">
        <v>3393</v>
      </c>
      <c r="C1802" s="9">
        <v>46399</v>
      </c>
      <c r="D1802" s="8" t="s">
        <v>3397</v>
      </c>
      <c r="E1802" t="str">
        <f t="shared" si="28"/>
        <v>Better Pay</v>
      </c>
    </row>
    <row r="1803" spans="1:5">
      <c r="A1803" s="11" t="s">
        <v>1989</v>
      </c>
      <c r="B1803" s="12" t="s">
        <v>3391</v>
      </c>
      <c r="C1803" s="13"/>
      <c r="D1803" s="12" t="s">
        <v>3392</v>
      </c>
      <c r="E1803" t="str">
        <f t="shared" si="28"/>
        <v xml:space="preserve"> </v>
      </c>
    </row>
    <row r="1804" spans="1:5">
      <c r="A1804" s="7" t="s">
        <v>1990</v>
      </c>
      <c r="B1804" s="8" t="s">
        <v>3391</v>
      </c>
      <c r="C1804" s="9"/>
      <c r="D1804" s="8" t="s">
        <v>3392</v>
      </c>
      <c r="E1804" t="str">
        <f t="shared" si="28"/>
        <v xml:space="preserve"> </v>
      </c>
    </row>
    <row r="1805" spans="1:5">
      <c r="A1805" s="11" t="s">
        <v>1991</v>
      </c>
      <c r="B1805" s="12" t="s">
        <v>3391</v>
      </c>
      <c r="C1805" s="13"/>
      <c r="D1805" s="12" t="s">
        <v>3392</v>
      </c>
      <c r="E1805" t="str">
        <f t="shared" si="28"/>
        <v xml:space="preserve"> </v>
      </c>
    </row>
    <row r="1806" spans="1:5">
      <c r="A1806" s="7" t="s">
        <v>1992</v>
      </c>
      <c r="B1806" s="8" t="s">
        <v>3393</v>
      </c>
      <c r="C1806" s="9">
        <v>45667</v>
      </c>
      <c r="D1806" s="8" t="s">
        <v>3396</v>
      </c>
      <c r="E1806" t="str">
        <f t="shared" si="28"/>
        <v>Manager Issues</v>
      </c>
    </row>
    <row r="1807" spans="1:5">
      <c r="A1807" s="11" t="s">
        <v>1993</v>
      </c>
      <c r="B1807" s="12" t="s">
        <v>3391</v>
      </c>
      <c r="C1807" s="13"/>
      <c r="D1807" s="12" t="s">
        <v>3392</v>
      </c>
      <c r="E1807" t="str">
        <f t="shared" si="28"/>
        <v xml:space="preserve"> </v>
      </c>
    </row>
    <row r="1808" spans="1:5">
      <c r="A1808" s="7" t="s">
        <v>1994</v>
      </c>
      <c r="B1808" s="8" t="s">
        <v>3393</v>
      </c>
      <c r="C1808" s="9">
        <v>44305</v>
      </c>
      <c r="D1808" s="8" t="s">
        <v>3396</v>
      </c>
      <c r="E1808" t="str">
        <f t="shared" si="28"/>
        <v>Manager Issues</v>
      </c>
    </row>
    <row r="1809" spans="1:5">
      <c r="A1809" s="11" t="s">
        <v>1995</v>
      </c>
      <c r="B1809" s="12" t="s">
        <v>3391</v>
      </c>
      <c r="C1809" s="13"/>
      <c r="D1809" s="12" t="s">
        <v>3392</v>
      </c>
      <c r="E1809" t="str">
        <f t="shared" si="28"/>
        <v xml:space="preserve"> </v>
      </c>
    </row>
    <row r="1810" spans="1:5">
      <c r="A1810" s="7" t="s">
        <v>1996</v>
      </c>
      <c r="B1810" s="8" t="s">
        <v>3393</v>
      </c>
      <c r="C1810" s="9">
        <v>44090</v>
      </c>
      <c r="D1810" s="8" t="s">
        <v>3395</v>
      </c>
      <c r="E1810" t="str">
        <f t="shared" si="28"/>
        <v>Work-Life Balance</v>
      </c>
    </row>
    <row r="1811" spans="1:5">
      <c r="A1811" s="11" t="s">
        <v>1997</v>
      </c>
      <c r="B1811" s="12" t="s">
        <v>3391</v>
      </c>
      <c r="C1811" s="13"/>
      <c r="D1811" s="12" t="s">
        <v>3392</v>
      </c>
      <c r="E1811" t="str">
        <f t="shared" si="28"/>
        <v xml:space="preserve"> </v>
      </c>
    </row>
    <row r="1812" spans="1:5">
      <c r="A1812" s="7" t="s">
        <v>1998</v>
      </c>
      <c r="B1812" s="8" t="s">
        <v>3393</v>
      </c>
      <c r="C1812" s="9">
        <v>43001</v>
      </c>
      <c r="D1812" s="8" t="s">
        <v>3396</v>
      </c>
      <c r="E1812" t="str">
        <f t="shared" si="28"/>
        <v>Manager Issues</v>
      </c>
    </row>
    <row r="1813" spans="1:5">
      <c r="A1813" s="11" t="s">
        <v>1999</v>
      </c>
      <c r="B1813" s="12" t="s">
        <v>3391</v>
      </c>
      <c r="C1813" s="13"/>
      <c r="D1813" s="12" t="s">
        <v>3392</v>
      </c>
      <c r="E1813" t="str">
        <f t="shared" si="28"/>
        <v xml:space="preserve"> </v>
      </c>
    </row>
    <row r="1814" spans="1:5">
      <c r="A1814" s="7" t="s">
        <v>2000</v>
      </c>
      <c r="B1814" s="8" t="s">
        <v>3391</v>
      </c>
      <c r="C1814" s="9"/>
      <c r="D1814" s="8" t="s">
        <v>3392</v>
      </c>
      <c r="E1814" t="str">
        <f t="shared" si="28"/>
        <v xml:space="preserve"> </v>
      </c>
    </row>
    <row r="1815" spans="1:5">
      <c r="A1815" s="11" t="s">
        <v>2001</v>
      </c>
      <c r="B1815" s="12" t="s">
        <v>3391</v>
      </c>
      <c r="C1815" s="13"/>
      <c r="D1815" s="12" t="s">
        <v>3392</v>
      </c>
      <c r="E1815" t="str">
        <f t="shared" si="28"/>
        <v xml:space="preserve"> </v>
      </c>
    </row>
    <row r="1816" spans="1:5">
      <c r="A1816" s="7" t="s">
        <v>2002</v>
      </c>
      <c r="B1816" s="8" t="s">
        <v>3391</v>
      </c>
      <c r="C1816" s="9"/>
      <c r="D1816" s="8" t="s">
        <v>3392</v>
      </c>
      <c r="E1816" t="str">
        <f t="shared" si="28"/>
        <v xml:space="preserve"> </v>
      </c>
    </row>
    <row r="1817" spans="1:5">
      <c r="A1817" s="11" t="s">
        <v>2003</v>
      </c>
      <c r="B1817" s="12" t="s">
        <v>3391</v>
      </c>
      <c r="C1817" s="13"/>
      <c r="D1817" s="12" t="s">
        <v>3392</v>
      </c>
      <c r="E1817" t="str">
        <f t="shared" si="28"/>
        <v xml:space="preserve"> </v>
      </c>
    </row>
    <row r="1818" spans="1:5">
      <c r="A1818" s="7" t="s">
        <v>2004</v>
      </c>
      <c r="B1818" s="8" t="s">
        <v>3393</v>
      </c>
      <c r="C1818" s="9">
        <v>43841</v>
      </c>
      <c r="D1818" s="8" t="s">
        <v>3397</v>
      </c>
      <c r="E1818" t="str">
        <f t="shared" si="28"/>
        <v>Better Pay</v>
      </c>
    </row>
    <row r="1819" spans="1:5">
      <c r="A1819" s="11" t="s">
        <v>2005</v>
      </c>
      <c r="B1819" s="12" t="s">
        <v>3391</v>
      </c>
      <c r="C1819" s="13"/>
      <c r="D1819" s="12" t="s">
        <v>3392</v>
      </c>
      <c r="E1819" t="str">
        <f t="shared" si="28"/>
        <v xml:space="preserve"> </v>
      </c>
    </row>
    <row r="1820" spans="1:5">
      <c r="A1820" s="7" t="s">
        <v>2006</v>
      </c>
      <c r="B1820" s="8" t="s">
        <v>3391</v>
      </c>
      <c r="C1820" s="9"/>
      <c r="D1820" s="8" t="s">
        <v>3392</v>
      </c>
      <c r="E1820" t="str">
        <f t="shared" si="28"/>
        <v xml:space="preserve"> </v>
      </c>
    </row>
    <row r="1821" spans="1:5">
      <c r="A1821" s="11" t="s">
        <v>2007</v>
      </c>
      <c r="B1821" s="12" t="s">
        <v>3391</v>
      </c>
      <c r="C1821" s="13"/>
      <c r="D1821" s="12" t="s">
        <v>3392</v>
      </c>
      <c r="E1821" t="str">
        <f t="shared" si="28"/>
        <v xml:space="preserve"> </v>
      </c>
    </row>
    <row r="1822" spans="1:5">
      <c r="A1822" s="7" t="s">
        <v>2008</v>
      </c>
      <c r="B1822" s="8" t="s">
        <v>3391</v>
      </c>
      <c r="C1822" s="9"/>
      <c r="D1822" s="8" t="s">
        <v>3392</v>
      </c>
      <c r="E1822" t="str">
        <f t="shared" si="28"/>
        <v xml:space="preserve"> </v>
      </c>
    </row>
    <row r="1823" spans="1:5">
      <c r="A1823" s="11" t="s">
        <v>2009</v>
      </c>
      <c r="B1823" s="12" t="s">
        <v>3393</v>
      </c>
      <c r="C1823" s="13">
        <v>45603</v>
      </c>
      <c r="D1823" s="12" t="s">
        <v>3394</v>
      </c>
      <c r="E1823" t="str">
        <f t="shared" si="28"/>
        <v>Career Stagnation</v>
      </c>
    </row>
    <row r="1824" spans="1:5">
      <c r="A1824" s="7" t="s">
        <v>2010</v>
      </c>
      <c r="B1824" s="8" t="s">
        <v>3391</v>
      </c>
      <c r="C1824" s="9"/>
      <c r="D1824" s="8" t="s">
        <v>3392</v>
      </c>
      <c r="E1824" t="str">
        <f t="shared" si="28"/>
        <v xml:space="preserve"> </v>
      </c>
    </row>
    <row r="1825" spans="1:5">
      <c r="A1825" s="11" t="s">
        <v>2011</v>
      </c>
      <c r="B1825" s="12" t="s">
        <v>3391</v>
      </c>
      <c r="C1825" s="13"/>
      <c r="D1825" s="12" t="s">
        <v>3392</v>
      </c>
      <c r="E1825" t="str">
        <f t="shared" si="28"/>
        <v xml:space="preserve"> </v>
      </c>
    </row>
    <row r="1826" spans="1:5">
      <c r="A1826" s="7" t="s">
        <v>2012</v>
      </c>
      <c r="B1826" s="8" t="s">
        <v>3391</v>
      </c>
      <c r="C1826" s="9"/>
      <c r="D1826" s="8" t="s">
        <v>3392</v>
      </c>
      <c r="E1826" t="str">
        <f t="shared" si="28"/>
        <v xml:space="preserve"> </v>
      </c>
    </row>
    <row r="1827" spans="1:5">
      <c r="A1827" s="11" t="s">
        <v>2013</v>
      </c>
      <c r="B1827" s="12" t="s">
        <v>3393</v>
      </c>
      <c r="C1827" s="13">
        <v>44762</v>
      </c>
      <c r="D1827" s="12" t="s">
        <v>3397</v>
      </c>
      <c r="E1827" t="str">
        <f t="shared" si="28"/>
        <v>Better Pay</v>
      </c>
    </row>
    <row r="1828" spans="1:5">
      <c r="A1828" s="7" t="s">
        <v>2014</v>
      </c>
      <c r="B1828" s="8" t="s">
        <v>3391</v>
      </c>
      <c r="C1828" s="9"/>
      <c r="D1828" s="8" t="s">
        <v>3392</v>
      </c>
      <c r="E1828" t="str">
        <f t="shared" si="28"/>
        <v xml:space="preserve"> </v>
      </c>
    </row>
    <row r="1829" spans="1:5">
      <c r="A1829" s="11" t="s">
        <v>2015</v>
      </c>
      <c r="B1829" s="12" t="s">
        <v>3391</v>
      </c>
      <c r="C1829" s="13"/>
      <c r="D1829" s="12" t="s">
        <v>3392</v>
      </c>
      <c r="E1829" t="str">
        <f t="shared" si="28"/>
        <v xml:space="preserve"> </v>
      </c>
    </row>
    <row r="1830" spans="1:5">
      <c r="A1830" s="7" t="s">
        <v>2016</v>
      </c>
      <c r="B1830" s="8" t="s">
        <v>3391</v>
      </c>
      <c r="C1830" s="9"/>
      <c r="D1830" s="8" t="s">
        <v>3392</v>
      </c>
      <c r="E1830" t="str">
        <f t="shared" si="28"/>
        <v xml:space="preserve"> </v>
      </c>
    </row>
    <row r="1831" spans="1:5">
      <c r="A1831" s="11" t="s">
        <v>2017</v>
      </c>
      <c r="B1831" s="12" t="s">
        <v>3391</v>
      </c>
      <c r="C1831" s="13"/>
      <c r="D1831" s="12" t="s">
        <v>3392</v>
      </c>
      <c r="E1831" t="str">
        <f t="shared" si="28"/>
        <v xml:space="preserve"> </v>
      </c>
    </row>
    <row r="1832" spans="1:5">
      <c r="A1832" s="7" t="s">
        <v>2018</v>
      </c>
      <c r="B1832" s="8" t="s">
        <v>3391</v>
      </c>
      <c r="C1832" s="9"/>
      <c r="D1832" s="8" t="s">
        <v>3392</v>
      </c>
      <c r="E1832" t="str">
        <f t="shared" si="28"/>
        <v xml:space="preserve"> </v>
      </c>
    </row>
    <row r="1833" spans="1:5">
      <c r="A1833" s="11" t="s">
        <v>2019</v>
      </c>
      <c r="B1833" s="12" t="s">
        <v>3391</v>
      </c>
      <c r="C1833" s="13"/>
      <c r="D1833" s="12" t="s">
        <v>3392</v>
      </c>
      <c r="E1833" t="str">
        <f t="shared" si="28"/>
        <v xml:space="preserve"> </v>
      </c>
    </row>
    <row r="1834" spans="1:5">
      <c r="A1834" s="7" t="s">
        <v>2020</v>
      </c>
      <c r="B1834" s="8" t="s">
        <v>3391</v>
      </c>
      <c r="C1834" s="9"/>
      <c r="D1834" s="8" t="s">
        <v>3392</v>
      </c>
      <c r="E1834" t="str">
        <f t="shared" si="28"/>
        <v xml:space="preserve"> </v>
      </c>
    </row>
    <row r="1835" spans="1:5">
      <c r="A1835" s="11" t="s">
        <v>2021</v>
      </c>
      <c r="B1835" s="12" t="s">
        <v>3391</v>
      </c>
      <c r="C1835" s="13"/>
      <c r="D1835" s="12" t="s">
        <v>3392</v>
      </c>
      <c r="E1835" t="str">
        <f t="shared" si="28"/>
        <v xml:space="preserve"> </v>
      </c>
    </row>
    <row r="1836" spans="1:5">
      <c r="A1836" s="7" t="s">
        <v>2022</v>
      </c>
      <c r="B1836" s="8" t="s">
        <v>3393</v>
      </c>
      <c r="C1836" s="9">
        <v>45079</v>
      </c>
      <c r="D1836" s="8" t="s">
        <v>3397</v>
      </c>
      <c r="E1836" t="str">
        <f t="shared" si="28"/>
        <v>Better Pay</v>
      </c>
    </row>
    <row r="1837" spans="1:5">
      <c r="A1837" s="11" t="s">
        <v>2023</v>
      </c>
      <c r="B1837" s="12" t="s">
        <v>3391</v>
      </c>
      <c r="C1837" s="13"/>
      <c r="D1837" s="12" t="s">
        <v>3392</v>
      </c>
      <c r="E1837" t="str">
        <f t="shared" si="28"/>
        <v xml:space="preserve"> </v>
      </c>
    </row>
    <row r="1838" spans="1:5">
      <c r="A1838" s="7" t="s">
        <v>2024</v>
      </c>
      <c r="B1838" s="8" t="s">
        <v>3391</v>
      </c>
      <c r="C1838" s="9"/>
      <c r="D1838" s="8" t="s">
        <v>3392</v>
      </c>
      <c r="E1838" t="str">
        <f t="shared" si="28"/>
        <v xml:space="preserve"> </v>
      </c>
    </row>
    <row r="1839" spans="1:5">
      <c r="A1839" s="11" t="s">
        <v>2025</v>
      </c>
      <c r="B1839" s="12" t="s">
        <v>3391</v>
      </c>
      <c r="C1839" s="13"/>
      <c r="D1839" s="12" t="s">
        <v>3392</v>
      </c>
      <c r="E1839" t="str">
        <f t="shared" si="28"/>
        <v xml:space="preserve"> </v>
      </c>
    </row>
    <row r="1840" spans="1:5">
      <c r="A1840" s="7" t="s">
        <v>2026</v>
      </c>
      <c r="B1840" s="8" t="s">
        <v>3391</v>
      </c>
      <c r="C1840" s="9"/>
      <c r="D1840" s="8" t="s">
        <v>3392</v>
      </c>
      <c r="E1840" t="str">
        <f t="shared" si="28"/>
        <v xml:space="preserve"> </v>
      </c>
    </row>
    <row r="1841" spans="1:5">
      <c r="A1841" s="11" t="s">
        <v>2027</v>
      </c>
      <c r="B1841" s="12" t="s">
        <v>3391</v>
      </c>
      <c r="C1841" s="13"/>
      <c r="D1841" s="12" t="s">
        <v>3392</v>
      </c>
      <c r="E1841" t="str">
        <f t="shared" si="28"/>
        <v xml:space="preserve"> </v>
      </c>
    </row>
    <row r="1842" spans="1:5">
      <c r="A1842" s="7" t="s">
        <v>2028</v>
      </c>
      <c r="B1842" s="8" t="s">
        <v>3391</v>
      </c>
      <c r="C1842" s="9"/>
      <c r="D1842" s="8" t="s">
        <v>3392</v>
      </c>
      <c r="E1842" t="str">
        <f t="shared" si="28"/>
        <v xml:space="preserve"> </v>
      </c>
    </row>
    <row r="1843" spans="1:5">
      <c r="A1843" s="11" t="s">
        <v>2029</v>
      </c>
      <c r="B1843" s="12" t="s">
        <v>3391</v>
      </c>
      <c r="C1843" s="13"/>
      <c r="D1843" s="12" t="s">
        <v>3392</v>
      </c>
      <c r="E1843" t="str">
        <f t="shared" si="28"/>
        <v xml:space="preserve"> </v>
      </c>
    </row>
    <row r="1844" spans="1:5">
      <c r="A1844" s="7" t="s">
        <v>2030</v>
      </c>
      <c r="B1844" s="8" t="s">
        <v>3393</v>
      </c>
      <c r="C1844" s="9">
        <v>44684</v>
      </c>
      <c r="D1844" s="8" t="s">
        <v>3397</v>
      </c>
      <c r="E1844" t="str">
        <f t="shared" si="28"/>
        <v>Better Pay</v>
      </c>
    </row>
    <row r="1845" spans="1:5">
      <c r="A1845" s="11" t="s">
        <v>2031</v>
      </c>
      <c r="B1845" s="12" t="s">
        <v>3391</v>
      </c>
      <c r="C1845" s="13"/>
      <c r="D1845" s="12" t="s">
        <v>3392</v>
      </c>
      <c r="E1845" t="str">
        <f t="shared" si="28"/>
        <v xml:space="preserve"> </v>
      </c>
    </row>
    <row r="1846" spans="1:5">
      <c r="A1846" s="7" t="s">
        <v>2032</v>
      </c>
      <c r="B1846" s="8" t="s">
        <v>3393</v>
      </c>
      <c r="C1846" s="9">
        <v>46117</v>
      </c>
      <c r="D1846" s="8" t="s">
        <v>3394</v>
      </c>
      <c r="E1846" t="str">
        <f t="shared" si="28"/>
        <v>Career Stagnation</v>
      </c>
    </row>
    <row r="1847" spans="1:5">
      <c r="A1847" s="11" t="s">
        <v>2033</v>
      </c>
      <c r="B1847" s="12" t="s">
        <v>3391</v>
      </c>
      <c r="C1847" s="13"/>
      <c r="D1847" s="12" t="s">
        <v>3392</v>
      </c>
      <c r="E1847" t="str">
        <f t="shared" si="28"/>
        <v xml:space="preserve"> </v>
      </c>
    </row>
    <row r="1848" spans="1:5">
      <c r="A1848" s="7" t="s">
        <v>2034</v>
      </c>
      <c r="B1848" s="8" t="s">
        <v>3391</v>
      </c>
      <c r="C1848" s="9"/>
      <c r="D1848" s="8" t="s">
        <v>3392</v>
      </c>
      <c r="E1848" t="str">
        <f t="shared" si="28"/>
        <v xml:space="preserve"> </v>
      </c>
    </row>
    <row r="1849" spans="1:5">
      <c r="A1849" s="11" t="s">
        <v>2035</v>
      </c>
      <c r="B1849" s="12" t="s">
        <v>3391</v>
      </c>
      <c r="C1849" s="13"/>
      <c r="D1849" s="12" t="s">
        <v>3392</v>
      </c>
      <c r="E1849" t="str">
        <f t="shared" si="28"/>
        <v xml:space="preserve"> </v>
      </c>
    </row>
    <row r="1850" spans="1:5">
      <c r="A1850" s="7" t="s">
        <v>2036</v>
      </c>
      <c r="B1850" s="8" t="s">
        <v>3391</v>
      </c>
      <c r="C1850" s="9"/>
      <c r="D1850" s="8" t="s">
        <v>3392</v>
      </c>
      <c r="E1850" t="str">
        <f t="shared" si="28"/>
        <v xml:space="preserve"> </v>
      </c>
    </row>
    <row r="1851" spans="1:5">
      <c r="A1851" s="11" t="s">
        <v>2037</v>
      </c>
      <c r="B1851" s="12" t="s">
        <v>3391</v>
      </c>
      <c r="C1851" s="13"/>
      <c r="D1851" s="12" t="s">
        <v>3392</v>
      </c>
      <c r="E1851" t="str">
        <f t="shared" si="28"/>
        <v xml:space="preserve"> </v>
      </c>
    </row>
    <row r="1852" spans="1:5">
      <c r="A1852" s="7" t="s">
        <v>2038</v>
      </c>
      <c r="B1852" s="8" t="s">
        <v>3391</v>
      </c>
      <c r="C1852" s="9"/>
      <c r="D1852" s="8" t="s">
        <v>3392</v>
      </c>
      <c r="E1852" t="str">
        <f t="shared" si="28"/>
        <v xml:space="preserve"> </v>
      </c>
    </row>
    <row r="1853" spans="1:5">
      <c r="A1853" s="11" t="s">
        <v>2039</v>
      </c>
      <c r="B1853" s="12" t="s">
        <v>3393</v>
      </c>
      <c r="C1853" s="13">
        <v>45965</v>
      </c>
      <c r="D1853" s="12" t="s">
        <v>3395</v>
      </c>
      <c r="E1853" t="str">
        <f t="shared" si="28"/>
        <v>Work-Life Balance</v>
      </c>
    </row>
    <row r="1854" spans="1:5">
      <c r="A1854" s="7" t="s">
        <v>2040</v>
      </c>
      <c r="B1854" s="8" t="s">
        <v>3391</v>
      </c>
      <c r="C1854" s="9"/>
      <c r="D1854" s="8" t="s">
        <v>3392</v>
      </c>
      <c r="E1854" t="str">
        <f t="shared" si="28"/>
        <v xml:space="preserve"> </v>
      </c>
    </row>
    <row r="1855" spans="1:5">
      <c r="A1855" s="11" t="s">
        <v>2041</v>
      </c>
      <c r="B1855" s="12" t="s">
        <v>3391</v>
      </c>
      <c r="C1855" s="13"/>
      <c r="D1855" s="12" t="s">
        <v>3392</v>
      </c>
      <c r="E1855" t="str">
        <f t="shared" si="28"/>
        <v xml:space="preserve"> </v>
      </c>
    </row>
    <row r="1856" spans="1:5">
      <c r="A1856" s="7" t="s">
        <v>2042</v>
      </c>
      <c r="B1856" s="8" t="s">
        <v>3391</v>
      </c>
      <c r="C1856" s="9"/>
      <c r="D1856" s="8" t="s">
        <v>3392</v>
      </c>
      <c r="E1856" t="str">
        <f t="shared" si="28"/>
        <v xml:space="preserve"> </v>
      </c>
    </row>
    <row r="1857" spans="1:5">
      <c r="A1857" s="11" t="s">
        <v>2043</v>
      </c>
      <c r="B1857" s="12" t="s">
        <v>3391</v>
      </c>
      <c r="C1857" s="13"/>
      <c r="D1857" s="12" t="s">
        <v>3392</v>
      </c>
      <c r="E1857" t="str">
        <f t="shared" si="28"/>
        <v xml:space="preserve"> </v>
      </c>
    </row>
    <row r="1858" spans="1:5">
      <c r="A1858" s="7" t="s">
        <v>2044</v>
      </c>
      <c r="B1858" s="8" t="s">
        <v>3391</v>
      </c>
      <c r="C1858" s="9"/>
      <c r="D1858" s="8" t="s">
        <v>3392</v>
      </c>
      <c r="E1858" t="str">
        <f t="shared" si="28"/>
        <v xml:space="preserve"> </v>
      </c>
    </row>
    <row r="1859" spans="1:5">
      <c r="A1859" s="11" t="s">
        <v>2045</v>
      </c>
      <c r="B1859" s="12" t="s">
        <v>3393</v>
      </c>
      <c r="C1859" s="13">
        <v>45878</v>
      </c>
      <c r="D1859" s="12" t="s">
        <v>3397</v>
      </c>
      <c r="E1859" t="str">
        <f t="shared" ref="E1859:E1922" si="29">IF(B1859="No"," ",IF(AND(B1859="Yes",D1859=" "),"Not Recorded",D1859))</f>
        <v>Better Pay</v>
      </c>
    </row>
    <row r="1860" spans="1:5">
      <c r="A1860" s="7" t="s">
        <v>2046</v>
      </c>
      <c r="B1860" s="8" t="s">
        <v>3391</v>
      </c>
      <c r="C1860" s="9"/>
      <c r="D1860" s="8" t="s">
        <v>3392</v>
      </c>
      <c r="E1860" t="str">
        <f t="shared" si="29"/>
        <v xml:space="preserve"> </v>
      </c>
    </row>
    <row r="1861" spans="1:5">
      <c r="A1861" s="11" t="s">
        <v>2047</v>
      </c>
      <c r="B1861" s="12" t="s">
        <v>3391</v>
      </c>
      <c r="C1861" s="13"/>
      <c r="D1861" s="12" t="s">
        <v>3392</v>
      </c>
      <c r="E1861" t="str">
        <f t="shared" si="29"/>
        <v xml:space="preserve"> </v>
      </c>
    </row>
    <row r="1862" spans="1:5">
      <c r="A1862" s="7" t="s">
        <v>2048</v>
      </c>
      <c r="B1862" s="8" t="s">
        <v>3393</v>
      </c>
      <c r="C1862" s="9">
        <v>44044</v>
      </c>
      <c r="D1862" s="8" t="s">
        <v>3395</v>
      </c>
      <c r="E1862" t="str">
        <f t="shared" si="29"/>
        <v>Work-Life Balance</v>
      </c>
    </row>
    <row r="1863" spans="1:5">
      <c r="A1863" s="11" t="s">
        <v>2049</v>
      </c>
      <c r="B1863" s="12" t="s">
        <v>3391</v>
      </c>
      <c r="C1863" s="13"/>
      <c r="D1863" s="12" t="s">
        <v>3392</v>
      </c>
      <c r="E1863" t="str">
        <f t="shared" si="29"/>
        <v xml:space="preserve"> </v>
      </c>
    </row>
    <row r="1864" spans="1:5">
      <c r="A1864" s="7" t="s">
        <v>2050</v>
      </c>
      <c r="B1864" s="8" t="s">
        <v>3393</v>
      </c>
      <c r="C1864" s="9">
        <v>46083</v>
      </c>
      <c r="D1864" s="8" t="s">
        <v>3397</v>
      </c>
      <c r="E1864" t="str">
        <f t="shared" si="29"/>
        <v>Better Pay</v>
      </c>
    </row>
    <row r="1865" spans="1:5">
      <c r="A1865" s="11" t="s">
        <v>2051</v>
      </c>
      <c r="B1865" s="12" t="s">
        <v>3391</v>
      </c>
      <c r="C1865" s="13"/>
      <c r="D1865" s="12" t="s">
        <v>3392</v>
      </c>
      <c r="E1865" t="str">
        <f t="shared" si="29"/>
        <v xml:space="preserve"> </v>
      </c>
    </row>
    <row r="1866" spans="1:5">
      <c r="A1866" s="7" t="s">
        <v>2052</v>
      </c>
      <c r="B1866" s="8" t="s">
        <v>3391</v>
      </c>
      <c r="C1866" s="9"/>
      <c r="D1866" s="8" t="s">
        <v>3392</v>
      </c>
      <c r="E1866" t="str">
        <f t="shared" si="29"/>
        <v xml:space="preserve"> </v>
      </c>
    </row>
    <row r="1867" spans="1:5">
      <c r="A1867" s="11" t="s">
        <v>2053</v>
      </c>
      <c r="B1867" s="12" t="s">
        <v>3391</v>
      </c>
      <c r="C1867" s="13"/>
      <c r="D1867" s="12" t="s">
        <v>3392</v>
      </c>
      <c r="E1867" t="str">
        <f t="shared" si="29"/>
        <v xml:space="preserve"> </v>
      </c>
    </row>
    <row r="1868" spans="1:5">
      <c r="A1868" s="7" t="s">
        <v>2054</v>
      </c>
      <c r="B1868" s="8" t="s">
        <v>3391</v>
      </c>
      <c r="C1868" s="9"/>
      <c r="D1868" s="8" t="s">
        <v>3392</v>
      </c>
      <c r="E1868" t="str">
        <f t="shared" si="29"/>
        <v xml:space="preserve"> </v>
      </c>
    </row>
    <row r="1869" spans="1:5">
      <c r="A1869" s="11" t="s">
        <v>2055</v>
      </c>
      <c r="B1869" s="12" t="s">
        <v>3391</v>
      </c>
      <c r="C1869" s="13"/>
      <c r="D1869" s="12" t="s">
        <v>3392</v>
      </c>
      <c r="E1869" t="str">
        <f t="shared" si="29"/>
        <v xml:space="preserve"> </v>
      </c>
    </row>
    <row r="1870" spans="1:5">
      <c r="A1870" s="7" t="s">
        <v>2056</v>
      </c>
      <c r="B1870" s="8" t="s">
        <v>3391</v>
      </c>
      <c r="C1870" s="9"/>
      <c r="D1870" s="8" t="s">
        <v>3392</v>
      </c>
      <c r="E1870" t="str">
        <f t="shared" si="29"/>
        <v xml:space="preserve"> </v>
      </c>
    </row>
    <row r="1871" spans="1:5">
      <c r="A1871" s="11" t="s">
        <v>2057</v>
      </c>
      <c r="B1871" s="12" t="s">
        <v>3391</v>
      </c>
      <c r="C1871" s="13"/>
      <c r="D1871" s="12" t="s">
        <v>3392</v>
      </c>
      <c r="E1871" t="str">
        <f t="shared" si="29"/>
        <v xml:space="preserve"> </v>
      </c>
    </row>
    <row r="1872" spans="1:5">
      <c r="A1872" s="7" t="s">
        <v>2058</v>
      </c>
      <c r="B1872" s="8" t="s">
        <v>3391</v>
      </c>
      <c r="C1872" s="9"/>
      <c r="D1872" s="8" t="s">
        <v>3392</v>
      </c>
      <c r="E1872" t="str">
        <f t="shared" si="29"/>
        <v xml:space="preserve"> </v>
      </c>
    </row>
    <row r="1873" spans="1:5">
      <c r="A1873" s="11" t="s">
        <v>2059</v>
      </c>
      <c r="B1873" s="12" t="s">
        <v>3393</v>
      </c>
      <c r="C1873" s="13">
        <v>45801</v>
      </c>
      <c r="D1873" s="12" t="s">
        <v>3395</v>
      </c>
      <c r="E1873" t="str">
        <f t="shared" si="29"/>
        <v>Work-Life Balance</v>
      </c>
    </row>
    <row r="1874" spans="1:5">
      <c r="A1874" s="7" t="s">
        <v>2060</v>
      </c>
      <c r="B1874" s="8" t="s">
        <v>3391</v>
      </c>
      <c r="C1874" s="9"/>
      <c r="D1874" s="8" t="s">
        <v>3392</v>
      </c>
      <c r="E1874" t="str">
        <f t="shared" si="29"/>
        <v xml:space="preserve"> </v>
      </c>
    </row>
    <row r="1875" spans="1:5">
      <c r="A1875" s="11" t="s">
        <v>2061</v>
      </c>
      <c r="B1875" s="12" t="s">
        <v>3391</v>
      </c>
      <c r="C1875" s="13"/>
      <c r="D1875" s="12" t="s">
        <v>3392</v>
      </c>
      <c r="E1875" t="str">
        <f t="shared" si="29"/>
        <v xml:space="preserve"> </v>
      </c>
    </row>
    <row r="1876" spans="1:5">
      <c r="A1876" s="7" t="s">
        <v>2062</v>
      </c>
      <c r="B1876" s="8" t="s">
        <v>3391</v>
      </c>
      <c r="C1876" s="9"/>
      <c r="D1876" s="8" t="s">
        <v>3392</v>
      </c>
      <c r="E1876" t="str">
        <f t="shared" si="29"/>
        <v xml:space="preserve"> </v>
      </c>
    </row>
    <row r="1877" spans="1:5">
      <c r="A1877" s="11" t="s">
        <v>2063</v>
      </c>
      <c r="B1877" s="12" t="s">
        <v>3393</v>
      </c>
      <c r="C1877" s="13">
        <v>44303</v>
      </c>
      <c r="D1877" s="12" t="s">
        <v>3394</v>
      </c>
      <c r="E1877" t="str">
        <f t="shared" si="29"/>
        <v>Career Stagnation</v>
      </c>
    </row>
    <row r="1878" spans="1:5">
      <c r="A1878" s="7" t="s">
        <v>2064</v>
      </c>
      <c r="B1878" s="8" t="s">
        <v>3391</v>
      </c>
      <c r="C1878" s="9"/>
      <c r="D1878" s="8" t="s">
        <v>3392</v>
      </c>
      <c r="E1878" t="str">
        <f t="shared" si="29"/>
        <v xml:space="preserve"> </v>
      </c>
    </row>
    <row r="1879" spans="1:5">
      <c r="A1879" s="11" t="s">
        <v>2065</v>
      </c>
      <c r="B1879" s="12" t="s">
        <v>3393</v>
      </c>
      <c r="C1879" s="13">
        <v>45222</v>
      </c>
      <c r="D1879" s="12" t="s">
        <v>3394</v>
      </c>
      <c r="E1879" t="str">
        <f t="shared" si="29"/>
        <v>Career Stagnation</v>
      </c>
    </row>
    <row r="1880" spans="1:5">
      <c r="A1880" s="7" t="s">
        <v>2066</v>
      </c>
      <c r="B1880" s="8" t="s">
        <v>3391</v>
      </c>
      <c r="C1880" s="9"/>
      <c r="D1880" s="8" t="s">
        <v>3392</v>
      </c>
      <c r="E1880" t="str">
        <f t="shared" si="29"/>
        <v xml:space="preserve"> </v>
      </c>
    </row>
    <row r="1881" spans="1:5">
      <c r="A1881" s="11" t="s">
        <v>2067</v>
      </c>
      <c r="B1881" s="12" t="s">
        <v>3391</v>
      </c>
      <c r="C1881" s="13"/>
      <c r="D1881" s="12" t="s">
        <v>3392</v>
      </c>
      <c r="E1881" t="str">
        <f t="shared" si="29"/>
        <v xml:space="preserve"> </v>
      </c>
    </row>
    <row r="1882" spans="1:5">
      <c r="A1882" s="7" t="s">
        <v>2068</v>
      </c>
      <c r="B1882" s="8" t="s">
        <v>3391</v>
      </c>
      <c r="C1882" s="9"/>
      <c r="D1882" s="8" t="s">
        <v>3392</v>
      </c>
      <c r="E1882" t="str">
        <f t="shared" si="29"/>
        <v xml:space="preserve"> </v>
      </c>
    </row>
    <row r="1883" spans="1:5">
      <c r="A1883" s="11" t="s">
        <v>2069</v>
      </c>
      <c r="B1883" s="12" t="s">
        <v>3393</v>
      </c>
      <c r="C1883" s="13">
        <v>44974</v>
      </c>
      <c r="D1883" s="12" t="s">
        <v>3394</v>
      </c>
      <c r="E1883" t="str">
        <f t="shared" si="29"/>
        <v>Career Stagnation</v>
      </c>
    </row>
    <row r="1884" spans="1:5">
      <c r="A1884" s="7" t="s">
        <v>2070</v>
      </c>
      <c r="B1884" s="8" t="s">
        <v>3391</v>
      </c>
      <c r="C1884" s="9"/>
      <c r="D1884" s="8" t="s">
        <v>3392</v>
      </c>
      <c r="E1884" t="str">
        <f t="shared" si="29"/>
        <v xml:space="preserve"> </v>
      </c>
    </row>
    <row r="1885" spans="1:5">
      <c r="A1885" s="11" t="s">
        <v>2071</v>
      </c>
      <c r="B1885" s="12" t="s">
        <v>3393</v>
      </c>
      <c r="C1885" s="13">
        <v>44180</v>
      </c>
      <c r="D1885" s="12" t="s">
        <v>3397</v>
      </c>
      <c r="E1885" t="str">
        <f t="shared" si="29"/>
        <v>Better Pay</v>
      </c>
    </row>
    <row r="1886" spans="1:5">
      <c r="A1886" s="7" t="s">
        <v>2072</v>
      </c>
      <c r="B1886" s="8" t="s">
        <v>3391</v>
      </c>
      <c r="C1886" s="9"/>
      <c r="D1886" s="8" t="s">
        <v>3392</v>
      </c>
      <c r="E1886" t="str">
        <f t="shared" si="29"/>
        <v xml:space="preserve"> </v>
      </c>
    </row>
    <row r="1887" spans="1:5">
      <c r="A1887" s="11" t="s">
        <v>2073</v>
      </c>
      <c r="B1887" s="12" t="s">
        <v>3391</v>
      </c>
      <c r="C1887" s="13"/>
      <c r="D1887" s="12" t="s">
        <v>3392</v>
      </c>
      <c r="E1887" t="str">
        <f t="shared" si="29"/>
        <v xml:space="preserve"> </v>
      </c>
    </row>
    <row r="1888" spans="1:5">
      <c r="A1888" s="7" t="s">
        <v>2074</v>
      </c>
      <c r="B1888" s="8" t="s">
        <v>3391</v>
      </c>
      <c r="C1888" s="9"/>
      <c r="D1888" s="8" t="s">
        <v>3392</v>
      </c>
      <c r="E1888" t="str">
        <f t="shared" si="29"/>
        <v xml:space="preserve"> </v>
      </c>
    </row>
    <row r="1889" spans="1:5">
      <c r="A1889" s="11" t="s">
        <v>2075</v>
      </c>
      <c r="B1889" s="12" t="s">
        <v>3391</v>
      </c>
      <c r="C1889" s="13"/>
      <c r="D1889" s="12" t="s">
        <v>3392</v>
      </c>
      <c r="E1889" t="str">
        <f t="shared" si="29"/>
        <v xml:space="preserve"> </v>
      </c>
    </row>
    <row r="1890" spans="1:5">
      <c r="A1890" s="7" t="s">
        <v>2076</v>
      </c>
      <c r="B1890" s="8" t="s">
        <v>3393</v>
      </c>
      <c r="C1890" s="9">
        <v>45675</v>
      </c>
      <c r="D1890" s="8" t="s">
        <v>3395</v>
      </c>
      <c r="E1890" t="str">
        <f t="shared" si="29"/>
        <v>Work-Life Balance</v>
      </c>
    </row>
    <row r="1891" spans="1:5">
      <c r="A1891" s="11" t="s">
        <v>2077</v>
      </c>
      <c r="B1891" s="12" t="s">
        <v>3391</v>
      </c>
      <c r="C1891" s="13"/>
      <c r="D1891" s="12" t="s">
        <v>3392</v>
      </c>
      <c r="E1891" t="str">
        <f t="shared" si="29"/>
        <v xml:space="preserve"> </v>
      </c>
    </row>
    <row r="1892" spans="1:5">
      <c r="A1892" s="7" t="s">
        <v>2078</v>
      </c>
      <c r="B1892" s="8" t="s">
        <v>3391</v>
      </c>
      <c r="C1892" s="9"/>
      <c r="D1892" s="8" t="s">
        <v>3392</v>
      </c>
      <c r="E1892" t="str">
        <f t="shared" si="29"/>
        <v xml:space="preserve"> </v>
      </c>
    </row>
    <row r="1893" spans="1:5">
      <c r="A1893" s="11" t="s">
        <v>2079</v>
      </c>
      <c r="B1893" s="12" t="s">
        <v>3391</v>
      </c>
      <c r="C1893" s="13"/>
      <c r="D1893" s="12" t="s">
        <v>3392</v>
      </c>
      <c r="E1893" t="str">
        <f t="shared" si="29"/>
        <v xml:space="preserve"> </v>
      </c>
    </row>
    <row r="1894" spans="1:5">
      <c r="A1894" s="7" t="s">
        <v>2080</v>
      </c>
      <c r="B1894" s="8" t="s">
        <v>3391</v>
      </c>
      <c r="C1894" s="9"/>
      <c r="D1894" s="8" t="s">
        <v>3392</v>
      </c>
      <c r="E1894" t="str">
        <f t="shared" si="29"/>
        <v xml:space="preserve"> </v>
      </c>
    </row>
    <row r="1895" spans="1:5">
      <c r="A1895" s="11" t="s">
        <v>2081</v>
      </c>
      <c r="B1895" s="12" t="s">
        <v>3393</v>
      </c>
      <c r="C1895" s="13">
        <v>44653</v>
      </c>
      <c r="D1895" s="12" t="s">
        <v>3394</v>
      </c>
      <c r="E1895" t="str">
        <f t="shared" si="29"/>
        <v>Career Stagnation</v>
      </c>
    </row>
    <row r="1896" spans="1:5">
      <c r="A1896" s="7" t="s">
        <v>2082</v>
      </c>
      <c r="B1896" s="8" t="s">
        <v>3393</v>
      </c>
      <c r="C1896" s="9">
        <v>44590</v>
      </c>
      <c r="D1896" s="8" t="s">
        <v>3397</v>
      </c>
      <c r="E1896" t="str">
        <f t="shared" si="29"/>
        <v>Better Pay</v>
      </c>
    </row>
    <row r="1897" spans="1:5">
      <c r="A1897" s="11" t="s">
        <v>2083</v>
      </c>
      <c r="B1897" s="12" t="s">
        <v>3393</v>
      </c>
      <c r="C1897" s="13">
        <v>46579</v>
      </c>
      <c r="D1897" s="12" t="s">
        <v>3396</v>
      </c>
      <c r="E1897" t="str">
        <f t="shared" si="29"/>
        <v>Manager Issues</v>
      </c>
    </row>
    <row r="1898" spans="1:5">
      <c r="A1898" s="7" t="s">
        <v>2084</v>
      </c>
      <c r="B1898" s="8" t="s">
        <v>3391</v>
      </c>
      <c r="C1898" s="9"/>
      <c r="D1898" s="8" t="s">
        <v>3392</v>
      </c>
      <c r="E1898" t="str">
        <f t="shared" si="29"/>
        <v xml:space="preserve"> </v>
      </c>
    </row>
    <row r="1899" spans="1:5">
      <c r="A1899" s="11" t="s">
        <v>2085</v>
      </c>
      <c r="B1899" s="12" t="s">
        <v>3393</v>
      </c>
      <c r="C1899" s="13">
        <v>45318</v>
      </c>
      <c r="D1899" s="12" t="s">
        <v>3397</v>
      </c>
      <c r="E1899" t="str">
        <f t="shared" si="29"/>
        <v>Better Pay</v>
      </c>
    </row>
    <row r="1900" spans="1:5">
      <c r="A1900" s="7" t="s">
        <v>2086</v>
      </c>
      <c r="B1900" s="8" t="s">
        <v>3391</v>
      </c>
      <c r="C1900" s="9"/>
      <c r="D1900" s="8" t="s">
        <v>3392</v>
      </c>
      <c r="E1900" t="str">
        <f t="shared" si="29"/>
        <v xml:space="preserve"> </v>
      </c>
    </row>
    <row r="1901" spans="1:5">
      <c r="A1901" s="11" t="s">
        <v>2087</v>
      </c>
      <c r="B1901" s="12" t="s">
        <v>3391</v>
      </c>
      <c r="C1901" s="13"/>
      <c r="D1901" s="12" t="s">
        <v>3392</v>
      </c>
      <c r="E1901" t="str">
        <f t="shared" si="29"/>
        <v xml:space="preserve"> </v>
      </c>
    </row>
    <row r="1902" spans="1:5">
      <c r="A1902" s="7" t="s">
        <v>2088</v>
      </c>
      <c r="B1902" s="8" t="s">
        <v>3391</v>
      </c>
      <c r="C1902" s="9"/>
      <c r="D1902" s="8" t="s">
        <v>3392</v>
      </c>
      <c r="E1902" t="str">
        <f t="shared" si="29"/>
        <v xml:space="preserve"> </v>
      </c>
    </row>
    <row r="1903" spans="1:5">
      <c r="A1903" s="11" t="s">
        <v>2089</v>
      </c>
      <c r="B1903" s="12" t="s">
        <v>3393</v>
      </c>
      <c r="C1903" s="13">
        <v>45894</v>
      </c>
      <c r="D1903" s="12" t="s">
        <v>3397</v>
      </c>
      <c r="E1903" t="str">
        <f t="shared" si="29"/>
        <v>Better Pay</v>
      </c>
    </row>
    <row r="1904" spans="1:5">
      <c r="A1904" s="7" t="s">
        <v>2090</v>
      </c>
      <c r="B1904" s="8" t="s">
        <v>3391</v>
      </c>
      <c r="C1904" s="9"/>
      <c r="D1904" s="8" t="s">
        <v>3392</v>
      </c>
      <c r="E1904" t="str">
        <f t="shared" si="29"/>
        <v xml:space="preserve"> </v>
      </c>
    </row>
    <row r="1905" spans="1:5">
      <c r="A1905" s="11" t="s">
        <v>2091</v>
      </c>
      <c r="B1905" s="12" t="s">
        <v>3391</v>
      </c>
      <c r="C1905" s="13"/>
      <c r="D1905" s="12" t="s">
        <v>3392</v>
      </c>
      <c r="E1905" t="str">
        <f t="shared" si="29"/>
        <v xml:space="preserve"> </v>
      </c>
    </row>
    <row r="1906" spans="1:5">
      <c r="A1906" s="7" t="s">
        <v>2092</v>
      </c>
      <c r="B1906" s="8" t="s">
        <v>3391</v>
      </c>
      <c r="C1906" s="9"/>
      <c r="D1906" s="8" t="s">
        <v>3392</v>
      </c>
      <c r="E1906" t="str">
        <f t="shared" si="29"/>
        <v xml:space="preserve"> </v>
      </c>
    </row>
    <row r="1907" spans="1:5">
      <c r="A1907" s="11" t="s">
        <v>2093</v>
      </c>
      <c r="B1907" s="12" t="s">
        <v>3391</v>
      </c>
      <c r="C1907" s="13"/>
      <c r="D1907" s="12" t="s">
        <v>3392</v>
      </c>
      <c r="E1907" t="str">
        <f t="shared" si="29"/>
        <v xml:space="preserve"> </v>
      </c>
    </row>
    <row r="1908" spans="1:5">
      <c r="A1908" s="7" t="s">
        <v>2094</v>
      </c>
      <c r="B1908" s="8" t="s">
        <v>3393</v>
      </c>
      <c r="C1908" s="9">
        <v>45207</v>
      </c>
      <c r="D1908" s="8" t="s">
        <v>3396</v>
      </c>
      <c r="E1908" t="str">
        <f t="shared" si="29"/>
        <v>Manager Issues</v>
      </c>
    </row>
    <row r="1909" spans="1:5">
      <c r="A1909" s="11" t="s">
        <v>2095</v>
      </c>
      <c r="B1909" s="12" t="s">
        <v>3391</v>
      </c>
      <c r="C1909" s="13"/>
      <c r="D1909" s="12" t="s">
        <v>3392</v>
      </c>
      <c r="E1909" t="str">
        <f t="shared" si="29"/>
        <v xml:space="preserve"> </v>
      </c>
    </row>
    <row r="1910" spans="1:5">
      <c r="A1910" s="7" t="s">
        <v>2096</v>
      </c>
      <c r="B1910" s="8" t="s">
        <v>3391</v>
      </c>
      <c r="C1910" s="9"/>
      <c r="D1910" s="8" t="s">
        <v>3392</v>
      </c>
      <c r="E1910" t="str">
        <f t="shared" si="29"/>
        <v xml:space="preserve"> </v>
      </c>
    </row>
    <row r="1911" spans="1:5">
      <c r="A1911" s="11" t="s">
        <v>2097</v>
      </c>
      <c r="B1911" s="12" t="s">
        <v>3391</v>
      </c>
      <c r="C1911" s="13"/>
      <c r="D1911" s="12" t="s">
        <v>3392</v>
      </c>
      <c r="E1911" t="str">
        <f t="shared" si="29"/>
        <v xml:space="preserve"> </v>
      </c>
    </row>
    <row r="1912" spans="1:5">
      <c r="A1912" s="7" t="s">
        <v>2098</v>
      </c>
      <c r="B1912" s="8" t="s">
        <v>3391</v>
      </c>
      <c r="C1912" s="9"/>
      <c r="D1912" s="8" t="s">
        <v>3392</v>
      </c>
      <c r="E1912" t="str">
        <f t="shared" si="29"/>
        <v xml:space="preserve"> </v>
      </c>
    </row>
    <row r="1913" spans="1:5">
      <c r="A1913" s="11" t="s">
        <v>2099</v>
      </c>
      <c r="B1913" s="12" t="s">
        <v>3393</v>
      </c>
      <c r="C1913" s="13">
        <v>44176</v>
      </c>
      <c r="D1913" s="12" t="s">
        <v>3396</v>
      </c>
      <c r="E1913" t="str">
        <f t="shared" si="29"/>
        <v>Manager Issues</v>
      </c>
    </row>
    <row r="1914" spans="1:5">
      <c r="A1914" s="7" t="s">
        <v>2100</v>
      </c>
      <c r="B1914" s="8" t="s">
        <v>3391</v>
      </c>
      <c r="C1914" s="9"/>
      <c r="D1914" s="8" t="s">
        <v>3392</v>
      </c>
      <c r="E1914" t="str">
        <f t="shared" si="29"/>
        <v xml:space="preserve"> </v>
      </c>
    </row>
    <row r="1915" spans="1:5">
      <c r="A1915" s="11" t="s">
        <v>2101</v>
      </c>
      <c r="B1915" s="12" t="s">
        <v>3391</v>
      </c>
      <c r="C1915" s="13"/>
      <c r="D1915" s="12" t="s">
        <v>3392</v>
      </c>
      <c r="E1915" t="str">
        <f t="shared" si="29"/>
        <v xml:space="preserve"> </v>
      </c>
    </row>
    <row r="1916" spans="1:5">
      <c r="A1916" s="7" t="s">
        <v>2102</v>
      </c>
      <c r="B1916" s="8" t="s">
        <v>3391</v>
      </c>
      <c r="C1916" s="9"/>
      <c r="D1916" s="8" t="s">
        <v>3392</v>
      </c>
      <c r="E1916" t="str">
        <f t="shared" si="29"/>
        <v xml:space="preserve"> </v>
      </c>
    </row>
    <row r="1917" spans="1:5">
      <c r="A1917" s="11" t="s">
        <v>2103</v>
      </c>
      <c r="B1917" s="12" t="s">
        <v>3391</v>
      </c>
      <c r="C1917" s="13"/>
      <c r="D1917" s="12" t="s">
        <v>3392</v>
      </c>
      <c r="E1917" t="str">
        <f t="shared" si="29"/>
        <v xml:space="preserve"> </v>
      </c>
    </row>
    <row r="1918" spans="1:5">
      <c r="A1918" s="7" t="s">
        <v>2104</v>
      </c>
      <c r="B1918" s="8" t="s">
        <v>3391</v>
      </c>
      <c r="C1918" s="9"/>
      <c r="D1918" s="8" t="s">
        <v>3392</v>
      </c>
      <c r="E1918" t="str">
        <f t="shared" si="29"/>
        <v xml:space="preserve"> </v>
      </c>
    </row>
    <row r="1919" spans="1:5">
      <c r="A1919" s="11" t="s">
        <v>2105</v>
      </c>
      <c r="B1919" s="12" t="s">
        <v>3391</v>
      </c>
      <c r="C1919" s="13"/>
      <c r="D1919" s="12" t="s">
        <v>3392</v>
      </c>
      <c r="E1919" t="str">
        <f t="shared" si="29"/>
        <v xml:space="preserve"> </v>
      </c>
    </row>
    <row r="1920" spans="1:5">
      <c r="A1920" s="7" t="s">
        <v>2106</v>
      </c>
      <c r="B1920" s="8" t="s">
        <v>3391</v>
      </c>
      <c r="C1920" s="9"/>
      <c r="D1920" s="8" t="s">
        <v>3392</v>
      </c>
      <c r="E1920" t="str">
        <f t="shared" si="29"/>
        <v xml:space="preserve"> </v>
      </c>
    </row>
    <row r="1921" spans="1:5">
      <c r="A1921" s="11" t="s">
        <v>2107</v>
      </c>
      <c r="B1921" s="12" t="s">
        <v>3391</v>
      </c>
      <c r="C1921" s="13"/>
      <c r="D1921" s="12" t="s">
        <v>3392</v>
      </c>
      <c r="E1921" t="str">
        <f t="shared" si="29"/>
        <v xml:space="preserve"> </v>
      </c>
    </row>
    <row r="1922" spans="1:5">
      <c r="A1922" s="7" t="s">
        <v>2108</v>
      </c>
      <c r="B1922" s="8" t="s">
        <v>3391</v>
      </c>
      <c r="C1922" s="9"/>
      <c r="D1922" s="8" t="s">
        <v>3392</v>
      </c>
      <c r="E1922" t="str">
        <f t="shared" si="29"/>
        <v xml:space="preserve"> </v>
      </c>
    </row>
    <row r="1923" spans="1:5">
      <c r="A1923" s="11" t="s">
        <v>2109</v>
      </c>
      <c r="B1923" s="12" t="s">
        <v>3393</v>
      </c>
      <c r="C1923" s="13">
        <v>46025</v>
      </c>
      <c r="D1923" s="12" t="s">
        <v>3395</v>
      </c>
      <c r="E1923" t="str">
        <f t="shared" ref="E1923:E1986" si="30">IF(B1923="No"," ",IF(AND(B1923="Yes",D1923=" "),"Not Recorded",D1923))</f>
        <v>Work-Life Balance</v>
      </c>
    </row>
    <row r="1924" spans="1:5">
      <c r="A1924" s="7" t="s">
        <v>2110</v>
      </c>
      <c r="B1924" s="8" t="s">
        <v>3391</v>
      </c>
      <c r="C1924" s="9"/>
      <c r="D1924" s="8" t="s">
        <v>3392</v>
      </c>
      <c r="E1924" t="str">
        <f t="shared" si="30"/>
        <v xml:space="preserve"> </v>
      </c>
    </row>
    <row r="1925" spans="1:5">
      <c r="A1925" s="11" t="s">
        <v>2111</v>
      </c>
      <c r="B1925" s="12" t="s">
        <v>3391</v>
      </c>
      <c r="C1925" s="13"/>
      <c r="D1925" s="12" t="s">
        <v>3392</v>
      </c>
      <c r="E1925" t="str">
        <f t="shared" si="30"/>
        <v xml:space="preserve"> </v>
      </c>
    </row>
    <row r="1926" spans="1:5">
      <c r="A1926" s="7" t="s">
        <v>2112</v>
      </c>
      <c r="B1926" s="8" t="s">
        <v>3391</v>
      </c>
      <c r="C1926" s="9"/>
      <c r="D1926" s="8" t="s">
        <v>3392</v>
      </c>
      <c r="E1926" t="str">
        <f t="shared" si="30"/>
        <v xml:space="preserve"> </v>
      </c>
    </row>
    <row r="1927" spans="1:5">
      <c r="A1927" s="11" t="s">
        <v>2113</v>
      </c>
      <c r="B1927" s="12" t="s">
        <v>3391</v>
      </c>
      <c r="C1927" s="13"/>
      <c r="D1927" s="12" t="s">
        <v>3392</v>
      </c>
      <c r="E1927" t="str">
        <f t="shared" si="30"/>
        <v xml:space="preserve"> </v>
      </c>
    </row>
    <row r="1928" spans="1:5">
      <c r="A1928" s="7" t="s">
        <v>2114</v>
      </c>
      <c r="B1928" s="8" t="s">
        <v>3391</v>
      </c>
      <c r="C1928" s="9"/>
      <c r="D1928" s="8" t="s">
        <v>3392</v>
      </c>
      <c r="E1928" t="str">
        <f t="shared" si="30"/>
        <v xml:space="preserve"> </v>
      </c>
    </row>
    <row r="1929" spans="1:5">
      <c r="A1929" s="11" t="s">
        <v>2115</v>
      </c>
      <c r="B1929" s="12" t="s">
        <v>3391</v>
      </c>
      <c r="C1929" s="13"/>
      <c r="D1929" s="12" t="s">
        <v>3392</v>
      </c>
      <c r="E1929" t="str">
        <f t="shared" si="30"/>
        <v xml:space="preserve"> </v>
      </c>
    </row>
    <row r="1930" spans="1:5">
      <c r="A1930" s="7" t="s">
        <v>2116</v>
      </c>
      <c r="B1930" s="8" t="s">
        <v>3393</v>
      </c>
      <c r="C1930" s="9">
        <v>43536</v>
      </c>
      <c r="D1930" s="8" t="s">
        <v>3396</v>
      </c>
      <c r="E1930" t="str">
        <f t="shared" si="30"/>
        <v>Manager Issues</v>
      </c>
    </row>
    <row r="1931" spans="1:5">
      <c r="A1931" s="11" t="s">
        <v>2117</v>
      </c>
      <c r="B1931" s="12" t="s">
        <v>3391</v>
      </c>
      <c r="C1931" s="13"/>
      <c r="D1931" s="12" t="s">
        <v>3392</v>
      </c>
      <c r="E1931" t="str">
        <f t="shared" si="30"/>
        <v xml:space="preserve"> </v>
      </c>
    </row>
    <row r="1932" spans="1:5">
      <c r="A1932" s="7" t="s">
        <v>2118</v>
      </c>
      <c r="B1932" s="8" t="s">
        <v>3391</v>
      </c>
      <c r="C1932" s="9"/>
      <c r="D1932" s="8" t="s">
        <v>3392</v>
      </c>
      <c r="E1932" t="str">
        <f t="shared" si="30"/>
        <v xml:space="preserve"> </v>
      </c>
    </row>
    <row r="1933" spans="1:5">
      <c r="A1933" s="11" t="s">
        <v>2119</v>
      </c>
      <c r="B1933" s="12" t="s">
        <v>3393</v>
      </c>
      <c r="C1933" s="13">
        <v>46378</v>
      </c>
      <c r="D1933" s="12" t="s">
        <v>3395</v>
      </c>
      <c r="E1933" t="str">
        <f t="shared" si="30"/>
        <v>Work-Life Balance</v>
      </c>
    </row>
    <row r="1934" spans="1:5">
      <c r="A1934" s="7" t="s">
        <v>2120</v>
      </c>
      <c r="B1934" s="8" t="s">
        <v>3391</v>
      </c>
      <c r="C1934" s="9"/>
      <c r="D1934" s="8" t="s">
        <v>3392</v>
      </c>
      <c r="E1934" t="str">
        <f t="shared" si="30"/>
        <v xml:space="preserve"> </v>
      </c>
    </row>
    <row r="1935" spans="1:5">
      <c r="A1935" s="11" t="s">
        <v>2121</v>
      </c>
      <c r="B1935" s="12" t="s">
        <v>3391</v>
      </c>
      <c r="C1935" s="13"/>
      <c r="D1935" s="12" t="s">
        <v>3392</v>
      </c>
      <c r="E1935" t="str">
        <f t="shared" si="30"/>
        <v xml:space="preserve"> </v>
      </c>
    </row>
    <row r="1936" spans="1:5">
      <c r="A1936" s="7" t="s">
        <v>2122</v>
      </c>
      <c r="B1936" s="8" t="s">
        <v>3391</v>
      </c>
      <c r="C1936" s="9"/>
      <c r="D1936" s="8" t="s">
        <v>3392</v>
      </c>
      <c r="E1936" t="str">
        <f t="shared" si="30"/>
        <v xml:space="preserve"> </v>
      </c>
    </row>
    <row r="1937" spans="1:5">
      <c r="A1937" s="11" t="s">
        <v>2123</v>
      </c>
      <c r="B1937" s="12" t="s">
        <v>3391</v>
      </c>
      <c r="C1937" s="13"/>
      <c r="D1937" s="12" t="s">
        <v>3392</v>
      </c>
      <c r="E1937" t="str">
        <f t="shared" si="30"/>
        <v xml:space="preserve"> </v>
      </c>
    </row>
    <row r="1938" spans="1:5">
      <c r="A1938" s="7" t="s">
        <v>2124</v>
      </c>
      <c r="B1938" s="8" t="s">
        <v>3391</v>
      </c>
      <c r="C1938" s="9"/>
      <c r="D1938" s="8" t="s">
        <v>3392</v>
      </c>
      <c r="E1938" t="str">
        <f t="shared" si="30"/>
        <v xml:space="preserve"> </v>
      </c>
    </row>
    <row r="1939" spans="1:5">
      <c r="A1939" s="11" t="s">
        <v>2125</v>
      </c>
      <c r="B1939" s="12" t="s">
        <v>3391</v>
      </c>
      <c r="C1939" s="13"/>
      <c r="D1939" s="12" t="s">
        <v>3392</v>
      </c>
      <c r="E1939" t="str">
        <f t="shared" si="30"/>
        <v xml:space="preserve"> </v>
      </c>
    </row>
    <row r="1940" spans="1:5">
      <c r="A1940" s="7" t="s">
        <v>2126</v>
      </c>
      <c r="B1940" s="8" t="s">
        <v>3391</v>
      </c>
      <c r="C1940" s="9"/>
      <c r="D1940" s="8" t="s">
        <v>3392</v>
      </c>
      <c r="E1940" t="str">
        <f t="shared" si="30"/>
        <v xml:space="preserve"> </v>
      </c>
    </row>
    <row r="1941" spans="1:5">
      <c r="A1941" s="11" t="s">
        <v>2127</v>
      </c>
      <c r="B1941" s="12" t="s">
        <v>3391</v>
      </c>
      <c r="C1941" s="13"/>
      <c r="D1941" s="12" t="s">
        <v>3392</v>
      </c>
      <c r="E1941" t="str">
        <f t="shared" si="30"/>
        <v xml:space="preserve"> </v>
      </c>
    </row>
    <row r="1942" spans="1:5">
      <c r="A1942" s="7" t="s">
        <v>2128</v>
      </c>
      <c r="B1942" s="8" t="s">
        <v>3391</v>
      </c>
      <c r="C1942" s="9"/>
      <c r="D1942" s="8" t="s">
        <v>3392</v>
      </c>
      <c r="E1942" t="str">
        <f t="shared" si="30"/>
        <v xml:space="preserve"> </v>
      </c>
    </row>
    <row r="1943" spans="1:5">
      <c r="A1943" s="11" t="s">
        <v>2129</v>
      </c>
      <c r="B1943" s="12" t="s">
        <v>3393</v>
      </c>
      <c r="C1943" s="13">
        <v>44606</v>
      </c>
      <c r="D1943" s="12" t="s">
        <v>3396</v>
      </c>
      <c r="E1943" t="str">
        <f t="shared" si="30"/>
        <v>Manager Issues</v>
      </c>
    </row>
    <row r="1944" spans="1:5">
      <c r="A1944" s="7" t="s">
        <v>2130</v>
      </c>
      <c r="B1944" s="8" t="s">
        <v>3391</v>
      </c>
      <c r="C1944" s="9"/>
      <c r="D1944" s="8" t="s">
        <v>3392</v>
      </c>
      <c r="E1944" t="str">
        <f t="shared" si="30"/>
        <v xml:space="preserve"> </v>
      </c>
    </row>
    <row r="1945" spans="1:5">
      <c r="A1945" s="11" t="s">
        <v>2131</v>
      </c>
      <c r="B1945" s="12" t="s">
        <v>3391</v>
      </c>
      <c r="C1945" s="13"/>
      <c r="D1945" s="12" t="s">
        <v>3392</v>
      </c>
      <c r="E1945" t="str">
        <f t="shared" si="30"/>
        <v xml:space="preserve"> </v>
      </c>
    </row>
    <row r="1946" spans="1:5">
      <c r="A1946" s="7" t="s">
        <v>2132</v>
      </c>
      <c r="B1946" s="8" t="s">
        <v>3391</v>
      </c>
      <c r="C1946" s="9"/>
      <c r="D1946" s="8" t="s">
        <v>3392</v>
      </c>
      <c r="E1946" t="str">
        <f t="shared" si="30"/>
        <v xml:space="preserve"> </v>
      </c>
    </row>
    <row r="1947" spans="1:5">
      <c r="A1947" s="11" t="s">
        <v>2133</v>
      </c>
      <c r="B1947" s="12" t="s">
        <v>3391</v>
      </c>
      <c r="C1947" s="13"/>
      <c r="D1947" s="12" t="s">
        <v>3392</v>
      </c>
      <c r="E1947" t="str">
        <f t="shared" si="30"/>
        <v xml:space="preserve"> </v>
      </c>
    </row>
    <row r="1948" spans="1:5">
      <c r="A1948" s="7" t="s">
        <v>2134</v>
      </c>
      <c r="B1948" s="8" t="s">
        <v>3391</v>
      </c>
      <c r="C1948" s="9"/>
      <c r="D1948" s="8" t="s">
        <v>3392</v>
      </c>
      <c r="E1948" t="str">
        <f t="shared" si="30"/>
        <v xml:space="preserve"> </v>
      </c>
    </row>
    <row r="1949" spans="1:5">
      <c r="A1949" s="11" t="s">
        <v>2135</v>
      </c>
      <c r="B1949" s="12" t="s">
        <v>3391</v>
      </c>
      <c r="C1949" s="13"/>
      <c r="D1949" s="12" t="s">
        <v>3392</v>
      </c>
      <c r="E1949" t="str">
        <f t="shared" si="30"/>
        <v xml:space="preserve"> </v>
      </c>
    </row>
    <row r="1950" spans="1:5">
      <c r="A1950" s="7" t="s">
        <v>2136</v>
      </c>
      <c r="B1950" s="8" t="s">
        <v>3391</v>
      </c>
      <c r="C1950" s="9"/>
      <c r="D1950" s="8" t="s">
        <v>3392</v>
      </c>
      <c r="E1950" t="str">
        <f t="shared" si="30"/>
        <v xml:space="preserve"> </v>
      </c>
    </row>
    <row r="1951" spans="1:5">
      <c r="A1951" s="11" t="s">
        <v>2137</v>
      </c>
      <c r="B1951" s="12" t="s">
        <v>3391</v>
      </c>
      <c r="C1951" s="13"/>
      <c r="D1951" s="12" t="s">
        <v>3392</v>
      </c>
      <c r="E1951" t="str">
        <f t="shared" si="30"/>
        <v xml:space="preserve"> </v>
      </c>
    </row>
    <row r="1952" spans="1:5">
      <c r="A1952" s="7" t="s">
        <v>2138</v>
      </c>
      <c r="B1952" s="8" t="s">
        <v>3391</v>
      </c>
      <c r="C1952" s="9"/>
      <c r="D1952" s="8" t="s">
        <v>3392</v>
      </c>
      <c r="E1952" t="str">
        <f t="shared" si="30"/>
        <v xml:space="preserve"> </v>
      </c>
    </row>
    <row r="1953" spans="1:5">
      <c r="A1953" s="11" t="s">
        <v>2139</v>
      </c>
      <c r="B1953" s="12" t="s">
        <v>3391</v>
      </c>
      <c r="C1953" s="13"/>
      <c r="D1953" s="12" t="s">
        <v>3392</v>
      </c>
      <c r="E1953" t="str">
        <f t="shared" si="30"/>
        <v xml:space="preserve"> </v>
      </c>
    </row>
    <row r="1954" spans="1:5">
      <c r="A1954" s="7" t="s">
        <v>2140</v>
      </c>
      <c r="B1954" s="8" t="s">
        <v>3393</v>
      </c>
      <c r="C1954" s="9">
        <v>45015</v>
      </c>
      <c r="D1954" s="8" t="s">
        <v>3395</v>
      </c>
      <c r="E1954" t="str">
        <f t="shared" si="30"/>
        <v>Work-Life Balance</v>
      </c>
    </row>
    <row r="1955" spans="1:5">
      <c r="A1955" s="11" t="s">
        <v>2141</v>
      </c>
      <c r="B1955" s="12" t="s">
        <v>3391</v>
      </c>
      <c r="C1955" s="13"/>
      <c r="D1955" s="12" t="s">
        <v>3392</v>
      </c>
      <c r="E1955" t="str">
        <f t="shared" si="30"/>
        <v xml:space="preserve"> </v>
      </c>
    </row>
    <row r="1956" spans="1:5">
      <c r="A1956" s="7" t="s">
        <v>2142</v>
      </c>
      <c r="B1956" s="8" t="s">
        <v>3391</v>
      </c>
      <c r="C1956" s="9"/>
      <c r="D1956" s="8" t="s">
        <v>3392</v>
      </c>
      <c r="E1956" t="str">
        <f t="shared" si="30"/>
        <v xml:space="preserve"> </v>
      </c>
    </row>
    <row r="1957" spans="1:5">
      <c r="A1957" s="11" t="s">
        <v>2143</v>
      </c>
      <c r="B1957" s="12" t="s">
        <v>3391</v>
      </c>
      <c r="C1957" s="13"/>
      <c r="D1957" s="12" t="s">
        <v>3392</v>
      </c>
      <c r="E1957" t="str">
        <f t="shared" si="30"/>
        <v xml:space="preserve"> </v>
      </c>
    </row>
    <row r="1958" spans="1:5">
      <c r="A1958" s="7" t="s">
        <v>2144</v>
      </c>
      <c r="B1958" s="8" t="s">
        <v>3391</v>
      </c>
      <c r="C1958" s="9"/>
      <c r="D1958" s="8" t="s">
        <v>3392</v>
      </c>
      <c r="E1958" t="str">
        <f t="shared" si="30"/>
        <v xml:space="preserve"> </v>
      </c>
    </row>
    <row r="1959" spans="1:5">
      <c r="A1959" s="11" t="s">
        <v>2145</v>
      </c>
      <c r="B1959" s="12" t="s">
        <v>3393</v>
      </c>
      <c r="C1959" s="13">
        <v>46085</v>
      </c>
      <c r="D1959" s="12" t="s">
        <v>3397</v>
      </c>
      <c r="E1959" t="str">
        <f t="shared" si="30"/>
        <v>Better Pay</v>
      </c>
    </row>
    <row r="1960" spans="1:5">
      <c r="A1960" s="7" t="s">
        <v>2146</v>
      </c>
      <c r="B1960" s="8" t="s">
        <v>3391</v>
      </c>
      <c r="C1960" s="9"/>
      <c r="D1960" s="8" t="s">
        <v>3392</v>
      </c>
      <c r="E1960" t="str">
        <f t="shared" si="30"/>
        <v xml:space="preserve"> </v>
      </c>
    </row>
    <row r="1961" spans="1:5">
      <c r="A1961" s="11" t="s">
        <v>2147</v>
      </c>
      <c r="B1961" s="12" t="s">
        <v>3391</v>
      </c>
      <c r="C1961" s="13"/>
      <c r="D1961" s="12" t="s">
        <v>3392</v>
      </c>
      <c r="E1961" t="str">
        <f t="shared" si="30"/>
        <v xml:space="preserve"> </v>
      </c>
    </row>
    <row r="1962" spans="1:5">
      <c r="A1962" s="7" t="s">
        <v>2148</v>
      </c>
      <c r="B1962" s="8" t="s">
        <v>3391</v>
      </c>
      <c r="C1962" s="9"/>
      <c r="D1962" s="8" t="s">
        <v>3392</v>
      </c>
      <c r="E1962" t="str">
        <f t="shared" si="30"/>
        <v xml:space="preserve"> </v>
      </c>
    </row>
    <row r="1963" spans="1:5">
      <c r="A1963" s="11" t="s">
        <v>2149</v>
      </c>
      <c r="B1963" s="12" t="s">
        <v>3391</v>
      </c>
      <c r="C1963" s="13"/>
      <c r="D1963" s="12" t="s">
        <v>3392</v>
      </c>
      <c r="E1963" t="str">
        <f t="shared" si="30"/>
        <v xml:space="preserve"> </v>
      </c>
    </row>
    <row r="1964" spans="1:5">
      <c r="A1964" s="7" t="s">
        <v>2150</v>
      </c>
      <c r="B1964" s="8" t="s">
        <v>3391</v>
      </c>
      <c r="C1964" s="9"/>
      <c r="D1964" s="8" t="s">
        <v>3392</v>
      </c>
      <c r="E1964" t="str">
        <f t="shared" si="30"/>
        <v xml:space="preserve"> </v>
      </c>
    </row>
    <row r="1965" spans="1:5">
      <c r="A1965" s="11" t="s">
        <v>2151</v>
      </c>
      <c r="B1965" s="12" t="s">
        <v>3391</v>
      </c>
      <c r="C1965" s="13"/>
      <c r="D1965" s="12" t="s">
        <v>3392</v>
      </c>
      <c r="E1965" t="str">
        <f t="shared" si="30"/>
        <v xml:space="preserve"> </v>
      </c>
    </row>
    <row r="1966" spans="1:5">
      <c r="A1966" s="7" t="s">
        <v>2152</v>
      </c>
      <c r="B1966" s="8" t="s">
        <v>3391</v>
      </c>
      <c r="C1966" s="9"/>
      <c r="D1966" s="8" t="s">
        <v>3392</v>
      </c>
      <c r="E1966" t="str">
        <f t="shared" si="30"/>
        <v xml:space="preserve"> </v>
      </c>
    </row>
    <row r="1967" spans="1:5">
      <c r="A1967" s="11" t="s">
        <v>2153</v>
      </c>
      <c r="B1967" s="12" t="s">
        <v>3391</v>
      </c>
      <c r="C1967" s="13"/>
      <c r="D1967" s="12" t="s">
        <v>3392</v>
      </c>
      <c r="E1967" t="str">
        <f t="shared" si="30"/>
        <v xml:space="preserve"> </v>
      </c>
    </row>
    <row r="1968" spans="1:5">
      <c r="A1968" s="7" t="s">
        <v>2154</v>
      </c>
      <c r="B1968" s="8" t="s">
        <v>3393</v>
      </c>
      <c r="C1968" s="9">
        <v>44608</v>
      </c>
      <c r="D1968" s="8" t="s">
        <v>3397</v>
      </c>
      <c r="E1968" t="str">
        <f t="shared" si="30"/>
        <v>Better Pay</v>
      </c>
    </row>
    <row r="1969" spans="1:5">
      <c r="A1969" s="11" t="s">
        <v>2155</v>
      </c>
      <c r="B1969" s="12" t="s">
        <v>3391</v>
      </c>
      <c r="C1969" s="13"/>
      <c r="D1969" s="12" t="s">
        <v>3392</v>
      </c>
      <c r="E1969" t="str">
        <f t="shared" si="30"/>
        <v xml:space="preserve"> </v>
      </c>
    </row>
    <row r="1970" spans="1:5">
      <c r="A1970" s="7" t="s">
        <v>2156</v>
      </c>
      <c r="B1970" s="8" t="s">
        <v>3391</v>
      </c>
      <c r="C1970" s="9"/>
      <c r="D1970" s="8" t="s">
        <v>3392</v>
      </c>
      <c r="E1970" t="str">
        <f t="shared" si="30"/>
        <v xml:space="preserve"> </v>
      </c>
    </row>
    <row r="1971" spans="1:5">
      <c r="A1971" s="11" t="s">
        <v>2157</v>
      </c>
      <c r="B1971" s="12" t="s">
        <v>3391</v>
      </c>
      <c r="C1971" s="13"/>
      <c r="D1971" s="12" t="s">
        <v>3392</v>
      </c>
      <c r="E1971" t="str">
        <f t="shared" si="30"/>
        <v xml:space="preserve"> </v>
      </c>
    </row>
    <row r="1972" spans="1:5">
      <c r="A1972" s="7" t="s">
        <v>2158</v>
      </c>
      <c r="B1972" s="8" t="s">
        <v>3391</v>
      </c>
      <c r="C1972" s="9"/>
      <c r="D1972" s="8" t="s">
        <v>3392</v>
      </c>
      <c r="E1972" t="str">
        <f t="shared" si="30"/>
        <v xml:space="preserve"> </v>
      </c>
    </row>
    <row r="1973" spans="1:5">
      <c r="A1973" s="11" t="s">
        <v>2159</v>
      </c>
      <c r="B1973" s="12" t="s">
        <v>3391</v>
      </c>
      <c r="C1973" s="13"/>
      <c r="D1973" s="12" t="s">
        <v>3392</v>
      </c>
      <c r="E1973" t="str">
        <f t="shared" si="30"/>
        <v xml:space="preserve"> </v>
      </c>
    </row>
    <row r="1974" spans="1:5">
      <c r="A1974" s="7" t="s">
        <v>2160</v>
      </c>
      <c r="B1974" s="8" t="s">
        <v>3393</v>
      </c>
      <c r="C1974" s="9">
        <v>44422</v>
      </c>
      <c r="D1974" s="8" t="s">
        <v>3395</v>
      </c>
      <c r="E1974" t="str">
        <f t="shared" si="30"/>
        <v>Work-Life Balance</v>
      </c>
    </row>
    <row r="1975" spans="1:5">
      <c r="A1975" s="11" t="s">
        <v>2161</v>
      </c>
      <c r="B1975" s="12" t="s">
        <v>3391</v>
      </c>
      <c r="C1975" s="13"/>
      <c r="D1975" s="12" t="s">
        <v>3392</v>
      </c>
      <c r="E1975" t="str">
        <f t="shared" si="30"/>
        <v xml:space="preserve"> </v>
      </c>
    </row>
    <row r="1976" spans="1:5">
      <c r="A1976" s="7" t="s">
        <v>2162</v>
      </c>
      <c r="B1976" s="8" t="s">
        <v>3393</v>
      </c>
      <c r="C1976" s="9">
        <v>45395</v>
      </c>
      <c r="D1976" s="8" t="s">
        <v>3396</v>
      </c>
      <c r="E1976" t="str">
        <f t="shared" si="30"/>
        <v>Manager Issues</v>
      </c>
    </row>
    <row r="1977" spans="1:5">
      <c r="A1977" s="11" t="s">
        <v>2163</v>
      </c>
      <c r="B1977" s="12" t="s">
        <v>3393</v>
      </c>
      <c r="C1977" s="13">
        <v>45340</v>
      </c>
      <c r="D1977" s="12" t="s">
        <v>3397</v>
      </c>
      <c r="E1977" t="str">
        <f t="shared" si="30"/>
        <v>Better Pay</v>
      </c>
    </row>
    <row r="1978" spans="1:5">
      <c r="A1978" s="7" t="s">
        <v>2164</v>
      </c>
      <c r="B1978" s="8" t="s">
        <v>3391</v>
      </c>
      <c r="C1978" s="9"/>
      <c r="D1978" s="8" t="s">
        <v>3392</v>
      </c>
      <c r="E1978" t="str">
        <f t="shared" si="30"/>
        <v xml:space="preserve"> </v>
      </c>
    </row>
    <row r="1979" spans="1:5">
      <c r="A1979" s="11" t="s">
        <v>2165</v>
      </c>
      <c r="B1979" s="12" t="s">
        <v>3393</v>
      </c>
      <c r="C1979" s="13">
        <v>45408</v>
      </c>
      <c r="D1979" s="12" t="s">
        <v>3397</v>
      </c>
      <c r="E1979" t="str">
        <f t="shared" si="30"/>
        <v>Better Pay</v>
      </c>
    </row>
    <row r="1980" spans="1:5">
      <c r="A1980" s="7" t="s">
        <v>2166</v>
      </c>
      <c r="B1980" s="8" t="s">
        <v>3391</v>
      </c>
      <c r="C1980" s="9"/>
      <c r="D1980" s="8" t="s">
        <v>3392</v>
      </c>
      <c r="E1980" t="str">
        <f t="shared" si="30"/>
        <v xml:space="preserve"> </v>
      </c>
    </row>
    <row r="1981" spans="1:5">
      <c r="A1981" s="11" t="s">
        <v>2167</v>
      </c>
      <c r="B1981" s="12" t="s">
        <v>3391</v>
      </c>
      <c r="C1981" s="13"/>
      <c r="D1981" s="12" t="s">
        <v>3392</v>
      </c>
      <c r="E1981" t="str">
        <f t="shared" si="30"/>
        <v xml:space="preserve"> </v>
      </c>
    </row>
    <row r="1982" spans="1:5">
      <c r="A1982" s="7" t="s">
        <v>2168</v>
      </c>
      <c r="B1982" s="8" t="s">
        <v>3393</v>
      </c>
      <c r="C1982" s="9">
        <v>45566</v>
      </c>
      <c r="D1982" s="8" t="s">
        <v>3397</v>
      </c>
      <c r="E1982" t="str">
        <f t="shared" si="30"/>
        <v>Better Pay</v>
      </c>
    </row>
    <row r="1983" spans="1:5">
      <c r="A1983" s="11" t="s">
        <v>2169</v>
      </c>
      <c r="B1983" s="12" t="s">
        <v>3391</v>
      </c>
      <c r="C1983" s="13"/>
      <c r="D1983" s="12" t="s">
        <v>3392</v>
      </c>
      <c r="E1983" t="str">
        <f t="shared" si="30"/>
        <v xml:space="preserve"> </v>
      </c>
    </row>
    <row r="1984" spans="1:5">
      <c r="A1984" s="7" t="s">
        <v>2170</v>
      </c>
      <c r="B1984" s="8" t="s">
        <v>3393</v>
      </c>
      <c r="C1984" s="9">
        <v>46444</v>
      </c>
      <c r="D1984" s="8" t="s">
        <v>3397</v>
      </c>
      <c r="E1984" t="str">
        <f t="shared" si="30"/>
        <v>Better Pay</v>
      </c>
    </row>
    <row r="1985" spans="1:5">
      <c r="A1985" s="11" t="s">
        <v>2171</v>
      </c>
      <c r="B1985" s="12" t="s">
        <v>3393</v>
      </c>
      <c r="C1985" s="13">
        <v>45759</v>
      </c>
      <c r="D1985" s="12" t="s">
        <v>3397</v>
      </c>
      <c r="E1985" t="str">
        <f t="shared" si="30"/>
        <v>Better Pay</v>
      </c>
    </row>
    <row r="1986" spans="1:5">
      <c r="A1986" s="7" t="s">
        <v>2172</v>
      </c>
      <c r="B1986" s="8" t="s">
        <v>3391</v>
      </c>
      <c r="C1986" s="9"/>
      <c r="D1986" s="8" t="s">
        <v>3392</v>
      </c>
      <c r="E1986" t="str">
        <f t="shared" si="30"/>
        <v xml:space="preserve"> </v>
      </c>
    </row>
    <row r="1987" spans="1:5">
      <c r="A1987" s="11" t="s">
        <v>2173</v>
      </c>
      <c r="B1987" s="12" t="s">
        <v>3391</v>
      </c>
      <c r="C1987" s="13"/>
      <c r="D1987" s="12" t="s">
        <v>3392</v>
      </c>
      <c r="E1987" t="str">
        <f t="shared" ref="E1987:E2050" si="31">IF(B1987="No"," ",IF(AND(B1987="Yes",D1987=" "),"Not Recorded",D1987))</f>
        <v xml:space="preserve"> </v>
      </c>
    </row>
    <row r="1988" spans="1:5">
      <c r="A1988" s="7" t="s">
        <v>2174</v>
      </c>
      <c r="B1988" s="8" t="s">
        <v>3393</v>
      </c>
      <c r="C1988" s="9">
        <v>45934</v>
      </c>
      <c r="D1988" s="8" t="s">
        <v>3396</v>
      </c>
      <c r="E1988" t="str">
        <f t="shared" si="31"/>
        <v>Manager Issues</v>
      </c>
    </row>
    <row r="1989" spans="1:5">
      <c r="A1989" s="11" t="s">
        <v>2175</v>
      </c>
      <c r="B1989" s="12" t="s">
        <v>3391</v>
      </c>
      <c r="C1989" s="13"/>
      <c r="D1989" s="12" t="s">
        <v>3392</v>
      </c>
      <c r="E1989" t="str">
        <f t="shared" si="31"/>
        <v xml:space="preserve"> </v>
      </c>
    </row>
    <row r="1990" spans="1:5">
      <c r="A1990" s="7" t="s">
        <v>2176</v>
      </c>
      <c r="B1990" s="8" t="s">
        <v>3391</v>
      </c>
      <c r="C1990" s="9"/>
      <c r="D1990" s="8" t="s">
        <v>3392</v>
      </c>
      <c r="E1990" t="str">
        <f t="shared" si="31"/>
        <v xml:space="preserve"> </v>
      </c>
    </row>
    <row r="1991" spans="1:5">
      <c r="A1991" s="11" t="s">
        <v>2177</v>
      </c>
      <c r="B1991" s="12" t="s">
        <v>3391</v>
      </c>
      <c r="C1991" s="13"/>
      <c r="D1991" s="12" t="s">
        <v>3392</v>
      </c>
      <c r="E1991" t="str">
        <f t="shared" si="31"/>
        <v xml:space="preserve"> </v>
      </c>
    </row>
    <row r="1992" spans="1:5">
      <c r="A1992" s="7" t="s">
        <v>2178</v>
      </c>
      <c r="B1992" s="8" t="s">
        <v>3391</v>
      </c>
      <c r="C1992" s="9"/>
      <c r="D1992" s="8" t="s">
        <v>3392</v>
      </c>
      <c r="E1992" t="str">
        <f t="shared" si="31"/>
        <v xml:space="preserve"> </v>
      </c>
    </row>
    <row r="1993" spans="1:5">
      <c r="A1993" s="11" t="s">
        <v>2179</v>
      </c>
      <c r="B1993" s="12" t="s">
        <v>3391</v>
      </c>
      <c r="C1993" s="13"/>
      <c r="D1993" s="12" t="s">
        <v>3392</v>
      </c>
      <c r="E1993" t="str">
        <f t="shared" si="31"/>
        <v xml:space="preserve"> </v>
      </c>
    </row>
    <row r="1994" spans="1:5">
      <c r="A1994" s="7" t="s">
        <v>2180</v>
      </c>
      <c r="B1994" s="8" t="s">
        <v>3391</v>
      </c>
      <c r="C1994" s="9"/>
      <c r="D1994" s="8" t="s">
        <v>3392</v>
      </c>
      <c r="E1994" t="str">
        <f t="shared" si="31"/>
        <v xml:space="preserve"> </v>
      </c>
    </row>
    <row r="1995" spans="1:5">
      <c r="A1995" s="11" t="s">
        <v>2181</v>
      </c>
      <c r="B1995" s="12" t="s">
        <v>3391</v>
      </c>
      <c r="C1995" s="13"/>
      <c r="D1995" s="12" t="s">
        <v>3392</v>
      </c>
      <c r="E1995" t="str">
        <f t="shared" si="31"/>
        <v xml:space="preserve"> </v>
      </c>
    </row>
    <row r="1996" spans="1:5">
      <c r="A1996" s="7" t="s">
        <v>2182</v>
      </c>
      <c r="B1996" s="8" t="s">
        <v>3391</v>
      </c>
      <c r="C1996" s="9"/>
      <c r="D1996" s="8" t="s">
        <v>3392</v>
      </c>
      <c r="E1996" t="str">
        <f t="shared" si="31"/>
        <v xml:space="preserve"> </v>
      </c>
    </row>
    <row r="1997" spans="1:5">
      <c r="A1997" s="11" t="s">
        <v>2183</v>
      </c>
      <c r="B1997" s="12" t="s">
        <v>3393</v>
      </c>
      <c r="C1997" s="13">
        <v>44282</v>
      </c>
      <c r="D1997" s="12" t="s">
        <v>3397</v>
      </c>
      <c r="E1997" t="str">
        <f t="shared" si="31"/>
        <v>Better Pay</v>
      </c>
    </row>
    <row r="1998" spans="1:5">
      <c r="A1998" s="7" t="s">
        <v>2184</v>
      </c>
      <c r="B1998" s="8" t="s">
        <v>3391</v>
      </c>
      <c r="C1998" s="9"/>
      <c r="D1998" s="8" t="s">
        <v>3392</v>
      </c>
      <c r="E1998" t="str">
        <f t="shared" si="31"/>
        <v xml:space="preserve"> </v>
      </c>
    </row>
    <row r="1999" spans="1:5">
      <c r="A1999" s="11" t="s">
        <v>2185</v>
      </c>
      <c r="B1999" s="12" t="s">
        <v>3391</v>
      </c>
      <c r="C1999" s="13"/>
      <c r="D1999" s="12" t="s">
        <v>3392</v>
      </c>
      <c r="E1999" t="str">
        <f t="shared" si="31"/>
        <v xml:space="preserve"> </v>
      </c>
    </row>
    <row r="2000" spans="1:5">
      <c r="A2000" s="7" t="s">
        <v>2186</v>
      </c>
      <c r="B2000" s="8" t="s">
        <v>3391</v>
      </c>
      <c r="C2000" s="9"/>
      <c r="D2000" s="8" t="s">
        <v>3392</v>
      </c>
      <c r="E2000" t="str">
        <f t="shared" si="31"/>
        <v xml:space="preserve"> </v>
      </c>
    </row>
    <row r="2001" spans="1:5">
      <c r="A2001" s="11" t="s">
        <v>2187</v>
      </c>
      <c r="B2001" s="12" t="s">
        <v>3391</v>
      </c>
      <c r="C2001" s="13"/>
      <c r="D2001" s="12" t="s">
        <v>3392</v>
      </c>
      <c r="E2001" t="str">
        <f t="shared" si="31"/>
        <v xml:space="preserve"> </v>
      </c>
    </row>
    <row r="2002" spans="1:5">
      <c r="A2002" s="7" t="s">
        <v>2188</v>
      </c>
      <c r="B2002" s="8" t="s">
        <v>3393</v>
      </c>
      <c r="C2002" s="9">
        <v>43362</v>
      </c>
      <c r="D2002" s="8" t="s">
        <v>3394</v>
      </c>
      <c r="E2002" t="str">
        <f t="shared" si="31"/>
        <v>Career Stagnation</v>
      </c>
    </row>
    <row r="2003" spans="1:5">
      <c r="A2003" s="11" t="s">
        <v>2189</v>
      </c>
      <c r="B2003" s="12" t="s">
        <v>3391</v>
      </c>
      <c r="C2003" s="13"/>
      <c r="D2003" s="12" t="s">
        <v>3392</v>
      </c>
      <c r="E2003" t="str">
        <f t="shared" si="31"/>
        <v xml:space="preserve"> </v>
      </c>
    </row>
    <row r="2004" spans="1:5">
      <c r="A2004" s="7" t="s">
        <v>2190</v>
      </c>
      <c r="B2004" s="8" t="s">
        <v>3391</v>
      </c>
      <c r="C2004" s="9"/>
      <c r="D2004" s="8" t="s">
        <v>3392</v>
      </c>
      <c r="E2004" t="str">
        <f t="shared" si="31"/>
        <v xml:space="preserve"> </v>
      </c>
    </row>
    <row r="2005" spans="1:5">
      <c r="A2005" s="11" t="s">
        <v>2191</v>
      </c>
      <c r="B2005" s="12" t="s">
        <v>3393</v>
      </c>
      <c r="C2005" s="13">
        <v>44417</v>
      </c>
      <c r="D2005" s="12" t="s">
        <v>3396</v>
      </c>
      <c r="E2005" t="str">
        <f t="shared" si="31"/>
        <v>Manager Issues</v>
      </c>
    </row>
    <row r="2006" spans="1:5">
      <c r="A2006" s="7" t="s">
        <v>2192</v>
      </c>
      <c r="B2006" s="8" t="s">
        <v>3391</v>
      </c>
      <c r="C2006" s="9"/>
      <c r="D2006" s="8" t="s">
        <v>3392</v>
      </c>
      <c r="E2006" t="str">
        <f t="shared" si="31"/>
        <v xml:space="preserve"> </v>
      </c>
    </row>
    <row r="2007" spans="1:5">
      <c r="A2007" s="11" t="s">
        <v>2193</v>
      </c>
      <c r="B2007" s="12" t="s">
        <v>3391</v>
      </c>
      <c r="C2007" s="13"/>
      <c r="D2007" s="12" t="s">
        <v>3392</v>
      </c>
      <c r="E2007" t="str">
        <f t="shared" si="31"/>
        <v xml:space="preserve"> </v>
      </c>
    </row>
    <row r="2008" spans="1:5">
      <c r="A2008" s="7" t="s">
        <v>2194</v>
      </c>
      <c r="B2008" s="8" t="s">
        <v>3391</v>
      </c>
      <c r="C2008" s="9"/>
      <c r="D2008" s="8" t="s">
        <v>3392</v>
      </c>
      <c r="E2008" t="str">
        <f t="shared" si="31"/>
        <v xml:space="preserve"> </v>
      </c>
    </row>
    <row r="2009" spans="1:5">
      <c r="A2009" s="11" t="s">
        <v>2195</v>
      </c>
      <c r="B2009" s="12" t="s">
        <v>3393</v>
      </c>
      <c r="C2009" s="13">
        <v>43995</v>
      </c>
      <c r="D2009" s="12" t="s">
        <v>3397</v>
      </c>
      <c r="E2009" t="str">
        <f t="shared" si="31"/>
        <v>Better Pay</v>
      </c>
    </row>
    <row r="2010" spans="1:5">
      <c r="A2010" s="7" t="s">
        <v>2196</v>
      </c>
      <c r="B2010" s="8" t="s">
        <v>3391</v>
      </c>
      <c r="C2010" s="9"/>
      <c r="D2010" s="8" t="s">
        <v>3392</v>
      </c>
      <c r="E2010" t="str">
        <f t="shared" si="31"/>
        <v xml:space="preserve"> </v>
      </c>
    </row>
    <row r="2011" spans="1:5">
      <c r="A2011" s="11" t="s">
        <v>2197</v>
      </c>
      <c r="B2011" s="12" t="s">
        <v>3391</v>
      </c>
      <c r="C2011" s="13"/>
      <c r="D2011" s="12" t="s">
        <v>3392</v>
      </c>
      <c r="E2011" t="str">
        <f t="shared" si="31"/>
        <v xml:space="preserve"> </v>
      </c>
    </row>
    <row r="2012" spans="1:5">
      <c r="A2012" s="7" t="s">
        <v>2198</v>
      </c>
      <c r="B2012" s="8" t="s">
        <v>3391</v>
      </c>
      <c r="C2012" s="9"/>
      <c r="D2012" s="8" t="s">
        <v>3392</v>
      </c>
      <c r="E2012" t="str">
        <f t="shared" si="31"/>
        <v xml:space="preserve"> </v>
      </c>
    </row>
    <row r="2013" spans="1:5">
      <c r="A2013" s="11" t="s">
        <v>2199</v>
      </c>
      <c r="B2013" s="12" t="s">
        <v>3391</v>
      </c>
      <c r="C2013" s="13"/>
      <c r="D2013" s="12" t="s">
        <v>3392</v>
      </c>
      <c r="E2013" t="str">
        <f t="shared" si="31"/>
        <v xml:space="preserve"> </v>
      </c>
    </row>
    <row r="2014" spans="1:5">
      <c r="A2014" s="7" t="s">
        <v>2200</v>
      </c>
      <c r="B2014" s="8" t="s">
        <v>3391</v>
      </c>
      <c r="C2014" s="9"/>
      <c r="D2014" s="8" t="s">
        <v>3392</v>
      </c>
      <c r="E2014" t="str">
        <f t="shared" si="31"/>
        <v xml:space="preserve"> </v>
      </c>
    </row>
    <row r="2015" spans="1:5">
      <c r="A2015" s="11" t="s">
        <v>2201</v>
      </c>
      <c r="B2015" s="12" t="s">
        <v>3391</v>
      </c>
      <c r="C2015" s="13"/>
      <c r="D2015" s="12" t="s">
        <v>3392</v>
      </c>
      <c r="E2015" t="str">
        <f t="shared" si="31"/>
        <v xml:space="preserve"> </v>
      </c>
    </row>
    <row r="2016" spans="1:5">
      <c r="A2016" s="7" t="s">
        <v>2202</v>
      </c>
      <c r="B2016" s="8" t="s">
        <v>3391</v>
      </c>
      <c r="C2016" s="9"/>
      <c r="D2016" s="8" t="s">
        <v>3392</v>
      </c>
      <c r="E2016" t="str">
        <f t="shared" si="31"/>
        <v xml:space="preserve"> </v>
      </c>
    </row>
    <row r="2017" spans="1:5">
      <c r="A2017" s="11" t="s">
        <v>2203</v>
      </c>
      <c r="B2017" s="12" t="s">
        <v>3391</v>
      </c>
      <c r="C2017" s="13"/>
      <c r="D2017" s="12" t="s">
        <v>3392</v>
      </c>
      <c r="E2017" t="str">
        <f t="shared" si="31"/>
        <v xml:space="preserve"> </v>
      </c>
    </row>
    <row r="2018" spans="1:5">
      <c r="A2018" s="7" t="s">
        <v>2204</v>
      </c>
      <c r="B2018" s="8" t="s">
        <v>3391</v>
      </c>
      <c r="C2018" s="9"/>
      <c r="D2018" s="8" t="s">
        <v>3392</v>
      </c>
      <c r="E2018" t="str">
        <f t="shared" si="31"/>
        <v xml:space="preserve"> </v>
      </c>
    </row>
    <row r="2019" spans="1:5">
      <c r="A2019" s="11" t="s">
        <v>2205</v>
      </c>
      <c r="B2019" s="12" t="s">
        <v>3391</v>
      </c>
      <c r="C2019" s="13"/>
      <c r="D2019" s="12" t="s">
        <v>3392</v>
      </c>
      <c r="E2019" t="str">
        <f t="shared" si="31"/>
        <v xml:space="preserve"> </v>
      </c>
    </row>
    <row r="2020" spans="1:5">
      <c r="A2020" s="7" t="s">
        <v>2206</v>
      </c>
      <c r="B2020" s="8" t="s">
        <v>3393</v>
      </c>
      <c r="C2020" s="9">
        <v>44715</v>
      </c>
      <c r="D2020" s="8" t="s">
        <v>3394</v>
      </c>
      <c r="E2020" t="str">
        <f t="shared" si="31"/>
        <v>Career Stagnation</v>
      </c>
    </row>
    <row r="2021" spans="1:5">
      <c r="A2021" s="11" t="s">
        <v>2207</v>
      </c>
      <c r="B2021" s="12" t="s">
        <v>3391</v>
      </c>
      <c r="C2021" s="13"/>
      <c r="D2021" s="12" t="s">
        <v>3392</v>
      </c>
      <c r="E2021" t="str">
        <f t="shared" si="31"/>
        <v xml:space="preserve"> </v>
      </c>
    </row>
    <row r="2022" spans="1:5">
      <c r="A2022" s="7" t="s">
        <v>2208</v>
      </c>
      <c r="B2022" s="8" t="s">
        <v>3393</v>
      </c>
      <c r="C2022" s="9">
        <v>44961</v>
      </c>
      <c r="D2022" s="8" t="s">
        <v>3397</v>
      </c>
      <c r="E2022" t="str">
        <f t="shared" si="31"/>
        <v>Better Pay</v>
      </c>
    </row>
    <row r="2023" spans="1:5">
      <c r="A2023" s="11" t="s">
        <v>2209</v>
      </c>
      <c r="B2023" s="12" t="s">
        <v>3391</v>
      </c>
      <c r="C2023" s="13"/>
      <c r="D2023" s="12" t="s">
        <v>3392</v>
      </c>
      <c r="E2023" t="str">
        <f t="shared" si="31"/>
        <v xml:space="preserve"> </v>
      </c>
    </row>
    <row r="2024" spans="1:5">
      <c r="A2024" s="7" t="s">
        <v>2210</v>
      </c>
      <c r="B2024" s="8" t="s">
        <v>3393</v>
      </c>
      <c r="C2024" s="9">
        <v>44406</v>
      </c>
      <c r="D2024" s="8" t="s">
        <v>3394</v>
      </c>
      <c r="E2024" t="str">
        <f t="shared" si="31"/>
        <v>Career Stagnation</v>
      </c>
    </row>
    <row r="2025" spans="1:5">
      <c r="A2025" s="11" t="s">
        <v>2211</v>
      </c>
      <c r="B2025" s="12" t="s">
        <v>3391</v>
      </c>
      <c r="C2025" s="13"/>
      <c r="D2025" s="12" t="s">
        <v>3392</v>
      </c>
      <c r="E2025" t="str">
        <f t="shared" si="31"/>
        <v xml:space="preserve"> </v>
      </c>
    </row>
    <row r="2026" spans="1:5">
      <c r="A2026" s="7" t="s">
        <v>2212</v>
      </c>
      <c r="B2026" s="8" t="s">
        <v>3391</v>
      </c>
      <c r="C2026" s="9"/>
      <c r="D2026" s="8" t="s">
        <v>3392</v>
      </c>
      <c r="E2026" t="str">
        <f t="shared" si="31"/>
        <v xml:space="preserve"> </v>
      </c>
    </row>
    <row r="2027" spans="1:5">
      <c r="A2027" s="11" t="s">
        <v>2213</v>
      </c>
      <c r="B2027" s="12" t="s">
        <v>3391</v>
      </c>
      <c r="C2027" s="13"/>
      <c r="D2027" s="12" t="s">
        <v>3392</v>
      </c>
      <c r="E2027" t="str">
        <f t="shared" si="31"/>
        <v xml:space="preserve"> </v>
      </c>
    </row>
    <row r="2028" spans="1:5">
      <c r="A2028" s="7" t="s">
        <v>2214</v>
      </c>
      <c r="B2028" s="8" t="s">
        <v>3393</v>
      </c>
      <c r="C2028" s="9">
        <v>46211</v>
      </c>
      <c r="D2028" s="8" t="s">
        <v>3396</v>
      </c>
      <c r="E2028" t="str">
        <f t="shared" si="31"/>
        <v>Manager Issues</v>
      </c>
    </row>
    <row r="2029" spans="1:5">
      <c r="A2029" s="11" t="s">
        <v>2215</v>
      </c>
      <c r="B2029" s="12" t="s">
        <v>3391</v>
      </c>
      <c r="C2029" s="13"/>
      <c r="D2029" s="12" t="s">
        <v>3392</v>
      </c>
      <c r="E2029" t="str">
        <f t="shared" si="31"/>
        <v xml:space="preserve"> </v>
      </c>
    </row>
    <row r="2030" spans="1:5">
      <c r="A2030" s="7" t="s">
        <v>2216</v>
      </c>
      <c r="B2030" s="8" t="s">
        <v>3391</v>
      </c>
      <c r="C2030" s="9"/>
      <c r="D2030" s="8" t="s">
        <v>3392</v>
      </c>
      <c r="E2030" t="str">
        <f t="shared" si="31"/>
        <v xml:space="preserve"> </v>
      </c>
    </row>
    <row r="2031" spans="1:5">
      <c r="A2031" s="11" t="s">
        <v>2217</v>
      </c>
      <c r="B2031" s="12" t="s">
        <v>3391</v>
      </c>
      <c r="C2031" s="13"/>
      <c r="D2031" s="12" t="s">
        <v>3392</v>
      </c>
      <c r="E2031" t="str">
        <f t="shared" si="31"/>
        <v xml:space="preserve"> </v>
      </c>
    </row>
    <row r="2032" spans="1:5">
      <c r="A2032" s="7" t="s">
        <v>2218</v>
      </c>
      <c r="B2032" s="8" t="s">
        <v>3391</v>
      </c>
      <c r="C2032" s="9"/>
      <c r="D2032" s="8" t="s">
        <v>3392</v>
      </c>
      <c r="E2032" t="str">
        <f t="shared" si="31"/>
        <v xml:space="preserve"> </v>
      </c>
    </row>
    <row r="2033" spans="1:5">
      <c r="A2033" s="11" t="s">
        <v>2219</v>
      </c>
      <c r="B2033" s="12" t="s">
        <v>3391</v>
      </c>
      <c r="C2033" s="13"/>
      <c r="D2033" s="12" t="s">
        <v>3392</v>
      </c>
      <c r="E2033" t="str">
        <f t="shared" si="31"/>
        <v xml:space="preserve"> </v>
      </c>
    </row>
    <row r="2034" spans="1:5">
      <c r="A2034" s="7" t="s">
        <v>2220</v>
      </c>
      <c r="B2034" s="8" t="s">
        <v>3391</v>
      </c>
      <c r="C2034" s="9"/>
      <c r="D2034" s="8" t="s">
        <v>3392</v>
      </c>
      <c r="E2034" t="str">
        <f t="shared" si="31"/>
        <v xml:space="preserve"> </v>
      </c>
    </row>
    <row r="2035" spans="1:5">
      <c r="A2035" s="11" t="s">
        <v>2221</v>
      </c>
      <c r="B2035" s="12" t="s">
        <v>3391</v>
      </c>
      <c r="C2035" s="13"/>
      <c r="D2035" s="12" t="s">
        <v>3392</v>
      </c>
      <c r="E2035" t="str">
        <f t="shared" si="31"/>
        <v xml:space="preserve"> </v>
      </c>
    </row>
    <row r="2036" spans="1:5">
      <c r="A2036" s="7" t="s">
        <v>2222</v>
      </c>
      <c r="B2036" s="8" t="s">
        <v>3391</v>
      </c>
      <c r="C2036" s="9"/>
      <c r="D2036" s="8" t="s">
        <v>3392</v>
      </c>
      <c r="E2036" t="str">
        <f t="shared" si="31"/>
        <v xml:space="preserve"> </v>
      </c>
    </row>
    <row r="2037" spans="1:5">
      <c r="A2037" s="11" t="s">
        <v>2223</v>
      </c>
      <c r="B2037" s="12" t="s">
        <v>3393</v>
      </c>
      <c r="C2037" s="13">
        <v>45254</v>
      </c>
      <c r="D2037" s="12" t="s">
        <v>3394</v>
      </c>
      <c r="E2037" t="str">
        <f t="shared" si="31"/>
        <v>Career Stagnation</v>
      </c>
    </row>
    <row r="2038" spans="1:5">
      <c r="A2038" s="7" t="s">
        <v>2224</v>
      </c>
      <c r="B2038" s="8" t="s">
        <v>3391</v>
      </c>
      <c r="C2038" s="9"/>
      <c r="D2038" s="8" t="s">
        <v>3392</v>
      </c>
      <c r="E2038" t="str">
        <f t="shared" si="31"/>
        <v xml:space="preserve"> </v>
      </c>
    </row>
    <row r="2039" spans="1:5">
      <c r="A2039" s="11" t="s">
        <v>2225</v>
      </c>
      <c r="B2039" s="12" t="s">
        <v>3391</v>
      </c>
      <c r="C2039" s="13"/>
      <c r="D2039" s="12" t="s">
        <v>3392</v>
      </c>
      <c r="E2039" t="str">
        <f t="shared" si="31"/>
        <v xml:space="preserve"> </v>
      </c>
    </row>
    <row r="2040" spans="1:5">
      <c r="A2040" s="7" t="s">
        <v>2226</v>
      </c>
      <c r="B2040" s="8" t="s">
        <v>3391</v>
      </c>
      <c r="C2040" s="9"/>
      <c r="D2040" s="8" t="s">
        <v>3392</v>
      </c>
      <c r="E2040" t="str">
        <f t="shared" si="31"/>
        <v xml:space="preserve"> </v>
      </c>
    </row>
    <row r="2041" spans="1:5">
      <c r="A2041" s="11" t="s">
        <v>2227</v>
      </c>
      <c r="B2041" s="12" t="s">
        <v>3391</v>
      </c>
      <c r="C2041" s="13"/>
      <c r="D2041" s="12" t="s">
        <v>3392</v>
      </c>
      <c r="E2041" t="str">
        <f t="shared" si="31"/>
        <v xml:space="preserve"> </v>
      </c>
    </row>
    <row r="2042" spans="1:5">
      <c r="A2042" s="7" t="s">
        <v>2228</v>
      </c>
      <c r="B2042" s="8" t="s">
        <v>3393</v>
      </c>
      <c r="C2042" s="9">
        <v>44608</v>
      </c>
      <c r="D2042" s="8" t="s">
        <v>3397</v>
      </c>
      <c r="E2042" t="str">
        <f t="shared" si="31"/>
        <v>Better Pay</v>
      </c>
    </row>
    <row r="2043" spans="1:5">
      <c r="A2043" s="11" t="s">
        <v>2229</v>
      </c>
      <c r="B2043" s="12" t="s">
        <v>3393</v>
      </c>
      <c r="C2043" s="13">
        <v>45175</v>
      </c>
      <c r="D2043" s="12" t="s">
        <v>3397</v>
      </c>
      <c r="E2043" t="str">
        <f t="shared" si="31"/>
        <v>Better Pay</v>
      </c>
    </row>
    <row r="2044" spans="1:5">
      <c r="A2044" s="7" t="s">
        <v>2230</v>
      </c>
      <c r="B2044" s="8" t="s">
        <v>3391</v>
      </c>
      <c r="C2044" s="9"/>
      <c r="D2044" s="8" t="s">
        <v>3392</v>
      </c>
      <c r="E2044" t="str">
        <f t="shared" si="31"/>
        <v xml:space="preserve"> </v>
      </c>
    </row>
    <row r="2045" spans="1:5">
      <c r="A2045" s="11" t="s">
        <v>2231</v>
      </c>
      <c r="B2045" s="12" t="s">
        <v>3391</v>
      </c>
      <c r="C2045" s="13"/>
      <c r="D2045" s="12" t="s">
        <v>3392</v>
      </c>
      <c r="E2045" t="str">
        <f t="shared" si="31"/>
        <v xml:space="preserve"> </v>
      </c>
    </row>
    <row r="2046" spans="1:5">
      <c r="A2046" s="7" t="s">
        <v>2232</v>
      </c>
      <c r="B2046" s="8" t="s">
        <v>3391</v>
      </c>
      <c r="C2046" s="9"/>
      <c r="D2046" s="8" t="s">
        <v>3392</v>
      </c>
      <c r="E2046" t="str">
        <f t="shared" si="31"/>
        <v xml:space="preserve"> </v>
      </c>
    </row>
    <row r="2047" spans="1:5">
      <c r="A2047" s="11" t="s">
        <v>2233</v>
      </c>
      <c r="B2047" s="12" t="s">
        <v>3393</v>
      </c>
      <c r="C2047" s="13">
        <v>46265</v>
      </c>
      <c r="D2047" s="12" t="s">
        <v>3397</v>
      </c>
      <c r="E2047" t="str">
        <f t="shared" si="31"/>
        <v>Better Pay</v>
      </c>
    </row>
    <row r="2048" spans="1:5">
      <c r="A2048" s="7" t="s">
        <v>2234</v>
      </c>
      <c r="B2048" s="8" t="s">
        <v>3393</v>
      </c>
      <c r="C2048" s="9">
        <v>43850</v>
      </c>
      <c r="D2048" s="8" t="s">
        <v>3395</v>
      </c>
      <c r="E2048" t="str">
        <f t="shared" si="31"/>
        <v>Work-Life Balance</v>
      </c>
    </row>
    <row r="2049" spans="1:5">
      <c r="A2049" s="11" t="s">
        <v>2235</v>
      </c>
      <c r="B2049" s="12" t="s">
        <v>3391</v>
      </c>
      <c r="C2049" s="13"/>
      <c r="D2049" s="12" t="s">
        <v>3392</v>
      </c>
      <c r="E2049" t="str">
        <f t="shared" si="31"/>
        <v xml:space="preserve"> </v>
      </c>
    </row>
    <row r="2050" spans="1:5">
      <c r="A2050" s="7" t="s">
        <v>2236</v>
      </c>
      <c r="B2050" s="8" t="s">
        <v>3391</v>
      </c>
      <c r="C2050" s="9"/>
      <c r="D2050" s="8" t="s">
        <v>3392</v>
      </c>
      <c r="E2050" t="str">
        <f t="shared" si="31"/>
        <v xml:space="preserve"> </v>
      </c>
    </row>
    <row r="2051" spans="1:5">
      <c r="A2051" s="11" t="s">
        <v>2237</v>
      </c>
      <c r="B2051" s="12" t="s">
        <v>3391</v>
      </c>
      <c r="C2051" s="13"/>
      <c r="D2051" s="12" t="s">
        <v>3392</v>
      </c>
      <c r="E2051" t="str">
        <f t="shared" ref="E2051:E2114" si="32">IF(B2051="No"," ",IF(AND(B2051="Yes",D2051=" "),"Not Recorded",D2051))</f>
        <v xml:space="preserve"> </v>
      </c>
    </row>
    <row r="2052" spans="1:5">
      <c r="A2052" s="7" t="s">
        <v>2238</v>
      </c>
      <c r="B2052" s="8" t="s">
        <v>3393</v>
      </c>
      <c r="C2052" s="9">
        <v>46470</v>
      </c>
      <c r="D2052" s="8" t="s">
        <v>3396</v>
      </c>
      <c r="E2052" t="str">
        <f t="shared" si="32"/>
        <v>Manager Issues</v>
      </c>
    </row>
    <row r="2053" spans="1:5">
      <c r="A2053" s="11" t="s">
        <v>2239</v>
      </c>
      <c r="B2053" s="12" t="s">
        <v>3393</v>
      </c>
      <c r="C2053" s="13">
        <v>44700</v>
      </c>
      <c r="D2053" s="12" t="s">
        <v>3395</v>
      </c>
      <c r="E2053" t="str">
        <f t="shared" si="32"/>
        <v>Work-Life Balance</v>
      </c>
    </row>
    <row r="2054" spans="1:5">
      <c r="A2054" s="7" t="s">
        <v>2240</v>
      </c>
      <c r="B2054" s="8" t="s">
        <v>3391</v>
      </c>
      <c r="C2054" s="9"/>
      <c r="D2054" s="8" t="s">
        <v>3392</v>
      </c>
      <c r="E2054" t="str">
        <f t="shared" si="32"/>
        <v xml:space="preserve"> </v>
      </c>
    </row>
    <row r="2055" spans="1:5">
      <c r="A2055" s="11" t="s">
        <v>2241</v>
      </c>
      <c r="B2055" s="12" t="s">
        <v>3393</v>
      </c>
      <c r="C2055" s="13">
        <v>43884</v>
      </c>
      <c r="D2055" s="12" t="s">
        <v>3394</v>
      </c>
      <c r="E2055" t="str">
        <f t="shared" si="32"/>
        <v>Career Stagnation</v>
      </c>
    </row>
    <row r="2056" spans="1:5">
      <c r="A2056" s="7" t="s">
        <v>2242</v>
      </c>
      <c r="B2056" s="8" t="s">
        <v>3391</v>
      </c>
      <c r="C2056" s="9"/>
      <c r="D2056" s="8" t="s">
        <v>3392</v>
      </c>
      <c r="E2056" t="str">
        <f t="shared" si="32"/>
        <v xml:space="preserve"> </v>
      </c>
    </row>
    <row r="2057" spans="1:5">
      <c r="A2057" s="11" t="s">
        <v>2243</v>
      </c>
      <c r="B2057" s="12" t="s">
        <v>3391</v>
      </c>
      <c r="C2057" s="13"/>
      <c r="D2057" s="12" t="s">
        <v>3392</v>
      </c>
      <c r="E2057" t="str">
        <f t="shared" si="32"/>
        <v xml:space="preserve"> </v>
      </c>
    </row>
    <row r="2058" spans="1:5">
      <c r="A2058" s="7" t="s">
        <v>2244</v>
      </c>
      <c r="B2058" s="8" t="s">
        <v>3391</v>
      </c>
      <c r="C2058" s="9"/>
      <c r="D2058" s="8" t="s">
        <v>3392</v>
      </c>
      <c r="E2058" t="str">
        <f t="shared" si="32"/>
        <v xml:space="preserve"> </v>
      </c>
    </row>
    <row r="2059" spans="1:5">
      <c r="A2059" s="11" t="s">
        <v>2245</v>
      </c>
      <c r="B2059" s="12" t="s">
        <v>3393</v>
      </c>
      <c r="C2059" s="13">
        <v>45473</v>
      </c>
      <c r="D2059" s="12" t="s">
        <v>3397</v>
      </c>
      <c r="E2059" t="str">
        <f t="shared" si="32"/>
        <v>Better Pay</v>
      </c>
    </row>
    <row r="2060" spans="1:5">
      <c r="A2060" s="7" t="s">
        <v>2246</v>
      </c>
      <c r="B2060" s="8" t="s">
        <v>3393</v>
      </c>
      <c r="C2060" s="9">
        <v>45572</v>
      </c>
      <c r="D2060" s="8" t="s">
        <v>3395</v>
      </c>
      <c r="E2060" t="str">
        <f t="shared" si="32"/>
        <v>Work-Life Balance</v>
      </c>
    </row>
    <row r="2061" spans="1:5">
      <c r="A2061" s="11" t="s">
        <v>2247</v>
      </c>
      <c r="B2061" s="12" t="s">
        <v>3393</v>
      </c>
      <c r="C2061" s="13">
        <v>44679</v>
      </c>
      <c r="D2061" s="12" t="s">
        <v>3396</v>
      </c>
      <c r="E2061" t="str">
        <f t="shared" si="32"/>
        <v>Manager Issues</v>
      </c>
    </row>
    <row r="2062" spans="1:5">
      <c r="A2062" s="7" t="s">
        <v>2248</v>
      </c>
      <c r="B2062" s="8" t="s">
        <v>3391</v>
      </c>
      <c r="C2062" s="9"/>
      <c r="D2062" s="8" t="s">
        <v>3392</v>
      </c>
      <c r="E2062" t="str">
        <f t="shared" si="32"/>
        <v xml:space="preserve"> </v>
      </c>
    </row>
    <row r="2063" spans="1:5">
      <c r="A2063" s="11" t="s">
        <v>2249</v>
      </c>
      <c r="B2063" s="12" t="s">
        <v>3391</v>
      </c>
      <c r="C2063" s="13"/>
      <c r="D2063" s="12" t="s">
        <v>3392</v>
      </c>
      <c r="E2063" t="str">
        <f t="shared" si="32"/>
        <v xml:space="preserve"> </v>
      </c>
    </row>
    <row r="2064" spans="1:5">
      <c r="A2064" s="7" t="s">
        <v>2250</v>
      </c>
      <c r="B2064" s="8" t="s">
        <v>3391</v>
      </c>
      <c r="C2064" s="9"/>
      <c r="D2064" s="8" t="s">
        <v>3392</v>
      </c>
      <c r="E2064" t="str">
        <f t="shared" si="32"/>
        <v xml:space="preserve"> </v>
      </c>
    </row>
    <row r="2065" spans="1:5">
      <c r="A2065" s="11" t="s">
        <v>2251</v>
      </c>
      <c r="B2065" s="12" t="s">
        <v>3391</v>
      </c>
      <c r="C2065" s="13"/>
      <c r="D2065" s="12" t="s">
        <v>3392</v>
      </c>
      <c r="E2065" t="str">
        <f t="shared" si="32"/>
        <v xml:space="preserve"> </v>
      </c>
    </row>
    <row r="2066" spans="1:5">
      <c r="A2066" s="7" t="s">
        <v>2252</v>
      </c>
      <c r="B2066" s="8" t="s">
        <v>3391</v>
      </c>
      <c r="C2066" s="9"/>
      <c r="D2066" s="8" t="s">
        <v>3392</v>
      </c>
      <c r="E2066" t="str">
        <f t="shared" si="32"/>
        <v xml:space="preserve"> </v>
      </c>
    </row>
    <row r="2067" spans="1:5">
      <c r="A2067" s="11" t="s">
        <v>2253</v>
      </c>
      <c r="B2067" s="12" t="s">
        <v>3391</v>
      </c>
      <c r="C2067" s="13"/>
      <c r="D2067" s="12" t="s">
        <v>3392</v>
      </c>
      <c r="E2067" t="str">
        <f t="shared" si="32"/>
        <v xml:space="preserve"> </v>
      </c>
    </row>
    <row r="2068" spans="1:5">
      <c r="A2068" s="7" t="s">
        <v>2254</v>
      </c>
      <c r="B2068" s="8" t="s">
        <v>3391</v>
      </c>
      <c r="C2068" s="9"/>
      <c r="D2068" s="8" t="s">
        <v>3392</v>
      </c>
      <c r="E2068" t="str">
        <f t="shared" si="32"/>
        <v xml:space="preserve"> </v>
      </c>
    </row>
    <row r="2069" spans="1:5">
      <c r="A2069" s="11" t="s">
        <v>2255</v>
      </c>
      <c r="B2069" s="12" t="s">
        <v>3391</v>
      </c>
      <c r="C2069" s="13"/>
      <c r="D2069" s="12" t="s">
        <v>3392</v>
      </c>
      <c r="E2069" t="str">
        <f t="shared" si="32"/>
        <v xml:space="preserve"> </v>
      </c>
    </row>
    <row r="2070" spans="1:5">
      <c r="A2070" s="7" t="s">
        <v>2256</v>
      </c>
      <c r="B2070" s="8" t="s">
        <v>3393</v>
      </c>
      <c r="C2070" s="9">
        <v>43819</v>
      </c>
      <c r="D2070" s="8" t="s">
        <v>3396</v>
      </c>
      <c r="E2070" t="str">
        <f t="shared" si="32"/>
        <v>Manager Issues</v>
      </c>
    </row>
    <row r="2071" spans="1:5">
      <c r="A2071" s="11" t="s">
        <v>2257</v>
      </c>
      <c r="B2071" s="12" t="s">
        <v>3391</v>
      </c>
      <c r="C2071" s="13"/>
      <c r="D2071" s="12" t="s">
        <v>3392</v>
      </c>
      <c r="E2071" t="str">
        <f t="shared" si="32"/>
        <v xml:space="preserve"> </v>
      </c>
    </row>
    <row r="2072" spans="1:5">
      <c r="A2072" s="7" t="s">
        <v>2258</v>
      </c>
      <c r="B2072" s="8" t="s">
        <v>3393</v>
      </c>
      <c r="C2072" s="9">
        <v>44697</v>
      </c>
      <c r="D2072" s="8" t="s">
        <v>3396</v>
      </c>
      <c r="E2072" t="str">
        <f t="shared" si="32"/>
        <v>Manager Issues</v>
      </c>
    </row>
    <row r="2073" spans="1:5">
      <c r="A2073" s="11" t="s">
        <v>2259</v>
      </c>
      <c r="B2073" s="12" t="s">
        <v>3391</v>
      </c>
      <c r="C2073" s="13"/>
      <c r="D2073" s="12" t="s">
        <v>3392</v>
      </c>
      <c r="E2073" t="str">
        <f t="shared" si="32"/>
        <v xml:space="preserve"> </v>
      </c>
    </row>
    <row r="2074" spans="1:5">
      <c r="A2074" s="7" t="s">
        <v>2260</v>
      </c>
      <c r="B2074" s="8" t="s">
        <v>3391</v>
      </c>
      <c r="C2074" s="9"/>
      <c r="D2074" s="8" t="s">
        <v>3392</v>
      </c>
      <c r="E2074" t="str">
        <f t="shared" si="32"/>
        <v xml:space="preserve"> </v>
      </c>
    </row>
    <row r="2075" spans="1:5">
      <c r="A2075" s="11" t="s">
        <v>2261</v>
      </c>
      <c r="B2075" s="12" t="s">
        <v>3391</v>
      </c>
      <c r="C2075" s="13"/>
      <c r="D2075" s="12" t="s">
        <v>3392</v>
      </c>
      <c r="E2075" t="str">
        <f t="shared" si="32"/>
        <v xml:space="preserve"> </v>
      </c>
    </row>
    <row r="2076" spans="1:5">
      <c r="A2076" s="7" t="s">
        <v>2262</v>
      </c>
      <c r="B2076" s="8" t="s">
        <v>3393</v>
      </c>
      <c r="C2076" s="9">
        <v>45111</v>
      </c>
      <c r="D2076" s="8" t="s">
        <v>3394</v>
      </c>
      <c r="E2076" t="str">
        <f t="shared" si="32"/>
        <v>Career Stagnation</v>
      </c>
    </row>
    <row r="2077" spans="1:5">
      <c r="A2077" s="11" t="s">
        <v>2263</v>
      </c>
      <c r="B2077" s="12" t="s">
        <v>3391</v>
      </c>
      <c r="C2077" s="13"/>
      <c r="D2077" s="12" t="s">
        <v>3392</v>
      </c>
      <c r="E2077" t="str">
        <f t="shared" si="32"/>
        <v xml:space="preserve"> </v>
      </c>
    </row>
    <row r="2078" spans="1:5">
      <c r="A2078" s="7" t="s">
        <v>2264</v>
      </c>
      <c r="B2078" s="8" t="s">
        <v>3393</v>
      </c>
      <c r="C2078" s="9">
        <v>46660</v>
      </c>
      <c r="D2078" s="8" t="s">
        <v>3397</v>
      </c>
      <c r="E2078" t="str">
        <f t="shared" si="32"/>
        <v>Better Pay</v>
      </c>
    </row>
    <row r="2079" spans="1:5">
      <c r="A2079" s="11" t="s">
        <v>2265</v>
      </c>
      <c r="B2079" s="12" t="s">
        <v>3391</v>
      </c>
      <c r="C2079" s="13"/>
      <c r="D2079" s="12" t="s">
        <v>3392</v>
      </c>
      <c r="E2079" t="str">
        <f t="shared" si="32"/>
        <v xml:space="preserve"> </v>
      </c>
    </row>
    <row r="2080" spans="1:5">
      <c r="A2080" s="7" t="s">
        <v>2266</v>
      </c>
      <c r="B2080" s="8" t="s">
        <v>3391</v>
      </c>
      <c r="C2080" s="9"/>
      <c r="D2080" s="8" t="s">
        <v>3392</v>
      </c>
      <c r="E2080" t="str">
        <f t="shared" si="32"/>
        <v xml:space="preserve"> </v>
      </c>
    </row>
    <row r="2081" spans="1:5">
      <c r="A2081" s="11" t="s">
        <v>2267</v>
      </c>
      <c r="B2081" s="12" t="s">
        <v>3393</v>
      </c>
      <c r="C2081" s="13">
        <v>45860</v>
      </c>
      <c r="D2081" s="12" t="s">
        <v>3397</v>
      </c>
      <c r="E2081" t="str">
        <f t="shared" si="32"/>
        <v>Better Pay</v>
      </c>
    </row>
    <row r="2082" spans="1:5">
      <c r="A2082" s="7" t="s">
        <v>2268</v>
      </c>
      <c r="B2082" s="8" t="s">
        <v>3391</v>
      </c>
      <c r="C2082" s="9"/>
      <c r="D2082" s="8" t="s">
        <v>3392</v>
      </c>
      <c r="E2082" t="str">
        <f t="shared" si="32"/>
        <v xml:space="preserve"> </v>
      </c>
    </row>
    <row r="2083" spans="1:5">
      <c r="A2083" s="11" t="s">
        <v>2269</v>
      </c>
      <c r="B2083" s="12" t="s">
        <v>3393</v>
      </c>
      <c r="C2083" s="13">
        <v>44927</v>
      </c>
      <c r="D2083" s="12" t="s">
        <v>3394</v>
      </c>
      <c r="E2083" t="str">
        <f t="shared" si="32"/>
        <v>Career Stagnation</v>
      </c>
    </row>
    <row r="2084" spans="1:5">
      <c r="A2084" s="7" t="s">
        <v>2270</v>
      </c>
      <c r="B2084" s="8" t="s">
        <v>3391</v>
      </c>
      <c r="C2084" s="9"/>
      <c r="D2084" s="8" t="s">
        <v>3392</v>
      </c>
      <c r="E2084" t="str">
        <f t="shared" si="32"/>
        <v xml:space="preserve"> </v>
      </c>
    </row>
    <row r="2085" spans="1:5">
      <c r="A2085" s="11" t="s">
        <v>2271</v>
      </c>
      <c r="B2085" s="12" t="s">
        <v>3391</v>
      </c>
      <c r="C2085" s="13"/>
      <c r="D2085" s="12" t="s">
        <v>3392</v>
      </c>
      <c r="E2085" t="str">
        <f t="shared" si="32"/>
        <v xml:space="preserve"> </v>
      </c>
    </row>
    <row r="2086" spans="1:5">
      <c r="A2086" s="7" t="s">
        <v>2272</v>
      </c>
      <c r="B2086" s="8" t="s">
        <v>3391</v>
      </c>
      <c r="C2086" s="9"/>
      <c r="D2086" s="8" t="s">
        <v>3392</v>
      </c>
      <c r="E2086" t="str">
        <f t="shared" si="32"/>
        <v xml:space="preserve"> </v>
      </c>
    </row>
    <row r="2087" spans="1:5">
      <c r="A2087" s="11" t="s">
        <v>2273</v>
      </c>
      <c r="B2087" s="12" t="s">
        <v>3391</v>
      </c>
      <c r="C2087" s="13"/>
      <c r="D2087" s="12" t="s">
        <v>3392</v>
      </c>
      <c r="E2087" t="str">
        <f t="shared" si="32"/>
        <v xml:space="preserve"> </v>
      </c>
    </row>
    <row r="2088" spans="1:5">
      <c r="A2088" s="7" t="s">
        <v>2274</v>
      </c>
      <c r="B2088" s="8" t="s">
        <v>3391</v>
      </c>
      <c r="C2088" s="9"/>
      <c r="D2088" s="8" t="s">
        <v>3392</v>
      </c>
      <c r="E2088" t="str">
        <f t="shared" si="32"/>
        <v xml:space="preserve"> </v>
      </c>
    </row>
    <row r="2089" spans="1:5">
      <c r="A2089" s="11" t="s">
        <v>2275</v>
      </c>
      <c r="B2089" s="12" t="s">
        <v>3391</v>
      </c>
      <c r="C2089" s="13"/>
      <c r="D2089" s="12" t="s">
        <v>3392</v>
      </c>
      <c r="E2089" t="str">
        <f t="shared" si="32"/>
        <v xml:space="preserve"> </v>
      </c>
    </row>
    <row r="2090" spans="1:5">
      <c r="A2090" s="7" t="s">
        <v>2276</v>
      </c>
      <c r="B2090" s="8" t="s">
        <v>3391</v>
      </c>
      <c r="C2090" s="9"/>
      <c r="D2090" s="8" t="s">
        <v>3392</v>
      </c>
      <c r="E2090" t="str">
        <f t="shared" si="32"/>
        <v xml:space="preserve"> </v>
      </c>
    </row>
    <row r="2091" spans="1:5">
      <c r="A2091" s="11" t="s">
        <v>2277</v>
      </c>
      <c r="B2091" s="12" t="s">
        <v>3391</v>
      </c>
      <c r="C2091" s="13"/>
      <c r="D2091" s="12" t="s">
        <v>3392</v>
      </c>
      <c r="E2091" t="str">
        <f t="shared" si="32"/>
        <v xml:space="preserve"> </v>
      </c>
    </row>
    <row r="2092" spans="1:5">
      <c r="A2092" s="7" t="s">
        <v>2278</v>
      </c>
      <c r="B2092" s="8" t="s">
        <v>3391</v>
      </c>
      <c r="C2092" s="9"/>
      <c r="D2092" s="8" t="s">
        <v>3392</v>
      </c>
      <c r="E2092" t="str">
        <f t="shared" si="32"/>
        <v xml:space="preserve"> </v>
      </c>
    </row>
    <row r="2093" spans="1:5">
      <c r="A2093" s="11" t="s">
        <v>2279</v>
      </c>
      <c r="B2093" s="12" t="s">
        <v>3393</v>
      </c>
      <c r="C2093" s="13">
        <v>46392</v>
      </c>
      <c r="D2093" s="12" t="s">
        <v>3396</v>
      </c>
      <c r="E2093" t="str">
        <f t="shared" si="32"/>
        <v>Manager Issues</v>
      </c>
    </row>
    <row r="2094" spans="1:5">
      <c r="A2094" s="7" t="s">
        <v>2280</v>
      </c>
      <c r="B2094" s="8" t="s">
        <v>3391</v>
      </c>
      <c r="C2094" s="9"/>
      <c r="D2094" s="8" t="s">
        <v>3392</v>
      </c>
      <c r="E2094" t="str">
        <f t="shared" si="32"/>
        <v xml:space="preserve"> </v>
      </c>
    </row>
    <row r="2095" spans="1:5">
      <c r="A2095" s="11" t="s">
        <v>2281</v>
      </c>
      <c r="B2095" s="12" t="s">
        <v>3391</v>
      </c>
      <c r="C2095" s="13"/>
      <c r="D2095" s="12" t="s">
        <v>3392</v>
      </c>
      <c r="E2095" t="str">
        <f t="shared" si="32"/>
        <v xml:space="preserve"> </v>
      </c>
    </row>
    <row r="2096" spans="1:5">
      <c r="A2096" s="7" t="s">
        <v>2282</v>
      </c>
      <c r="B2096" s="8" t="s">
        <v>3391</v>
      </c>
      <c r="C2096" s="9"/>
      <c r="D2096" s="8" t="s">
        <v>3392</v>
      </c>
      <c r="E2096" t="str">
        <f t="shared" si="32"/>
        <v xml:space="preserve"> </v>
      </c>
    </row>
    <row r="2097" spans="1:5">
      <c r="A2097" s="11" t="s">
        <v>2283</v>
      </c>
      <c r="B2097" s="12" t="s">
        <v>3391</v>
      </c>
      <c r="C2097" s="13"/>
      <c r="D2097" s="12" t="s">
        <v>3392</v>
      </c>
      <c r="E2097" t="str">
        <f t="shared" si="32"/>
        <v xml:space="preserve"> </v>
      </c>
    </row>
    <row r="2098" spans="1:5">
      <c r="A2098" s="7" t="s">
        <v>2284</v>
      </c>
      <c r="B2098" s="8" t="s">
        <v>3391</v>
      </c>
      <c r="C2098" s="9"/>
      <c r="D2098" s="8" t="s">
        <v>3392</v>
      </c>
      <c r="E2098" t="str">
        <f t="shared" si="32"/>
        <v xml:space="preserve"> </v>
      </c>
    </row>
    <row r="2099" spans="1:5">
      <c r="A2099" s="11" t="s">
        <v>2285</v>
      </c>
      <c r="B2099" s="12" t="s">
        <v>3391</v>
      </c>
      <c r="C2099" s="13"/>
      <c r="D2099" s="12" t="s">
        <v>3392</v>
      </c>
      <c r="E2099" t="str">
        <f t="shared" si="32"/>
        <v xml:space="preserve"> </v>
      </c>
    </row>
    <row r="2100" spans="1:5">
      <c r="A2100" s="7" t="s">
        <v>2286</v>
      </c>
      <c r="B2100" s="8" t="s">
        <v>3393</v>
      </c>
      <c r="C2100" s="9">
        <v>45738</v>
      </c>
      <c r="D2100" s="8" t="s">
        <v>3394</v>
      </c>
      <c r="E2100" t="str">
        <f t="shared" si="32"/>
        <v>Career Stagnation</v>
      </c>
    </row>
    <row r="2101" spans="1:5">
      <c r="A2101" s="11" t="s">
        <v>2287</v>
      </c>
      <c r="B2101" s="12" t="s">
        <v>3391</v>
      </c>
      <c r="C2101" s="13"/>
      <c r="D2101" s="12" t="s">
        <v>3392</v>
      </c>
      <c r="E2101" t="str">
        <f t="shared" si="32"/>
        <v xml:space="preserve"> </v>
      </c>
    </row>
    <row r="2102" spans="1:5">
      <c r="A2102" s="7" t="s">
        <v>2288</v>
      </c>
      <c r="B2102" s="8" t="s">
        <v>3391</v>
      </c>
      <c r="C2102" s="9"/>
      <c r="D2102" s="8" t="s">
        <v>3392</v>
      </c>
      <c r="E2102" t="str">
        <f t="shared" si="32"/>
        <v xml:space="preserve"> </v>
      </c>
    </row>
    <row r="2103" spans="1:5">
      <c r="A2103" s="11" t="s">
        <v>2289</v>
      </c>
      <c r="B2103" s="12" t="s">
        <v>3391</v>
      </c>
      <c r="C2103" s="13"/>
      <c r="D2103" s="12" t="s">
        <v>3392</v>
      </c>
      <c r="E2103" t="str">
        <f t="shared" si="32"/>
        <v xml:space="preserve"> </v>
      </c>
    </row>
    <row r="2104" spans="1:5">
      <c r="A2104" s="7" t="s">
        <v>2290</v>
      </c>
      <c r="B2104" s="8" t="s">
        <v>3391</v>
      </c>
      <c r="C2104" s="9"/>
      <c r="D2104" s="8" t="s">
        <v>3392</v>
      </c>
      <c r="E2104" t="str">
        <f t="shared" si="32"/>
        <v xml:space="preserve"> </v>
      </c>
    </row>
    <row r="2105" spans="1:5">
      <c r="A2105" s="11" t="s">
        <v>2291</v>
      </c>
      <c r="B2105" s="12" t="s">
        <v>3391</v>
      </c>
      <c r="C2105" s="13"/>
      <c r="D2105" s="12" t="s">
        <v>3392</v>
      </c>
      <c r="E2105" t="str">
        <f t="shared" si="32"/>
        <v xml:space="preserve"> </v>
      </c>
    </row>
    <row r="2106" spans="1:5">
      <c r="A2106" s="7" t="s">
        <v>2292</v>
      </c>
      <c r="B2106" s="8" t="s">
        <v>3391</v>
      </c>
      <c r="C2106" s="9"/>
      <c r="D2106" s="8" t="s">
        <v>3392</v>
      </c>
      <c r="E2106" t="str">
        <f t="shared" si="32"/>
        <v xml:space="preserve"> </v>
      </c>
    </row>
    <row r="2107" spans="1:5">
      <c r="A2107" s="11" t="s">
        <v>2293</v>
      </c>
      <c r="B2107" s="12" t="s">
        <v>3391</v>
      </c>
      <c r="C2107" s="13"/>
      <c r="D2107" s="12" t="s">
        <v>3392</v>
      </c>
      <c r="E2107" t="str">
        <f t="shared" si="32"/>
        <v xml:space="preserve"> </v>
      </c>
    </row>
    <row r="2108" spans="1:5">
      <c r="A2108" s="7" t="s">
        <v>2294</v>
      </c>
      <c r="B2108" s="8" t="s">
        <v>3391</v>
      </c>
      <c r="C2108" s="9"/>
      <c r="D2108" s="8" t="s">
        <v>3392</v>
      </c>
      <c r="E2108" t="str">
        <f t="shared" si="32"/>
        <v xml:space="preserve"> </v>
      </c>
    </row>
    <row r="2109" spans="1:5">
      <c r="A2109" s="11" t="s">
        <v>2295</v>
      </c>
      <c r="B2109" s="12" t="s">
        <v>3391</v>
      </c>
      <c r="C2109" s="13"/>
      <c r="D2109" s="12" t="s">
        <v>3392</v>
      </c>
      <c r="E2109" t="str">
        <f t="shared" si="32"/>
        <v xml:space="preserve"> </v>
      </c>
    </row>
    <row r="2110" spans="1:5">
      <c r="A2110" s="7" t="s">
        <v>2296</v>
      </c>
      <c r="B2110" s="8" t="s">
        <v>3391</v>
      </c>
      <c r="C2110" s="9"/>
      <c r="D2110" s="8" t="s">
        <v>3392</v>
      </c>
      <c r="E2110" t="str">
        <f t="shared" si="32"/>
        <v xml:space="preserve"> </v>
      </c>
    </row>
    <row r="2111" spans="1:5">
      <c r="A2111" s="11" t="s">
        <v>2297</v>
      </c>
      <c r="B2111" s="12" t="s">
        <v>3393</v>
      </c>
      <c r="C2111" s="13">
        <v>43553</v>
      </c>
      <c r="D2111" s="12" t="s">
        <v>3396</v>
      </c>
      <c r="E2111" t="str">
        <f t="shared" si="32"/>
        <v>Manager Issues</v>
      </c>
    </row>
    <row r="2112" spans="1:5">
      <c r="A2112" s="7" t="s">
        <v>2298</v>
      </c>
      <c r="B2112" s="8" t="s">
        <v>3391</v>
      </c>
      <c r="C2112" s="9"/>
      <c r="D2112" s="8" t="s">
        <v>3392</v>
      </c>
      <c r="E2112" t="str">
        <f t="shared" si="32"/>
        <v xml:space="preserve"> </v>
      </c>
    </row>
    <row r="2113" spans="1:5">
      <c r="A2113" s="11" t="s">
        <v>2299</v>
      </c>
      <c r="B2113" s="12" t="s">
        <v>3391</v>
      </c>
      <c r="C2113" s="13"/>
      <c r="D2113" s="12" t="s">
        <v>3392</v>
      </c>
      <c r="E2113" t="str">
        <f t="shared" si="32"/>
        <v xml:space="preserve"> </v>
      </c>
    </row>
    <row r="2114" spans="1:5">
      <c r="A2114" s="7" t="s">
        <v>2300</v>
      </c>
      <c r="B2114" s="8" t="s">
        <v>3393</v>
      </c>
      <c r="C2114" s="9">
        <v>44885</v>
      </c>
      <c r="D2114" s="8" t="s">
        <v>3395</v>
      </c>
      <c r="E2114" t="str">
        <f t="shared" si="32"/>
        <v>Work-Life Balance</v>
      </c>
    </row>
    <row r="2115" spans="1:5">
      <c r="A2115" s="11" t="s">
        <v>2301</v>
      </c>
      <c r="B2115" s="12" t="s">
        <v>3393</v>
      </c>
      <c r="C2115" s="13">
        <v>44235</v>
      </c>
      <c r="D2115" s="12" t="s">
        <v>3397</v>
      </c>
      <c r="E2115" t="str">
        <f t="shared" ref="E2115:E2178" si="33">IF(B2115="No"," ",IF(AND(B2115="Yes",D2115=" "),"Not Recorded",D2115))</f>
        <v>Better Pay</v>
      </c>
    </row>
    <row r="2116" spans="1:5">
      <c r="A2116" s="7" t="s">
        <v>2302</v>
      </c>
      <c r="B2116" s="8" t="s">
        <v>3391</v>
      </c>
      <c r="C2116" s="9"/>
      <c r="D2116" s="8" t="s">
        <v>3392</v>
      </c>
      <c r="E2116" t="str">
        <f t="shared" si="33"/>
        <v xml:space="preserve"> </v>
      </c>
    </row>
    <row r="2117" spans="1:5">
      <c r="A2117" s="11" t="s">
        <v>2303</v>
      </c>
      <c r="B2117" s="12" t="s">
        <v>3391</v>
      </c>
      <c r="C2117" s="13"/>
      <c r="D2117" s="12" t="s">
        <v>3392</v>
      </c>
      <c r="E2117" t="str">
        <f t="shared" si="33"/>
        <v xml:space="preserve"> </v>
      </c>
    </row>
    <row r="2118" spans="1:5">
      <c r="A2118" s="7" t="s">
        <v>2304</v>
      </c>
      <c r="B2118" s="8" t="s">
        <v>3391</v>
      </c>
      <c r="C2118" s="9"/>
      <c r="D2118" s="8" t="s">
        <v>3392</v>
      </c>
      <c r="E2118" t="str">
        <f t="shared" si="33"/>
        <v xml:space="preserve"> </v>
      </c>
    </row>
    <row r="2119" spans="1:5">
      <c r="A2119" s="11" t="s">
        <v>2305</v>
      </c>
      <c r="B2119" s="12" t="s">
        <v>3391</v>
      </c>
      <c r="C2119" s="13"/>
      <c r="D2119" s="12" t="s">
        <v>3392</v>
      </c>
      <c r="E2119" t="str">
        <f t="shared" si="33"/>
        <v xml:space="preserve"> </v>
      </c>
    </row>
    <row r="2120" spans="1:5">
      <c r="A2120" s="7" t="s">
        <v>2306</v>
      </c>
      <c r="B2120" s="8" t="s">
        <v>3391</v>
      </c>
      <c r="C2120" s="9"/>
      <c r="D2120" s="8" t="s">
        <v>3392</v>
      </c>
      <c r="E2120" t="str">
        <f t="shared" si="33"/>
        <v xml:space="preserve"> </v>
      </c>
    </row>
    <row r="2121" spans="1:5">
      <c r="A2121" s="11" t="s">
        <v>2307</v>
      </c>
      <c r="B2121" s="12" t="s">
        <v>3391</v>
      </c>
      <c r="C2121" s="13"/>
      <c r="D2121" s="12" t="s">
        <v>3392</v>
      </c>
      <c r="E2121" t="str">
        <f t="shared" si="33"/>
        <v xml:space="preserve"> </v>
      </c>
    </row>
    <row r="2122" spans="1:5">
      <c r="A2122" s="7" t="s">
        <v>2308</v>
      </c>
      <c r="B2122" s="8" t="s">
        <v>3391</v>
      </c>
      <c r="C2122" s="9"/>
      <c r="D2122" s="8" t="s">
        <v>3392</v>
      </c>
      <c r="E2122" t="str">
        <f t="shared" si="33"/>
        <v xml:space="preserve"> </v>
      </c>
    </row>
    <row r="2123" spans="1:5">
      <c r="A2123" s="11" t="s">
        <v>2309</v>
      </c>
      <c r="B2123" s="12" t="s">
        <v>3393</v>
      </c>
      <c r="C2123" s="13">
        <v>43853</v>
      </c>
      <c r="D2123" s="12" t="s">
        <v>3396</v>
      </c>
      <c r="E2123" t="str">
        <f t="shared" si="33"/>
        <v>Manager Issues</v>
      </c>
    </row>
    <row r="2124" spans="1:5">
      <c r="A2124" s="7" t="s">
        <v>2310</v>
      </c>
      <c r="B2124" s="8" t="s">
        <v>3391</v>
      </c>
      <c r="C2124" s="9"/>
      <c r="D2124" s="8" t="s">
        <v>3392</v>
      </c>
      <c r="E2124" t="str">
        <f t="shared" si="33"/>
        <v xml:space="preserve"> </v>
      </c>
    </row>
    <row r="2125" spans="1:5">
      <c r="A2125" s="11" t="s">
        <v>2311</v>
      </c>
      <c r="B2125" s="12" t="s">
        <v>3393</v>
      </c>
      <c r="C2125" s="13">
        <v>45750</v>
      </c>
      <c r="D2125" s="12" t="s">
        <v>3396</v>
      </c>
      <c r="E2125" t="str">
        <f t="shared" si="33"/>
        <v>Manager Issues</v>
      </c>
    </row>
    <row r="2126" spans="1:5">
      <c r="A2126" s="7" t="s">
        <v>2312</v>
      </c>
      <c r="B2126" s="8" t="s">
        <v>3393</v>
      </c>
      <c r="C2126" s="9">
        <v>44749</v>
      </c>
      <c r="D2126" s="8" t="s">
        <v>3397</v>
      </c>
      <c r="E2126" t="str">
        <f t="shared" si="33"/>
        <v>Better Pay</v>
      </c>
    </row>
    <row r="2127" spans="1:5">
      <c r="A2127" s="11" t="s">
        <v>2313</v>
      </c>
      <c r="B2127" s="12" t="s">
        <v>3391</v>
      </c>
      <c r="C2127" s="13"/>
      <c r="D2127" s="12" t="s">
        <v>3392</v>
      </c>
      <c r="E2127" t="str">
        <f t="shared" si="33"/>
        <v xml:space="preserve"> </v>
      </c>
    </row>
    <row r="2128" spans="1:5">
      <c r="A2128" s="7" t="s">
        <v>2314</v>
      </c>
      <c r="B2128" s="8" t="s">
        <v>3391</v>
      </c>
      <c r="C2128" s="9"/>
      <c r="D2128" s="8" t="s">
        <v>3392</v>
      </c>
      <c r="E2128" t="str">
        <f t="shared" si="33"/>
        <v xml:space="preserve"> </v>
      </c>
    </row>
    <row r="2129" spans="1:5">
      <c r="A2129" s="11" t="s">
        <v>2315</v>
      </c>
      <c r="B2129" s="12" t="s">
        <v>3391</v>
      </c>
      <c r="C2129" s="13"/>
      <c r="D2129" s="12" t="s">
        <v>3392</v>
      </c>
      <c r="E2129" t="str">
        <f t="shared" si="33"/>
        <v xml:space="preserve"> </v>
      </c>
    </row>
    <row r="2130" spans="1:5">
      <c r="A2130" s="7" t="s">
        <v>2316</v>
      </c>
      <c r="B2130" s="8" t="s">
        <v>3391</v>
      </c>
      <c r="C2130" s="9"/>
      <c r="D2130" s="8" t="s">
        <v>3392</v>
      </c>
      <c r="E2130" t="str">
        <f t="shared" si="33"/>
        <v xml:space="preserve"> </v>
      </c>
    </row>
    <row r="2131" spans="1:5">
      <c r="A2131" s="11" t="s">
        <v>2317</v>
      </c>
      <c r="B2131" s="12" t="s">
        <v>3391</v>
      </c>
      <c r="C2131" s="13"/>
      <c r="D2131" s="12" t="s">
        <v>3392</v>
      </c>
      <c r="E2131" t="str">
        <f t="shared" si="33"/>
        <v xml:space="preserve"> </v>
      </c>
    </row>
    <row r="2132" spans="1:5">
      <c r="A2132" s="7" t="s">
        <v>2318</v>
      </c>
      <c r="B2132" s="8" t="s">
        <v>3393</v>
      </c>
      <c r="C2132" s="9">
        <v>45333</v>
      </c>
      <c r="D2132" s="8" t="s">
        <v>3397</v>
      </c>
      <c r="E2132" t="str">
        <f t="shared" si="33"/>
        <v>Better Pay</v>
      </c>
    </row>
    <row r="2133" spans="1:5">
      <c r="A2133" s="11" t="s">
        <v>2319</v>
      </c>
      <c r="B2133" s="12" t="s">
        <v>3391</v>
      </c>
      <c r="C2133" s="13"/>
      <c r="D2133" s="12" t="s">
        <v>3392</v>
      </c>
      <c r="E2133" t="str">
        <f t="shared" si="33"/>
        <v xml:space="preserve"> </v>
      </c>
    </row>
    <row r="2134" spans="1:5">
      <c r="A2134" s="7" t="s">
        <v>2320</v>
      </c>
      <c r="B2134" s="8" t="s">
        <v>3393</v>
      </c>
      <c r="C2134" s="9">
        <v>45620</v>
      </c>
      <c r="D2134" s="8" t="s">
        <v>3394</v>
      </c>
      <c r="E2134" t="str">
        <f t="shared" si="33"/>
        <v>Career Stagnation</v>
      </c>
    </row>
    <row r="2135" spans="1:5">
      <c r="A2135" s="11" t="s">
        <v>2321</v>
      </c>
      <c r="B2135" s="12" t="s">
        <v>3393</v>
      </c>
      <c r="C2135" s="13">
        <v>45313</v>
      </c>
      <c r="D2135" s="12" t="s">
        <v>3397</v>
      </c>
      <c r="E2135" t="str">
        <f t="shared" si="33"/>
        <v>Better Pay</v>
      </c>
    </row>
    <row r="2136" spans="1:5">
      <c r="A2136" s="7" t="s">
        <v>2322</v>
      </c>
      <c r="B2136" s="8" t="s">
        <v>3391</v>
      </c>
      <c r="C2136" s="9"/>
      <c r="D2136" s="8" t="s">
        <v>3392</v>
      </c>
      <c r="E2136" t="str">
        <f t="shared" si="33"/>
        <v xml:space="preserve"> </v>
      </c>
    </row>
    <row r="2137" spans="1:5">
      <c r="A2137" s="11" t="s">
        <v>2323</v>
      </c>
      <c r="B2137" s="12" t="s">
        <v>3391</v>
      </c>
      <c r="C2137" s="13"/>
      <c r="D2137" s="12" t="s">
        <v>3392</v>
      </c>
      <c r="E2137" t="str">
        <f t="shared" si="33"/>
        <v xml:space="preserve"> </v>
      </c>
    </row>
    <row r="2138" spans="1:5">
      <c r="A2138" s="7" t="s">
        <v>2324</v>
      </c>
      <c r="B2138" s="8" t="s">
        <v>3393</v>
      </c>
      <c r="C2138" s="9">
        <v>44385</v>
      </c>
      <c r="D2138" s="8" t="s">
        <v>3397</v>
      </c>
      <c r="E2138" t="str">
        <f t="shared" si="33"/>
        <v>Better Pay</v>
      </c>
    </row>
    <row r="2139" spans="1:5">
      <c r="A2139" s="11" t="s">
        <v>2325</v>
      </c>
      <c r="B2139" s="12" t="s">
        <v>3391</v>
      </c>
      <c r="C2139" s="13"/>
      <c r="D2139" s="12" t="s">
        <v>3392</v>
      </c>
      <c r="E2139" t="str">
        <f t="shared" si="33"/>
        <v xml:space="preserve"> </v>
      </c>
    </row>
    <row r="2140" spans="1:5">
      <c r="A2140" s="7" t="s">
        <v>2326</v>
      </c>
      <c r="B2140" s="8" t="s">
        <v>3391</v>
      </c>
      <c r="C2140" s="9"/>
      <c r="D2140" s="8" t="s">
        <v>3392</v>
      </c>
      <c r="E2140" t="str">
        <f t="shared" si="33"/>
        <v xml:space="preserve"> </v>
      </c>
    </row>
    <row r="2141" spans="1:5">
      <c r="A2141" s="11" t="s">
        <v>2327</v>
      </c>
      <c r="B2141" s="12" t="s">
        <v>3391</v>
      </c>
      <c r="C2141" s="13"/>
      <c r="D2141" s="12" t="s">
        <v>3392</v>
      </c>
      <c r="E2141" t="str">
        <f t="shared" si="33"/>
        <v xml:space="preserve"> </v>
      </c>
    </row>
    <row r="2142" spans="1:5">
      <c r="A2142" s="7" t="s">
        <v>2328</v>
      </c>
      <c r="B2142" s="8" t="s">
        <v>3391</v>
      </c>
      <c r="C2142" s="9"/>
      <c r="D2142" s="8" t="s">
        <v>3392</v>
      </c>
      <c r="E2142" t="str">
        <f t="shared" si="33"/>
        <v xml:space="preserve"> </v>
      </c>
    </row>
    <row r="2143" spans="1:5">
      <c r="A2143" s="11" t="s">
        <v>2329</v>
      </c>
      <c r="B2143" s="12" t="s">
        <v>3391</v>
      </c>
      <c r="C2143" s="13"/>
      <c r="D2143" s="12" t="s">
        <v>3392</v>
      </c>
      <c r="E2143" t="str">
        <f t="shared" si="33"/>
        <v xml:space="preserve"> </v>
      </c>
    </row>
    <row r="2144" spans="1:5">
      <c r="A2144" s="7" t="s">
        <v>2330</v>
      </c>
      <c r="B2144" s="8" t="s">
        <v>3391</v>
      </c>
      <c r="C2144" s="9"/>
      <c r="D2144" s="8" t="s">
        <v>3392</v>
      </c>
      <c r="E2144" t="str">
        <f t="shared" si="33"/>
        <v xml:space="preserve"> </v>
      </c>
    </row>
    <row r="2145" spans="1:5">
      <c r="A2145" s="11" t="s">
        <v>2331</v>
      </c>
      <c r="B2145" s="12" t="s">
        <v>3393</v>
      </c>
      <c r="C2145" s="13">
        <v>45033</v>
      </c>
      <c r="D2145" s="12" t="s">
        <v>3396</v>
      </c>
      <c r="E2145" t="str">
        <f t="shared" si="33"/>
        <v>Manager Issues</v>
      </c>
    </row>
    <row r="2146" spans="1:5">
      <c r="A2146" s="7" t="s">
        <v>2332</v>
      </c>
      <c r="B2146" s="8" t="s">
        <v>3391</v>
      </c>
      <c r="C2146" s="9"/>
      <c r="D2146" s="8" t="s">
        <v>3392</v>
      </c>
      <c r="E2146" t="str">
        <f t="shared" si="33"/>
        <v xml:space="preserve"> </v>
      </c>
    </row>
    <row r="2147" spans="1:5">
      <c r="A2147" s="11" t="s">
        <v>2333</v>
      </c>
      <c r="B2147" s="12" t="s">
        <v>3391</v>
      </c>
      <c r="C2147" s="13"/>
      <c r="D2147" s="12" t="s">
        <v>3392</v>
      </c>
      <c r="E2147" t="str">
        <f t="shared" si="33"/>
        <v xml:space="preserve"> </v>
      </c>
    </row>
    <row r="2148" spans="1:5">
      <c r="A2148" s="7" t="s">
        <v>2334</v>
      </c>
      <c r="B2148" s="8" t="s">
        <v>3391</v>
      </c>
      <c r="C2148" s="9"/>
      <c r="D2148" s="8" t="s">
        <v>3392</v>
      </c>
      <c r="E2148" t="str">
        <f t="shared" si="33"/>
        <v xml:space="preserve"> </v>
      </c>
    </row>
    <row r="2149" spans="1:5">
      <c r="A2149" s="11" t="s">
        <v>2335</v>
      </c>
      <c r="B2149" s="12" t="s">
        <v>3391</v>
      </c>
      <c r="C2149" s="13"/>
      <c r="D2149" s="12" t="s">
        <v>3392</v>
      </c>
      <c r="E2149" t="str">
        <f t="shared" si="33"/>
        <v xml:space="preserve"> </v>
      </c>
    </row>
    <row r="2150" spans="1:5">
      <c r="A2150" s="7" t="s">
        <v>2336</v>
      </c>
      <c r="B2150" s="8" t="s">
        <v>3391</v>
      </c>
      <c r="C2150" s="9"/>
      <c r="D2150" s="8" t="s">
        <v>3392</v>
      </c>
      <c r="E2150" t="str">
        <f t="shared" si="33"/>
        <v xml:space="preserve"> </v>
      </c>
    </row>
    <row r="2151" spans="1:5">
      <c r="A2151" s="11" t="s">
        <v>2337</v>
      </c>
      <c r="B2151" s="12" t="s">
        <v>3393</v>
      </c>
      <c r="C2151" s="13">
        <v>44082</v>
      </c>
      <c r="D2151" s="12" t="s">
        <v>3397</v>
      </c>
      <c r="E2151" t="str">
        <f t="shared" si="33"/>
        <v>Better Pay</v>
      </c>
    </row>
    <row r="2152" spans="1:5">
      <c r="A2152" s="7" t="s">
        <v>2338</v>
      </c>
      <c r="B2152" s="8" t="s">
        <v>3391</v>
      </c>
      <c r="C2152" s="9"/>
      <c r="D2152" s="8" t="s">
        <v>3392</v>
      </c>
      <c r="E2152" t="str">
        <f t="shared" si="33"/>
        <v xml:space="preserve"> </v>
      </c>
    </row>
    <row r="2153" spans="1:5">
      <c r="A2153" s="11" t="s">
        <v>2339</v>
      </c>
      <c r="B2153" s="12" t="s">
        <v>3391</v>
      </c>
      <c r="C2153" s="13"/>
      <c r="D2153" s="12" t="s">
        <v>3392</v>
      </c>
      <c r="E2153" t="str">
        <f t="shared" si="33"/>
        <v xml:space="preserve"> </v>
      </c>
    </row>
    <row r="2154" spans="1:5">
      <c r="A2154" s="7" t="s">
        <v>2340</v>
      </c>
      <c r="B2154" s="8" t="s">
        <v>3393</v>
      </c>
      <c r="C2154" s="9">
        <v>44657</v>
      </c>
      <c r="D2154" s="8" t="s">
        <v>3396</v>
      </c>
      <c r="E2154" t="str">
        <f t="shared" si="33"/>
        <v>Manager Issues</v>
      </c>
    </row>
    <row r="2155" spans="1:5">
      <c r="A2155" s="11" t="s">
        <v>2341</v>
      </c>
      <c r="B2155" s="12" t="s">
        <v>3391</v>
      </c>
      <c r="C2155" s="13"/>
      <c r="D2155" s="12" t="s">
        <v>3392</v>
      </c>
      <c r="E2155" t="str">
        <f t="shared" si="33"/>
        <v xml:space="preserve"> </v>
      </c>
    </row>
    <row r="2156" spans="1:5">
      <c r="A2156" s="7" t="s">
        <v>2342</v>
      </c>
      <c r="B2156" s="8" t="s">
        <v>3391</v>
      </c>
      <c r="C2156" s="9"/>
      <c r="D2156" s="8" t="s">
        <v>3392</v>
      </c>
      <c r="E2156" t="str">
        <f t="shared" si="33"/>
        <v xml:space="preserve"> </v>
      </c>
    </row>
    <row r="2157" spans="1:5">
      <c r="A2157" s="11" t="s">
        <v>2343</v>
      </c>
      <c r="B2157" s="12" t="s">
        <v>3391</v>
      </c>
      <c r="C2157" s="13"/>
      <c r="D2157" s="12" t="s">
        <v>3392</v>
      </c>
      <c r="E2157" t="str">
        <f t="shared" si="33"/>
        <v xml:space="preserve"> </v>
      </c>
    </row>
    <row r="2158" spans="1:5">
      <c r="A2158" s="7" t="s">
        <v>2344</v>
      </c>
      <c r="B2158" s="8" t="s">
        <v>3393</v>
      </c>
      <c r="C2158" s="9">
        <v>44098</v>
      </c>
      <c r="D2158" s="8" t="s">
        <v>3395</v>
      </c>
      <c r="E2158" t="str">
        <f t="shared" si="33"/>
        <v>Work-Life Balance</v>
      </c>
    </row>
    <row r="2159" spans="1:5">
      <c r="A2159" s="11" t="s">
        <v>2345</v>
      </c>
      <c r="B2159" s="12" t="s">
        <v>3391</v>
      </c>
      <c r="C2159" s="13"/>
      <c r="D2159" s="12" t="s">
        <v>3392</v>
      </c>
      <c r="E2159" t="str">
        <f t="shared" si="33"/>
        <v xml:space="preserve"> </v>
      </c>
    </row>
    <row r="2160" spans="1:5">
      <c r="A2160" s="7" t="s">
        <v>2346</v>
      </c>
      <c r="B2160" s="8" t="s">
        <v>3391</v>
      </c>
      <c r="C2160" s="9"/>
      <c r="D2160" s="8" t="s">
        <v>3392</v>
      </c>
      <c r="E2160" t="str">
        <f t="shared" si="33"/>
        <v xml:space="preserve"> </v>
      </c>
    </row>
    <row r="2161" spans="1:5">
      <c r="A2161" s="11" t="s">
        <v>2347</v>
      </c>
      <c r="B2161" s="12" t="s">
        <v>3391</v>
      </c>
      <c r="C2161" s="13"/>
      <c r="D2161" s="12" t="s">
        <v>3392</v>
      </c>
      <c r="E2161" t="str">
        <f t="shared" si="33"/>
        <v xml:space="preserve"> </v>
      </c>
    </row>
    <row r="2162" spans="1:5">
      <c r="A2162" s="7" t="s">
        <v>2348</v>
      </c>
      <c r="B2162" s="8" t="s">
        <v>3393</v>
      </c>
      <c r="C2162" s="9">
        <v>44331</v>
      </c>
      <c r="D2162" s="8" t="s">
        <v>3395</v>
      </c>
      <c r="E2162" t="str">
        <f t="shared" si="33"/>
        <v>Work-Life Balance</v>
      </c>
    </row>
    <row r="2163" spans="1:5">
      <c r="A2163" s="11" t="s">
        <v>2349</v>
      </c>
      <c r="B2163" s="12" t="s">
        <v>3391</v>
      </c>
      <c r="C2163" s="13"/>
      <c r="D2163" s="12" t="s">
        <v>3392</v>
      </c>
      <c r="E2163" t="str">
        <f t="shared" si="33"/>
        <v xml:space="preserve"> </v>
      </c>
    </row>
    <row r="2164" spans="1:5">
      <c r="A2164" s="7" t="s">
        <v>2350</v>
      </c>
      <c r="B2164" s="8" t="s">
        <v>3391</v>
      </c>
      <c r="C2164" s="9"/>
      <c r="D2164" s="8" t="s">
        <v>3392</v>
      </c>
      <c r="E2164" t="str">
        <f t="shared" si="33"/>
        <v xml:space="preserve"> </v>
      </c>
    </row>
    <row r="2165" spans="1:5">
      <c r="A2165" s="11" t="s">
        <v>2351</v>
      </c>
      <c r="B2165" s="12" t="s">
        <v>3391</v>
      </c>
      <c r="C2165" s="13"/>
      <c r="D2165" s="12" t="s">
        <v>3392</v>
      </c>
      <c r="E2165" t="str">
        <f t="shared" si="33"/>
        <v xml:space="preserve"> </v>
      </c>
    </row>
    <row r="2166" spans="1:5">
      <c r="A2166" s="7" t="s">
        <v>2352</v>
      </c>
      <c r="B2166" s="8" t="s">
        <v>3391</v>
      </c>
      <c r="C2166" s="9"/>
      <c r="D2166" s="8" t="s">
        <v>3392</v>
      </c>
      <c r="E2166" t="str">
        <f t="shared" si="33"/>
        <v xml:space="preserve"> </v>
      </c>
    </row>
    <row r="2167" spans="1:5">
      <c r="A2167" s="11" t="s">
        <v>2353</v>
      </c>
      <c r="B2167" s="12" t="s">
        <v>3391</v>
      </c>
      <c r="C2167" s="13"/>
      <c r="D2167" s="12" t="s">
        <v>3392</v>
      </c>
      <c r="E2167" t="str">
        <f t="shared" si="33"/>
        <v xml:space="preserve"> </v>
      </c>
    </row>
    <row r="2168" spans="1:5">
      <c r="A2168" s="7" t="s">
        <v>2354</v>
      </c>
      <c r="B2168" s="8" t="s">
        <v>3393</v>
      </c>
      <c r="C2168" s="9">
        <v>45764</v>
      </c>
      <c r="D2168" s="8" t="s">
        <v>3397</v>
      </c>
      <c r="E2168" t="str">
        <f t="shared" si="33"/>
        <v>Better Pay</v>
      </c>
    </row>
    <row r="2169" spans="1:5">
      <c r="A2169" s="11" t="s">
        <v>2355</v>
      </c>
      <c r="B2169" s="12" t="s">
        <v>3391</v>
      </c>
      <c r="C2169" s="13"/>
      <c r="D2169" s="12" t="s">
        <v>3392</v>
      </c>
      <c r="E2169" t="str">
        <f t="shared" si="33"/>
        <v xml:space="preserve"> </v>
      </c>
    </row>
    <row r="2170" spans="1:5">
      <c r="A2170" s="7" t="s">
        <v>2356</v>
      </c>
      <c r="B2170" s="8" t="s">
        <v>3391</v>
      </c>
      <c r="C2170" s="9"/>
      <c r="D2170" s="8" t="s">
        <v>3392</v>
      </c>
      <c r="E2170" t="str">
        <f t="shared" si="33"/>
        <v xml:space="preserve"> </v>
      </c>
    </row>
    <row r="2171" spans="1:5">
      <c r="A2171" s="11" t="s">
        <v>2357</v>
      </c>
      <c r="B2171" s="12" t="s">
        <v>3393</v>
      </c>
      <c r="C2171" s="13">
        <v>44477</v>
      </c>
      <c r="D2171" s="12" t="s">
        <v>3396</v>
      </c>
      <c r="E2171" t="str">
        <f t="shared" si="33"/>
        <v>Manager Issues</v>
      </c>
    </row>
    <row r="2172" spans="1:5">
      <c r="A2172" s="7" t="s">
        <v>2358</v>
      </c>
      <c r="B2172" s="8" t="s">
        <v>3391</v>
      </c>
      <c r="C2172" s="9"/>
      <c r="D2172" s="8" t="s">
        <v>3392</v>
      </c>
      <c r="E2172" t="str">
        <f t="shared" si="33"/>
        <v xml:space="preserve"> </v>
      </c>
    </row>
    <row r="2173" spans="1:5">
      <c r="A2173" s="11" t="s">
        <v>2359</v>
      </c>
      <c r="B2173" s="12" t="s">
        <v>3391</v>
      </c>
      <c r="C2173" s="13"/>
      <c r="D2173" s="12" t="s">
        <v>3392</v>
      </c>
      <c r="E2173" t="str">
        <f t="shared" si="33"/>
        <v xml:space="preserve"> </v>
      </c>
    </row>
    <row r="2174" spans="1:5">
      <c r="A2174" s="7" t="s">
        <v>2360</v>
      </c>
      <c r="B2174" s="8" t="s">
        <v>3391</v>
      </c>
      <c r="C2174" s="9"/>
      <c r="D2174" s="8" t="s">
        <v>3392</v>
      </c>
      <c r="E2174" t="str">
        <f t="shared" si="33"/>
        <v xml:space="preserve"> </v>
      </c>
    </row>
    <row r="2175" spans="1:5">
      <c r="A2175" s="11" t="s">
        <v>2361</v>
      </c>
      <c r="B2175" s="12" t="s">
        <v>3391</v>
      </c>
      <c r="C2175" s="13"/>
      <c r="D2175" s="12" t="s">
        <v>3392</v>
      </c>
      <c r="E2175" t="str">
        <f t="shared" si="33"/>
        <v xml:space="preserve"> </v>
      </c>
    </row>
    <row r="2176" spans="1:5">
      <c r="A2176" s="7" t="s">
        <v>2362</v>
      </c>
      <c r="B2176" s="8" t="s">
        <v>3391</v>
      </c>
      <c r="C2176" s="9"/>
      <c r="D2176" s="8" t="s">
        <v>3392</v>
      </c>
      <c r="E2176" t="str">
        <f t="shared" si="33"/>
        <v xml:space="preserve"> </v>
      </c>
    </row>
    <row r="2177" spans="1:5">
      <c r="A2177" s="11" t="s">
        <v>2363</v>
      </c>
      <c r="B2177" s="12" t="s">
        <v>3393</v>
      </c>
      <c r="C2177" s="13">
        <v>44855</v>
      </c>
      <c r="D2177" s="12" t="s">
        <v>3397</v>
      </c>
      <c r="E2177" t="str">
        <f t="shared" si="33"/>
        <v>Better Pay</v>
      </c>
    </row>
    <row r="2178" spans="1:5">
      <c r="A2178" s="7" t="s">
        <v>2364</v>
      </c>
      <c r="B2178" s="8" t="s">
        <v>3393</v>
      </c>
      <c r="C2178" s="9">
        <v>45804</v>
      </c>
      <c r="D2178" s="8" t="s">
        <v>3397</v>
      </c>
      <c r="E2178" t="str">
        <f t="shared" si="33"/>
        <v>Better Pay</v>
      </c>
    </row>
    <row r="2179" spans="1:5">
      <c r="A2179" s="11" t="s">
        <v>2365</v>
      </c>
      <c r="B2179" s="12" t="s">
        <v>3391</v>
      </c>
      <c r="C2179" s="13"/>
      <c r="D2179" s="12" t="s">
        <v>3392</v>
      </c>
      <c r="E2179" t="str">
        <f t="shared" ref="E2179:E2242" si="34">IF(B2179="No"," ",IF(AND(B2179="Yes",D2179=" "),"Not Recorded",D2179))</f>
        <v xml:space="preserve"> </v>
      </c>
    </row>
    <row r="2180" spans="1:5">
      <c r="A2180" s="7" t="s">
        <v>2366</v>
      </c>
      <c r="B2180" s="8" t="s">
        <v>3393</v>
      </c>
      <c r="C2180" s="9">
        <v>45341</v>
      </c>
      <c r="D2180" s="8" t="s">
        <v>3396</v>
      </c>
      <c r="E2180" t="str">
        <f t="shared" si="34"/>
        <v>Manager Issues</v>
      </c>
    </row>
    <row r="2181" spans="1:5">
      <c r="A2181" s="11" t="s">
        <v>2367</v>
      </c>
      <c r="B2181" s="12" t="s">
        <v>3391</v>
      </c>
      <c r="C2181" s="13"/>
      <c r="D2181" s="12" t="s">
        <v>3392</v>
      </c>
      <c r="E2181" t="str">
        <f t="shared" si="34"/>
        <v xml:space="preserve"> </v>
      </c>
    </row>
    <row r="2182" spans="1:5">
      <c r="A2182" s="7" t="s">
        <v>2368</v>
      </c>
      <c r="B2182" s="8" t="s">
        <v>3391</v>
      </c>
      <c r="C2182" s="9"/>
      <c r="D2182" s="8" t="s">
        <v>3392</v>
      </c>
      <c r="E2182" t="str">
        <f t="shared" si="34"/>
        <v xml:space="preserve"> </v>
      </c>
    </row>
    <row r="2183" spans="1:5">
      <c r="A2183" s="11" t="s">
        <v>2369</v>
      </c>
      <c r="B2183" s="12" t="s">
        <v>3393</v>
      </c>
      <c r="C2183" s="13">
        <v>44258</v>
      </c>
      <c r="D2183" s="12" t="s">
        <v>3397</v>
      </c>
      <c r="E2183" t="str">
        <f t="shared" si="34"/>
        <v>Better Pay</v>
      </c>
    </row>
    <row r="2184" spans="1:5">
      <c r="A2184" s="7" t="s">
        <v>2370</v>
      </c>
      <c r="B2184" s="8" t="s">
        <v>3391</v>
      </c>
      <c r="C2184" s="9"/>
      <c r="D2184" s="8" t="s">
        <v>3392</v>
      </c>
      <c r="E2184" t="str">
        <f t="shared" si="34"/>
        <v xml:space="preserve"> </v>
      </c>
    </row>
    <row r="2185" spans="1:5">
      <c r="A2185" s="11" t="s">
        <v>2371</v>
      </c>
      <c r="B2185" s="12" t="s">
        <v>3393</v>
      </c>
      <c r="C2185" s="13">
        <v>44420</v>
      </c>
      <c r="D2185" s="12" t="s">
        <v>3396</v>
      </c>
      <c r="E2185" t="str">
        <f t="shared" si="34"/>
        <v>Manager Issues</v>
      </c>
    </row>
    <row r="2186" spans="1:5">
      <c r="A2186" s="7" t="s">
        <v>2372</v>
      </c>
      <c r="B2186" s="8" t="s">
        <v>3393</v>
      </c>
      <c r="C2186" s="9">
        <v>43799</v>
      </c>
      <c r="D2186" s="8" t="s">
        <v>3397</v>
      </c>
      <c r="E2186" t="str">
        <f t="shared" si="34"/>
        <v>Better Pay</v>
      </c>
    </row>
    <row r="2187" spans="1:5">
      <c r="A2187" s="11" t="s">
        <v>2373</v>
      </c>
      <c r="B2187" s="12" t="s">
        <v>3391</v>
      </c>
      <c r="C2187" s="13"/>
      <c r="D2187" s="12" t="s">
        <v>3392</v>
      </c>
      <c r="E2187" t="str">
        <f t="shared" si="34"/>
        <v xml:space="preserve"> </v>
      </c>
    </row>
    <row r="2188" spans="1:5">
      <c r="A2188" s="7" t="s">
        <v>2374</v>
      </c>
      <c r="B2188" s="8" t="s">
        <v>3391</v>
      </c>
      <c r="C2188" s="9"/>
      <c r="D2188" s="8" t="s">
        <v>3392</v>
      </c>
      <c r="E2188" t="str">
        <f t="shared" si="34"/>
        <v xml:space="preserve"> </v>
      </c>
    </row>
    <row r="2189" spans="1:5">
      <c r="A2189" s="11" t="s">
        <v>2375</v>
      </c>
      <c r="B2189" s="12" t="s">
        <v>3391</v>
      </c>
      <c r="C2189" s="13"/>
      <c r="D2189" s="12" t="s">
        <v>3392</v>
      </c>
      <c r="E2189" t="str">
        <f t="shared" si="34"/>
        <v xml:space="preserve"> </v>
      </c>
    </row>
    <row r="2190" spans="1:5">
      <c r="A2190" s="7" t="s">
        <v>2376</v>
      </c>
      <c r="B2190" s="8" t="s">
        <v>3391</v>
      </c>
      <c r="C2190" s="9"/>
      <c r="D2190" s="8" t="s">
        <v>3392</v>
      </c>
      <c r="E2190" t="str">
        <f t="shared" si="34"/>
        <v xml:space="preserve"> </v>
      </c>
    </row>
    <row r="2191" spans="1:5">
      <c r="A2191" s="11" t="s">
        <v>2377</v>
      </c>
      <c r="B2191" s="12" t="s">
        <v>3391</v>
      </c>
      <c r="C2191" s="13"/>
      <c r="D2191" s="12" t="s">
        <v>3392</v>
      </c>
      <c r="E2191" t="str">
        <f t="shared" si="34"/>
        <v xml:space="preserve"> </v>
      </c>
    </row>
    <row r="2192" spans="1:5">
      <c r="A2192" s="7" t="s">
        <v>2378</v>
      </c>
      <c r="B2192" s="8" t="s">
        <v>3391</v>
      </c>
      <c r="C2192" s="9"/>
      <c r="D2192" s="8" t="s">
        <v>3392</v>
      </c>
      <c r="E2192" t="str">
        <f t="shared" si="34"/>
        <v xml:space="preserve"> </v>
      </c>
    </row>
    <row r="2193" spans="1:5">
      <c r="A2193" s="11" t="s">
        <v>2379</v>
      </c>
      <c r="B2193" s="12" t="s">
        <v>3391</v>
      </c>
      <c r="C2193" s="13"/>
      <c r="D2193" s="12" t="s">
        <v>3392</v>
      </c>
      <c r="E2193" t="str">
        <f t="shared" si="34"/>
        <v xml:space="preserve"> </v>
      </c>
    </row>
    <row r="2194" spans="1:5">
      <c r="A2194" s="7" t="s">
        <v>2380</v>
      </c>
      <c r="B2194" s="8" t="s">
        <v>3391</v>
      </c>
      <c r="C2194" s="9"/>
      <c r="D2194" s="8" t="s">
        <v>3392</v>
      </c>
      <c r="E2194" t="str">
        <f t="shared" si="34"/>
        <v xml:space="preserve"> </v>
      </c>
    </row>
    <row r="2195" spans="1:5">
      <c r="A2195" s="11" t="s">
        <v>2381</v>
      </c>
      <c r="B2195" s="12" t="s">
        <v>3393</v>
      </c>
      <c r="C2195" s="13">
        <v>45592</v>
      </c>
      <c r="D2195" s="12" t="s">
        <v>3394</v>
      </c>
      <c r="E2195" t="str">
        <f t="shared" si="34"/>
        <v>Career Stagnation</v>
      </c>
    </row>
    <row r="2196" spans="1:5">
      <c r="A2196" s="7" t="s">
        <v>2382</v>
      </c>
      <c r="B2196" s="8" t="s">
        <v>3391</v>
      </c>
      <c r="C2196" s="9"/>
      <c r="D2196" s="8" t="s">
        <v>3392</v>
      </c>
      <c r="E2196" t="str">
        <f t="shared" si="34"/>
        <v xml:space="preserve"> </v>
      </c>
    </row>
    <row r="2197" spans="1:5">
      <c r="A2197" s="11" t="s">
        <v>2383</v>
      </c>
      <c r="B2197" s="12" t="s">
        <v>3393</v>
      </c>
      <c r="C2197" s="13">
        <v>44804</v>
      </c>
      <c r="D2197" s="12" t="s">
        <v>3396</v>
      </c>
      <c r="E2197" t="str">
        <f t="shared" si="34"/>
        <v>Manager Issues</v>
      </c>
    </row>
    <row r="2198" spans="1:5">
      <c r="A2198" s="7" t="s">
        <v>2384</v>
      </c>
      <c r="B2198" s="8" t="s">
        <v>3393</v>
      </c>
      <c r="C2198" s="9">
        <v>44500</v>
      </c>
      <c r="D2198" s="8" t="s">
        <v>3397</v>
      </c>
      <c r="E2198" t="str">
        <f t="shared" si="34"/>
        <v>Better Pay</v>
      </c>
    </row>
    <row r="2199" spans="1:5">
      <c r="A2199" s="11" t="s">
        <v>2385</v>
      </c>
      <c r="B2199" s="12" t="s">
        <v>3391</v>
      </c>
      <c r="C2199" s="13"/>
      <c r="D2199" s="12" t="s">
        <v>3392</v>
      </c>
      <c r="E2199" t="str">
        <f t="shared" si="34"/>
        <v xml:space="preserve"> </v>
      </c>
    </row>
    <row r="2200" spans="1:5">
      <c r="A2200" s="7" t="s">
        <v>2386</v>
      </c>
      <c r="B2200" s="8" t="s">
        <v>3391</v>
      </c>
      <c r="C2200" s="9"/>
      <c r="D2200" s="8" t="s">
        <v>3392</v>
      </c>
      <c r="E2200" t="str">
        <f t="shared" si="34"/>
        <v xml:space="preserve"> </v>
      </c>
    </row>
    <row r="2201" spans="1:5">
      <c r="A2201" s="11" t="s">
        <v>2387</v>
      </c>
      <c r="B2201" s="12" t="s">
        <v>3391</v>
      </c>
      <c r="C2201" s="13"/>
      <c r="D2201" s="12" t="s">
        <v>3392</v>
      </c>
      <c r="E2201" t="str">
        <f t="shared" si="34"/>
        <v xml:space="preserve"> </v>
      </c>
    </row>
    <row r="2202" spans="1:5">
      <c r="A2202" s="7" t="s">
        <v>2388</v>
      </c>
      <c r="B2202" s="8" t="s">
        <v>3391</v>
      </c>
      <c r="C2202" s="9"/>
      <c r="D2202" s="8" t="s">
        <v>3392</v>
      </c>
      <c r="E2202" t="str">
        <f t="shared" si="34"/>
        <v xml:space="preserve"> </v>
      </c>
    </row>
    <row r="2203" spans="1:5">
      <c r="A2203" s="11" t="s">
        <v>2389</v>
      </c>
      <c r="B2203" s="12" t="s">
        <v>3391</v>
      </c>
      <c r="C2203" s="13"/>
      <c r="D2203" s="12" t="s">
        <v>3392</v>
      </c>
      <c r="E2203" t="str">
        <f t="shared" si="34"/>
        <v xml:space="preserve"> </v>
      </c>
    </row>
    <row r="2204" spans="1:5">
      <c r="A2204" s="7" t="s">
        <v>2390</v>
      </c>
      <c r="B2204" s="8" t="s">
        <v>3391</v>
      </c>
      <c r="C2204" s="9"/>
      <c r="D2204" s="8" t="s">
        <v>3392</v>
      </c>
      <c r="E2204" t="str">
        <f t="shared" si="34"/>
        <v xml:space="preserve"> </v>
      </c>
    </row>
    <row r="2205" spans="1:5">
      <c r="A2205" s="11" t="s">
        <v>2391</v>
      </c>
      <c r="B2205" s="12" t="s">
        <v>3391</v>
      </c>
      <c r="C2205" s="13"/>
      <c r="D2205" s="12" t="s">
        <v>3392</v>
      </c>
      <c r="E2205" t="str">
        <f t="shared" si="34"/>
        <v xml:space="preserve"> </v>
      </c>
    </row>
    <row r="2206" spans="1:5">
      <c r="A2206" s="7" t="s">
        <v>2392</v>
      </c>
      <c r="B2206" s="8" t="s">
        <v>3391</v>
      </c>
      <c r="C2206" s="9"/>
      <c r="D2206" s="8" t="s">
        <v>3392</v>
      </c>
      <c r="E2206" t="str">
        <f t="shared" si="34"/>
        <v xml:space="preserve"> </v>
      </c>
    </row>
    <row r="2207" spans="1:5">
      <c r="A2207" s="11" t="s">
        <v>2393</v>
      </c>
      <c r="B2207" s="12" t="s">
        <v>3391</v>
      </c>
      <c r="C2207" s="13"/>
      <c r="D2207" s="12" t="s">
        <v>3392</v>
      </c>
      <c r="E2207" t="str">
        <f t="shared" si="34"/>
        <v xml:space="preserve"> </v>
      </c>
    </row>
    <row r="2208" spans="1:5">
      <c r="A2208" s="7" t="s">
        <v>2394</v>
      </c>
      <c r="B2208" s="8" t="s">
        <v>3391</v>
      </c>
      <c r="C2208" s="9"/>
      <c r="D2208" s="8" t="s">
        <v>3392</v>
      </c>
      <c r="E2208" t="str">
        <f t="shared" si="34"/>
        <v xml:space="preserve"> </v>
      </c>
    </row>
    <row r="2209" spans="1:5">
      <c r="A2209" s="11" t="s">
        <v>2395</v>
      </c>
      <c r="B2209" s="12" t="s">
        <v>3391</v>
      </c>
      <c r="C2209" s="13"/>
      <c r="D2209" s="12" t="s">
        <v>3392</v>
      </c>
      <c r="E2209" t="str">
        <f t="shared" si="34"/>
        <v xml:space="preserve"> </v>
      </c>
    </row>
    <row r="2210" spans="1:5">
      <c r="A2210" s="7" t="s">
        <v>2396</v>
      </c>
      <c r="B2210" s="8" t="s">
        <v>3391</v>
      </c>
      <c r="C2210" s="9"/>
      <c r="D2210" s="8" t="s">
        <v>3392</v>
      </c>
      <c r="E2210" t="str">
        <f t="shared" si="34"/>
        <v xml:space="preserve"> </v>
      </c>
    </row>
    <row r="2211" spans="1:5">
      <c r="A2211" s="11" t="s">
        <v>2397</v>
      </c>
      <c r="B2211" s="12" t="s">
        <v>3391</v>
      </c>
      <c r="C2211" s="13"/>
      <c r="D2211" s="12" t="s">
        <v>3392</v>
      </c>
      <c r="E2211" t="str">
        <f t="shared" si="34"/>
        <v xml:space="preserve"> </v>
      </c>
    </row>
    <row r="2212" spans="1:5">
      <c r="A2212" s="7" t="s">
        <v>2398</v>
      </c>
      <c r="B2212" s="8" t="s">
        <v>3391</v>
      </c>
      <c r="C2212" s="9"/>
      <c r="D2212" s="8" t="s">
        <v>3392</v>
      </c>
      <c r="E2212" t="str">
        <f t="shared" si="34"/>
        <v xml:space="preserve"> </v>
      </c>
    </row>
    <row r="2213" spans="1:5">
      <c r="A2213" s="11" t="s">
        <v>2399</v>
      </c>
      <c r="B2213" s="12" t="s">
        <v>3391</v>
      </c>
      <c r="C2213" s="13"/>
      <c r="D2213" s="12" t="s">
        <v>3392</v>
      </c>
      <c r="E2213" t="str">
        <f t="shared" si="34"/>
        <v xml:space="preserve"> </v>
      </c>
    </row>
    <row r="2214" spans="1:5">
      <c r="A2214" s="7" t="s">
        <v>2400</v>
      </c>
      <c r="B2214" s="8" t="s">
        <v>3391</v>
      </c>
      <c r="C2214" s="9"/>
      <c r="D2214" s="8" t="s">
        <v>3392</v>
      </c>
      <c r="E2214" t="str">
        <f t="shared" si="34"/>
        <v xml:space="preserve"> </v>
      </c>
    </row>
    <row r="2215" spans="1:5">
      <c r="A2215" s="11" t="s">
        <v>2401</v>
      </c>
      <c r="B2215" s="12" t="s">
        <v>3393</v>
      </c>
      <c r="C2215" s="13">
        <v>45037</v>
      </c>
      <c r="D2215" s="12" t="s">
        <v>3394</v>
      </c>
      <c r="E2215" t="str">
        <f t="shared" si="34"/>
        <v>Career Stagnation</v>
      </c>
    </row>
    <row r="2216" spans="1:5">
      <c r="A2216" s="7" t="s">
        <v>2402</v>
      </c>
      <c r="B2216" s="8" t="s">
        <v>3391</v>
      </c>
      <c r="C2216" s="9"/>
      <c r="D2216" s="8" t="s">
        <v>3392</v>
      </c>
      <c r="E2216" t="str">
        <f t="shared" si="34"/>
        <v xml:space="preserve"> </v>
      </c>
    </row>
    <row r="2217" spans="1:5">
      <c r="A2217" s="11" t="s">
        <v>2403</v>
      </c>
      <c r="B2217" s="12" t="s">
        <v>3391</v>
      </c>
      <c r="C2217" s="13"/>
      <c r="D2217" s="12" t="s">
        <v>3392</v>
      </c>
      <c r="E2217" t="str">
        <f t="shared" si="34"/>
        <v xml:space="preserve"> </v>
      </c>
    </row>
    <row r="2218" spans="1:5">
      <c r="A2218" s="7" t="s">
        <v>2404</v>
      </c>
      <c r="B2218" s="8" t="s">
        <v>3393</v>
      </c>
      <c r="C2218" s="9">
        <v>45876</v>
      </c>
      <c r="D2218" s="8" t="s">
        <v>3396</v>
      </c>
      <c r="E2218" t="str">
        <f t="shared" si="34"/>
        <v>Manager Issues</v>
      </c>
    </row>
    <row r="2219" spans="1:5">
      <c r="A2219" s="11" t="s">
        <v>2405</v>
      </c>
      <c r="B2219" s="12" t="s">
        <v>3391</v>
      </c>
      <c r="C2219" s="13"/>
      <c r="D2219" s="12" t="s">
        <v>3392</v>
      </c>
      <c r="E2219" t="str">
        <f t="shared" si="34"/>
        <v xml:space="preserve"> </v>
      </c>
    </row>
    <row r="2220" spans="1:5">
      <c r="A2220" s="7" t="s">
        <v>2406</v>
      </c>
      <c r="B2220" s="8" t="s">
        <v>3391</v>
      </c>
      <c r="C2220" s="9"/>
      <c r="D2220" s="8" t="s">
        <v>3392</v>
      </c>
      <c r="E2220" t="str">
        <f t="shared" si="34"/>
        <v xml:space="preserve"> </v>
      </c>
    </row>
    <row r="2221" spans="1:5">
      <c r="A2221" s="11" t="s">
        <v>2407</v>
      </c>
      <c r="B2221" s="12" t="s">
        <v>3391</v>
      </c>
      <c r="C2221" s="13"/>
      <c r="D2221" s="12" t="s">
        <v>3392</v>
      </c>
      <c r="E2221" t="str">
        <f t="shared" si="34"/>
        <v xml:space="preserve"> </v>
      </c>
    </row>
    <row r="2222" spans="1:5">
      <c r="A2222" s="7" t="s">
        <v>2408</v>
      </c>
      <c r="B2222" s="8" t="s">
        <v>3391</v>
      </c>
      <c r="C2222" s="9"/>
      <c r="D2222" s="8" t="s">
        <v>3392</v>
      </c>
      <c r="E2222" t="str">
        <f t="shared" si="34"/>
        <v xml:space="preserve"> </v>
      </c>
    </row>
    <row r="2223" spans="1:5">
      <c r="A2223" s="11" t="s">
        <v>2409</v>
      </c>
      <c r="B2223" s="12" t="s">
        <v>3391</v>
      </c>
      <c r="C2223" s="13"/>
      <c r="D2223" s="12" t="s">
        <v>3392</v>
      </c>
      <c r="E2223" t="str">
        <f t="shared" si="34"/>
        <v xml:space="preserve"> </v>
      </c>
    </row>
    <row r="2224" spans="1:5">
      <c r="A2224" s="7" t="s">
        <v>2410</v>
      </c>
      <c r="B2224" s="8" t="s">
        <v>3391</v>
      </c>
      <c r="C2224" s="9"/>
      <c r="D2224" s="8" t="s">
        <v>3392</v>
      </c>
      <c r="E2224" t="str">
        <f t="shared" si="34"/>
        <v xml:space="preserve"> </v>
      </c>
    </row>
    <row r="2225" spans="1:5">
      <c r="A2225" s="11" t="s">
        <v>2411</v>
      </c>
      <c r="B2225" s="12" t="s">
        <v>3391</v>
      </c>
      <c r="C2225" s="13"/>
      <c r="D2225" s="12" t="s">
        <v>3392</v>
      </c>
      <c r="E2225" t="str">
        <f t="shared" si="34"/>
        <v xml:space="preserve"> </v>
      </c>
    </row>
    <row r="2226" spans="1:5">
      <c r="A2226" s="7" t="s">
        <v>2412</v>
      </c>
      <c r="B2226" s="8" t="s">
        <v>3391</v>
      </c>
      <c r="C2226" s="9"/>
      <c r="D2226" s="8" t="s">
        <v>3392</v>
      </c>
      <c r="E2226" t="str">
        <f t="shared" si="34"/>
        <v xml:space="preserve"> </v>
      </c>
    </row>
    <row r="2227" spans="1:5">
      <c r="A2227" s="11" t="s">
        <v>2413</v>
      </c>
      <c r="B2227" s="12" t="s">
        <v>3391</v>
      </c>
      <c r="C2227" s="13"/>
      <c r="D2227" s="12" t="s">
        <v>3392</v>
      </c>
      <c r="E2227" t="str">
        <f t="shared" si="34"/>
        <v xml:space="preserve"> </v>
      </c>
    </row>
    <row r="2228" spans="1:5">
      <c r="A2228" s="7" t="s">
        <v>2414</v>
      </c>
      <c r="B2228" s="8" t="s">
        <v>3391</v>
      </c>
      <c r="C2228" s="9"/>
      <c r="D2228" s="8" t="s">
        <v>3392</v>
      </c>
      <c r="E2228" t="str">
        <f t="shared" si="34"/>
        <v xml:space="preserve"> </v>
      </c>
    </row>
    <row r="2229" spans="1:5">
      <c r="A2229" s="11" t="s">
        <v>2415</v>
      </c>
      <c r="B2229" s="12" t="s">
        <v>3391</v>
      </c>
      <c r="C2229" s="13"/>
      <c r="D2229" s="12" t="s">
        <v>3392</v>
      </c>
      <c r="E2229" t="str">
        <f t="shared" si="34"/>
        <v xml:space="preserve"> </v>
      </c>
    </row>
    <row r="2230" spans="1:5">
      <c r="A2230" s="7" t="s">
        <v>2416</v>
      </c>
      <c r="B2230" s="8" t="s">
        <v>3391</v>
      </c>
      <c r="C2230" s="9"/>
      <c r="D2230" s="8" t="s">
        <v>3392</v>
      </c>
      <c r="E2230" t="str">
        <f t="shared" si="34"/>
        <v xml:space="preserve"> </v>
      </c>
    </row>
    <row r="2231" spans="1:5">
      <c r="A2231" s="11" t="s">
        <v>2417</v>
      </c>
      <c r="B2231" s="12" t="s">
        <v>3391</v>
      </c>
      <c r="C2231" s="13"/>
      <c r="D2231" s="12" t="s">
        <v>3392</v>
      </c>
      <c r="E2231" t="str">
        <f t="shared" si="34"/>
        <v xml:space="preserve"> </v>
      </c>
    </row>
    <row r="2232" spans="1:5">
      <c r="A2232" s="7" t="s">
        <v>2418</v>
      </c>
      <c r="B2232" s="8" t="s">
        <v>3391</v>
      </c>
      <c r="C2232" s="9"/>
      <c r="D2232" s="8" t="s">
        <v>3392</v>
      </c>
      <c r="E2232" t="str">
        <f t="shared" si="34"/>
        <v xml:space="preserve"> </v>
      </c>
    </row>
    <row r="2233" spans="1:5">
      <c r="A2233" s="11" t="s">
        <v>2419</v>
      </c>
      <c r="B2233" s="12" t="s">
        <v>3391</v>
      </c>
      <c r="C2233" s="13"/>
      <c r="D2233" s="12" t="s">
        <v>3392</v>
      </c>
      <c r="E2233" t="str">
        <f t="shared" si="34"/>
        <v xml:space="preserve"> </v>
      </c>
    </row>
    <row r="2234" spans="1:5">
      <c r="A2234" s="7" t="s">
        <v>2420</v>
      </c>
      <c r="B2234" s="8" t="s">
        <v>3391</v>
      </c>
      <c r="C2234" s="9"/>
      <c r="D2234" s="8" t="s">
        <v>3392</v>
      </c>
      <c r="E2234" t="str">
        <f t="shared" si="34"/>
        <v xml:space="preserve"> </v>
      </c>
    </row>
    <row r="2235" spans="1:5">
      <c r="A2235" s="11" t="s">
        <v>2421</v>
      </c>
      <c r="B2235" s="12" t="s">
        <v>3391</v>
      </c>
      <c r="C2235" s="13"/>
      <c r="D2235" s="12" t="s">
        <v>3392</v>
      </c>
      <c r="E2235" t="str">
        <f t="shared" si="34"/>
        <v xml:space="preserve"> </v>
      </c>
    </row>
    <row r="2236" spans="1:5">
      <c r="A2236" s="7" t="s">
        <v>2422</v>
      </c>
      <c r="B2236" s="8" t="s">
        <v>3391</v>
      </c>
      <c r="C2236" s="9"/>
      <c r="D2236" s="8" t="s">
        <v>3392</v>
      </c>
      <c r="E2236" t="str">
        <f t="shared" si="34"/>
        <v xml:space="preserve"> </v>
      </c>
    </row>
    <row r="2237" spans="1:5">
      <c r="A2237" s="11" t="s">
        <v>2423</v>
      </c>
      <c r="B2237" s="12" t="s">
        <v>3391</v>
      </c>
      <c r="C2237" s="13"/>
      <c r="D2237" s="12" t="s">
        <v>3392</v>
      </c>
      <c r="E2237" t="str">
        <f t="shared" si="34"/>
        <v xml:space="preserve"> </v>
      </c>
    </row>
    <row r="2238" spans="1:5">
      <c r="A2238" s="7" t="s">
        <v>2424</v>
      </c>
      <c r="B2238" s="8" t="s">
        <v>3393</v>
      </c>
      <c r="C2238" s="9">
        <v>45857</v>
      </c>
      <c r="D2238" s="8" t="s">
        <v>3395</v>
      </c>
      <c r="E2238" t="str">
        <f t="shared" si="34"/>
        <v>Work-Life Balance</v>
      </c>
    </row>
    <row r="2239" spans="1:5">
      <c r="A2239" s="11" t="s">
        <v>2425</v>
      </c>
      <c r="B2239" s="12" t="s">
        <v>3391</v>
      </c>
      <c r="C2239" s="13"/>
      <c r="D2239" s="12" t="s">
        <v>3392</v>
      </c>
      <c r="E2239" t="str">
        <f t="shared" si="34"/>
        <v xml:space="preserve"> </v>
      </c>
    </row>
    <row r="2240" spans="1:5">
      <c r="A2240" s="7" t="s">
        <v>2426</v>
      </c>
      <c r="B2240" s="8" t="s">
        <v>3391</v>
      </c>
      <c r="C2240" s="9"/>
      <c r="D2240" s="8" t="s">
        <v>3392</v>
      </c>
      <c r="E2240" t="str">
        <f t="shared" si="34"/>
        <v xml:space="preserve"> </v>
      </c>
    </row>
    <row r="2241" spans="1:5">
      <c r="A2241" s="11" t="s">
        <v>2427</v>
      </c>
      <c r="B2241" s="12" t="s">
        <v>3391</v>
      </c>
      <c r="C2241" s="13"/>
      <c r="D2241" s="12" t="s">
        <v>3392</v>
      </c>
      <c r="E2241" t="str">
        <f t="shared" si="34"/>
        <v xml:space="preserve"> </v>
      </c>
    </row>
    <row r="2242" spans="1:5">
      <c r="A2242" s="7" t="s">
        <v>2428</v>
      </c>
      <c r="B2242" s="8" t="s">
        <v>3391</v>
      </c>
      <c r="C2242" s="9"/>
      <c r="D2242" s="8" t="s">
        <v>3392</v>
      </c>
      <c r="E2242" t="str">
        <f t="shared" si="34"/>
        <v xml:space="preserve"> </v>
      </c>
    </row>
    <row r="2243" spans="1:5">
      <c r="A2243" s="11" t="s">
        <v>2429</v>
      </c>
      <c r="B2243" s="12" t="s">
        <v>3391</v>
      </c>
      <c r="C2243" s="13"/>
      <c r="D2243" s="12" t="s">
        <v>3392</v>
      </c>
      <c r="E2243" t="str">
        <f t="shared" ref="E2243:E2306" si="35">IF(B2243="No"," ",IF(AND(B2243="Yes",D2243=" "),"Not Recorded",D2243))</f>
        <v xml:space="preserve"> </v>
      </c>
    </row>
    <row r="2244" spans="1:5">
      <c r="A2244" s="7" t="s">
        <v>2430</v>
      </c>
      <c r="B2244" s="8" t="s">
        <v>3391</v>
      </c>
      <c r="C2244" s="9"/>
      <c r="D2244" s="8" t="s">
        <v>3392</v>
      </c>
      <c r="E2244" t="str">
        <f t="shared" si="35"/>
        <v xml:space="preserve"> </v>
      </c>
    </row>
    <row r="2245" spans="1:5">
      <c r="A2245" s="11" t="s">
        <v>2431</v>
      </c>
      <c r="B2245" s="12" t="s">
        <v>3393</v>
      </c>
      <c r="C2245" s="13">
        <v>46238</v>
      </c>
      <c r="D2245" s="12" t="s">
        <v>3396</v>
      </c>
      <c r="E2245" t="str">
        <f t="shared" si="35"/>
        <v>Manager Issues</v>
      </c>
    </row>
    <row r="2246" spans="1:5">
      <c r="A2246" s="7" t="s">
        <v>2432</v>
      </c>
      <c r="B2246" s="8" t="s">
        <v>3393</v>
      </c>
      <c r="C2246" s="9">
        <v>45024</v>
      </c>
      <c r="D2246" s="8" t="s">
        <v>3396</v>
      </c>
      <c r="E2246" t="str">
        <f t="shared" si="35"/>
        <v>Manager Issues</v>
      </c>
    </row>
    <row r="2247" spans="1:5">
      <c r="A2247" s="11" t="s">
        <v>2433</v>
      </c>
      <c r="B2247" s="12" t="s">
        <v>3391</v>
      </c>
      <c r="C2247" s="13"/>
      <c r="D2247" s="12" t="s">
        <v>3392</v>
      </c>
      <c r="E2247" t="str">
        <f t="shared" si="35"/>
        <v xml:space="preserve"> </v>
      </c>
    </row>
    <row r="2248" spans="1:5">
      <c r="A2248" s="7" t="s">
        <v>2434</v>
      </c>
      <c r="B2248" s="8" t="s">
        <v>3393</v>
      </c>
      <c r="C2248" s="9">
        <v>45168</v>
      </c>
      <c r="D2248" s="8" t="s">
        <v>3397</v>
      </c>
      <c r="E2248" t="str">
        <f t="shared" si="35"/>
        <v>Better Pay</v>
      </c>
    </row>
    <row r="2249" spans="1:5">
      <c r="A2249" s="11" t="s">
        <v>2435</v>
      </c>
      <c r="B2249" s="12" t="s">
        <v>3391</v>
      </c>
      <c r="C2249" s="13"/>
      <c r="D2249" s="12" t="s">
        <v>3392</v>
      </c>
      <c r="E2249" t="str">
        <f t="shared" si="35"/>
        <v xml:space="preserve"> </v>
      </c>
    </row>
    <row r="2250" spans="1:5">
      <c r="A2250" s="7" t="s">
        <v>2436</v>
      </c>
      <c r="B2250" s="8" t="s">
        <v>3391</v>
      </c>
      <c r="C2250" s="9"/>
      <c r="D2250" s="8" t="s">
        <v>3392</v>
      </c>
      <c r="E2250" t="str">
        <f t="shared" si="35"/>
        <v xml:space="preserve"> </v>
      </c>
    </row>
    <row r="2251" spans="1:5">
      <c r="A2251" s="11" t="s">
        <v>2437</v>
      </c>
      <c r="B2251" s="12" t="s">
        <v>3391</v>
      </c>
      <c r="C2251" s="13"/>
      <c r="D2251" s="12" t="s">
        <v>3392</v>
      </c>
      <c r="E2251" t="str">
        <f t="shared" si="35"/>
        <v xml:space="preserve"> </v>
      </c>
    </row>
    <row r="2252" spans="1:5">
      <c r="A2252" s="7" t="s">
        <v>2438</v>
      </c>
      <c r="B2252" s="8" t="s">
        <v>3391</v>
      </c>
      <c r="C2252" s="9"/>
      <c r="D2252" s="8" t="s">
        <v>3392</v>
      </c>
      <c r="E2252" t="str">
        <f t="shared" si="35"/>
        <v xml:space="preserve"> </v>
      </c>
    </row>
    <row r="2253" spans="1:5">
      <c r="A2253" s="11" t="s">
        <v>2439</v>
      </c>
      <c r="B2253" s="12" t="s">
        <v>3391</v>
      </c>
      <c r="C2253" s="13"/>
      <c r="D2253" s="12" t="s">
        <v>3392</v>
      </c>
      <c r="E2253" t="str">
        <f t="shared" si="35"/>
        <v xml:space="preserve"> </v>
      </c>
    </row>
    <row r="2254" spans="1:5">
      <c r="A2254" s="7" t="s">
        <v>2440</v>
      </c>
      <c r="B2254" s="8" t="s">
        <v>3391</v>
      </c>
      <c r="C2254" s="9"/>
      <c r="D2254" s="8" t="s">
        <v>3392</v>
      </c>
      <c r="E2254" t="str">
        <f t="shared" si="35"/>
        <v xml:space="preserve"> </v>
      </c>
    </row>
    <row r="2255" spans="1:5">
      <c r="A2255" s="11" t="s">
        <v>2441</v>
      </c>
      <c r="B2255" s="12" t="s">
        <v>3391</v>
      </c>
      <c r="C2255" s="13"/>
      <c r="D2255" s="12" t="s">
        <v>3392</v>
      </c>
      <c r="E2255" t="str">
        <f t="shared" si="35"/>
        <v xml:space="preserve"> </v>
      </c>
    </row>
    <row r="2256" spans="1:5">
      <c r="A2256" s="7" t="s">
        <v>2442</v>
      </c>
      <c r="B2256" s="8" t="s">
        <v>3391</v>
      </c>
      <c r="C2256" s="9"/>
      <c r="D2256" s="8" t="s">
        <v>3392</v>
      </c>
      <c r="E2256" t="str">
        <f t="shared" si="35"/>
        <v xml:space="preserve"> </v>
      </c>
    </row>
    <row r="2257" spans="1:5">
      <c r="A2257" s="11" t="s">
        <v>2443</v>
      </c>
      <c r="B2257" s="12" t="s">
        <v>3393</v>
      </c>
      <c r="C2257" s="13">
        <v>44631</v>
      </c>
      <c r="D2257" s="12" t="s">
        <v>3397</v>
      </c>
      <c r="E2257" t="str">
        <f t="shared" si="35"/>
        <v>Better Pay</v>
      </c>
    </row>
    <row r="2258" spans="1:5">
      <c r="A2258" s="7" t="s">
        <v>2444</v>
      </c>
      <c r="B2258" s="8" t="s">
        <v>3391</v>
      </c>
      <c r="C2258" s="9"/>
      <c r="D2258" s="8" t="s">
        <v>3392</v>
      </c>
      <c r="E2258" t="str">
        <f t="shared" si="35"/>
        <v xml:space="preserve"> </v>
      </c>
    </row>
    <row r="2259" spans="1:5">
      <c r="A2259" s="11" t="s">
        <v>2445</v>
      </c>
      <c r="B2259" s="12" t="s">
        <v>3393</v>
      </c>
      <c r="C2259" s="13">
        <v>45558</v>
      </c>
      <c r="D2259" s="12" t="s">
        <v>3394</v>
      </c>
      <c r="E2259" t="str">
        <f t="shared" si="35"/>
        <v>Career Stagnation</v>
      </c>
    </row>
    <row r="2260" spans="1:5">
      <c r="A2260" s="7" t="s">
        <v>2446</v>
      </c>
      <c r="B2260" s="8" t="s">
        <v>3393</v>
      </c>
      <c r="C2260" s="9">
        <v>44684</v>
      </c>
      <c r="D2260" s="8" t="s">
        <v>3397</v>
      </c>
      <c r="E2260" t="str">
        <f t="shared" si="35"/>
        <v>Better Pay</v>
      </c>
    </row>
    <row r="2261" spans="1:5">
      <c r="A2261" s="11" t="s">
        <v>2447</v>
      </c>
      <c r="B2261" s="12" t="s">
        <v>3393</v>
      </c>
      <c r="C2261" s="13">
        <v>44804</v>
      </c>
      <c r="D2261" s="12" t="s">
        <v>3395</v>
      </c>
      <c r="E2261" t="str">
        <f t="shared" si="35"/>
        <v>Work-Life Balance</v>
      </c>
    </row>
    <row r="2262" spans="1:5">
      <c r="A2262" s="7" t="s">
        <v>2448</v>
      </c>
      <c r="B2262" s="8" t="s">
        <v>3391</v>
      </c>
      <c r="C2262" s="9"/>
      <c r="D2262" s="8" t="s">
        <v>3392</v>
      </c>
      <c r="E2262" t="str">
        <f t="shared" si="35"/>
        <v xml:space="preserve"> </v>
      </c>
    </row>
    <row r="2263" spans="1:5">
      <c r="A2263" s="11" t="s">
        <v>2449</v>
      </c>
      <c r="B2263" s="12" t="s">
        <v>3393</v>
      </c>
      <c r="C2263" s="13">
        <v>45567</v>
      </c>
      <c r="D2263" s="12" t="s">
        <v>3394</v>
      </c>
      <c r="E2263" t="str">
        <f t="shared" si="35"/>
        <v>Career Stagnation</v>
      </c>
    </row>
    <row r="2264" spans="1:5">
      <c r="A2264" s="7" t="s">
        <v>2450</v>
      </c>
      <c r="B2264" s="8" t="s">
        <v>3393</v>
      </c>
      <c r="C2264" s="9">
        <v>43909</v>
      </c>
      <c r="D2264" s="8" t="s">
        <v>3394</v>
      </c>
      <c r="E2264" t="str">
        <f t="shared" si="35"/>
        <v>Career Stagnation</v>
      </c>
    </row>
    <row r="2265" spans="1:5">
      <c r="A2265" s="11" t="s">
        <v>2451</v>
      </c>
      <c r="B2265" s="12" t="s">
        <v>3393</v>
      </c>
      <c r="C2265" s="13">
        <v>45143</v>
      </c>
      <c r="D2265" s="12" t="s">
        <v>3396</v>
      </c>
      <c r="E2265" t="str">
        <f t="shared" si="35"/>
        <v>Manager Issues</v>
      </c>
    </row>
    <row r="2266" spans="1:5">
      <c r="A2266" s="7" t="s">
        <v>2452</v>
      </c>
      <c r="B2266" s="8" t="s">
        <v>3391</v>
      </c>
      <c r="C2266" s="9"/>
      <c r="D2266" s="8" t="s">
        <v>3392</v>
      </c>
      <c r="E2266" t="str">
        <f t="shared" si="35"/>
        <v xml:space="preserve"> </v>
      </c>
    </row>
    <row r="2267" spans="1:5">
      <c r="A2267" s="11" t="s">
        <v>2453</v>
      </c>
      <c r="B2267" s="12" t="s">
        <v>3391</v>
      </c>
      <c r="C2267" s="13"/>
      <c r="D2267" s="12" t="s">
        <v>3392</v>
      </c>
      <c r="E2267" t="str">
        <f t="shared" si="35"/>
        <v xml:space="preserve"> </v>
      </c>
    </row>
    <row r="2268" spans="1:5">
      <c r="A2268" s="7" t="s">
        <v>2454</v>
      </c>
      <c r="B2268" s="8" t="s">
        <v>3393</v>
      </c>
      <c r="C2268" s="9">
        <v>43805</v>
      </c>
      <c r="D2268" s="8" t="s">
        <v>3394</v>
      </c>
      <c r="E2268" t="str">
        <f t="shared" si="35"/>
        <v>Career Stagnation</v>
      </c>
    </row>
    <row r="2269" spans="1:5">
      <c r="A2269" s="11" t="s">
        <v>2455</v>
      </c>
      <c r="B2269" s="12" t="s">
        <v>3393</v>
      </c>
      <c r="C2269" s="13">
        <v>45695</v>
      </c>
      <c r="D2269" s="12" t="s">
        <v>3397</v>
      </c>
      <c r="E2269" t="str">
        <f t="shared" si="35"/>
        <v>Better Pay</v>
      </c>
    </row>
    <row r="2270" spans="1:5">
      <c r="A2270" s="7" t="s">
        <v>2456</v>
      </c>
      <c r="B2270" s="8" t="s">
        <v>3391</v>
      </c>
      <c r="C2270" s="9"/>
      <c r="D2270" s="8" t="s">
        <v>3392</v>
      </c>
      <c r="E2270" t="str">
        <f t="shared" si="35"/>
        <v xml:space="preserve"> </v>
      </c>
    </row>
    <row r="2271" spans="1:5">
      <c r="A2271" s="11" t="s">
        <v>2457</v>
      </c>
      <c r="B2271" s="12" t="s">
        <v>3391</v>
      </c>
      <c r="C2271" s="13"/>
      <c r="D2271" s="12" t="s">
        <v>3392</v>
      </c>
      <c r="E2271" t="str">
        <f t="shared" si="35"/>
        <v xml:space="preserve"> </v>
      </c>
    </row>
    <row r="2272" spans="1:5">
      <c r="A2272" s="7" t="s">
        <v>2458</v>
      </c>
      <c r="B2272" s="8" t="s">
        <v>3391</v>
      </c>
      <c r="C2272" s="9"/>
      <c r="D2272" s="8" t="s">
        <v>3392</v>
      </c>
      <c r="E2272" t="str">
        <f t="shared" si="35"/>
        <v xml:space="preserve"> </v>
      </c>
    </row>
    <row r="2273" spans="1:5">
      <c r="A2273" s="11" t="s">
        <v>2459</v>
      </c>
      <c r="B2273" s="12" t="s">
        <v>3393</v>
      </c>
      <c r="C2273" s="13">
        <v>44916</v>
      </c>
      <c r="D2273" s="12" t="s">
        <v>3394</v>
      </c>
      <c r="E2273" t="str">
        <f t="shared" si="35"/>
        <v>Career Stagnation</v>
      </c>
    </row>
    <row r="2274" spans="1:5">
      <c r="A2274" s="7" t="s">
        <v>2460</v>
      </c>
      <c r="B2274" s="8" t="s">
        <v>3393</v>
      </c>
      <c r="C2274" s="9">
        <v>44474</v>
      </c>
      <c r="D2274" s="8" t="s">
        <v>3396</v>
      </c>
      <c r="E2274" t="str">
        <f t="shared" si="35"/>
        <v>Manager Issues</v>
      </c>
    </row>
    <row r="2275" spans="1:5">
      <c r="A2275" s="11" t="s">
        <v>2461</v>
      </c>
      <c r="B2275" s="12" t="s">
        <v>3391</v>
      </c>
      <c r="C2275" s="13"/>
      <c r="D2275" s="12" t="s">
        <v>3392</v>
      </c>
      <c r="E2275" t="str">
        <f t="shared" si="35"/>
        <v xml:space="preserve"> </v>
      </c>
    </row>
    <row r="2276" spans="1:5">
      <c r="A2276" s="7" t="s">
        <v>2462</v>
      </c>
      <c r="B2276" s="8" t="s">
        <v>3391</v>
      </c>
      <c r="C2276" s="9"/>
      <c r="D2276" s="8" t="s">
        <v>3392</v>
      </c>
      <c r="E2276" t="str">
        <f t="shared" si="35"/>
        <v xml:space="preserve"> </v>
      </c>
    </row>
    <row r="2277" spans="1:5">
      <c r="A2277" s="11" t="s">
        <v>2463</v>
      </c>
      <c r="B2277" s="12" t="s">
        <v>3391</v>
      </c>
      <c r="C2277" s="13"/>
      <c r="D2277" s="12" t="s">
        <v>3392</v>
      </c>
      <c r="E2277" t="str">
        <f t="shared" si="35"/>
        <v xml:space="preserve"> </v>
      </c>
    </row>
    <row r="2278" spans="1:5">
      <c r="A2278" s="7" t="s">
        <v>2464</v>
      </c>
      <c r="B2278" s="8" t="s">
        <v>3391</v>
      </c>
      <c r="C2278" s="9"/>
      <c r="D2278" s="8" t="s">
        <v>3392</v>
      </c>
      <c r="E2278" t="str">
        <f t="shared" si="35"/>
        <v xml:space="preserve"> </v>
      </c>
    </row>
    <row r="2279" spans="1:5">
      <c r="A2279" s="11" t="s">
        <v>2465</v>
      </c>
      <c r="B2279" s="12" t="s">
        <v>3391</v>
      </c>
      <c r="C2279" s="13"/>
      <c r="D2279" s="12" t="s">
        <v>3392</v>
      </c>
      <c r="E2279" t="str">
        <f t="shared" si="35"/>
        <v xml:space="preserve"> </v>
      </c>
    </row>
    <row r="2280" spans="1:5">
      <c r="A2280" s="7" t="s">
        <v>2466</v>
      </c>
      <c r="B2280" s="8" t="s">
        <v>3391</v>
      </c>
      <c r="C2280" s="9"/>
      <c r="D2280" s="8" t="s">
        <v>3392</v>
      </c>
      <c r="E2280" t="str">
        <f t="shared" si="35"/>
        <v xml:space="preserve"> </v>
      </c>
    </row>
    <row r="2281" spans="1:5">
      <c r="A2281" s="11" t="s">
        <v>2467</v>
      </c>
      <c r="B2281" s="12" t="s">
        <v>3391</v>
      </c>
      <c r="C2281" s="13"/>
      <c r="D2281" s="12" t="s">
        <v>3392</v>
      </c>
      <c r="E2281" t="str">
        <f t="shared" si="35"/>
        <v xml:space="preserve"> </v>
      </c>
    </row>
    <row r="2282" spans="1:5">
      <c r="A2282" s="7" t="s">
        <v>2468</v>
      </c>
      <c r="B2282" s="8" t="s">
        <v>3391</v>
      </c>
      <c r="C2282" s="9"/>
      <c r="D2282" s="8" t="s">
        <v>3392</v>
      </c>
      <c r="E2282" t="str">
        <f t="shared" si="35"/>
        <v xml:space="preserve"> </v>
      </c>
    </row>
    <row r="2283" spans="1:5">
      <c r="A2283" s="11" t="s">
        <v>2469</v>
      </c>
      <c r="B2283" s="12" t="s">
        <v>3391</v>
      </c>
      <c r="C2283" s="13"/>
      <c r="D2283" s="12" t="s">
        <v>3392</v>
      </c>
      <c r="E2283" t="str">
        <f t="shared" si="35"/>
        <v xml:space="preserve"> </v>
      </c>
    </row>
    <row r="2284" spans="1:5">
      <c r="A2284" s="7" t="s">
        <v>2470</v>
      </c>
      <c r="B2284" s="8" t="s">
        <v>3393</v>
      </c>
      <c r="C2284" s="9">
        <v>44126</v>
      </c>
      <c r="D2284" s="8" t="s">
        <v>3396</v>
      </c>
      <c r="E2284" t="str">
        <f t="shared" si="35"/>
        <v>Manager Issues</v>
      </c>
    </row>
    <row r="2285" spans="1:5">
      <c r="A2285" s="11" t="s">
        <v>2471</v>
      </c>
      <c r="B2285" s="12" t="s">
        <v>3393</v>
      </c>
      <c r="C2285" s="13">
        <v>45172</v>
      </c>
      <c r="D2285" s="12" t="s">
        <v>3397</v>
      </c>
      <c r="E2285" t="str">
        <f t="shared" si="35"/>
        <v>Better Pay</v>
      </c>
    </row>
    <row r="2286" spans="1:5">
      <c r="A2286" s="7" t="s">
        <v>2472</v>
      </c>
      <c r="B2286" s="8" t="s">
        <v>3391</v>
      </c>
      <c r="C2286" s="9"/>
      <c r="D2286" s="8" t="s">
        <v>3392</v>
      </c>
      <c r="E2286" t="str">
        <f t="shared" si="35"/>
        <v xml:space="preserve"> </v>
      </c>
    </row>
    <row r="2287" spans="1:5">
      <c r="A2287" s="11" t="s">
        <v>2473</v>
      </c>
      <c r="B2287" s="12" t="s">
        <v>3393</v>
      </c>
      <c r="C2287" s="13">
        <v>43413</v>
      </c>
      <c r="D2287" s="12" t="s">
        <v>3397</v>
      </c>
      <c r="E2287" t="str">
        <f t="shared" si="35"/>
        <v>Better Pay</v>
      </c>
    </row>
    <row r="2288" spans="1:5">
      <c r="A2288" s="7" t="s">
        <v>2474</v>
      </c>
      <c r="B2288" s="8" t="s">
        <v>3391</v>
      </c>
      <c r="C2288" s="9"/>
      <c r="D2288" s="8" t="s">
        <v>3392</v>
      </c>
      <c r="E2288" t="str">
        <f t="shared" si="35"/>
        <v xml:space="preserve"> </v>
      </c>
    </row>
    <row r="2289" spans="1:5">
      <c r="A2289" s="11" t="s">
        <v>2475</v>
      </c>
      <c r="B2289" s="12" t="s">
        <v>3393</v>
      </c>
      <c r="C2289" s="13">
        <v>44892</v>
      </c>
      <c r="D2289" s="12" t="s">
        <v>3396</v>
      </c>
      <c r="E2289" t="str">
        <f t="shared" si="35"/>
        <v>Manager Issues</v>
      </c>
    </row>
    <row r="2290" spans="1:5">
      <c r="A2290" s="7" t="s">
        <v>2476</v>
      </c>
      <c r="B2290" s="8" t="s">
        <v>3391</v>
      </c>
      <c r="C2290" s="9"/>
      <c r="D2290" s="8" t="s">
        <v>3392</v>
      </c>
      <c r="E2290" t="str">
        <f t="shared" si="35"/>
        <v xml:space="preserve"> </v>
      </c>
    </row>
    <row r="2291" spans="1:5">
      <c r="A2291" s="11" t="s">
        <v>2477</v>
      </c>
      <c r="B2291" s="12" t="s">
        <v>3393</v>
      </c>
      <c r="C2291" s="13">
        <v>43891</v>
      </c>
      <c r="D2291" s="12" t="s">
        <v>3397</v>
      </c>
      <c r="E2291" t="str">
        <f t="shared" si="35"/>
        <v>Better Pay</v>
      </c>
    </row>
    <row r="2292" spans="1:5">
      <c r="A2292" s="7" t="s">
        <v>2478</v>
      </c>
      <c r="B2292" s="8" t="s">
        <v>3391</v>
      </c>
      <c r="C2292" s="9"/>
      <c r="D2292" s="8" t="s">
        <v>3392</v>
      </c>
      <c r="E2292" t="str">
        <f t="shared" si="35"/>
        <v xml:space="preserve"> </v>
      </c>
    </row>
    <row r="2293" spans="1:5">
      <c r="A2293" s="11" t="s">
        <v>2479</v>
      </c>
      <c r="B2293" s="12" t="s">
        <v>3391</v>
      </c>
      <c r="C2293" s="13"/>
      <c r="D2293" s="12" t="s">
        <v>3392</v>
      </c>
      <c r="E2293" t="str">
        <f t="shared" si="35"/>
        <v xml:space="preserve"> </v>
      </c>
    </row>
    <row r="2294" spans="1:5">
      <c r="A2294" s="7" t="s">
        <v>2480</v>
      </c>
      <c r="B2294" s="8" t="s">
        <v>3391</v>
      </c>
      <c r="C2294" s="9"/>
      <c r="D2294" s="8" t="s">
        <v>3392</v>
      </c>
      <c r="E2294" t="str">
        <f t="shared" si="35"/>
        <v xml:space="preserve"> </v>
      </c>
    </row>
    <row r="2295" spans="1:5">
      <c r="A2295" s="11" t="s">
        <v>2481</v>
      </c>
      <c r="B2295" s="12" t="s">
        <v>3391</v>
      </c>
      <c r="C2295" s="13"/>
      <c r="D2295" s="12" t="s">
        <v>3392</v>
      </c>
      <c r="E2295" t="str">
        <f t="shared" si="35"/>
        <v xml:space="preserve"> </v>
      </c>
    </row>
    <row r="2296" spans="1:5">
      <c r="A2296" s="7" t="s">
        <v>2482</v>
      </c>
      <c r="B2296" s="8" t="s">
        <v>3391</v>
      </c>
      <c r="C2296" s="9"/>
      <c r="D2296" s="8" t="s">
        <v>3392</v>
      </c>
      <c r="E2296" t="str">
        <f t="shared" si="35"/>
        <v xml:space="preserve"> </v>
      </c>
    </row>
    <row r="2297" spans="1:5">
      <c r="A2297" s="11" t="s">
        <v>2483</v>
      </c>
      <c r="B2297" s="12" t="s">
        <v>3391</v>
      </c>
      <c r="C2297" s="13"/>
      <c r="D2297" s="12" t="s">
        <v>3392</v>
      </c>
      <c r="E2297" t="str">
        <f t="shared" si="35"/>
        <v xml:space="preserve"> </v>
      </c>
    </row>
    <row r="2298" spans="1:5">
      <c r="A2298" s="7" t="s">
        <v>2484</v>
      </c>
      <c r="B2298" s="8" t="s">
        <v>3391</v>
      </c>
      <c r="C2298" s="9"/>
      <c r="D2298" s="8" t="s">
        <v>3392</v>
      </c>
      <c r="E2298" t="str">
        <f t="shared" si="35"/>
        <v xml:space="preserve"> </v>
      </c>
    </row>
    <row r="2299" spans="1:5">
      <c r="A2299" s="11" t="s">
        <v>2485</v>
      </c>
      <c r="B2299" s="12" t="s">
        <v>3391</v>
      </c>
      <c r="C2299" s="13"/>
      <c r="D2299" s="12" t="s">
        <v>3392</v>
      </c>
      <c r="E2299" t="str">
        <f t="shared" si="35"/>
        <v xml:space="preserve"> </v>
      </c>
    </row>
    <row r="2300" spans="1:5">
      <c r="A2300" s="7" t="s">
        <v>2486</v>
      </c>
      <c r="B2300" s="8" t="s">
        <v>3393</v>
      </c>
      <c r="C2300" s="9">
        <v>45337</v>
      </c>
      <c r="D2300" s="8" t="s">
        <v>3397</v>
      </c>
      <c r="E2300" t="str">
        <f t="shared" si="35"/>
        <v>Better Pay</v>
      </c>
    </row>
    <row r="2301" spans="1:5">
      <c r="A2301" s="11" t="s">
        <v>2487</v>
      </c>
      <c r="B2301" s="12" t="s">
        <v>3393</v>
      </c>
      <c r="C2301" s="13">
        <v>44345</v>
      </c>
      <c r="D2301" s="12" t="s">
        <v>3397</v>
      </c>
      <c r="E2301" t="str">
        <f t="shared" si="35"/>
        <v>Better Pay</v>
      </c>
    </row>
    <row r="2302" spans="1:5">
      <c r="A2302" s="7" t="s">
        <v>2488</v>
      </c>
      <c r="B2302" s="8" t="s">
        <v>3391</v>
      </c>
      <c r="C2302" s="9"/>
      <c r="D2302" s="8" t="s">
        <v>3392</v>
      </c>
      <c r="E2302" t="str">
        <f t="shared" si="35"/>
        <v xml:space="preserve"> </v>
      </c>
    </row>
    <row r="2303" spans="1:5">
      <c r="A2303" s="11" t="s">
        <v>2489</v>
      </c>
      <c r="B2303" s="12" t="s">
        <v>3391</v>
      </c>
      <c r="C2303" s="13"/>
      <c r="D2303" s="12" t="s">
        <v>3392</v>
      </c>
      <c r="E2303" t="str">
        <f t="shared" si="35"/>
        <v xml:space="preserve"> </v>
      </c>
    </row>
    <row r="2304" spans="1:5">
      <c r="A2304" s="7" t="s">
        <v>2490</v>
      </c>
      <c r="B2304" s="8" t="s">
        <v>3391</v>
      </c>
      <c r="C2304" s="9"/>
      <c r="D2304" s="8" t="s">
        <v>3392</v>
      </c>
      <c r="E2304" t="str">
        <f t="shared" si="35"/>
        <v xml:space="preserve"> </v>
      </c>
    </row>
    <row r="2305" spans="1:5">
      <c r="A2305" s="11" t="s">
        <v>2491</v>
      </c>
      <c r="B2305" s="12" t="s">
        <v>3391</v>
      </c>
      <c r="C2305" s="13"/>
      <c r="D2305" s="12" t="s">
        <v>3392</v>
      </c>
      <c r="E2305" t="str">
        <f t="shared" si="35"/>
        <v xml:space="preserve"> </v>
      </c>
    </row>
    <row r="2306" spans="1:5">
      <c r="A2306" s="7" t="s">
        <v>2492</v>
      </c>
      <c r="B2306" s="8" t="s">
        <v>3393</v>
      </c>
      <c r="C2306" s="9">
        <v>44288</v>
      </c>
      <c r="D2306" s="8" t="s">
        <v>3394</v>
      </c>
      <c r="E2306" t="str">
        <f t="shared" si="35"/>
        <v>Career Stagnation</v>
      </c>
    </row>
    <row r="2307" spans="1:5">
      <c r="A2307" s="11" t="s">
        <v>2493</v>
      </c>
      <c r="B2307" s="12" t="s">
        <v>3393</v>
      </c>
      <c r="C2307" s="13">
        <v>44435</v>
      </c>
      <c r="D2307" s="12" t="s">
        <v>3396</v>
      </c>
      <c r="E2307" t="str">
        <f t="shared" ref="E2307:E2370" si="36">IF(B2307="No"," ",IF(AND(B2307="Yes",D2307=" "),"Not Recorded",D2307))</f>
        <v>Manager Issues</v>
      </c>
    </row>
    <row r="2308" spans="1:5">
      <c r="A2308" s="7" t="s">
        <v>2494</v>
      </c>
      <c r="B2308" s="8" t="s">
        <v>3391</v>
      </c>
      <c r="C2308" s="9"/>
      <c r="D2308" s="8" t="s">
        <v>3392</v>
      </c>
      <c r="E2308" t="str">
        <f t="shared" si="36"/>
        <v xml:space="preserve"> </v>
      </c>
    </row>
    <row r="2309" spans="1:5">
      <c r="A2309" s="11" t="s">
        <v>2495</v>
      </c>
      <c r="B2309" s="12" t="s">
        <v>3391</v>
      </c>
      <c r="C2309" s="13"/>
      <c r="D2309" s="12" t="s">
        <v>3392</v>
      </c>
      <c r="E2309" t="str">
        <f t="shared" si="36"/>
        <v xml:space="preserve"> </v>
      </c>
    </row>
    <row r="2310" spans="1:5">
      <c r="A2310" s="7" t="s">
        <v>2496</v>
      </c>
      <c r="B2310" s="8" t="s">
        <v>3391</v>
      </c>
      <c r="C2310" s="9"/>
      <c r="D2310" s="8" t="s">
        <v>3392</v>
      </c>
      <c r="E2310" t="str">
        <f t="shared" si="36"/>
        <v xml:space="preserve"> </v>
      </c>
    </row>
    <row r="2311" spans="1:5">
      <c r="A2311" s="11" t="s">
        <v>2497</v>
      </c>
      <c r="B2311" s="12" t="s">
        <v>3391</v>
      </c>
      <c r="C2311" s="13"/>
      <c r="D2311" s="12" t="s">
        <v>3392</v>
      </c>
      <c r="E2311" t="str">
        <f t="shared" si="36"/>
        <v xml:space="preserve"> </v>
      </c>
    </row>
    <row r="2312" spans="1:5">
      <c r="A2312" s="7" t="s">
        <v>2498</v>
      </c>
      <c r="B2312" s="8" t="s">
        <v>3391</v>
      </c>
      <c r="C2312" s="9"/>
      <c r="D2312" s="8" t="s">
        <v>3392</v>
      </c>
      <c r="E2312" t="str">
        <f t="shared" si="36"/>
        <v xml:space="preserve"> </v>
      </c>
    </row>
    <row r="2313" spans="1:5">
      <c r="A2313" s="11" t="s">
        <v>2499</v>
      </c>
      <c r="B2313" s="12" t="s">
        <v>3391</v>
      </c>
      <c r="C2313" s="13"/>
      <c r="D2313" s="12" t="s">
        <v>3392</v>
      </c>
      <c r="E2313" t="str">
        <f t="shared" si="36"/>
        <v xml:space="preserve"> </v>
      </c>
    </row>
    <row r="2314" spans="1:5">
      <c r="A2314" s="7" t="s">
        <v>2500</v>
      </c>
      <c r="B2314" s="8" t="s">
        <v>3391</v>
      </c>
      <c r="C2314" s="9"/>
      <c r="D2314" s="8" t="s">
        <v>3392</v>
      </c>
      <c r="E2314" t="str">
        <f t="shared" si="36"/>
        <v xml:space="preserve"> </v>
      </c>
    </row>
    <row r="2315" spans="1:5">
      <c r="A2315" s="11" t="s">
        <v>2501</v>
      </c>
      <c r="B2315" s="12" t="s">
        <v>3391</v>
      </c>
      <c r="C2315" s="13"/>
      <c r="D2315" s="12" t="s">
        <v>3392</v>
      </c>
      <c r="E2315" t="str">
        <f t="shared" si="36"/>
        <v xml:space="preserve"> </v>
      </c>
    </row>
    <row r="2316" spans="1:5">
      <c r="A2316" s="7" t="s">
        <v>2502</v>
      </c>
      <c r="B2316" s="8" t="s">
        <v>3391</v>
      </c>
      <c r="C2316" s="9"/>
      <c r="D2316" s="8" t="s">
        <v>3392</v>
      </c>
      <c r="E2316" t="str">
        <f t="shared" si="36"/>
        <v xml:space="preserve"> </v>
      </c>
    </row>
    <row r="2317" spans="1:5">
      <c r="A2317" s="11" t="s">
        <v>2503</v>
      </c>
      <c r="B2317" s="12" t="s">
        <v>3391</v>
      </c>
      <c r="C2317" s="13"/>
      <c r="D2317" s="12" t="s">
        <v>3392</v>
      </c>
      <c r="E2317" t="str">
        <f t="shared" si="36"/>
        <v xml:space="preserve"> </v>
      </c>
    </row>
    <row r="2318" spans="1:5">
      <c r="A2318" s="7" t="s">
        <v>2504</v>
      </c>
      <c r="B2318" s="8" t="s">
        <v>3391</v>
      </c>
      <c r="C2318" s="9"/>
      <c r="D2318" s="8" t="s">
        <v>3392</v>
      </c>
      <c r="E2318" t="str">
        <f t="shared" si="36"/>
        <v xml:space="preserve"> </v>
      </c>
    </row>
    <row r="2319" spans="1:5">
      <c r="A2319" s="11" t="s">
        <v>2505</v>
      </c>
      <c r="B2319" s="12" t="s">
        <v>3391</v>
      </c>
      <c r="C2319" s="13"/>
      <c r="D2319" s="12" t="s">
        <v>3392</v>
      </c>
      <c r="E2319" t="str">
        <f t="shared" si="36"/>
        <v xml:space="preserve"> </v>
      </c>
    </row>
    <row r="2320" spans="1:5">
      <c r="A2320" s="7" t="s">
        <v>2506</v>
      </c>
      <c r="B2320" s="8" t="s">
        <v>3391</v>
      </c>
      <c r="C2320" s="9"/>
      <c r="D2320" s="8" t="s">
        <v>3392</v>
      </c>
      <c r="E2320" t="str">
        <f t="shared" si="36"/>
        <v xml:space="preserve"> </v>
      </c>
    </row>
    <row r="2321" spans="1:5">
      <c r="A2321" s="11" t="s">
        <v>2507</v>
      </c>
      <c r="B2321" s="12" t="s">
        <v>3393</v>
      </c>
      <c r="C2321" s="13">
        <v>44418</v>
      </c>
      <c r="D2321" s="12" t="s">
        <v>3395</v>
      </c>
      <c r="E2321" t="str">
        <f t="shared" si="36"/>
        <v>Work-Life Balance</v>
      </c>
    </row>
    <row r="2322" spans="1:5">
      <c r="A2322" s="7" t="s">
        <v>2508</v>
      </c>
      <c r="B2322" s="8" t="s">
        <v>3391</v>
      </c>
      <c r="C2322" s="9"/>
      <c r="D2322" s="8" t="s">
        <v>3392</v>
      </c>
      <c r="E2322" t="str">
        <f t="shared" si="36"/>
        <v xml:space="preserve"> </v>
      </c>
    </row>
    <row r="2323" spans="1:5">
      <c r="A2323" s="11" t="s">
        <v>2509</v>
      </c>
      <c r="B2323" s="12" t="s">
        <v>3391</v>
      </c>
      <c r="C2323" s="13"/>
      <c r="D2323" s="12" t="s">
        <v>3392</v>
      </c>
      <c r="E2323" t="str">
        <f t="shared" si="36"/>
        <v xml:space="preserve"> </v>
      </c>
    </row>
    <row r="2324" spans="1:5">
      <c r="A2324" s="7" t="s">
        <v>2510</v>
      </c>
      <c r="B2324" s="8" t="s">
        <v>3393</v>
      </c>
      <c r="C2324" s="9">
        <v>45875</v>
      </c>
      <c r="D2324" s="8" t="s">
        <v>3396</v>
      </c>
      <c r="E2324" t="str">
        <f t="shared" si="36"/>
        <v>Manager Issues</v>
      </c>
    </row>
    <row r="2325" spans="1:5">
      <c r="A2325" s="11" t="s">
        <v>2511</v>
      </c>
      <c r="B2325" s="12" t="s">
        <v>3391</v>
      </c>
      <c r="C2325" s="13"/>
      <c r="D2325" s="12" t="s">
        <v>3392</v>
      </c>
      <c r="E2325" t="str">
        <f t="shared" si="36"/>
        <v xml:space="preserve"> </v>
      </c>
    </row>
    <row r="2326" spans="1:5">
      <c r="A2326" s="7" t="s">
        <v>2512</v>
      </c>
      <c r="B2326" s="8" t="s">
        <v>3391</v>
      </c>
      <c r="C2326" s="9"/>
      <c r="D2326" s="8" t="s">
        <v>3392</v>
      </c>
      <c r="E2326" t="str">
        <f t="shared" si="36"/>
        <v xml:space="preserve"> </v>
      </c>
    </row>
    <row r="2327" spans="1:5">
      <c r="A2327" s="11" t="s">
        <v>2513</v>
      </c>
      <c r="B2327" s="12" t="s">
        <v>3391</v>
      </c>
      <c r="C2327" s="13"/>
      <c r="D2327" s="12" t="s">
        <v>3392</v>
      </c>
      <c r="E2327" t="str">
        <f t="shared" si="36"/>
        <v xml:space="preserve"> </v>
      </c>
    </row>
    <row r="2328" spans="1:5">
      <c r="A2328" s="7" t="s">
        <v>2514</v>
      </c>
      <c r="B2328" s="8" t="s">
        <v>3391</v>
      </c>
      <c r="C2328" s="9"/>
      <c r="D2328" s="8" t="s">
        <v>3392</v>
      </c>
      <c r="E2328" t="str">
        <f t="shared" si="36"/>
        <v xml:space="preserve"> </v>
      </c>
    </row>
    <row r="2329" spans="1:5">
      <c r="A2329" s="11" t="s">
        <v>2515</v>
      </c>
      <c r="B2329" s="12" t="s">
        <v>3391</v>
      </c>
      <c r="C2329" s="13"/>
      <c r="D2329" s="12" t="s">
        <v>3392</v>
      </c>
      <c r="E2329" t="str">
        <f t="shared" si="36"/>
        <v xml:space="preserve"> </v>
      </c>
    </row>
    <row r="2330" spans="1:5">
      <c r="A2330" s="7" t="s">
        <v>2516</v>
      </c>
      <c r="B2330" s="8" t="s">
        <v>3391</v>
      </c>
      <c r="C2330" s="9"/>
      <c r="D2330" s="8" t="s">
        <v>3392</v>
      </c>
      <c r="E2330" t="str">
        <f t="shared" si="36"/>
        <v xml:space="preserve"> </v>
      </c>
    </row>
    <row r="2331" spans="1:5">
      <c r="A2331" s="11" t="s">
        <v>2517</v>
      </c>
      <c r="B2331" s="12" t="s">
        <v>3391</v>
      </c>
      <c r="C2331" s="13"/>
      <c r="D2331" s="12" t="s">
        <v>3392</v>
      </c>
      <c r="E2331" t="str">
        <f t="shared" si="36"/>
        <v xml:space="preserve"> </v>
      </c>
    </row>
    <row r="2332" spans="1:5">
      <c r="A2332" s="7" t="s">
        <v>2518</v>
      </c>
      <c r="B2332" s="8" t="s">
        <v>3391</v>
      </c>
      <c r="C2332" s="9"/>
      <c r="D2332" s="8" t="s">
        <v>3392</v>
      </c>
      <c r="E2332" t="str">
        <f t="shared" si="36"/>
        <v xml:space="preserve"> </v>
      </c>
    </row>
    <row r="2333" spans="1:5">
      <c r="A2333" s="11" t="s">
        <v>2519</v>
      </c>
      <c r="B2333" s="12" t="s">
        <v>3391</v>
      </c>
      <c r="C2333" s="13"/>
      <c r="D2333" s="12" t="s">
        <v>3392</v>
      </c>
      <c r="E2333" t="str">
        <f t="shared" si="36"/>
        <v xml:space="preserve"> </v>
      </c>
    </row>
    <row r="2334" spans="1:5">
      <c r="A2334" s="7" t="s">
        <v>2520</v>
      </c>
      <c r="B2334" s="8" t="s">
        <v>3391</v>
      </c>
      <c r="C2334" s="9"/>
      <c r="D2334" s="8" t="s">
        <v>3392</v>
      </c>
      <c r="E2334" t="str">
        <f t="shared" si="36"/>
        <v xml:space="preserve"> </v>
      </c>
    </row>
    <row r="2335" spans="1:5">
      <c r="A2335" s="11" t="s">
        <v>2521</v>
      </c>
      <c r="B2335" s="12" t="s">
        <v>3391</v>
      </c>
      <c r="C2335" s="13"/>
      <c r="D2335" s="12" t="s">
        <v>3392</v>
      </c>
      <c r="E2335" t="str">
        <f t="shared" si="36"/>
        <v xml:space="preserve"> </v>
      </c>
    </row>
    <row r="2336" spans="1:5">
      <c r="A2336" s="7" t="s">
        <v>2522</v>
      </c>
      <c r="B2336" s="8" t="s">
        <v>3391</v>
      </c>
      <c r="C2336" s="9"/>
      <c r="D2336" s="8" t="s">
        <v>3392</v>
      </c>
      <c r="E2336" t="str">
        <f t="shared" si="36"/>
        <v xml:space="preserve"> </v>
      </c>
    </row>
    <row r="2337" spans="1:5">
      <c r="A2337" s="11" t="s">
        <v>2523</v>
      </c>
      <c r="B2337" s="12" t="s">
        <v>3391</v>
      </c>
      <c r="C2337" s="13"/>
      <c r="D2337" s="12" t="s">
        <v>3392</v>
      </c>
      <c r="E2337" t="str">
        <f t="shared" si="36"/>
        <v xml:space="preserve"> </v>
      </c>
    </row>
    <row r="2338" spans="1:5">
      <c r="A2338" s="7" t="s">
        <v>2524</v>
      </c>
      <c r="B2338" s="8" t="s">
        <v>3391</v>
      </c>
      <c r="C2338" s="9"/>
      <c r="D2338" s="8" t="s">
        <v>3392</v>
      </c>
      <c r="E2338" t="str">
        <f t="shared" si="36"/>
        <v xml:space="preserve"> </v>
      </c>
    </row>
    <row r="2339" spans="1:5">
      <c r="A2339" s="11" t="s">
        <v>2525</v>
      </c>
      <c r="B2339" s="12" t="s">
        <v>3391</v>
      </c>
      <c r="C2339" s="13"/>
      <c r="D2339" s="12" t="s">
        <v>3392</v>
      </c>
      <c r="E2339" t="str">
        <f t="shared" si="36"/>
        <v xml:space="preserve"> </v>
      </c>
    </row>
    <row r="2340" spans="1:5">
      <c r="A2340" s="7" t="s">
        <v>2526</v>
      </c>
      <c r="B2340" s="8" t="s">
        <v>3393</v>
      </c>
      <c r="C2340" s="9">
        <v>45164</v>
      </c>
      <c r="D2340" s="8" t="s">
        <v>3396</v>
      </c>
      <c r="E2340" t="str">
        <f t="shared" si="36"/>
        <v>Manager Issues</v>
      </c>
    </row>
    <row r="2341" spans="1:5">
      <c r="A2341" s="11" t="s">
        <v>2527</v>
      </c>
      <c r="B2341" s="12" t="s">
        <v>3391</v>
      </c>
      <c r="C2341" s="13"/>
      <c r="D2341" s="12" t="s">
        <v>3392</v>
      </c>
      <c r="E2341" t="str">
        <f t="shared" si="36"/>
        <v xml:space="preserve"> </v>
      </c>
    </row>
    <row r="2342" spans="1:5">
      <c r="A2342" s="7" t="s">
        <v>2528</v>
      </c>
      <c r="B2342" s="8" t="s">
        <v>3391</v>
      </c>
      <c r="C2342" s="9"/>
      <c r="D2342" s="8" t="s">
        <v>3392</v>
      </c>
      <c r="E2342" t="str">
        <f t="shared" si="36"/>
        <v xml:space="preserve"> </v>
      </c>
    </row>
    <row r="2343" spans="1:5">
      <c r="A2343" s="11" t="s">
        <v>2529</v>
      </c>
      <c r="B2343" s="12" t="s">
        <v>3391</v>
      </c>
      <c r="C2343" s="13"/>
      <c r="D2343" s="12" t="s">
        <v>3392</v>
      </c>
      <c r="E2343" t="str">
        <f t="shared" si="36"/>
        <v xml:space="preserve"> </v>
      </c>
    </row>
    <row r="2344" spans="1:5">
      <c r="A2344" s="7" t="s">
        <v>2530</v>
      </c>
      <c r="B2344" s="8" t="s">
        <v>3391</v>
      </c>
      <c r="C2344" s="9"/>
      <c r="D2344" s="8" t="s">
        <v>3392</v>
      </c>
      <c r="E2344" t="str">
        <f t="shared" si="36"/>
        <v xml:space="preserve"> </v>
      </c>
    </row>
    <row r="2345" spans="1:5">
      <c r="A2345" s="11" t="s">
        <v>2531</v>
      </c>
      <c r="B2345" s="12" t="s">
        <v>3391</v>
      </c>
      <c r="C2345" s="13"/>
      <c r="D2345" s="12" t="s">
        <v>3392</v>
      </c>
      <c r="E2345" t="str">
        <f t="shared" si="36"/>
        <v xml:space="preserve"> </v>
      </c>
    </row>
    <row r="2346" spans="1:5">
      <c r="A2346" s="7" t="s">
        <v>2532</v>
      </c>
      <c r="B2346" s="8" t="s">
        <v>3391</v>
      </c>
      <c r="C2346" s="9"/>
      <c r="D2346" s="8" t="s">
        <v>3392</v>
      </c>
      <c r="E2346" t="str">
        <f t="shared" si="36"/>
        <v xml:space="preserve"> </v>
      </c>
    </row>
    <row r="2347" spans="1:5">
      <c r="A2347" s="11" t="s">
        <v>2533</v>
      </c>
      <c r="B2347" s="12" t="s">
        <v>3393</v>
      </c>
      <c r="C2347" s="13">
        <v>45753</v>
      </c>
      <c r="D2347" s="12" t="s">
        <v>3396</v>
      </c>
      <c r="E2347" t="str">
        <f t="shared" si="36"/>
        <v>Manager Issues</v>
      </c>
    </row>
    <row r="2348" spans="1:5">
      <c r="A2348" s="7" t="s">
        <v>2534</v>
      </c>
      <c r="B2348" s="8" t="s">
        <v>3391</v>
      </c>
      <c r="C2348" s="9"/>
      <c r="D2348" s="8" t="s">
        <v>3392</v>
      </c>
      <c r="E2348" t="str">
        <f t="shared" si="36"/>
        <v xml:space="preserve"> </v>
      </c>
    </row>
    <row r="2349" spans="1:5">
      <c r="A2349" s="11" t="s">
        <v>2535</v>
      </c>
      <c r="B2349" s="12" t="s">
        <v>3391</v>
      </c>
      <c r="C2349" s="13"/>
      <c r="D2349" s="12" t="s">
        <v>3392</v>
      </c>
      <c r="E2349" t="str">
        <f t="shared" si="36"/>
        <v xml:space="preserve"> </v>
      </c>
    </row>
    <row r="2350" spans="1:5">
      <c r="A2350" s="7" t="s">
        <v>2536</v>
      </c>
      <c r="B2350" s="8" t="s">
        <v>3391</v>
      </c>
      <c r="C2350" s="9"/>
      <c r="D2350" s="8" t="s">
        <v>3392</v>
      </c>
      <c r="E2350" t="str">
        <f t="shared" si="36"/>
        <v xml:space="preserve"> </v>
      </c>
    </row>
    <row r="2351" spans="1:5">
      <c r="A2351" s="11" t="s">
        <v>2537</v>
      </c>
      <c r="B2351" s="12" t="s">
        <v>3393</v>
      </c>
      <c r="C2351" s="13">
        <v>45140</v>
      </c>
      <c r="D2351" s="12" t="s">
        <v>3394</v>
      </c>
      <c r="E2351" t="str">
        <f t="shared" si="36"/>
        <v>Career Stagnation</v>
      </c>
    </row>
    <row r="2352" spans="1:5">
      <c r="A2352" s="7" t="s">
        <v>2538</v>
      </c>
      <c r="B2352" s="8" t="s">
        <v>3391</v>
      </c>
      <c r="C2352" s="9"/>
      <c r="D2352" s="8" t="s">
        <v>3392</v>
      </c>
      <c r="E2352" t="str">
        <f t="shared" si="36"/>
        <v xml:space="preserve"> </v>
      </c>
    </row>
    <row r="2353" spans="1:5">
      <c r="A2353" s="11" t="s">
        <v>2539</v>
      </c>
      <c r="B2353" s="12" t="s">
        <v>3391</v>
      </c>
      <c r="C2353" s="13"/>
      <c r="D2353" s="12" t="s">
        <v>3392</v>
      </c>
      <c r="E2353" t="str">
        <f t="shared" si="36"/>
        <v xml:space="preserve"> </v>
      </c>
    </row>
    <row r="2354" spans="1:5">
      <c r="A2354" s="7" t="s">
        <v>2540</v>
      </c>
      <c r="B2354" s="8" t="s">
        <v>3393</v>
      </c>
      <c r="C2354" s="9">
        <v>45652</v>
      </c>
      <c r="D2354" s="8" t="s">
        <v>3395</v>
      </c>
      <c r="E2354" t="str">
        <f t="shared" si="36"/>
        <v>Work-Life Balance</v>
      </c>
    </row>
    <row r="2355" spans="1:5">
      <c r="A2355" s="11" t="s">
        <v>2541</v>
      </c>
      <c r="B2355" s="12" t="s">
        <v>3391</v>
      </c>
      <c r="C2355" s="13"/>
      <c r="D2355" s="12" t="s">
        <v>3392</v>
      </c>
      <c r="E2355" t="str">
        <f t="shared" si="36"/>
        <v xml:space="preserve"> </v>
      </c>
    </row>
    <row r="2356" spans="1:5">
      <c r="A2356" s="7" t="s">
        <v>2542</v>
      </c>
      <c r="B2356" s="8" t="s">
        <v>3393</v>
      </c>
      <c r="C2356" s="9">
        <v>44573</v>
      </c>
      <c r="D2356" s="8" t="s">
        <v>3397</v>
      </c>
      <c r="E2356" t="str">
        <f t="shared" si="36"/>
        <v>Better Pay</v>
      </c>
    </row>
    <row r="2357" spans="1:5">
      <c r="A2357" s="11" t="s">
        <v>2543</v>
      </c>
      <c r="B2357" s="12" t="s">
        <v>3391</v>
      </c>
      <c r="C2357" s="13"/>
      <c r="D2357" s="12" t="s">
        <v>3392</v>
      </c>
      <c r="E2357" t="str">
        <f t="shared" si="36"/>
        <v xml:space="preserve"> </v>
      </c>
    </row>
    <row r="2358" spans="1:5">
      <c r="A2358" s="7" t="s">
        <v>2544</v>
      </c>
      <c r="B2358" s="8" t="s">
        <v>3391</v>
      </c>
      <c r="C2358" s="9"/>
      <c r="D2358" s="8" t="s">
        <v>3392</v>
      </c>
      <c r="E2358" t="str">
        <f t="shared" si="36"/>
        <v xml:space="preserve"> </v>
      </c>
    </row>
    <row r="2359" spans="1:5">
      <c r="A2359" s="11" t="s">
        <v>2545</v>
      </c>
      <c r="B2359" s="12" t="s">
        <v>3391</v>
      </c>
      <c r="C2359" s="13"/>
      <c r="D2359" s="12" t="s">
        <v>3392</v>
      </c>
      <c r="E2359" t="str">
        <f t="shared" si="36"/>
        <v xml:space="preserve"> </v>
      </c>
    </row>
    <row r="2360" spans="1:5">
      <c r="A2360" s="7" t="s">
        <v>2546</v>
      </c>
      <c r="B2360" s="8" t="s">
        <v>3391</v>
      </c>
      <c r="C2360" s="9"/>
      <c r="D2360" s="8" t="s">
        <v>3392</v>
      </c>
      <c r="E2360" t="str">
        <f t="shared" si="36"/>
        <v xml:space="preserve"> </v>
      </c>
    </row>
    <row r="2361" spans="1:5">
      <c r="A2361" s="11" t="s">
        <v>2547</v>
      </c>
      <c r="B2361" s="12" t="s">
        <v>3391</v>
      </c>
      <c r="C2361" s="13"/>
      <c r="D2361" s="12" t="s">
        <v>3392</v>
      </c>
      <c r="E2361" t="str">
        <f t="shared" si="36"/>
        <v xml:space="preserve"> </v>
      </c>
    </row>
    <row r="2362" spans="1:5">
      <c r="A2362" s="7" t="s">
        <v>2548</v>
      </c>
      <c r="B2362" s="8" t="s">
        <v>3391</v>
      </c>
      <c r="C2362" s="9"/>
      <c r="D2362" s="8" t="s">
        <v>3392</v>
      </c>
      <c r="E2362" t="str">
        <f t="shared" si="36"/>
        <v xml:space="preserve"> </v>
      </c>
    </row>
    <row r="2363" spans="1:5">
      <c r="A2363" s="11" t="s">
        <v>2549</v>
      </c>
      <c r="B2363" s="12" t="s">
        <v>3393</v>
      </c>
      <c r="C2363" s="13">
        <v>43159</v>
      </c>
      <c r="D2363" s="12" t="s">
        <v>3396</v>
      </c>
      <c r="E2363" t="str">
        <f t="shared" si="36"/>
        <v>Manager Issues</v>
      </c>
    </row>
    <row r="2364" spans="1:5">
      <c r="A2364" s="7" t="s">
        <v>2550</v>
      </c>
      <c r="B2364" s="8" t="s">
        <v>3391</v>
      </c>
      <c r="C2364" s="9"/>
      <c r="D2364" s="8" t="s">
        <v>3392</v>
      </c>
      <c r="E2364" t="str">
        <f t="shared" si="36"/>
        <v xml:space="preserve"> </v>
      </c>
    </row>
    <row r="2365" spans="1:5">
      <c r="A2365" s="11" t="s">
        <v>2551</v>
      </c>
      <c r="B2365" s="12" t="s">
        <v>3391</v>
      </c>
      <c r="C2365" s="13"/>
      <c r="D2365" s="12" t="s">
        <v>3392</v>
      </c>
      <c r="E2365" t="str">
        <f t="shared" si="36"/>
        <v xml:space="preserve"> </v>
      </c>
    </row>
    <row r="2366" spans="1:5">
      <c r="A2366" s="7" t="s">
        <v>2552</v>
      </c>
      <c r="B2366" s="8" t="s">
        <v>3391</v>
      </c>
      <c r="C2366" s="9"/>
      <c r="D2366" s="8" t="s">
        <v>3392</v>
      </c>
      <c r="E2366" t="str">
        <f t="shared" si="36"/>
        <v xml:space="preserve"> </v>
      </c>
    </row>
    <row r="2367" spans="1:5">
      <c r="A2367" s="11" t="s">
        <v>2553</v>
      </c>
      <c r="B2367" s="12" t="s">
        <v>3391</v>
      </c>
      <c r="C2367" s="13"/>
      <c r="D2367" s="12" t="s">
        <v>3392</v>
      </c>
      <c r="E2367" t="str">
        <f t="shared" si="36"/>
        <v xml:space="preserve"> </v>
      </c>
    </row>
    <row r="2368" spans="1:5">
      <c r="A2368" s="7" t="s">
        <v>2554</v>
      </c>
      <c r="B2368" s="8" t="s">
        <v>3391</v>
      </c>
      <c r="C2368" s="9"/>
      <c r="D2368" s="8" t="s">
        <v>3392</v>
      </c>
      <c r="E2368" t="str">
        <f t="shared" si="36"/>
        <v xml:space="preserve"> </v>
      </c>
    </row>
    <row r="2369" spans="1:5">
      <c r="A2369" s="11" t="s">
        <v>2555</v>
      </c>
      <c r="B2369" s="12" t="s">
        <v>3391</v>
      </c>
      <c r="C2369" s="13"/>
      <c r="D2369" s="12" t="s">
        <v>3392</v>
      </c>
      <c r="E2369" t="str">
        <f t="shared" si="36"/>
        <v xml:space="preserve"> </v>
      </c>
    </row>
    <row r="2370" spans="1:5">
      <c r="A2370" s="7" t="s">
        <v>2556</v>
      </c>
      <c r="B2370" s="8" t="s">
        <v>3393</v>
      </c>
      <c r="C2370" s="9">
        <v>44881</v>
      </c>
      <c r="D2370" s="8" t="s">
        <v>3394</v>
      </c>
      <c r="E2370" t="str">
        <f t="shared" si="36"/>
        <v>Career Stagnation</v>
      </c>
    </row>
    <row r="2371" spans="1:5">
      <c r="A2371" s="11" t="s">
        <v>2557</v>
      </c>
      <c r="B2371" s="12" t="s">
        <v>3393</v>
      </c>
      <c r="C2371" s="13">
        <v>43134</v>
      </c>
      <c r="D2371" s="12" t="s">
        <v>3397</v>
      </c>
      <c r="E2371" t="str">
        <f t="shared" ref="E2371:E2434" si="37">IF(B2371="No"," ",IF(AND(B2371="Yes",D2371=" "),"Not Recorded",D2371))</f>
        <v>Better Pay</v>
      </c>
    </row>
    <row r="2372" spans="1:5">
      <c r="A2372" s="7" t="s">
        <v>2558</v>
      </c>
      <c r="B2372" s="8" t="s">
        <v>3391</v>
      </c>
      <c r="C2372" s="9"/>
      <c r="D2372" s="8" t="s">
        <v>3392</v>
      </c>
      <c r="E2372" t="str">
        <f t="shared" si="37"/>
        <v xml:space="preserve"> </v>
      </c>
    </row>
    <row r="2373" spans="1:5">
      <c r="A2373" s="11" t="s">
        <v>2559</v>
      </c>
      <c r="B2373" s="12" t="s">
        <v>3391</v>
      </c>
      <c r="C2373" s="13"/>
      <c r="D2373" s="12" t="s">
        <v>3392</v>
      </c>
      <c r="E2373" t="str">
        <f t="shared" si="37"/>
        <v xml:space="preserve"> </v>
      </c>
    </row>
    <row r="2374" spans="1:5">
      <c r="A2374" s="7" t="s">
        <v>2560</v>
      </c>
      <c r="B2374" s="8" t="s">
        <v>3391</v>
      </c>
      <c r="C2374" s="9"/>
      <c r="D2374" s="8" t="s">
        <v>3392</v>
      </c>
      <c r="E2374" t="str">
        <f t="shared" si="37"/>
        <v xml:space="preserve"> </v>
      </c>
    </row>
    <row r="2375" spans="1:5">
      <c r="A2375" s="11" t="s">
        <v>2561</v>
      </c>
      <c r="B2375" s="12" t="s">
        <v>3393</v>
      </c>
      <c r="C2375" s="13">
        <v>44904</v>
      </c>
      <c r="D2375" s="12" t="s">
        <v>3396</v>
      </c>
      <c r="E2375" t="str">
        <f t="shared" si="37"/>
        <v>Manager Issues</v>
      </c>
    </row>
    <row r="2376" spans="1:5">
      <c r="A2376" s="7" t="s">
        <v>2562</v>
      </c>
      <c r="B2376" s="8" t="s">
        <v>3391</v>
      </c>
      <c r="C2376" s="9"/>
      <c r="D2376" s="8" t="s">
        <v>3392</v>
      </c>
      <c r="E2376" t="str">
        <f t="shared" si="37"/>
        <v xml:space="preserve"> </v>
      </c>
    </row>
    <row r="2377" spans="1:5">
      <c r="A2377" s="11" t="s">
        <v>2563</v>
      </c>
      <c r="B2377" s="12" t="s">
        <v>3391</v>
      </c>
      <c r="C2377" s="13"/>
      <c r="D2377" s="12" t="s">
        <v>3392</v>
      </c>
      <c r="E2377" t="str">
        <f t="shared" si="37"/>
        <v xml:space="preserve"> </v>
      </c>
    </row>
    <row r="2378" spans="1:5">
      <c r="A2378" s="7" t="s">
        <v>2564</v>
      </c>
      <c r="B2378" s="8" t="s">
        <v>3391</v>
      </c>
      <c r="C2378" s="9"/>
      <c r="D2378" s="8" t="s">
        <v>3392</v>
      </c>
      <c r="E2378" t="str">
        <f t="shared" si="37"/>
        <v xml:space="preserve"> </v>
      </c>
    </row>
    <row r="2379" spans="1:5">
      <c r="A2379" s="11" t="s">
        <v>2565</v>
      </c>
      <c r="B2379" s="12" t="s">
        <v>3393</v>
      </c>
      <c r="C2379" s="13">
        <v>45753</v>
      </c>
      <c r="D2379" s="12" t="s">
        <v>3397</v>
      </c>
      <c r="E2379" t="str">
        <f t="shared" si="37"/>
        <v>Better Pay</v>
      </c>
    </row>
    <row r="2380" spans="1:5">
      <c r="A2380" s="7" t="s">
        <v>2566</v>
      </c>
      <c r="B2380" s="8" t="s">
        <v>3391</v>
      </c>
      <c r="C2380" s="9"/>
      <c r="D2380" s="8" t="s">
        <v>3392</v>
      </c>
      <c r="E2380" t="str">
        <f t="shared" si="37"/>
        <v xml:space="preserve"> </v>
      </c>
    </row>
    <row r="2381" spans="1:5">
      <c r="A2381" s="11" t="s">
        <v>2567</v>
      </c>
      <c r="B2381" s="12" t="s">
        <v>3391</v>
      </c>
      <c r="C2381" s="13"/>
      <c r="D2381" s="12" t="s">
        <v>3392</v>
      </c>
      <c r="E2381" t="str">
        <f t="shared" si="37"/>
        <v xml:space="preserve"> </v>
      </c>
    </row>
    <row r="2382" spans="1:5">
      <c r="A2382" s="7" t="s">
        <v>2568</v>
      </c>
      <c r="B2382" s="8" t="s">
        <v>3391</v>
      </c>
      <c r="C2382" s="9"/>
      <c r="D2382" s="8" t="s">
        <v>3392</v>
      </c>
      <c r="E2382" t="str">
        <f t="shared" si="37"/>
        <v xml:space="preserve"> </v>
      </c>
    </row>
    <row r="2383" spans="1:5">
      <c r="A2383" s="11" t="s">
        <v>2569</v>
      </c>
      <c r="B2383" s="12" t="s">
        <v>3391</v>
      </c>
      <c r="C2383" s="13"/>
      <c r="D2383" s="12" t="s">
        <v>3392</v>
      </c>
      <c r="E2383" t="str">
        <f t="shared" si="37"/>
        <v xml:space="preserve"> </v>
      </c>
    </row>
    <row r="2384" spans="1:5">
      <c r="A2384" s="7" t="s">
        <v>2570</v>
      </c>
      <c r="B2384" s="8" t="s">
        <v>3391</v>
      </c>
      <c r="C2384" s="9"/>
      <c r="D2384" s="8" t="s">
        <v>3392</v>
      </c>
      <c r="E2384" t="str">
        <f t="shared" si="37"/>
        <v xml:space="preserve"> </v>
      </c>
    </row>
    <row r="2385" spans="1:5">
      <c r="A2385" s="11" t="s">
        <v>2571</v>
      </c>
      <c r="B2385" s="12" t="s">
        <v>3391</v>
      </c>
      <c r="C2385" s="13"/>
      <c r="D2385" s="12" t="s">
        <v>3392</v>
      </c>
      <c r="E2385" t="str">
        <f t="shared" si="37"/>
        <v xml:space="preserve"> </v>
      </c>
    </row>
    <row r="2386" spans="1:5">
      <c r="A2386" s="7" t="s">
        <v>2572</v>
      </c>
      <c r="B2386" s="8" t="s">
        <v>3393</v>
      </c>
      <c r="C2386" s="9">
        <v>44223</v>
      </c>
      <c r="D2386" s="8" t="s">
        <v>3396</v>
      </c>
      <c r="E2386" t="str">
        <f t="shared" si="37"/>
        <v>Manager Issues</v>
      </c>
    </row>
    <row r="2387" spans="1:5">
      <c r="A2387" s="11" t="s">
        <v>2573</v>
      </c>
      <c r="B2387" s="12" t="s">
        <v>3391</v>
      </c>
      <c r="C2387" s="13"/>
      <c r="D2387" s="12" t="s">
        <v>3392</v>
      </c>
      <c r="E2387" t="str">
        <f t="shared" si="37"/>
        <v xml:space="preserve"> </v>
      </c>
    </row>
    <row r="2388" spans="1:5">
      <c r="A2388" s="7" t="s">
        <v>2574</v>
      </c>
      <c r="B2388" s="8" t="s">
        <v>3391</v>
      </c>
      <c r="C2388" s="9"/>
      <c r="D2388" s="8" t="s">
        <v>3392</v>
      </c>
      <c r="E2388" t="str">
        <f t="shared" si="37"/>
        <v xml:space="preserve"> </v>
      </c>
    </row>
    <row r="2389" spans="1:5">
      <c r="A2389" s="11" t="s">
        <v>2575</v>
      </c>
      <c r="B2389" s="12" t="s">
        <v>3391</v>
      </c>
      <c r="C2389" s="13"/>
      <c r="D2389" s="12" t="s">
        <v>3392</v>
      </c>
      <c r="E2389" t="str">
        <f t="shared" si="37"/>
        <v xml:space="preserve"> </v>
      </c>
    </row>
    <row r="2390" spans="1:5">
      <c r="A2390" s="7" t="s">
        <v>2576</v>
      </c>
      <c r="B2390" s="8" t="s">
        <v>3393</v>
      </c>
      <c r="C2390" s="9">
        <v>43710</v>
      </c>
      <c r="D2390" s="8" t="s">
        <v>3397</v>
      </c>
      <c r="E2390" t="str">
        <f t="shared" si="37"/>
        <v>Better Pay</v>
      </c>
    </row>
    <row r="2391" spans="1:5">
      <c r="A2391" s="11" t="s">
        <v>2577</v>
      </c>
      <c r="B2391" s="12" t="s">
        <v>3391</v>
      </c>
      <c r="C2391" s="13"/>
      <c r="D2391" s="12" t="s">
        <v>3392</v>
      </c>
      <c r="E2391" t="str">
        <f t="shared" si="37"/>
        <v xml:space="preserve"> </v>
      </c>
    </row>
    <row r="2392" spans="1:5">
      <c r="A2392" s="7" t="s">
        <v>2578</v>
      </c>
      <c r="B2392" s="8" t="s">
        <v>3393</v>
      </c>
      <c r="C2392" s="9">
        <v>45030</v>
      </c>
      <c r="D2392" s="8" t="s">
        <v>3397</v>
      </c>
      <c r="E2392" t="str">
        <f t="shared" si="37"/>
        <v>Better Pay</v>
      </c>
    </row>
    <row r="2393" spans="1:5">
      <c r="A2393" s="11" t="s">
        <v>2579</v>
      </c>
      <c r="B2393" s="12" t="s">
        <v>3391</v>
      </c>
      <c r="C2393" s="13"/>
      <c r="D2393" s="12" t="s">
        <v>3392</v>
      </c>
      <c r="E2393" t="str">
        <f t="shared" si="37"/>
        <v xml:space="preserve"> </v>
      </c>
    </row>
    <row r="2394" spans="1:5">
      <c r="A2394" s="7" t="s">
        <v>2580</v>
      </c>
      <c r="B2394" s="8" t="s">
        <v>3391</v>
      </c>
      <c r="C2394" s="9"/>
      <c r="D2394" s="8" t="s">
        <v>3392</v>
      </c>
      <c r="E2394" t="str">
        <f t="shared" si="37"/>
        <v xml:space="preserve"> </v>
      </c>
    </row>
    <row r="2395" spans="1:5">
      <c r="A2395" s="11" t="s">
        <v>2581</v>
      </c>
      <c r="B2395" s="12" t="s">
        <v>3391</v>
      </c>
      <c r="C2395" s="13"/>
      <c r="D2395" s="12" t="s">
        <v>3392</v>
      </c>
      <c r="E2395" t="str">
        <f t="shared" si="37"/>
        <v xml:space="preserve"> </v>
      </c>
    </row>
    <row r="2396" spans="1:5">
      <c r="A2396" s="7" t="s">
        <v>2582</v>
      </c>
      <c r="B2396" s="8" t="s">
        <v>3391</v>
      </c>
      <c r="C2396" s="9"/>
      <c r="D2396" s="8" t="s">
        <v>3392</v>
      </c>
      <c r="E2396" t="str">
        <f t="shared" si="37"/>
        <v xml:space="preserve"> </v>
      </c>
    </row>
    <row r="2397" spans="1:5">
      <c r="A2397" s="11" t="s">
        <v>2583</v>
      </c>
      <c r="B2397" s="12" t="s">
        <v>3391</v>
      </c>
      <c r="C2397" s="13"/>
      <c r="D2397" s="12" t="s">
        <v>3392</v>
      </c>
      <c r="E2397" t="str">
        <f t="shared" si="37"/>
        <v xml:space="preserve"> </v>
      </c>
    </row>
    <row r="2398" spans="1:5">
      <c r="A2398" s="7" t="s">
        <v>2584</v>
      </c>
      <c r="B2398" s="8" t="s">
        <v>3393</v>
      </c>
      <c r="C2398" s="9">
        <v>45346</v>
      </c>
      <c r="D2398" s="8" t="s">
        <v>3397</v>
      </c>
      <c r="E2398" t="str">
        <f t="shared" si="37"/>
        <v>Better Pay</v>
      </c>
    </row>
    <row r="2399" spans="1:5">
      <c r="A2399" s="11" t="s">
        <v>2585</v>
      </c>
      <c r="B2399" s="12" t="s">
        <v>3391</v>
      </c>
      <c r="C2399" s="13"/>
      <c r="D2399" s="12" t="s">
        <v>3392</v>
      </c>
      <c r="E2399" t="str">
        <f t="shared" si="37"/>
        <v xml:space="preserve"> </v>
      </c>
    </row>
    <row r="2400" spans="1:5">
      <c r="A2400" s="7" t="s">
        <v>2586</v>
      </c>
      <c r="B2400" s="8" t="s">
        <v>3391</v>
      </c>
      <c r="C2400" s="9"/>
      <c r="D2400" s="8" t="s">
        <v>3392</v>
      </c>
      <c r="E2400" t="str">
        <f t="shared" si="37"/>
        <v xml:space="preserve"> </v>
      </c>
    </row>
    <row r="2401" spans="1:5">
      <c r="A2401" s="11" t="s">
        <v>2587</v>
      </c>
      <c r="B2401" s="12" t="s">
        <v>3393</v>
      </c>
      <c r="C2401" s="13">
        <v>43983</v>
      </c>
      <c r="D2401" s="12" t="s">
        <v>3397</v>
      </c>
      <c r="E2401" t="str">
        <f t="shared" si="37"/>
        <v>Better Pay</v>
      </c>
    </row>
    <row r="2402" spans="1:5">
      <c r="A2402" s="7" t="s">
        <v>2588</v>
      </c>
      <c r="B2402" s="8" t="s">
        <v>3391</v>
      </c>
      <c r="C2402" s="9"/>
      <c r="D2402" s="8" t="s">
        <v>3392</v>
      </c>
      <c r="E2402" t="str">
        <f t="shared" si="37"/>
        <v xml:space="preserve"> </v>
      </c>
    </row>
    <row r="2403" spans="1:5">
      <c r="A2403" s="11" t="s">
        <v>2589</v>
      </c>
      <c r="B2403" s="12" t="s">
        <v>3391</v>
      </c>
      <c r="C2403" s="13"/>
      <c r="D2403" s="12" t="s">
        <v>3392</v>
      </c>
      <c r="E2403" t="str">
        <f t="shared" si="37"/>
        <v xml:space="preserve"> </v>
      </c>
    </row>
    <row r="2404" spans="1:5">
      <c r="A2404" s="7" t="s">
        <v>2590</v>
      </c>
      <c r="B2404" s="8" t="s">
        <v>3391</v>
      </c>
      <c r="C2404" s="9"/>
      <c r="D2404" s="8" t="s">
        <v>3392</v>
      </c>
      <c r="E2404" t="str">
        <f t="shared" si="37"/>
        <v xml:space="preserve"> </v>
      </c>
    </row>
    <row r="2405" spans="1:5">
      <c r="A2405" s="11" t="s">
        <v>2591</v>
      </c>
      <c r="B2405" s="12" t="s">
        <v>3391</v>
      </c>
      <c r="C2405" s="13"/>
      <c r="D2405" s="12" t="s">
        <v>3392</v>
      </c>
      <c r="E2405" t="str">
        <f t="shared" si="37"/>
        <v xml:space="preserve"> </v>
      </c>
    </row>
    <row r="2406" spans="1:5">
      <c r="A2406" s="7" t="s">
        <v>2592</v>
      </c>
      <c r="B2406" s="8" t="s">
        <v>3391</v>
      </c>
      <c r="C2406" s="9"/>
      <c r="D2406" s="8" t="s">
        <v>3392</v>
      </c>
      <c r="E2406" t="str">
        <f t="shared" si="37"/>
        <v xml:space="preserve"> </v>
      </c>
    </row>
    <row r="2407" spans="1:5">
      <c r="A2407" s="11" t="s">
        <v>2593</v>
      </c>
      <c r="B2407" s="12" t="s">
        <v>3391</v>
      </c>
      <c r="C2407" s="13"/>
      <c r="D2407" s="12" t="s">
        <v>3392</v>
      </c>
      <c r="E2407" t="str">
        <f t="shared" si="37"/>
        <v xml:space="preserve"> </v>
      </c>
    </row>
    <row r="2408" spans="1:5">
      <c r="A2408" s="7" t="s">
        <v>2594</v>
      </c>
      <c r="B2408" s="8" t="s">
        <v>3393</v>
      </c>
      <c r="C2408" s="9">
        <v>44758</v>
      </c>
      <c r="D2408" s="8" t="s">
        <v>3395</v>
      </c>
      <c r="E2408" t="str">
        <f t="shared" si="37"/>
        <v>Work-Life Balance</v>
      </c>
    </row>
    <row r="2409" spans="1:5">
      <c r="A2409" s="11" t="s">
        <v>2595</v>
      </c>
      <c r="B2409" s="12" t="s">
        <v>3391</v>
      </c>
      <c r="C2409" s="13"/>
      <c r="D2409" s="12" t="s">
        <v>3392</v>
      </c>
      <c r="E2409" t="str">
        <f t="shared" si="37"/>
        <v xml:space="preserve"> </v>
      </c>
    </row>
    <row r="2410" spans="1:5">
      <c r="A2410" s="7" t="s">
        <v>2596</v>
      </c>
      <c r="B2410" s="8" t="s">
        <v>3393</v>
      </c>
      <c r="C2410" s="9">
        <v>45865</v>
      </c>
      <c r="D2410" s="8" t="s">
        <v>3397</v>
      </c>
      <c r="E2410" t="str">
        <f t="shared" si="37"/>
        <v>Better Pay</v>
      </c>
    </row>
    <row r="2411" spans="1:5">
      <c r="A2411" s="11" t="s">
        <v>2597</v>
      </c>
      <c r="B2411" s="12" t="s">
        <v>3391</v>
      </c>
      <c r="C2411" s="13"/>
      <c r="D2411" s="12" t="s">
        <v>3392</v>
      </c>
      <c r="E2411" t="str">
        <f t="shared" si="37"/>
        <v xml:space="preserve"> </v>
      </c>
    </row>
    <row r="2412" spans="1:5">
      <c r="A2412" s="7" t="s">
        <v>2598</v>
      </c>
      <c r="B2412" s="8" t="s">
        <v>3393</v>
      </c>
      <c r="C2412" s="9">
        <v>45938</v>
      </c>
      <c r="D2412" s="8" t="s">
        <v>3395</v>
      </c>
      <c r="E2412" t="str">
        <f t="shared" si="37"/>
        <v>Work-Life Balance</v>
      </c>
    </row>
    <row r="2413" spans="1:5">
      <c r="A2413" s="11" t="s">
        <v>2599</v>
      </c>
      <c r="B2413" s="12" t="s">
        <v>3391</v>
      </c>
      <c r="C2413" s="13"/>
      <c r="D2413" s="12" t="s">
        <v>3392</v>
      </c>
      <c r="E2413" t="str">
        <f t="shared" si="37"/>
        <v xml:space="preserve"> </v>
      </c>
    </row>
    <row r="2414" spans="1:5">
      <c r="A2414" s="7" t="s">
        <v>2600</v>
      </c>
      <c r="B2414" s="8" t="s">
        <v>3393</v>
      </c>
      <c r="C2414" s="9">
        <v>44858</v>
      </c>
      <c r="D2414" s="8" t="s">
        <v>3397</v>
      </c>
      <c r="E2414" t="str">
        <f t="shared" si="37"/>
        <v>Better Pay</v>
      </c>
    </row>
    <row r="2415" spans="1:5">
      <c r="A2415" s="11" t="s">
        <v>2601</v>
      </c>
      <c r="B2415" s="12" t="s">
        <v>3393</v>
      </c>
      <c r="C2415" s="13">
        <v>45807</v>
      </c>
      <c r="D2415" s="12" t="s">
        <v>3397</v>
      </c>
      <c r="E2415" t="str">
        <f t="shared" si="37"/>
        <v>Better Pay</v>
      </c>
    </row>
    <row r="2416" spans="1:5">
      <c r="A2416" s="7" t="s">
        <v>2602</v>
      </c>
      <c r="B2416" s="8" t="s">
        <v>3391</v>
      </c>
      <c r="C2416" s="9"/>
      <c r="D2416" s="8" t="s">
        <v>3392</v>
      </c>
      <c r="E2416" t="str">
        <f t="shared" si="37"/>
        <v xml:space="preserve"> </v>
      </c>
    </row>
    <row r="2417" spans="1:5">
      <c r="A2417" s="11" t="s">
        <v>2603</v>
      </c>
      <c r="B2417" s="12" t="s">
        <v>3391</v>
      </c>
      <c r="C2417" s="13"/>
      <c r="D2417" s="12" t="s">
        <v>3392</v>
      </c>
      <c r="E2417" t="str">
        <f t="shared" si="37"/>
        <v xml:space="preserve"> </v>
      </c>
    </row>
    <row r="2418" spans="1:5">
      <c r="A2418" s="7" t="s">
        <v>2604</v>
      </c>
      <c r="B2418" s="8" t="s">
        <v>3391</v>
      </c>
      <c r="C2418" s="9"/>
      <c r="D2418" s="8" t="s">
        <v>3392</v>
      </c>
      <c r="E2418" t="str">
        <f t="shared" si="37"/>
        <v xml:space="preserve"> </v>
      </c>
    </row>
    <row r="2419" spans="1:5">
      <c r="A2419" s="11" t="s">
        <v>2605</v>
      </c>
      <c r="B2419" s="12" t="s">
        <v>3391</v>
      </c>
      <c r="C2419" s="13"/>
      <c r="D2419" s="12" t="s">
        <v>3392</v>
      </c>
      <c r="E2419" t="str">
        <f t="shared" si="37"/>
        <v xml:space="preserve"> </v>
      </c>
    </row>
    <row r="2420" spans="1:5">
      <c r="A2420" s="7" t="s">
        <v>2606</v>
      </c>
      <c r="B2420" s="8" t="s">
        <v>3391</v>
      </c>
      <c r="C2420" s="9"/>
      <c r="D2420" s="8" t="s">
        <v>3392</v>
      </c>
      <c r="E2420" t="str">
        <f t="shared" si="37"/>
        <v xml:space="preserve"> </v>
      </c>
    </row>
    <row r="2421" spans="1:5">
      <c r="A2421" s="11" t="s">
        <v>2607</v>
      </c>
      <c r="B2421" s="12" t="s">
        <v>3391</v>
      </c>
      <c r="C2421" s="13"/>
      <c r="D2421" s="12" t="s">
        <v>3392</v>
      </c>
      <c r="E2421" t="str">
        <f t="shared" si="37"/>
        <v xml:space="preserve"> </v>
      </c>
    </row>
    <row r="2422" spans="1:5">
      <c r="A2422" s="7" t="s">
        <v>2608</v>
      </c>
      <c r="B2422" s="8" t="s">
        <v>3391</v>
      </c>
      <c r="C2422" s="9"/>
      <c r="D2422" s="8" t="s">
        <v>3392</v>
      </c>
      <c r="E2422" t="str">
        <f t="shared" si="37"/>
        <v xml:space="preserve"> </v>
      </c>
    </row>
    <row r="2423" spans="1:5">
      <c r="A2423" s="11" t="s">
        <v>2609</v>
      </c>
      <c r="B2423" s="12" t="s">
        <v>3393</v>
      </c>
      <c r="C2423" s="13">
        <v>44525</v>
      </c>
      <c r="D2423" s="12" t="s">
        <v>3394</v>
      </c>
      <c r="E2423" t="str">
        <f t="shared" si="37"/>
        <v>Career Stagnation</v>
      </c>
    </row>
    <row r="2424" spans="1:5">
      <c r="A2424" s="7" t="s">
        <v>2610</v>
      </c>
      <c r="B2424" s="8" t="s">
        <v>3391</v>
      </c>
      <c r="C2424" s="9"/>
      <c r="D2424" s="8" t="s">
        <v>3392</v>
      </c>
      <c r="E2424" t="str">
        <f t="shared" si="37"/>
        <v xml:space="preserve"> </v>
      </c>
    </row>
    <row r="2425" spans="1:5">
      <c r="A2425" s="11" t="s">
        <v>2611</v>
      </c>
      <c r="B2425" s="12" t="s">
        <v>3391</v>
      </c>
      <c r="C2425" s="13"/>
      <c r="D2425" s="12" t="s">
        <v>3392</v>
      </c>
      <c r="E2425" t="str">
        <f t="shared" si="37"/>
        <v xml:space="preserve"> </v>
      </c>
    </row>
    <row r="2426" spans="1:5">
      <c r="A2426" s="7" t="s">
        <v>2612</v>
      </c>
      <c r="B2426" s="8" t="s">
        <v>3391</v>
      </c>
      <c r="C2426" s="9"/>
      <c r="D2426" s="8" t="s">
        <v>3392</v>
      </c>
      <c r="E2426" t="str">
        <f t="shared" si="37"/>
        <v xml:space="preserve"> </v>
      </c>
    </row>
    <row r="2427" spans="1:5">
      <c r="A2427" s="11" t="s">
        <v>2613</v>
      </c>
      <c r="B2427" s="12" t="s">
        <v>3393</v>
      </c>
      <c r="C2427" s="13">
        <v>45148</v>
      </c>
      <c r="D2427" s="12" t="s">
        <v>3394</v>
      </c>
      <c r="E2427" t="str">
        <f t="shared" si="37"/>
        <v>Career Stagnation</v>
      </c>
    </row>
    <row r="2428" spans="1:5">
      <c r="A2428" s="7" t="s">
        <v>2614</v>
      </c>
      <c r="B2428" s="8" t="s">
        <v>3393</v>
      </c>
      <c r="C2428" s="9">
        <v>43930</v>
      </c>
      <c r="D2428" s="8" t="s">
        <v>3394</v>
      </c>
      <c r="E2428" t="str">
        <f t="shared" si="37"/>
        <v>Career Stagnation</v>
      </c>
    </row>
    <row r="2429" spans="1:5">
      <c r="A2429" s="11" t="s">
        <v>2615</v>
      </c>
      <c r="B2429" s="12" t="s">
        <v>3393</v>
      </c>
      <c r="C2429" s="13">
        <v>46003</v>
      </c>
      <c r="D2429" s="12" t="s">
        <v>3397</v>
      </c>
      <c r="E2429" t="str">
        <f t="shared" si="37"/>
        <v>Better Pay</v>
      </c>
    </row>
    <row r="2430" spans="1:5">
      <c r="A2430" s="7" t="s">
        <v>2616</v>
      </c>
      <c r="B2430" s="8" t="s">
        <v>3391</v>
      </c>
      <c r="C2430" s="9"/>
      <c r="D2430" s="8" t="s">
        <v>3392</v>
      </c>
      <c r="E2430" t="str">
        <f t="shared" si="37"/>
        <v xml:space="preserve"> </v>
      </c>
    </row>
    <row r="2431" spans="1:5">
      <c r="A2431" s="11" t="s">
        <v>2617</v>
      </c>
      <c r="B2431" s="12" t="s">
        <v>3391</v>
      </c>
      <c r="C2431" s="13"/>
      <c r="D2431" s="12" t="s">
        <v>3392</v>
      </c>
      <c r="E2431" t="str">
        <f t="shared" si="37"/>
        <v xml:space="preserve"> </v>
      </c>
    </row>
    <row r="2432" spans="1:5">
      <c r="A2432" s="7" t="s">
        <v>2618</v>
      </c>
      <c r="B2432" s="8" t="s">
        <v>3393</v>
      </c>
      <c r="C2432" s="9">
        <v>44616</v>
      </c>
      <c r="D2432" s="8" t="s">
        <v>3397</v>
      </c>
      <c r="E2432" t="str">
        <f t="shared" si="37"/>
        <v>Better Pay</v>
      </c>
    </row>
    <row r="2433" spans="1:5">
      <c r="A2433" s="11" t="s">
        <v>2619</v>
      </c>
      <c r="B2433" s="12" t="s">
        <v>3391</v>
      </c>
      <c r="C2433" s="13"/>
      <c r="D2433" s="12" t="s">
        <v>3392</v>
      </c>
      <c r="E2433" t="str">
        <f t="shared" si="37"/>
        <v xml:space="preserve"> </v>
      </c>
    </row>
    <row r="2434" spans="1:5">
      <c r="A2434" s="7" t="s">
        <v>2620</v>
      </c>
      <c r="B2434" s="8" t="s">
        <v>3391</v>
      </c>
      <c r="C2434" s="9"/>
      <c r="D2434" s="8" t="s">
        <v>3392</v>
      </c>
      <c r="E2434" t="str">
        <f t="shared" si="37"/>
        <v xml:space="preserve"> </v>
      </c>
    </row>
    <row r="2435" spans="1:5">
      <c r="A2435" s="11" t="s">
        <v>2621</v>
      </c>
      <c r="B2435" s="12" t="s">
        <v>3393</v>
      </c>
      <c r="C2435" s="13">
        <v>44912</v>
      </c>
      <c r="D2435" s="12" t="s">
        <v>3397</v>
      </c>
      <c r="E2435" t="str">
        <f t="shared" ref="E2435:E2498" si="38">IF(B2435="No"," ",IF(AND(B2435="Yes",D2435=" "),"Not Recorded",D2435))</f>
        <v>Better Pay</v>
      </c>
    </row>
    <row r="2436" spans="1:5">
      <c r="A2436" s="7" t="s">
        <v>2622</v>
      </c>
      <c r="B2436" s="8" t="s">
        <v>3391</v>
      </c>
      <c r="C2436" s="9"/>
      <c r="D2436" s="8" t="s">
        <v>3392</v>
      </c>
      <c r="E2436" t="str">
        <f t="shared" si="38"/>
        <v xml:space="preserve"> </v>
      </c>
    </row>
    <row r="2437" spans="1:5">
      <c r="A2437" s="11" t="s">
        <v>2623</v>
      </c>
      <c r="B2437" s="12" t="s">
        <v>3391</v>
      </c>
      <c r="C2437" s="13"/>
      <c r="D2437" s="12" t="s">
        <v>3392</v>
      </c>
      <c r="E2437" t="str">
        <f t="shared" si="38"/>
        <v xml:space="preserve"> </v>
      </c>
    </row>
    <row r="2438" spans="1:5">
      <c r="A2438" s="7" t="s">
        <v>2624</v>
      </c>
      <c r="B2438" s="8" t="s">
        <v>3393</v>
      </c>
      <c r="C2438" s="9">
        <v>44493</v>
      </c>
      <c r="D2438" s="8" t="s">
        <v>3397</v>
      </c>
      <c r="E2438" t="str">
        <f t="shared" si="38"/>
        <v>Better Pay</v>
      </c>
    </row>
    <row r="2439" spans="1:5">
      <c r="A2439" s="11" t="s">
        <v>2625</v>
      </c>
      <c r="B2439" s="12" t="s">
        <v>3391</v>
      </c>
      <c r="C2439" s="13"/>
      <c r="D2439" s="12" t="s">
        <v>3392</v>
      </c>
      <c r="E2439" t="str">
        <f t="shared" si="38"/>
        <v xml:space="preserve"> </v>
      </c>
    </row>
    <row r="2440" spans="1:5">
      <c r="A2440" s="7" t="s">
        <v>2626</v>
      </c>
      <c r="B2440" s="8" t="s">
        <v>3391</v>
      </c>
      <c r="C2440" s="9"/>
      <c r="D2440" s="8" t="s">
        <v>3392</v>
      </c>
      <c r="E2440" t="str">
        <f t="shared" si="38"/>
        <v xml:space="preserve"> </v>
      </c>
    </row>
    <row r="2441" spans="1:5">
      <c r="A2441" s="11" t="s">
        <v>2627</v>
      </c>
      <c r="B2441" s="12" t="s">
        <v>3391</v>
      </c>
      <c r="C2441" s="13"/>
      <c r="D2441" s="12" t="s">
        <v>3392</v>
      </c>
      <c r="E2441" t="str">
        <f t="shared" si="38"/>
        <v xml:space="preserve"> </v>
      </c>
    </row>
    <row r="2442" spans="1:5">
      <c r="A2442" s="7" t="s">
        <v>2628</v>
      </c>
      <c r="B2442" s="8" t="s">
        <v>3391</v>
      </c>
      <c r="C2442" s="9"/>
      <c r="D2442" s="8" t="s">
        <v>3392</v>
      </c>
      <c r="E2442" t="str">
        <f t="shared" si="38"/>
        <v xml:space="preserve"> </v>
      </c>
    </row>
    <row r="2443" spans="1:5">
      <c r="A2443" s="11" t="s">
        <v>2629</v>
      </c>
      <c r="B2443" s="12" t="s">
        <v>3391</v>
      </c>
      <c r="C2443" s="13"/>
      <c r="D2443" s="12" t="s">
        <v>3392</v>
      </c>
      <c r="E2443" t="str">
        <f t="shared" si="38"/>
        <v xml:space="preserve"> </v>
      </c>
    </row>
    <row r="2444" spans="1:5">
      <c r="A2444" s="7" t="s">
        <v>2630</v>
      </c>
      <c r="B2444" s="8" t="s">
        <v>3391</v>
      </c>
      <c r="C2444" s="9"/>
      <c r="D2444" s="8" t="s">
        <v>3392</v>
      </c>
      <c r="E2444" t="str">
        <f t="shared" si="38"/>
        <v xml:space="preserve"> </v>
      </c>
    </row>
    <row r="2445" spans="1:5">
      <c r="A2445" s="11" t="s">
        <v>2631</v>
      </c>
      <c r="B2445" s="12" t="s">
        <v>3391</v>
      </c>
      <c r="C2445" s="13"/>
      <c r="D2445" s="12" t="s">
        <v>3392</v>
      </c>
      <c r="E2445" t="str">
        <f t="shared" si="38"/>
        <v xml:space="preserve"> </v>
      </c>
    </row>
    <row r="2446" spans="1:5">
      <c r="A2446" s="7" t="s">
        <v>2632</v>
      </c>
      <c r="B2446" s="8" t="s">
        <v>3391</v>
      </c>
      <c r="C2446" s="9"/>
      <c r="D2446" s="8" t="s">
        <v>3392</v>
      </c>
      <c r="E2446" t="str">
        <f t="shared" si="38"/>
        <v xml:space="preserve"> </v>
      </c>
    </row>
    <row r="2447" spans="1:5">
      <c r="A2447" s="11" t="s">
        <v>2633</v>
      </c>
      <c r="B2447" s="12" t="s">
        <v>3391</v>
      </c>
      <c r="C2447" s="13"/>
      <c r="D2447" s="12" t="s">
        <v>3392</v>
      </c>
      <c r="E2447" t="str">
        <f t="shared" si="38"/>
        <v xml:space="preserve"> </v>
      </c>
    </row>
    <row r="2448" spans="1:5">
      <c r="A2448" s="7" t="s">
        <v>2634</v>
      </c>
      <c r="B2448" s="8" t="s">
        <v>3391</v>
      </c>
      <c r="C2448" s="9"/>
      <c r="D2448" s="8" t="s">
        <v>3392</v>
      </c>
      <c r="E2448" t="str">
        <f t="shared" si="38"/>
        <v xml:space="preserve"> </v>
      </c>
    </row>
    <row r="2449" spans="1:5">
      <c r="A2449" s="11" t="s">
        <v>2635</v>
      </c>
      <c r="B2449" s="12" t="s">
        <v>3391</v>
      </c>
      <c r="C2449" s="13"/>
      <c r="D2449" s="12" t="s">
        <v>3392</v>
      </c>
      <c r="E2449" t="str">
        <f t="shared" si="38"/>
        <v xml:space="preserve"> </v>
      </c>
    </row>
    <row r="2450" spans="1:5">
      <c r="A2450" s="7" t="s">
        <v>2636</v>
      </c>
      <c r="B2450" s="8" t="s">
        <v>3391</v>
      </c>
      <c r="C2450" s="9"/>
      <c r="D2450" s="8" t="s">
        <v>3392</v>
      </c>
      <c r="E2450" t="str">
        <f t="shared" si="38"/>
        <v xml:space="preserve"> </v>
      </c>
    </row>
    <row r="2451" spans="1:5">
      <c r="A2451" s="11" t="s">
        <v>2637</v>
      </c>
      <c r="B2451" s="12" t="s">
        <v>3393</v>
      </c>
      <c r="C2451" s="13">
        <v>44014</v>
      </c>
      <c r="D2451" s="12" t="s">
        <v>3397</v>
      </c>
      <c r="E2451" t="str">
        <f t="shared" si="38"/>
        <v>Better Pay</v>
      </c>
    </row>
    <row r="2452" spans="1:5">
      <c r="A2452" s="7" t="s">
        <v>2638</v>
      </c>
      <c r="B2452" s="8" t="s">
        <v>3391</v>
      </c>
      <c r="C2452" s="9"/>
      <c r="D2452" s="8" t="s">
        <v>3392</v>
      </c>
      <c r="E2452" t="str">
        <f t="shared" si="38"/>
        <v xml:space="preserve"> </v>
      </c>
    </row>
    <row r="2453" spans="1:5">
      <c r="A2453" s="11" t="s">
        <v>2639</v>
      </c>
      <c r="B2453" s="12" t="s">
        <v>3393</v>
      </c>
      <c r="C2453" s="13">
        <v>45241</v>
      </c>
      <c r="D2453" s="12" t="s">
        <v>3394</v>
      </c>
      <c r="E2453" t="str">
        <f t="shared" si="38"/>
        <v>Career Stagnation</v>
      </c>
    </row>
    <row r="2454" spans="1:5">
      <c r="A2454" s="7" t="s">
        <v>2640</v>
      </c>
      <c r="B2454" s="8" t="s">
        <v>3391</v>
      </c>
      <c r="C2454" s="9"/>
      <c r="D2454" s="8" t="s">
        <v>3392</v>
      </c>
      <c r="E2454" t="str">
        <f t="shared" si="38"/>
        <v xml:space="preserve"> </v>
      </c>
    </row>
    <row r="2455" spans="1:5">
      <c r="A2455" s="11" t="s">
        <v>2641</v>
      </c>
      <c r="B2455" s="12" t="s">
        <v>3391</v>
      </c>
      <c r="C2455" s="13"/>
      <c r="D2455" s="12" t="s">
        <v>3392</v>
      </c>
      <c r="E2455" t="str">
        <f t="shared" si="38"/>
        <v xml:space="preserve"> </v>
      </c>
    </row>
    <row r="2456" spans="1:5">
      <c r="A2456" s="7" t="s">
        <v>2642</v>
      </c>
      <c r="B2456" s="8" t="s">
        <v>3391</v>
      </c>
      <c r="C2456" s="9"/>
      <c r="D2456" s="8" t="s">
        <v>3392</v>
      </c>
      <c r="E2456" t="str">
        <f t="shared" si="38"/>
        <v xml:space="preserve"> </v>
      </c>
    </row>
    <row r="2457" spans="1:5">
      <c r="A2457" s="11" t="s">
        <v>2643</v>
      </c>
      <c r="B2457" s="12" t="s">
        <v>3391</v>
      </c>
      <c r="C2457" s="13"/>
      <c r="D2457" s="12" t="s">
        <v>3392</v>
      </c>
      <c r="E2457" t="str">
        <f t="shared" si="38"/>
        <v xml:space="preserve"> </v>
      </c>
    </row>
    <row r="2458" spans="1:5">
      <c r="A2458" s="7" t="s">
        <v>2644</v>
      </c>
      <c r="B2458" s="8" t="s">
        <v>3391</v>
      </c>
      <c r="C2458" s="9"/>
      <c r="D2458" s="8" t="s">
        <v>3392</v>
      </c>
      <c r="E2458" t="str">
        <f t="shared" si="38"/>
        <v xml:space="preserve"> </v>
      </c>
    </row>
    <row r="2459" spans="1:5">
      <c r="A2459" s="11" t="s">
        <v>2645</v>
      </c>
      <c r="B2459" s="12" t="s">
        <v>3393</v>
      </c>
      <c r="C2459" s="13">
        <v>43672</v>
      </c>
      <c r="D2459" s="12" t="s">
        <v>3394</v>
      </c>
      <c r="E2459" t="str">
        <f t="shared" si="38"/>
        <v>Career Stagnation</v>
      </c>
    </row>
    <row r="2460" spans="1:5">
      <c r="A2460" s="7" t="s">
        <v>2646</v>
      </c>
      <c r="B2460" s="8" t="s">
        <v>3391</v>
      </c>
      <c r="C2460" s="9"/>
      <c r="D2460" s="8" t="s">
        <v>3392</v>
      </c>
      <c r="E2460" t="str">
        <f t="shared" si="38"/>
        <v xml:space="preserve"> </v>
      </c>
    </row>
    <row r="2461" spans="1:5">
      <c r="A2461" s="11" t="s">
        <v>2647</v>
      </c>
      <c r="B2461" s="12" t="s">
        <v>3391</v>
      </c>
      <c r="C2461" s="13"/>
      <c r="D2461" s="12" t="s">
        <v>3392</v>
      </c>
      <c r="E2461" t="str">
        <f t="shared" si="38"/>
        <v xml:space="preserve"> </v>
      </c>
    </row>
    <row r="2462" spans="1:5">
      <c r="A2462" s="7" t="s">
        <v>2648</v>
      </c>
      <c r="B2462" s="8" t="s">
        <v>3391</v>
      </c>
      <c r="C2462" s="9"/>
      <c r="D2462" s="8" t="s">
        <v>3392</v>
      </c>
      <c r="E2462" t="str">
        <f t="shared" si="38"/>
        <v xml:space="preserve"> </v>
      </c>
    </row>
    <row r="2463" spans="1:5">
      <c r="A2463" s="11" t="s">
        <v>2649</v>
      </c>
      <c r="B2463" s="12" t="s">
        <v>3391</v>
      </c>
      <c r="C2463" s="13"/>
      <c r="D2463" s="12" t="s">
        <v>3392</v>
      </c>
      <c r="E2463" t="str">
        <f t="shared" si="38"/>
        <v xml:space="preserve"> </v>
      </c>
    </row>
    <row r="2464" spans="1:5">
      <c r="A2464" s="7" t="s">
        <v>2650</v>
      </c>
      <c r="B2464" s="8" t="s">
        <v>3391</v>
      </c>
      <c r="C2464" s="9"/>
      <c r="D2464" s="8" t="s">
        <v>3392</v>
      </c>
      <c r="E2464" t="str">
        <f t="shared" si="38"/>
        <v xml:space="preserve"> </v>
      </c>
    </row>
    <row r="2465" spans="1:5">
      <c r="A2465" s="11" t="s">
        <v>2651</v>
      </c>
      <c r="B2465" s="12" t="s">
        <v>3391</v>
      </c>
      <c r="C2465" s="13"/>
      <c r="D2465" s="12" t="s">
        <v>3392</v>
      </c>
      <c r="E2465" t="str">
        <f t="shared" si="38"/>
        <v xml:space="preserve"> </v>
      </c>
    </row>
    <row r="2466" spans="1:5">
      <c r="A2466" s="7" t="s">
        <v>2652</v>
      </c>
      <c r="B2466" s="8" t="s">
        <v>3393</v>
      </c>
      <c r="C2466" s="9">
        <v>45278</v>
      </c>
      <c r="D2466" s="8" t="s">
        <v>3396</v>
      </c>
      <c r="E2466" t="str">
        <f t="shared" si="38"/>
        <v>Manager Issues</v>
      </c>
    </row>
    <row r="2467" spans="1:5">
      <c r="A2467" s="11" t="s">
        <v>2653</v>
      </c>
      <c r="B2467" s="12" t="s">
        <v>3391</v>
      </c>
      <c r="C2467" s="13"/>
      <c r="D2467" s="12" t="s">
        <v>3392</v>
      </c>
      <c r="E2467" t="str">
        <f t="shared" si="38"/>
        <v xml:space="preserve"> </v>
      </c>
    </row>
    <row r="2468" spans="1:5">
      <c r="A2468" s="7" t="s">
        <v>2654</v>
      </c>
      <c r="B2468" s="8" t="s">
        <v>3393</v>
      </c>
      <c r="C2468" s="9">
        <v>44141</v>
      </c>
      <c r="D2468" s="8" t="s">
        <v>3394</v>
      </c>
      <c r="E2468" t="str">
        <f t="shared" si="38"/>
        <v>Career Stagnation</v>
      </c>
    </row>
    <row r="2469" spans="1:5">
      <c r="A2469" s="11" t="s">
        <v>2655</v>
      </c>
      <c r="B2469" s="12" t="s">
        <v>3391</v>
      </c>
      <c r="C2469" s="13"/>
      <c r="D2469" s="12" t="s">
        <v>3392</v>
      </c>
      <c r="E2469" t="str">
        <f t="shared" si="38"/>
        <v xml:space="preserve"> </v>
      </c>
    </row>
    <row r="2470" spans="1:5">
      <c r="A2470" s="7" t="s">
        <v>2656</v>
      </c>
      <c r="B2470" s="8" t="s">
        <v>3393</v>
      </c>
      <c r="C2470" s="9">
        <v>43999</v>
      </c>
      <c r="D2470" s="8" t="s">
        <v>3397</v>
      </c>
      <c r="E2470" t="str">
        <f t="shared" si="38"/>
        <v>Better Pay</v>
      </c>
    </row>
    <row r="2471" spans="1:5">
      <c r="A2471" s="11" t="s">
        <v>2657</v>
      </c>
      <c r="B2471" s="12" t="s">
        <v>3393</v>
      </c>
      <c r="C2471" s="13">
        <v>45815</v>
      </c>
      <c r="D2471" s="12" t="s">
        <v>3394</v>
      </c>
      <c r="E2471" t="str">
        <f t="shared" si="38"/>
        <v>Career Stagnation</v>
      </c>
    </row>
    <row r="2472" spans="1:5">
      <c r="A2472" s="7" t="s">
        <v>2658</v>
      </c>
      <c r="B2472" s="8" t="s">
        <v>3391</v>
      </c>
      <c r="C2472" s="9"/>
      <c r="D2472" s="8" t="s">
        <v>3392</v>
      </c>
      <c r="E2472" t="str">
        <f t="shared" si="38"/>
        <v xml:space="preserve"> </v>
      </c>
    </row>
    <row r="2473" spans="1:5">
      <c r="A2473" s="11" t="s">
        <v>2659</v>
      </c>
      <c r="B2473" s="12" t="s">
        <v>3391</v>
      </c>
      <c r="C2473" s="13"/>
      <c r="D2473" s="12" t="s">
        <v>3392</v>
      </c>
      <c r="E2473" t="str">
        <f t="shared" si="38"/>
        <v xml:space="preserve"> </v>
      </c>
    </row>
    <row r="2474" spans="1:5">
      <c r="A2474" s="7" t="s">
        <v>2660</v>
      </c>
      <c r="B2474" s="8" t="s">
        <v>3391</v>
      </c>
      <c r="C2474" s="9"/>
      <c r="D2474" s="8" t="s">
        <v>3392</v>
      </c>
      <c r="E2474" t="str">
        <f t="shared" si="38"/>
        <v xml:space="preserve"> </v>
      </c>
    </row>
    <row r="2475" spans="1:5">
      <c r="A2475" s="11" t="s">
        <v>2661</v>
      </c>
      <c r="B2475" s="12" t="s">
        <v>3391</v>
      </c>
      <c r="C2475" s="13"/>
      <c r="D2475" s="12" t="s">
        <v>3392</v>
      </c>
      <c r="E2475" t="str">
        <f t="shared" si="38"/>
        <v xml:space="preserve"> </v>
      </c>
    </row>
    <row r="2476" spans="1:5">
      <c r="A2476" s="7" t="s">
        <v>2662</v>
      </c>
      <c r="B2476" s="8" t="s">
        <v>3391</v>
      </c>
      <c r="C2476" s="9"/>
      <c r="D2476" s="8" t="s">
        <v>3392</v>
      </c>
      <c r="E2476" t="str">
        <f t="shared" si="38"/>
        <v xml:space="preserve"> </v>
      </c>
    </row>
    <row r="2477" spans="1:5">
      <c r="A2477" s="11" t="s">
        <v>2663</v>
      </c>
      <c r="B2477" s="12" t="s">
        <v>3391</v>
      </c>
      <c r="C2477" s="13"/>
      <c r="D2477" s="12" t="s">
        <v>3392</v>
      </c>
      <c r="E2477" t="str">
        <f t="shared" si="38"/>
        <v xml:space="preserve"> </v>
      </c>
    </row>
    <row r="2478" spans="1:5">
      <c r="A2478" s="7" t="s">
        <v>2664</v>
      </c>
      <c r="B2478" s="8" t="s">
        <v>3393</v>
      </c>
      <c r="C2478" s="9">
        <v>45089</v>
      </c>
      <c r="D2478" s="8" t="s">
        <v>3394</v>
      </c>
      <c r="E2478" t="str">
        <f t="shared" si="38"/>
        <v>Career Stagnation</v>
      </c>
    </row>
    <row r="2479" spans="1:5">
      <c r="A2479" s="11" t="s">
        <v>2665</v>
      </c>
      <c r="B2479" s="12" t="s">
        <v>3391</v>
      </c>
      <c r="C2479" s="13"/>
      <c r="D2479" s="12" t="s">
        <v>3392</v>
      </c>
      <c r="E2479" t="str">
        <f t="shared" si="38"/>
        <v xml:space="preserve"> </v>
      </c>
    </row>
    <row r="2480" spans="1:5">
      <c r="A2480" s="7" t="s">
        <v>2666</v>
      </c>
      <c r="B2480" s="8" t="s">
        <v>3391</v>
      </c>
      <c r="C2480" s="9"/>
      <c r="D2480" s="8" t="s">
        <v>3392</v>
      </c>
      <c r="E2480" t="str">
        <f t="shared" si="38"/>
        <v xml:space="preserve"> </v>
      </c>
    </row>
    <row r="2481" spans="1:5">
      <c r="A2481" s="11" t="s">
        <v>2667</v>
      </c>
      <c r="B2481" s="12" t="s">
        <v>3393</v>
      </c>
      <c r="C2481" s="13">
        <v>44060</v>
      </c>
      <c r="D2481" s="12" t="s">
        <v>3394</v>
      </c>
      <c r="E2481" t="str">
        <f t="shared" si="38"/>
        <v>Career Stagnation</v>
      </c>
    </row>
    <row r="2482" spans="1:5">
      <c r="A2482" s="7" t="s">
        <v>2668</v>
      </c>
      <c r="B2482" s="8" t="s">
        <v>3391</v>
      </c>
      <c r="C2482" s="9"/>
      <c r="D2482" s="8" t="s">
        <v>3392</v>
      </c>
      <c r="E2482" t="str">
        <f t="shared" si="38"/>
        <v xml:space="preserve"> </v>
      </c>
    </row>
    <row r="2483" spans="1:5">
      <c r="A2483" s="11" t="s">
        <v>2669</v>
      </c>
      <c r="B2483" s="12" t="s">
        <v>3393</v>
      </c>
      <c r="C2483" s="13">
        <v>44623</v>
      </c>
      <c r="D2483" s="12" t="s">
        <v>3397</v>
      </c>
      <c r="E2483" t="str">
        <f t="shared" si="38"/>
        <v>Better Pay</v>
      </c>
    </row>
    <row r="2484" spans="1:5">
      <c r="A2484" s="7" t="s">
        <v>2670</v>
      </c>
      <c r="B2484" s="8" t="s">
        <v>3391</v>
      </c>
      <c r="C2484" s="9"/>
      <c r="D2484" s="8" t="s">
        <v>3392</v>
      </c>
      <c r="E2484" t="str">
        <f t="shared" si="38"/>
        <v xml:space="preserve"> </v>
      </c>
    </row>
    <row r="2485" spans="1:5">
      <c r="A2485" s="11" t="s">
        <v>2671</v>
      </c>
      <c r="B2485" s="12" t="s">
        <v>3393</v>
      </c>
      <c r="C2485" s="13">
        <v>45592</v>
      </c>
      <c r="D2485" s="12" t="s">
        <v>3397</v>
      </c>
      <c r="E2485" t="str">
        <f t="shared" si="38"/>
        <v>Better Pay</v>
      </c>
    </row>
    <row r="2486" spans="1:5">
      <c r="A2486" s="7" t="s">
        <v>2672</v>
      </c>
      <c r="B2486" s="8" t="s">
        <v>3391</v>
      </c>
      <c r="C2486" s="9"/>
      <c r="D2486" s="8" t="s">
        <v>3392</v>
      </c>
      <c r="E2486" t="str">
        <f t="shared" si="38"/>
        <v xml:space="preserve"> </v>
      </c>
    </row>
    <row r="2487" spans="1:5">
      <c r="A2487" s="11" t="s">
        <v>2673</v>
      </c>
      <c r="B2487" s="12" t="s">
        <v>3391</v>
      </c>
      <c r="C2487" s="13"/>
      <c r="D2487" s="12" t="s">
        <v>3392</v>
      </c>
      <c r="E2487" t="str">
        <f t="shared" si="38"/>
        <v xml:space="preserve"> </v>
      </c>
    </row>
    <row r="2488" spans="1:5">
      <c r="A2488" s="7" t="s">
        <v>2674</v>
      </c>
      <c r="B2488" s="8" t="s">
        <v>3391</v>
      </c>
      <c r="C2488" s="9"/>
      <c r="D2488" s="8" t="s">
        <v>3392</v>
      </c>
      <c r="E2488" t="str">
        <f t="shared" si="38"/>
        <v xml:space="preserve"> </v>
      </c>
    </row>
    <row r="2489" spans="1:5">
      <c r="A2489" s="11" t="s">
        <v>2675</v>
      </c>
      <c r="B2489" s="12" t="s">
        <v>3391</v>
      </c>
      <c r="C2489" s="13"/>
      <c r="D2489" s="12" t="s">
        <v>3392</v>
      </c>
      <c r="E2489" t="str">
        <f t="shared" si="38"/>
        <v xml:space="preserve"> </v>
      </c>
    </row>
    <row r="2490" spans="1:5">
      <c r="A2490" s="7" t="s">
        <v>2676</v>
      </c>
      <c r="B2490" s="8" t="s">
        <v>3391</v>
      </c>
      <c r="C2490" s="9"/>
      <c r="D2490" s="8" t="s">
        <v>3392</v>
      </c>
      <c r="E2490" t="str">
        <f t="shared" si="38"/>
        <v xml:space="preserve"> </v>
      </c>
    </row>
    <row r="2491" spans="1:5">
      <c r="A2491" s="11" t="s">
        <v>2677</v>
      </c>
      <c r="B2491" s="12" t="s">
        <v>3391</v>
      </c>
      <c r="C2491" s="13"/>
      <c r="D2491" s="12" t="s">
        <v>3392</v>
      </c>
      <c r="E2491" t="str">
        <f t="shared" si="38"/>
        <v xml:space="preserve"> </v>
      </c>
    </row>
    <row r="2492" spans="1:5">
      <c r="A2492" s="7" t="s">
        <v>2678</v>
      </c>
      <c r="B2492" s="8" t="s">
        <v>3391</v>
      </c>
      <c r="C2492" s="9"/>
      <c r="D2492" s="8" t="s">
        <v>3392</v>
      </c>
      <c r="E2492" t="str">
        <f t="shared" si="38"/>
        <v xml:space="preserve"> </v>
      </c>
    </row>
    <row r="2493" spans="1:5">
      <c r="A2493" s="11" t="s">
        <v>2679</v>
      </c>
      <c r="B2493" s="12" t="s">
        <v>3391</v>
      </c>
      <c r="C2493" s="13"/>
      <c r="D2493" s="12" t="s">
        <v>3392</v>
      </c>
      <c r="E2493" t="str">
        <f t="shared" si="38"/>
        <v xml:space="preserve"> </v>
      </c>
    </row>
    <row r="2494" spans="1:5">
      <c r="A2494" s="7" t="s">
        <v>2680</v>
      </c>
      <c r="B2494" s="8" t="s">
        <v>3393</v>
      </c>
      <c r="C2494" s="9">
        <v>44634</v>
      </c>
      <c r="D2494" s="8" t="s">
        <v>3397</v>
      </c>
      <c r="E2494" t="str">
        <f t="shared" si="38"/>
        <v>Better Pay</v>
      </c>
    </row>
    <row r="2495" spans="1:5">
      <c r="A2495" s="11" t="s">
        <v>2681</v>
      </c>
      <c r="B2495" s="12" t="s">
        <v>3391</v>
      </c>
      <c r="C2495" s="13"/>
      <c r="D2495" s="12" t="s">
        <v>3392</v>
      </c>
      <c r="E2495" t="str">
        <f t="shared" si="38"/>
        <v xml:space="preserve"> </v>
      </c>
    </row>
    <row r="2496" spans="1:5">
      <c r="A2496" s="7" t="s">
        <v>2682</v>
      </c>
      <c r="B2496" s="8" t="s">
        <v>3391</v>
      </c>
      <c r="C2496" s="9"/>
      <c r="D2496" s="8" t="s">
        <v>3392</v>
      </c>
      <c r="E2496" t="str">
        <f t="shared" si="38"/>
        <v xml:space="preserve"> </v>
      </c>
    </row>
    <row r="2497" spans="1:5">
      <c r="A2497" s="11" t="s">
        <v>2683</v>
      </c>
      <c r="B2497" s="12" t="s">
        <v>3393</v>
      </c>
      <c r="C2497" s="13">
        <v>46255</v>
      </c>
      <c r="D2497" s="12" t="s">
        <v>3394</v>
      </c>
      <c r="E2497" t="str">
        <f t="shared" si="38"/>
        <v>Career Stagnation</v>
      </c>
    </row>
    <row r="2498" spans="1:5">
      <c r="A2498" s="7" t="s">
        <v>2684</v>
      </c>
      <c r="B2498" s="8" t="s">
        <v>3393</v>
      </c>
      <c r="C2498" s="9">
        <v>45129</v>
      </c>
      <c r="D2498" s="8" t="s">
        <v>3395</v>
      </c>
      <c r="E2498" t="str">
        <f t="shared" si="38"/>
        <v>Work-Life Balance</v>
      </c>
    </row>
    <row r="2499" spans="1:5">
      <c r="A2499" s="11" t="s">
        <v>2685</v>
      </c>
      <c r="B2499" s="12" t="s">
        <v>3391</v>
      </c>
      <c r="C2499" s="13"/>
      <c r="D2499" s="12" t="s">
        <v>3392</v>
      </c>
      <c r="E2499" t="str">
        <f t="shared" ref="E2499:E2562" si="39">IF(B2499="No"," ",IF(AND(B2499="Yes",D2499=" "),"Not Recorded",D2499))</f>
        <v xml:space="preserve"> </v>
      </c>
    </row>
    <row r="2500" spans="1:5">
      <c r="A2500" s="7" t="s">
        <v>2686</v>
      </c>
      <c r="B2500" s="8" t="s">
        <v>3393</v>
      </c>
      <c r="C2500" s="9">
        <v>44418</v>
      </c>
      <c r="D2500" s="8" t="s">
        <v>3396</v>
      </c>
      <c r="E2500" t="str">
        <f t="shared" si="39"/>
        <v>Manager Issues</v>
      </c>
    </row>
    <row r="2501" spans="1:5">
      <c r="A2501" s="11" t="s">
        <v>2687</v>
      </c>
      <c r="B2501" s="12" t="s">
        <v>3391</v>
      </c>
      <c r="C2501" s="13"/>
      <c r="D2501" s="12" t="s">
        <v>3392</v>
      </c>
      <c r="E2501" t="str">
        <f t="shared" si="39"/>
        <v xml:space="preserve"> </v>
      </c>
    </row>
    <row r="2502" spans="1:5">
      <c r="A2502" s="7" t="s">
        <v>2688</v>
      </c>
      <c r="B2502" s="8" t="s">
        <v>3393</v>
      </c>
      <c r="C2502" s="9">
        <v>44381</v>
      </c>
      <c r="D2502" s="8" t="s">
        <v>3394</v>
      </c>
      <c r="E2502" t="str">
        <f t="shared" si="39"/>
        <v>Career Stagnation</v>
      </c>
    </row>
    <row r="2503" spans="1:5">
      <c r="A2503" s="11" t="s">
        <v>2689</v>
      </c>
      <c r="B2503" s="12" t="s">
        <v>3391</v>
      </c>
      <c r="C2503" s="13"/>
      <c r="D2503" s="12" t="s">
        <v>3392</v>
      </c>
      <c r="E2503" t="str">
        <f t="shared" si="39"/>
        <v xml:space="preserve"> </v>
      </c>
    </row>
    <row r="2504" spans="1:5">
      <c r="A2504" s="7" t="s">
        <v>2690</v>
      </c>
      <c r="B2504" s="8" t="s">
        <v>3391</v>
      </c>
      <c r="C2504" s="9"/>
      <c r="D2504" s="8" t="s">
        <v>3392</v>
      </c>
      <c r="E2504" t="str">
        <f t="shared" si="39"/>
        <v xml:space="preserve"> </v>
      </c>
    </row>
    <row r="2505" spans="1:5">
      <c r="A2505" s="11" t="s">
        <v>2691</v>
      </c>
      <c r="B2505" s="12" t="s">
        <v>3391</v>
      </c>
      <c r="C2505" s="13"/>
      <c r="D2505" s="12" t="s">
        <v>3392</v>
      </c>
      <c r="E2505" t="str">
        <f t="shared" si="39"/>
        <v xml:space="preserve"> </v>
      </c>
    </row>
    <row r="2506" spans="1:5">
      <c r="A2506" s="7" t="s">
        <v>2692</v>
      </c>
      <c r="B2506" s="8" t="s">
        <v>3391</v>
      </c>
      <c r="C2506" s="9"/>
      <c r="D2506" s="8" t="s">
        <v>3392</v>
      </c>
      <c r="E2506" t="str">
        <f t="shared" si="39"/>
        <v xml:space="preserve"> </v>
      </c>
    </row>
    <row r="2507" spans="1:5">
      <c r="A2507" s="11" t="s">
        <v>2693</v>
      </c>
      <c r="B2507" s="12" t="s">
        <v>3391</v>
      </c>
      <c r="C2507" s="13"/>
      <c r="D2507" s="12" t="s">
        <v>3392</v>
      </c>
      <c r="E2507" t="str">
        <f t="shared" si="39"/>
        <v xml:space="preserve"> </v>
      </c>
    </row>
    <row r="2508" spans="1:5">
      <c r="A2508" s="7" t="s">
        <v>2694</v>
      </c>
      <c r="B2508" s="8" t="s">
        <v>3391</v>
      </c>
      <c r="C2508" s="9"/>
      <c r="D2508" s="8" t="s">
        <v>3392</v>
      </c>
      <c r="E2508" t="str">
        <f t="shared" si="39"/>
        <v xml:space="preserve"> </v>
      </c>
    </row>
    <row r="2509" spans="1:5">
      <c r="A2509" s="11" t="s">
        <v>2695</v>
      </c>
      <c r="B2509" s="12" t="s">
        <v>3393</v>
      </c>
      <c r="C2509" s="13">
        <v>44024</v>
      </c>
      <c r="D2509" s="12" t="s">
        <v>3395</v>
      </c>
      <c r="E2509" t="str">
        <f t="shared" si="39"/>
        <v>Work-Life Balance</v>
      </c>
    </row>
    <row r="2510" spans="1:5">
      <c r="A2510" s="7" t="s">
        <v>2696</v>
      </c>
      <c r="B2510" s="8" t="s">
        <v>3391</v>
      </c>
      <c r="C2510" s="9"/>
      <c r="D2510" s="8" t="s">
        <v>3392</v>
      </c>
      <c r="E2510" t="str">
        <f t="shared" si="39"/>
        <v xml:space="preserve"> </v>
      </c>
    </row>
    <row r="2511" spans="1:5">
      <c r="A2511" s="11" t="s">
        <v>2697</v>
      </c>
      <c r="B2511" s="12" t="s">
        <v>3391</v>
      </c>
      <c r="C2511" s="13"/>
      <c r="D2511" s="12" t="s">
        <v>3392</v>
      </c>
      <c r="E2511" t="str">
        <f t="shared" si="39"/>
        <v xml:space="preserve"> </v>
      </c>
    </row>
    <row r="2512" spans="1:5">
      <c r="A2512" s="7" t="s">
        <v>2698</v>
      </c>
      <c r="B2512" s="8" t="s">
        <v>3391</v>
      </c>
      <c r="C2512" s="9"/>
      <c r="D2512" s="8" t="s">
        <v>3392</v>
      </c>
      <c r="E2512" t="str">
        <f t="shared" si="39"/>
        <v xml:space="preserve"> </v>
      </c>
    </row>
    <row r="2513" spans="1:5">
      <c r="A2513" s="11" t="s">
        <v>2699</v>
      </c>
      <c r="B2513" s="12" t="s">
        <v>3391</v>
      </c>
      <c r="C2513" s="13"/>
      <c r="D2513" s="12" t="s">
        <v>3392</v>
      </c>
      <c r="E2513" t="str">
        <f t="shared" si="39"/>
        <v xml:space="preserve"> </v>
      </c>
    </row>
    <row r="2514" spans="1:5">
      <c r="A2514" s="7" t="s">
        <v>2700</v>
      </c>
      <c r="B2514" s="8" t="s">
        <v>3391</v>
      </c>
      <c r="C2514" s="9"/>
      <c r="D2514" s="8" t="s">
        <v>3392</v>
      </c>
      <c r="E2514" t="str">
        <f t="shared" si="39"/>
        <v xml:space="preserve"> </v>
      </c>
    </row>
    <row r="2515" spans="1:5">
      <c r="A2515" s="11" t="s">
        <v>2701</v>
      </c>
      <c r="B2515" s="12" t="s">
        <v>3391</v>
      </c>
      <c r="C2515" s="13"/>
      <c r="D2515" s="12" t="s">
        <v>3392</v>
      </c>
      <c r="E2515" t="str">
        <f t="shared" si="39"/>
        <v xml:space="preserve"> </v>
      </c>
    </row>
    <row r="2516" spans="1:5">
      <c r="A2516" s="7" t="s">
        <v>2702</v>
      </c>
      <c r="B2516" s="8" t="s">
        <v>3393</v>
      </c>
      <c r="C2516" s="9">
        <v>44837</v>
      </c>
      <c r="D2516" s="8" t="s">
        <v>3394</v>
      </c>
      <c r="E2516" t="str">
        <f t="shared" si="39"/>
        <v>Career Stagnation</v>
      </c>
    </row>
    <row r="2517" spans="1:5">
      <c r="A2517" s="11" t="s">
        <v>2703</v>
      </c>
      <c r="B2517" s="12" t="s">
        <v>3393</v>
      </c>
      <c r="C2517" s="13">
        <v>45056</v>
      </c>
      <c r="D2517" s="12" t="s">
        <v>3396</v>
      </c>
      <c r="E2517" t="str">
        <f t="shared" si="39"/>
        <v>Manager Issues</v>
      </c>
    </row>
    <row r="2518" spans="1:5">
      <c r="A2518" s="7" t="s">
        <v>2704</v>
      </c>
      <c r="B2518" s="8" t="s">
        <v>3391</v>
      </c>
      <c r="C2518" s="9"/>
      <c r="D2518" s="8" t="s">
        <v>3392</v>
      </c>
      <c r="E2518" t="str">
        <f t="shared" si="39"/>
        <v xml:space="preserve"> </v>
      </c>
    </row>
    <row r="2519" spans="1:5">
      <c r="A2519" s="11" t="s">
        <v>2705</v>
      </c>
      <c r="B2519" s="12" t="s">
        <v>3391</v>
      </c>
      <c r="C2519" s="13"/>
      <c r="D2519" s="12" t="s">
        <v>3392</v>
      </c>
      <c r="E2519" t="str">
        <f t="shared" si="39"/>
        <v xml:space="preserve"> </v>
      </c>
    </row>
    <row r="2520" spans="1:5">
      <c r="A2520" s="7" t="s">
        <v>2706</v>
      </c>
      <c r="B2520" s="8" t="s">
        <v>3391</v>
      </c>
      <c r="C2520" s="9"/>
      <c r="D2520" s="8" t="s">
        <v>3392</v>
      </c>
      <c r="E2520" t="str">
        <f t="shared" si="39"/>
        <v xml:space="preserve"> </v>
      </c>
    </row>
    <row r="2521" spans="1:5">
      <c r="A2521" s="11" t="s">
        <v>2707</v>
      </c>
      <c r="B2521" s="12" t="s">
        <v>3391</v>
      </c>
      <c r="C2521" s="13"/>
      <c r="D2521" s="12" t="s">
        <v>3392</v>
      </c>
      <c r="E2521" t="str">
        <f t="shared" si="39"/>
        <v xml:space="preserve"> </v>
      </c>
    </row>
    <row r="2522" spans="1:5">
      <c r="A2522" s="7" t="s">
        <v>2708</v>
      </c>
      <c r="B2522" s="8" t="s">
        <v>3391</v>
      </c>
      <c r="C2522" s="9"/>
      <c r="D2522" s="8" t="s">
        <v>3392</v>
      </c>
      <c r="E2522" t="str">
        <f t="shared" si="39"/>
        <v xml:space="preserve"> </v>
      </c>
    </row>
    <row r="2523" spans="1:5">
      <c r="A2523" s="11" t="s">
        <v>2709</v>
      </c>
      <c r="B2523" s="12" t="s">
        <v>3391</v>
      </c>
      <c r="C2523" s="13"/>
      <c r="D2523" s="12" t="s">
        <v>3392</v>
      </c>
      <c r="E2523" t="str">
        <f t="shared" si="39"/>
        <v xml:space="preserve"> </v>
      </c>
    </row>
    <row r="2524" spans="1:5">
      <c r="A2524" s="7" t="s">
        <v>2710</v>
      </c>
      <c r="B2524" s="8" t="s">
        <v>3391</v>
      </c>
      <c r="C2524" s="9"/>
      <c r="D2524" s="8" t="s">
        <v>3392</v>
      </c>
      <c r="E2524" t="str">
        <f t="shared" si="39"/>
        <v xml:space="preserve"> </v>
      </c>
    </row>
    <row r="2525" spans="1:5">
      <c r="A2525" s="11" t="s">
        <v>2711</v>
      </c>
      <c r="B2525" s="12" t="s">
        <v>3391</v>
      </c>
      <c r="C2525" s="13"/>
      <c r="D2525" s="12" t="s">
        <v>3392</v>
      </c>
      <c r="E2525" t="str">
        <f t="shared" si="39"/>
        <v xml:space="preserve"> </v>
      </c>
    </row>
    <row r="2526" spans="1:5">
      <c r="A2526" s="7" t="s">
        <v>2712</v>
      </c>
      <c r="B2526" s="8" t="s">
        <v>3391</v>
      </c>
      <c r="C2526" s="9"/>
      <c r="D2526" s="8" t="s">
        <v>3392</v>
      </c>
      <c r="E2526" t="str">
        <f t="shared" si="39"/>
        <v xml:space="preserve"> </v>
      </c>
    </row>
    <row r="2527" spans="1:5">
      <c r="A2527" s="11" t="s">
        <v>2713</v>
      </c>
      <c r="B2527" s="12" t="s">
        <v>3391</v>
      </c>
      <c r="C2527" s="13"/>
      <c r="D2527" s="12" t="s">
        <v>3392</v>
      </c>
      <c r="E2527" t="str">
        <f t="shared" si="39"/>
        <v xml:space="preserve"> </v>
      </c>
    </row>
    <row r="2528" spans="1:5">
      <c r="A2528" s="7" t="s">
        <v>2714</v>
      </c>
      <c r="B2528" s="8" t="s">
        <v>3391</v>
      </c>
      <c r="C2528" s="9"/>
      <c r="D2528" s="8" t="s">
        <v>3392</v>
      </c>
      <c r="E2528" t="str">
        <f t="shared" si="39"/>
        <v xml:space="preserve"> </v>
      </c>
    </row>
    <row r="2529" spans="1:5">
      <c r="A2529" s="11" t="s">
        <v>2715</v>
      </c>
      <c r="B2529" s="12" t="s">
        <v>3391</v>
      </c>
      <c r="C2529" s="13"/>
      <c r="D2529" s="12" t="s">
        <v>3392</v>
      </c>
      <c r="E2529" t="str">
        <f t="shared" si="39"/>
        <v xml:space="preserve"> </v>
      </c>
    </row>
    <row r="2530" spans="1:5">
      <c r="A2530" s="7" t="s">
        <v>2716</v>
      </c>
      <c r="B2530" s="8" t="s">
        <v>3391</v>
      </c>
      <c r="C2530" s="9"/>
      <c r="D2530" s="8" t="s">
        <v>3392</v>
      </c>
      <c r="E2530" t="str">
        <f t="shared" si="39"/>
        <v xml:space="preserve"> </v>
      </c>
    </row>
    <row r="2531" spans="1:5">
      <c r="A2531" s="11" t="s">
        <v>2717</v>
      </c>
      <c r="B2531" s="12" t="s">
        <v>3393</v>
      </c>
      <c r="C2531" s="13">
        <v>46632</v>
      </c>
      <c r="D2531" s="12" t="s">
        <v>3395</v>
      </c>
      <c r="E2531" t="str">
        <f t="shared" si="39"/>
        <v>Work-Life Balance</v>
      </c>
    </row>
    <row r="2532" spans="1:5">
      <c r="A2532" s="7" t="s">
        <v>2718</v>
      </c>
      <c r="B2532" s="8" t="s">
        <v>3391</v>
      </c>
      <c r="C2532" s="9"/>
      <c r="D2532" s="8" t="s">
        <v>3392</v>
      </c>
      <c r="E2532" t="str">
        <f t="shared" si="39"/>
        <v xml:space="preserve"> </v>
      </c>
    </row>
    <row r="2533" spans="1:5">
      <c r="A2533" s="11" t="s">
        <v>2719</v>
      </c>
      <c r="B2533" s="12" t="s">
        <v>3393</v>
      </c>
      <c r="C2533" s="13">
        <v>46739</v>
      </c>
      <c r="D2533" s="12" t="s">
        <v>3394</v>
      </c>
      <c r="E2533" t="str">
        <f t="shared" si="39"/>
        <v>Career Stagnation</v>
      </c>
    </row>
    <row r="2534" spans="1:5">
      <c r="A2534" s="7" t="s">
        <v>2720</v>
      </c>
      <c r="B2534" s="8" t="s">
        <v>3391</v>
      </c>
      <c r="C2534" s="9"/>
      <c r="D2534" s="8" t="s">
        <v>3392</v>
      </c>
      <c r="E2534" t="str">
        <f t="shared" si="39"/>
        <v xml:space="preserve"> </v>
      </c>
    </row>
    <row r="2535" spans="1:5">
      <c r="A2535" s="11" t="s">
        <v>2721</v>
      </c>
      <c r="B2535" s="12" t="s">
        <v>3391</v>
      </c>
      <c r="C2535" s="13"/>
      <c r="D2535" s="12" t="s">
        <v>3392</v>
      </c>
      <c r="E2535" t="str">
        <f t="shared" si="39"/>
        <v xml:space="preserve"> </v>
      </c>
    </row>
    <row r="2536" spans="1:5">
      <c r="A2536" s="7" t="s">
        <v>2722</v>
      </c>
      <c r="B2536" s="8" t="s">
        <v>3391</v>
      </c>
      <c r="C2536" s="9"/>
      <c r="D2536" s="8" t="s">
        <v>3392</v>
      </c>
      <c r="E2536" t="str">
        <f t="shared" si="39"/>
        <v xml:space="preserve"> </v>
      </c>
    </row>
    <row r="2537" spans="1:5">
      <c r="A2537" s="11" t="s">
        <v>2723</v>
      </c>
      <c r="B2537" s="12" t="s">
        <v>3391</v>
      </c>
      <c r="C2537" s="13"/>
      <c r="D2537" s="12" t="s">
        <v>3392</v>
      </c>
      <c r="E2537" t="str">
        <f t="shared" si="39"/>
        <v xml:space="preserve"> </v>
      </c>
    </row>
    <row r="2538" spans="1:5">
      <c r="A2538" s="7" t="s">
        <v>2724</v>
      </c>
      <c r="B2538" s="8" t="s">
        <v>3391</v>
      </c>
      <c r="C2538" s="9"/>
      <c r="D2538" s="8" t="s">
        <v>3392</v>
      </c>
      <c r="E2538" t="str">
        <f t="shared" si="39"/>
        <v xml:space="preserve"> </v>
      </c>
    </row>
    <row r="2539" spans="1:5">
      <c r="A2539" s="11" t="s">
        <v>2725</v>
      </c>
      <c r="B2539" s="12" t="s">
        <v>3391</v>
      </c>
      <c r="C2539" s="13"/>
      <c r="D2539" s="12" t="s">
        <v>3392</v>
      </c>
      <c r="E2539" t="str">
        <f t="shared" si="39"/>
        <v xml:space="preserve"> </v>
      </c>
    </row>
    <row r="2540" spans="1:5">
      <c r="A2540" s="7" t="s">
        <v>2726</v>
      </c>
      <c r="B2540" s="8" t="s">
        <v>3391</v>
      </c>
      <c r="C2540" s="9"/>
      <c r="D2540" s="8" t="s">
        <v>3392</v>
      </c>
      <c r="E2540" t="str">
        <f t="shared" si="39"/>
        <v xml:space="preserve"> </v>
      </c>
    </row>
    <row r="2541" spans="1:5">
      <c r="A2541" s="11" t="s">
        <v>2727</v>
      </c>
      <c r="B2541" s="12" t="s">
        <v>3391</v>
      </c>
      <c r="C2541" s="13"/>
      <c r="D2541" s="12" t="s">
        <v>3392</v>
      </c>
      <c r="E2541" t="str">
        <f t="shared" si="39"/>
        <v xml:space="preserve"> </v>
      </c>
    </row>
    <row r="2542" spans="1:5">
      <c r="A2542" s="7" t="s">
        <v>2728</v>
      </c>
      <c r="B2542" s="8" t="s">
        <v>3391</v>
      </c>
      <c r="C2542" s="9"/>
      <c r="D2542" s="8" t="s">
        <v>3392</v>
      </c>
      <c r="E2542" t="str">
        <f t="shared" si="39"/>
        <v xml:space="preserve"> </v>
      </c>
    </row>
    <row r="2543" spans="1:5">
      <c r="A2543" s="11" t="s">
        <v>2729</v>
      </c>
      <c r="B2543" s="12" t="s">
        <v>3391</v>
      </c>
      <c r="C2543" s="13"/>
      <c r="D2543" s="12" t="s">
        <v>3392</v>
      </c>
      <c r="E2543" t="str">
        <f t="shared" si="39"/>
        <v xml:space="preserve"> </v>
      </c>
    </row>
    <row r="2544" spans="1:5">
      <c r="A2544" s="7" t="s">
        <v>2730</v>
      </c>
      <c r="B2544" s="8" t="s">
        <v>3391</v>
      </c>
      <c r="C2544" s="9"/>
      <c r="D2544" s="8" t="s">
        <v>3392</v>
      </c>
      <c r="E2544" t="str">
        <f t="shared" si="39"/>
        <v xml:space="preserve"> </v>
      </c>
    </row>
    <row r="2545" spans="1:5">
      <c r="A2545" s="11" t="s">
        <v>2731</v>
      </c>
      <c r="B2545" s="12" t="s">
        <v>3391</v>
      </c>
      <c r="C2545" s="13"/>
      <c r="D2545" s="12" t="s">
        <v>3392</v>
      </c>
      <c r="E2545" t="str">
        <f t="shared" si="39"/>
        <v xml:space="preserve"> </v>
      </c>
    </row>
    <row r="2546" spans="1:5">
      <c r="A2546" s="7" t="s">
        <v>2732</v>
      </c>
      <c r="B2546" s="8" t="s">
        <v>3391</v>
      </c>
      <c r="C2546" s="9"/>
      <c r="D2546" s="8" t="s">
        <v>3392</v>
      </c>
      <c r="E2546" t="str">
        <f t="shared" si="39"/>
        <v xml:space="preserve"> </v>
      </c>
    </row>
    <row r="2547" spans="1:5">
      <c r="A2547" s="11" t="s">
        <v>2733</v>
      </c>
      <c r="B2547" s="12" t="s">
        <v>3391</v>
      </c>
      <c r="C2547" s="13"/>
      <c r="D2547" s="12" t="s">
        <v>3392</v>
      </c>
      <c r="E2547" t="str">
        <f t="shared" si="39"/>
        <v xml:space="preserve"> </v>
      </c>
    </row>
    <row r="2548" spans="1:5">
      <c r="A2548" s="7" t="s">
        <v>2734</v>
      </c>
      <c r="B2548" s="8" t="s">
        <v>3391</v>
      </c>
      <c r="C2548" s="9"/>
      <c r="D2548" s="8" t="s">
        <v>3392</v>
      </c>
      <c r="E2548" t="str">
        <f t="shared" si="39"/>
        <v xml:space="preserve"> </v>
      </c>
    </row>
    <row r="2549" spans="1:5">
      <c r="A2549" s="11" t="s">
        <v>2735</v>
      </c>
      <c r="B2549" s="12" t="s">
        <v>3391</v>
      </c>
      <c r="C2549" s="13"/>
      <c r="D2549" s="12" t="s">
        <v>3392</v>
      </c>
      <c r="E2549" t="str">
        <f t="shared" si="39"/>
        <v xml:space="preserve"> </v>
      </c>
    </row>
    <row r="2550" spans="1:5">
      <c r="A2550" s="7" t="s">
        <v>2736</v>
      </c>
      <c r="B2550" s="8" t="s">
        <v>3391</v>
      </c>
      <c r="C2550" s="9"/>
      <c r="D2550" s="8" t="s">
        <v>3392</v>
      </c>
      <c r="E2550" t="str">
        <f t="shared" si="39"/>
        <v xml:space="preserve"> </v>
      </c>
    </row>
    <row r="2551" spans="1:5">
      <c r="A2551" s="11" t="s">
        <v>2737</v>
      </c>
      <c r="B2551" s="12" t="s">
        <v>3391</v>
      </c>
      <c r="C2551" s="13"/>
      <c r="D2551" s="12" t="s">
        <v>3392</v>
      </c>
      <c r="E2551" t="str">
        <f t="shared" si="39"/>
        <v xml:space="preserve"> </v>
      </c>
    </row>
    <row r="2552" spans="1:5">
      <c r="A2552" s="7" t="s">
        <v>2738</v>
      </c>
      <c r="B2552" s="8" t="s">
        <v>3393</v>
      </c>
      <c r="C2552" s="9">
        <v>45075</v>
      </c>
      <c r="D2552" s="8" t="s">
        <v>3397</v>
      </c>
      <c r="E2552" t="str">
        <f t="shared" si="39"/>
        <v>Better Pay</v>
      </c>
    </row>
    <row r="2553" spans="1:5">
      <c r="A2553" s="11" t="s">
        <v>2739</v>
      </c>
      <c r="B2553" s="12" t="s">
        <v>3391</v>
      </c>
      <c r="C2553" s="13"/>
      <c r="D2553" s="12" t="s">
        <v>3392</v>
      </c>
      <c r="E2553" t="str">
        <f t="shared" si="39"/>
        <v xml:space="preserve"> </v>
      </c>
    </row>
    <row r="2554" spans="1:5">
      <c r="A2554" s="7" t="s">
        <v>2740</v>
      </c>
      <c r="B2554" s="8" t="s">
        <v>3393</v>
      </c>
      <c r="C2554" s="9">
        <v>45484</v>
      </c>
      <c r="D2554" s="8" t="s">
        <v>3397</v>
      </c>
      <c r="E2554" t="str">
        <f t="shared" si="39"/>
        <v>Better Pay</v>
      </c>
    </row>
    <row r="2555" spans="1:5">
      <c r="A2555" s="11" t="s">
        <v>2741</v>
      </c>
      <c r="B2555" s="12" t="s">
        <v>3391</v>
      </c>
      <c r="C2555" s="13"/>
      <c r="D2555" s="12" t="s">
        <v>3392</v>
      </c>
      <c r="E2555" t="str">
        <f t="shared" si="39"/>
        <v xml:space="preserve"> </v>
      </c>
    </row>
    <row r="2556" spans="1:5">
      <c r="A2556" s="7" t="s">
        <v>2742</v>
      </c>
      <c r="B2556" s="8" t="s">
        <v>3393</v>
      </c>
      <c r="C2556" s="9">
        <v>44683</v>
      </c>
      <c r="D2556" s="8" t="s">
        <v>3395</v>
      </c>
      <c r="E2556" t="str">
        <f t="shared" si="39"/>
        <v>Work-Life Balance</v>
      </c>
    </row>
    <row r="2557" spans="1:5">
      <c r="A2557" s="11" t="s">
        <v>2743</v>
      </c>
      <c r="B2557" s="12" t="s">
        <v>3391</v>
      </c>
      <c r="C2557" s="13"/>
      <c r="D2557" s="12" t="s">
        <v>3392</v>
      </c>
      <c r="E2557" t="str">
        <f t="shared" si="39"/>
        <v xml:space="preserve"> </v>
      </c>
    </row>
    <row r="2558" spans="1:5">
      <c r="A2558" s="7" t="s">
        <v>2744</v>
      </c>
      <c r="B2558" s="8" t="s">
        <v>3393</v>
      </c>
      <c r="C2558" s="9">
        <v>45141</v>
      </c>
      <c r="D2558" s="8" t="s">
        <v>3394</v>
      </c>
      <c r="E2558" t="str">
        <f t="shared" si="39"/>
        <v>Career Stagnation</v>
      </c>
    </row>
    <row r="2559" spans="1:5">
      <c r="A2559" s="11" t="s">
        <v>2745</v>
      </c>
      <c r="B2559" s="12" t="s">
        <v>3391</v>
      </c>
      <c r="C2559" s="13"/>
      <c r="D2559" s="12" t="s">
        <v>3392</v>
      </c>
      <c r="E2559" t="str">
        <f t="shared" si="39"/>
        <v xml:space="preserve"> </v>
      </c>
    </row>
    <row r="2560" spans="1:5">
      <c r="A2560" s="7" t="s">
        <v>2746</v>
      </c>
      <c r="B2560" s="8" t="s">
        <v>3391</v>
      </c>
      <c r="C2560" s="9"/>
      <c r="D2560" s="8" t="s">
        <v>3392</v>
      </c>
      <c r="E2560" t="str">
        <f t="shared" si="39"/>
        <v xml:space="preserve"> </v>
      </c>
    </row>
    <row r="2561" spans="1:5">
      <c r="A2561" s="11" t="s">
        <v>2747</v>
      </c>
      <c r="B2561" s="12" t="s">
        <v>3391</v>
      </c>
      <c r="C2561" s="13"/>
      <c r="D2561" s="12" t="s">
        <v>3392</v>
      </c>
      <c r="E2561" t="str">
        <f t="shared" si="39"/>
        <v xml:space="preserve"> </v>
      </c>
    </row>
    <row r="2562" spans="1:5">
      <c r="A2562" s="7" t="s">
        <v>2748</v>
      </c>
      <c r="B2562" s="8" t="s">
        <v>3391</v>
      </c>
      <c r="C2562" s="9"/>
      <c r="D2562" s="8" t="s">
        <v>3392</v>
      </c>
      <c r="E2562" t="str">
        <f t="shared" si="39"/>
        <v xml:space="preserve"> </v>
      </c>
    </row>
    <row r="2563" spans="1:5">
      <c r="A2563" s="11" t="s">
        <v>2749</v>
      </c>
      <c r="B2563" s="12" t="s">
        <v>3391</v>
      </c>
      <c r="C2563" s="13"/>
      <c r="D2563" s="12" t="s">
        <v>3392</v>
      </c>
      <c r="E2563" t="str">
        <f t="shared" ref="E2563:E2626" si="40">IF(B2563="No"," ",IF(AND(B2563="Yes",D2563=" "),"Not Recorded",D2563))</f>
        <v xml:space="preserve"> </v>
      </c>
    </row>
    <row r="2564" spans="1:5">
      <c r="A2564" s="7" t="s">
        <v>2750</v>
      </c>
      <c r="B2564" s="8" t="s">
        <v>3393</v>
      </c>
      <c r="C2564" s="9">
        <v>45155</v>
      </c>
      <c r="D2564" s="8" t="s">
        <v>3396</v>
      </c>
      <c r="E2564" t="str">
        <f t="shared" si="40"/>
        <v>Manager Issues</v>
      </c>
    </row>
    <row r="2565" spans="1:5">
      <c r="A2565" s="11" t="s">
        <v>2751</v>
      </c>
      <c r="B2565" s="12" t="s">
        <v>3393</v>
      </c>
      <c r="C2565" s="13">
        <v>46039</v>
      </c>
      <c r="D2565" s="12" t="s">
        <v>3395</v>
      </c>
      <c r="E2565" t="str">
        <f t="shared" si="40"/>
        <v>Work-Life Balance</v>
      </c>
    </row>
    <row r="2566" spans="1:5">
      <c r="A2566" s="7" t="s">
        <v>2752</v>
      </c>
      <c r="B2566" s="8" t="s">
        <v>3391</v>
      </c>
      <c r="C2566" s="9"/>
      <c r="D2566" s="8" t="s">
        <v>3392</v>
      </c>
      <c r="E2566" t="str">
        <f t="shared" si="40"/>
        <v xml:space="preserve"> </v>
      </c>
    </row>
    <row r="2567" spans="1:5">
      <c r="A2567" s="11" t="s">
        <v>2753</v>
      </c>
      <c r="B2567" s="12" t="s">
        <v>3391</v>
      </c>
      <c r="C2567" s="13"/>
      <c r="D2567" s="12" t="s">
        <v>3392</v>
      </c>
      <c r="E2567" t="str">
        <f t="shared" si="40"/>
        <v xml:space="preserve"> </v>
      </c>
    </row>
    <row r="2568" spans="1:5">
      <c r="A2568" s="7" t="s">
        <v>2754</v>
      </c>
      <c r="B2568" s="8" t="s">
        <v>3391</v>
      </c>
      <c r="C2568" s="9"/>
      <c r="D2568" s="8" t="s">
        <v>3392</v>
      </c>
      <c r="E2568" t="str">
        <f t="shared" si="40"/>
        <v xml:space="preserve"> </v>
      </c>
    </row>
    <row r="2569" spans="1:5">
      <c r="A2569" s="11" t="s">
        <v>2755</v>
      </c>
      <c r="B2569" s="12" t="s">
        <v>3391</v>
      </c>
      <c r="C2569" s="13"/>
      <c r="D2569" s="12" t="s">
        <v>3392</v>
      </c>
      <c r="E2569" t="str">
        <f t="shared" si="40"/>
        <v xml:space="preserve"> </v>
      </c>
    </row>
    <row r="2570" spans="1:5">
      <c r="A2570" s="7" t="s">
        <v>2756</v>
      </c>
      <c r="B2570" s="8" t="s">
        <v>3391</v>
      </c>
      <c r="C2570" s="9"/>
      <c r="D2570" s="8" t="s">
        <v>3392</v>
      </c>
      <c r="E2570" t="str">
        <f t="shared" si="40"/>
        <v xml:space="preserve"> </v>
      </c>
    </row>
    <row r="2571" spans="1:5">
      <c r="A2571" s="11" t="s">
        <v>2757</v>
      </c>
      <c r="B2571" s="12" t="s">
        <v>3391</v>
      </c>
      <c r="C2571" s="13"/>
      <c r="D2571" s="12" t="s">
        <v>3392</v>
      </c>
      <c r="E2571" t="str">
        <f t="shared" si="40"/>
        <v xml:space="preserve"> </v>
      </c>
    </row>
    <row r="2572" spans="1:5">
      <c r="A2572" s="7" t="s">
        <v>2758</v>
      </c>
      <c r="B2572" s="8" t="s">
        <v>3391</v>
      </c>
      <c r="C2572" s="9"/>
      <c r="D2572" s="8" t="s">
        <v>3392</v>
      </c>
      <c r="E2572" t="str">
        <f t="shared" si="40"/>
        <v xml:space="preserve"> </v>
      </c>
    </row>
    <row r="2573" spans="1:5">
      <c r="A2573" s="11" t="s">
        <v>2759</v>
      </c>
      <c r="B2573" s="12" t="s">
        <v>3393</v>
      </c>
      <c r="C2573" s="13">
        <v>45757</v>
      </c>
      <c r="D2573" s="12" t="s">
        <v>3397</v>
      </c>
      <c r="E2573" t="str">
        <f t="shared" si="40"/>
        <v>Better Pay</v>
      </c>
    </row>
    <row r="2574" spans="1:5">
      <c r="A2574" s="7" t="s">
        <v>2760</v>
      </c>
      <c r="B2574" s="8" t="s">
        <v>3391</v>
      </c>
      <c r="C2574" s="9"/>
      <c r="D2574" s="8" t="s">
        <v>3392</v>
      </c>
      <c r="E2574" t="str">
        <f t="shared" si="40"/>
        <v xml:space="preserve"> </v>
      </c>
    </row>
    <row r="2575" spans="1:5">
      <c r="A2575" s="11" t="s">
        <v>2761</v>
      </c>
      <c r="B2575" s="12" t="s">
        <v>3391</v>
      </c>
      <c r="C2575" s="13"/>
      <c r="D2575" s="12" t="s">
        <v>3392</v>
      </c>
      <c r="E2575" t="str">
        <f t="shared" si="40"/>
        <v xml:space="preserve"> </v>
      </c>
    </row>
    <row r="2576" spans="1:5">
      <c r="A2576" s="7" t="s">
        <v>2762</v>
      </c>
      <c r="B2576" s="8" t="s">
        <v>3391</v>
      </c>
      <c r="C2576" s="9"/>
      <c r="D2576" s="8" t="s">
        <v>3392</v>
      </c>
      <c r="E2576" t="str">
        <f t="shared" si="40"/>
        <v xml:space="preserve"> </v>
      </c>
    </row>
    <row r="2577" spans="1:5">
      <c r="A2577" s="11" t="s">
        <v>2763</v>
      </c>
      <c r="B2577" s="12" t="s">
        <v>3391</v>
      </c>
      <c r="C2577" s="13"/>
      <c r="D2577" s="12" t="s">
        <v>3392</v>
      </c>
      <c r="E2577" t="str">
        <f t="shared" si="40"/>
        <v xml:space="preserve"> </v>
      </c>
    </row>
    <row r="2578" spans="1:5">
      <c r="A2578" s="7" t="s">
        <v>2764</v>
      </c>
      <c r="B2578" s="8" t="s">
        <v>3391</v>
      </c>
      <c r="C2578" s="9"/>
      <c r="D2578" s="8" t="s">
        <v>3392</v>
      </c>
      <c r="E2578" t="str">
        <f t="shared" si="40"/>
        <v xml:space="preserve"> </v>
      </c>
    </row>
    <row r="2579" spans="1:5">
      <c r="A2579" s="11" t="s">
        <v>2765</v>
      </c>
      <c r="B2579" s="12" t="s">
        <v>3391</v>
      </c>
      <c r="C2579" s="13"/>
      <c r="D2579" s="12" t="s">
        <v>3392</v>
      </c>
      <c r="E2579" t="str">
        <f t="shared" si="40"/>
        <v xml:space="preserve"> </v>
      </c>
    </row>
    <row r="2580" spans="1:5">
      <c r="A2580" s="7" t="s">
        <v>2766</v>
      </c>
      <c r="B2580" s="8" t="s">
        <v>3391</v>
      </c>
      <c r="C2580" s="9"/>
      <c r="D2580" s="8" t="s">
        <v>3392</v>
      </c>
      <c r="E2580" t="str">
        <f t="shared" si="40"/>
        <v xml:space="preserve"> </v>
      </c>
    </row>
    <row r="2581" spans="1:5">
      <c r="A2581" s="11" t="s">
        <v>2767</v>
      </c>
      <c r="B2581" s="12" t="s">
        <v>3391</v>
      </c>
      <c r="C2581" s="13"/>
      <c r="D2581" s="12" t="s">
        <v>3392</v>
      </c>
      <c r="E2581" t="str">
        <f t="shared" si="40"/>
        <v xml:space="preserve"> </v>
      </c>
    </row>
    <row r="2582" spans="1:5">
      <c r="A2582" s="7" t="s">
        <v>2768</v>
      </c>
      <c r="B2582" s="8" t="s">
        <v>3391</v>
      </c>
      <c r="C2582" s="9"/>
      <c r="D2582" s="8" t="s">
        <v>3392</v>
      </c>
      <c r="E2582" t="str">
        <f t="shared" si="40"/>
        <v xml:space="preserve"> </v>
      </c>
    </row>
    <row r="2583" spans="1:5">
      <c r="A2583" s="11" t="s">
        <v>2769</v>
      </c>
      <c r="B2583" s="12" t="s">
        <v>3391</v>
      </c>
      <c r="C2583" s="13"/>
      <c r="D2583" s="12" t="s">
        <v>3392</v>
      </c>
      <c r="E2583" t="str">
        <f t="shared" si="40"/>
        <v xml:space="preserve"> </v>
      </c>
    </row>
    <row r="2584" spans="1:5">
      <c r="A2584" s="7" t="s">
        <v>2770</v>
      </c>
      <c r="B2584" s="8" t="s">
        <v>3391</v>
      </c>
      <c r="C2584" s="9"/>
      <c r="D2584" s="8" t="s">
        <v>3392</v>
      </c>
      <c r="E2584" t="str">
        <f t="shared" si="40"/>
        <v xml:space="preserve"> </v>
      </c>
    </row>
    <row r="2585" spans="1:5">
      <c r="A2585" s="11" t="s">
        <v>2771</v>
      </c>
      <c r="B2585" s="12" t="s">
        <v>3393</v>
      </c>
      <c r="C2585" s="13">
        <v>43090</v>
      </c>
      <c r="D2585" s="12" t="s">
        <v>3397</v>
      </c>
      <c r="E2585" t="str">
        <f t="shared" si="40"/>
        <v>Better Pay</v>
      </c>
    </row>
    <row r="2586" spans="1:5">
      <c r="A2586" s="7" t="s">
        <v>2772</v>
      </c>
      <c r="B2586" s="8" t="s">
        <v>3391</v>
      </c>
      <c r="C2586" s="9"/>
      <c r="D2586" s="8" t="s">
        <v>3392</v>
      </c>
      <c r="E2586" t="str">
        <f t="shared" si="40"/>
        <v xml:space="preserve"> </v>
      </c>
    </row>
    <row r="2587" spans="1:5">
      <c r="A2587" s="11" t="s">
        <v>2773</v>
      </c>
      <c r="B2587" s="12" t="s">
        <v>3393</v>
      </c>
      <c r="C2587" s="13">
        <v>43345</v>
      </c>
      <c r="D2587" s="12" t="s">
        <v>3395</v>
      </c>
      <c r="E2587" t="str">
        <f t="shared" si="40"/>
        <v>Work-Life Balance</v>
      </c>
    </row>
    <row r="2588" spans="1:5">
      <c r="A2588" s="7" t="s">
        <v>2774</v>
      </c>
      <c r="B2588" s="8" t="s">
        <v>3391</v>
      </c>
      <c r="C2588" s="9"/>
      <c r="D2588" s="8" t="s">
        <v>3392</v>
      </c>
      <c r="E2588" t="str">
        <f t="shared" si="40"/>
        <v xml:space="preserve"> </v>
      </c>
    </row>
    <row r="2589" spans="1:5">
      <c r="A2589" s="11" t="s">
        <v>2775</v>
      </c>
      <c r="B2589" s="12" t="s">
        <v>3391</v>
      </c>
      <c r="C2589" s="13"/>
      <c r="D2589" s="12" t="s">
        <v>3392</v>
      </c>
      <c r="E2589" t="str">
        <f t="shared" si="40"/>
        <v xml:space="preserve"> </v>
      </c>
    </row>
    <row r="2590" spans="1:5">
      <c r="A2590" s="7" t="s">
        <v>2776</v>
      </c>
      <c r="B2590" s="8" t="s">
        <v>3391</v>
      </c>
      <c r="C2590" s="9"/>
      <c r="D2590" s="8" t="s">
        <v>3392</v>
      </c>
      <c r="E2590" t="str">
        <f t="shared" si="40"/>
        <v xml:space="preserve"> </v>
      </c>
    </row>
    <row r="2591" spans="1:5">
      <c r="A2591" s="11" t="s">
        <v>2777</v>
      </c>
      <c r="B2591" s="12" t="s">
        <v>3393</v>
      </c>
      <c r="C2591" s="13">
        <v>46131</v>
      </c>
      <c r="D2591" s="12" t="s">
        <v>3396</v>
      </c>
      <c r="E2591" t="str">
        <f t="shared" si="40"/>
        <v>Manager Issues</v>
      </c>
    </row>
    <row r="2592" spans="1:5">
      <c r="A2592" s="7" t="s">
        <v>2778</v>
      </c>
      <c r="B2592" s="8" t="s">
        <v>3393</v>
      </c>
      <c r="C2592" s="9">
        <v>44036</v>
      </c>
      <c r="D2592" s="8" t="s">
        <v>3397</v>
      </c>
      <c r="E2592" t="str">
        <f t="shared" si="40"/>
        <v>Better Pay</v>
      </c>
    </row>
    <row r="2593" spans="1:5">
      <c r="A2593" s="11" t="s">
        <v>2779</v>
      </c>
      <c r="B2593" s="12" t="s">
        <v>3391</v>
      </c>
      <c r="C2593" s="13"/>
      <c r="D2593" s="12" t="s">
        <v>3392</v>
      </c>
      <c r="E2593" t="str">
        <f t="shared" si="40"/>
        <v xml:space="preserve"> </v>
      </c>
    </row>
    <row r="2594" spans="1:5">
      <c r="A2594" s="7" t="s">
        <v>2780</v>
      </c>
      <c r="B2594" s="8" t="s">
        <v>3391</v>
      </c>
      <c r="C2594" s="9"/>
      <c r="D2594" s="8" t="s">
        <v>3392</v>
      </c>
      <c r="E2594" t="str">
        <f t="shared" si="40"/>
        <v xml:space="preserve"> </v>
      </c>
    </row>
    <row r="2595" spans="1:5">
      <c r="A2595" s="11" t="s">
        <v>2781</v>
      </c>
      <c r="B2595" s="12" t="s">
        <v>3391</v>
      </c>
      <c r="C2595" s="13"/>
      <c r="D2595" s="12" t="s">
        <v>3392</v>
      </c>
      <c r="E2595" t="str">
        <f t="shared" si="40"/>
        <v xml:space="preserve"> </v>
      </c>
    </row>
    <row r="2596" spans="1:5">
      <c r="A2596" s="7" t="s">
        <v>2782</v>
      </c>
      <c r="B2596" s="8" t="s">
        <v>3391</v>
      </c>
      <c r="C2596" s="9"/>
      <c r="D2596" s="8" t="s">
        <v>3392</v>
      </c>
      <c r="E2596" t="str">
        <f t="shared" si="40"/>
        <v xml:space="preserve"> </v>
      </c>
    </row>
    <row r="2597" spans="1:5">
      <c r="A2597" s="11" t="s">
        <v>2783</v>
      </c>
      <c r="B2597" s="12" t="s">
        <v>3391</v>
      </c>
      <c r="C2597" s="13"/>
      <c r="D2597" s="12" t="s">
        <v>3392</v>
      </c>
      <c r="E2597" t="str">
        <f t="shared" si="40"/>
        <v xml:space="preserve"> </v>
      </c>
    </row>
    <row r="2598" spans="1:5">
      <c r="A2598" s="7" t="s">
        <v>2784</v>
      </c>
      <c r="B2598" s="8" t="s">
        <v>3393</v>
      </c>
      <c r="C2598" s="9">
        <v>44364</v>
      </c>
      <c r="D2598" s="8" t="s">
        <v>3396</v>
      </c>
      <c r="E2598" t="str">
        <f t="shared" si="40"/>
        <v>Manager Issues</v>
      </c>
    </row>
    <row r="2599" spans="1:5">
      <c r="A2599" s="11" t="s">
        <v>2785</v>
      </c>
      <c r="B2599" s="12" t="s">
        <v>3391</v>
      </c>
      <c r="C2599" s="13"/>
      <c r="D2599" s="12" t="s">
        <v>3392</v>
      </c>
      <c r="E2599" t="str">
        <f t="shared" si="40"/>
        <v xml:space="preserve"> </v>
      </c>
    </row>
    <row r="2600" spans="1:5">
      <c r="A2600" s="7" t="s">
        <v>2786</v>
      </c>
      <c r="B2600" s="8" t="s">
        <v>3391</v>
      </c>
      <c r="C2600" s="9"/>
      <c r="D2600" s="8" t="s">
        <v>3392</v>
      </c>
      <c r="E2600" t="str">
        <f t="shared" si="40"/>
        <v xml:space="preserve"> </v>
      </c>
    </row>
    <row r="2601" spans="1:5">
      <c r="A2601" s="11" t="s">
        <v>2787</v>
      </c>
      <c r="B2601" s="12" t="s">
        <v>3391</v>
      </c>
      <c r="C2601" s="13"/>
      <c r="D2601" s="12" t="s">
        <v>3392</v>
      </c>
      <c r="E2601" t="str">
        <f t="shared" si="40"/>
        <v xml:space="preserve"> </v>
      </c>
    </row>
    <row r="2602" spans="1:5">
      <c r="A2602" s="7" t="s">
        <v>2788</v>
      </c>
      <c r="B2602" s="8" t="s">
        <v>3393</v>
      </c>
      <c r="C2602" s="9">
        <v>46721</v>
      </c>
      <c r="D2602" s="8" t="s">
        <v>3397</v>
      </c>
      <c r="E2602" t="str">
        <f t="shared" si="40"/>
        <v>Better Pay</v>
      </c>
    </row>
    <row r="2603" spans="1:5">
      <c r="A2603" s="11" t="s">
        <v>2789</v>
      </c>
      <c r="B2603" s="12" t="s">
        <v>3393</v>
      </c>
      <c r="C2603" s="13">
        <v>45265</v>
      </c>
      <c r="D2603" s="12" t="s">
        <v>3396</v>
      </c>
      <c r="E2603" t="str">
        <f t="shared" si="40"/>
        <v>Manager Issues</v>
      </c>
    </row>
    <row r="2604" spans="1:5">
      <c r="A2604" s="7" t="s">
        <v>2790</v>
      </c>
      <c r="B2604" s="8" t="s">
        <v>3391</v>
      </c>
      <c r="C2604" s="9"/>
      <c r="D2604" s="8" t="s">
        <v>3392</v>
      </c>
      <c r="E2604" t="str">
        <f t="shared" si="40"/>
        <v xml:space="preserve"> </v>
      </c>
    </row>
    <row r="2605" spans="1:5">
      <c r="A2605" s="11" t="s">
        <v>2791</v>
      </c>
      <c r="B2605" s="12" t="s">
        <v>3391</v>
      </c>
      <c r="C2605" s="13"/>
      <c r="D2605" s="12" t="s">
        <v>3392</v>
      </c>
      <c r="E2605" t="str">
        <f t="shared" si="40"/>
        <v xml:space="preserve"> </v>
      </c>
    </row>
    <row r="2606" spans="1:5">
      <c r="A2606" s="7" t="s">
        <v>2792</v>
      </c>
      <c r="B2606" s="8" t="s">
        <v>3393</v>
      </c>
      <c r="C2606" s="9">
        <v>43203</v>
      </c>
      <c r="D2606" s="8" t="s">
        <v>3394</v>
      </c>
      <c r="E2606" t="str">
        <f t="shared" si="40"/>
        <v>Career Stagnation</v>
      </c>
    </row>
    <row r="2607" spans="1:5">
      <c r="A2607" s="11" t="s">
        <v>2793</v>
      </c>
      <c r="B2607" s="12" t="s">
        <v>3391</v>
      </c>
      <c r="C2607" s="13"/>
      <c r="D2607" s="12" t="s">
        <v>3392</v>
      </c>
      <c r="E2607" t="str">
        <f t="shared" si="40"/>
        <v xml:space="preserve"> </v>
      </c>
    </row>
    <row r="2608" spans="1:5">
      <c r="A2608" s="7" t="s">
        <v>2794</v>
      </c>
      <c r="B2608" s="8" t="s">
        <v>3391</v>
      </c>
      <c r="C2608" s="9"/>
      <c r="D2608" s="8" t="s">
        <v>3392</v>
      </c>
      <c r="E2608" t="str">
        <f t="shared" si="40"/>
        <v xml:space="preserve"> </v>
      </c>
    </row>
    <row r="2609" spans="1:5">
      <c r="A2609" s="11" t="s">
        <v>2795</v>
      </c>
      <c r="B2609" s="12" t="s">
        <v>3391</v>
      </c>
      <c r="C2609" s="13"/>
      <c r="D2609" s="12" t="s">
        <v>3392</v>
      </c>
      <c r="E2609" t="str">
        <f t="shared" si="40"/>
        <v xml:space="preserve"> </v>
      </c>
    </row>
    <row r="2610" spans="1:5">
      <c r="A2610" s="7" t="s">
        <v>2796</v>
      </c>
      <c r="B2610" s="8" t="s">
        <v>3391</v>
      </c>
      <c r="C2610" s="9"/>
      <c r="D2610" s="8" t="s">
        <v>3392</v>
      </c>
      <c r="E2610" t="str">
        <f t="shared" si="40"/>
        <v xml:space="preserve"> </v>
      </c>
    </row>
    <row r="2611" spans="1:5">
      <c r="A2611" s="11" t="s">
        <v>2797</v>
      </c>
      <c r="B2611" s="12" t="s">
        <v>3391</v>
      </c>
      <c r="C2611" s="13"/>
      <c r="D2611" s="12" t="s">
        <v>3392</v>
      </c>
      <c r="E2611" t="str">
        <f t="shared" si="40"/>
        <v xml:space="preserve"> </v>
      </c>
    </row>
    <row r="2612" spans="1:5">
      <c r="A2612" s="7" t="s">
        <v>2798</v>
      </c>
      <c r="B2612" s="8" t="s">
        <v>3391</v>
      </c>
      <c r="C2612" s="9"/>
      <c r="D2612" s="8" t="s">
        <v>3392</v>
      </c>
      <c r="E2612" t="str">
        <f t="shared" si="40"/>
        <v xml:space="preserve"> </v>
      </c>
    </row>
    <row r="2613" spans="1:5">
      <c r="A2613" s="11" t="s">
        <v>2799</v>
      </c>
      <c r="B2613" s="12" t="s">
        <v>3391</v>
      </c>
      <c r="C2613" s="13"/>
      <c r="D2613" s="12" t="s">
        <v>3392</v>
      </c>
      <c r="E2613" t="str">
        <f t="shared" si="40"/>
        <v xml:space="preserve"> </v>
      </c>
    </row>
    <row r="2614" spans="1:5">
      <c r="A2614" s="7" t="s">
        <v>2800</v>
      </c>
      <c r="B2614" s="8" t="s">
        <v>3391</v>
      </c>
      <c r="C2614" s="9"/>
      <c r="D2614" s="8" t="s">
        <v>3392</v>
      </c>
      <c r="E2614" t="str">
        <f t="shared" si="40"/>
        <v xml:space="preserve"> </v>
      </c>
    </row>
    <row r="2615" spans="1:5">
      <c r="A2615" s="11" t="s">
        <v>2801</v>
      </c>
      <c r="B2615" s="12" t="s">
        <v>3391</v>
      </c>
      <c r="C2615" s="13"/>
      <c r="D2615" s="12" t="s">
        <v>3392</v>
      </c>
      <c r="E2615" t="str">
        <f t="shared" si="40"/>
        <v xml:space="preserve"> </v>
      </c>
    </row>
    <row r="2616" spans="1:5">
      <c r="A2616" s="7" t="s">
        <v>2802</v>
      </c>
      <c r="B2616" s="8" t="s">
        <v>3391</v>
      </c>
      <c r="C2616" s="9"/>
      <c r="D2616" s="8" t="s">
        <v>3392</v>
      </c>
      <c r="E2616" t="str">
        <f t="shared" si="40"/>
        <v xml:space="preserve"> </v>
      </c>
    </row>
    <row r="2617" spans="1:5">
      <c r="A2617" s="11" t="s">
        <v>2803</v>
      </c>
      <c r="B2617" s="12" t="s">
        <v>3391</v>
      </c>
      <c r="C2617" s="13"/>
      <c r="D2617" s="12" t="s">
        <v>3392</v>
      </c>
      <c r="E2617" t="str">
        <f t="shared" si="40"/>
        <v xml:space="preserve"> </v>
      </c>
    </row>
    <row r="2618" spans="1:5">
      <c r="A2618" s="7" t="s">
        <v>2804</v>
      </c>
      <c r="B2618" s="8" t="s">
        <v>3391</v>
      </c>
      <c r="C2618" s="9"/>
      <c r="D2618" s="8" t="s">
        <v>3392</v>
      </c>
      <c r="E2618" t="str">
        <f t="shared" si="40"/>
        <v xml:space="preserve"> </v>
      </c>
    </row>
    <row r="2619" spans="1:5">
      <c r="A2619" s="11" t="s">
        <v>2805</v>
      </c>
      <c r="B2619" s="12" t="s">
        <v>3393</v>
      </c>
      <c r="C2619" s="13">
        <v>44494</v>
      </c>
      <c r="D2619" s="12" t="s">
        <v>3397</v>
      </c>
      <c r="E2619" t="str">
        <f t="shared" si="40"/>
        <v>Better Pay</v>
      </c>
    </row>
    <row r="2620" spans="1:5">
      <c r="A2620" s="7" t="s">
        <v>2806</v>
      </c>
      <c r="B2620" s="8" t="s">
        <v>3391</v>
      </c>
      <c r="C2620" s="9"/>
      <c r="D2620" s="8" t="s">
        <v>3392</v>
      </c>
      <c r="E2620" t="str">
        <f t="shared" si="40"/>
        <v xml:space="preserve"> </v>
      </c>
    </row>
    <row r="2621" spans="1:5">
      <c r="A2621" s="11" t="s">
        <v>2807</v>
      </c>
      <c r="B2621" s="12" t="s">
        <v>3393</v>
      </c>
      <c r="C2621" s="13">
        <v>46418</v>
      </c>
      <c r="D2621" s="12" t="s">
        <v>3394</v>
      </c>
      <c r="E2621" t="str">
        <f t="shared" si="40"/>
        <v>Career Stagnation</v>
      </c>
    </row>
    <row r="2622" spans="1:5">
      <c r="A2622" s="7" t="s">
        <v>2808</v>
      </c>
      <c r="B2622" s="8" t="s">
        <v>3391</v>
      </c>
      <c r="C2622" s="9"/>
      <c r="D2622" s="8" t="s">
        <v>3392</v>
      </c>
      <c r="E2622" t="str">
        <f t="shared" si="40"/>
        <v xml:space="preserve"> </v>
      </c>
    </row>
    <row r="2623" spans="1:5">
      <c r="A2623" s="11" t="s">
        <v>2809</v>
      </c>
      <c r="B2623" s="12" t="s">
        <v>3393</v>
      </c>
      <c r="C2623" s="13">
        <v>45501</v>
      </c>
      <c r="D2623" s="12" t="s">
        <v>3394</v>
      </c>
      <c r="E2623" t="str">
        <f t="shared" si="40"/>
        <v>Career Stagnation</v>
      </c>
    </row>
    <row r="2624" spans="1:5">
      <c r="A2624" s="7" t="s">
        <v>2810</v>
      </c>
      <c r="B2624" s="8" t="s">
        <v>3391</v>
      </c>
      <c r="C2624" s="9"/>
      <c r="D2624" s="8" t="s">
        <v>3392</v>
      </c>
      <c r="E2624" t="str">
        <f t="shared" si="40"/>
        <v xml:space="preserve"> </v>
      </c>
    </row>
    <row r="2625" spans="1:5">
      <c r="A2625" s="11" t="s">
        <v>2811</v>
      </c>
      <c r="B2625" s="12" t="s">
        <v>3391</v>
      </c>
      <c r="C2625" s="13"/>
      <c r="D2625" s="12" t="s">
        <v>3392</v>
      </c>
      <c r="E2625" t="str">
        <f t="shared" si="40"/>
        <v xml:space="preserve"> </v>
      </c>
    </row>
    <row r="2626" spans="1:5">
      <c r="A2626" s="7" t="s">
        <v>2812</v>
      </c>
      <c r="B2626" s="8" t="s">
        <v>3391</v>
      </c>
      <c r="C2626" s="9"/>
      <c r="D2626" s="8" t="s">
        <v>3392</v>
      </c>
      <c r="E2626" t="str">
        <f t="shared" si="40"/>
        <v xml:space="preserve"> </v>
      </c>
    </row>
    <row r="2627" spans="1:5">
      <c r="A2627" s="11" t="s">
        <v>2813</v>
      </c>
      <c r="B2627" s="12" t="s">
        <v>3393</v>
      </c>
      <c r="C2627" s="13">
        <v>43773</v>
      </c>
      <c r="D2627" s="12" t="s">
        <v>3394</v>
      </c>
      <c r="E2627" t="str">
        <f t="shared" ref="E2627:E2690" si="41">IF(B2627="No"," ",IF(AND(B2627="Yes",D2627=" "),"Not Recorded",D2627))</f>
        <v>Career Stagnation</v>
      </c>
    </row>
    <row r="2628" spans="1:5">
      <c r="A2628" s="7" t="s">
        <v>2814</v>
      </c>
      <c r="B2628" s="8" t="s">
        <v>3391</v>
      </c>
      <c r="C2628" s="9"/>
      <c r="D2628" s="8" t="s">
        <v>3392</v>
      </c>
      <c r="E2628" t="str">
        <f t="shared" si="41"/>
        <v xml:space="preserve"> </v>
      </c>
    </row>
    <row r="2629" spans="1:5">
      <c r="A2629" s="11" t="s">
        <v>2815</v>
      </c>
      <c r="B2629" s="12" t="s">
        <v>3391</v>
      </c>
      <c r="C2629" s="13"/>
      <c r="D2629" s="12" t="s">
        <v>3392</v>
      </c>
      <c r="E2629" t="str">
        <f t="shared" si="41"/>
        <v xml:space="preserve"> </v>
      </c>
    </row>
    <row r="2630" spans="1:5">
      <c r="A2630" s="7" t="s">
        <v>2816</v>
      </c>
      <c r="B2630" s="8" t="s">
        <v>3391</v>
      </c>
      <c r="C2630" s="9"/>
      <c r="D2630" s="8" t="s">
        <v>3392</v>
      </c>
      <c r="E2630" t="str">
        <f t="shared" si="41"/>
        <v xml:space="preserve"> </v>
      </c>
    </row>
    <row r="2631" spans="1:5">
      <c r="A2631" s="11" t="s">
        <v>2817</v>
      </c>
      <c r="B2631" s="12" t="s">
        <v>3391</v>
      </c>
      <c r="C2631" s="13"/>
      <c r="D2631" s="12" t="s">
        <v>3392</v>
      </c>
      <c r="E2631" t="str">
        <f t="shared" si="41"/>
        <v xml:space="preserve"> </v>
      </c>
    </row>
    <row r="2632" spans="1:5">
      <c r="A2632" s="7" t="s">
        <v>2818</v>
      </c>
      <c r="B2632" s="8" t="s">
        <v>3393</v>
      </c>
      <c r="C2632" s="9">
        <v>43997</v>
      </c>
      <c r="D2632" s="8" t="s">
        <v>3394</v>
      </c>
      <c r="E2632" t="str">
        <f t="shared" si="41"/>
        <v>Career Stagnation</v>
      </c>
    </row>
    <row r="2633" spans="1:5">
      <c r="A2633" s="11" t="s">
        <v>2819</v>
      </c>
      <c r="B2633" s="12" t="s">
        <v>3391</v>
      </c>
      <c r="C2633" s="13"/>
      <c r="D2633" s="12" t="s">
        <v>3392</v>
      </c>
      <c r="E2633" t="str">
        <f t="shared" si="41"/>
        <v xml:space="preserve"> </v>
      </c>
    </row>
    <row r="2634" spans="1:5">
      <c r="A2634" s="7" t="s">
        <v>2820</v>
      </c>
      <c r="B2634" s="8" t="s">
        <v>3391</v>
      </c>
      <c r="C2634" s="9"/>
      <c r="D2634" s="8" t="s">
        <v>3392</v>
      </c>
      <c r="E2634" t="str">
        <f t="shared" si="41"/>
        <v xml:space="preserve"> </v>
      </c>
    </row>
    <row r="2635" spans="1:5">
      <c r="A2635" s="11" t="s">
        <v>2821</v>
      </c>
      <c r="B2635" s="12" t="s">
        <v>3393</v>
      </c>
      <c r="C2635" s="13">
        <v>43281</v>
      </c>
      <c r="D2635" s="12" t="s">
        <v>3394</v>
      </c>
      <c r="E2635" t="str">
        <f t="shared" si="41"/>
        <v>Career Stagnation</v>
      </c>
    </row>
    <row r="2636" spans="1:5">
      <c r="A2636" s="7" t="s">
        <v>2822</v>
      </c>
      <c r="B2636" s="8" t="s">
        <v>3391</v>
      </c>
      <c r="C2636" s="9"/>
      <c r="D2636" s="8" t="s">
        <v>3392</v>
      </c>
      <c r="E2636" t="str">
        <f t="shared" si="41"/>
        <v xml:space="preserve"> </v>
      </c>
    </row>
    <row r="2637" spans="1:5">
      <c r="A2637" s="11" t="s">
        <v>2823</v>
      </c>
      <c r="B2637" s="12" t="s">
        <v>3391</v>
      </c>
      <c r="C2637" s="13"/>
      <c r="D2637" s="12" t="s">
        <v>3392</v>
      </c>
      <c r="E2637" t="str">
        <f t="shared" si="41"/>
        <v xml:space="preserve"> </v>
      </c>
    </row>
    <row r="2638" spans="1:5">
      <c r="A2638" s="7" t="s">
        <v>2824</v>
      </c>
      <c r="B2638" s="8" t="s">
        <v>3391</v>
      </c>
      <c r="C2638" s="9"/>
      <c r="D2638" s="8" t="s">
        <v>3392</v>
      </c>
      <c r="E2638" t="str">
        <f t="shared" si="41"/>
        <v xml:space="preserve"> </v>
      </c>
    </row>
    <row r="2639" spans="1:5">
      <c r="A2639" s="11" t="s">
        <v>2825</v>
      </c>
      <c r="B2639" s="12" t="s">
        <v>3393</v>
      </c>
      <c r="C2639" s="13">
        <v>44706</v>
      </c>
      <c r="D2639" s="12" t="s">
        <v>3397</v>
      </c>
      <c r="E2639" t="str">
        <f t="shared" si="41"/>
        <v>Better Pay</v>
      </c>
    </row>
    <row r="2640" spans="1:5">
      <c r="A2640" s="7" t="s">
        <v>2826</v>
      </c>
      <c r="B2640" s="8" t="s">
        <v>3391</v>
      </c>
      <c r="C2640" s="9"/>
      <c r="D2640" s="8" t="s">
        <v>3392</v>
      </c>
      <c r="E2640" t="str">
        <f t="shared" si="41"/>
        <v xml:space="preserve"> </v>
      </c>
    </row>
    <row r="2641" spans="1:5">
      <c r="A2641" s="11" t="s">
        <v>2827</v>
      </c>
      <c r="B2641" s="12" t="s">
        <v>3391</v>
      </c>
      <c r="C2641" s="13"/>
      <c r="D2641" s="12" t="s">
        <v>3392</v>
      </c>
      <c r="E2641" t="str">
        <f t="shared" si="41"/>
        <v xml:space="preserve"> </v>
      </c>
    </row>
    <row r="2642" spans="1:5">
      <c r="A2642" s="7" t="s">
        <v>2828</v>
      </c>
      <c r="B2642" s="8" t="s">
        <v>3393</v>
      </c>
      <c r="C2642" s="9">
        <v>44197</v>
      </c>
      <c r="D2642" s="8" t="s">
        <v>3395</v>
      </c>
      <c r="E2642" t="str">
        <f t="shared" si="41"/>
        <v>Work-Life Balance</v>
      </c>
    </row>
    <row r="2643" spans="1:5">
      <c r="A2643" s="11" t="s">
        <v>2829</v>
      </c>
      <c r="B2643" s="12" t="s">
        <v>3391</v>
      </c>
      <c r="C2643" s="13"/>
      <c r="D2643" s="12" t="s">
        <v>3392</v>
      </c>
      <c r="E2643" t="str">
        <f t="shared" si="41"/>
        <v xml:space="preserve"> </v>
      </c>
    </row>
    <row r="2644" spans="1:5">
      <c r="A2644" s="7" t="s">
        <v>2830</v>
      </c>
      <c r="B2644" s="8" t="s">
        <v>3393</v>
      </c>
      <c r="C2644" s="9">
        <v>45762</v>
      </c>
      <c r="D2644" s="8" t="s">
        <v>3394</v>
      </c>
      <c r="E2644" t="str">
        <f t="shared" si="41"/>
        <v>Career Stagnation</v>
      </c>
    </row>
    <row r="2645" spans="1:5">
      <c r="A2645" s="11" t="s">
        <v>2831</v>
      </c>
      <c r="B2645" s="12" t="s">
        <v>3391</v>
      </c>
      <c r="C2645" s="13"/>
      <c r="D2645" s="12" t="s">
        <v>3392</v>
      </c>
      <c r="E2645" t="str">
        <f t="shared" si="41"/>
        <v xml:space="preserve"> </v>
      </c>
    </row>
    <row r="2646" spans="1:5">
      <c r="A2646" s="7" t="s">
        <v>2832</v>
      </c>
      <c r="B2646" s="8" t="s">
        <v>3391</v>
      </c>
      <c r="C2646" s="9"/>
      <c r="D2646" s="8" t="s">
        <v>3392</v>
      </c>
      <c r="E2646" t="str">
        <f t="shared" si="41"/>
        <v xml:space="preserve"> </v>
      </c>
    </row>
    <row r="2647" spans="1:5">
      <c r="A2647" s="11" t="s">
        <v>2833</v>
      </c>
      <c r="B2647" s="12" t="s">
        <v>3391</v>
      </c>
      <c r="C2647" s="13"/>
      <c r="D2647" s="12" t="s">
        <v>3392</v>
      </c>
      <c r="E2647" t="str">
        <f t="shared" si="41"/>
        <v xml:space="preserve"> </v>
      </c>
    </row>
    <row r="2648" spans="1:5">
      <c r="A2648" s="7" t="s">
        <v>2834</v>
      </c>
      <c r="B2648" s="8" t="s">
        <v>3391</v>
      </c>
      <c r="C2648" s="9"/>
      <c r="D2648" s="8" t="s">
        <v>3392</v>
      </c>
      <c r="E2648" t="str">
        <f t="shared" si="41"/>
        <v xml:space="preserve"> </v>
      </c>
    </row>
    <row r="2649" spans="1:5">
      <c r="A2649" s="11" t="s">
        <v>2835</v>
      </c>
      <c r="B2649" s="12" t="s">
        <v>3391</v>
      </c>
      <c r="C2649" s="13"/>
      <c r="D2649" s="12" t="s">
        <v>3392</v>
      </c>
      <c r="E2649" t="str">
        <f t="shared" si="41"/>
        <v xml:space="preserve"> </v>
      </c>
    </row>
    <row r="2650" spans="1:5">
      <c r="A2650" s="7" t="s">
        <v>2836</v>
      </c>
      <c r="B2650" s="8" t="s">
        <v>3391</v>
      </c>
      <c r="C2650" s="9"/>
      <c r="D2650" s="8" t="s">
        <v>3392</v>
      </c>
      <c r="E2650" t="str">
        <f t="shared" si="41"/>
        <v xml:space="preserve"> </v>
      </c>
    </row>
    <row r="2651" spans="1:5">
      <c r="A2651" s="11" t="s">
        <v>2837</v>
      </c>
      <c r="B2651" s="12" t="s">
        <v>3391</v>
      </c>
      <c r="C2651" s="13"/>
      <c r="D2651" s="12" t="s">
        <v>3392</v>
      </c>
      <c r="E2651" t="str">
        <f t="shared" si="41"/>
        <v xml:space="preserve"> </v>
      </c>
    </row>
    <row r="2652" spans="1:5">
      <c r="A2652" s="7" t="s">
        <v>2838</v>
      </c>
      <c r="B2652" s="8" t="s">
        <v>3391</v>
      </c>
      <c r="C2652" s="9"/>
      <c r="D2652" s="8" t="s">
        <v>3392</v>
      </c>
      <c r="E2652" t="str">
        <f t="shared" si="41"/>
        <v xml:space="preserve"> </v>
      </c>
    </row>
    <row r="2653" spans="1:5">
      <c r="A2653" s="11" t="s">
        <v>2839</v>
      </c>
      <c r="B2653" s="12" t="s">
        <v>3391</v>
      </c>
      <c r="C2653" s="13"/>
      <c r="D2653" s="12" t="s">
        <v>3392</v>
      </c>
      <c r="E2653" t="str">
        <f t="shared" si="41"/>
        <v xml:space="preserve"> </v>
      </c>
    </row>
    <row r="2654" spans="1:5">
      <c r="A2654" s="7" t="s">
        <v>2840</v>
      </c>
      <c r="B2654" s="8" t="s">
        <v>3391</v>
      </c>
      <c r="C2654" s="9"/>
      <c r="D2654" s="8" t="s">
        <v>3392</v>
      </c>
      <c r="E2654" t="str">
        <f t="shared" si="41"/>
        <v xml:space="preserve"> </v>
      </c>
    </row>
    <row r="2655" spans="1:5">
      <c r="A2655" s="11" t="s">
        <v>2841</v>
      </c>
      <c r="B2655" s="12" t="s">
        <v>3393</v>
      </c>
      <c r="C2655" s="13">
        <v>44977</v>
      </c>
      <c r="D2655" s="12" t="s">
        <v>3397</v>
      </c>
      <c r="E2655" t="str">
        <f t="shared" si="41"/>
        <v>Better Pay</v>
      </c>
    </row>
    <row r="2656" spans="1:5">
      <c r="A2656" s="7" t="s">
        <v>2842</v>
      </c>
      <c r="B2656" s="8" t="s">
        <v>3391</v>
      </c>
      <c r="C2656" s="9"/>
      <c r="D2656" s="8" t="s">
        <v>3392</v>
      </c>
      <c r="E2656" t="str">
        <f t="shared" si="41"/>
        <v xml:space="preserve"> </v>
      </c>
    </row>
    <row r="2657" spans="1:5">
      <c r="A2657" s="11" t="s">
        <v>2843</v>
      </c>
      <c r="B2657" s="12" t="s">
        <v>3391</v>
      </c>
      <c r="C2657" s="13"/>
      <c r="D2657" s="12" t="s">
        <v>3392</v>
      </c>
      <c r="E2657" t="str">
        <f t="shared" si="41"/>
        <v xml:space="preserve"> </v>
      </c>
    </row>
    <row r="2658" spans="1:5">
      <c r="A2658" s="7" t="s">
        <v>2844</v>
      </c>
      <c r="B2658" s="8" t="s">
        <v>3391</v>
      </c>
      <c r="C2658" s="9"/>
      <c r="D2658" s="8" t="s">
        <v>3392</v>
      </c>
      <c r="E2658" t="str">
        <f t="shared" si="41"/>
        <v xml:space="preserve"> </v>
      </c>
    </row>
    <row r="2659" spans="1:5">
      <c r="A2659" s="11" t="s">
        <v>2845</v>
      </c>
      <c r="B2659" s="12" t="s">
        <v>3393</v>
      </c>
      <c r="C2659" s="13">
        <v>44672</v>
      </c>
      <c r="D2659" s="12" t="s">
        <v>3394</v>
      </c>
      <c r="E2659" t="str">
        <f t="shared" si="41"/>
        <v>Career Stagnation</v>
      </c>
    </row>
    <row r="2660" spans="1:5">
      <c r="A2660" s="7" t="s">
        <v>2846</v>
      </c>
      <c r="B2660" s="8" t="s">
        <v>3391</v>
      </c>
      <c r="C2660" s="9"/>
      <c r="D2660" s="8" t="s">
        <v>3392</v>
      </c>
      <c r="E2660" t="str">
        <f t="shared" si="41"/>
        <v xml:space="preserve"> </v>
      </c>
    </row>
    <row r="2661" spans="1:5">
      <c r="A2661" s="11" t="s">
        <v>2847</v>
      </c>
      <c r="B2661" s="12" t="s">
        <v>3391</v>
      </c>
      <c r="C2661" s="13"/>
      <c r="D2661" s="12" t="s">
        <v>3392</v>
      </c>
      <c r="E2661" t="str">
        <f t="shared" si="41"/>
        <v xml:space="preserve"> </v>
      </c>
    </row>
    <row r="2662" spans="1:5">
      <c r="A2662" s="7" t="s">
        <v>2848</v>
      </c>
      <c r="B2662" s="8" t="s">
        <v>3393</v>
      </c>
      <c r="C2662" s="9">
        <v>44487</v>
      </c>
      <c r="D2662" s="8" t="s">
        <v>3397</v>
      </c>
      <c r="E2662" t="str">
        <f t="shared" si="41"/>
        <v>Better Pay</v>
      </c>
    </row>
    <row r="2663" spans="1:5">
      <c r="A2663" s="11" t="s">
        <v>2849</v>
      </c>
      <c r="B2663" s="12" t="s">
        <v>3391</v>
      </c>
      <c r="C2663" s="13"/>
      <c r="D2663" s="12" t="s">
        <v>3392</v>
      </c>
      <c r="E2663" t="str">
        <f t="shared" si="41"/>
        <v xml:space="preserve"> </v>
      </c>
    </row>
    <row r="2664" spans="1:5">
      <c r="A2664" s="7" t="s">
        <v>2850</v>
      </c>
      <c r="B2664" s="8" t="s">
        <v>3391</v>
      </c>
      <c r="C2664" s="9"/>
      <c r="D2664" s="8" t="s">
        <v>3392</v>
      </c>
      <c r="E2664" t="str">
        <f t="shared" si="41"/>
        <v xml:space="preserve"> </v>
      </c>
    </row>
    <row r="2665" spans="1:5">
      <c r="A2665" s="11" t="s">
        <v>2851</v>
      </c>
      <c r="B2665" s="12" t="s">
        <v>3393</v>
      </c>
      <c r="C2665" s="13">
        <v>45088</v>
      </c>
      <c r="D2665" s="12" t="s">
        <v>3396</v>
      </c>
      <c r="E2665" t="str">
        <f t="shared" si="41"/>
        <v>Manager Issues</v>
      </c>
    </row>
    <row r="2666" spans="1:5">
      <c r="A2666" s="7" t="s">
        <v>2852</v>
      </c>
      <c r="B2666" s="8" t="s">
        <v>3391</v>
      </c>
      <c r="C2666" s="9"/>
      <c r="D2666" s="8" t="s">
        <v>3392</v>
      </c>
      <c r="E2666" t="str">
        <f t="shared" si="41"/>
        <v xml:space="preserve"> </v>
      </c>
    </row>
    <row r="2667" spans="1:5">
      <c r="A2667" s="11" t="s">
        <v>2853</v>
      </c>
      <c r="B2667" s="12" t="s">
        <v>3391</v>
      </c>
      <c r="C2667" s="13"/>
      <c r="D2667" s="12" t="s">
        <v>3392</v>
      </c>
      <c r="E2667" t="str">
        <f t="shared" si="41"/>
        <v xml:space="preserve"> </v>
      </c>
    </row>
    <row r="2668" spans="1:5">
      <c r="A2668" s="7" t="s">
        <v>2854</v>
      </c>
      <c r="B2668" s="8" t="s">
        <v>3391</v>
      </c>
      <c r="C2668" s="9"/>
      <c r="D2668" s="8" t="s">
        <v>3392</v>
      </c>
      <c r="E2668" t="str">
        <f t="shared" si="41"/>
        <v xml:space="preserve"> </v>
      </c>
    </row>
    <row r="2669" spans="1:5">
      <c r="A2669" s="11" t="s">
        <v>2855</v>
      </c>
      <c r="B2669" s="12" t="s">
        <v>3391</v>
      </c>
      <c r="C2669" s="13"/>
      <c r="D2669" s="12" t="s">
        <v>3392</v>
      </c>
      <c r="E2669" t="str">
        <f t="shared" si="41"/>
        <v xml:space="preserve"> </v>
      </c>
    </row>
    <row r="2670" spans="1:5">
      <c r="A2670" s="7" t="s">
        <v>2856</v>
      </c>
      <c r="B2670" s="8" t="s">
        <v>3393</v>
      </c>
      <c r="C2670" s="9">
        <v>44583</v>
      </c>
      <c r="D2670" s="8" t="s">
        <v>3397</v>
      </c>
      <c r="E2670" t="str">
        <f t="shared" si="41"/>
        <v>Better Pay</v>
      </c>
    </row>
    <row r="2671" spans="1:5">
      <c r="A2671" s="11" t="s">
        <v>2857</v>
      </c>
      <c r="B2671" s="12" t="s">
        <v>3391</v>
      </c>
      <c r="C2671" s="13"/>
      <c r="D2671" s="12" t="s">
        <v>3392</v>
      </c>
      <c r="E2671" t="str">
        <f t="shared" si="41"/>
        <v xml:space="preserve"> </v>
      </c>
    </row>
    <row r="2672" spans="1:5">
      <c r="A2672" s="7" t="s">
        <v>2858</v>
      </c>
      <c r="B2672" s="8" t="s">
        <v>3393</v>
      </c>
      <c r="C2672" s="9">
        <v>45406</v>
      </c>
      <c r="D2672" s="8" t="s">
        <v>3394</v>
      </c>
      <c r="E2672" t="str">
        <f t="shared" si="41"/>
        <v>Career Stagnation</v>
      </c>
    </row>
    <row r="2673" spans="1:5">
      <c r="A2673" s="11" t="s">
        <v>2859</v>
      </c>
      <c r="B2673" s="12" t="s">
        <v>3393</v>
      </c>
      <c r="C2673" s="13">
        <v>45374</v>
      </c>
      <c r="D2673" s="12" t="s">
        <v>3397</v>
      </c>
      <c r="E2673" t="str">
        <f t="shared" si="41"/>
        <v>Better Pay</v>
      </c>
    </row>
    <row r="2674" spans="1:5">
      <c r="A2674" s="7" t="s">
        <v>2860</v>
      </c>
      <c r="B2674" s="8" t="s">
        <v>3391</v>
      </c>
      <c r="C2674" s="9"/>
      <c r="D2674" s="8" t="s">
        <v>3392</v>
      </c>
      <c r="E2674" t="str">
        <f t="shared" si="41"/>
        <v xml:space="preserve"> </v>
      </c>
    </row>
    <row r="2675" spans="1:5">
      <c r="A2675" s="11" t="s">
        <v>2861</v>
      </c>
      <c r="B2675" s="12" t="s">
        <v>3391</v>
      </c>
      <c r="C2675" s="13"/>
      <c r="D2675" s="12" t="s">
        <v>3392</v>
      </c>
      <c r="E2675" t="str">
        <f t="shared" si="41"/>
        <v xml:space="preserve"> </v>
      </c>
    </row>
    <row r="2676" spans="1:5">
      <c r="A2676" s="7" t="s">
        <v>2862</v>
      </c>
      <c r="B2676" s="8" t="s">
        <v>3393</v>
      </c>
      <c r="C2676" s="9">
        <v>44148</v>
      </c>
      <c r="D2676" s="8" t="s">
        <v>3397</v>
      </c>
      <c r="E2676" t="str">
        <f t="shared" si="41"/>
        <v>Better Pay</v>
      </c>
    </row>
    <row r="2677" spans="1:5">
      <c r="A2677" s="11" t="s">
        <v>2863</v>
      </c>
      <c r="B2677" s="12" t="s">
        <v>3391</v>
      </c>
      <c r="C2677" s="13"/>
      <c r="D2677" s="12" t="s">
        <v>3392</v>
      </c>
      <c r="E2677" t="str">
        <f t="shared" si="41"/>
        <v xml:space="preserve"> </v>
      </c>
    </row>
    <row r="2678" spans="1:5">
      <c r="A2678" s="7" t="s">
        <v>2864</v>
      </c>
      <c r="B2678" s="8" t="s">
        <v>3391</v>
      </c>
      <c r="C2678" s="9"/>
      <c r="D2678" s="8" t="s">
        <v>3392</v>
      </c>
      <c r="E2678" t="str">
        <f t="shared" si="41"/>
        <v xml:space="preserve"> </v>
      </c>
    </row>
    <row r="2679" spans="1:5">
      <c r="A2679" s="11" t="s">
        <v>2865</v>
      </c>
      <c r="B2679" s="12" t="s">
        <v>3393</v>
      </c>
      <c r="C2679" s="13">
        <v>44825</v>
      </c>
      <c r="D2679" s="12" t="s">
        <v>3397</v>
      </c>
      <c r="E2679" t="str">
        <f t="shared" si="41"/>
        <v>Better Pay</v>
      </c>
    </row>
    <row r="2680" spans="1:5">
      <c r="A2680" s="7" t="s">
        <v>2866</v>
      </c>
      <c r="B2680" s="8" t="s">
        <v>3393</v>
      </c>
      <c r="C2680" s="9">
        <v>45649</v>
      </c>
      <c r="D2680" s="8" t="s">
        <v>3396</v>
      </c>
      <c r="E2680" t="str">
        <f t="shared" si="41"/>
        <v>Manager Issues</v>
      </c>
    </row>
    <row r="2681" spans="1:5">
      <c r="A2681" s="11" t="s">
        <v>2867</v>
      </c>
      <c r="B2681" s="12" t="s">
        <v>3391</v>
      </c>
      <c r="C2681" s="13"/>
      <c r="D2681" s="12" t="s">
        <v>3392</v>
      </c>
      <c r="E2681" t="str">
        <f t="shared" si="41"/>
        <v xml:space="preserve"> </v>
      </c>
    </row>
    <row r="2682" spans="1:5">
      <c r="A2682" s="7" t="s">
        <v>2868</v>
      </c>
      <c r="B2682" s="8" t="s">
        <v>3393</v>
      </c>
      <c r="C2682" s="9">
        <v>44359</v>
      </c>
      <c r="D2682" s="8" t="s">
        <v>3394</v>
      </c>
      <c r="E2682" t="str">
        <f t="shared" si="41"/>
        <v>Career Stagnation</v>
      </c>
    </row>
    <row r="2683" spans="1:5">
      <c r="A2683" s="11" t="s">
        <v>2869</v>
      </c>
      <c r="B2683" s="12" t="s">
        <v>3391</v>
      </c>
      <c r="C2683" s="13"/>
      <c r="D2683" s="12" t="s">
        <v>3392</v>
      </c>
      <c r="E2683" t="str">
        <f t="shared" si="41"/>
        <v xml:space="preserve"> </v>
      </c>
    </row>
    <row r="2684" spans="1:5">
      <c r="A2684" s="7" t="s">
        <v>2870</v>
      </c>
      <c r="B2684" s="8" t="s">
        <v>3391</v>
      </c>
      <c r="C2684" s="9"/>
      <c r="D2684" s="8" t="s">
        <v>3392</v>
      </c>
      <c r="E2684" t="str">
        <f t="shared" si="41"/>
        <v xml:space="preserve"> </v>
      </c>
    </row>
    <row r="2685" spans="1:5">
      <c r="A2685" s="11" t="s">
        <v>2871</v>
      </c>
      <c r="B2685" s="12" t="s">
        <v>3391</v>
      </c>
      <c r="C2685" s="13"/>
      <c r="D2685" s="12" t="s">
        <v>3392</v>
      </c>
      <c r="E2685" t="str">
        <f t="shared" si="41"/>
        <v xml:space="preserve"> </v>
      </c>
    </row>
    <row r="2686" spans="1:5">
      <c r="A2686" s="7" t="s">
        <v>2872</v>
      </c>
      <c r="B2686" s="8" t="s">
        <v>3393</v>
      </c>
      <c r="C2686" s="9">
        <v>46754</v>
      </c>
      <c r="D2686" s="8" t="s">
        <v>3397</v>
      </c>
      <c r="E2686" t="str">
        <f t="shared" si="41"/>
        <v>Better Pay</v>
      </c>
    </row>
    <row r="2687" spans="1:5">
      <c r="A2687" s="11" t="s">
        <v>2873</v>
      </c>
      <c r="B2687" s="12" t="s">
        <v>3391</v>
      </c>
      <c r="C2687" s="13"/>
      <c r="D2687" s="12" t="s">
        <v>3392</v>
      </c>
      <c r="E2687" t="str">
        <f t="shared" si="41"/>
        <v xml:space="preserve"> </v>
      </c>
    </row>
    <row r="2688" spans="1:5">
      <c r="A2688" s="7" t="s">
        <v>2874</v>
      </c>
      <c r="B2688" s="8" t="s">
        <v>3391</v>
      </c>
      <c r="C2688" s="9"/>
      <c r="D2688" s="8" t="s">
        <v>3392</v>
      </c>
      <c r="E2688" t="str">
        <f t="shared" si="41"/>
        <v xml:space="preserve"> </v>
      </c>
    </row>
    <row r="2689" spans="1:5">
      <c r="A2689" s="11" t="s">
        <v>2875</v>
      </c>
      <c r="B2689" s="12" t="s">
        <v>3391</v>
      </c>
      <c r="C2689" s="13"/>
      <c r="D2689" s="12" t="s">
        <v>3392</v>
      </c>
      <c r="E2689" t="str">
        <f t="shared" si="41"/>
        <v xml:space="preserve"> </v>
      </c>
    </row>
    <row r="2690" spans="1:5">
      <c r="A2690" s="7" t="s">
        <v>2876</v>
      </c>
      <c r="B2690" s="8" t="s">
        <v>3391</v>
      </c>
      <c r="C2690" s="9"/>
      <c r="D2690" s="8" t="s">
        <v>3392</v>
      </c>
      <c r="E2690" t="str">
        <f t="shared" si="41"/>
        <v xml:space="preserve"> </v>
      </c>
    </row>
    <row r="2691" spans="1:5">
      <c r="A2691" s="11" t="s">
        <v>2877</v>
      </c>
      <c r="B2691" s="12" t="s">
        <v>3391</v>
      </c>
      <c r="C2691" s="13"/>
      <c r="D2691" s="12" t="s">
        <v>3392</v>
      </c>
      <c r="E2691" t="str">
        <f t="shared" ref="E2691:E2754" si="42">IF(B2691="No"," ",IF(AND(B2691="Yes",D2691=" "),"Not Recorded",D2691))</f>
        <v xml:space="preserve"> </v>
      </c>
    </row>
    <row r="2692" spans="1:5">
      <c r="A2692" s="7" t="s">
        <v>2878</v>
      </c>
      <c r="B2692" s="8" t="s">
        <v>3391</v>
      </c>
      <c r="C2692" s="9"/>
      <c r="D2692" s="8" t="s">
        <v>3392</v>
      </c>
      <c r="E2692" t="str">
        <f t="shared" si="42"/>
        <v xml:space="preserve"> </v>
      </c>
    </row>
    <row r="2693" spans="1:5">
      <c r="A2693" s="11" t="s">
        <v>2879</v>
      </c>
      <c r="B2693" s="12" t="s">
        <v>3391</v>
      </c>
      <c r="C2693" s="13"/>
      <c r="D2693" s="12" t="s">
        <v>3392</v>
      </c>
      <c r="E2693" t="str">
        <f t="shared" si="42"/>
        <v xml:space="preserve"> </v>
      </c>
    </row>
    <row r="2694" spans="1:5">
      <c r="A2694" s="7" t="s">
        <v>2880</v>
      </c>
      <c r="B2694" s="8" t="s">
        <v>3393</v>
      </c>
      <c r="C2694" s="9">
        <v>44668</v>
      </c>
      <c r="D2694" s="8" t="s">
        <v>3396</v>
      </c>
      <c r="E2694" t="str">
        <f t="shared" si="42"/>
        <v>Manager Issues</v>
      </c>
    </row>
    <row r="2695" spans="1:5">
      <c r="A2695" s="11" t="s">
        <v>2881</v>
      </c>
      <c r="B2695" s="12" t="s">
        <v>3393</v>
      </c>
      <c r="C2695" s="13">
        <v>44208</v>
      </c>
      <c r="D2695" s="12" t="s">
        <v>3395</v>
      </c>
      <c r="E2695" t="str">
        <f t="shared" si="42"/>
        <v>Work-Life Balance</v>
      </c>
    </row>
    <row r="2696" spans="1:5">
      <c r="A2696" s="7" t="s">
        <v>2882</v>
      </c>
      <c r="B2696" s="8" t="s">
        <v>3391</v>
      </c>
      <c r="C2696" s="9"/>
      <c r="D2696" s="8" t="s">
        <v>3392</v>
      </c>
      <c r="E2696" t="str">
        <f t="shared" si="42"/>
        <v xml:space="preserve"> </v>
      </c>
    </row>
    <row r="2697" spans="1:5">
      <c r="A2697" s="11" t="s">
        <v>2883</v>
      </c>
      <c r="B2697" s="12" t="s">
        <v>3391</v>
      </c>
      <c r="C2697" s="13"/>
      <c r="D2697" s="12" t="s">
        <v>3392</v>
      </c>
      <c r="E2697" t="str">
        <f t="shared" si="42"/>
        <v xml:space="preserve"> </v>
      </c>
    </row>
    <row r="2698" spans="1:5">
      <c r="A2698" s="7" t="s">
        <v>2884</v>
      </c>
      <c r="B2698" s="8" t="s">
        <v>3391</v>
      </c>
      <c r="C2698" s="9"/>
      <c r="D2698" s="8" t="s">
        <v>3392</v>
      </c>
      <c r="E2698" t="str">
        <f t="shared" si="42"/>
        <v xml:space="preserve"> </v>
      </c>
    </row>
    <row r="2699" spans="1:5">
      <c r="A2699" s="11" t="s">
        <v>2885</v>
      </c>
      <c r="B2699" s="12" t="s">
        <v>3393</v>
      </c>
      <c r="C2699" s="13">
        <v>43613</v>
      </c>
      <c r="D2699" s="12" t="s">
        <v>3397</v>
      </c>
      <c r="E2699" t="str">
        <f t="shared" si="42"/>
        <v>Better Pay</v>
      </c>
    </row>
    <row r="2700" spans="1:5">
      <c r="A2700" s="7" t="s">
        <v>2886</v>
      </c>
      <c r="B2700" s="8" t="s">
        <v>3393</v>
      </c>
      <c r="C2700" s="9">
        <v>44086</v>
      </c>
      <c r="D2700" s="8" t="s">
        <v>3396</v>
      </c>
      <c r="E2700" t="str">
        <f t="shared" si="42"/>
        <v>Manager Issues</v>
      </c>
    </row>
    <row r="2701" spans="1:5">
      <c r="A2701" s="11" t="s">
        <v>2887</v>
      </c>
      <c r="B2701" s="12" t="s">
        <v>3393</v>
      </c>
      <c r="C2701" s="13">
        <v>44553</v>
      </c>
      <c r="D2701" s="12" t="s">
        <v>3397</v>
      </c>
      <c r="E2701" t="str">
        <f t="shared" si="42"/>
        <v>Better Pay</v>
      </c>
    </row>
    <row r="2702" spans="1:5">
      <c r="A2702" s="7" t="s">
        <v>2888</v>
      </c>
      <c r="B2702" s="8" t="s">
        <v>3391</v>
      </c>
      <c r="C2702" s="9"/>
      <c r="D2702" s="8" t="s">
        <v>3392</v>
      </c>
      <c r="E2702" t="str">
        <f t="shared" si="42"/>
        <v xml:space="preserve"> </v>
      </c>
    </row>
    <row r="2703" spans="1:5">
      <c r="A2703" s="11" t="s">
        <v>2889</v>
      </c>
      <c r="B2703" s="12" t="s">
        <v>3391</v>
      </c>
      <c r="C2703" s="13"/>
      <c r="D2703" s="12" t="s">
        <v>3392</v>
      </c>
      <c r="E2703" t="str">
        <f t="shared" si="42"/>
        <v xml:space="preserve"> </v>
      </c>
    </row>
    <row r="2704" spans="1:5">
      <c r="A2704" s="7" t="s">
        <v>2890</v>
      </c>
      <c r="B2704" s="8" t="s">
        <v>3393</v>
      </c>
      <c r="C2704" s="9">
        <v>44972</v>
      </c>
      <c r="D2704" s="8" t="s">
        <v>3394</v>
      </c>
      <c r="E2704" t="str">
        <f t="shared" si="42"/>
        <v>Career Stagnation</v>
      </c>
    </row>
    <row r="2705" spans="1:5">
      <c r="A2705" s="11" t="s">
        <v>2891</v>
      </c>
      <c r="B2705" s="12" t="s">
        <v>3391</v>
      </c>
      <c r="C2705" s="13"/>
      <c r="D2705" s="12" t="s">
        <v>3392</v>
      </c>
      <c r="E2705" t="str">
        <f t="shared" si="42"/>
        <v xml:space="preserve"> </v>
      </c>
    </row>
    <row r="2706" spans="1:5">
      <c r="A2706" s="7" t="s">
        <v>2892</v>
      </c>
      <c r="B2706" s="8" t="s">
        <v>3391</v>
      </c>
      <c r="C2706" s="9"/>
      <c r="D2706" s="8" t="s">
        <v>3392</v>
      </c>
      <c r="E2706" t="str">
        <f t="shared" si="42"/>
        <v xml:space="preserve"> </v>
      </c>
    </row>
    <row r="2707" spans="1:5">
      <c r="A2707" s="11" t="s">
        <v>2893</v>
      </c>
      <c r="B2707" s="12" t="s">
        <v>3391</v>
      </c>
      <c r="C2707" s="13"/>
      <c r="D2707" s="12" t="s">
        <v>3392</v>
      </c>
      <c r="E2707" t="str">
        <f t="shared" si="42"/>
        <v xml:space="preserve"> </v>
      </c>
    </row>
    <row r="2708" spans="1:5">
      <c r="A2708" s="7" t="s">
        <v>2894</v>
      </c>
      <c r="B2708" s="8" t="s">
        <v>3391</v>
      </c>
      <c r="C2708" s="9"/>
      <c r="D2708" s="8" t="s">
        <v>3392</v>
      </c>
      <c r="E2708" t="str">
        <f t="shared" si="42"/>
        <v xml:space="preserve"> </v>
      </c>
    </row>
    <row r="2709" spans="1:5">
      <c r="A2709" s="11" t="s">
        <v>2895</v>
      </c>
      <c r="B2709" s="12" t="s">
        <v>3393</v>
      </c>
      <c r="C2709" s="13">
        <v>44280</v>
      </c>
      <c r="D2709" s="12" t="s">
        <v>3397</v>
      </c>
      <c r="E2709" t="str">
        <f t="shared" si="42"/>
        <v>Better Pay</v>
      </c>
    </row>
    <row r="2710" spans="1:5">
      <c r="A2710" s="7" t="s">
        <v>2896</v>
      </c>
      <c r="B2710" s="8" t="s">
        <v>3391</v>
      </c>
      <c r="C2710" s="9"/>
      <c r="D2710" s="8" t="s">
        <v>3392</v>
      </c>
      <c r="E2710" t="str">
        <f t="shared" si="42"/>
        <v xml:space="preserve"> </v>
      </c>
    </row>
    <row r="2711" spans="1:5">
      <c r="A2711" s="11" t="s">
        <v>2897</v>
      </c>
      <c r="B2711" s="12" t="s">
        <v>3391</v>
      </c>
      <c r="C2711" s="13"/>
      <c r="D2711" s="12" t="s">
        <v>3392</v>
      </c>
      <c r="E2711" t="str">
        <f t="shared" si="42"/>
        <v xml:space="preserve"> </v>
      </c>
    </row>
    <row r="2712" spans="1:5">
      <c r="A2712" s="7" t="s">
        <v>2898</v>
      </c>
      <c r="B2712" s="8" t="s">
        <v>3391</v>
      </c>
      <c r="C2712" s="9"/>
      <c r="D2712" s="8" t="s">
        <v>3392</v>
      </c>
      <c r="E2712" t="str">
        <f t="shared" si="42"/>
        <v xml:space="preserve"> </v>
      </c>
    </row>
    <row r="2713" spans="1:5">
      <c r="A2713" s="11" t="s">
        <v>2899</v>
      </c>
      <c r="B2713" s="12" t="s">
        <v>3391</v>
      </c>
      <c r="C2713" s="13"/>
      <c r="D2713" s="12" t="s">
        <v>3392</v>
      </c>
      <c r="E2713" t="str">
        <f t="shared" si="42"/>
        <v xml:space="preserve"> </v>
      </c>
    </row>
    <row r="2714" spans="1:5">
      <c r="A2714" s="7" t="s">
        <v>2900</v>
      </c>
      <c r="B2714" s="8" t="s">
        <v>3393</v>
      </c>
      <c r="C2714" s="9">
        <v>43465</v>
      </c>
      <c r="D2714" s="8" t="s">
        <v>3394</v>
      </c>
      <c r="E2714" t="str">
        <f t="shared" si="42"/>
        <v>Career Stagnation</v>
      </c>
    </row>
    <row r="2715" spans="1:5">
      <c r="A2715" s="11" t="s">
        <v>2901</v>
      </c>
      <c r="B2715" s="12" t="s">
        <v>3391</v>
      </c>
      <c r="C2715" s="13"/>
      <c r="D2715" s="12" t="s">
        <v>3392</v>
      </c>
      <c r="E2715" t="str">
        <f t="shared" si="42"/>
        <v xml:space="preserve"> </v>
      </c>
    </row>
    <row r="2716" spans="1:5">
      <c r="A2716" s="7" t="s">
        <v>2902</v>
      </c>
      <c r="B2716" s="8" t="s">
        <v>3391</v>
      </c>
      <c r="C2716" s="9"/>
      <c r="D2716" s="8" t="s">
        <v>3392</v>
      </c>
      <c r="E2716" t="str">
        <f t="shared" si="42"/>
        <v xml:space="preserve"> </v>
      </c>
    </row>
    <row r="2717" spans="1:5">
      <c r="A2717" s="11" t="s">
        <v>2903</v>
      </c>
      <c r="B2717" s="12" t="s">
        <v>3393</v>
      </c>
      <c r="C2717" s="13">
        <v>44403</v>
      </c>
      <c r="D2717" s="12" t="s">
        <v>3397</v>
      </c>
      <c r="E2717" t="str">
        <f t="shared" si="42"/>
        <v>Better Pay</v>
      </c>
    </row>
    <row r="2718" spans="1:5">
      <c r="A2718" s="7" t="s">
        <v>2904</v>
      </c>
      <c r="B2718" s="8" t="s">
        <v>3391</v>
      </c>
      <c r="C2718" s="9"/>
      <c r="D2718" s="8" t="s">
        <v>3392</v>
      </c>
      <c r="E2718" t="str">
        <f t="shared" si="42"/>
        <v xml:space="preserve"> </v>
      </c>
    </row>
    <row r="2719" spans="1:5">
      <c r="A2719" s="11" t="s">
        <v>2905</v>
      </c>
      <c r="B2719" s="12" t="s">
        <v>3391</v>
      </c>
      <c r="C2719" s="13"/>
      <c r="D2719" s="12" t="s">
        <v>3392</v>
      </c>
      <c r="E2719" t="str">
        <f t="shared" si="42"/>
        <v xml:space="preserve"> </v>
      </c>
    </row>
    <row r="2720" spans="1:5">
      <c r="A2720" s="7" t="s">
        <v>2906</v>
      </c>
      <c r="B2720" s="8" t="s">
        <v>3391</v>
      </c>
      <c r="C2720" s="9"/>
      <c r="D2720" s="8" t="s">
        <v>3392</v>
      </c>
      <c r="E2720" t="str">
        <f t="shared" si="42"/>
        <v xml:space="preserve"> </v>
      </c>
    </row>
    <row r="2721" spans="1:5">
      <c r="A2721" s="11" t="s">
        <v>2907</v>
      </c>
      <c r="B2721" s="12" t="s">
        <v>3391</v>
      </c>
      <c r="C2721" s="13"/>
      <c r="D2721" s="12" t="s">
        <v>3392</v>
      </c>
      <c r="E2721" t="str">
        <f t="shared" si="42"/>
        <v xml:space="preserve"> </v>
      </c>
    </row>
    <row r="2722" spans="1:5">
      <c r="A2722" s="7" t="s">
        <v>2908</v>
      </c>
      <c r="B2722" s="8" t="s">
        <v>3391</v>
      </c>
      <c r="C2722" s="9"/>
      <c r="D2722" s="8" t="s">
        <v>3392</v>
      </c>
      <c r="E2722" t="str">
        <f t="shared" si="42"/>
        <v xml:space="preserve"> </v>
      </c>
    </row>
    <row r="2723" spans="1:5">
      <c r="A2723" s="11" t="s">
        <v>2909</v>
      </c>
      <c r="B2723" s="12" t="s">
        <v>3391</v>
      </c>
      <c r="C2723" s="13"/>
      <c r="D2723" s="12" t="s">
        <v>3392</v>
      </c>
      <c r="E2723" t="str">
        <f t="shared" si="42"/>
        <v xml:space="preserve"> </v>
      </c>
    </row>
    <row r="2724" spans="1:5">
      <c r="A2724" s="7" t="s">
        <v>2910</v>
      </c>
      <c r="B2724" s="8" t="s">
        <v>3391</v>
      </c>
      <c r="C2724" s="9"/>
      <c r="D2724" s="8" t="s">
        <v>3392</v>
      </c>
      <c r="E2724" t="str">
        <f t="shared" si="42"/>
        <v xml:space="preserve"> </v>
      </c>
    </row>
    <row r="2725" spans="1:5">
      <c r="A2725" s="11" t="s">
        <v>2911</v>
      </c>
      <c r="B2725" s="12" t="s">
        <v>3391</v>
      </c>
      <c r="C2725" s="13"/>
      <c r="D2725" s="12" t="s">
        <v>3392</v>
      </c>
      <c r="E2725" t="str">
        <f t="shared" si="42"/>
        <v xml:space="preserve"> </v>
      </c>
    </row>
    <row r="2726" spans="1:5">
      <c r="A2726" s="7" t="s">
        <v>2912</v>
      </c>
      <c r="B2726" s="8" t="s">
        <v>3391</v>
      </c>
      <c r="C2726" s="9"/>
      <c r="D2726" s="8" t="s">
        <v>3392</v>
      </c>
      <c r="E2726" t="str">
        <f t="shared" si="42"/>
        <v xml:space="preserve"> </v>
      </c>
    </row>
    <row r="2727" spans="1:5">
      <c r="A2727" s="11" t="s">
        <v>2913</v>
      </c>
      <c r="B2727" s="12" t="s">
        <v>3391</v>
      </c>
      <c r="C2727" s="13"/>
      <c r="D2727" s="12" t="s">
        <v>3392</v>
      </c>
      <c r="E2727" t="str">
        <f t="shared" si="42"/>
        <v xml:space="preserve"> </v>
      </c>
    </row>
    <row r="2728" spans="1:5">
      <c r="A2728" s="7" t="s">
        <v>2914</v>
      </c>
      <c r="B2728" s="8" t="s">
        <v>3391</v>
      </c>
      <c r="C2728" s="9"/>
      <c r="D2728" s="8" t="s">
        <v>3392</v>
      </c>
      <c r="E2728" t="str">
        <f t="shared" si="42"/>
        <v xml:space="preserve"> </v>
      </c>
    </row>
    <row r="2729" spans="1:5">
      <c r="A2729" s="11" t="s">
        <v>2915</v>
      </c>
      <c r="B2729" s="12" t="s">
        <v>3391</v>
      </c>
      <c r="C2729" s="13"/>
      <c r="D2729" s="12" t="s">
        <v>3392</v>
      </c>
      <c r="E2729" t="str">
        <f t="shared" si="42"/>
        <v xml:space="preserve"> </v>
      </c>
    </row>
    <row r="2730" spans="1:5">
      <c r="A2730" s="7" t="s">
        <v>2916</v>
      </c>
      <c r="B2730" s="8" t="s">
        <v>3391</v>
      </c>
      <c r="C2730" s="9"/>
      <c r="D2730" s="8" t="s">
        <v>3392</v>
      </c>
      <c r="E2730" t="str">
        <f t="shared" si="42"/>
        <v xml:space="preserve"> </v>
      </c>
    </row>
    <row r="2731" spans="1:5">
      <c r="A2731" s="11" t="s">
        <v>2917</v>
      </c>
      <c r="B2731" s="12" t="s">
        <v>3391</v>
      </c>
      <c r="C2731" s="13"/>
      <c r="D2731" s="12" t="s">
        <v>3392</v>
      </c>
      <c r="E2731" t="str">
        <f t="shared" si="42"/>
        <v xml:space="preserve"> </v>
      </c>
    </row>
    <row r="2732" spans="1:5">
      <c r="A2732" s="7" t="s">
        <v>2918</v>
      </c>
      <c r="B2732" s="8" t="s">
        <v>3391</v>
      </c>
      <c r="C2732" s="9"/>
      <c r="D2732" s="8" t="s">
        <v>3392</v>
      </c>
      <c r="E2732" t="str">
        <f t="shared" si="42"/>
        <v xml:space="preserve"> </v>
      </c>
    </row>
    <row r="2733" spans="1:5">
      <c r="A2733" s="11" t="s">
        <v>2919</v>
      </c>
      <c r="B2733" s="12" t="s">
        <v>3391</v>
      </c>
      <c r="C2733" s="13"/>
      <c r="D2733" s="12" t="s">
        <v>3392</v>
      </c>
      <c r="E2733" t="str">
        <f t="shared" si="42"/>
        <v xml:space="preserve"> </v>
      </c>
    </row>
    <row r="2734" spans="1:5">
      <c r="A2734" s="7" t="s">
        <v>2920</v>
      </c>
      <c r="B2734" s="8" t="s">
        <v>3391</v>
      </c>
      <c r="C2734" s="9"/>
      <c r="D2734" s="8" t="s">
        <v>3392</v>
      </c>
      <c r="E2734" t="str">
        <f t="shared" si="42"/>
        <v xml:space="preserve"> </v>
      </c>
    </row>
    <row r="2735" spans="1:5">
      <c r="A2735" s="11" t="s">
        <v>2921</v>
      </c>
      <c r="B2735" s="12" t="s">
        <v>3393</v>
      </c>
      <c r="C2735" s="13">
        <v>43678</v>
      </c>
      <c r="D2735" s="12" t="s">
        <v>3394</v>
      </c>
      <c r="E2735" t="str">
        <f t="shared" si="42"/>
        <v>Career Stagnation</v>
      </c>
    </row>
    <row r="2736" spans="1:5">
      <c r="A2736" s="7" t="s">
        <v>2922</v>
      </c>
      <c r="B2736" s="8" t="s">
        <v>3393</v>
      </c>
      <c r="C2736" s="9">
        <v>45864</v>
      </c>
      <c r="D2736" s="8" t="s">
        <v>3396</v>
      </c>
      <c r="E2736" t="str">
        <f t="shared" si="42"/>
        <v>Manager Issues</v>
      </c>
    </row>
    <row r="2737" spans="1:5">
      <c r="A2737" s="11" t="s">
        <v>2923</v>
      </c>
      <c r="B2737" s="12" t="s">
        <v>3391</v>
      </c>
      <c r="C2737" s="13"/>
      <c r="D2737" s="12" t="s">
        <v>3392</v>
      </c>
      <c r="E2737" t="str">
        <f t="shared" si="42"/>
        <v xml:space="preserve"> </v>
      </c>
    </row>
    <row r="2738" spans="1:5">
      <c r="A2738" s="7" t="s">
        <v>2924</v>
      </c>
      <c r="B2738" s="8" t="s">
        <v>3391</v>
      </c>
      <c r="C2738" s="9"/>
      <c r="D2738" s="8" t="s">
        <v>3392</v>
      </c>
      <c r="E2738" t="str">
        <f t="shared" si="42"/>
        <v xml:space="preserve"> </v>
      </c>
    </row>
    <row r="2739" spans="1:5">
      <c r="A2739" s="11" t="s">
        <v>2925</v>
      </c>
      <c r="B2739" s="12" t="s">
        <v>3391</v>
      </c>
      <c r="C2739" s="13"/>
      <c r="D2739" s="12" t="s">
        <v>3392</v>
      </c>
      <c r="E2739" t="str">
        <f t="shared" si="42"/>
        <v xml:space="preserve"> </v>
      </c>
    </row>
    <row r="2740" spans="1:5">
      <c r="A2740" s="7" t="s">
        <v>2926</v>
      </c>
      <c r="B2740" s="8" t="s">
        <v>3391</v>
      </c>
      <c r="C2740" s="9"/>
      <c r="D2740" s="8" t="s">
        <v>3392</v>
      </c>
      <c r="E2740" t="str">
        <f t="shared" si="42"/>
        <v xml:space="preserve"> </v>
      </c>
    </row>
    <row r="2741" spans="1:5">
      <c r="A2741" s="11" t="s">
        <v>2927</v>
      </c>
      <c r="B2741" s="12" t="s">
        <v>3391</v>
      </c>
      <c r="C2741" s="13"/>
      <c r="D2741" s="12" t="s">
        <v>3392</v>
      </c>
      <c r="E2741" t="str">
        <f t="shared" si="42"/>
        <v xml:space="preserve"> </v>
      </c>
    </row>
    <row r="2742" spans="1:5">
      <c r="A2742" s="7" t="s">
        <v>2928</v>
      </c>
      <c r="B2742" s="8" t="s">
        <v>3391</v>
      </c>
      <c r="C2742" s="9"/>
      <c r="D2742" s="8" t="s">
        <v>3392</v>
      </c>
      <c r="E2742" t="str">
        <f t="shared" si="42"/>
        <v xml:space="preserve"> </v>
      </c>
    </row>
    <row r="2743" spans="1:5">
      <c r="A2743" s="11" t="s">
        <v>2929</v>
      </c>
      <c r="B2743" s="12" t="s">
        <v>3391</v>
      </c>
      <c r="C2743" s="13"/>
      <c r="D2743" s="12" t="s">
        <v>3392</v>
      </c>
      <c r="E2743" t="str">
        <f t="shared" si="42"/>
        <v xml:space="preserve"> </v>
      </c>
    </row>
    <row r="2744" spans="1:5">
      <c r="A2744" s="7" t="s">
        <v>2930</v>
      </c>
      <c r="B2744" s="8" t="s">
        <v>3391</v>
      </c>
      <c r="C2744" s="9"/>
      <c r="D2744" s="8" t="s">
        <v>3392</v>
      </c>
      <c r="E2744" t="str">
        <f t="shared" si="42"/>
        <v xml:space="preserve"> </v>
      </c>
    </row>
    <row r="2745" spans="1:5">
      <c r="A2745" s="11" t="s">
        <v>2931</v>
      </c>
      <c r="B2745" s="12" t="s">
        <v>3393</v>
      </c>
      <c r="C2745" s="13">
        <v>44675</v>
      </c>
      <c r="D2745" s="12" t="s">
        <v>3396</v>
      </c>
      <c r="E2745" t="str">
        <f t="shared" si="42"/>
        <v>Manager Issues</v>
      </c>
    </row>
    <row r="2746" spans="1:5">
      <c r="A2746" s="7" t="s">
        <v>2932</v>
      </c>
      <c r="B2746" s="8" t="s">
        <v>3391</v>
      </c>
      <c r="C2746" s="9"/>
      <c r="D2746" s="8" t="s">
        <v>3392</v>
      </c>
      <c r="E2746" t="str">
        <f t="shared" si="42"/>
        <v xml:space="preserve"> </v>
      </c>
    </row>
    <row r="2747" spans="1:5">
      <c r="A2747" s="11" t="s">
        <v>2933</v>
      </c>
      <c r="B2747" s="12" t="s">
        <v>3391</v>
      </c>
      <c r="C2747" s="13"/>
      <c r="D2747" s="12" t="s">
        <v>3392</v>
      </c>
      <c r="E2747" t="str">
        <f t="shared" si="42"/>
        <v xml:space="preserve"> </v>
      </c>
    </row>
    <row r="2748" spans="1:5">
      <c r="A2748" s="7" t="s">
        <v>2934</v>
      </c>
      <c r="B2748" s="8" t="s">
        <v>3391</v>
      </c>
      <c r="C2748" s="9"/>
      <c r="D2748" s="8" t="s">
        <v>3392</v>
      </c>
      <c r="E2748" t="str">
        <f t="shared" si="42"/>
        <v xml:space="preserve"> </v>
      </c>
    </row>
    <row r="2749" spans="1:5">
      <c r="A2749" s="11" t="s">
        <v>2935</v>
      </c>
      <c r="B2749" s="12" t="s">
        <v>3391</v>
      </c>
      <c r="C2749" s="13"/>
      <c r="D2749" s="12" t="s">
        <v>3392</v>
      </c>
      <c r="E2749" t="str">
        <f t="shared" si="42"/>
        <v xml:space="preserve"> </v>
      </c>
    </row>
    <row r="2750" spans="1:5">
      <c r="A2750" s="7" t="s">
        <v>2936</v>
      </c>
      <c r="B2750" s="8" t="s">
        <v>3391</v>
      </c>
      <c r="C2750" s="9"/>
      <c r="D2750" s="8" t="s">
        <v>3392</v>
      </c>
      <c r="E2750" t="str">
        <f t="shared" si="42"/>
        <v xml:space="preserve"> </v>
      </c>
    </row>
    <row r="2751" spans="1:5">
      <c r="A2751" s="11" t="s">
        <v>2937</v>
      </c>
      <c r="B2751" s="12" t="s">
        <v>3391</v>
      </c>
      <c r="C2751" s="13"/>
      <c r="D2751" s="12" t="s">
        <v>3392</v>
      </c>
      <c r="E2751" t="str">
        <f t="shared" si="42"/>
        <v xml:space="preserve"> </v>
      </c>
    </row>
    <row r="2752" spans="1:5">
      <c r="A2752" s="7" t="s">
        <v>2938</v>
      </c>
      <c r="B2752" s="8" t="s">
        <v>3391</v>
      </c>
      <c r="C2752" s="9"/>
      <c r="D2752" s="8" t="s">
        <v>3392</v>
      </c>
      <c r="E2752" t="str">
        <f t="shared" si="42"/>
        <v xml:space="preserve"> </v>
      </c>
    </row>
    <row r="2753" spans="1:5">
      <c r="A2753" s="11" t="s">
        <v>2939</v>
      </c>
      <c r="B2753" s="12" t="s">
        <v>3391</v>
      </c>
      <c r="C2753" s="13"/>
      <c r="D2753" s="12" t="s">
        <v>3392</v>
      </c>
      <c r="E2753" t="str">
        <f t="shared" si="42"/>
        <v xml:space="preserve"> </v>
      </c>
    </row>
    <row r="2754" spans="1:5">
      <c r="A2754" s="7" t="s">
        <v>2940</v>
      </c>
      <c r="B2754" s="8" t="s">
        <v>3391</v>
      </c>
      <c r="C2754" s="9"/>
      <c r="D2754" s="8" t="s">
        <v>3392</v>
      </c>
      <c r="E2754" t="str">
        <f t="shared" si="42"/>
        <v xml:space="preserve"> </v>
      </c>
    </row>
    <row r="2755" spans="1:5">
      <c r="A2755" s="11" t="s">
        <v>2941</v>
      </c>
      <c r="B2755" s="12" t="s">
        <v>3393</v>
      </c>
      <c r="C2755" s="13">
        <v>44785</v>
      </c>
      <c r="D2755" s="12" t="s">
        <v>3397</v>
      </c>
      <c r="E2755" t="str">
        <f t="shared" ref="E2755:E2818" si="43">IF(B2755="No"," ",IF(AND(B2755="Yes",D2755=" "),"Not Recorded",D2755))</f>
        <v>Better Pay</v>
      </c>
    </row>
    <row r="2756" spans="1:5">
      <c r="A2756" s="7" t="s">
        <v>2942</v>
      </c>
      <c r="B2756" s="8" t="s">
        <v>3393</v>
      </c>
      <c r="C2756" s="9">
        <v>44914</v>
      </c>
      <c r="D2756" s="8" t="s">
        <v>3397</v>
      </c>
      <c r="E2756" t="str">
        <f t="shared" si="43"/>
        <v>Better Pay</v>
      </c>
    </row>
    <row r="2757" spans="1:5">
      <c r="A2757" s="11" t="s">
        <v>2943</v>
      </c>
      <c r="B2757" s="12" t="s">
        <v>3391</v>
      </c>
      <c r="C2757" s="13"/>
      <c r="D2757" s="12" t="s">
        <v>3392</v>
      </c>
      <c r="E2757" t="str">
        <f t="shared" si="43"/>
        <v xml:space="preserve"> </v>
      </c>
    </row>
    <row r="2758" spans="1:5">
      <c r="A2758" s="7" t="s">
        <v>2944</v>
      </c>
      <c r="B2758" s="8" t="s">
        <v>3393</v>
      </c>
      <c r="C2758" s="9">
        <v>45127</v>
      </c>
      <c r="D2758" s="8" t="s">
        <v>3394</v>
      </c>
      <c r="E2758" t="str">
        <f t="shared" si="43"/>
        <v>Career Stagnation</v>
      </c>
    </row>
    <row r="2759" spans="1:5">
      <c r="A2759" s="11" t="s">
        <v>2945</v>
      </c>
      <c r="B2759" s="12" t="s">
        <v>3391</v>
      </c>
      <c r="C2759" s="13"/>
      <c r="D2759" s="12" t="s">
        <v>3392</v>
      </c>
      <c r="E2759" t="str">
        <f t="shared" si="43"/>
        <v xml:space="preserve"> </v>
      </c>
    </row>
    <row r="2760" spans="1:5">
      <c r="A2760" s="7" t="s">
        <v>2946</v>
      </c>
      <c r="B2760" s="8" t="s">
        <v>3393</v>
      </c>
      <c r="C2760" s="9">
        <v>44334</v>
      </c>
      <c r="D2760" s="8" t="s">
        <v>3394</v>
      </c>
      <c r="E2760" t="str">
        <f t="shared" si="43"/>
        <v>Career Stagnation</v>
      </c>
    </row>
    <row r="2761" spans="1:5">
      <c r="A2761" s="11" t="s">
        <v>2947</v>
      </c>
      <c r="B2761" s="12" t="s">
        <v>3391</v>
      </c>
      <c r="C2761" s="13"/>
      <c r="D2761" s="12" t="s">
        <v>3392</v>
      </c>
      <c r="E2761" t="str">
        <f t="shared" si="43"/>
        <v xml:space="preserve"> </v>
      </c>
    </row>
    <row r="2762" spans="1:5">
      <c r="A2762" s="7" t="s">
        <v>2948</v>
      </c>
      <c r="B2762" s="8" t="s">
        <v>3393</v>
      </c>
      <c r="C2762" s="9">
        <v>46220</v>
      </c>
      <c r="D2762" s="8" t="s">
        <v>3396</v>
      </c>
      <c r="E2762" t="str">
        <f t="shared" si="43"/>
        <v>Manager Issues</v>
      </c>
    </row>
    <row r="2763" spans="1:5">
      <c r="A2763" s="11" t="s">
        <v>2949</v>
      </c>
      <c r="B2763" s="12" t="s">
        <v>3391</v>
      </c>
      <c r="C2763" s="13"/>
      <c r="D2763" s="12" t="s">
        <v>3392</v>
      </c>
      <c r="E2763" t="str">
        <f t="shared" si="43"/>
        <v xml:space="preserve"> </v>
      </c>
    </row>
    <row r="2764" spans="1:5">
      <c r="A2764" s="7" t="s">
        <v>2950</v>
      </c>
      <c r="B2764" s="8" t="s">
        <v>3393</v>
      </c>
      <c r="C2764" s="9">
        <v>45762</v>
      </c>
      <c r="D2764" s="8" t="s">
        <v>3395</v>
      </c>
      <c r="E2764" t="str">
        <f t="shared" si="43"/>
        <v>Work-Life Balance</v>
      </c>
    </row>
    <row r="2765" spans="1:5">
      <c r="A2765" s="11" t="s">
        <v>2951</v>
      </c>
      <c r="B2765" s="12" t="s">
        <v>3391</v>
      </c>
      <c r="C2765" s="13"/>
      <c r="D2765" s="12" t="s">
        <v>3392</v>
      </c>
      <c r="E2765" t="str">
        <f t="shared" si="43"/>
        <v xml:space="preserve"> </v>
      </c>
    </row>
    <row r="2766" spans="1:5">
      <c r="A2766" s="7" t="s">
        <v>2952</v>
      </c>
      <c r="B2766" s="8" t="s">
        <v>3391</v>
      </c>
      <c r="C2766" s="9"/>
      <c r="D2766" s="8" t="s">
        <v>3392</v>
      </c>
      <c r="E2766" t="str">
        <f t="shared" si="43"/>
        <v xml:space="preserve"> </v>
      </c>
    </row>
    <row r="2767" spans="1:5">
      <c r="A2767" s="11" t="s">
        <v>2953</v>
      </c>
      <c r="B2767" s="12" t="s">
        <v>3391</v>
      </c>
      <c r="C2767" s="13"/>
      <c r="D2767" s="12" t="s">
        <v>3392</v>
      </c>
      <c r="E2767" t="str">
        <f t="shared" si="43"/>
        <v xml:space="preserve"> </v>
      </c>
    </row>
    <row r="2768" spans="1:5">
      <c r="A2768" s="7" t="s">
        <v>2954</v>
      </c>
      <c r="B2768" s="8" t="s">
        <v>3391</v>
      </c>
      <c r="C2768" s="9"/>
      <c r="D2768" s="8" t="s">
        <v>3392</v>
      </c>
      <c r="E2768" t="str">
        <f t="shared" si="43"/>
        <v xml:space="preserve"> </v>
      </c>
    </row>
    <row r="2769" spans="1:5">
      <c r="A2769" s="11" t="s">
        <v>2955</v>
      </c>
      <c r="B2769" s="12" t="s">
        <v>3391</v>
      </c>
      <c r="C2769" s="13"/>
      <c r="D2769" s="12" t="s">
        <v>3392</v>
      </c>
      <c r="E2769" t="str">
        <f t="shared" si="43"/>
        <v xml:space="preserve"> </v>
      </c>
    </row>
    <row r="2770" spans="1:5">
      <c r="A2770" s="7" t="s">
        <v>2956</v>
      </c>
      <c r="B2770" s="8" t="s">
        <v>3393</v>
      </c>
      <c r="C2770" s="9">
        <v>45397</v>
      </c>
      <c r="D2770" s="8" t="s">
        <v>3397</v>
      </c>
      <c r="E2770" t="str">
        <f t="shared" si="43"/>
        <v>Better Pay</v>
      </c>
    </row>
    <row r="2771" spans="1:5">
      <c r="A2771" s="11" t="s">
        <v>2957</v>
      </c>
      <c r="B2771" s="12" t="s">
        <v>3391</v>
      </c>
      <c r="C2771" s="13"/>
      <c r="D2771" s="12" t="s">
        <v>3392</v>
      </c>
      <c r="E2771" t="str">
        <f t="shared" si="43"/>
        <v xml:space="preserve"> </v>
      </c>
    </row>
    <row r="2772" spans="1:5">
      <c r="A2772" s="7" t="s">
        <v>2958</v>
      </c>
      <c r="B2772" s="8" t="s">
        <v>3391</v>
      </c>
      <c r="C2772" s="9"/>
      <c r="D2772" s="8" t="s">
        <v>3392</v>
      </c>
      <c r="E2772" t="str">
        <f t="shared" si="43"/>
        <v xml:space="preserve"> </v>
      </c>
    </row>
    <row r="2773" spans="1:5">
      <c r="A2773" s="11" t="s">
        <v>2959</v>
      </c>
      <c r="B2773" s="12" t="s">
        <v>3391</v>
      </c>
      <c r="C2773" s="13"/>
      <c r="D2773" s="12" t="s">
        <v>3392</v>
      </c>
      <c r="E2773" t="str">
        <f t="shared" si="43"/>
        <v xml:space="preserve"> </v>
      </c>
    </row>
    <row r="2774" spans="1:5">
      <c r="A2774" s="7" t="s">
        <v>2960</v>
      </c>
      <c r="B2774" s="8" t="s">
        <v>3393</v>
      </c>
      <c r="C2774" s="9">
        <v>46701</v>
      </c>
      <c r="D2774" s="8" t="s">
        <v>3395</v>
      </c>
      <c r="E2774" t="str">
        <f t="shared" si="43"/>
        <v>Work-Life Balance</v>
      </c>
    </row>
    <row r="2775" spans="1:5">
      <c r="A2775" s="11" t="s">
        <v>2961</v>
      </c>
      <c r="B2775" s="12" t="s">
        <v>3391</v>
      </c>
      <c r="C2775" s="13"/>
      <c r="D2775" s="12" t="s">
        <v>3392</v>
      </c>
      <c r="E2775" t="str">
        <f t="shared" si="43"/>
        <v xml:space="preserve"> </v>
      </c>
    </row>
    <row r="2776" spans="1:5">
      <c r="A2776" s="7" t="s">
        <v>2962</v>
      </c>
      <c r="B2776" s="8" t="s">
        <v>3391</v>
      </c>
      <c r="C2776" s="9"/>
      <c r="D2776" s="8" t="s">
        <v>3392</v>
      </c>
      <c r="E2776" t="str">
        <f t="shared" si="43"/>
        <v xml:space="preserve"> </v>
      </c>
    </row>
    <row r="2777" spans="1:5">
      <c r="A2777" s="11" t="s">
        <v>2963</v>
      </c>
      <c r="B2777" s="12" t="s">
        <v>3391</v>
      </c>
      <c r="C2777" s="13"/>
      <c r="D2777" s="12" t="s">
        <v>3392</v>
      </c>
      <c r="E2777" t="str">
        <f t="shared" si="43"/>
        <v xml:space="preserve"> </v>
      </c>
    </row>
    <row r="2778" spans="1:5">
      <c r="A2778" s="7" t="s">
        <v>2964</v>
      </c>
      <c r="B2778" s="8" t="s">
        <v>3393</v>
      </c>
      <c r="C2778" s="9">
        <v>44356</v>
      </c>
      <c r="D2778" s="8" t="s">
        <v>3397</v>
      </c>
      <c r="E2778" t="str">
        <f t="shared" si="43"/>
        <v>Better Pay</v>
      </c>
    </row>
    <row r="2779" spans="1:5">
      <c r="A2779" s="11" t="s">
        <v>2965</v>
      </c>
      <c r="B2779" s="12" t="s">
        <v>3391</v>
      </c>
      <c r="C2779" s="13"/>
      <c r="D2779" s="12" t="s">
        <v>3392</v>
      </c>
      <c r="E2779" t="str">
        <f t="shared" si="43"/>
        <v xml:space="preserve"> </v>
      </c>
    </row>
    <row r="2780" spans="1:5">
      <c r="A2780" s="7" t="s">
        <v>2966</v>
      </c>
      <c r="B2780" s="8" t="s">
        <v>3391</v>
      </c>
      <c r="C2780" s="9"/>
      <c r="D2780" s="8" t="s">
        <v>3392</v>
      </c>
      <c r="E2780" t="str">
        <f t="shared" si="43"/>
        <v xml:space="preserve"> </v>
      </c>
    </row>
    <row r="2781" spans="1:5">
      <c r="A2781" s="11" t="s">
        <v>2967</v>
      </c>
      <c r="B2781" s="12" t="s">
        <v>3391</v>
      </c>
      <c r="C2781" s="13"/>
      <c r="D2781" s="12" t="s">
        <v>3392</v>
      </c>
      <c r="E2781" t="str">
        <f t="shared" si="43"/>
        <v xml:space="preserve"> </v>
      </c>
    </row>
    <row r="2782" spans="1:5">
      <c r="A2782" s="7" t="s">
        <v>2968</v>
      </c>
      <c r="B2782" s="8" t="s">
        <v>3391</v>
      </c>
      <c r="C2782" s="9"/>
      <c r="D2782" s="8" t="s">
        <v>3392</v>
      </c>
      <c r="E2782" t="str">
        <f t="shared" si="43"/>
        <v xml:space="preserve"> </v>
      </c>
    </row>
    <row r="2783" spans="1:5">
      <c r="A2783" s="11" t="s">
        <v>2969</v>
      </c>
      <c r="B2783" s="12" t="s">
        <v>3391</v>
      </c>
      <c r="C2783" s="13"/>
      <c r="D2783" s="12" t="s">
        <v>3392</v>
      </c>
      <c r="E2783" t="str">
        <f t="shared" si="43"/>
        <v xml:space="preserve"> </v>
      </c>
    </row>
    <row r="2784" spans="1:5">
      <c r="A2784" s="7" t="s">
        <v>2970</v>
      </c>
      <c r="B2784" s="8" t="s">
        <v>3391</v>
      </c>
      <c r="C2784" s="9"/>
      <c r="D2784" s="8" t="s">
        <v>3392</v>
      </c>
      <c r="E2784" t="str">
        <f t="shared" si="43"/>
        <v xml:space="preserve"> </v>
      </c>
    </row>
    <row r="2785" spans="1:5">
      <c r="A2785" s="11" t="s">
        <v>2971</v>
      </c>
      <c r="B2785" s="12" t="s">
        <v>3391</v>
      </c>
      <c r="C2785" s="13"/>
      <c r="D2785" s="12" t="s">
        <v>3392</v>
      </c>
      <c r="E2785" t="str">
        <f t="shared" si="43"/>
        <v xml:space="preserve"> </v>
      </c>
    </row>
    <row r="2786" spans="1:5">
      <c r="A2786" s="7" t="s">
        <v>2972</v>
      </c>
      <c r="B2786" s="8" t="s">
        <v>3391</v>
      </c>
      <c r="C2786" s="9"/>
      <c r="D2786" s="8" t="s">
        <v>3392</v>
      </c>
      <c r="E2786" t="str">
        <f t="shared" si="43"/>
        <v xml:space="preserve"> </v>
      </c>
    </row>
    <row r="2787" spans="1:5">
      <c r="A2787" s="11" t="s">
        <v>2973</v>
      </c>
      <c r="B2787" s="12" t="s">
        <v>3391</v>
      </c>
      <c r="C2787" s="13"/>
      <c r="D2787" s="12" t="s">
        <v>3392</v>
      </c>
      <c r="E2787" t="str">
        <f t="shared" si="43"/>
        <v xml:space="preserve"> </v>
      </c>
    </row>
    <row r="2788" spans="1:5">
      <c r="A2788" s="7" t="s">
        <v>2974</v>
      </c>
      <c r="B2788" s="8" t="s">
        <v>3391</v>
      </c>
      <c r="C2788" s="9"/>
      <c r="D2788" s="8" t="s">
        <v>3392</v>
      </c>
      <c r="E2788" t="str">
        <f t="shared" si="43"/>
        <v xml:space="preserve"> </v>
      </c>
    </row>
    <row r="2789" spans="1:5">
      <c r="A2789" s="11" t="s">
        <v>2975</v>
      </c>
      <c r="B2789" s="12" t="s">
        <v>3391</v>
      </c>
      <c r="C2789" s="13"/>
      <c r="D2789" s="12" t="s">
        <v>3392</v>
      </c>
      <c r="E2789" t="str">
        <f t="shared" si="43"/>
        <v xml:space="preserve"> </v>
      </c>
    </row>
    <row r="2790" spans="1:5">
      <c r="A2790" s="7" t="s">
        <v>2976</v>
      </c>
      <c r="B2790" s="8" t="s">
        <v>3391</v>
      </c>
      <c r="C2790" s="9"/>
      <c r="D2790" s="8" t="s">
        <v>3392</v>
      </c>
      <c r="E2790" t="str">
        <f t="shared" si="43"/>
        <v xml:space="preserve"> </v>
      </c>
    </row>
    <row r="2791" spans="1:5">
      <c r="A2791" s="11" t="s">
        <v>2977</v>
      </c>
      <c r="B2791" s="12" t="s">
        <v>3391</v>
      </c>
      <c r="C2791" s="13"/>
      <c r="D2791" s="12" t="s">
        <v>3392</v>
      </c>
      <c r="E2791" t="str">
        <f t="shared" si="43"/>
        <v xml:space="preserve"> </v>
      </c>
    </row>
    <row r="2792" spans="1:5">
      <c r="A2792" s="7" t="s">
        <v>2978</v>
      </c>
      <c r="B2792" s="8" t="s">
        <v>3391</v>
      </c>
      <c r="C2792" s="9"/>
      <c r="D2792" s="8" t="s">
        <v>3392</v>
      </c>
      <c r="E2792" t="str">
        <f t="shared" si="43"/>
        <v xml:space="preserve"> </v>
      </c>
    </row>
    <row r="2793" spans="1:5">
      <c r="A2793" s="11" t="s">
        <v>2979</v>
      </c>
      <c r="B2793" s="12" t="s">
        <v>3393</v>
      </c>
      <c r="C2793" s="13">
        <v>45718</v>
      </c>
      <c r="D2793" s="12" t="s">
        <v>3397</v>
      </c>
      <c r="E2793" t="str">
        <f t="shared" si="43"/>
        <v>Better Pay</v>
      </c>
    </row>
    <row r="2794" spans="1:5">
      <c r="A2794" s="7" t="s">
        <v>2980</v>
      </c>
      <c r="B2794" s="8" t="s">
        <v>3391</v>
      </c>
      <c r="C2794" s="9"/>
      <c r="D2794" s="8" t="s">
        <v>3392</v>
      </c>
      <c r="E2794" t="str">
        <f t="shared" si="43"/>
        <v xml:space="preserve"> </v>
      </c>
    </row>
    <row r="2795" spans="1:5">
      <c r="A2795" s="11" t="s">
        <v>2981</v>
      </c>
      <c r="B2795" s="12" t="s">
        <v>3391</v>
      </c>
      <c r="C2795" s="13"/>
      <c r="D2795" s="12" t="s">
        <v>3392</v>
      </c>
      <c r="E2795" t="str">
        <f t="shared" si="43"/>
        <v xml:space="preserve"> </v>
      </c>
    </row>
    <row r="2796" spans="1:5">
      <c r="A2796" s="7" t="s">
        <v>2982</v>
      </c>
      <c r="B2796" s="8" t="s">
        <v>3391</v>
      </c>
      <c r="C2796" s="9"/>
      <c r="D2796" s="8" t="s">
        <v>3392</v>
      </c>
      <c r="E2796" t="str">
        <f t="shared" si="43"/>
        <v xml:space="preserve"> </v>
      </c>
    </row>
    <row r="2797" spans="1:5">
      <c r="A2797" s="11" t="s">
        <v>2983</v>
      </c>
      <c r="B2797" s="12" t="s">
        <v>3391</v>
      </c>
      <c r="C2797" s="13"/>
      <c r="D2797" s="12" t="s">
        <v>3392</v>
      </c>
      <c r="E2797" t="str">
        <f t="shared" si="43"/>
        <v xml:space="preserve"> </v>
      </c>
    </row>
    <row r="2798" spans="1:5">
      <c r="A2798" s="7" t="s">
        <v>2984</v>
      </c>
      <c r="B2798" s="8" t="s">
        <v>3391</v>
      </c>
      <c r="C2798" s="9"/>
      <c r="D2798" s="8" t="s">
        <v>3392</v>
      </c>
      <c r="E2798" t="str">
        <f t="shared" si="43"/>
        <v xml:space="preserve"> </v>
      </c>
    </row>
    <row r="2799" spans="1:5">
      <c r="A2799" s="11" t="s">
        <v>2985</v>
      </c>
      <c r="B2799" s="12" t="s">
        <v>3391</v>
      </c>
      <c r="C2799" s="13"/>
      <c r="D2799" s="12" t="s">
        <v>3392</v>
      </c>
      <c r="E2799" t="str">
        <f t="shared" si="43"/>
        <v xml:space="preserve"> </v>
      </c>
    </row>
    <row r="2800" spans="1:5">
      <c r="A2800" s="7" t="s">
        <v>2986</v>
      </c>
      <c r="B2800" s="8" t="s">
        <v>3391</v>
      </c>
      <c r="C2800" s="9"/>
      <c r="D2800" s="8" t="s">
        <v>3392</v>
      </c>
      <c r="E2800" t="str">
        <f t="shared" si="43"/>
        <v xml:space="preserve"> </v>
      </c>
    </row>
    <row r="2801" spans="1:5">
      <c r="A2801" s="11" t="s">
        <v>2987</v>
      </c>
      <c r="B2801" s="12" t="s">
        <v>3391</v>
      </c>
      <c r="C2801" s="13"/>
      <c r="D2801" s="12" t="s">
        <v>3392</v>
      </c>
      <c r="E2801" t="str">
        <f t="shared" si="43"/>
        <v xml:space="preserve"> </v>
      </c>
    </row>
    <row r="2802" spans="1:5">
      <c r="A2802" s="7" t="s">
        <v>2988</v>
      </c>
      <c r="B2802" s="8" t="s">
        <v>3391</v>
      </c>
      <c r="C2802" s="9"/>
      <c r="D2802" s="8" t="s">
        <v>3392</v>
      </c>
      <c r="E2802" t="str">
        <f t="shared" si="43"/>
        <v xml:space="preserve"> </v>
      </c>
    </row>
    <row r="2803" spans="1:5">
      <c r="A2803" s="11" t="s">
        <v>2989</v>
      </c>
      <c r="B2803" s="12" t="s">
        <v>3391</v>
      </c>
      <c r="C2803" s="13"/>
      <c r="D2803" s="12" t="s">
        <v>3392</v>
      </c>
      <c r="E2803" t="str">
        <f t="shared" si="43"/>
        <v xml:space="preserve"> </v>
      </c>
    </row>
    <row r="2804" spans="1:5">
      <c r="A2804" s="7" t="s">
        <v>2990</v>
      </c>
      <c r="B2804" s="8" t="s">
        <v>3391</v>
      </c>
      <c r="C2804" s="9"/>
      <c r="D2804" s="8" t="s">
        <v>3392</v>
      </c>
      <c r="E2804" t="str">
        <f t="shared" si="43"/>
        <v xml:space="preserve"> </v>
      </c>
    </row>
    <row r="2805" spans="1:5">
      <c r="A2805" s="11" t="s">
        <v>2991</v>
      </c>
      <c r="B2805" s="12" t="s">
        <v>3393</v>
      </c>
      <c r="C2805" s="13">
        <v>45098</v>
      </c>
      <c r="D2805" s="12" t="s">
        <v>3397</v>
      </c>
      <c r="E2805" t="str">
        <f t="shared" si="43"/>
        <v>Better Pay</v>
      </c>
    </row>
    <row r="2806" spans="1:5">
      <c r="A2806" s="7" t="s">
        <v>2992</v>
      </c>
      <c r="B2806" s="8" t="s">
        <v>3391</v>
      </c>
      <c r="C2806" s="9"/>
      <c r="D2806" s="8" t="s">
        <v>3392</v>
      </c>
      <c r="E2806" t="str">
        <f t="shared" si="43"/>
        <v xml:space="preserve"> </v>
      </c>
    </row>
    <row r="2807" spans="1:5">
      <c r="A2807" s="11" t="s">
        <v>2993</v>
      </c>
      <c r="B2807" s="12" t="s">
        <v>3391</v>
      </c>
      <c r="C2807" s="13"/>
      <c r="D2807" s="12" t="s">
        <v>3392</v>
      </c>
      <c r="E2807" t="str">
        <f t="shared" si="43"/>
        <v xml:space="preserve"> </v>
      </c>
    </row>
    <row r="2808" spans="1:5">
      <c r="A2808" s="7" t="s">
        <v>2994</v>
      </c>
      <c r="B2808" s="8" t="s">
        <v>3391</v>
      </c>
      <c r="C2808" s="9"/>
      <c r="D2808" s="8" t="s">
        <v>3392</v>
      </c>
      <c r="E2808" t="str">
        <f t="shared" si="43"/>
        <v xml:space="preserve"> </v>
      </c>
    </row>
    <row r="2809" spans="1:5">
      <c r="A2809" s="11" t="s">
        <v>2995</v>
      </c>
      <c r="B2809" s="12" t="s">
        <v>3391</v>
      </c>
      <c r="C2809" s="13"/>
      <c r="D2809" s="12" t="s">
        <v>3392</v>
      </c>
      <c r="E2809" t="str">
        <f t="shared" si="43"/>
        <v xml:space="preserve"> </v>
      </c>
    </row>
    <row r="2810" spans="1:5">
      <c r="A2810" s="7" t="s">
        <v>2996</v>
      </c>
      <c r="B2810" s="8" t="s">
        <v>3391</v>
      </c>
      <c r="C2810" s="9"/>
      <c r="D2810" s="8" t="s">
        <v>3392</v>
      </c>
      <c r="E2810" t="str">
        <f t="shared" si="43"/>
        <v xml:space="preserve"> </v>
      </c>
    </row>
    <row r="2811" spans="1:5">
      <c r="A2811" s="11" t="s">
        <v>2997</v>
      </c>
      <c r="B2811" s="12" t="s">
        <v>3393</v>
      </c>
      <c r="C2811" s="13">
        <v>45972</v>
      </c>
      <c r="D2811" s="12" t="s">
        <v>3397</v>
      </c>
      <c r="E2811" t="str">
        <f t="shared" si="43"/>
        <v>Better Pay</v>
      </c>
    </row>
    <row r="2812" spans="1:5">
      <c r="A2812" s="7" t="s">
        <v>2998</v>
      </c>
      <c r="B2812" s="8" t="s">
        <v>3391</v>
      </c>
      <c r="C2812" s="9"/>
      <c r="D2812" s="8" t="s">
        <v>3392</v>
      </c>
      <c r="E2812" t="str">
        <f t="shared" si="43"/>
        <v xml:space="preserve"> </v>
      </c>
    </row>
    <row r="2813" spans="1:5">
      <c r="A2813" s="11" t="s">
        <v>2999</v>
      </c>
      <c r="B2813" s="12" t="s">
        <v>3393</v>
      </c>
      <c r="C2813" s="13">
        <v>44966</v>
      </c>
      <c r="D2813" s="12" t="s">
        <v>3396</v>
      </c>
      <c r="E2813" t="str">
        <f t="shared" si="43"/>
        <v>Manager Issues</v>
      </c>
    </row>
    <row r="2814" spans="1:5">
      <c r="A2814" s="7" t="s">
        <v>3000</v>
      </c>
      <c r="B2814" s="8" t="s">
        <v>3391</v>
      </c>
      <c r="C2814" s="9"/>
      <c r="D2814" s="8" t="s">
        <v>3392</v>
      </c>
      <c r="E2814" t="str">
        <f t="shared" si="43"/>
        <v xml:space="preserve"> </v>
      </c>
    </row>
    <row r="2815" spans="1:5">
      <c r="A2815" s="11" t="s">
        <v>3001</v>
      </c>
      <c r="B2815" s="12" t="s">
        <v>3391</v>
      </c>
      <c r="C2815" s="13"/>
      <c r="D2815" s="12" t="s">
        <v>3392</v>
      </c>
      <c r="E2815" t="str">
        <f t="shared" si="43"/>
        <v xml:space="preserve"> </v>
      </c>
    </row>
    <row r="2816" spans="1:5">
      <c r="A2816" s="7" t="s">
        <v>3002</v>
      </c>
      <c r="B2816" s="8" t="s">
        <v>3391</v>
      </c>
      <c r="C2816" s="9"/>
      <c r="D2816" s="8" t="s">
        <v>3392</v>
      </c>
      <c r="E2816" t="str">
        <f t="shared" si="43"/>
        <v xml:space="preserve"> </v>
      </c>
    </row>
    <row r="2817" spans="1:5">
      <c r="A2817" s="11" t="s">
        <v>3003</v>
      </c>
      <c r="B2817" s="12" t="s">
        <v>3391</v>
      </c>
      <c r="C2817" s="13"/>
      <c r="D2817" s="12" t="s">
        <v>3392</v>
      </c>
      <c r="E2817" t="str">
        <f t="shared" si="43"/>
        <v xml:space="preserve"> </v>
      </c>
    </row>
    <row r="2818" spans="1:5">
      <c r="A2818" s="7" t="s">
        <v>3004</v>
      </c>
      <c r="B2818" s="8" t="s">
        <v>3391</v>
      </c>
      <c r="C2818" s="9"/>
      <c r="D2818" s="8" t="s">
        <v>3392</v>
      </c>
      <c r="E2818" t="str">
        <f t="shared" si="43"/>
        <v xml:space="preserve"> </v>
      </c>
    </row>
    <row r="2819" spans="1:5">
      <c r="A2819" s="11" t="s">
        <v>3005</v>
      </c>
      <c r="B2819" s="12" t="s">
        <v>3393</v>
      </c>
      <c r="C2819" s="13">
        <v>45840</v>
      </c>
      <c r="D2819" s="12" t="s">
        <v>3395</v>
      </c>
      <c r="E2819" t="str">
        <f t="shared" ref="E2819:E2882" si="44">IF(B2819="No"," ",IF(AND(B2819="Yes",D2819=" "),"Not Recorded",D2819))</f>
        <v>Work-Life Balance</v>
      </c>
    </row>
    <row r="2820" spans="1:5">
      <c r="A2820" s="7" t="s">
        <v>3006</v>
      </c>
      <c r="B2820" s="8" t="s">
        <v>3391</v>
      </c>
      <c r="C2820" s="9"/>
      <c r="D2820" s="8" t="s">
        <v>3392</v>
      </c>
      <c r="E2820" t="str">
        <f t="shared" si="44"/>
        <v xml:space="preserve"> </v>
      </c>
    </row>
    <row r="2821" spans="1:5">
      <c r="A2821" s="11" t="s">
        <v>3007</v>
      </c>
      <c r="B2821" s="12" t="s">
        <v>3391</v>
      </c>
      <c r="C2821" s="13"/>
      <c r="D2821" s="12" t="s">
        <v>3392</v>
      </c>
      <c r="E2821" t="str">
        <f t="shared" si="44"/>
        <v xml:space="preserve"> </v>
      </c>
    </row>
    <row r="2822" spans="1:5">
      <c r="A2822" s="7" t="s">
        <v>3008</v>
      </c>
      <c r="B2822" s="8" t="s">
        <v>3391</v>
      </c>
      <c r="C2822" s="9"/>
      <c r="D2822" s="8" t="s">
        <v>3392</v>
      </c>
      <c r="E2822" t="str">
        <f t="shared" si="44"/>
        <v xml:space="preserve"> </v>
      </c>
    </row>
    <row r="2823" spans="1:5">
      <c r="A2823" s="11" t="s">
        <v>3009</v>
      </c>
      <c r="B2823" s="12" t="s">
        <v>3391</v>
      </c>
      <c r="C2823" s="13"/>
      <c r="D2823" s="12" t="s">
        <v>3392</v>
      </c>
      <c r="E2823" t="str">
        <f t="shared" si="44"/>
        <v xml:space="preserve"> </v>
      </c>
    </row>
    <row r="2824" spans="1:5">
      <c r="A2824" s="7" t="s">
        <v>3010</v>
      </c>
      <c r="B2824" s="8" t="s">
        <v>3391</v>
      </c>
      <c r="C2824" s="9"/>
      <c r="D2824" s="8" t="s">
        <v>3392</v>
      </c>
      <c r="E2824" t="str">
        <f t="shared" si="44"/>
        <v xml:space="preserve"> </v>
      </c>
    </row>
    <row r="2825" spans="1:5">
      <c r="A2825" s="11" t="s">
        <v>3011</v>
      </c>
      <c r="B2825" s="12" t="s">
        <v>3393</v>
      </c>
      <c r="C2825" s="13">
        <v>44887</v>
      </c>
      <c r="D2825" s="12" t="s">
        <v>3395</v>
      </c>
      <c r="E2825" t="str">
        <f t="shared" si="44"/>
        <v>Work-Life Balance</v>
      </c>
    </row>
    <row r="2826" spans="1:5">
      <c r="A2826" s="7" t="s">
        <v>3012</v>
      </c>
      <c r="B2826" s="8" t="s">
        <v>3391</v>
      </c>
      <c r="C2826" s="9"/>
      <c r="D2826" s="8" t="s">
        <v>3392</v>
      </c>
      <c r="E2826" t="str">
        <f t="shared" si="44"/>
        <v xml:space="preserve"> </v>
      </c>
    </row>
    <row r="2827" spans="1:5">
      <c r="A2827" s="11" t="s">
        <v>3013</v>
      </c>
      <c r="B2827" s="12" t="s">
        <v>3391</v>
      </c>
      <c r="C2827" s="13"/>
      <c r="D2827" s="12" t="s">
        <v>3392</v>
      </c>
      <c r="E2827" t="str">
        <f t="shared" si="44"/>
        <v xml:space="preserve"> </v>
      </c>
    </row>
    <row r="2828" spans="1:5">
      <c r="A2828" s="7" t="s">
        <v>3014</v>
      </c>
      <c r="B2828" s="8" t="s">
        <v>3393</v>
      </c>
      <c r="C2828" s="9">
        <v>44422</v>
      </c>
      <c r="D2828" s="8" t="s">
        <v>3396</v>
      </c>
      <c r="E2828" t="str">
        <f t="shared" si="44"/>
        <v>Manager Issues</v>
      </c>
    </row>
    <row r="2829" spans="1:5">
      <c r="A2829" s="11" t="s">
        <v>3015</v>
      </c>
      <c r="B2829" s="12" t="s">
        <v>3393</v>
      </c>
      <c r="C2829" s="13">
        <v>46464</v>
      </c>
      <c r="D2829" s="12" t="s">
        <v>3397</v>
      </c>
      <c r="E2829" t="str">
        <f t="shared" si="44"/>
        <v>Better Pay</v>
      </c>
    </row>
    <row r="2830" spans="1:5">
      <c r="A2830" s="7" t="s">
        <v>3016</v>
      </c>
      <c r="B2830" s="8" t="s">
        <v>3391</v>
      </c>
      <c r="C2830" s="9"/>
      <c r="D2830" s="8" t="s">
        <v>3392</v>
      </c>
      <c r="E2830" t="str">
        <f t="shared" si="44"/>
        <v xml:space="preserve"> </v>
      </c>
    </row>
    <row r="2831" spans="1:5">
      <c r="A2831" s="11" t="s">
        <v>3017</v>
      </c>
      <c r="B2831" s="12" t="s">
        <v>3391</v>
      </c>
      <c r="C2831" s="13"/>
      <c r="D2831" s="12" t="s">
        <v>3392</v>
      </c>
      <c r="E2831" t="str">
        <f t="shared" si="44"/>
        <v xml:space="preserve"> </v>
      </c>
    </row>
    <row r="2832" spans="1:5">
      <c r="A2832" s="7" t="s">
        <v>3018</v>
      </c>
      <c r="B2832" s="8" t="s">
        <v>3391</v>
      </c>
      <c r="C2832" s="9"/>
      <c r="D2832" s="8" t="s">
        <v>3392</v>
      </c>
      <c r="E2832" t="str">
        <f t="shared" si="44"/>
        <v xml:space="preserve"> </v>
      </c>
    </row>
    <row r="2833" spans="1:5">
      <c r="A2833" s="11" t="s">
        <v>3019</v>
      </c>
      <c r="B2833" s="12" t="s">
        <v>3391</v>
      </c>
      <c r="C2833" s="13"/>
      <c r="D2833" s="12" t="s">
        <v>3392</v>
      </c>
      <c r="E2833" t="str">
        <f t="shared" si="44"/>
        <v xml:space="preserve"> </v>
      </c>
    </row>
    <row r="2834" spans="1:5">
      <c r="A2834" s="7" t="s">
        <v>3020</v>
      </c>
      <c r="B2834" s="8" t="s">
        <v>3391</v>
      </c>
      <c r="C2834" s="9"/>
      <c r="D2834" s="8" t="s">
        <v>3392</v>
      </c>
      <c r="E2834" t="str">
        <f t="shared" si="44"/>
        <v xml:space="preserve"> </v>
      </c>
    </row>
    <row r="2835" spans="1:5">
      <c r="A2835" s="11" t="s">
        <v>3021</v>
      </c>
      <c r="B2835" s="12" t="s">
        <v>3393</v>
      </c>
      <c r="C2835" s="13">
        <v>44742</v>
      </c>
      <c r="D2835" s="12" t="s">
        <v>3394</v>
      </c>
      <c r="E2835" t="str">
        <f t="shared" si="44"/>
        <v>Career Stagnation</v>
      </c>
    </row>
    <row r="2836" spans="1:5">
      <c r="A2836" s="7" t="s">
        <v>3022</v>
      </c>
      <c r="B2836" s="8" t="s">
        <v>3391</v>
      </c>
      <c r="C2836" s="9"/>
      <c r="D2836" s="8" t="s">
        <v>3392</v>
      </c>
      <c r="E2836" t="str">
        <f t="shared" si="44"/>
        <v xml:space="preserve"> </v>
      </c>
    </row>
    <row r="2837" spans="1:5">
      <c r="A2837" s="11" t="s">
        <v>3023</v>
      </c>
      <c r="B2837" s="12" t="s">
        <v>3393</v>
      </c>
      <c r="C2837" s="13">
        <v>44351</v>
      </c>
      <c r="D2837" s="12" t="s">
        <v>3396</v>
      </c>
      <c r="E2837" t="str">
        <f t="shared" si="44"/>
        <v>Manager Issues</v>
      </c>
    </row>
    <row r="2838" spans="1:5">
      <c r="A2838" s="7" t="s">
        <v>3024</v>
      </c>
      <c r="B2838" s="8" t="s">
        <v>3393</v>
      </c>
      <c r="C2838" s="9">
        <v>45786</v>
      </c>
      <c r="D2838" s="8" t="s">
        <v>3396</v>
      </c>
      <c r="E2838" t="str">
        <f t="shared" si="44"/>
        <v>Manager Issues</v>
      </c>
    </row>
    <row r="2839" spans="1:5">
      <c r="A2839" s="11" t="s">
        <v>3025</v>
      </c>
      <c r="B2839" s="12" t="s">
        <v>3391</v>
      </c>
      <c r="C2839" s="13"/>
      <c r="D2839" s="12" t="s">
        <v>3392</v>
      </c>
      <c r="E2839" t="str">
        <f t="shared" si="44"/>
        <v xml:space="preserve"> </v>
      </c>
    </row>
    <row r="2840" spans="1:5">
      <c r="A2840" s="7" t="s">
        <v>3026</v>
      </c>
      <c r="B2840" s="8" t="s">
        <v>3393</v>
      </c>
      <c r="C2840" s="9">
        <v>44427</v>
      </c>
      <c r="D2840" s="8" t="s">
        <v>3394</v>
      </c>
      <c r="E2840" t="str">
        <f t="shared" si="44"/>
        <v>Career Stagnation</v>
      </c>
    </row>
    <row r="2841" spans="1:5">
      <c r="A2841" s="11" t="s">
        <v>3027</v>
      </c>
      <c r="B2841" s="12" t="s">
        <v>3391</v>
      </c>
      <c r="C2841" s="13"/>
      <c r="D2841" s="12" t="s">
        <v>3392</v>
      </c>
      <c r="E2841" t="str">
        <f t="shared" si="44"/>
        <v xml:space="preserve"> </v>
      </c>
    </row>
    <row r="2842" spans="1:5">
      <c r="A2842" s="7" t="s">
        <v>3028</v>
      </c>
      <c r="B2842" s="8" t="s">
        <v>3391</v>
      </c>
      <c r="C2842" s="9"/>
      <c r="D2842" s="8" t="s">
        <v>3392</v>
      </c>
      <c r="E2842" t="str">
        <f t="shared" si="44"/>
        <v xml:space="preserve"> </v>
      </c>
    </row>
    <row r="2843" spans="1:5">
      <c r="A2843" s="11" t="s">
        <v>3029</v>
      </c>
      <c r="B2843" s="12" t="s">
        <v>3391</v>
      </c>
      <c r="C2843" s="13"/>
      <c r="D2843" s="12" t="s">
        <v>3392</v>
      </c>
      <c r="E2843" t="str">
        <f t="shared" si="44"/>
        <v xml:space="preserve"> </v>
      </c>
    </row>
    <row r="2844" spans="1:5">
      <c r="A2844" s="7" t="s">
        <v>3030</v>
      </c>
      <c r="B2844" s="8" t="s">
        <v>3393</v>
      </c>
      <c r="C2844" s="9">
        <v>44042</v>
      </c>
      <c r="D2844" s="8" t="s">
        <v>3394</v>
      </c>
      <c r="E2844" t="str">
        <f t="shared" si="44"/>
        <v>Career Stagnation</v>
      </c>
    </row>
    <row r="2845" spans="1:5">
      <c r="A2845" s="11" t="s">
        <v>3031</v>
      </c>
      <c r="B2845" s="12" t="s">
        <v>3391</v>
      </c>
      <c r="C2845" s="13"/>
      <c r="D2845" s="12" t="s">
        <v>3392</v>
      </c>
      <c r="E2845" t="str">
        <f t="shared" si="44"/>
        <v xml:space="preserve"> </v>
      </c>
    </row>
    <row r="2846" spans="1:5">
      <c r="A2846" s="7" t="s">
        <v>3032</v>
      </c>
      <c r="B2846" s="8" t="s">
        <v>3391</v>
      </c>
      <c r="C2846" s="9"/>
      <c r="D2846" s="8" t="s">
        <v>3392</v>
      </c>
      <c r="E2846" t="str">
        <f t="shared" si="44"/>
        <v xml:space="preserve"> </v>
      </c>
    </row>
    <row r="2847" spans="1:5">
      <c r="A2847" s="11" t="s">
        <v>3033</v>
      </c>
      <c r="B2847" s="12" t="s">
        <v>3391</v>
      </c>
      <c r="C2847" s="13"/>
      <c r="D2847" s="12" t="s">
        <v>3392</v>
      </c>
      <c r="E2847" t="str">
        <f t="shared" si="44"/>
        <v xml:space="preserve"> </v>
      </c>
    </row>
    <row r="2848" spans="1:5">
      <c r="A2848" s="7" t="s">
        <v>3034</v>
      </c>
      <c r="B2848" s="8" t="s">
        <v>3391</v>
      </c>
      <c r="C2848" s="9"/>
      <c r="D2848" s="8" t="s">
        <v>3392</v>
      </c>
      <c r="E2848" t="str">
        <f t="shared" si="44"/>
        <v xml:space="preserve"> </v>
      </c>
    </row>
    <row r="2849" spans="1:5">
      <c r="A2849" s="11" t="s">
        <v>3035</v>
      </c>
      <c r="B2849" s="12" t="s">
        <v>3391</v>
      </c>
      <c r="C2849" s="13"/>
      <c r="D2849" s="12" t="s">
        <v>3392</v>
      </c>
      <c r="E2849" t="str">
        <f t="shared" si="44"/>
        <v xml:space="preserve"> </v>
      </c>
    </row>
    <row r="2850" spans="1:5">
      <c r="A2850" s="7" t="s">
        <v>3036</v>
      </c>
      <c r="B2850" s="8" t="s">
        <v>3391</v>
      </c>
      <c r="C2850" s="9"/>
      <c r="D2850" s="8" t="s">
        <v>3392</v>
      </c>
      <c r="E2850" t="str">
        <f t="shared" si="44"/>
        <v xml:space="preserve"> </v>
      </c>
    </row>
    <row r="2851" spans="1:5">
      <c r="A2851" s="11" t="s">
        <v>3037</v>
      </c>
      <c r="B2851" s="12" t="s">
        <v>3391</v>
      </c>
      <c r="C2851" s="13"/>
      <c r="D2851" s="12" t="s">
        <v>3392</v>
      </c>
      <c r="E2851" t="str">
        <f t="shared" si="44"/>
        <v xml:space="preserve"> </v>
      </c>
    </row>
    <row r="2852" spans="1:5">
      <c r="A2852" s="7" t="s">
        <v>3038</v>
      </c>
      <c r="B2852" s="8" t="s">
        <v>3391</v>
      </c>
      <c r="C2852" s="9"/>
      <c r="D2852" s="8" t="s">
        <v>3392</v>
      </c>
      <c r="E2852" t="str">
        <f t="shared" si="44"/>
        <v xml:space="preserve"> </v>
      </c>
    </row>
    <row r="2853" spans="1:5">
      <c r="A2853" s="11" t="s">
        <v>3039</v>
      </c>
      <c r="B2853" s="12" t="s">
        <v>3391</v>
      </c>
      <c r="C2853" s="13"/>
      <c r="D2853" s="12" t="s">
        <v>3392</v>
      </c>
      <c r="E2853" t="str">
        <f t="shared" si="44"/>
        <v xml:space="preserve"> </v>
      </c>
    </row>
    <row r="2854" spans="1:5">
      <c r="A2854" s="7" t="s">
        <v>3040</v>
      </c>
      <c r="B2854" s="8" t="s">
        <v>3391</v>
      </c>
      <c r="C2854" s="9"/>
      <c r="D2854" s="8" t="s">
        <v>3392</v>
      </c>
      <c r="E2854" t="str">
        <f t="shared" si="44"/>
        <v xml:space="preserve"> </v>
      </c>
    </row>
    <row r="2855" spans="1:5">
      <c r="A2855" s="11" t="s">
        <v>3041</v>
      </c>
      <c r="B2855" s="12" t="s">
        <v>3391</v>
      </c>
      <c r="C2855" s="13"/>
      <c r="D2855" s="12" t="s">
        <v>3392</v>
      </c>
      <c r="E2855" t="str">
        <f t="shared" si="44"/>
        <v xml:space="preserve"> </v>
      </c>
    </row>
    <row r="2856" spans="1:5">
      <c r="A2856" s="7" t="s">
        <v>3042</v>
      </c>
      <c r="B2856" s="8" t="s">
        <v>3393</v>
      </c>
      <c r="C2856" s="9">
        <v>45671</v>
      </c>
      <c r="D2856" s="8" t="s">
        <v>3395</v>
      </c>
      <c r="E2856" t="str">
        <f t="shared" si="44"/>
        <v>Work-Life Balance</v>
      </c>
    </row>
    <row r="2857" spans="1:5">
      <c r="A2857" s="11" t="s">
        <v>3043</v>
      </c>
      <c r="B2857" s="12" t="s">
        <v>3391</v>
      </c>
      <c r="C2857" s="13"/>
      <c r="D2857" s="12" t="s">
        <v>3392</v>
      </c>
      <c r="E2857" t="str">
        <f t="shared" si="44"/>
        <v xml:space="preserve"> </v>
      </c>
    </row>
    <row r="2858" spans="1:5">
      <c r="A2858" s="7" t="s">
        <v>3044</v>
      </c>
      <c r="B2858" s="8" t="s">
        <v>3391</v>
      </c>
      <c r="C2858" s="9"/>
      <c r="D2858" s="8" t="s">
        <v>3392</v>
      </c>
      <c r="E2858" t="str">
        <f t="shared" si="44"/>
        <v xml:space="preserve"> </v>
      </c>
    </row>
    <row r="2859" spans="1:5">
      <c r="A2859" s="11" t="s">
        <v>3045</v>
      </c>
      <c r="B2859" s="12" t="s">
        <v>3391</v>
      </c>
      <c r="C2859" s="13"/>
      <c r="D2859" s="12" t="s">
        <v>3392</v>
      </c>
      <c r="E2859" t="str">
        <f t="shared" si="44"/>
        <v xml:space="preserve"> </v>
      </c>
    </row>
    <row r="2860" spans="1:5">
      <c r="A2860" s="7" t="s">
        <v>3046</v>
      </c>
      <c r="B2860" s="8" t="s">
        <v>3393</v>
      </c>
      <c r="C2860" s="9">
        <v>44659</v>
      </c>
      <c r="D2860" s="8" t="s">
        <v>3394</v>
      </c>
      <c r="E2860" t="str">
        <f t="shared" si="44"/>
        <v>Career Stagnation</v>
      </c>
    </row>
    <row r="2861" spans="1:5">
      <c r="A2861" s="11" t="s">
        <v>3047</v>
      </c>
      <c r="B2861" s="12" t="s">
        <v>3391</v>
      </c>
      <c r="C2861" s="13"/>
      <c r="D2861" s="12" t="s">
        <v>3392</v>
      </c>
      <c r="E2861" t="str">
        <f t="shared" si="44"/>
        <v xml:space="preserve"> </v>
      </c>
    </row>
    <row r="2862" spans="1:5">
      <c r="A2862" s="7" t="s">
        <v>3048</v>
      </c>
      <c r="B2862" s="8" t="s">
        <v>3391</v>
      </c>
      <c r="C2862" s="9"/>
      <c r="D2862" s="8" t="s">
        <v>3392</v>
      </c>
      <c r="E2862" t="str">
        <f t="shared" si="44"/>
        <v xml:space="preserve"> </v>
      </c>
    </row>
    <row r="2863" spans="1:5">
      <c r="A2863" s="11" t="s">
        <v>3049</v>
      </c>
      <c r="B2863" s="12" t="s">
        <v>3391</v>
      </c>
      <c r="C2863" s="13"/>
      <c r="D2863" s="12" t="s">
        <v>3392</v>
      </c>
      <c r="E2863" t="str">
        <f t="shared" si="44"/>
        <v xml:space="preserve"> </v>
      </c>
    </row>
    <row r="2864" spans="1:5">
      <c r="A2864" s="7" t="s">
        <v>3050</v>
      </c>
      <c r="B2864" s="8" t="s">
        <v>3391</v>
      </c>
      <c r="C2864" s="9"/>
      <c r="D2864" s="8" t="s">
        <v>3392</v>
      </c>
      <c r="E2864" t="str">
        <f t="shared" si="44"/>
        <v xml:space="preserve"> </v>
      </c>
    </row>
    <row r="2865" spans="1:5">
      <c r="A2865" s="11" t="s">
        <v>3051</v>
      </c>
      <c r="B2865" s="12" t="s">
        <v>3391</v>
      </c>
      <c r="C2865" s="13"/>
      <c r="D2865" s="12" t="s">
        <v>3392</v>
      </c>
      <c r="E2865" t="str">
        <f t="shared" si="44"/>
        <v xml:space="preserve"> </v>
      </c>
    </row>
    <row r="2866" spans="1:5">
      <c r="A2866" s="7" t="s">
        <v>3052</v>
      </c>
      <c r="B2866" s="8" t="s">
        <v>3393</v>
      </c>
      <c r="C2866" s="9">
        <v>44960</v>
      </c>
      <c r="D2866" s="8" t="s">
        <v>3394</v>
      </c>
      <c r="E2866" t="str">
        <f t="shared" si="44"/>
        <v>Career Stagnation</v>
      </c>
    </row>
    <row r="2867" spans="1:5">
      <c r="A2867" s="11" t="s">
        <v>3053</v>
      </c>
      <c r="B2867" s="12" t="s">
        <v>3391</v>
      </c>
      <c r="C2867" s="13"/>
      <c r="D2867" s="12" t="s">
        <v>3392</v>
      </c>
      <c r="E2867" t="str">
        <f t="shared" si="44"/>
        <v xml:space="preserve"> </v>
      </c>
    </row>
    <row r="2868" spans="1:5">
      <c r="A2868" s="7" t="s">
        <v>3054</v>
      </c>
      <c r="B2868" s="8" t="s">
        <v>3391</v>
      </c>
      <c r="C2868" s="9"/>
      <c r="D2868" s="8" t="s">
        <v>3392</v>
      </c>
      <c r="E2868" t="str">
        <f t="shared" si="44"/>
        <v xml:space="preserve"> </v>
      </c>
    </row>
    <row r="2869" spans="1:5">
      <c r="A2869" s="11" t="s">
        <v>3055</v>
      </c>
      <c r="B2869" s="12" t="s">
        <v>3393</v>
      </c>
      <c r="C2869" s="13">
        <v>44587</v>
      </c>
      <c r="D2869" s="12" t="s">
        <v>3394</v>
      </c>
      <c r="E2869" t="str">
        <f t="shared" si="44"/>
        <v>Career Stagnation</v>
      </c>
    </row>
    <row r="2870" spans="1:5">
      <c r="A2870" s="7" t="s">
        <v>3056</v>
      </c>
      <c r="B2870" s="8" t="s">
        <v>3391</v>
      </c>
      <c r="C2870" s="9"/>
      <c r="D2870" s="8" t="s">
        <v>3392</v>
      </c>
      <c r="E2870" t="str">
        <f t="shared" si="44"/>
        <v xml:space="preserve"> </v>
      </c>
    </row>
    <row r="2871" spans="1:5">
      <c r="A2871" s="11" t="s">
        <v>3057</v>
      </c>
      <c r="B2871" s="12" t="s">
        <v>3391</v>
      </c>
      <c r="C2871" s="13"/>
      <c r="D2871" s="12" t="s">
        <v>3392</v>
      </c>
      <c r="E2871" t="str">
        <f t="shared" si="44"/>
        <v xml:space="preserve"> </v>
      </c>
    </row>
    <row r="2872" spans="1:5">
      <c r="A2872" s="7" t="s">
        <v>3058</v>
      </c>
      <c r="B2872" s="8" t="s">
        <v>3391</v>
      </c>
      <c r="C2872" s="9"/>
      <c r="D2872" s="8" t="s">
        <v>3392</v>
      </c>
      <c r="E2872" t="str">
        <f t="shared" si="44"/>
        <v xml:space="preserve"> </v>
      </c>
    </row>
    <row r="2873" spans="1:5">
      <c r="A2873" s="11" t="s">
        <v>3059</v>
      </c>
      <c r="B2873" s="12" t="s">
        <v>3391</v>
      </c>
      <c r="C2873" s="13"/>
      <c r="D2873" s="12" t="s">
        <v>3392</v>
      </c>
      <c r="E2873" t="str">
        <f t="shared" si="44"/>
        <v xml:space="preserve"> </v>
      </c>
    </row>
    <row r="2874" spans="1:5">
      <c r="A2874" s="7" t="s">
        <v>3060</v>
      </c>
      <c r="B2874" s="8" t="s">
        <v>3393</v>
      </c>
      <c r="C2874" s="9">
        <v>44067</v>
      </c>
      <c r="D2874" s="8" t="s">
        <v>3397</v>
      </c>
      <c r="E2874" t="str">
        <f t="shared" si="44"/>
        <v>Better Pay</v>
      </c>
    </row>
    <row r="2875" spans="1:5">
      <c r="A2875" s="11" t="s">
        <v>3061</v>
      </c>
      <c r="B2875" s="12" t="s">
        <v>3391</v>
      </c>
      <c r="C2875" s="13"/>
      <c r="D2875" s="12" t="s">
        <v>3392</v>
      </c>
      <c r="E2875" t="str">
        <f t="shared" si="44"/>
        <v xml:space="preserve"> </v>
      </c>
    </row>
    <row r="2876" spans="1:5">
      <c r="A2876" s="7" t="s">
        <v>3062</v>
      </c>
      <c r="B2876" s="8" t="s">
        <v>3391</v>
      </c>
      <c r="C2876" s="9"/>
      <c r="D2876" s="8" t="s">
        <v>3392</v>
      </c>
      <c r="E2876" t="str">
        <f t="shared" si="44"/>
        <v xml:space="preserve"> </v>
      </c>
    </row>
    <row r="2877" spans="1:5">
      <c r="A2877" s="11" t="s">
        <v>3063</v>
      </c>
      <c r="B2877" s="12" t="s">
        <v>3393</v>
      </c>
      <c r="C2877" s="13">
        <v>46088</v>
      </c>
      <c r="D2877" s="12" t="s">
        <v>3397</v>
      </c>
      <c r="E2877" t="str">
        <f t="shared" si="44"/>
        <v>Better Pay</v>
      </c>
    </row>
    <row r="2878" spans="1:5">
      <c r="A2878" s="7" t="s">
        <v>3064</v>
      </c>
      <c r="B2878" s="8" t="s">
        <v>3391</v>
      </c>
      <c r="C2878" s="9"/>
      <c r="D2878" s="8" t="s">
        <v>3392</v>
      </c>
      <c r="E2878" t="str">
        <f t="shared" si="44"/>
        <v xml:space="preserve"> </v>
      </c>
    </row>
    <row r="2879" spans="1:5">
      <c r="A2879" s="11" t="s">
        <v>3065</v>
      </c>
      <c r="B2879" s="12" t="s">
        <v>3393</v>
      </c>
      <c r="C2879" s="13">
        <v>44970</v>
      </c>
      <c r="D2879" s="12" t="s">
        <v>3397</v>
      </c>
      <c r="E2879" t="str">
        <f t="shared" si="44"/>
        <v>Better Pay</v>
      </c>
    </row>
    <row r="2880" spans="1:5">
      <c r="A2880" s="7" t="s">
        <v>3066</v>
      </c>
      <c r="B2880" s="8" t="s">
        <v>3391</v>
      </c>
      <c r="C2880" s="9"/>
      <c r="D2880" s="8" t="s">
        <v>3392</v>
      </c>
      <c r="E2880" t="str">
        <f t="shared" si="44"/>
        <v xml:space="preserve"> </v>
      </c>
    </row>
    <row r="2881" spans="1:5">
      <c r="A2881" s="11" t="s">
        <v>3067</v>
      </c>
      <c r="B2881" s="12" t="s">
        <v>3391</v>
      </c>
      <c r="C2881" s="13"/>
      <c r="D2881" s="12" t="s">
        <v>3392</v>
      </c>
      <c r="E2881" t="str">
        <f t="shared" si="44"/>
        <v xml:space="preserve"> </v>
      </c>
    </row>
    <row r="2882" spans="1:5">
      <c r="A2882" s="7" t="s">
        <v>3068</v>
      </c>
      <c r="B2882" s="8" t="s">
        <v>3391</v>
      </c>
      <c r="C2882" s="9"/>
      <c r="D2882" s="8" t="s">
        <v>3392</v>
      </c>
      <c r="E2882" t="str">
        <f t="shared" si="44"/>
        <v xml:space="preserve"> </v>
      </c>
    </row>
    <row r="2883" spans="1:5">
      <c r="A2883" s="11" t="s">
        <v>3069</v>
      </c>
      <c r="B2883" s="12" t="s">
        <v>3391</v>
      </c>
      <c r="C2883" s="13"/>
      <c r="D2883" s="12" t="s">
        <v>3392</v>
      </c>
      <c r="E2883" t="str">
        <f t="shared" ref="E2883:E2946" si="45">IF(B2883="No"," ",IF(AND(B2883="Yes",D2883=" "),"Not Recorded",D2883))</f>
        <v xml:space="preserve"> </v>
      </c>
    </row>
    <row r="2884" spans="1:5">
      <c r="A2884" s="7" t="s">
        <v>3070</v>
      </c>
      <c r="B2884" s="8" t="s">
        <v>3391</v>
      </c>
      <c r="C2884" s="9"/>
      <c r="D2884" s="8" t="s">
        <v>3392</v>
      </c>
      <c r="E2884" t="str">
        <f t="shared" si="45"/>
        <v xml:space="preserve"> </v>
      </c>
    </row>
    <row r="2885" spans="1:5">
      <c r="A2885" s="11" t="s">
        <v>3071</v>
      </c>
      <c r="B2885" s="12" t="s">
        <v>3391</v>
      </c>
      <c r="C2885" s="13"/>
      <c r="D2885" s="12" t="s">
        <v>3392</v>
      </c>
      <c r="E2885" t="str">
        <f t="shared" si="45"/>
        <v xml:space="preserve"> </v>
      </c>
    </row>
    <row r="2886" spans="1:5">
      <c r="A2886" s="7" t="s">
        <v>3072</v>
      </c>
      <c r="B2886" s="8" t="s">
        <v>3391</v>
      </c>
      <c r="C2886" s="9"/>
      <c r="D2886" s="8" t="s">
        <v>3392</v>
      </c>
      <c r="E2886" t="str">
        <f t="shared" si="45"/>
        <v xml:space="preserve"> </v>
      </c>
    </row>
    <row r="2887" spans="1:5">
      <c r="A2887" s="11" t="s">
        <v>3073</v>
      </c>
      <c r="B2887" s="12" t="s">
        <v>3391</v>
      </c>
      <c r="C2887" s="13"/>
      <c r="D2887" s="12" t="s">
        <v>3392</v>
      </c>
      <c r="E2887" t="str">
        <f t="shared" si="45"/>
        <v xml:space="preserve"> </v>
      </c>
    </row>
    <row r="2888" spans="1:5">
      <c r="A2888" s="7" t="s">
        <v>3074</v>
      </c>
      <c r="B2888" s="8" t="s">
        <v>3391</v>
      </c>
      <c r="C2888" s="9"/>
      <c r="D2888" s="8" t="s">
        <v>3392</v>
      </c>
      <c r="E2888" t="str">
        <f t="shared" si="45"/>
        <v xml:space="preserve"> </v>
      </c>
    </row>
    <row r="2889" spans="1:5">
      <c r="A2889" s="11" t="s">
        <v>3075</v>
      </c>
      <c r="B2889" s="12" t="s">
        <v>3391</v>
      </c>
      <c r="C2889" s="13"/>
      <c r="D2889" s="12" t="s">
        <v>3392</v>
      </c>
      <c r="E2889" t="str">
        <f t="shared" si="45"/>
        <v xml:space="preserve"> </v>
      </c>
    </row>
    <row r="2890" spans="1:5">
      <c r="A2890" s="7" t="s">
        <v>3076</v>
      </c>
      <c r="B2890" s="8" t="s">
        <v>3391</v>
      </c>
      <c r="C2890" s="9"/>
      <c r="D2890" s="8" t="s">
        <v>3392</v>
      </c>
      <c r="E2890" t="str">
        <f t="shared" si="45"/>
        <v xml:space="preserve"> </v>
      </c>
    </row>
    <row r="2891" spans="1:5">
      <c r="A2891" s="11" t="s">
        <v>3077</v>
      </c>
      <c r="B2891" s="12" t="s">
        <v>3393</v>
      </c>
      <c r="C2891" s="13">
        <v>44383</v>
      </c>
      <c r="D2891" s="12" t="s">
        <v>3396</v>
      </c>
      <c r="E2891" t="str">
        <f t="shared" si="45"/>
        <v>Manager Issues</v>
      </c>
    </row>
    <row r="2892" spans="1:5">
      <c r="A2892" s="7" t="s">
        <v>3078</v>
      </c>
      <c r="B2892" s="8" t="s">
        <v>3391</v>
      </c>
      <c r="C2892" s="9"/>
      <c r="D2892" s="8" t="s">
        <v>3392</v>
      </c>
      <c r="E2892" t="str">
        <f t="shared" si="45"/>
        <v xml:space="preserve"> </v>
      </c>
    </row>
    <row r="2893" spans="1:5">
      <c r="A2893" s="11" t="s">
        <v>3079</v>
      </c>
      <c r="B2893" s="12" t="s">
        <v>3391</v>
      </c>
      <c r="C2893" s="13"/>
      <c r="D2893" s="12" t="s">
        <v>3392</v>
      </c>
      <c r="E2893" t="str">
        <f t="shared" si="45"/>
        <v xml:space="preserve"> </v>
      </c>
    </row>
    <row r="2894" spans="1:5">
      <c r="A2894" s="7" t="s">
        <v>3080</v>
      </c>
      <c r="B2894" s="8" t="s">
        <v>3393</v>
      </c>
      <c r="C2894" s="9">
        <v>45818</v>
      </c>
      <c r="D2894" s="8" t="s">
        <v>3395</v>
      </c>
      <c r="E2894" t="str">
        <f t="shared" si="45"/>
        <v>Work-Life Balance</v>
      </c>
    </row>
    <row r="2895" spans="1:5">
      <c r="A2895" s="11" t="s">
        <v>3081</v>
      </c>
      <c r="B2895" s="12" t="s">
        <v>3393</v>
      </c>
      <c r="C2895" s="13">
        <v>45120</v>
      </c>
      <c r="D2895" s="12" t="s">
        <v>3396</v>
      </c>
      <c r="E2895" t="str">
        <f t="shared" si="45"/>
        <v>Manager Issues</v>
      </c>
    </row>
    <row r="2896" spans="1:5">
      <c r="A2896" s="7" t="s">
        <v>3082</v>
      </c>
      <c r="B2896" s="8" t="s">
        <v>3391</v>
      </c>
      <c r="C2896" s="9"/>
      <c r="D2896" s="8" t="s">
        <v>3392</v>
      </c>
      <c r="E2896" t="str">
        <f t="shared" si="45"/>
        <v xml:space="preserve"> </v>
      </c>
    </row>
    <row r="2897" spans="1:5">
      <c r="A2897" s="11" t="s">
        <v>3083</v>
      </c>
      <c r="B2897" s="12" t="s">
        <v>3391</v>
      </c>
      <c r="C2897" s="13"/>
      <c r="D2897" s="12" t="s">
        <v>3392</v>
      </c>
      <c r="E2897" t="str">
        <f t="shared" si="45"/>
        <v xml:space="preserve"> </v>
      </c>
    </row>
    <row r="2898" spans="1:5">
      <c r="A2898" s="7" t="s">
        <v>3084</v>
      </c>
      <c r="B2898" s="8" t="s">
        <v>3391</v>
      </c>
      <c r="C2898" s="9"/>
      <c r="D2898" s="8" t="s">
        <v>3392</v>
      </c>
      <c r="E2898" t="str">
        <f t="shared" si="45"/>
        <v xml:space="preserve"> </v>
      </c>
    </row>
    <row r="2899" spans="1:5">
      <c r="A2899" s="11" t="s">
        <v>3085</v>
      </c>
      <c r="B2899" s="12" t="s">
        <v>3391</v>
      </c>
      <c r="C2899" s="13"/>
      <c r="D2899" s="12" t="s">
        <v>3392</v>
      </c>
      <c r="E2899" t="str">
        <f t="shared" si="45"/>
        <v xml:space="preserve"> </v>
      </c>
    </row>
    <row r="2900" spans="1:5">
      <c r="A2900" s="7" t="s">
        <v>3086</v>
      </c>
      <c r="B2900" s="8" t="s">
        <v>3391</v>
      </c>
      <c r="C2900" s="9"/>
      <c r="D2900" s="8" t="s">
        <v>3392</v>
      </c>
      <c r="E2900" t="str">
        <f t="shared" si="45"/>
        <v xml:space="preserve"> </v>
      </c>
    </row>
    <row r="2901" spans="1:5">
      <c r="A2901" s="11" t="s">
        <v>3087</v>
      </c>
      <c r="B2901" s="12" t="s">
        <v>3393</v>
      </c>
      <c r="C2901" s="13">
        <v>44695</v>
      </c>
      <c r="D2901" s="12" t="s">
        <v>3397</v>
      </c>
      <c r="E2901" t="str">
        <f t="shared" si="45"/>
        <v>Better Pay</v>
      </c>
    </row>
    <row r="2902" spans="1:5">
      <c r="A2902" s="7" t="s">
        <v>3088</v>
      </c>
      <c r="B2902" s="8" t="s">
        <v>3391</v>
      </c>
      <c r="C2902" s="9"/>
      <c r="D2902" s="8" t="s">
        <v>3392</v>
      </c>
      <c r="E2902" t="str">
        <f t="shared" si="45"/>
        <v xml:space="preserve"> </v>
      </c>
    </row>
    <row r="2903" spans="1:5">
      <c r="A2903" s="11" t="s">
        <v>3089</v>
      </c>
      <c r="B2903" s="12" t="s">
        <v>3391</v>
      </c>
      <c r="C2903" s="13"/>
      <c r="D2903" s="12" t="s">
        <v>3392</v>
      </c>
      <c r="E2903" t="str">
        <f t="shared" si="45"/>
        <v xml:space="preserve"> </v>
      </c>
    </row>
    <row r="2904" spans="1:5">
      <c r="A2904" s="7" t="s">
        <v>3090</v>
      </c>
      <c r="B2904" s="8" t="s">
        <v>3391</v>
      </c>
      <c r="C2904" s="9"/>
      <c r="D2904" s="8" t="s">
        <v>3392</v>
      </c>
      <c r="E2904" t="str">
        <f t="shared" si="45"/>
        <v xml:space="preserve"> </v>
      </c>
    </row>
    <row r="2905" spans="1:5">
      <c r="A2905" s="11" t="s">
        <v>3091</v>
      </c>
      <c r="B2905" s="12" t="s">
        <v>3393</v>
      </c>
      <c r="C2905" s="13">
        <v>44165</v>
      </c>
      <c r="D2905" s="12" t="s">
        <v>3396</v>
      </c>
      <c r="E2905" t="str">
        <f t="shared" si="45"/>
        <v>Manager Issues</v>
      </c>
    </row>
    <row r="2906" spans="1:5">
      <c r="A2906" s="7" t="s">
        <v>3092</v>
      </c>
      <c r="B2906" s="8" t="s">
        <v>3391</v>
      </c>
      <c r="C2906" s="9"/>
      <c r="D2906" s="8" t="s">
        <v>3392</v>
      </c>
      <c r="E2906" t="str">
        <f t="shared" si="45"/>
        <v xml:space="preserve"> </v>
      </c>
    </row>
    <row r="2907" spans="1:5">
      <c r="A2907" s="11" t="s">
        <v>3093</v>
      </c>
      <c r="B2907" s="12" t="s">
        <v>3393</v>
      </c>
      <c r="C2907" s="13">
        <v>45518</v>
      </c>
      <c r="D2907" s="12" t="s">
        <v>3396</v>
      </c>
      <c r="E2907" t="str">
        <f t="shared" si="45"/>
        <v>Manager Issues</v>
      </c>
    </row>
    <row r="2908" spans="1:5">
      <c r="A2908" s="7" t="s">
        <v>3094</v>
      </c>
      <c r="B2908" s="8" t="s">
        <v>3391</v>
      </c>
      <c r="C2908" s="9"/>
      <c r="D2908" s="8" t="s">
        <v>3392</v>
      </c>
      <c r="E2908" t="str">
        <f t="shared" si="45"/>
        <v xml:space="preserve"> </v>
      </c>
    </row>
    <row r="2909" spans="1:5">
      <c r="A2909" s="11" t="s">
        <v>3095</v>
      </c>
      <c r="B2909" s="12" t="s">
        <v>3391</v>
      </c>
      <c r="C2909" s="13"/>
      <c r="D2909" s="12" t="s">
        <v>3392</v>
      </c>
      <c r="E2909" t="str">
        <f t="shared" si="45"/>
        <v xml:space="preserve"> </v>
      </c>
    </row>
    <row r="2910" spans="1:5">
      <c r="A2910" s="7" t="s">
        <v>3096</v>
      </c>
      <c r="B2910" s="8" t="s">
        <v>3393</v>
      </c>
      <c r="C2910" s="9">
        <v>44396</v>
      </c>
      <c r="D2910" s="8" t="s">
        <v>3394</v>
      </c>
      <c r="E2910" t="str">
        <f t="shared" si="45"/>
        <v>Career Stagnation</v>
      </c>
    </row>
    <row r="2911" spans="1:5">
      <c r="A2911" s="11" t="s">
        <v>3097</v>
      </c>
      <c r="B2911" s="12" t="s">
        <v>3391</v>
      </c>
      <c r="C2911" s="13"/>
      <c r="D2911" s="12" t="s">
        <v>3392</v>
      </c>
      <c r="E2911" t="str">
        <f t="shared" si="45"/>
        <v xml:space="preserve"> </v>
      </c>
    </row>
    <row r="2912" spans="1:5">
      <c r="A2912" s="7" t="s">
        <v>3098</v>
      </c>
      <c r="B2912" s="8" t="s">
        <v>3391</v>
      </c>
      <c r="C2912" s="9"/>
      <c r="D2912" s="8" t="s">
        <v>3392</v>
      </c>
      <c r="E2912" t="str">
        <f t="shared" si="45"/>
        <v xml:space="preserve"> </v>
      </c>
    </row>
    <row r="2913" spans="1:5">
      <c r="A2913" s="11" t="s">
        <v>3099</v>
      </c>
      <c r="B2913" s="12" t="s">
        <v>3391</v>
      </c>
      <c r="C2913" s="13"/>
      <c r="D2913" s="12" t="s">
        <v>3392</v>
      </c>
      <c r="E2913" t="str">
        <f t="shared" si="45"/>
        <v xml:space="preserve"> </v>
      </c>
    </row>
    <row r="2914" spans="1:5">
      <c r="A2914" s="7" t="s">
        <v>3100</v>
      </c>
      <c r="B2914" s="8" t="s">
        <v>3391</v>
      </c>
      <c r="C2914" s="9"/>
      <c r="D2914" s="8" t="s">
        <v>3392</v>
      </c>
      <c r="E2914" t="str">
        <f t="shared" si="45"/>
        <v xml:space="preserve"> </v>
      </c>
    </row>
    <row r="2915" spans="1:5">
      <c r="A2915" s="11" t="s">
        <v>3101</v>
      </c>
      <c r="B2915" s="12" t="s">
        <v>3391</v>
      </c>
      <c r="C2915" s="13"/>
      <c r="D2915" s="12" t="s">
        <v>3392</v>
      </c>
      <c r="E2915" t="str">
        <f t="shared" si="45"/>
        <v xml:space="preserve"> </v>
      </c>
    </row>
    <row r="2916" spans="1:5">
      <c r="A2916" s="7" t="s">
        <v>3102</v>
      </c>
      <c r="B2916" s="8" t="s">
        <v>3393</v>
      </c>
      <c r="C2916" s="9">
        <v>44698</v>
      </c>
      <c r="D2916" s="8" t="s">
        <v>3397</v>
      </c>
      <c r="E2916" t="str">
        <f t="shared" si="45"/>
        <v>Better Pay</v>
      </c>
    </row>
    <row r="2917" spans="1:5">
      <c r="A2917" s="11" t="s">
        <v>3103</v>
      </c>
      <c r="B2917" s="12" t="s">
        <v>3391</v>
      </c>
      <c r="C2917" s="13"/>
      <c r="D2917" s="12" t="s">
        <v>3392</v>
      </c>
      <c r="E2917" t="str">
        <f t="shared" si="45"/>
        <v xml:space="preserve"> </v>
      </c>
    </row>
    <row r="2918" spans="1:5">
      <c r="A2918" s="7" t="s">
        <v>3104</v>
      </c>
      <c r="B2918" s="8" t="s">
        <v>3391</v>
      </c>
      <c r="C2918" s="9"/>
      <c r="D2918" s="8" t="s">
        <v>3392</v>
      </c>
      <c r="E2918" t="str">
        <f t="shared" si="45"/>
        <v xml:space="preserve"> </v>
      </c>
    </row>
    <row r="2919" spans="1:5">
      <c r="A2919" s="11" t="s">
        <v>3105</v>
      </c>
      <c r="B2919" s="12" t="s">
        <v>3393</v>
      </c>
      <c r="C2919" s="13">
        <v>45677</v>
      </c>
      <c r="D2919" s="12" t="s">
        <v>3396</v>
      </c>
      <c r="E2919" t="str">
        <f t="shared" si="45"/>
        <v>Manager Issues</v>
      </c>
    </row>
    <row r="2920" spans="1:5">
      <c r="A2920" s="7" t="s">
        <v>3106</v>
      </c>
      <c r="B2920" s="8" t="s">
        <v>3391</v>
      </c>
      <c r="C2920" s="9"/>
      <c r="D2920" s="8" t="s">
        <v>3392</v>
      </c>
      <c r="E2920" t="str">
        <f t="shared" si="45"/>
        <v xml:space="preserve"> </v>
      </c>
    </row>
    <row r="2921" spans="1:5">
      <c r="A2921" s="11" t="s">
        <v>3107</v>
      </c>
      <c r="B2921" s="12" t="s">
        <v>3391</v>
      </c>
      <c r="C2921" s="13"/>
      <c r="D2921" s="12" t="s">
        <v>3392</v>
      </c>
      <c r="E2921" t="str">
        <f t="shared" si="45"/>
        <v xml:space="preserve"> </v>
      </c>
    </row>
    <row r="2922" spans="1:5">
      <c r="A2922" s="7" t="s">
        <v>3108</v>
      </c>
      <c r="B2922" s="8" t="s">
        <v>3393</v>
      </c>
      <c r="C2922" s="9">
        <v>45512</v>
      </c>
      <c r="D2922" s="8" t="s">
        <v>3394</v>
      </c>
      <c r="E2922" t="str">
        <f t="shared" si="45"/>
        <v>Career Stagnation</v>
      </c>
    </row>
    <row r="2923" spans="1:5">
      <c r="A2923" s="11" t="s">
        <v>3109</v>
      </c>
      <c r="B2923" s="12" t="s">
        <v>3393</v>
      </c>
      <c r="C2923" s="13">
        <v>43600</v>
      </c>
      <c r="D2923" s="12" t="s">
        <v>3397</v>
      </c>
      <c r="E2923" t="str">
        <f t="shared" si="45"/>
        <v>Better Pay</v>
      </c>
    </row>
    <row r="2924" spans="1:5">
      <c r="A2924" s="7" t="s">
        <v>3110</v>
      </c>
      <c r="B2924" s="8" t="s">
        <v>3391</v>
      </c>
      <c r="C2924" s="9"/>
      <c r="D2924" s="8" t="s">
        <v>3392</v>
      </c>
      <c r="E2924" t="str">
        <f t="shared" si="45"/>
        <v xml:space="preserve"> </v>
      </c>
    </row>
    <row r="2925" spans="1:5">
      <c r="A2925" s="11" t="s">
        <v>3111</v>
      </c>
      <c r="B2925" s="12" t="s">
        <v>3391</v>
      </c>
      <c r="C2925" s="13"/>
      <c r="D2925" s="12" t="s">
        <v>3392</v>
      </c>
      <c r="E2925" t="str">
        <f t="shared" si="45"/>
        <v xml:space="preserve"> </v>
      </c>
    </row>
    <row r="2926" spans="1:5">
      <c r="A2926" s="7" t="s">
        <v>3112</v>
      </c>
      <c r="B2926" s="8" t="s">
        <v>3391</v>
      </c>
      <c r="C2926" s="9"/>
      <c r="D2926" s="8" t="s">
        <v>3392</v>
      </c>
      <c r="E2926" t="str">
        <f t="shared" si="45"/>
        <v xml:space="preserve"> </v>
      </c>
    </row>
    <row r="2927" spans="1:5">
      <c r="A2927" s="11" t="s">
        <v>3113</v>
      </c>
      <c r="B2927" s="12" t="s">
        <v>3391</v>
      </c>
      <c r="C2927" s="13"/>
      <c r="D2927" s="12" t="s">
        <v>3392</v>
      </c>
      <c r="E2927" t="str">
        <f t="shared" si="45"/>
        <v xml:space="preserve"> </v>
      </c>
    </row>
    <row r="2928" spans="1:5">
      <c r="A2928" s="7" t="s">
        <v>3114</v>
      </c>
      <c r="B2928" s="8" t="s">
        <v>3391</v>
      </c>
      <c r="C2928" s="9"/>
      <c r="D2928" s="8" t="s">
        <v>3392</v>
      </c>
      <c r="E2928" t="str">
        <f t="shared" si="45"/>
        <v xml:space="preserve"> </v>
      </c>
    </row>
    <row r="2929" spans="1:5">
      <c r="A2929" s="11" t="s">
        <v>3115</v>
      </c>
      <c r="B2929" s="12" t="s">
        <v>3391</v>
      </c>
      <c r="C2929" s="13"/>
      <c r="D2929" s="12" t="s">
        <v>3392</v>
      </c>
      <c r="E2929" t="str">
        <f t="shared" si="45"/>
        <v xml:space="preserve"> </v>
      </c>
    </row>
    <row r="2930" spans="1:5">
      <c r="A2930" s="7" t="s">
        <v>3116</v>
      </c>
      <c r="B2930" s="8" t="s">
        <v>3391</v>
      </c>
      <c r="C2930" s="9"/>
      <c r="D2930" s="8" t="s">
        <v>3392</v>
      </c>
      <c r="E2930" t="str">
        <f t="shared" si="45"/>
        <v xml:space="preserve"> </v>
      </c>
    </row>
    <row r="2931" spans="1:5">
      <c r="A2931" s="11" t="s">
        <v>3117</v>
      </c>
      <c r="B2931" s="12" t="s">
        <v>3391</v>
      </c>
      <c r="C2931" s="13"/>
      <c r="D2931" s="12" t="s">
        <v>3392</v>
      </c>
      <c r="E2931" t="str">
        <f t="shared" si="45"/>
        <v xml:space="preserve"> </v>
      </c>
    </row>
    <row r="2932" spans="1:5">
      <c r="A2932" s="7" t="s">
        <v>3118</v>
      </c>
      <c r="B2932" s="8" t="s">
        <v>3393</v>
      </c>
      <c r="C2932" s="9">
        <v>43773</v>
      </c>
      <c r="D2932" s="8" t="s">
        <v>3397</v>
      </c>
      <c r="E2932" t="str">
        <f t="shared" si="45"/>
        <v>Better Pay</v>
      </c>
    </row>
    <row r="2933" spans="1:5">
      <c r="A2933" s="11" t="s">
        <v>3119</v>
      </c>
      <c r="B2933" s="12" t="s">
        <v>3391</v>
      </c>
      <c r="C2933" s="13"/>
      <c r="D2933" s="12" t="s">
        <v>3392</v>
      </c>
      <c r="E2933" t="str">
        <f t="shared" si="45"/>
        <v xml:space="preserve"> </v>
      </c>
    </row>
    <row r="2934" spans="1:5">
      <c r="A2934" s="7" t="s">
        <v>3120</v>
      </c>
      <c r="B2934" s="8" t="s">
        <v>3391</v>
      </c>
      <c r="C2934" s="9"/>
      <c r="D2934" s="8" t="s">
        <v>3392</v>
      </c>
      <c r="E2934" t="str">
        <f t="shared" si="45"/>
        <v xml:space="preserve"> </v>
      </c>
    </row>
    <row r="2935" spans="1:5">
      <c r="A2935" s="11" t="s">
        <v>3121</v>
      </c>
      <c r="B2935" s="12" t="s">
        <v>3391</v>
      </c>
      <c r="C2935" s="13"/>
      <c r="D2935" s="12" t="s">
        <v>3392</v>
      </c>
      <c r="E2935" t="str">
        <f t="shared" si="45"/>
        <v xml:space="preserve"> </v>
      </c>
    </row>
    <row r="2936" spans="1:5">
      <c r="A2936" s="7" t="s">
        <v>3122</v>
      </c>
      <c r="B2936" s="8" t="s">
        <v>3391</v>
      </c>
      <c r="C2936" s="9"/>
      <c r="D2936" s="8" t="s">
        <v>3392</v>
      </c>
      <c r="E2936" t="str">
        <f t="shared" si="45"/>
        <v xml:space="preserve"> </v>
      </c>
    </row>
    <row r="2937" spans="1:5">
      <c r="A2937" s="11" t="s">
        <v>3123</v>
      </c>
      <c r="B2937" s="12" t="s">
        <v>3391</v>
      </c>
      <c r="C2937" s="13"/>
      <c r="D2937" s="12" t="s">
        <v>3392</v>
      </c>
      <c r="E2937" t="str">
        <f t="shared" si="45"/>
        <v xml:space="preserve"> </v>
      </c>
    </row>
    <row r="2938" spans="1:5">
      <c r="A2938" s="7" t="s">
        <v>3124</v>
      </c>
      <c r="B2938" s="8" t="s">
        <v>3391</v>
      </c>
      <c r="C2938" s="9"/>
      <c r="D2938" s="8" t="s">
        <v>3392</v>
      </c>
      <c r="E2938" t="str">
        <f t="shared" si="45"/>
        <v xml:space="preserve"> </v>
      </c>
    </row>
    <row r="2939" spans="1:5">
      <c r="A2939" s="11" t="s">
        <v>3125</v>
      </c>
      <c r="B2939" s="12" t="s">
        <v>3391</v>
      </c>
      <c r="C2939" s="13"/>
      <c r="D2939" s="12" t="s">
        <v>3392</v>
      </c>
      <c r="E2939" t="str">
        <f t="shared" si="45"/>
        <v xml:space="preserve"> </v>
      </c>
    </row>
    <row r="2940" spans="1:5">
      <c r="A2940" s="7" t="s">
        <v>3126</v>
      </c>
      <c r="B2940" s="8" t="s">
        <v>3391</v>
      </c>
      <c r="C2940" s="9"/>
      <c r="D2940" s="8" t="s">
        <v>3392</v>
      </c>
      <c r="E2940" t="str">
        <f t="shared" si="45"/>
        <v xml:space="preserve"> </v>
      </c>
    </row>
    <row r="2941" spans="1:5">
      <c r="A2941" s="11" t="s">
        <v>3127</v>
      </c>
      <c r="B2941" s="12" t="s">
        <v>3393</v>
      </c>
      <c r="C2941" s="13">
        <v>43478</v>
      </c>
      <c r="D2941" s="12" t="s">
        <v>3395</v>
      </c>
      <c r="E2941" t="str">
        <f t="shared" si="45"/>
        <v>Work-Life Balance</v>
      </c>
    </row>
    <row r="2942" spans="1:5">
      <c r="A2942" s="7" t="s">
        <v>3128</v>
      </c>
      <c r="B2942" s="8" t="s">
        <v>3391</v>
      </c>
      <c r="C2942" s="9"/>
      <c r="D2942" s="8" t="s">
        <v>3392</v>
      </c>
      <c r="E2942" t="str">
        <f t="shared" si="45"/>
        <v xml:space="preserve"> </v>
      </c>
    </row>
    <row r="2943" spans="1:5">
      <c r="A2943" s="11" t="s">
        <v>3129</v>
      </c>
      <c r="B2943" s="12" t="s">
        <v>3391</v>
      </c>
      <c r="C2943" s="13"/>
      <c r="D2943" s="12" t="s">
        <v>3392</v>
      </c>
      <c r="E2943" t="str">
        <f t="shared" si="45"/>
        <v xml:space="preserve"> </v>
      </c>
    </row>
    <row r="2944" spans="1:5">
      <c r="A2944" s="7" t="s">
        <v>3130</v>
      </c>
      <c r="B2944" s="8" t="s">
        <v>3391</v>
      </c>
      <c r="C2944" s="9"/>
      <c r="D2944" s="8" t="s">
        <v>3392</v>
      </c>
      <c r="E2944" t="str">
        <f t="shared" si="45"/>
        <v xml:space="preserve"> </v>
      </c>
    </row>
    <row r="2945" spans="1:5">
      <c r="A2945" s="11" t="s">
        <v>3131</v>
      </c>
      <c r="B2945" s="12" t="s">
        <v>3391</v>
      </c>
      <c r="C2945" s="13"/>
      <c r="D2945" s="12" t="s">
        <v>3392</v>
      </c>
      <c r="E2945" t="str">
        <f t="shared" si="45"/>
        <v xml:space="preserve"> </v>
      </c>
    </row>
    <row r="2946" spans="1:5">
      <c r="A2946" s="7" t="s">
        <v>3132</v>
      </c>
      <c r="B2946" s="8" t="s">
        <v>3391</v>
      </c>
      <c r="C2946" s="9"/>
      <c r="D2946" s="8" t="s">
        <v>3392</v>
      </c>
      <c r="E2946" t="str">
        <f t="shared" si="45"/>
        <v xml:space="preserve"> </v>
      </c>
    </row>
    <row r="2947" spans="1:5">
      <c r="A2947" s="11" t="s">
        <v>3133</v>
      </c>
      <c r="B2947" s="12" t="s">
        <v>3391</v>
      </c>
      <c r="C2947" s="13"/>
      <c r="D2947" s="12" t="s">
        <v>3392</v>
      </c>
      <c r="E2947" t="str">
        <f t="shared" ref="E2947:E3010" si="46">IF(B2947="No"," ",IF(AND(B2947="Yes",D2947=" "),"Not Recorded",D2947))</f>
        <v xml:space="preserve"> </v>
      </c>
    </row>
    <row r="2948" spans="1:5">
      <c r="A2948" s="7" t="s">
        <v>3134</v>
      </c>
      <c r="B2948" s="8" t="s">
        <v>3393</v>
      </c>
      <c r="C2948" s="9">
        <v>45686</v>
      </c>
      <c r="D2948" s="8" t="s">
        <v>3394</v>
      </c>
      <c r="E2948" t="str">
        <f t="shared" si="46"/>
        <v>Career Stagnation</v>
      </c>
    </row>
    <row r="2949" spans="1:5">
      <c r="A2949" s="11" t="s">
        <v>3135</v>
      </c>
      <c r="B2949" s="12" t="s">
        <v>3393</v>
      </c>
      <c r="C2949" s="13">
        <v>44075</v>
      </c>
      <c r="D2949" s="12" t="s">
        <v>3396</v>
      </c>
      <c r="E2949" t="str">
        <f t="shared" si="46"/>
        <v>Manager Issues</v>
      </c>
    </row>
    <row r="2950" spans="1:5">
      <c r="A2950" s="7" t="s">
        <v>3136</v>
      </c>
      <c r="B2950" s="8" t="s">
        <v>3391</v>
      </c>
      <c r="C2950" s="9"/>
      <c r="D2950" s="8" t="s">
        <v>3392</v>
      </c>
      <c r="E2950" t="str">
        <f t="shared" si="46"/>
        <v xml:space="preserve"> </v>
      </c>
    </row>
    <row r="2951" spans="1:5">
      <c r="A2951" s="11" t="s">
        <v>3137</v>
      </c>
      <c r="B2951" s="12" t="s">
        <v>3391</v>
      </c>
      <c r="C2951" s="13"/>
      <c r="D2951" s="12" t="s">
        <v>3392</v>
      </c>
      <c r="E2951" t="str">
        <f t="shared" si="46"/>
        <v xml:space="preserve"> </v>
      </c>
    </row>
    <row r="2952" spans="1:5">
      <c r="A2952" s="7" t="s">
        <v>3138</v>
      </c>
      <c r="B2952" s="8" t="s">
        <v>3393</v>
      </c>
      <c r="C2952" s="9">
        <v>45350</v>
      </c>
      <c r="D2952" s="8" t="s">
        <v>3394</v>
      </c>
      <c r="E2952" t="str">
        <f t="shared" si="46"/>
        <v>Career Stagnation</v>
      </c>
    </row>
    <row r="2953" spans="1:5">
      <c r="A2953" s="11" t="s">
        <v>3139</v>
      </c>
      <c r="B2953" s="12" t="s">
        <v>3393</v>
      </c>
      <c r="C2953" s="13">
        <v>45112</v>
      </c>
      <c r="D2953" s="12" t="s">
        <v>3397</v>
      </c>
      <c r="E2953" t="str">
        <f t="shared" si="46"/>
        <v>Better Pay</v>
      </c>
    </row>
    <row r="2954" spans="1:5">
      <c r="A2954" s="7" t="s">
        <v>3140</v>
      </c>
      <c r="B2954" s="8" t="s">
        <v>3391</v>
      </c>
      <c r="C2954" s="9"/>
      <c r="D2954" s="8" t="s">
        <v>3392</v>
      </c>
      <c r="E2954" t="str">
        <f t="shared" si="46"/>
        <v xml:space="preserve"> </v>
      </c>
    </row>
    <row r="2955" spans="1:5">
      <c r="A2955" s="11" t="s">
        <v>3141</v>
      </c>
      <c r="B2955" s="12" t="s">
        <v>3391</v>
      </c>
      <c r="C2955" s="13"/>
      <c r="D2955" s="12" t="s">
        <v>3392</v>
      </c>
      <c r="E2955" t="str">
        <f t="shared" si="46"/>
        <v xml:space="preserve"> </v>
      </c>
    </row>
    <row r="2956" spans="1:5">
      <c r="A2956" s="7" t="s">
        <v>3142</v>
      </c>
      <c r="B2956" s="8" t="s">
        <v>3391</v>
      </c>
      <c r="C2956" s="9"/>
      <c r="D2956" s="8" t="s">
        <v>3392</v>
      </c>
      <c r="E2956" t="str">
        <f t="shared" si="46"/>
        <v xml:space="preserve"> </v>
      </c>
    </row>
    <row r="2957" spans="1:5">
      <c r="A2957" s="11" t="s">
        <v>3143</v>
      </c>
      <c r="B2957" s="12" t="s">
        <v>3391</v>
      </c>
      <c r="C2957" s="13"/>
      <c r="D2957" s="12" t="s">
        <v>3392</v>
      </c>
      <c r="E2957" t="str">
        <f t="shared" si="46"/>
        <v xml:space="preserve"> </v>
      </c>
    </row>
    <row r="2958" spans="1:5">
      <c r="A2958" s="7" t="s">
        <v>3144</v>
      </c>
      <c r="B2958" s="8" t="s">
        <v>3391</v>
      </c>
      <c r="C2958" s="9"/>
      <c r="D2958" s="8" t="s">
        <v>3392</v>
      </c>
      <c r="E2958" t="str">
        <f t="shared" si="46"/>
        <v xml:space="preserve"> </v>
      </c>
    </row>
    <row r="2959" spans="1:5">
      <c r="A2959" s="11" t="s">
        <v>3145</v>
      </c>
      <c r="B2959" s="12" t="s">
        <v>3391</v>
      </c>
      <c r="C2959" s="13"/>
      <c r="D2959" s="12" t="s">
        <v>3392</v>
      </c>
      <c r="E2959" t="str">
        <f t="shared" si="46"/>
        <v xml:space="preserve"> </v>
      </c>
    </row>
    <row r="2960" spans="1:5">
      <c r="A2960" s="7" t="s">
        <v>3146</v>
      </c>
      <c r="B2960" s="8" t="s">
        <v>3391</v>
      </c>
      <c r="C2960" s="9"/>
      <c r="D2960" s="8" t="s">
        <v>3392</v>
      </c>
      <c r="E2960" t="str">
        <f t="shared" si="46"/>
        <v xml:space="preserve"> </v>
      </c>
    </row>
    <row r="2961" spans="1:5">
      <c r="A2961" s="11" t="s">
        <v>3147</v>
      </c>
      <c r="B2961" s="12" t="s">
        <v>3391</v>
      </c>
      <c r="C2961" s="13"/>
      <c r="D2961" s="12" t="s">
        <v>3392</v>
      </c>
      <c r="E2961" t="str">
        <f t="shared" si="46"/>
        <v xml:space="preserve"> </v>
      </c>
    </row>
    <row r="2962" spans="1:5">
      <c r="A2962" s="7" t="s">
        <v>3148</v>
      </c>
      <c r="B2962" s="8" t="s">
        <v>3391</v>
      </c>
      <c r="C2962" s="9"/>
      <c r="D2962" s="8" t="s">
        <v>3392</v>
      </c>
      <c r="E2962" t="str">
        <f t="shared" si="46"/>
        <v xml:space="preserve"> </v>
      </c>
    </row>
    <row r="2963" spans="1:5">
      <c r="A2963" s="11" t="s">
        <v>3149</v>
      </c>
      <c r="B2963" s="12" t="s">
        <v>3391</v>
      </c>
      <c r="C2963" s="13"/>
      <c r="D2963" s="12" t="s">
        <v>3392</v>
      </c>
      <c r="E2963" t="str">
        <f t="shared" si="46"/>
        <v xml:space="preserve"> </v>
      </c>
    </row>
    <row r="2964" spans="1:5">
      <c r="A2964" s="7" t="s">
        <v>3150</v>
      </c>
      <c r="B2964" s="8" t="s">
        <v>3391</v>
      </c>
      <c r="C2964" s="9"/>
      <c r="D2964" s="8" t="s">
        <v>3392</v>
      </c>
      <c r="E2964" t="str">
        <f t="shared" si="46"/>
        <v xml:space="preserve"> </v>
      </c>
    </row>
    <row r="2965" spans="1:5">
      <c r="A2965" s="11" t="s">
        <v>3151</v>
      </c>
      <c r="B2965" s="12" t="s">
        <v>3391</v>
      </c>
      <c r="C2965" s="13"/>
      <c r="D2965" s="12" t="s">
        <v>3392</v>
      </c>
      <c r="E2965" t="str">
        <f t="shared" si="46"/>
        <v xml:space="preserve"> </v>
      </c>
    </row>
    <row r="2966" spans="1:5">
      <c r="A2966" s="7" t="s">
        <v>3152</v>
      </c>
      <c r="B2966" s="8" t="s">
        <v>3393</v>
      </c>
      <c r="C2966" s="9">
        <v>44518</v>
      </c>
      <c r="D2966" s="8" t="s">
        <v>3395</v>
      </c>
      <c r="E2966" t="str">
        <f t="shared" si="46"/>
        <v>Work-Life Balance</v>
      </c>
    </row>
    <row r="2967" spans="1:5">
      <c r="A2967" s="11" t="s">
        <v>3153</v>
      </c>
      <c r="B2967" s="12" t="s">
        <v>3391</v>
      </c>
      <c r="C2967" s="13"/>
      <c r="D2967" s="12" t="s">
        <v>3392</v>
      </c>
      <c r="E2967" t="str">
        <f t="shared" si="46"/>
        <v xml:space="preserve"> </v>
      </c>
    </row>
    <row r="2968" spans="1:5">
      <c r="A2968" s="7" t="s">
        <v>3154</v>
      </c>
      <c r="B2968" s="8" t="s">
        <v>3391</v>
      </c>
      <c r="C2968" s="9"/>
      <c r="D2968" s="8" t="s">
        <v>3392</v>
      </c>
      <c r="E2968" t="str">
        <f t="shared" si="46"/>
        <v xml:space="preserve"> </v>
      </c>
    </row>
    <row r="2969" spans="1:5">
      <c r="A2969" s="11" t="s">
        <v>3155</v>
      </c>
      <c r="B2969" s="12" t="s">
        <v>3391</v>
      </c>
      <c r="C2969" s="13"/>
      <c r="D2969" s="12" t="s">
        <v>3392</v>
      </c>
      <c r="E2969" t="str">
        <f t="shared" si="46"/>
        <v xml:space="preserve"> </v>
      </c>
    </row>
    <row r="2970" spans="1:5">
      <c r="A2970" s="7" t="s">
        <v>3156</v>
      </c>
      <c r="B2970" s="8" t="s">
        <v>3391</v>
      </c>
      <c r="C2970" s="9"/>
      <c r="D2970" s="8" t="s">
        <v>3392</v>
      </c>
      <c r="E2970" t="str">
        <f t="shared" si="46"/>
        <v xml:space="preserve"> </v>
      </c>
    </row>
    <row r="2971" spans="1:5">
      <c r="A2971" s="11" t="s">
        <v>3157</v>
      </c>
      <c r="B2971" s="12" t="s">
        <v>3391</v>
      </c>
      <c r="C2971" s="13"/>
      <c r="D2971" s="12" t="s">
        <v>3392</v>
      </c>
      <c r="E2971" t="str">
        <f t="shared" si="46"/>
        <v xml:space="preserve"> </v>
      </c>
    </row>
    <row r="2972" spans="1:5">
      <c r="A2972" s="7" t="s">
        <v>3158</v>
      </c>
      <c r="B2972" s="8" t="s">
        <v>3391</v>
      </c>
      <c r="C2972" s="9"/>
      <c r="D2972" s="8" t="s">
        <v>3392</v>
      </c>
      <c r="E2972" t="str">
        <f t="shared" si="46"/>
        <v xml:space="preserve"> </v>
      </c>
    </row>
    <row r="2973" spans="1:5">
      <c r="A2973" s="11" t="s">
        <v>3159</v>
      </c>
      <c r="B2973" s="12" t="s">
        <v>3391</v>
      </c>
      <c r="C2973" s="13"/>
      <c r="D2973" s="12" t="s">
        <v>3392</v>
      </c>
      <c r="E2973" t="str">
        <f t="shared" si="46"/>
        <v xml:space="preserve"> </v>
      </c>
    </row>
    <row r="2974" spans="1:5">
      <c r="A2974" s="7" t="s">
        <v>3160</v>
      </c>
      <c r="B2974" s="8" t="s">
        <v>3393</v>
      </c>
      <c r="C2974" s="9">
        <v>44780</v>
      </c>
      <c r="D2974" s="8" t="s">
        <v>3397</v>
      </c>
      <c r="E2974" t="str">
        <f t="shared" si="46"/>
        <v>Better Pay</v>
      </c>
    </row>
    <row r="2975" spans="1:5">
      <c r="A2975" s="11" t="s">
        <v>3161</v>
      </c>
      <c r="B2975" s="12" t="s">
        <v>3391</v>
      </c>
      <c r="C2975" s="13"/>
      <c r="D2975" s="12" t="s">
        <v>3392</v>
      </c>
      <c r="E2975" t="str">
        <f t="shared" si="46"/>
        <v xml:space="preserve"> </v>
      </c>
    </row>
    <row r="2976" spans="1:5">
      <c r="A2976" s="7" t="s">
        <v>3162</v>
      </c>
      <c r="B2976" s="8" t="s">
        <v>3391</v>
      </c>
      <c r="C2976" s="9"/>
      <c r="D2976" s="8" t="s">
        <v>3392</v>
      </c>
      <c r="E2976" t="str">
        <f t="shared" si="46"/>
        <v xml:space="preserve"> </v>
      </c>
    </row>
    <row r="2977" spans="1:5">
      <c r="A2977" s="11" t="s">
        <v>3163</v>
      </c>
      <c r="B2977" s="12" t="s">
        <v>3391</v>
      </c>
      <c r="C2977" s="13"/>
      <c r="D2977" s="12" t="s">
        <v>3392</v>
      </c>
      <c r="E2977" t="str">
        <f t="shared" si="46"/>
        <v xml:space="preserve"> </v>
      </c>
    </row>
    <row r="2978" spans="1:5">
      <c r="A2978" s="7" t="s">
        <v>3164</v>
      </c>
      <c r="B2978" s="8" t="s">
        <v>3391</v>
      </c>
      <c r="C2978" s="9"/>
      <c r="D2978" s="8" t="s">
        <v>3392</v>
      </c>
      <c r="E2978" t="str">
        <f t="shared" si="46"/>
        <v xml:space="preserve"> </v>
      </c>
    </row>
    <row r="2979" spans="1:5">
      <c r="A2979" s="11" t="s">
        <v>3165</v>
      </c>
      <c r="B2979" s="12" t="s">
        <v>3391</v>
      </c>
      <c r="C2979" s="13"/>
      <c r="D2979" s="12" t="s">
        <v>3392</v>
      </c>
      <c r="E2979" t="str">
        <f t="shared" si="46"/>
        <v xml:space="preserve"> </v>
      </c>
    </row>
    <row r="2980" spans="1:5">
      <c r="A2980" s="7" t="s">
        <v>3166</v>
      </c>
      <c r="B2980" s="8" t="s">
        <v>3391</v>
      </c>
      <c r="C2980" s="9"/>
      <c r="D2980" s="8" t="s">
        <v>3392</v>
      </c>
      <c r="E2980" t="str">
        <f t="shared" si="46"/>
        <v xml:space="preserve"> </v>
      </c>
    </row>
    <row r="2981" spans="1:5">
      <c r="A2981" s="11" t="s">
        <v>3167</v>
      </c>
      <c r="B2981" s="12" t="s">
        <v>3393</v>
      </c>
      <c r="C2981" s="13">
        <v>44920</v>
      </c>
      <c r="D2981" s="12" t="s">
        <v>3396</v>
      </c>
      <c r="E2981" t="str">
        <f t="shared" si="46"/>
        <v>Manager Issues</v>
      </c>
    </row>
    <row r="2982" spans="1:5">
      <c r="A2982" s="7" t="s">
        <v>3168</v>
      </c>
      <c r="B2982" s="8" t="s">
        <v>3391</v>
      </c>
      <c r="C2982" s="9"/>
      <c r="D2982" s="8" t="s">
        <v>3392</v>
      </c>
      <c r="E2982" t="str">
        <f t="shared" si="46"/>
        <v xml:space="preserve"> </v>
      </c>
    </row>
    <row r="2983" spans="1:5">
      <c r="A2983" s="11" t="s">
        <v>3169</v>
      </c>
      <c r="B2983" s="12" t="s">
        <v>3391</v>
      </c>
      <c r="C2983" s="13"/>
      <c r="D2983" s="12" t="s">
        <v>3392</v>
      </c>
      <c r="E2983" t="str">
        <f t="shared" si="46"/>
        <v xml:space="preserve"> </v>
      </c>
    </row>
    <row r="2984" spans="1:5">
      <c r="A2984" s="7" t="s">
        <v>3170</v>
      </c>
      <c r="B2984" s="8" t="s">
        <v>3391</v>
      </c>
      <c r="C2984" s="9"/>
      <c r="D2984" s="8" t="s">
        <v>3392</v>
      </c>
      <c r="E2984" t="str">
        <f t="shared" si="46"/>
        <v xml:space="preserve"> </v>
      </c>
    </row>
    <row r="2985" spans="1:5">
      <c r="A2985" s="11" t="s">
        <v>3171</v>
      </c>
      <c r="B2985" s="12" t="s">
        <v>3391</v>
      </c>
      <c r="C2985" s="13"/>
      <c r="D2985" s="12" t="s">
        <v>3392</v>
      </c>
      <c r="E2985" t="str">
        <f t="shared" si="46"/>
        <v xml:space="preserve"> </v>
      </c>
    </row>
    <row r="2986" spans="1:5">
      <c r="A2986" s="7" t="s">
        <v>3172</v>
      </c>
      <c r="B2986" s="8" t="s">
        <v>3391</v>
      </c>
      <c r="C2986" s="9"/>
      <c r="D2986" s="8" t="s">
        <v>3392</v>
      </c>
      <c r="E2986" t="str">
        <f t="shared" si="46"/>
        <v xml:space="preserve"> </v>
      </c>
    </row>
    <row r="2987" spans="1:5">
      <c r="A2987" s="11" t="s">
        <v>3173</v>
      </c>
      <c r="B2987" s="12" t="s">
        <v>3391</v>
      </c>
      <c r="C2987" s="13"/>
      <c r="D2987" s="12" t="s">
        <v>3392</v>
      </c>
      <c r="E2987" t="str">
        <f t="shared" si="46"/>
        <v xml:space="preserve"> </v>
      </c>
    </row>
    <row r="2988" spans="1:5">
      <c r="A2988" s="7" t="s">
        <v>3174</v>
      </c>
      <c r="B2988" s="8" t="s">
        <v>3393</v>
      </c>
      <c r="C2988" s="9">
        <v>45310</v>
      </c>
      <c r="D2988" s="8" t="s">
        <v>3397</v>
      </c>
      <c r="E2988" t="str">
        <f t="shared" si="46"/>
        <v>Better Pay</v>
      </c>
    </row>
    <row r="2989" spans="1:5">
      <c r="A2989" s="11" t="s">
        <v>3175</v>
      </c>
      <c r="B2989" s="12" t="s">
        <v>3391</v>
      </c>
      <c r="C2989" s="13"/>
      <c r="D2989" s="12" t="s">
        <v>3392</v>
      </c>
      <c r="E2989" t="str">
        <f t="shared" si="46"/>
        <v xml:space="preserve"> </v>
      </c>
    </row>
    <row r="2990" spans="1:5">
      <c r="A2990" s="7" t="s">
        <v>3176</v>
      </c>
      <c r="B2990" s="8" t="s">
        <v>3391</v>
      </c>
      <c r="C2990" s="9"/>
      <c r="D2990" s="8" t="s">
        <v>3392</v>
      </c>
      <c r="E2990" t="str">
        <f t="shared" si="46"/>
        <v xml:space="preserve"> </v>
      </c>
    </row>
    <row r="2991" spans="1:5">
      <c r="A2991" s="11" t="s">
        <v>3177</v>
      </c>
      <c r="B2991" s="12" t="s">
        <v>3393</v>
      </c>
      <c r="C2991" s="13">
        <v>44970</v>
      </c>
      <c r="D2991" s="12" t="s">
        <v>3396</v>
      </c>
      <c r="E2991" t="str">
        <f t="shared" si="46"/>
        <v>Manager Issues</v>
      </c>
    </row>
    <row r="2992" spans="1:5">
      <c r="A2992" s="7" t="s">
        <v>3178</v>
      </c>
      <c r="B2992" s="8" t="s">
        <v>3393</v>
      </c>
      <c r="C2992" s="9">
        <v>43407</v>
      </c>
      <c r="D2992" s="8" t="s">
        <v>3395</v>
      </c>
      <c r="E2992" t="str">
        <f t="shared" si="46"/>
        <v>Work-Life Balance</v>
      </c>
    </row>
    <row r="2993" spans="1:5">
      <c r="A2993" s="11" t="s">
        <v>3179</v>
      </c>
      <c r="B2993" s="12" t="s">
        <v>3391</v>
      </c>
      <c r="C2993" s="13"/>
      <c r="D2993" s="12" t="s">
        <v>3392</v>
      </c>
      <c r="E2993" t="str">
        <f t="shared" si="46"/>
        <v xml:space="preserve"> </v>
      </c>
    </row>
    <row r="2994" spans="1:5">
      <c r="A2994" s="7" t="s">
        <v>3180</v>
      </c>
      <c r="B2994" s="8" t="s">
        <v>3391</v>
      </c>
      <c r="C2994" s="9"/>
      <c r="D2994" s="8" t="s">
        <v>3392</v>
      </c>
      <c r="E2994" t="str">
        <f t="shared" si="46"/>
        <v xml:space="preserve"> </v>
      </c>
    </row>
    <row r="2995" spans="1:5">
      <c r="A2995" s="11" t="s">
        <v>3181</v>
      </c>
      <c r="B2995" s="12" t="s">
        <v>3391</v>
      </c>
      <c r="C2995" s="13"/>
      <c r="D2995" s="12" t="s">
        <v>3392</v>
      </c>
      <c r="E2995" t="str">
        <f t="shared" si="46"/>
        <v xml:space="preserve"> </v>
      </c>
    </row>
    <row r="2996" spans="1:5">
      <c r="A2996" s="7" t="s">
        <v>3182</v>
      </c>
      <c r="B2996" s="8" t="s">
        <v>3393</v>
      </c>
      <c r="C2996" s="9">
        <v>43188</v>
      </c>
      <c r="D2996" s="8" t="s">
        <v>3395</v>
      </c>
      <c r="E2996" t="str">
        <f t="shared" si="46"/>
        <v>Work-Life Balance</v>
      </c>
    </row>
    <row r="2997" spans="1:5">
      <c r="A2997" s="11" t="s">
        <v>3183</v>
      </c>
      <c r="B2997" s="12" t="s">
        <v>3391</v>
      </c>
      <c r="C2997" s="13"/>
      <c r="D2997" s="12" t="s">
        <v>3392</v>
      </c>
      <c r="E2997" t="str">
        <f t="shared" si="46"/>
        <v xml:space="preserve"> </v>
      </c>
    </row>
    <row r="2998" spans="1:5">
      <c r="A2998" s="7" t="s">
        <v>3184</v>
      </c>
      <c r="B2998" s="8" t="s">
        <v>3391</v>
      </c>
      <c r="C2998" s="9"/>
      <c r="D2998" s="8" t="s">
        <v>3392</v>
      </c>
      <c r="E2998" t="str">
        <f t="shared" si="46"/>
        <v xml:space="preserve"> </v>
      </c>
    </row>
    <row r="2999" spans="1:5">
      <c r="A2999" s="11" t="s">
        <v>3185</v>
      </c>
      <c r="B2999" s="12" t="s">
        <v>3393</v>
      </c>
      <c r="C2999" s="13">
        <v>44894</v>
      </c>
      <c r="D2999" s="12" t="s">
        <v>3394</v>
      </c>
      <c r="E2999" t="str">
        <f t="shared" si="46"/>
        <v>Career Stagnation</v>
      </c>
    </row>
    <row r="3000" spans="1:5">
      <c r="A3000" s="7" t="s">
        <v>3186</v>
      </c>
      <c r="B3000" s="8" t="s">
        <v>3391</v>
      </c>
      <c r="C3000" s="9"/>
      <c r="D3000" s="8" t="s">
        <v>3392</v>
      </c>
      <c r="E3000" t="str">
        <f t="shared" si="46"/>
        <v xml:space="preserve"> </v>
      </c>
    </row>
    <row r="3001" spans="1:5">
      <c r="A3001" s="11" t="s">
        <v>3187</v>
      </c>
      <c r="B3001" s="12" t="s">
        <v>3393</v>
      </c>
      <c r="C3001" s="13">
        <v>45161</v>
      </c>
      <c r="D3001" s="12" t="s">
        <v>3397</v>
      </c>
      <c r="E3001" t="str">
        <f t="shared" si="46"/>
        <v>Better Pay</v>
      </c>
    </row>
    <row r="3002" spans="1:5">
      <c r="A3002" s="7" t="s">
        <v>3188</v>
      </c>
      <c r="B3002" s="8" t="s">
        <v>3393</v>
      </c>
      <c r="C3002" s="9">
        <v>45344</v>
      </c>
      <c r="D3002" s="8" t="s">
        <v>3397</v>
      </c>
      <c r="E3002" t="str">
        <f t="shared" si="46"/>
        <v>Better Pay</v>
      </c>
    </row>
    <row r="3003" spans="1:5">
      <c r="A3003" s="11" t="s">
        <v>3189</v>
      </c>
      <c r="B3003" s="12" t="s">
        <v>3393</v>
      </c>
      <c r="C3003" s="13">
        <v>45748</v>
      </c>
      <c r="D3003" s="12" t="s">
        <v>3397</v>
      </c>
      <c r="E3003" t="str">
        <f t="shared" si="46"/>
        <v>Better Pay</v>
      </c>
    </row>
    <row r="3004" spans="1:5">
      <c r="A3004" s="7" t="s">
        <v>3190</v>
      </c>
      <c r="B3004" s="8" t="s">
        <v>3391</v>
      </c>
      <c r="C3004" s="9"/>
      <c r="D3004" s="8" t="s">
        <v>3392</v>
      </c>
      <c r="E3004" t="str">
        <f t="shared" si="46"/>
        <v xml:space="preserve"> </v>
      </c>
    </row>
    <row r="3005" spans="1:5">
      <c r="A3005" s="11" t="s">
        <v>3191</v>
      </c>
      <c r="B3005" s="12" t="s">
        <v>3391</v>
      </c>
      <c r="C3005" s="13"/>
      <c r="D3005" s="12" t="s">
        <v>3392</v>
      </c>
      <c r="E3005" t="str">
        <f t="shared" si="46"/>
        <v xml:space="preserve"> </v>
      </c>
    </row>
    <row r="3006" spans="1:5">
      <c r="A3006" s="7" t="s">
        <v>3192</v>
      </c>
      <c r="B3006" s="8" t="s">
        <v>3393</v>
      </c>
      <c r="C3006" s="9">
        <v>45741</v>
      </c>
      <c r="D3006" s="8" t="s">
        <v>3394</v>
      </c>
      <c r="E3006" t="str">
        <f t="shared" si="46"/>
        <v>Career Stagnation</v>
      </c>
    </row>
    <row r="3007" spans="1:5">
      <c r="A3007" s="11" t="s">
        <v>3193</v>
      </c>
      <c r="B3007" s="12" t="s">
        <v>3391</v>
      </c>
      <c r="C3007" s="13"/>
      <c r="D3007" s="12" t="s">
        <v>3392</v>
      </c>
      <c r="E3007" t="str">
        <f t="shared" si="46"/>
        <v xml:space="preserve"> </v>
      </c>
    </row>
    <row r="3008" spans="1:5">
      <c r="A3008" s="7" t="s">
        <v>3194</v>
      </c>
      <c r="B3008" s="8" t="s">
        <v>3391</v>
      </c>
      <c r="C3008" s="9"/>
      <c r="D3008" s="8" t="s">
        <v>3392</v>
      </c>
      <c r="E3008" t="str">
        <f t="shared" si="46"/>
        <v xml:space="preserve"> </v>
      </c>
    </row>
    <row r="3009" spans="1:5">
      <c r="A3009" s="11" t="s">
        <v>3195</v>
      </c>
      <c r="B3009" s="12" t="s">
        <v>3391</v>
      </c>
      <c r="C3009" s="13"/>
      <c r="D3009" s="12" t="s">
        <v>3392</v>
      </c>
      <c r="E3009" t="str">
        <f t="shared" si="46"/>
        <v xml:space="preserve"> </v>
      </c>
    </row>
    <row r="3010" spans="1:5">
      <c r="A3010" s="7" t="s">
        <v>3196</v>
      </c>
      <c r="B3010" s="8" t="s">
        <v>3391</v>
      </c>
      <c r="C3010" s="9"/>
      <c r="D3010" s="8" t="s">
        <v>3392</v>
      </c>
      <c r="E3010" t="str">
        <f t="shared" si="46"/>
        <v xml:space="preserve"> </v>
      </c>
    </row>
    <row r="3011" spans="1:5">
      <c r="A3011" s="11" t="s">
        <v>3197</v>
      </c>
      <c r="B3011" s="12" t="s">
        <v>3391</v>
      </c>
      <c r="C3011" s="13"/>
      <c r="D3011" s="12" t="s">
        <v>3392</v>
      </c>
      <c r="E3011" t="str">
        <f t="shared" ref="E3011:E3074" si="47">IF(B3011="No"," ",IF(AND(B3011="Yes",D3011=" "),"Not Recorded",D3011))</f>
        <v xml:space="preserve"> </v>
      </c>
    </row>
    <row r="3012" spans="1:5">
      <c r="A3012" s="7" t="s">
        <v>3198</v>
      </c>
      <c r="B3012" s="8" t="s">
        <v>3391</v>
      </c>
      <c r="C3012" s="9"/>
      <c r="D3012" s="8" t="s">
        <v>3392</v>
      </c>
      <c r="E3012" t="str">
        <f t="shared" si="47"/>
        <v xml:space="preserve"> </v>
      </c>
    </row>
    <row r="3013" spans="1:5">
      <c r="A3013" s="11" t="s">
        <v>3199</v>
      </c>
      <c r="B3013" s="12" t="s">
        <v>3391</v>
      </c>
      <c r="C3013" s="13"/>
      <c r="D3013" s="12" t="s">
        <v>3392</v>
      </c>
      <c r="E3013" t="str">
        <f t="shared" si="47"/>
        <v xml:space="preserve"> </v>
      </c>
    </row>
    <row r="3014" spans="1:5">
      <c r="A3014" s="7" t="s">
        <v>3200</v>
      </c>
      <c r="B3014" s="8" t="s">
        <v>3391</v>
      </c>
      <c r="C3014" s="9"/>
      <c r="D3014" s="8" t="s">
        <v>3392</v>
      </c>
      <c r="E3014" t="str">
        <f t="shared" si="47"/>
        <v xml:space="preserve"> </v>
      </c>
    </row>
    <row r="3015" spans="1:5">
      <c r="A3015" s="11" t="s">
        <v>3201</v>
      </c>
      <c r="B3015" s="12" t="s">
        <v>3391</v>
      </c>
      <c r="C3015" s="13"/>
      <c r="D3015" s="12" t="s">
        <v>3392</v>
      </c>
      <c r="E3015" t="str">
        <f t="shared" si="47"/>
        <v xml:space="preserve"> </v>
      </c>
    </row>
    <row r="3016" spans="1:5">
      <c r="A3016" s="7" t="s">
        <v>3202</v>
      </c>
      <c r="B3016" s="8" t="s">
        <v>3393</v>
      </c>
      <c r="C3016" s="9">
        <v>44917</v>
      </c>
      <c r="D3016" s="8" t="s">
        <v>3397</v>
      </c>
      <c r="E3016" t="str">
        <f t="shared" si="47"/>
        <v>Better Pay</v>
      </c>
    </row>
    <row r="3017" spans="1:5">
      <c r="A3017" s="11" t="s">
        <v>3203</v>
      </c>
      <c r="B3017" s="12" t="s">
        <v>3393</v>
      </c>
      <c r="C3017" s="13">
        <v>43607</v>
      </c>
      <c r="D3017" s="12" t="s">
        <v>3394</v>
      </c>
      <c r="E3017" t="str">
        <f t="shared" si="47"/>
        <v>Career Stagnation</v>
      </c>
    </row>
    <row r="3018" spans="1:5">
      <c r="A3018" s="7" t="s">
        <v>3204</v>
      </c>
      <c r="B3018" s="8" t="s">
        <v>3391</v>
      </c>
      <c r="C3018" s="9"/>
      <c r="D3018" s="8" t="s">
        <v>3392</v>
      </c>
      <c r="E3018" t="str">
        <f t="shared" si="47"/>
        <v xml:space="preserve"> </v>
      </c>
    </row>
    <row r="3019" spans="1:5">
      <c r="A3019" s="11" t="s">
        <v>3205</v>
      </c>
      <c r="B3019" s="12" t="s">
        <v>3391</v>
      </c>
      <c r="C3019" s="13"/>
      <c r="D3019" s="12" t="s">
        <v>3392</v>
      </c>
      <c r="E3019" t="str">
        <f t="shared" si="47"/>
        <v xml:space="preserve"> </v>
      </c>
    </row>
    <row r="3020" spans="1:5">
      <c r="A3020" s="7" t="s">
        <v>3206</v>
      </c>
      <c r="B3020" s="8" t="s">
        <v>3391</v>
      </c>
      <c r="C3020" s="9"/>
      <c r="D3020" s="8" t="s">
        <v>3392</v>
      </c>
      <c r="E3020" t="str">
        <f t="shared" si="47"/>
        <v xml:space="preserve"> </v>
      </c>
    </row>
    <row r="3021" spans="1:5">
      <c r="A3021" s="11" t="s">
        <v>3207</v>
      </c>
      <c r="B3021" s="12" t="s">
        <v>3391</v>
      </c>
      <c r="C3021" s="13"/>
      <c r="D3021" s="12" t="s">
        <v>3392</v>
      </c>
      <c r="E3021" t="str">
        <f t="shared" si="47"/>
        <v xml:space="preserve"> </v>
      </c>
    </row>
    <row r="3022" spans="1:5">
      <c r="A3022" s="7" t="s">
        <v>3208</v>
      </c>
      <c r="B3022" s="8" t="s">
        <v>3393</v>
      </c>
      <c r="C3022" s="9">
        <v>44999</v>
      </c>
      <c r="D3022" s="8" t="s">
        <v>3397</v>
      </c>
      <c r="E3022" t="str">
        <f t="shared" si="47"/>
        <v>Better Pay</v>
      </c>
    </row>
    <row r="3023" spans="1:5">
      <c r="A3023" s="11" t="s">
        <v>3209</v>
      </c>
      <c r="B3023" s="12" t="s">
        <v>3391</v>
      </c>
      <c r="C3023" s="13"/>
      <c r="D3023" s="12" t="s">
        <v>3392</v>
      </c>
      <c r="E3023" t="str">
        <f t="shared" si="47"/>
        <v xml:space="preserve"> </v>
      </c>
    </row>
    <row r="3024" spans="1:5">
      <c r="A3024" s="7" t="s">
        <v>3210</v>
      </c>
      <c r="B3024" s="8" t="s">
        <v>3391</v>
      </c>
      <c r="C3024" s="9"/>
      <c r="D3024" s="8" t="s">
        <v>3392</v>
      </c>
      <c r="E3024" t="str">
        <f t="shared" si="47"/>
        <v xml:space="preserve"> </v>
      </c>
    </row>
    <row r="3025" spans="1:5">
      <c r="A3025" s="11" t="s">
        <v>3211</v>
      </c>
      <c r="B3025" s="12" t="s">
        <v>3391</v>
      </c>
      <c r="C3025" s="13"/>
      <c r="D3025" s="12" t="s">
        <v>3392</v>
      </c>
      <c r="E3025" t="str">
        <f t="shared" si="47"/>
        <v xml:space="preserve"> </v>
      </c>
    </row>
    <row r="3026" spans="1:5">
      <c r="A3026" s="7" t="s">
        <v>3212</v>
      </c>
      <c r="B3026" s="8" t="s">
        <v>3391</v>
      </c>
      <c r="C3026" s="9"/>
      <c r="D3026" s="8" t="s">
        <v>3392</v>
      </c>
      <c r="E3026" t="str">
        <f t="shared" si="47"/>
        <v xml:space="preserve"> </v>
      </c>
    </row>
    <row r="3027" spans="1:5">
      <c r="A3027" s="11" t="s">
        <v>3213</v>
      </c>
      <c r="B3027" s="12" t="s">
        <v>3391</v>
      </c>
      <c r="C3027" s="13"/>
      <c r="D3027" s="12" t="s">
        <v>3392</v>
      </c>
      <c r="E3027" t="str">
        <f t="shared" si="47"/>
        <v xml:space="preserve"> </v>
      </c>
    </row>
    <row r="3028" spans="1:5">
      <c r="A3028" s="7" t="s">
        <v>3214</v>
      </c>
      <c r="B3028" s="8" t="s">
        <v>3391</v>
      </c>
      <c r="C3028" s="9"/>
      <c r="D3028" s="8" t="s">
        <v>3392</v>
      </c>
      <c r="E3028" t="str">
        <f t="shared" si="47"/>
        <v xml:space="preserve"> </v>
      </c>
    </row>
    <row r="3029" spans="1:5">
      <c r="A3029" s="11" t="s">
        <v>3215</v>
      </c>
      <c r="B3029" s="12" t="s">
        <v>3391</v>
      </c>
      <c r="C3029" s="13"/>
      <c r="D3029" s="12" t="s">
        <v>3392</v>
      </c>
      <c r="E3029" t="str">
        <f t="shared" si="47"/>
        <v xml:space="preserve"> </v>
      </c>
    </row>
    <row r="3030" spans="1:5">
      <c r="A3030" s="7" t="s">
        <v>3216</v>
      </c>
      <c r="B3030" s="8" t="s">
        <v>3391</v>
      </c>
      <c r="C3030" s="9"/>
      <c r="D3030" s="8" t="s">
        <v>3392</v>
      </c>
      <c r="E3030" t="str">
        <f t="shared" si="47"/>
        <v xml:space="preserve"> </v>
      </c>
    </row>
    <row r="3031" spans="1:5">
      <c r="A3031" s="11" t="s">
        <v>3217</v>
      </c>
      <c r="B3031" s="12" t="s">
        <v>3391</v>
      </c>
      <c r="C3031" s="13"/>
      <c r="D3031" s="12" t="s">
        <v>3392</v>
      </c>
      <c r="E3031" t="str">
        <f t="shared" si="47"/>
        <v xml:space="preserve"> </v>
      </c>
    </row>
    <row r="3032" spans="1:5">
      <c r="A3032" s="7" t="s">
        <v>3218</v>
      </c>
      <c r="B3032" s="8" t="s">
        <v>3391</v>
      </c>
      <c r="C3032" s="9"/>
      <c r="D3032" s="8" t="s">
        <v>3392</v>
      </c>
      <c r="E3032" t="str">
        <f t="shared" si="47"/>
        <v xml:space="preserve"> </v>
      </c>
    </row>
    <row r="3033" spans="1:5">
      <c r="A3033" s="11" t="s">
        <v>3219</v>
      </c>
      <c r="B3033" s="12" t="s">
        <v>3393</v>
      </c>
      <c r="C3033" s="13">
        <v>44822</v>
      </c>
      <c r="D3033" s="12" t="s">
        <v>3397</v>
      </c>
      <c r="E3033" t="str">
        <f t="shared" si="47"/>
        <v>Better Pay</v>
      </c>
    </row>
    <row r="3034" spans="1:5">
      <c r="A3034" s="7" t="s">
        <v>3220</v>
      </c>
      <c r="B3034" s="8" t="s">
        <v>3391</v>
      </c>
      <c r="C3034" s="9"/>
      <c r="D3034" s="8" t="s">
        <v>3392</v>
      </c>
      <c r="E3034" t="str">
        <f t="shared" si="47"/>
        <v xml:space="preserve"> </v>
      </c>
    </row>
    <row r="3035" spans="1:5">
      <c r="A3035" s="11" t="s">
        <v>3221</v>
      </c>
      <c r="B3035" s="12" t="s">
        <v>3391</v>
      </c>
      <c r="C3035" s="13"/>
      <c r="D3035" s="12" t="s">
        <v>3392</v>
      </c>
      <c r="E3035" t="str">
        <f t="shared" si="47"/>
        <v xml:space="preserve"> </v>
      </c>
    </row>
    <row r="3036" spans="1:5">
      <c r="A3036" s="7" t="s">
        <v>3222</v>
      </c>
      <c r="B3036" s="8" t="s">
        <v>3391</v>
      </c>
      <c r="C3036" s="9"/>
      <c r="D3036" s="8" t="s">
        <v>3392</v>
      </c>
      <c r="E3036" t="str">
        <f t="shared" si="47"/>
        <v xml:space="preserve"> </v>
      </c>
    </row>
    <row r="3037" spans="1:5">
      <c r="A3037" s="11" t="s">
        <v>3223</v>
      </c>
      <c r="B3037" s="12" t="s">
        <v>3391</v>
      </c>
      <c r="C3037" s="13"/>
      <c r="D3037" s="12" t="s">
        <v>3392</v>
      </c>
      <c r="E3037" t="str">
        <f t="shared" si="47"/>
        <v xml:space="preserve"> </v>
      </c>
    </row>
    <row r="3038" spans="1:5">
      <c r="A3038" s="7" t="s">
        <v>3224</v>
      </c>
      <c r="B3038" s="8" t="s">
        <v>3391</v>
      </c>
      <c r="C3038" s="9"/>
      <c r="D3038" s="8" t="s">
        <v>3392</v>
      </c>
      <c r="E3038" t="str">
        <f t="shared" si="47"/>
        <v xml:space="preserve"> </v>
      </c>
    </row>
    <row r="3039" spans="1:5">
      <c r="A3039" s="11" t="s">
        <v>3225</v>
      </c>
      <c r="B3039" s="12" t="s">
        <v>3393</v>
      </c>
      <c r="C3039" s="13">
        <v>45196</v>
      </c>
      <c r="D3039" s="12" t="s">
        <v>3397</v>
      </c>
      <c r="E3039" t="str">
        <f t="shared" si="47"/>
        <v>Better Pay</v>
      </c>
    </row>
    <row r="3040" spans="1:5">
      <c r="A3040" s="7" t="s">
        <v>3226</v>
      </c>
      <c r="B3040" s="8" t="s">
        <v>3391</v>
      </c>
      <c r="C3040" s="9"/>
      <c r="D3040" s="8" t="s">
        <v>3392</v>
      </c>
      <c r="E3040" t="str">
        <f t="shared" si="47"/>
        <v xml:space="preserve"> </v>
      </c>
    </row>
    <row r="3041" spans="1:5">
      <c r="A3041" s="11" t="s">
        <v>3227</v>
      </c>
      <c r="B3041" s="12" t="s">
        <v>3393</v>
      </c>
      <c r="C3041" s="13">
        <v>45434</v>
      </c>
      <c r="D3041" s="12" t="s">
        <v>3394</v>
      </c>
      <c r="E3041" t="str">
        <f t="shared" si="47"/>
        <v>Career Stagnation</v>
      </c>
    </row>
    <row r="3042" spans="1:5">
      <c r="A3042" s="7" t="s">
        <v>3228</v>
      </c>
      <c r="B3042" s="8" t="s">
        <v>3393</v>
      </c>
      <c r="C3042" s="9">
        <v>45328</v>
      </c>
      <c r="D3042" s="8" t="s">
        <v>3397</v>
      </c>
      <c r="E3042" t="str">
        <f t="shared" si="47"/>
        <v>Better Pay</v>
      </c>
    </row>
    <row r="3043" spans="1:5">
      <c r="A3043" s="11" t="s">
        <v>3229</v>
      </c>
      <c r="B3043" s="12" t="s">
        <v>3391</v>
      </c>
      <c r="C3043" s="13"/>
      <c r="D3043" s="12" t="s">
        <v>3392</v>
      </c>
      <c r="E3043" t="str">
        <f t="shared" si="47"/>
        <v xml:space="preserve"> </v>
      </c>
    </row>
    <row r="3044" spans="1:5">
      <c r="A3044" s="7" t="s">
        <v>3230</v>
      </c>
      <c r="B3044" s="8" t="s">
        <v>3391</v>
      </c>
      <c r="C3044" s="9"/>
      <c r="D3044" s="8" t="s">
        <v>3392</v>
      </c>
      <c r="E3044" t="str">
        <f t="shared" si="47"/>
        <v xml:space="preserve"> </v>
      </c>
    </row>
    <row r="3045" spans="1:5">
      <c r="A3045" s="11" t="s">
        <v>3231</v>
      </c>
      <c r="B3045" s="12" t="s">
        <v>3393</v>
      </c>
      <c r="C3045" s="13">
        <v>44643</v>
      </c>
      <c r="D3045" s="12" t="s">
        <v>3394</v>
      </c>
      <c r="E3045" t="str">
        <f t="shared" si="47"/>
        <v>Career Stagnation</v>
      </c>
    </row>
    <row r="3046" spans="1:5">
      <c r="A3046" s="7" t="s">
        <v>3232</v>
      </c>
      <c r="B3046" s="8" t="s">
        <v>3393</v>
      </c>
      <c r="C3046" s="9">
        <v>44840</v>
      </c>
      <c r="D3046" s="8" t="s">
        <v>3396</v>
      </c>
      <c r="E3046" t="str">
        <f t="shared" si="47"/>
        <v>Manager Issues</v>
      </c>
    </row>
    <row r="3047" spans="1:5">
      <c r="A3047" s="11" t="s">
        <v>3233</v>
      </c>
      <c r="B3047" s="12" t="s">
        <v>3391</v>
      </c>
      <c r="C3047" s="13"/>
      <c r="D3047" s="12" t="s">
        <v>3392</v>
      </c>
      <c r="E3047" t="str">
        <f t="shared" si="47"/>
        <v xml:space="preserve"> </v>
      </c>
    </row>
    <row r="3048" spans="1:5">
      <c r="A3048" s="7" t="s">
        <v>3234</v>
      </c>
      <c r="B3048" s="8" t="s">
        <v>3393</v>
      </c>
      <c r="C3048" s="9">
        <v>44955</v>
      </c>
      <c r="D3048" s="8" t="s">
        <v>3394</v>
      </c>
      <c r="E3048" t="str">
        <f t="shared" si="47"/>
        <v>Career Stagnation</v>
      </c>
    </row>
    <row r="3049" spans="1:5">
      <c r="A3049" s="11" t="s">
        <v>3235</v>
      </c>
      <c r="B3049" s="12" t="s">
        <v>3391</v>
      </c>
      <c r="C3049" s="13"/>
      <c r="D3049" s="12" t="s">
        <v>3392</v>
      </c>
      <c r="E3049" t="str">
        <f t="shared" si="47"/>
        <v xml:space="preserve"> </v>
      </c>
    </row>
    <row r="3050" spans="1:5">
      <c r="A3050" s="7" t="s">
        <v>3236</v>
      </c>
      <c r="B3050" s="8" t="s">
        <v>3391</v>
      </c>
      <c r="C3050" s="9"/>
      <c r="D3050" s="8" t="s">
        <v>3392</v>
      </c>
      <c r="E3050" t="str">
        <f t="shared" si="47"/>
        <v xml:space="preserve"> </v>
      </c>
    </row>
    <row r="3051" spans="1:5">
      <c r="A3051" s="11" t="s">
        <v>3237</v>
      </c>
      <c r="B3051" s="12" t="s">
        <v>3391</v>
      </c>
      <c r="C3051" s="13"/>
      <c r="D3051" s="12" t="s">
        <v>3392</v>
      </c>
      <c r="E3051" t="str">
        <f t="shared" si="47"/>
        <v xml:space="preserve"> </v>
      </c>
    </row>
    <row r="3052" spans="1:5">
      <c r="A3052" s="7" t="s">
        <v>3238</v>
      </c>
      <c r="B3052" s="8" t="s">
        <v>3391</v>
      </c>
      <c r="C3052" s="9"/>
      <c r="D3052" s="8" t="s">
        <v>3392</v>
      </c>
      <c r="E3052" t="str">
        <f t="shared" si="47"/>
        <v xml:space="preserve"> </v>
      </c>
    </row>
    <row r="3053" spans="1:5">
      <c r="A3053" s="11" t="s">
        <v>3239</v>
      </c>
      <c r="B3053" s="12" t="s">
        <v>3393</v>
      </c>
      <c r="C3053" s="13">
        <v>45137</v>
      </c>
      <c r="D3053" s="12" t="s">
        <v>3396</v>
      </c>
      <c r="E3053" t="str">
        <f t="shared" si="47"/>
        <v>Manager Issues</v>
      </c>
    </row>
    <row r="3054" spans="1:5">
      <c r="A3054" s="7" t="s">
        <v>3240</v>
      </c>
      <c r="B3054" s="8" t="s">
        <v>3391</v>
      </c>
      <c r="C3054" s="9"/>
      <c r="D3054" s="8" t="s">
        <v>3392</v>
      </c>
      <c r="E3054" t="str">
        <f t="shared" si="47"/>
        <v xml:space="preserve"> </v>
      </c>
    </row>
    <row r="3055" spans="1:5">
      <c r="A3055" s="11" t="s">
        <v>3241</v>
      </c>
      <c r="B3055" s="12" t="s">
        <v>3391</v>
      </c>
      <c r="C3055" s="13"/>
      <c r="D3055" s="12" t="s">
        <v>3392</v>
      </c>
      <c r="E3055" t="str">
        <f t="shared" si="47"/>
        <v xml:space="preserve"> </v>
      </c>
    </row>
    <row r="3056" spans="1:5">
      <c r="A3056" s="7" t="s">
        <v>3242</v>
      </c>
      <c r="B3056" s="8" t="s">
        <v>3391</v>
      </c>
      <c r="C3056" s="9"/>
      <c r="D3056" s="8" t="s">
        <v>3392</v>
      </c>
      <c r="E3056" t="str">
        <f t="shared" si="47"/>
        <v xml:space="preserve"> </v>
      </c>
    </row>
    <row r="3057" spans="1:5">
      <c r="A3057" s="11" t="s">
        <v>3243</v>
      </c>
      <c r="B3057" s="12" t="s">
        <v>3391</v>
      </c>
      <c r="C3057" s="13"/>
      <c r="D3057" s="12" t="s">
        <v>3392</v>
      </c>
      <c r="E3057" t="str">
        <f t="shared" si="47"/>
        <v xml:space="preserve"> </v>
      </c>
    </row>
    <row r="3058" spans="1:5">
      <c r="A3058" s="7" t="s">
        <v>3244</v>
      </c>
      <c r="B3058" s="8" t="s">
        <v>3393</v>
      </c>
      <c r="C3058" s="9">
        <v>44625</v>
      </c>
      <c r="D3058" s="8" t="s">
        <v>3394</v>
      </c>
      <c r="E3058" t="str">
        <f t="shared" si="47"/>
        <v>Career Stagnation</v>
      </c>
    </row>
    <row r="3059" spans="1:5">
      <c r="A3059" s="11" t="s">
        <v>3245</v>
      </c>
      <c r="B3059" s="12" t="s">
        <v>3393</v>
      </c>
      <c r="C3059" s="13">
        <v>43392</v>
      </c>
      <c r="D3059" s="12" t="s">
        <v>3397</v>
      </c>
      <c r="E3059" t="str">
        <f t="shared" si="47"/>
        <v>Better Pay</v>
      </c>
    </row>
    <row r="3060" spans="1:5">
      <c r="A3060" s="7" t="s">
        <v>3246</v>
      </c>
      <c r="B3060" s="8" t="s">
        <v>3393</v>
      </c>
      <c r="C3060" s="9">
        <v>46497</v>
      </c>
      <c r="D3060" s="8" t="s">
        <v>3394</v>
      </c>
      <c r="E3060" t="str">
        <f t="shared" si="47"/>
        <v>Career Stagnation</v>
      </c>
    </row>
    <row r="3061" spans="1:5">
      <c r="A3061" s="11" t="s">
        <v>3247</v>
      </c>
      <c r="B3061" s="12" t="s">
        <v>3393</v>
      </c>
      <c r="C3061" s="13">
        <v>45391</v>
      </c>
      <c r="D3061" s="12" t="s">
        <v>3395</v>
      </c>
      <c r="E3061" t="str">
        <f t="shared" si="47"/>
        <v>Work-Life Balance</v>
      </c>
    </row>
    <row r="3062" spans="1:5">
      <c r="A3062" s="7" t="s">
        <v>3248</v>
      </c>
      <c r="B3062" s="8" t="s">
        <v>3391</v>
      </c>
      <c r="C3062" s="9"/>
      <c r="D3062" s="8" t="s">
        <v>3392</v>
      </c>
      <c r="E3062" t="str">
        <f t="shared" si="47"/>
        <v xml:space="preserve"> </v>
      </c>
    </row>
    <row r="3063" spans="1:5">
      <c r="A3063" s="11" t="s">
        <v>3249</v>
      </c>
      <c r="B3063" s="12" t="s">
        <v>3393</v>
      </c>
      <c r="C3063" s="13">
        <v>44239</v>
      </c>
      <c r="D3063" s="12" t="s">
        <v>3397</v>
      </c>
      <c r="E3063" t="str">
        <f t="shared" si="47"/>
        <v>Better Pay</v>
      </c>
    </row>
    <row r="3064" spans="1:5">
      <c r="A3064" s="7" t="s">
        <v>3250</v>
      </c>
      <c r="B3064" s="8" t="s">
        <v>3391</v>
      </c>
      <c r="C3064" s="9"/>
      <c r="D3064" s="8" t="s">
        <v>3392</v>
      </c>
      <c r="E3064" t="str">
        <f t="shared" si="47"/>
        <v xml:space="preserve"> </v>
      </c>
    </row>
    <row r="3065" spans="1:5">
      <c r="A3065" s="11" t="s">
        <v>3251</v>
      </c>
      <c r="B3065" s="12" t="s">
        <v>3391</v>
      </c>
      <c r="C3065" s="13"/>
      <c r="D3065" s="12" t="s">
        <v>3392</v>
      </c>
      <c r="E3065" t="str">
        <f t="shared" si="47"/>
        <v xml:space="preserve"> </v>
      </c>
    </row>
    <row r="3066" spans="1:5">
      <c r="A3066" s="7" t="s">
        <v>3252</v>
      </c>
      <c r="B3066" s="8" t="s">
        <v>3391</v>
      </c>
      <c r="C3066" s="9"/>
      <c r="D3066" s="8" t="s">
        <v>3392</v>
      </c>
      <c r="E3066" t="str">
        <f t="shared" si="47"/>
        <v xml:space="preserve"> </v>
      </c>
    </row>
    <row r="3067" spans="1:5">
      <c r="A3067" s="11" t="s">
        <v>3253</v>
      </c>
      <c r="B3067" s="12" t="s">
        <v>3391</v>
      </c>
      <c r="C3067" s="13"/>
      <c r="D3067" s="12" t="s">
        <v>3392</v>
      </c>
      <c r="E3067" t="str">
        <f t="shared" si="47"/>
        <v xml:space="preserve"> </v>
      </c>
    </row>
    <row r="3068" spans="1:5">
      <c r="A3068" s="7" t="s">
        <v>3254</v>
      </c>
      <c r="B3068" s="8" t="s">
        <v>3393</v>
      </c>
      <c r="C3068" s="9">
        <v>44934</v>
      </c>
      <c r="D3068" s="8" t="s">
        <v>3395</v>
      </c>
      <c r="E3068" t="str">
        <f t="shared" si="47"/>
        <v>Work-Life Balance</v>
      </c>
    </row>
    <row r="3069" spans="1:5">
      <c r="A3069" s="11" t="s">
        <v>3255</v>
      </c>
      <c r="B3069" s="12" t="s">
        <v>3391</v>
      </c>
      <c r="C3069" s="13"/>
      <c r="D3069" s="12" t="s">
        <v>3392</v>
      </c>
      <c r="E3069" t="str">
        <f t="shared" si="47"/>
        <v xml:space="preserve"> </v>
      </c>
    </row>
    <row r="3070" spans="1:5">
      <c r="A3070" s="7" t="s">
        <v>3256</v>
      </c>
      <c r="B3070" s="8" t="s">
        <v>3391</v>
      </c>
      <c r="C3070" s="9"/>
      <c r="D3070" s="8" t="s">
        <v>3392</v>
      </c>
      <c r="E3070" t="str">
        <f t="shared" si="47"/>
        <v xml:space="preserve"> </v>
      </c>
    </row>
    <row r="3071" spans="1:5">
      <c r="A3071" s="11" t="s">
        <v>3257</v>
      </c>
      <c r="B3071" s="12" t="s">
        <v>3391</v>
      </c>
      <c r="C3071" s="13"/>
      <c r="D3071" s="12" t="s">
        <v>3392</v>
      </c>
      <c r="E3071" t="str">
        <f t="shared" si="47"/>
        <v xml:space="preserve"> </v>
      </c>
    </row>
    <row r="3072" spans="1:5">
      <c r="A3072" s="7" t="s">
        <v>3258</v>
      </c>
      <c r="B3072" s="8" t="s">
        <v>3391</v>
      </c>
      <c r="C3072" s="9"/>
      <c r="D3072" s="8" t="s">
        <v>3392</v>
      </c>
      <c r="E3072" t="str">
        <f t="shared" si="47"/>
        <v xml:space="preserve"> </v>
      </c>
    </row>
    <row r="3073" spans="1:5">
      <c r="A3073" s="11" t="s">
        <v>3259</v>
      </c>
      <c r="B3073" s="12" t="s">
        <v>3393</v>
      </c>
      <c r="C3073" s="13">
        <v>46063</v>
      </c>
      <c r="D3073" s="12" t="s">
        <v>3394</v>
      </c>
      <c r="E3073" t="str">
        <f t="shared" si="47"/>
        <v>Career Stagnation</v>
      </c>
    </row>
    <row r="3074" spans="1:5">
      <c r="A3074" s="7" t="s">
        <v>3260</v>
      </c>
      <c r="B3074" s="8" t="s">
        <v>3391</v>
      </c>
      <c r="C3074" s="9"/>
      <c r="D3074" s="8" t="s">
        <v>3392</v>
      </c>
      <c r="E3074" t="str">
        <f t="shared" si="47"/>
        <v xml:space="preserve"> </v>
      </c>
    </row>
    <row r="3075" spans="1:5">
      <c r="A3075" s="11" t="s">
        <v>3261</v>
      </c>
      <c r="B3075" s="12" t="s">
        <v>3393</v>
      </c>
      <c r="C3075" s="13">
        <v>44382</v>
      </c>
      <c r="D3075" s="12" t="s">
        <v>3397</v>
      </c>
      <c r="E3075" t="str">
        <f t="shared" ref="E3075:E3138" si="48">IF(B3075="No"," ",IF(AND(B3075="Yes",D3075=" "),"Not Recorded",D3075))</f>
        <v>Better Pay</v>
      </c>
    </row>
    <row r="3076" spans="1:5">
      <c r="A3076" s="7" t="s">
        <v>3262</v>
      </c>
      <c r="B3076" s="8" t="s">
        <v>3393</v>
      </c>
      <c r="C3076" s="9">
        <v>44850</v>
      </c>
      <c r="D3076" s="8" t="s">
        <v>3394</v>
      </c>
      <c r="E3076" t="str">
        <f t="shared" si="48"/>
        <v>Career Stagnation</v>
      </c>
    </row>
    <row r="3077" spans="1:5">
      <c r="A3077" s="11" t="s">
        <v>3263</v>
      </c>
      <c r="B3077" s="12" t="s">
        <v>3391</v>
      </c>
      <c r="C3077" s="13"/>
      <c r="D3077" s="12" t="s">
        <v>3392</v>
      </c>
      <c r="E3077" t="str">
        <f t="shared" si="48"/>
        <v xml:space="preserve"> </v>
      </c>
    </row>
    <row r="3078" spans="1:5">
      <c r="A3078" s="7" t="s">
        <v>3264</v>
      </c>
      <c r="B3078" s="8" t="s">
        <v>3391</v>
      </c>
      <c r="C3078" s="9"/>
      <c r="D3078" s="8" t="s">
        <v>3392</v>
      </c>
      <c r="E3078" t="str">
        <f t="shared" si="48"/>
        <v xml:space="preserve"> </v>
      </c>
    </row>
    <row r="3079" spans="1:5">
      <c r="A3079" s="11" t="s">
        <v>3265</v>
      </c>
      <c r="B3079" s="12" t="s">
        <v>3391</v>
      </c>
      <c r="C3079" s="13"/>
      <c r="D3079" s="12" t="s">
        <v>3392</v>
      </c>
      <c r="E3079" t="str">
        <f t="shared" si="48"/>
        <v xml:space="preserve"> </v>
      </c>
    </row>
    <row r="3080" spans="1:5">
      <c r="A3080" s="7" t="s">
        <v>3266</v>
      </c>
      <c r="B3080" s="8" t="s">
        <v>3391</v>
      </c>
      <c r="C3080" s="9"/>
      <c r="D3080" s="8" t="s">
        <v>3392</v>
      </c>
      <c r="E3080" t="str">
        <f t="shared" si="48"/>
        <v xml:space="preserve"> </v>
      </c>
    </row>
    <row r="3081" spans="1:5">
      <c r="A3081" s="11" t="s">
        <v>3267</v>
      </c>
      <c r="B3081" s="12" t="s">
        <v>3393</v>
      </c>
      <c r="C3081" s="13">
        <v>45543</v>
      </c>
      <c r="D3081" s="12" t="s">
        <v>3394</v>
      </c>
      <c r="E3081" t="str">
        <f t="shared" si="48"/>
        <v>Career Stagnation</v>
      </c>
    </row>
    <row r="3082" spans="1:5">
      <c r="A3082" s="7" t="s">
        <v>3268</v>
      </c>
      <c r="B3082" s="8" t="s">
        <v>3391</v>
      </c>
      <c r="C3082" s="9"/>
      <c r="D3082" s="8" t="s">
        <v>3392</v>
      </c>
      <c r="E3082" t="str">
        <f t="shared" si="48"/>
        <v xml:space="preserve"> </v>
      </c>
    </row>
    <row r="3083" spans="1:5">
      <c r="A3083" s="11" t="s">
        <v>3269</v>
      </c>
      <c r="B3083" s="12" t="s">
        <v>3391</v>
      </c>
      <c r="C3083" s="13"/>
      <c r="D3083" s="12" t="s">
        <v>3392</v>
      </c>
      <c r="E3083" t="str">
        <f t="shared" si="48"/>
        <v xml:space="preserve"> </v>
      </c>
    </row>
    <row r="3084" spans="1:5">
      <c r="A3084" s="7" t="s">
        <v>3270</v>
      </c>
      <c r="B3084" s="8" t="s">
        <v>3393</v>
      </c>
      <c r="C3084" s="9">
        <v>45607</v>
      </c>
      <c r="D3084" s="8" t="s">
        <v>3396</v>
      </c>
      <c r="E3084" t="str">
        <f t="shared" si="48"/>
        <v>Manager Issues</v>
      </c>
    </row>
    <row r="3085" spans="1:5">
      <c r="A3085" s="11" t="s">
        <v>3271</v>
      </c>
      <c r="B3085" s="12" t="s">
        <v>3391</v>
      </c>
      <c r="C3085" s="13"/>
      <c r="D3085" s="12" t="s">
        <v>3392</v>
      </c>
      <c r="E3085" t="str">
        <f t="shared" si="48"/>
        <v xml:space="preserve"> </v>
      </c>
    </row>
    <row r="3086" spans="1:5">
      <c r="A3086" s="7" t="s">
        <v>3272</v>
      </c>
      <c r="B3086" s="8" t="s">
        <v>3391</v>
      </c>
      <c r="C3086" s="9"/>
      <c r="D3086" s="8" t="s">
        <v>3392</v>
      </c>
      <c r="E3086" t="str">
        <f t="shared" si="48"/>
        <v xml:space="preserve"> </v>
      </c>
    </row>
    <row r="3087" spans="1:5">
      <c r="A3087" s="11" t="s">
        <v>3273</v>
      </c>
      <c r="B3087" s="12" t="s">
        <v>3391</v>
      </c>
      <c r="C3087" s="13"/>
      <c r="D3087" s="12" t="s">
        <v>3392</v>
      </c>
      <c r="E3087" t="str">
        <f t="shared" si="48"/>
        <v xml:space="preserve"> </v>
      </c>
    </row>
    <row r="3088" spans="1:5">
      <c r="A3088" s="7" t="s">
        <v>3274</v>
      </c>
      <c r="B3088" s="8" t="s">
        <v>3391</v>
      </c>
      <c r="C3088" s="9"/>
      <c r="D3088" s="8" t="s">
        <v>3392</v>
      </c>
      <c r="E3088" t="str">
        <f t="shared" si="48"/>
        <v xml:space="preserve"> </v>
      </c>
    </row>
    <row r="3089" spans="1:5">
      <c r="A3089" s="11" t="s">
        <v>3275</v>
      </c>
      <c r="B3089" s="12" t="s">
        <v>3393</v>
      </c>
      <c r="C3089" s="13">
        <v>45542</v>
      </c>
      <c r="D3089" s="12" t="s">
        <v>3397</v>
      </c>
      <c r="E3089" t="str">
        <f t="shared" si="48"/>
        <v>Better Pay</v>
      </c>
    </row>
    <row r="3090" spans="1:5">
      <c r="A3090" s="7" t="s">
        <v>3276</v>
      </c>
      <c r="B3090" s="8" t="s">
        <v>3391</v>
      </c>
      <c r="C3090" s="9"/>
      <c r="D3090" s="8" t="s">
        <v>3392</v>
      </c>
      <c r="E3090" t="str">
        <f t="shared" si="48"/>
        <v xml:space="preserve"> </v>
      </c>
    </row>
    <row r="3091" spans="1:5">
      <c r="A3091" s="11" t="s">
        <v>3277</v>
      </c>
      <c r="B3091" s="12" t="s">
        <v>3391</v>
      </c>
      <c r="C3091" s="13"/>
      <c r="D3091" s="12" t="s">
        <v>3392</v>
      </c>
      <c r="E3091" t="str">
        <f t="shared" si="48"/>
        <v xml:space="preserve"> </v>
      </c>
    </row>
    <row r="3092" spans="1:5">
      <c r="A3092" s="7" t="s">
        <v>3278</v>
      </c>
      <c r="B3092" s="8" t="s">
        <v>3393</v>
      </c>
      <c r="C3092" s="9">
        <v>44350</v>
      </c>
      <c r="D3092" s="8" t="s">
        <v>3394</v>
      </c>
      <c r="E3092" t="str">
        <f t="shared" si="48"/>
        <v>Career Stagnation</v>
      </c>
    </row>
    <row r="3093" spans="1:5">
      <c r="A3093" s="11" t="s">
        <v>3279</v>
      </c>
      <c r="B3093" s="12" t="s">
        <v>3391</v>
      </c>
      <c r="C3093" s="13"/>
      <c r="D3093" s="12" t="s">
        <v>3392</v>
      </c>
      <c r="E3093" t="str">
        <f t="shared" si="48"/>
        <v xml:space="preserve"> </v>
      </c>
    </row>
    <row r="3094" spans="1:5">
      <c r="A3094" s="7" t="s">
        <v>3280</v>
      </c>
      <c r="B3094" s="8" t="s">
        <v>3391</v>
      </c>
      <c r="C3094" s="9"/>
      <c r="D3094" s="8" t="s">
        <v>3392</v>
      </c>
      <c r="E3094" t="str">
        <f t="shared" si="48"/>
        <v xml:space="preserve"> </v>
      </c>
    </row>
    <row r="3095" spans="1:5">
      <c r="A3095" s="11" t="s">
        <v>3281</v>
      </c>
      <c r="B3095" s="12" t="s">
        <v>3391</v>
      </c>
      <c r="C3095" s="13"/>
      <c r="D3095" s="12" t="s">
        <v>3392</v>
      </c>
      <c r="E3095" t="str">
        <f t="shared" si="48"/>
        <v xml:space="preserve"> </v>
      </c>
    </row>
    <row r="3096" spans="1:5">
      <c r="A3096" s="7" t="s">
        <v>3282</v>
      </c>
      <c r="B3096" s="8" t="s">
        <v>3393</v>
      </c>
      <c r="C3096" s="9">
        <v>45321</v>
      </c>
      <c r="D3096" s="8" t="s">
        <v>3397</v>
      </c>
      <c r="E3096" t="str">
        <f t="shared" si="48"/>
        <v>Better Pay</v>
      </c>
    </row>
    <row r="3097" spans="1:5">
      <c r="A3097" s="11" t="s">
        <v>3283</v>
      </c>
      <c r="B3097" s="12" t="s">
        <v>3391</v>
      </c>
      <c r="C3097" s="13"/>
      <c r="D3097" s="12" t="s">
        <v>3392</v>
      </c>
      <c r="E3097" t="str">
        <f t="shared" si="48"/>
        <v xml:space="preserve"> </v>
      </c>
    </row>
    <row r="3098" spans="1:5">
      <c r="A3098" s="7" t="s">
        <v>3284</v>
      </c>
      <c r="B3098" s="8" t="s">
        <v>3391</v>
      </c>
      <c r="C3098" s="9"/>
      <c r="D3098" s="8" t="s">
        <v>3392</v>
      </c>
      <c r="E3098" t="str">
        <f t="shared" si="48"/>
        <v xml:space="preserve"> </v>
      </c>
    </row>
    <row r="3099" spans="1:5">
      <c r="A3099" s="11" t="s">
        <v>3285</v>
      </c>
      <c r="B3099" s="12" t="s">
        <v>3391</v>
      </c>
      <c r="C3099" s="13"/>
      <c r="D3099" s="12" t="s">
        <v>3392</v>
      </c>
      <c r="E3099" t="str">
        <f t="shared" si="48"/>
        <v xml:space="preserve"> </v>
      </c>
    </row>
    <row r="3100" spans="1:5">
      <c r="A3100" s="7" t="s">
        <v>3286</v>
      </c>
      <c r="B3100" s="8" t="s">
        <v>3391</v>
      </c>
      <c r="C3100" s="9"/>
      <c r="D3100" s="8" t="s">
        <v>3392</v>
      </c>
      <c r="E3100" t="str">
        <f t="shared" si="48"/>
        <v xml:space="preserve"> </v>
      </c>
    </row>
    <row r="3101" spans="1:5">
      <c r="A3101" s="11" t="s">
        <v>3287</v>
      </c>
      <c r="B3101" s="12" t="s">
        <v>3391</v>
      </c>
      <c r="C3101" s="13"/>
      <c r="D3101" s="12" t="s">
        <v>3392</v>
      </c>
      <c r="E3101" t="str">
        <f t="shared" si="48"/>
        <v xml:space="preserve"> </v>
      </c>
    </row>
    <row r="3102" spans="1:5">
      <c r="A3102" s="7" t="s">
        <v>3288</v>
      </c>
      <c r="B3102" s="8" t="s">
        <v>3393</v>
      </c>
      <c r="C3102" s="9">
        <v>46008</v>
      </c>
      <c r="D3102" s="8" t="s">
        <v>3394</v>
      </c>
      <c r="E3102" t="str">
        <f t="shared" si="48"/>
        <v>Career Stagnation</v>
      </c>
    </row>
    <row r="3103" spans="1:5">
      <c r="A3103" s="11" t="s">
        <v>3289</v>
      </c>
      <c r="B3103" s="12" t="s">
        <v>3391</v>
      </c>
      <c r="C3103" s="13"/>
      <c r="D3103" s="12" t="s">
        <v>3392</v>
      </c>
      <c r="E3103" t="str">
        <f t="shared" si="48"/>
        <v xml:space="preserve"> </v>
      </c>
    </row>
    <row r="3104" spans="1:5">
      <c r="A3104" s="7" t="s">
        <v>3290</v>
      </c>
      <c r="B3104" s="8" t="s">
        <v>3391</v>
      </c>
      <c r="C3104" s="9"/>
      <c r="D3104" s="8" t="s">
        <v>3392</v>
      </c>
      <c r="E3104" t="str">
        <f t="shared" si="48"/>
        <v xml:space="preserve"> </v>
      </c>
    </row>
    <row r="3105" spans="1:5">
      <c r="A3105" s="11" t="s">
        <v>3291</v>
      </c>
      <c r="B3105" s="12" t="s">
        <v>3391</v>
      </c>
      <c r="C3105" s="13"/>
      <c r="D3105" s="12" t="s">
        <v>3392</v>
      </c>
      <c r="E3105" t="str">
        <f t="shared" si="48"/>
        <v xml:space="preserve"> </v>
      </c>
    </row>
    <row r="3106" spans="1:5">
      <c r="A3106" s="7" t="s">
        <v>3292</v>
      </c>
      <c r="B3106" s="8" t="s">
        <v>3391</v>
      </c>
      <c r="C3106" s="9"/>
      <c r="D3106" s="8" t="s">
        <v>3392</v>
      </c>
      <c r="E3106" t="str">
        <f t="shared" si="48"/>
        <v xml:space="preserve"> </v>
      </c>
    </row>
    <row r="3107" spans="1:5">
      <c r="A3107" s="11" t="s">
        <v>3293</v>
      </c>
      <c r="B3107" s="12" t="s">
        <v>3391</v>
      </c>
      <c r="C3107" s="13"/>
      <c r="D3107" s="12" t="s">
        <v>3392</v>
      </c>
      <c r="E3107" t="str">
        <f t="shared" si="48"/>
        <v xml:space="preserve"> </v>
      </c>
    </row>
    <row r="3108" spans="1:5">
      <c r="A3108" s="7" t="s">
        <v>3294</v>
      </c>
      <c r="B3108" s="8" t="s">
        <v>3393</v>
      </c>
      <c r="C3108" s="9">
        <v>43626</v>
      </c>
      <c r="D3108" s="8" t="s">
        <v>3397</v>
      </c>
      <c r="E3108" t="str">
        <f t="shared" si="48"/>
        <v>Better Pay</v>
      </c>
    </row>
    <row r="3109" spans="1:5">
      <c r="A3109" s="11" t="s">
        <v>3295</v>
      </c>
      <c r="B3109" s="12" t="s">
        <v>3393</v>
      </c>
      <c r="C3109" s="13">
        <v>45644</v>
      </c>
      <c r="D3109" s="12" t="s">
        <v>3397</v>
      </c>
      <c r="E3109" t="str">
        <f t="shared" si="48"/>
        <v>Better Pay</v>
      </c>
    </row>
    <row r="3110" spans="1:5">
      <c r="A3110" s="7" t="s">
        <v>3296</v>
      </c>
      <c r="B3110" s="8" t="s">
        <v>3391</v>
      </c>
      <c r="C3110" s="9"/>
      <c r="D3110" s="8" t="s">
        <v>3392</v>
      </c>
      <c r="E3110" t="str">
        <f t="shared" si="48"/>
        <v xml:space="preserve"> </v>
      </c>
    </row>
    <row r="3111" spans="1:5">
      <c r="A3111" s="11" t="s">
        <v>3297</v>
      </c>
      <c r="B3111" s="12" t="s">
        <v>3391</v>
      </c>
      <c r="C3111" s="13"/>
      <c r="D3111" s="12" t="s">
        <v>3392</v>
      </c>
      <c r="E3111" t="str">
        <f t="shared" si="48"/>
        <v xml:space="preserve"> </v>
      </c>
    </row>
    <row r="3112" spans="1:5">
      <c r="A3112" s="7" t="s">
        <v>3298</v>
      </c>
      <c r="B3112" s="8" t="s">
        <v>3393</v>
      </c>
      <c r="C3112" s="9">
        <v>44301</v>
      </c>
      <c r="D3112" s="8" t="s">
        <v>3397</v>
      </c>
      <c r="E3112" t="str">
        <f t="shared" si="48"/>
        <v>Better Pay</v>
      </c>
    </row>
    <row r="3113" spans="1:5">
      <c r="A3113" s="11" t="s">
        <v>3299</v>
      </c>
      <c r="B3113" s="12" t="s">
        <v>3393</v>
      </c>
      <c r="C3113" s="13">
        <v>43304</v>
      </c>
      <c r="D3113" s="12" t="s">
        <v>3397</v>
      </c>
      <c r="E3113" t="str">
        <f t="shared" si="48"/>
        <v>Better Pay</v>
      </c>
    </row>
    <row r="3114" spans="1:5">
      <c r="A3114" s="7" t="s">
        <v>3300</v>
      </c>
      <c r="B3114" s="8" t="s">
        <v>3391</v>
      </c>
      <c r="C3114" s="9"/>
      <c r="D3114" s="8" t="s">
        <v>3392</v>
      </c>
      <c r="E3114" t="str">
        <f t="shared" si="48"/>
        <v xml:space="preserve"> </v>
      </c>
    </row>
    <row r="3115" spans="1:5">
      <c r="A3115" s="11" t="s">
        <v>3301</v>
      </c>
      <c r="B3115" s="12" t="s">
        <v>3393</v>
      </c>
      <c r="C3115" s="13">
        <v>43994</v>
      </c>
      <c r="D3115" s="12" t="s">
        <v>3394</v>
      </c>
      <c r="E3115" t="str">
        <f t="shared" si="48"/>
        <v>Career Stagnation</v>
      </c>
    </row>
    <row r="3116" spans="1:5">
      <c r="A3116" s="7" t="s">
        <v>3302</v>
      </c>
      <c r="B3116" s="8" t="s">
        <v>3391</v>
      </c>
      <c r="C3116" s="9"/>
      <c r="D3116" s="8" t="s">
        <v>3392</v>
      </c>
      <c r="E3116" t="str">
        <f t="shared" si="48"/>
        <v xml:space="preserve"> </v>
      </c>
    </row>
    <row r="3117" spans="1:5">
      <c r="A3117" s="11" t="s">
        <v>3303</v>
      </c>
      <c r="B3117" s="12" t="s">
        <v>3393</v>
      </c>
      <c r="C3117" s="13">
        <v>43389</v>
      </c>
      <c r="D3117" s="12" t="s">
        <v>3397</v>
      </c>
      <c r="E3117" t="str">
        <f t="shared" si="48"/>
        <v>Better Pay</v>
      </c>
    </row>
    <row r="3118" spans="1:5">
      <c r="A3118" s="7" t="s">
        <v>3304</v>
      </c>
      <c r="B3118" s="8" t="s">
        <v>3393</v>
      </c>
      <c r="C3118" s="9">
        <v>45686</v>
      </c>
      <c r="D3118" s="8" t="s">
        <v>3396</v>
      </c>
      <c r="E3118" t="str">
        <f t="shared" si="48"/>
        <v>Manager Issues</v>
      </c>
    </row>
    <row r="3119" spans="1:5">
      <c r="A3119" s="11" t="s">
        <v>3305</v>
      </c>
      <c r="B3119" s="12" t="s">
        <v>3393</v>
      </c>
      <c r="C3119" s="13">
        <v>44781</v>
      </c>
      <c r="D3119" s="12" t="s">
        <v>3395</v>
      </c>
      <c r="E3119" t="str">
        <f t="shared" si="48"/>
        <v>Work-Life Balance</v>
      </c>
    </row>
    <row r="3120" spans="1:5">
      <c r="A3120" s="7" t="s">
        <v>3306</v>
      </c>
      <c r="B3120" s="8" t="s">
        <v>3393</v>
      </c>
      <c r="C3120" s="9">
        <v>44411</v>
      </c>
      <c r="D3120" s="8" t="s">
        <v>3394</v>
      </c>
      <c r="E3120" t="str">
        <f t="shared" si="48"/>
        <v>Career Stagnation</v>
      </c>
    </row>
    <row r="3121" spans="1:5">
      <c r="A3121" s="11" t="s">
        <v>3307</v>
      </c>
      <c r="B3121" s="12" t="s">
        <v>3391</v>
      </c>
      <c r="C3121" s="13"/>
      <c r="D3121" s="12" t="s">
        <v>3392</v>
      </c>
      <c r="E3121" t="str">
        <f t="shared" si="48"/>
        <v xml:space="preserve"> </v>
      </c>
    </row>
    <row r="3122" spans="1:5">
      <c r="A3122" s="7" t="s">
        <v>3308</v>
      </c>
      <c r="B3122" s="8" t="s">
        <v>3393</v>
      </c>
      <c r="C3122" s="9">
        <v>45479</v>
      </c>
      <c r="D3122" s="8" t="s">
        <v>3394</v>
      </c>
      <c r="E3122" t="str">
        <f t="shared" si="48"/>
        <v>Career Stagnation</v>
      </c>
    </row>
    <row r="3123" spans="1:5">
      <c r="A3123" s="11" t="s">
        <v>3309</v>
      </c>
      <c r="B3123" s="12" t="s">
        <v>3391</v>
      </c>
      <c r="C3123" s="13"/>
      <c r="D3123" s="12" t="s">
        <v>3392</v>
      </c>
      <c r="E3123" t="str">
        <f t="shared" si="48"/>
        <v xml:space="preserve"> </v>
      </c>
    </row>
    <row r="3124" spans="1:5">
      <c r="A3124" s="7" t="s">
        <v>3310</v>
      </c>
      <c r="B3124" s="8" t="s">
        <v>3391</v>
      </c>
      <c r="C3124" s="9"/>
      <c r="D3124" s="8" t="s">
        <v>3392</v>
      </c>
      <c r="E3124" t="str">
        <f t="shared" si="48"/>
        <v xml:space="preserve"> </v>
      </c>
    </row>
    <row r="3125" spans="1:5">
      <c r="A3125" s="11" t="s">
        <v>3311</v>
      </c>
      <c r="B3125" s="12" t="s">
        <v>3391</v>
      </c>
      <c r="C3125" s="13"/>
      <c r="D3125" s="12" t="s">
        <v>3392</v>
      </c>
      <c r="E3125" t="str">
        <f t="shared" si="48"/>
        <v xml:space="preserve"> </v>
      </c>
    </row>
    <row r="3126" spans="1:5">
      <c r="A3126" s="7" t="s">
        <v>3312</v>
      </c>
      <c r="B3126" s="8" t="s">
        <v>3393</v>
      </c>
      <c r="C3126" s="9">
        <v>44272</v>
      </c>
      <c r="D3126" s="8" t="s">
        <v>3396</v>
      </c>
      <c r="E3126" t="str">
        <f t="shared" si="48"/>
        <v>Manager Issues</v>
      </c>
    </row>
    <row r="3127" spans="1:5">
      <c r="A3127" s="11" t="s">
        <v>3313</v>
      </c>
      <c r="B3127" s="12" t="s">
        <v>3393</v>
      </c>
      <c r="C3127" s="13">
        <v>45371</v>
      </c>
      <c r="D3127" s="12" t="s">
        <v>3394</v>
      </c>
      <c r="E3127" t="str">
        <f t="shared" si="48"/>
        <v>Career Stagnation</v>
      </c>
    </row>
    <row r="3128" spans="1:5">
      <c r="A3128" s="7" t="s">
        <v>3314</v>
      </c>
      <c r="B3128" s="8" t="s">
        <v>3393</v>
      </c>
      <c r="C3128" s="9">
        <v>43877</v>
      </c>
      <c r="D3128" s="8" t="s">
        <v>3395</v>
      </c>
      <c r="E3128" t="str">
        <f t="shared" si="48"/>
        <v>Work-Life Balance</v>
      </c>
    </row>
    <row r="3129" spans="1:5">
      <c r="A3129" s="11" t="s">
        <v>3315</v>
      </c>
      <c r="B3129" s="12" t="s">
        <v>3391</v>
      </c>
      <c r="C3129" s="13"/>
      <c r="D3129" s="12" t="s">
        <v>3392</v>
      </c>
      <c r="E3129" t="str">
        <f t="shared" si="48"/>
        <v xml:space="preserve"> </v>
      </c>
    </row>
    <row r="3130" spans="1:5">
      <c r="A3130" s="7" t="s">
        <v>3316</v>
      </c>
      <c r="B3130" s="8" t="s">
        <v>3391</v>
      </c>
      <c r="C3130" s="9"/>
      <c r="D3130" s="8" t="s">
        <v>3392</v>
      </c>
      <c r="E3130" t="str">
        <f t="shared" si="48"/>
        <v xml:space="preserve"> </v>
      </c>
    </row>
    <row r="3131" spans="1:5">
      <c r="A3131" s="11" t="s">
        <v>3317</v>
      </c>
      <c r="B3131" s="12" t="s">
        <v>3393</v>
      </c>
      <c r="C3131" s="13">
        <v>44660</v>
      </c>
      <c r="D3131" s="12" t="s">
        <v>3397</v>
      </c>
      <c r="E3131" t="str">
        <f t="shared" si="48"/>
        <v>Better Pay</v>
      </c>
    </row>
    <row r="3132" spans="1:5">
      <c r="A3132" s="7" t="s">
        <v>3318</v>
      </c>
      <c r="B3132" s="8" t="s">
        <v>3391</v>
      </c>
      <c r="C3132" s="9"/>
      <c r="D3132" s="8" t="s">
        <v>3392</v>
      </c>
      <c r="E3132" t="str">
        <f t="shared" si="48"/>
        <v xml:space="preserve"> </v>
      </c>
    </row>
    <row r="3133" spans="1:5">
      <c r="A3133" s="11" t="s">
        <v>3319</v>
      </c>
      <c r="B3133" s="12" t="s">
        <v>3393</v>
      </c>
      <c r="C3133" s="13">
        <v>44244</v>
      </c>
      <c r="D3133" s="12" t="s">
        <v>3394</v>
      </c>
      <c r="E3133" t="str">
        <f t="shared" si="48"/>
        <v>Career Stagnation</v>
      </c>
    </row>
    <row r="3134" spans="1:5">
      <c r="A3134" s="7" t="s">
        <v>3320</v>
      </c>
      <c r="B3134" s="8" t="s">
        <v>3391</v>
      </c>
      <c r="C3134" s="9"/>
      <c r="D3134" s="8" t="s">
        <v>3392</v>
      </c>
      <c r="E3134" t="str">
        <f t="shared" si="48"/>
        <v xml:space="preserve"> </v>
      </c>
    </row>
    <row r="3135" spans="1:5">
      <c r="A3135" s="11" t="s">
        <v>3321</v>
      </c>
      <c r="B3135" s="12" t="s">
        <v>3391</v>
      </c>
      <c r="C3135" s="13"/>
      <c r="D3135" s="12" t="s">
        <v>3392</v>
      </c>
      <c r="E3135" t="str">
        <f t="shared" si="48"/>
        <v xml:space="preserve"> </v>
      </c>
    </row>
    <row r="3136" spans="1:5">
      <c r="A3136" s="7" t="s">
        <v>3322</v>
      </c>
      <c r="B3136" s="8" t="s">
        <v>3391</v>
      </c>
      <c r="C3136" s="9"/>
      <c r="D3136" s="8" t="s">
        <v>3392</v>
      </c>
      <c r="E3136" t="str">
        <f t="shared" si="48"/>
        <v xml:space="preserve"> </v>
      </c>
    </row>
    <row r="3137" spans="1:5">
      <c r="A3137" s="11" t="s">
        <v>3323</v>
      </c>
      <c r="B3137" s="12" t="s">
        <v>3391</v>
      </c>
      <c r="C3137" s="13"/>
      <c r="D3137" s="12" t="s">
        <v>3392</v>
      </c>
      <c r="E3137" t="str">
        <f t="shared" si="48"/>
        <v xml:space="preserve"> </v>
      </c>
    </row>
    <row r="3138" spans="1:5">
      <c r="A3138" s="7" t="s">
        <v>3324</v>
      </c>
      <c r="B3138" s="8" t="s">
        <v>3391</v>
      </c>
      <c r="C3138" s="9"/>
      <c r="D3138" s="8" t="s">
        <v>3392</v>
      </c>
      <c r="E3138" t="str">
        <f t="shared" si="48"/>
        <v xml:space="preserve"> </v>
      </c>
    </row>
    <row r="3139" spans="1:5">
      <c r="A3139" s="11" t="s">
        <v>3325</v>
      </c>
      <c r="B3139" s="12" t="s">
        <v>3391</v>
      </c>
      <c r="C3139" s="13"/>
      <c r="D3139" s="12" t="s">
        <v>3392</v>
      </c>
      <c r="E3139" t="str">
        <f t="shared" ref="E3139:E3201" si="49">IF(B3139="No"," ",IF(AND(B3139="Yes",D3139=" "),"Not Recorded",D3139))</f>
        <v xml:space="preserve"> </v>
      </c>
    </row>
    <row r="3140" spans="1:5">
      <c r="A3140" s="7" t="s">
        <v>3326</v>
      </c>
      <c r="B3140" s="8" t="s">
        <v>3391</v>
      </c>
      <c r="C3140" s="9"/>
      <c r="D3140" s="8" t="s">
        <v>3392</v>
      </c>
      <c r="E3140" t="str">
        <f t="shared" si="49"/>
        <v xml:space="preserve"> </v>
      </c>
    </row>
    <row r="3141" spans="1:5">
      <c r="A3141" s="11" t="s">
        <v>3327</v>
      </c>
      <c r="B3141" s="12" t="s">
        <v>3391</v>
      </c>
      <c r="C3141" s="13"/>
      <c r="D3141" s="12" t="s">
        <v>3392</v>
      </c>
      <c r="E3141" t="str">
        <f t="shared" si="49"/>
        <v xml:space="preserve"> </v>
      </c>
    </row>
    <row r="3142" spans="1:5">
      <c r="A3142" s="7" t="s">
        <v>3328</v>
      </c>
      <c r="B3142" s="8" t="s">
        <v>3391</v>
      </c>
      <c r="C3142" s="9"/>
      <c r="D3142" s="8" t="s">
        <v>3392</v>
      </c>
      <c r="E3142" t="str">
        <f t="shared" si="49"/>
        <v xml:space="preserve"> </v>
      </c>
    </row>
    <row r="3143" spans="1:5">
      <c r="A3143" s="11" t="s">
        <v>3329</v>
      </c>
      <c r="B3143" s="12" t="s">
        <v>3393</v>
      </c>
      <c r="C3143" s="13">
        <v>44627</v>
      </c>
      <c r="D3143" s="12" t="s">
        <v>3394</v>
      </c>
      <c r="E3143" t="str">
        <f t="shared" si="49"/>
        <v>Career Stagnation</v>
      </c>
    </row>
    <row r="3144" spans="1:5">
      <c r="A3144" s="7" t="s">
        <v>3330</v>
      </c>
      <c r="B3144" s="8" t="s">
        <v>3391</v>
      </c>
      <c r="C3144" s="9"/>
      <c r="D3144" s="8" t="s">
        <v>3392</v>
      </c>
      <c r="E3144" t="str">
        <f t="shared" si="49"/>
        <v xml:space="preserve"> </v>
      </c>
    </row>
    <row r="3145" spans="1:5">
      <c r="A3145" s="11" t="s">
        <v>3331</v>
      </c>
      <c r="B3145" s="12" t="s">
        <v>3391</v>
      </c>
      <c r="C3145" s="13"/>
      <c r="D3145" s="12" t="s">
        <v>3392</v>
      </c>
      <c r="E3145" t="str">
        <f t="shared" si="49"/>
        <v xml:space="preserve"> </v>
      </c>
    </row>
    <row r="3146" spans="1:5">
      <c r="A3146" s="7" t="s">
        <v>3332</v>
      </c>
      <c r="B3146" s="8" t="s">
        <v>3393</v>
      </c>
      <c r="C3146" s="9">
        <v>46463</v>
      </c>
      <c r="D3146" s="8" t="s">
        <v>3395</v>
      </c>
      <c r="E3146" t="str">
        <f t="shared" si="49"/>
        <v>Work-Life Balance</v>
      </c>
    </row>
    <row r="3147" spans="1:5">
      <c r="A3147" s="11" t="s">
        <v>3333</v>
      </c>
      <c r="B3147" s="12" t="s">
        <v>3393</v>
      </c>
      <c r="C3147" s="13">
        <v>43408</v>
      </c>
      <c r="D3147" s="12" t="s">
        <v>3397</v>
      </c>
      <c r="E3147" t="str">
        <f t="shared" si="49"/>
        <v>Better Pay</v>
      </c>
    </row>
    <row r="3148" spans="1:5">
      <c r="A3148" s="7" t="s">
        <v>3334</v>
      </c>
      <c r="B3148" s="8" t="s">
        <v>3391</v>
      </c>
      <c r="C3148" s="9"/>
      <c r="D3148" s="8" t="s">
        <v>3392</v>
      </c>
      <c r="E3148" t="str">
        <f t="shared" si="49"/>
        <v xml:space="preserve"> </v>
      </c>
    </row>
    <row r="3149" spans="1:5">
      <c r="A3149" s="11" t="s">
        <v>3335</v>
      </c>
      <c r="B3149" s="12" t="s">
        <v>3391</v>
      </c>
      <c r="C3149" s="13"/>
      <c r="D3149" s="12" t="s">
        <v>3392</v>
      </c>
      <c r="E3149" t="str">
        <f t="shared" si="49"/>
        <v xml:space="preserve"> </v>
      </c>
    </row>
    <row r="3150" spans="1:5">
      <c r="A3150" s="7" t="s">
        <v>3336</v>
      </c>
      <c r="B3150" s="8" t="s">
        <v>3391</v>
      </c>
      <c r="C3150" s="9"/>
      <c r="D3150" s="8" t="s">
        <v>3392</v>
      </c>
      <c r="E3150" t="str">
        <f t="shared" si="49"/>
        <v xml:space="preserve"> </v>
      </c>
    </row>
    <row r="3151" spans="1:5">
      <c r="A3151" s="11" t="s">
        <v>3337</v>
      </c>
      <c r="B3151" s="12" t="s">
        <v>3391</v>
      </c>
      <c r="C3151" s="13"/>
      <c r="D3151" s="12" t="s">
        <v>3392</v>
      </c>
      <c r="E3151" t="str">
        <f t="shared" si="49"/>
        <v xml:space="preserve"> </v>
      </c>
    </row>
    <row r="3152" spans="1:5">
      <c r="A3152" s="7" t="s">
        <v>3338</v>
      </c>
      <c r="B3152" s="8" t="s">
        <v>3391</v>
      </c>
      <c r="C3152" s="9"/>
      <c r="D3152" s="8" t="s">
        <v>3392</v>
      </c>
      <c r="E3152" t="str">
        <f t="shared" si="49"/>
        <v xml:space="preserve"> </v>
      </c>
    </row>
    <row r="3153" spans="1:5">
      <c r="A3153" s="11" t="s">
        <v>3339</v>
      </c>
      <c r="B3153" s="12" t="s">
        <v>3391</v>
      </c>
      <c r="C3153" s="13"/>
      <c r="D3153" s="12" t="s">
        <v>3392</v>
      </c>
      <c r="E3153" t="str">
        <f t="shared" si="49"/>
        <v xml:space="preserve"> </v>
      </c>
    </row>
    <row r="3154" spans="1:5">
      <c r="A3154" s="7" t="s">
        <v>3340</v>
      </c>
      <c r="B3154" s="8" t="s">
        <v>3391</v>
      </c>
      <c r="C3154" s="9"/>
      <c r="D3154" s="8" t="s">
        <v>3392</v>
      </c>
      <c r="E3154" t="str">
        <f t="shared" si="49"/>
        <v xml:space="preserve"> </v>
      </c>
    </row>
    <row r="3155" spans="1:5">
      <c r="A3155" s="11" t="s">
        <v>3341</v>
      </c>
      <c r="B3155" s="12" t="s">
        <v>3393</v>
      </c>
      <c r="C3155" s="13">
        <v>46155</v>
      </c>
      <c r="D3155" s="12" t="s">
        <v>3397</v>
      </c>
      <c r="E3155" t="str">
        <f t="shared" si="49"/>
        <v>Better Pay</v>
      </c>
    </row>
    <row r="3156" spans="1:5">
      <c r="A3156" s="7" t="s">
        <v>3342</v>
      </c>
      <c r="B3156" s="8" t="s">
        <v>3391</v>
      </c>
      <c r="C3156" s="9"/>
      <c r="D3156" s="8" t="s">
        <v>3392</v>
      </c>
      <c r="E3156" t="str">
        <f t="shared" si="49"/>
        <v xml:space="preserve"> </v>
      </c>
    </row>
    <row r="3157" spans="1:5">
      <c r="A3157" s="11" t="s">
        <v>3343</v>
      </c>
      <c r="B3157" s="12" t="s">
        <v>3391</v>
      </c>
      <c r="C3157" s="13"/>
      <c r="D3157" s="12" t="s">
        <v>3392</v>
      </c>
      <c r="E3157" t="str">
        <f t="shared" si="49"/>
        <v xml:space="preserve"> </v>
      </c>
    </row>
    <row r="3158" spans="1:5">
      <c r="A3158" s="7" t="s">
        <v>3344</v>
      </c>
      <c r="B3158" s="8" t="s">
        <v>3391</v>
      </c>
      <c r="C3158" s="9"/>
      <c r="D3158" s="8" t="s">
        <v>3392</v>
      </c>
      <c r="E3158" t="str">
        <f t="shared" si="49"/>
        <v xml:space="preserve"> </v>
      </c>
    </row>
    <row r="3159" spans="1:5">
      <c r="A3159" s="11" t="s">
        <v>3345</v>
      </c>
      <c r="B3159" s="12" t="s">
        <v>3391</v>
      </c>
      <c r="C3159" s="13"/>
      <c r="D3159" s="12" t="s">
        <v>3392</v>
      </c>
      <c r="E3159" t="str">
        <f t="shared" si="49"/>
        <v xml:space="preserve"> </v>
      </c>
    </row>
    <row r="3160" spans="1:5">
      <c r="A3160" s="7" t="s">
        <v>3346</v>
      </c>
      <c r="B3160" s="8" t="s">
        <v>3391</v>
      </c>
      <c r="C3160" s="9"/>
      <c r="D3160" s="8" t="s">
        <v>3392</v>
      </c>
      <c r="E3160" t="str">
        <f t="shared" si="49"/>
        <v xml:space="preserve"> </v>
      </c>
    </row>
    <row r="3161" spans="1:5">
      <c r="A3161" s="11" t="s">
        <v>3347</v>
      </c>
      <c r="B3161" s="12" t="s">
        <v>3393</v>
      </c>
      <c r="C3161" s="13">
        <v>46474</v>
      </c>
      <c r="D3161" s="12" t="s">
        <v>3397</v>
      </c>
      <c r="E3161" t="str">
        <f t="shared" si="49"/>
        <v>Better Pay</v>
      </c>
    </row>
    <row r="3162" spans="1:5">
      <c r="A3162" s="7" t="s">
        <v>3348</v>
      </c>
      <c r="B3162" s="8" t="s">
        <v>3393</v>
      </c>
      <c r="C3162" s="9">
        <v>44169</v>
      </c>
      <c r="D3162" s="8" t="s">
        <v>3394</v>
      </c>
      <c r="E3162" t="str">
        <f t="shared" si="49"/>
        <v>Career Stagnation</v>
      </c>
    </row>
    <row r="3163" spans="1:5">
      <c r="A3163" s="11" t="s">
        <v>3349</v>
      </c>
      <c r="B3163" s="12" t="s">
        <v>3391</v>
      </c>
      <c r="C3163" s="13"/>
      <c r="D3163" s="12" t="s">
        <v>3392</v>
      </c>
      <c r="E3163" t="str">
        <f t="shared" si="49"/>
        <v xml:space="preserve"> </v>
      </c>
    </row>
    <row r="3164" spans="1:5">
      <c r="A3164" s="7" t="s">
        <v>3350</v>
      </c>
      <c r="B3164" s="8" t="s">
        <v>3393</v>
      </c>
      <c r="C3164" s="9">
        <v>44174</v>
      </c>
      <c r="D3164" s="8" t="s">
        <v>3397</v>
      </c>
      <c r="E3164" t="str">
        <f t="shared" si="49"/>
        <v>Better Pay</v>
      </c>
    </row>
    <row r="3165" spans="1:5">
      <c r="A3165" s="11" t="s">
        <v>3351</v>
      </c>
      <c r="B3165" s="12" t="s">
        <v>3391</v>
      </c>
      <c r="C3165" s="13"/>
      <c r="D3165" s="12" t="s">
        <v>3392</v>
      </c>
      <c r="E3165" t="str">
        <f t="shared" si="49"/>
        <v xml:space="preserve"> </v>
      </c>
    </row>
    <row r="3166" spans="1:5">
      <c r="A3166" s="7" t="s">
        <v>3352</v>
      </c>
      <c r="B3166" s="8" t="s">
        <v>3391</v>
      </c>
      <c r="C3166" s="9"/>
      <c r="D3166" s="8" t="s">
        <v>3392</v>
      </c>
      <c r="E3166" t="str">
        <f t="shared" si="49"/>
        <v xml:space="preserve"> </v>
      </c>
    </row>
    <row r="3167" spans="1:5">
      <c r="A3167" s="11" t="s">
        <v>3353</v>
      </c>
      <c r="B3167" s="12" t="s">
        <v>3391</v>
      </c>
      <c r="C3167" s="13"/>
      <c r="D3167" s="12" t="s">
        <v>3392</v>
      </c>
      <c r="E3167" t="str">
        <f t="shared" si="49"/>
        <v xml:space="preserve"> </v>
      </c>
    </row>
    <row r="3168" spans="1:5">
      <c r="A3168" s="7" t="s">
        <v>3354</v>
      </c>
      <c r="B3168" s="8" t="s">
        <v>3391</v>
      </c>
      <c r="C3168" s="9"/>
      <c r="D3168" s="8" t="s">
        <v>3392</v>
      </c>
      <c r="E3168" t="str">
        <f t="shared" si="49"/>
        <v xml:space="preserve"> </v>
      </c>
    </row>
    <row r="3169" spans="1:5">
      <c r="A3169" s="11" t="s">
        <v>3355</v>
      </c>
      <c r="B3169" s="12" t="s">
        <v>3391</v>
      </c>
      <c r="C3169" s="13"/>
      <c r="D3169" s="12" t="s">
        <v>3392</v>
      </c>
      <c r="E3169" t="str">
        <f t="shared" si="49"/>
        <v xml:space="preserve"> </v>
      </c>
    </row>
    <row r="3170" spans="1:5">
      <c r="A3170" s="7" t="s">
        <v>3356</v>
      </c>
      <c r="B3170" s="8" t="s">
        <v>3391</v>
      </c>
      <c r="C3170" s="9"/>
      <c r="D3170" s="8" t="s">
        <v>3392</v>
      </c>
      <c r="E3170" t="str">
        <f t="shared" si="49"/>
        <v xml:space="preserve"> </v>
      </c>
    </row>
    <row r="3171" spans="1:5">
      <c r="A3171" s="11" t="s">
        <v>3357</v>
      </c>
      <c r="B3171" s="12" t="s">
        <v>3391</v>
      </c>
      <c r="C3171" s="13"/>
      <c r="D3171" s="12" t="s">
        <v>3392</v>
      </c>
      <c r="E3171" t="str">
        <f t="shared" si="49"/>
        <v xml:space="preserve"> </v>
      </c>
    </row>
    <row r="3172" spans="1:5">
      <c r="A3172" s="7" t="s">
        <v>3358</v>
      </c>
      <c r="B3172" s="8" t="s">
        <v>3393</v>
      </c>
      <c r="C3172" s="9">
        <v>45332</v>
      </c>
      <c r="D3172" s="8" t="s">
        <v>3395</v>
      </c>
      <c r="E3172" t="str">
        <f t="shared" si="49"/>
        <v>Work-Life Balance</v>
      </c>
    </row>
    <row r="3173" spans="1:5">
      <c r="A3173" s="11" t="s">
        <v>3359</v>
      </c>
      <c r="B3173" s="12" t="s">
        <v>3393</v>
      </c>
      <c r="C3173" s="13">
        <v>45392</v>
      </c>
      <c r="D3173" s="12" t="s">
        <v>3397</v>
      </c>
      <c r="E3173" t="str">
        <f t="shared" si="49"/>
        <v>Better Pay</v>
      </c>
    </row>
    <row r="3174" spans="1:5">
      <c r="A3174" s="7" t="s">
        <v>3360</v>
      </c>
      <c r="B3174" s="8" t="s">
        <v>3391</v>
      </c>
      <c r="C3174" s="9"/>
      <c r="D3174" s="8" t="s">
        <v>3392</v>
      </c>
      <c r="E3174" t="str">
        <f t="shared" si="49"/>
        <v xml:space="preserve"> </v>
      </c>
    </row>
    <row r="3175" spans="1:5">
      <c r="A3175" s="11" t="s">
        <v>3361</v>
      </c>
      <c r="B3175" s="12" t="s">
        <v>3393</v>
      </c>
      <c r="C3175" s="13">
        <v>44562</v>
      </c>
      <c r="D3175" s="12" t="s">
        <v>3395</v>
      </c>
      <c r="E3175" t="str">
        <f t="shared" si="49"/>
        <v>Work-Life Balance</v>
      </c>
    </row>
    <row r="3176" spans="1:5">
      <c r="A3176" s="7" t="s">
        <v>3362</v>
      </c>
      <c r="B3176" s="8" t="s">
        <v>3391</v>
      </c>
      <c r="C3176" s="9"/>
      <c r="D3176" s="8" t="s">
        <v>3392</v>
      </c>
      <c r="E3176" t="str">
        <f t="shared" si="49"/>
        <v xml:space="preserve"> </v>
      </c>
    </row>
    <row r="3177" spans="1:5">
      <c r="A3177" s="11" t="s">
        <v>3363</v>
      </c>
      <c r="B3177" s="12" t="s">
        <v>3391</v>
      </c>
      <c r="C3177" s="13"/>
      <c r="D3177" s="12" t="s">
        <v>3392</v>
      </c>
      <c r="E3177" t="str">
        <f t="shared" si="49"/>
        <v xml:space="preserve"> </v>
      </c>
    </row>
    <row r="3178" spans="1:5">
      <c r="A3178" s="7" t="s">
        <v>3364</v>
      </c>
      <c r="B3178" s="8" t="s">
        <v>3391</v>
      </c>
      <c r="C3178" s="9"/>
      <c r="D3178" s="8" t="s">
        <v>3392</v>
      </c>
      <c r="E3178" t="str">
        <f t="shared" si="49"/>
        <v xml:space="preserve"> </v>
      </c>
    </row>
    <row r="3179" spans="1:5">
      <c r="A3179" s="11" t="s">
        <v>3365</v>
      </c>
      <c r="B3179" s="12" t="s">
        <v>3391</v>
      </c>
      <c r="C3179" s="13"/>
      <c r="D3179" s="12" t="s">
        <v>3392</v>
      </c>
      <c r="E3179" t="str">
        <f t="shared" si="49"/>
        <v xml:space="preserve"> </v>
      </c>
    </row>
    <row r="3180" spans="1:5">
      <c r="A3180" s="7" t="s">
        <v>3366</v>
      </c>
      <c r="B3180" s="8" t="s">
        <v>3391</v>
      </c>
      <c r="C3180" s="9"/>
      <c r="D3180" s="8" t="s">
        <v>3392</v>
      </c>
      <c r="E3180" t="str">
        <f t="shared" si="49"/>
        <v xml:space="preserve"> </v>
      </c>
    </row>
    <row r="3181" spans="1:5">
      <c r="A3181" s="11" t="s">
        <v>3367</v>
      </c>
      <c r="B3181" s="12" t="s">
        <v>3391</v>
      </c>
      <c r="C3181" s="13"/>
      <c r="D3181" s="12" t="s">
        <v>3392</v>
      </c>
      <c r="E3181" t="str">
        <f t="shared" si="49"/>
        <v xml:space="preserve"> </v>
      </c>
    </row>
    <row r="3182" spans="1:5">
      <c r="A3182" s="7" t="s">
        <v>3368</v>
      </c>
      <c r="B3182" s="8" t="s">
        <v>3391</v>
      </c>
      <c r="C3182" s="9"/>
      <c r="D3182" s="8" t="s">
        <v>3392</v>
      </c>
      <c r="E3182" t="str">
        <f t="shared" si="49"/>
        <v xml:space="preserve"> </v>
      </c>
    </row>
    <row r="3183" spans="1:5">
      <c r="A3183" s="11" t="s">
        <v>3369</v>
      </c>
      <c r="B3183" s="12" t="s">
        <v>3391</v>
      </c>
      <c r="C3183" s="13"/>
      <c r="D3183" s="12" t="s">
        <v>3392</v>
      </c>
      <c r="E3183" t="str">
        <f t="shared" si="49"/>
        <v xml:space="preserve"> </v>
      </c>
    </row>
    <row r="3184" spans="1:5">
      <c r="A3184" s="7" t="s">
        <v>3370</v>
      </c>
      <c r="B3184" s="8" t="s">
        <v>3391</v>
      </c>
      <c r="C3184" s="9"/>
      <c r="D3184" s="8" t="s">
        <v>3392</v>
      </c>
      <c r="E3184" t="str">
        <f t="shared" si="49"/>
        <v xml:space="preserve"> </v>
      </c>
    </row>
    <row r="3185" spans="1:5">
      <c r="A3185" s="11" t="s">
        <v>3371</v>
      </c>
      <c r="B3185" s="12" t="s">
        <v>3393</v>
      </c>
      <c r="C3185" s="13">
        <v>45213</v>
      </c>
      <c r="D3185" s="12" t="s">
        <v>3396</v>
      </c>
      <c r="E3185" t="str">
        <f t="shared" si="49"/>
        <v>Manager Issues</v>
      </c>
    </row>
    <row r="3186" spans="1:5">
      <c r="A3186" s="7" t="s">
        <v>3372</v>
      </c>
      <c r="B3186" s="8" t="s">
        <v>3391</v>
      </c>
      <c r="C3186" s="9"/>
      <c r="D3186" s="8" t="s">
        <v>3392</v>
      </c>
      <c r="E3186" t="str">
        <f t="shared" si="49"/>
        <v xml:space="preserve"> </v>
      </c>
    </row>
    <row r="3187" spans="1:5">
      <c r="A3187" s="11" t="s">
        <v>3373</v>
      </c>
      <c r="B3187" s="12" t="s">
        <v>3391</v>
      </c>
      <c r="C3187" s="13"/>
      <c r="D3187" s="12" t="s">
        <v>3392</v>
      </c>
      <c r="E3187" t="str">
        <f t="shared" si="49"/>
        <v xml:space="preserve"> </v>
      </c>
    </row>
    <row r="3188" spans="1:5">
      <c r="A3188" s="7" t="s">
        <v>3374</v>
      </c>
      <c r="B3188" s="8" t="s">
        <v>3391</v>
      </c>
      <c r="C3188" s="9"/>
      <c r="D3188" s="8" t="s">
        <v>3392</v>
      </c>
      <c r="E3188" t="str">
        <f t="shared" si="49"/>
        <v xml:space="preserve"> </v>
      </c>
    </row>
    <row r="3189" spans="1:5">
      <c r="A3189" s="11" t="s">
        <v>3375</v>
      </c>
      <c r="B3189" s="12" t="s">
        <v>3391</v>
      </c>
      <c r="C3189" s="13"/>
      <c r="D3189" s="12" t="s">
        <v>3392</v>
      </c>
      <c r="E3189" t="str">
        <f t="shared" si="49"/>
        <v xml:space="preserve"> </v>
      </c>
    </row>
    <row r="3190" spans="1:5">
      <c r="A3190" s="7" t="s">
        <v>3376</v>
      </c>
      <c r="B3190" s="8" t="s">
        <v>3393</v>
      </c>
      <c r="C3190" s="9">
        <v>44919</v>
      </c>
      <c r="D3190" s="8" t="s">
        <v>3397</v>
      </c>
      <c r="E3190" t="str">
        <f t="shared" si="49"/>
        <v>Better Pay</v>
      </c>
    </row>
    <row r="3191" spans="1:5">
      <c r="A3191" s="11" t="s">
        <v>3377</v>
      </c>
      <c r="B3191" s="12" t="s">
        <v>3391</v>
      </c>
      <c r="C3191" s="13"/>
      <c r="D3191" s="12" t="s">
        <v>3392</v>
      </c>
      <c r="E3191" t="str">
        <f t="shared" si="49"/>
        <v xml:space="preserve"> </v>
      </c>
    </row>
    <row r="3192" spans="1:5">
      <c r="A3192" s="7" t="s">
        <v>3378</v>
      </c>
      <c r="B3192" s="8" t="s">
        <v>3391</v>
      </c>
      <c r="C3192" s="9"/>
      <c r="D3192" s="8" t="s">
        <v>3392</v>
      </c>
      <c r="E3192" t="str">
        <f t="shared" si="49"/>
        <v xml:space="preserve"> </v>
      </c>
    </row>
    <row r="3193" spans="1:5">
      <c r="A3193" s="11" t="s">
        <v>3379</v>
      </c>
      <c r="B3193" s="12" t="s">
        <v>3391</v>
      </c>
      <c r="C3193" s="13"/>
      <c r="D3193" s="12" t="s">
        <v>3392</v>
      </c>
      <c r="E3193" t="str">
        <f t="shared" si="49"/>
        <v xml:space="preserve"> </v>
      </c>
    </row>
    <row r="3194" spans="1:5">
      <c r="A3194" s="7" t="s">
        <v>3380</v>
      </c>
      <c r="B3194" s="8" t="s">
        <v>3393</v>
      </c>
      <c r="C3194" s="9">
        <v>46144</v>
      </c>
      <c r="D3194" s="8" t="s">
        <v>3397</v>
      </c>
      <c r="E3194" t="str">
        <f t="shared" si="49"/>
        <v>Better Pay</v>
      </c>
    </row>
    <row r="3195" spans="1:5">
      <c r="A3195" s="11" t="s">
        <v>3381</v>
      </c>
      <c r="B3195" s="12" t="s">
        <v>3391</v>
      </c>
      <c r="C3195" s="13"/>
      <c r="D3195" s="12" t="s">
        <v>3392</v>
      </c>
      <c r="E3195" t="str">
        <f t="shared" si="49"/>
        <v xml:space="preserve"> </v>
      </c>
    </row>
    <row r="3196" spans="1:5">
      <c r="A3196" s="7" t="s">
        <v>3382</v>
      </c>
      <c r="B3196" s="8" t="s">
        <v>3391</v>
      </c>
      <c r="C3196" s="9"/>
      <c r="D3196" s="8" t="s">
        <v>3392</v>
      </c>
      <c r="E3196" t="str">
        <f t="shared" si="49"/>
        <v xml:space="preserve"> </v>
      </c>
    </row>
    <row r="3197" spans="1:5">
      <c r="A3197" s="11" t="s">
        <v>3383</v>
      </c>
      <c r="B3197" s="12" t="s">
        <v>3391</v>
      </c>
      <c r="C3197" s="13"/>
      <c r="D3197" s="12" t="s">
        <v>3392</v>
      </c>
      <c r="E3197" t="str">
        <f t="shared" si="49"/>
        <v xml:space="preserve"> </v>
      </c>
    </row>
    <row r="3198" spans="1:5">
      <c r="A3198" s="7" t="s">
        <v>3384</v>
      </c>
      <c r="B3198" s="8" t="s">
        <v>3393</v>
      </c>
      <c r="C3198" s="9">
        <v>44364</v>
      </c>
      <c r="D3198" s="8" t="s">
        <v>3394</v>
      </c>
      <c r="E3198" t="str">
        <f t="shared" si="49"/>
        <v>Career Stagnation</v>
      </c>
    </row>
    <row r="3199" spans="1:5">
      <c r="A3199" s="11" t="s">
        <v>3385</v>
      </c>
      <c r="B3199" s="12" t="s">
        <v>3391</v>
      </c>
      <c r="C3199" s="13"/>
      <c r="D3199" s="12" t="s">
        <v>3392</v>
      </c>
      <c r="E3199" t="str">
        <f t="shared" si="49"/>
        <v xml:space="preserve"> </v>
      </c>
    </row>
    <row r="3200" spans="1:5">
      <c r="A3200" s="7" t="s">
        <v>3386</v>
      </c>
      <c r="B3200" s="8" t="s">
        <v>3393</v>
      </c>
      <c r="C3200" s="9">
        <v>44995</v>
      </c>
      <c r="D3200" s="8" t="s">
        <v>3394</v>
      </c>
      <c r="E3200" t="str">
        <f t="shared" si="49"/>
        <v>Career Stagnation</v>
      </c>
    </row>
    <row r="3201" spans="1:5">
      <c r="A3201" s="1" t="s">
        <v>3387</v>
      </c>
      <c r="B3201" s="2" t="s">
        <v>3393</v>
      </c>
      <c r="C3201" s="15">
        <v>45280</v>
      </c>
      <c r="D3201" s="2" t="s">
        <v>3395</v>
      </c>
      <c r="E3201" t="str">
        <f t="shared" si="49"/>
        <v>Work-Life Balance</v>
      </c>
    </row>
  </sheetData>
  <autoFilter ref="A1:E3201" xr:uid="{C71851DA-5C83-46CA-A6B9-759773CF2F87}"/>
  <conditionalFormatting sqref="A2:A320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DE75-C8B9-4EA6-B172-73403ABF5C4C}">
  <dimension ref="A3:B3204"/>
  <sheetViews>
    <sheetView workbookViewId="0">
      <selection activeCell="B13" sqref="B13"/>
    </sheetView>
  </sheetViews>
  <sheetFormatPr defaultRowHeight="14.4"/>
  <cols>
    <col min="1" max="1" width="12.5546875" bestFit="1" customWidth="1"/>
    <col min="2" max="2" width="27.77734375" bestFit="1" customWidth="1"/>
  </cols>
  <sheetData>
    <row r="3" spans="1:2">
      <c r="A3" s="19" t="s">
        <v>3451</v>
      </c>
      <c r="B3" t="s">
        <v>3450</v>
      </c>
    </row>
    <row r="4" spans="1:2">
      <c r="A4" s="20" t="s">
        <v>10</v>
      </c>
      <c r="B4">
        <v>4</v>
      </c>
    </row>
    <row r="5" spans="1:2">
      <c r="A5" s="20" t="s">
        <v>18</v>
      </c>
      <c r="B5">
        <v>3.25</v>
      </c>
    </row>
    <row r="6" spans="1:2">
      <c r="A6" s="20" t="s">
        <v>25</v>
      </c>
      <c r="B6">
        <v>3</v>
      </c>
    </row>
    <row r="7" spans="1:2">
      <c r="A7" s="20" t="s">
        <v>29</v>
      </c>
      <c r="B7">
        <v>4.25</v>
      </c>
    </row>
    <row r="8" spans="1:2">
      <c r="A8" s="20" t="s">
        <v>32</v>
      </c>
      <c r="B8">
        <v>4</v>
      </c>
    </row>
    <row r="9" spans="1:2">
      <c r="A9" s="20" t="s">
        <v>36</v>
      </c>
      <c r="B9">
        <v>4.5</v>
      </c>
    </row>
    <row r="10" spans="1:2">
      <c r="A10" s="20" t="s">
        <v>40</v>
      </c>
      <c r="B10">
        <v>4</v>
      </c>
    </row>
    <row r="11" spans="1:2">
      <c r="A11" s="20" t="s">
        <v>42</v>
      </c>
      <c r="B11">
        <v>4</v>
      </c>
    </row>
    <row r="12" spans="1:2">
      <c r="A12" s="20" t="s">
        <v>46</v>
      </c>
      <c r="B12">
        <v>3.5</v>
      </c>
    </row>
    <row r="13" spans="1:2">
      <c r="A13" s="20" t="s">
        <v>48</v>
      </c>
      <c r="B13">
        <v>4.25</v>
      </c>
    </row>
    <row r="14" spans="1:2">
      <c r="A14" s="20" t="s">
        <v>52</v>
      </c>
      <c r="B14">
        <v>3</v>
      </c>
    </row>
    <row r="15" spans="1:2">
      <c r="A15" s="20" t="s">
        <v>54</v>
      </c>
      <c r="B15">
        <v>3</v>
      </c>
    </row>
    <row r="16" spans="1:2">
      <c r="A16" s="20" t="s">
        <v>57</v>
      </c>
      <c r="B16">
        <v>3.75</v>
      </c>
    </row>
    <row r="17" spans="1:2">
      <c r="A17" s="20" t="s">
        <v>59</v>
      </c>
      <c r="B17">
        <v>2</v>
      </c>
    </row>
    <row r="18" spans="1:2">
      <c r="A18" s="20" t="s">
        <v>61</v>
      </c>
      <c r="B18">
        <v>3.75</v>
      </c>
    </row>
    <row r="19" spans="1:2">
      <c r="A19" s="20" t="s">
        <v>63</v>
      </c>
      <c r="B19">
        <v>4</v>
      </c>
    </row>
    <row r="20" spans="1:2">
      <c r="A20" s="20" t="s">
        <v>64</v>
      </c>
      <c r="B20">
        <v>4</v>
      </c>
    </row>
    <row r="21" spans="1:2">
      <c r="A21" s="20" t="s">
        <v>67</v>
      </c>
      <c r="B21">
        <v>4</v>
      </c>
    </row>
    <row r="22" spans="1:2">
      <c r="A22" s="20" t="s">
        <v>71</v>
      </c>
      <c r="B22">
        <v>3</v>
      </c>
    </row>
    <row r="23" spans="1:2">
      <c r="A23" s="20" t="s">
        <v>73</v>
      </c>
      <c r="B23">
        <v>3</v>
      </c>
    </row>
    <row r="24" spans="1:2">
      <c r="A24" s="20" t="s">
        <v>75</v>
      </c>
      <c r="B24">
        <v>3</v>
      </c>
    </row>
    <row r="25" spans="1:2">
      <c r="A25" s="20" t="s">
        <v>77</v>
      </c>
      <c r="B25">
        <v>2.6666666666666665</v>
      </c>
    </row>
    <row r="26" spans="1:2">
      <c r="A26" s="20" t="s">
        <v>79</v>
      </c>
      <c r="B26">
        <v>2.3333333333333335</v>
      </c>
    </row>
    <row r="27" spans="1:2">
      <c r="A27" s="20" t="s">
        <v>81</v>
      </c>
      <c r="B27">
        <v>3.5</v>
      </c>
    </row>
    <row r="28" spans="1:2">
      <c r="A28" s="20" t="s">
        <v>83</v>
      </c>
      <c r="B28">
        <v>3.6666666666666665</v>
      </c>
    </row>
    <row r="29" spans="1:2">
      <c r="A29" s="20" t="s">
        <v>85</v>
      </c>
      <c r="B29">
        <v>4</v>
      </c>
    </row>
    <row r="30" spans="1:2">
      <c r="A30" s="20" t="s">
        <v>87</v>
      </c>
      <c r="B30">
        <v>4.25</v>
      </c>
    </row>
    <row r="31" spans="1:2">
      <c r="A31" s="20" t="s">
        <v>89</v>
      </c>
      <c r="B31">
        <v>2.5</v>
      </c>
    </row>
    <row r="32" spans="1:2">
      <c r="A32" s="20" t="s">
        <v>91</v>
      </c>
      <c r="B32">
        <v>3.5</v>
      </c>
    </row>
    <row r="33" spans="1:2">
      <c r="A33" s="20" t="s">
        <v>93</v>
      </c>
      <c r="B33">
        <v>3.3333333333333335</v>
      </c>
    </row>
    <row r="34" spans="1:2">
      <c r="A34" s="20" t="s">
        <v>95</v>
      </c>
      <c r="B34">
        <v>3</v>
      </c>
    </row>
    <row r="35" spans="1:2">
      <c r="A35" s="20" t="s">
        <v>97</v>
      </c>
      <c r="B35">
        <v>2.5</v>
      </c>
    </row>
    <row r="36" spans="1:2">
      <c r="A36" s="20" t="s">
        <v>99</v>
      </c>
      <c r="B36">
        <v>3.5</v>
      </c>
    </row>
    <row r="37" spans="1:2">
      <c r="A37" s="20" t="s">
        <v>101</v>
      </c>
      <c r="B37">
        <v>3.5</v>
      </c>
    </row>
    <row r="38" spans="1:2">
      <c r="A38" s="20" t="s">
        <v>103</v>
      </c>
      <c r="B38">
        <v>3.6666666666666665</v>
      </c>
    </row>
    <row r="39" spans="1:2">
      <c r="A39" s="20" t="s">
        <v>104</v>
      </c>
      <c r="B39">
        <v>4.5</v>
      </c>
    </row>
    <row r="40" spans="1:2">
      <c r="A40" s="20" t="s">
        <v>106</v>
      </c>
      <c r="B40">
        <v>2.75</v>
      </c>
    </row>
    <row r="41" spans="1:2">
      <c r="A41" s="20" t="s">
        <v>108</v>
      </c>
      <c r="B41">
        <v>4</v>
      </c>
    </row>
    <row r="42" spans="1:2">
      <c r="A42" s="20" t="s">
        <v>110</v>
      </c>
      <c r="B42">
        <v>3.25</v>
      </c>
    </row>
    <row r="43" spans="1:2">
      <c r="A43" s="20" t="s">
        <v>111</v>
      </c>
      <c r="B43">
        <v>3.25</v>
      </c>
    </row>
    <row r="44" spans="1:2">
      <c r="A44" s="20" t="s">
        <v>114</v>
      </c>
      <c r="B44">
        <v>4</v>
      </c>
    </row>
    <row r="45" spans="1:2">
      <c r="A45" s="20" t="s">
        <v>116</v>
      </c>
      <c r="B45">
        <v>2</v>
      </c>
    </row>
    <row r="46" spans="1:2">
      <c r="A46" s="20" t="s">
        <v>118</v>
      </c>
      <c r="B46">
        <v>4.5</v>
      </c>
    </row>
    <row r="47" spans="1:2">
      <c r="A47" s="20" t="s">
        <v>119</v>
      </c>
      <c r="B47">
        <v>5</v>
      </c>
    </row>
    <row r="48" spans="1:2">
      <c r="A48" s="20" t="s">
        <v>121</v>
      </c>
      <c r="B48">
        <v>4</v>
      </c>
    </row>
    <row r="49" spans="1:2">
      <c r="A49" s="20" t="s">
        <v>123</v>
      </c>
      <c r="B49">
        <v>4.5</v>
      </c>
    </row>
    <row r="50" spans="1:2">
      <c r="A50" s="20" t="s">
        <v>125</v>
      </c>
      <c r="B50">
        <v>3</v>
      </c>
    </row>
    <row r="51" spans="1:2">
      <c r="A51" s="20" t="s">
        <v>127</v>
      </c>
      <c r="B51">
        <v>4</v>
      </c>
    </row>
    <row r="52" spans="1:2">
      <c r="A52" s="20" t="s">
        <v>129</v>
      </c>
      <c r="B52">
        <v>2.75</v>
      </c>
    </row>
    <row r="53" spans="1:2">
      <c r="A53" s="20" t="s">
        <v>130</v>
      </c>
      <c r="B53">
        <v>3.75</v>
      </c>
    </row>
    <row r="54" spans="1:2">
      <c r="A54" s="20" t="s">
        <v>132</v>
      </c>
      <c r="B54">
        <v>2.6666666666666665</v>
      </c>
    </row>
    <row r="55" spans="1:2">
      <c r="A55" s="20" t="s">
        <v>134</v>
      </c>
      <c r="B55">
        <v>2</v>
      </c>
    </row>
    <row r="56" spans="1:2">
      <c r="A56" s="20" t="s">
        <v>136</v>
      </c>
      <c r="B56">
        <v>3</v>
      </c>
    </row>
    <row r="57" spans="1:2">
      <c r="A57" s="20" t="s">
        <v>137</v>
      </c>
      <c r="B57">
        <v>3.5</v>
      </c>
    </row>
    <row r="58" spans="1:2">
      <c r="A58" s="20" t="s">
        <v>138</v>
      </c>
      <c r="B58">
        <v>3</v>
      </c>
    </row>
    <row r="59" spans="1:2">
      <c r="A59" s="20" t="s">
        <v>139</v>
      </c>
      <c r="B59">
        <v>5</v>
      </c>
    </row>
    <row r="60" spans="1:2">
      <c r="A60" s="20" t="s">
        <v>141</v>
      </c>
      <c r="B60">
        <v>3.5</v>
      </c>
    </row>
    <row r="61" spans="1:2">
      <c r="A61" s="20" t="s">
        <v>143</v>
      </c>
      <c r="B61">
        <v>2</v>
      </c>
    </row>
    <row r="62" spans="1:2">
      <c r="A62" s="20" t="s">
        <v>145</v>
      </c>
      <c r="B62">
        <v>2.75</v>
      </c>
    </row>
    <row r="63" spans="1:2">
      <c r="A63" s="20" t="s">
        <v>147</v>
      </c>
      <c r="B63">
        <v>4.5</v>
      </c>
    </row>
    <row r="64" spans="1:2">
      <c r="A64" s="20" t="s">
        <v>148</v>
      </c>
      <c r="B64">
        <v>3.75</v>
      </c>
    </row>
    <row r="65" spans="1:2">
      <c r="A65" s="20" t="s">
        <v>150</v>
      </c>
      <c r="B65">
        <v>3.5</v>
      </c>
    </row>
    <row r="66" spans="1:2">
      <c r="A66" s="20" t="s">
        <v>151</v>
      </c>
      <c r="B66">
        <v>3</v>
      </c>
    </row>
    <row r="67" spans="1:2">
      <c r="A67" s="20" t="s">
        <v>152</v>
      </c>
      <c r="B67">
        <v>3</v>
      </c>
    </row>
    <row r="68" spans="1:2">
      <c r="A68" s="20" t="s">
        <v>154</v>
      </c>
      <c r="B68">
        <v>4</v>
      </c>
    </row>
    <row r="69" spans="1:2">
      <c r="A69" s="20" t="s">
        <v>155</v>
      </c>
      <c r="B69">
        <v>5</v>
      </c>
    </row>
    <row r="70" spans="1:2">
      <c r="A70" s="20" t="s">
        <v>156</v>
      </c>
      <c r="B70">
        <v>3.25</v>
      </c>
    </row>
    <row r="71" spans="1:2">
      <c r="A71" s="20" t="s">
        <v>158</v>
      </c>
      <c r="B71">
        <v>4</v>
      </c>
    </row>
    <row r="72" spans="1:2">
      <c r="A72" s="20" t="s">
        <v>160</v>
      </c>
      <c r="B72">
        <v>4</v>
      </c>
    </row>
    <row r="73" spans="1:2">
      <c r="A73" s="20" t="s">
        <v>161</v>
      </c>
      <c r="B73">
        <v>3</v>
      </c>
    </row>
    <row r="74" spans="1:2">
      <c r="A74" s="20" t="s">
        <v>163</v>
      </c>
      <c r="B74">
        <v>4</v>
      </c>
    </row>
    <row r="75" spans="1:2">
      <c r="A75" s="20" t="s">
        <v>165</v>
      </c>
      <c r="B75">
        <v>3</v>
      </c>
    </row>
    <row r="76" spans="1:2">
      <c r="A76" s="20" t="s">
        <v>167</v>
      </c>
      <c r="B76">
        <v>3</v>
      </c>
    </row>
    <row r="77" spans="1:2">
      <c r="A77" s="20" t="s">
        <v>168</v>
      </c>
      <c r="B77">
        <v>3.75</v>
      </c>
    </row>
    <row r="78" spans="1:2">
      <c r="A78" s="20" t="s">
        <v>170</v>
      </c>
      <c r="B78">
        <v>3.5</v>
      </c>
    </row>
    <row r="79" spans="1:2">
      <c r="A79" s="20" t="s">
        <v>172</v>
      </c>
      <c r="B79">
        <v>4</v>
      </c>
    </row>
    <row r="80" spans="1:2">
      <c r="A80" s="20" t="s">
        <v>174</v>
      </c>
      <c r="B80">
        <v>2.6666666666666665</v>
      </c>
    </row>
    <row r="81" spans="1:2">
      <c r="A81" s="20" t="s">
        <v>175</v>
      </c>
      <c r="B81">
        <v>4</v>
      </c>
    </row>
    <row r="82" spans="1:2">
      <c r="A82" s="20" t="s">
        <v>177</v>
      </c>
      <c r="B82">
        <v>3.75</v>
      </c>
    </row>
    <row r="83" spans="1:2">
      <c r="A83" s="20" t="s">
        <v>178</v>
      </c>
      <c r="B83">
        <v>3.5</v>
      </c>
    </row>
    <row r="84" spans="1:2">
      <c r="A84" s="20" t="s">
        <v>180</v>
      </c>
      <c r="B84">
        <v>3.6666666666666665</v>
      </c>
    </row>
    <row r="85" spans="1:2">
      <c r="A85" s="20" t="s">
        <v>182</v>
      </c>
      <c r="B85">
        <v>3</v>
      </c>
    </row>
    <row r="86" spans="1:2">
      <c r="A86" s="20" t="s">
        <v>183</v>
      </c>
      <c r="B86">
        <v>3</v>
      </c>
    </row>
    <row r="87" spans="1:2">
      <c r="A87" s="20" t="s">
        <v>184</v>
      </c>
      <c r="B87">
        <v>2</v>
      </c>
    </row>
    <row r="88" spans="1:2">
      <c r="A88" s="20" t="s">
        <v>186</v>
      </c>
      <c r="B88">
        <v>4</v>
      </c>
    </row>
    <row r="89" spans="1:2">
      <c r="A89" s="20" t="s">
        <v>187</v>
      </c>
      <c r="B89">
        <v>3.5</v>
      </c>
    </row>
    <row r="90" spans="1:2">
      <c r="A90" s="20" t="s">
        <v>188</v>
      </c>
      <c r="B90">
        <v>3.3333333333333335</v>
      </c>
    </row>
    <row r="91" spans="1:2">
      <c r="A91" s="20" t="s">
        <v>189</v>
      </c>
      <c r="B91">
        <v>3.25</v>
      </c>
    </row>
    <row r="92" spans="1:2">
      <c r="A92" s="20" t="s">
        <v>190</v>
      </c>
      <c r="B92">
        <v>3</v>
      </c>
    </row>
    <row r="93" spans="1:2">
      <c r="A93" s="20" t="s">
        <v>191</v>
      </c>
      <c r="B93">
        <v>4.333333333333333</v>
      </c>
    </row>
    <row r="94" spans="1:2">
      <c r="A94" s="20" t="s">
        <v>193</v>
      </c>
      <c r="B94">
        <v>3</v>
      </c>
    </row>
    <row r="95" spans="1:2">
      <c r="A95" s="20" t="s">
        <v>195</v>
      </c>
      <c r="B95">
        <v>4</v>
      </c>
    </row>
    <row r="96" spans="1:2">
      <c r="A96" s="20" t="s">
        <v>196</v>
      </c>
      <c r="B96">
        <v>3.3333333333333335</v>
      </c>
    </row>
    <row r="97" spans="1:2">
      <c r="A97" s="20" t="s">
        <v>197</v>
      </c>
      <c r="B97">
        <v>4</v>
      </c>
    </row>
    <row r="98" spans="1:2">
      <c r="A98" s="20" t="s">
        <v>199</v>
      </c>
      <c r="B98">
        <v>4.333333333333333</v>
      </c>
    </row>
    <row r="99" spans="1:2">
      <c r="A99" s="20" t="s">
        <v>200</v>
      </c>
      <c r="B99">
        <v>3</v>
      </c>
    </row>
    <row r="100" spans="1:2">
      <c r="A100" s="20" t="s">
        <v>202</v>
      </c>
      <c r="B100">
        <v>3.5</v>
      </c>
    </row>
    <row r="101" spans="1:2">
      <c r="A101" s="20" t="s">
        <v>204</v>
      </c>
      <c r="B101">
        <v>3.75</v>
      </c>
    </row>
    <row r="102" spans="1:2">
      <c r="A102" s="20" t="s">
        <v>206</v>
      </c>
      <c r="B102">
        <v>2.5</v>
      </c>
    </row>
    <row r="103" spans="1:2">
      <c r="A103" s="20" t="s">
        <v>208</v>
      </c>
      <c r="B103">
        <v>3</v>
      </c>
    </row>
    <row r="104" spans="1:2">
      <c r="A104" s="20" t="s">
        <v>209</v>
      </c>
      <c r="B104">
        <v>4</v>
      </c>
    </row>
    <row r="105" spans="1:2">
      <c r="A105" s="20" t="s">
        <v>211</v>
      </c>
      <c r="B105">
        <v>2.5</v>
      </c>
    </row>
    <row r="106" spans="1:2">
      <c r="A106" s="20" t="s">
        <v>212</v>
      </c>
      <c r="B106">
        <v>3</v>
      </c>
    </row>
    <row r="107" spans="1:2">
      <c r="A107" s="20" t="s">
        <v>213</v>
      </c>
      <c r="B107">
        <v>3.75</v>
      </c>
    </row>
    <row r="108" spans="1:2">
      <c r="A108" s="20" t="s">
        <v>214</v>
      </c>
      <c r="B108">
        <v>3</v>
      </c>
    </row>
    <row r="109" spans="1:2">
      <c r="A109" s="20" t="s">
        <v>216</v>
      </c>
      <c r="B109">
        <v>3.5</v>
      </c>
    </row>
    <row r="110" spans="1:2">
      <c r="A110" s="20" t="s">
        <v>217</v>
      </c>
      <c r="B110">
        <v>3</v>
      </c>
    </row>
    <row r="111" spans="1:2">
      <c r="A111" s="20" t="s">
        <v>219</v>
      </c>
      <c r="B111">
        <v>3.3333333333333335</v>
      </c>
    </row>
    <row r="112" spans="1:2">
      <c r="A112" s="20" t="s">
        <v>221</v>
      </c>
      <c r="B112">
        <v>2.5</v>
      </c>
    </row>
    <row r="113" spans="1:2">
      <c r="A113" s="20" t="s">
        <v>222</v>
      </c>
      <c r="B113">
        <v>3</v>
      </c>
    </row>
    <row r="114" spans="1:2">
      <c r="A114" s="20" t="s">
        <v>224</v>
      </c>
      <c r="B114">
        <v>3.75</v>
      </c>
    </row>
    <row r="115" spans="1:2">
      <c r="A115" s="20" t="s">
        <v>225</v>
      </c>
      <c r="B115">
        <v>3</v>
      </c>
    </row>
    <row r="116" spans="1:2">
      <c r="A116" s="20" t="s">
        <v>226</v>
      </c>
      <c r="B116">
        <v>4</v>
      </c>
    </row>
    <row r="117" spans="1:2">
      <c r="A117" s="20" t="s">
        <v>228</v>
      </c>
      <c r="B117">
        <v>3</v>
      </c>
    </row>
    <row r="118" spans="1:2">
      <c r="A118" s="20" t="s">
        <v>230</v>
      </c>
      <c r="B118">
        <v>3.75</v>
      </c>
    </row>
    <row r="119" spans="1:2">
      <c r="A119" s="20" t="s">
        <v>232</v>
      </c>
      <c r="B119">
        <v>4</v>
      </c>
    </row>
    <row r="120" spans="1:2">
      <c r="A120" s="20" t="s">
        <v>234</v>
      </c>
      <c r="B120">
        <v>3.25</v>
      </c>
    </row>
    <row r="121" spans="1:2">
      <c r="A121" s="20" t="s">
        <v>235</v>
      </c>
      <c r="B121">
        <v>4</v>
      </c>
    </row>
    <row r="122" spans="1:2">
      <c r="A122" s="20" t="s">
        <v>236</v>
      </c>
      <c r="B122">
        <v>3</v>
      </c>
    </row>
    <row r="123" spans="1:2">
      <c r="A123" s="20" t="s">
        <v>237</v>
      </c>
      <c r="B123">
        <v>4.25</v>
      </c>
    </row>
    <row r="124" spans="1:2">
      <c r="A124" s="20" t="s">
        <v>238</v>
      </c>
      <c r="B124">
        <v>5</v>
      </c>
    </row>
    <row r="125" spans="1:2">
      <c r="A125" s="20" t="s">
        <v>240</v>
      </c>
      <c r="B125">
        <v>3.3333333333333335</v>
      </c>
    </row>
    <row r="126" spans="1:2">
      <c r="A126" s="20" t="s">
        <v>241</v>
      </c>
      <c r="B126">
        <v>3</v>
      </c>
    </row>
    <row r="127" spans="1:2">
      <c r="A127" s="20" t="s">
        <v>242</v>
      </c>
      <c r="B127">
        <v>3</v>
      </c>
    </row>
    <row r="128" spans="1:2">
      <c r="A128" s="20" t="s">
        <v>243</v>
      </c>
      <c r="B128">
        <v>4</v>
      </c>
    </row>
    <row r="129" spans="1:2">
      <c r="A129" s="20" t="s">
        <v>245</v>
      </c>
      <c r="B129">
        <v>4.5</v>
      </c>
    </row>
    <row r="130" spans="1:2">
      <c r="A130" s="20" t="s">
        <v>246</v>
      </c>
      <c r="B130">
        <v>4</v>
      </c>
    </row>
    <row r="131" spans="1:2">
      <c r="A131" s="20" t="s">
        <v>248</v>
      </c>
      <c r="B131">
        <v>4</v>
      </c>
    </row>
    <row r="132" spans="1:2">
      <c r="A132" s="20" t="s">
        <v>250</v>
      </c>
      <c r="B132">
        <v>4</v>
      </c>
    </row>
    <row r="133" spans="1:2">
      <c r="A133" s="20" t="s">
        <v>251</v>
      </c>
      <c r="B133">
        <v>3.5</v>
      </c>
    </row>
    <row r="134" spans="1:2">
      <c r="A134" s="20" t="s">
        <v>252</v>
      </c>
      <c r="B134">
        <v>4</v>
      </c>
    </row>
    <row r="135" spans="1:2">
      <c r="A135" s="20" t="s">
        <v>253</v>
      </c>
      <c r="B135">
        <v>3.5</v>
      </c>
    </row>
    <row r="136" spans="1:2">
      <c r="A136" s="20" t="s">
        <v>254</v>
      </c>
      <c r="B136">
        <v>3</v>
      </c>
    </row>
    <row r="137" spans="1:2">
      <c r="A137" s="20" t="s">
        <v>256</v>
      </c>
      <c r="B137">
        <v>3</v>
      </c>
    </row>
    <row r="138" spans="1:2">
      <c r="A138" s="20" t="s">
        <v>257</v>
      </c>
      <c r="B138">
        <v>3.5</v>
      </c>
    </row>
    <row r="139" spans="1:2">
      <c r="A139" s="20" t="s">
        <v>259</v>
      </c>
      <c r="B139">
        <v>3</v>
      </c>
    </row>
    <row r="140" spans="1:2">
      <c r="A140" s="20" t="s">
        <v>260</v>
      </c>
      <c r="B140">
        <v>3</v>
      </c>
    </row>
    <row r="141" spans="1:2">
      <c r="A141" s="20" t="s">
        <v>262</v>
      </c>
      <c r="B141">
        <v>3</v>
      </c>
    </row>
    <row r="142" spans="1:2">
      <c r="A142" s="20" t="s">
        <v>264</v>
      </c>
      <c r="B142">
        <v>2</v>
      </c>
    </row>
    <row r="143" spans="1:2">
      <c r="A143" s="20" t="s">
        <v>266</v>
      </c>
      <c r="B143">
        <v>3.5</v>
      </c>
    </row>
    <row r="144" spans="1:2">
      <c r="A144" s="20" t="s">
        <v>267</v>
      </c>
      <c r="B144">
        <v>4</v>
      </c>
    </row>
    <row r="145" spans="1:2">
      <c r="A145" s="20" t="s">
        <v>268</v>
      </c>
      <c r="B145">
        <v>5</v>
      </c>
    </row>
    <row r="146" spans="1:2">
      <c r="A146" s="20" t="s">
        <v>269</v>
      </c>
      <c r="B146">
        <v>3.5</v>
      </c>
    </row>
    <row r="147" spans="1:2">
      <c r="A147" s="20" t="s">
        <v>270</v>
      </c>
      <c r="B147">
        <v>3</v>
      </c>
    </row>
    <row r="148" spans="1:2">
      <c r="A148" s="20" t="s">
        <v>271</v>
      </c>
      <c r="B148">
        <v>3</v>
      </c>
    </row>
    <row r="149" spans="1:2">
      <c r="A149" s="20" t="s">
        <v>273</v>
      </c>
      <c r="B149">
        <v>2.5</v>
      </c>
    </row>
    <row r="150" spans="1:2">
      <c r="A150" s="20" t="s">
        <v>274</v>
      </c>
      <c r="B150">
        <v>4</v>
      </c>
    </row>
    <row r="151" spans="1:2">
      <c r="A151" s="20" t="s">
        <v>276</v>
      </c>
      <c r="B151">
        <v>3</v>
      </c>
    </row>
    <row r="152" spans="1:2">
      <c r="A152" s="20" t="s">
        <v>277</v>
      </c>
      <c r="B152">
        <v>3.6666666666666665</v>
      </c>
    </row>
    <row r="153" spans="1:2">
      <c r="A153" s="20" t="s">
        <v>278</v>
      </c>
      <c r="B153">
        <v>4.5</v>
      </c>
    </row>
    <row r="154" spans="1:2">
      <c r="A154" s="20" t="s">
        <v>279</v>
      </c>
      <c r="B154">
        <v>2.25</v>
      </c>
    </row>
    <row r="155" spans="1:2">
      <c r="A155" s="20" t="s">
        <v>280</v>
      </c>
      <c r="B155">
        <v>4</v>
      </c>
    </row>
    <row r="156" spans="1:2">
      <c r="A156" s="20" t="s">
        <v>281</v>
      </c>
      <c r="B156">
        <v>3.5</v>
      </c>
    </row>
    <row r="157" spans="1:2">
      <c r="A157" s="20" t="s">
        <v>282</v>
      </c>
      <c r="B157">
        <v>3</v>
      </c>
    </row>
    <row r="158" spans="1:2">
      <c r="A158" s="20" t="s">
        <v>283</v>
      </c>
      <c r="B158">
        <v>4</v>
      </c>
    </row>
    <row r="159" spans="1:2">
      <c r="A159" s="20" t="s">
        <v>285</v>
      </c>
      <c r="B159">
        <v>3.5</v>
      </c>
    </row>
    <row r="160" spans="1:2">
      <c r="A160" s="20" t="s">
        <v>286</v>
      </c>
      <c r="B160">
        <v>3.75</v>
      </c>
    </row>
    <row r="161" spans="1:2">
      <c r="A161" s="20" t="s">
        <v>288</v>
      </c>
      <c r="B161">
        <v>3.5</v>
      </c>
    </row>
    <row r="162" spans="1:2">
      <c r="A162" s="20" t="s">
        <v>289</v>
      </c>
      <c r="B162">
        <v>4</v>
      </c>
    </row>
    <row r="163" spans="1:2">
      <c r="A163" s="20" t="s">
        <v>290</v>
      </c>
      <c r="B163">
        <v>4.333333333333333</v>
      </c>
    </row>
    <row r="164" spans="1:2">
      <c r="A164" s="20" t="s">
        <v>291</v>
      </c>
      <c r="B164">
        <v>3.5</v>
      </c>
    </row>
    <row r="165" spans="1:2">
      <c r="A165" s="20" t="s">
        <v>293</v>
      </c>
      <c r="B165">
        <v>2.6666666666666665</v>
      </c>
    </row>
    <row r="166" spans="1:2">
      <c r="A166" s="20" t="s">
        <v>294</v>
      </c>
      <c r="B166">
        <v>3.3333333333333335</v>
      </c>
    </row>
    <row r="167" spans="1:2">
      <c r="A167" s="20" t="s">
        <v>296</v>
      </c>
      <c r="B167">
        <v>3.5</v>
      </c>
    </row>
    <row r="168" spans="1:2">
      <c r="A168" s="20" t="s">
        <v>298</v>
      </c>
      <c r="B168">
        <v>3</v>
      </c>
    </row>
    <row r="169" spans="1:2">
      <c r="A169" s="20" t="s">
        <v>300</v>
      </c>
      <c r="B169">
        <v>4</v>
      </c>
    </row>
    <row r="170" spans="1:2">
      <c r="A170" s="20" t="s">
        <v>302</v>
      </c>
      <c r="B170">
        <v>4</v>
      </c>
    </row>
    <row r="171" spans="1:2">
      <c r="A171" s="20" t="s">
        <v>303</v>
      </c>
      <c r="B171">
        <v>3</v>
      </c>
    </row>
    <row r="172" spans="1:2">
      <c r="A172" s="20" t="s">
        <v>305</v>
      </c>
      <c r="B172">
        <v>3.75</v>
      </c>
    </row>
    <row r="173" spans="1:2">
      <c r="A173" s="20" t="s">
        <v>306</v>
      </c>
      <c r="B173">
        <v>2.3333333333333335</v>
      </c>
    </row>
    <row r="174" spans="1:2">
      <c r="A174" s="20" t="s">
        <v>307</v>
      </c>
      <c r="B174">
        <v>3.6666666666666665</v>
      </c>
    </row>
    <row r="175" spans="1:2">
      <c r="A175" s="20" t="s">
        <v>309</v>
      </c>
      <c r="B175">
        <v>4.5</v>
      </c>
    </row>
    <row r="176" spans="1:2">
      <c r="A176" s="20" t="s">
        <v>311</v>
      </c>
      <c r="B176">
        <v>5</v>
      </c>
    </row>
    <row r="177" spans="1:2">
      <c r="A177" s="20" t="s">
        <v>313</v>
      </c>
      <c r="B177">
        <v>4</v>
      </c>
    </row>
    <row r="178" spans="1:2">
      <c r="A178" s="20" t="s">
        <v>314</v>
      </c>
      <c r="B178">
        <v>3.5</v>
      </c>
    </row>
    <row r="179" spans="1:2">
      <c r="A179" s="20" t="s">
        <v>316</v>
      </c>
      <c r="B179">
        <v>4</v>
      </c>
    </row>
    <row r="180" spans="1:2">
      <c r="A180" s="20" t="s">
        <v>317</v>
      </c>
      <c r="B180">
        <v>3.6666666666666665</v>
      </c>
    </row>
    <row r="181" spans="1:2">
      <c r="A181" s="20" t="s">
        <v>318</v>
      </c>
      <c r="B181">
        <v>3.25</v>
      </c>
    </row>
    <row r="182" spans="1:2">
      <c r="A182" s="20" t="s">
        <v>320</v>
      </c>
      <c r="B182">
        <v>3</v>
      </c>
    </row>
    <row r="183" spans="1:2">
      <c r="A183" s="20" t="s">
        <v>321</v>
      </c>
      <c r="B183">
        <v>3</v>
      </c>
    </row>
    <row r="184" spans="1:2">
      <c r="A184" s="20" t="s">
        <v>322</v>
      </c>
      <c r="B184">
        <v>3.25</v>
      </c>
    </row>
    <row r="185" spans="1:2">
      <c r="A185" s="20" t="s">
        <v>323</v>
      </c>
      <c r="B185">
        <v>3.6666666666666665</v>
      </c>
    </row>
    <row r="186" spans="1:2">
      <c r="A186" s="20" t="s">
        <v>324</v>
      </c>
      <c r="B186">
        <v>3.3333333333333335</v>
      </c>
    </row>
    <row r="187" spans="1:2">
      <c r="A187" s="20" t="s">
        <v>325</v>
      </c>
      <c r="B187">
        <v>4</v>
      </c>
    </row>
    <row r="188" spans="1:2">
      <c r="A188" s="20" t="s">
        <v>326</v>
      </c>
      <c r="B188">
        <v>4.5</v>
      </c>
    </row>
    <row r="189" spans="1:2">
      <c r="A189" s="20" t="s">
        <v>328</v>
      </c>
      <c r="B189">
        <v>2</v>
      </c>
    </row>
    <row r="190" spans="1:2">
      <c r="A190" s="20" t="s">
        <v>330</v>
      </c>
      <c r="B190">
        <v>3.75</v>
      </c>
    </row>
    <row r="191" spans="1:2">
      <c r="A191" s="20" t="s">
        <v>331</v>
      </c>
      <c r="B191">
        <v>4.5</v>
      </c>
    </row>
    <row r="192" spans="1:2">
      <c r="A192" s="20" t="s">
        <v>332</v>
      </c>
      <c r="B192">
        <v>3</v>
      </c>
    </row>
    <row r="193" spans="1:2">
      <c r="A193" s="20" t="s">
        <v>334</v>
      </c>
      <c r="B193">
        <v>3.6666666666666665</v>
      </c>
    </row>
    <row r="194" spans="1:2">
      <c r="A194" s="20" t="s">
        <v>336</v>
      </c>
      <c r="B194">
        <v>3</v>
      </c>
    </row>
    <row r="195" spans="1:2">
      <c r="A195" s="20" t="s">
        <v>337</v>
      </c>
      <c r="B195">
        <v>5</v>
      </c>
    </row>
    <row r="196" spans="1:2">
      <c r="A196" s="20" t="s">
        <v>339</v>
      </c>
      <c r="B196">
        <v>4.5</v>
      </c>
    </row>
    <row r="197" spans="1:2">
      <c r="A197" s="20" t="s">
        <v>340</v>
      </c>
      <c r="B197">
        <v>4</v>
      </c>
    </row>
    <row r="198" spans="1:2">
      <c r="A198" s="20" t="s">
        <v>342</v>
      </c>
      <c r="B198">
        <v>3</v>
      </c>
    </row>
    <row r="199" spans="1:2">
      <c r="A199" s="20" t="s">
        <v>343</v>
      </c>
      <c r="B199">
        <v>3.5</v>
      </c>
    </row>
    <row r="200" spans="1:2">
      <c r="A200" s="20" t="s">
        <v>344</v>
      </c>
      <c r="B200">
        <v>3</v>
      </c>
    </row>
    <row r="201" spans="1:2">
      <c r="A201" s="20" t="s">
        <v>345</v>
      </c>
      <c r="B201">
        <v>2.75</v>
      </c>
    </row>
    <row r="202" spans="1:2">
      <c r="A202" s="20" t="s">
        <v>346</v>
      </c>
      <c r="B202">
        <v>2.5</v>
      </c>
    </row>
    <row r="203" spans="1:2">
      <c r="A203" s="20" t="s">
        <v>347</v>
      </c>
      <c r="B203">
        <v>4</v>
      </c>
    </row>
    <row r="204" spans="1:2">
      <c r="A204" s="20" t="s">
        <v>348</v>
      </c>
      <c r="B204">
        <v>3.25</v>
      </c>
    </row>
    <row r="205" spans="1:2">
      <c r="A205" s="20" t="s">
        <v>349</v>
      </c>
      <c r="B205">
        <v>3.75</v>
      </c>
    </row>
    <row r="206" spans="1:2">
      <c r="A206" s="20" t="s">
        <v>350</v>
      </c>
      <c r="B206">
        <v>4.5</v>
      </c>
    </row>
    <row r="207" spans="1:2">
      <c r="A207" s="20" t="s">
        <v>351</v>
      </c>
      <c r="B207">
        <v>4.25</v>
      </c>
    </row>
    <row r="208" spans="1:2">
      <c r="A208" s="20" t="s">
        <v>352</v>
      </c>
      <c r="B208">
        <v>3.6666666666666665</v>
      </c>
    </row>
    <row r="209" spans="1:2">
      <c r="A209" s="20" t="s">
        <v>354</v>
      </c>
      <c r="B209">
        <v>3.5</v>
      </c>
    </row>
    <row r="210" spans="1:2">
      <c r="A210" s="20" t="s">
        <v>355</v>
      </c>
      <c r="B210">
        <v>3.3333333333333335</v>
      </c>
    </row>
    <row r="211" spans="1:2">
      <c r="A211" s="20" t="s">
        <v>357</v>
      </c>
      <c r="B211">
        <v>3.5</v>
      </c>
    </row>
    <row r="212" spans="1:2">
      <c r="A212" s="20" t="s">
        <v>359</v>
      </c>
      <c r="B212">
        <v>3</v>
      </c>
    </row>
    <row r="213" spans="1:2">
      <c r="A213" s="20" t="s">
        <v>360</v>
      </c>
      <c r="B213">
        <v>4.5</v>
      </c>
    </row>
    <row r="214" spans="1:2">
      <c r="A214" s="20" t="s">
        <v>361</v>
      </c>
      <c r="B214">
        <v>3.5</v>
      </c>
    </row>
    <row r="215" spans="1:2">
      <c r="A215" s="20" t="s">
        <v>362</v>
      </c>
      <c r="B215">
        <v>3</v>
      </c>
    </row>
    <row r="216" spans="1:2">
      <c r="A216" s="20" t="s">
        <v>363</v>
      </c>
      <c r="B216">
        <v>4</v>
      </c>
    </row>
    <row r="217" spans="1:2">
      <c r="A217" s="20" t="s">
        <v>365</v>
      </c>
      <c r="B217">
        <v>3.5</v>
      </c>
    </row>
    <row r="218" spans="1:2">
      <c r="A218" s="20" t="s">
        <v>366</v>
      </c>
      <c r="B218">
        <v>4</v>
      </c>
    </row>
    <row r="219" spans="1:2">
      <c r="A219" s="20" t="s">
        <v>367</v>
      </c>
      <c r="B219">
        <v>4</v>
      </c>
    </row>
    <row r="220" spans="1:2">
      <c r="A220" s="20" t="s">
        <v>369</v>
      </c>
      <c r="B220">
        <v>3</v>
      </c>
    </row>
    <row r="221" spans="1:2">
      <c r="A221" s="20" t="s">
        <v>370</v>
      </c>
      <c r="B221">
        <v>3</v>
      </c>
    </row>
    <row r="222" spans="1:2">
      <c r="A222" s="20" t="s">
        <v>371</v>
      </c>
      <c r="B222">
        <v>3.3333333333333335</v>
      </c>
    </row>
    <row r="223" spans="1:2">
      <c r="A223" s="20" t="s">
        <v>373</v>
      </c>
      <c r="B223">
        <v>4</v>
      </c>
    </row>
    <row r="224" spans="1:2">
      <c r="A224" s="20" t="s">
        <v>374</v>
      </c>
      <c r="B224">
        <v>3</v>
      </c>
    </row>
    <row r="225" spans="1:2">
      <c r="A225" s="20" t="s">
        <v>375</v>
      </c>
      <c r="B225">
        <v>3.75</v>
      </c>
    </row>
    <row r="226" spans="1:2">
      <c r="A226" s="20" t="s">
        <v>376</v>
      </c>
      <c r="B226">
        <v>4</v>
      </c>
    </row>
    <row r="227" spans="1:2">
      <c r="A227" s="20" t="s">
        <v>377</v>
      </c>
      <c r="B227">
        <v>3.3333333333333335</v>
      </c>
    </row>
    <row r="228" spans="1:2">
      <c r="A228" s="20" t="s">
        <v>378</v>
      </c>
      <c r="B228">
        <v>2.5</v>
      </c>
    </row>
    <row r="229" spans="1:2">
      <c r="A229" s="20" t="s">
        <v>379</v>
      </c>
      <c r="B229">
        <v>3.5</v>
      </c>
    </row>
    <row r="230" spans="1:2">
      <c r="A230" s="20" t="s">
        <v>380</v>
      </c>
      <c r="B230">
        <v>3</v>
      </c>
    </row>
    <row r="231" spans="1:2">
      <c r="A231" s="20" t="s">
        <v>381</v>
      </c>
      <c r="B231">
        <v>4.25</v>
      </c>
    </row>
    <row r="232" spans="1:2">
      <c r="A232" s="20" t="s">
        <v>383</v>
      </c>
      <c r="B232">
        <v>3.5</v>
      </c>
    </row>
    <row r="233" spans="1:2">
      <c r="A233" s="20" t="s">
        <v>384</v>
      </c>
      <c r="B233">
        <v>3.6666666666666665</v>
      </c>
    </row>
    <row r="234" spans="1:2">
      <c r="A234" s="20" t="s">
        <v>385</v>
      </c>
      <c r="B234">
        <v>4</v>
      </c>
    </row>
    <row r="235" spans="1:2">
      <c r="A235" s="20" t="s">
        <v>386</v>
      </c>
      <c r="B235">
        <v>4</v>
      </c>
    </row>
    <row r="236" spans="1:2">
      <c r="A236" s="20" t="s">
        <v>387</v>
      </c>
      <c r="B236">
        <v>3.5</v>
      </c>
    </row>
    <row r="237" spans="1:2">
      <c r="A237" s="20" t="s">
        <v>388</v>
      </c>
      <c r="B237">
        <v>4</v>
      </c>
    </row>
    <row r="238" spans="1:2">
      <c r="A238" s="20" t="s">
        <v>390</v>
      </c>
      <c r="B238">
        <v>4</v>
      </c>
    </row>
    <row r="239" spans="1:2">
      <c r="A239" s="20" t="s">
        <v>391</v>
      </c>
      <c r="B239">
        <v>2</v>
      </c>
    </row>
    <row r="240" spans="1:2">
      <c r="A240" s="20" t="s">
        <v>392</v>
      </c>
      <c r="B240">
        <v>3</v>
      </c>
    </row>
    <row r="241" spans="1:2">
      <c r="A241" s="20" t="s">
        <v>393</v>
      </c>
      <c r="B241">
        <v>4</v>
      </c>
    </row>
    <row r="242" spans="1:2">
      <c r="A242" s="20" t="s">
        <v>394</v>
      </c>
      <c r="B242">
        <v>3.75</v>
      </c>
    </row>
    <row r="243" spans="1:2">
      <c r="A243" s="20" t="s">
        <v>395</v>
      </c>
      <c r="B243">
        <v>2.5</v>
      </c>
    </row>
    <row r="244" spans="1:2">
      <c r="A244" s="20" t="s">
        <v>396</v>
      </c>
      <c r="B244">
        <v>3.5</v>
      </c>
    </row>
    <row r="245" spans="1:2">
      <c r="A245" s="20" t="s">
        <v>397</v>
      </c>
      <c r="B245">
        <v>3.5</v>
      </c>
    </row>
    <row r="246" spans="1:2">
      <c r="A246" s="20" t="s">
        <v>399</v>
      </c>
      <c r="B246">
        <v>2.5</v>
      </c>
    </row>
    <row r="247" spans="1:2">
      <c r="A247" s="20" t="s">
        <v>400</v>
      </c>
      <c r="B247">
        <v>4.25</v>
      </c>
    </row>
    <row r="248" spans="1:2">
      <c r="A248" s="20" t="s">
        <v>401</v>
      </c>
      <c r="B248">
        <v>3.25</v>
      </c>
    </row>
    <row r="249" spans="1:2">
      <c r="A249" s="20" t="s">
        <v>402</v>
      </c>
      <c r="B249">
        <v>4.333333333333333</v>
      </c>
    </row>
    <row r="250" spans="1:2">
      <c r="A250" s="20" t="s">
        <v>403</v>
      </c>
      <c r="B250">
        <v>3.25</v>
      </c>
    </row>
    <row r="251" spans="1:2">
      <c r="A251" s="20" t="s">
        <v>404</v>
      </c>
      <c r="B251">
        <v>4.25</v>
      </c>
    </row>
    <row r="252" spans="1:2">
      <c r="A252" s="20" t="s">
        <v>405</v>
      </c>
      <c r="B252">
        <v>2</v>
      </c>
    </row>
    <row r="253" spans="1:2">
      <c r="A253" s="20" t="s">
        <v>406</v>
      </c>
      <c r="B253">
        <v>3</v>
      </c>
    </row>
    <row r="254" spans="1:2">
      <c r="A254" s="20" t="s">
        <v>407</v>
      </c>
      <c r="B254">
        <v>4</v>
      </c>
    </row>
    <row r="255" spans="1:2">
      <c r="A255" s="20" t="s">
        <v>408</v>
      </c>
      <c r="B255">
        <v>4</v>
      </c>
    </row>
    <row r="256" spans="1:2">
      <c r="A256" s="20" t="s">
        <v>409</v>
      </c>
      <c r="B256">
        <v>2.3333333333333335</v>
      </c>
    </row>
    <row r="257" spans="1:2">
      <c r="A257" s="20" t="s">
        <v>410</v>
      </c>
      <c r="B257">
        <v>3</v>
      </c>
    </row>
    <row r="258" spans="1:2">
      <c r="A258" s="20" t="s">
        <v>411</v>
      </c>
      <c r="B258">
        <v>2.5</v>
      </c>
    </row>
    <row r="259" spans="1:2">
      <c r="A259" s="20" t="s">
        <v>412</v>
      </c>
      <c r="B259">
        <v>5</v>
      </c>
    </row>
    <row r="260" spans="1:2">
      <c r="A260" s="20" t="s">
        <v>414</v>
      </c>
      <c r="B260">
        <v>4.333333333333333</v>
      </c>
    </row>
    <row r="261" spans="1:2">
      <c r="A261" s="20" t="s">
        <v>415</v>
      </c>
      <c r="B261">
        <v>3</v>
      </c>
    </row>
    <row r="262" spans="1:2">
      <c r="A262" s="20" t="s">
        <v>417</v>
      </c>
      <c r="B262">
        <v>3.75</v>
      </c>
    </row>
    <row r="263" spans="1:2">
      <c r="A263" s="20" t="s">
        <v>418</v>
      </c>
      <c r="B263">
        <v>4</v>
      </c>
    </row>
    <row r="264" spans="1:2">
      <c r="A264" s="20" t="s">
        <v>419</v>
      </c>
      <c r="B264">
        <v>3.5</v>
      </c>
    </row>
    <row r="265" spans="1:2">
      <c r="A265" s="20" t="s">
        <v>420</v>
      </c>
      <c r="B265">
        <v>4</v>
      </c>
    </row>
    <row r="266" spans="1:2">
      <c r="A266" s="20" t="s">
        <v>421</v>
      </c>
      <c r="B266">
        <v>3</v>
      </c>
    </row>
    <row r="267" spans="1:2">
      <c r="A267" s="20" t="s">
        <v>423</v>
      </c>
      <c r="B267">
        <v>3.5</v>
      </c>
    </row>
    <row r="268" spans="1:2">
      <c r="A268" s="20" t="s">
        <v>424</v>
      </c>
      <c r="B268">
        <v>3</v>
      </c>
    </row>
    <row r="269" spans="1:2">
      <c r="A269" s="20" t="s">
        <v>425</v>
      </c>
      <c r="B269">
        <v>2</v>
      </c>
    </row>
    <row r="270" spans="1:2">
      <c r="A270" s="20" t="s">
        <v>426</v>
      </c>
      <c r="B270">
        <v>3.75</v>
      </c>
    </row>
    <row r="271" spans="1:2">
      <c r="A271" s="20" t="s">
        <v>427</v>
      </c>
      <c r="B271">
        <v>3.5</v>
      </c>
    </row>
    <row r="272" spans="1:2">
      <c r="A272" s="20" t="s">
        <v>428</v>
      </c>
      <c r="B272">
        <v>3.3333333333333335</v>
      </c>
    </row>
    <row r="273" spans="1:2">
      <c r="A273" s="20" t="s">
        <v>430</v>
      </c>
      <c r="B273">
        <v>3</v>
      </c>
    </row>
    <row r="274" spans="1:2">
      <c r="A274" s="20" t="s">
        <v>431</v>
      </c>
      <c r="B274">
        <v>3.5</v>
      </c>
    </row>
    <row r="275" spans="1:2">
      <c r="A275" s="20" t="s">
        <v>433</v>
      </c>
      <c r="B275">
        <v>3.75</v>
      </c>
    </row>
    <row r="276" spans="1:2">
      <c r="A276" s="20" t="s">
        <v>434</v>
      </c>
      <c r="B276">
        <v>2.5</v>
      </c>
    </row>
    <row r="277" spans="1:2">
      <c r="A277" s="20" t="s">
        <v>436</v>
      </c>
      <c r="B277">
        <v>4</v>
      </c>
    </row>
    <row r="278" spans="1:2">
      <c r="A278" s="20" t="s">
        <v>437</v>
      </c>
      <c r="B278">
        <v>3.5</v>
      </c>
    </row>
    <row r="279" spans="1:2">
      <c r="A279" s="20" t="s">
        <v>438</v>
      </c>
      <c r="B279">
        <v>2.75</v>
      </c>
    </row>
    <row r="280" spans="1:2">
      <c r="A280" s="20" t="s">
        <v>439</v>
      </c>
      <c r="B280">
        <v>4</v>
      </c>
    </row>
    <row r="281" spans="1:2">
      <c r="A281" s="20" t="s">
        <v>440</v>
      </c>
      <c r="B281">
        <v>3.3333333333333335</v>
      </c>
    </row>
    <row r="282" spans="1:2">
      <c r="A282" s="20" t="s">
        <v>441</v>
      </c>
      <c r="B282">
        <v>2</v>
      </c>
    </row>
    <row r="283" spans="1:2">
      <c r="A283" s="20" t="s">
        <v>442</v>
      </c>
      <c r="B283">
        <v>2.5</v>
      </c>
    </row>
    <row r="284" spans="1:2">
      <c r="A284" s="20" t="s">
        <v>443</v>
      </c>
      <c r="B284">
        <v>4.333333333333333</v>
      </c>
    </row>
    <row r="285" spans="1:2">
      <c r="A285" s="20" t="s">
        <v>445</v>
      </c>
      <c r="B285">
        <v>3</v>
      </c>
    </row>
    <row r="286" spans="1:2">
      <c r="A286" s="20" t="s">
        <v>446</v>
      </c>
      <c r="B286">
        <v>4</v>
      </c>
    </row>
    <row r="287" spans="1:2">
      <c r="A287" s="20" t="s">
        <v>447</v>
      </c>
      <c r="B287">
        <v>3.25</v>
      </c>
    </row>
    <row r="288" spans="1:2">
      <c r="A288" s="20" t="s">
        <v>448</v>
      </c>
      <c r="B288">
        <v>3.5</v>
      </c>
    </row>
    <row r="289" spans="1:2">
      <c r="A289" s="20" t="s">
        <v>450</v>
      </c>
      <c r="B289">
        <v>3.5</v>
      </c>
    </row>
    <row r="290" spans="1:2">
      <c r="A290" s="20" t="s">
        <v>451</v>
      </c>
      <c r="B290">
        <v>3.3333333333333335</v>
      </c>
    </row>
    <row r="291" spans="1:2">
      <c r="A291" s="20" t="s">
        <v>452</v>
      </c>
      <c r="B291">
        <v>3.25</v>
      </c>
    </row>
    <row r="292" spans="1:2">
      <c r="A292" s="20" t="s">
        <v>453</v>
      </c>
      <c r="B292">
        <v>4</v>
      </c>
    </row>
    <row r="293" spans="1:2">
      <c r="A293" s="20" t="s">
        <v>454</v>
      </c>
      <c r="B293">
        <v>3.25</v>
      </c>
    </row>
    <row r="294" spans="1:2">
      <c r="A294" s="20" t="s">
        <v>455</v>
      </c>
      <c r="B294">
        <v>3.75</v>
      </c>
    </row>
    <row r="295" spans="1:2">
      <c r="A295" s="20" t="s">
        <v>456</v>
      </c>
      <c r="B295">
        <v>3.5</v>
      </c>
    </row>
    <row r="296" spans="1:2">
      <c r="A296" s="20" t="s">
        <v>457</v>
      </c>
      <c r="B296">
        <v>2.75</v>
      </c>
    </row>
    <row r="297" spans="1:2">
      <c r="A297" s="20" t="s">
        <v>458</v>
      </c>
      <c r="B297">
        <v>3.25</v>
      </c>
    </row>
    <row r="298" spans="1:2">
      <c r="A298" s="20" t="s">
        <v>459</v>
      </c>
      <c r="B298">
        <v>3.6666666666666665</v>
      </c>
    </row>
    <row r="299" spans="1:2">
      <c r="A299" s="20" t="s">
        <v>460</v>
      </c>
      <c r="B299">
        <v>4.5</v>
      </c>
    </row>
    <row r="300" spans="1:2">
      <c r="A300" s="20" t="s">
        <v>461</v>
      </c>
      <c r="B300">
        <v>3</v>
      </c>
    </row>
    <row r="301" spans="1:2">
      <c r="A301" s="20" t="s">
        <v>463</v>
      </c>
      <c r="B301">
        <v>4</v>
      </c>
    </row>
    <row r="302" spans="1:2">
      <c r="A302" s="20" t="s">
        <v>465</v>
      </c>
      <c r="B302">
        <v>4</v>
      </c>
    </row>
    <row r="303" spans="1:2">
      <c r="A303" s="20" t="s">
        <v>466</v>
      </c>
      <c r="B303">
        <v>4.25</v>
      </c>
    </row>
    <row r="304" spans="1:2">
      <c r="A304" s="20" t="s">
        <v>467</v>
      </c>
      <c r="B304">
        <v>3</v>
      </c>
    </row>
    <row r="305" spans="1:2">
      <c r="A305" s="20" t="s">
        <v>468</v>
      </c>
      <c r="B305">
        <v>3.75</v>
      </c>
    </row>
    <row r="306" spans="1:2">
      <c r="A306" s="20" t="s">
        <v>469</v>
      </c>
      <c r="B306">
        <v>3.3333333333333335</v>
      </c>
    </row>
    <row r="307" spans="1:2">
      <c r="A307" s="20" t="s">
        <v>470</v>
      </c>
      <c r="B307">
        <v>3.25</v>
      </c>
    </row>
    <row r="308" spans="1:2">
      <c r="A308" s="20" t="s">
        <v>471</v>
      </c>
      <c r="B308">
        <v>3.25</v>
      </c>
    </row>
    <row r="309" spans="1:2">
      <c r="A309" s="20" t="s">
        <v>472</v>
      </c>
      <c r="B309">
        <v>3</v>
      </c>
    </row>
    <row r="310" spans="1:2">
      <c r="A310" s="20" t="s">
        <v>473</v>
      </c>
      <c r="B310">
        <v>3.5</v>
      </c>
    </row>
    <row r="311" spans="1:2">
      <c r="A311" s="20" t="s">
        <v>474</v>
      </c>
      <c r="B311">
        <v>3</v>
      </c>
    </row>
    <row r="312" spans="1:2">
      <c r="A312" s="20" t="s">
        <v>475</v>
      </c>
      <c r="B312">
        <v>3</v>
      </c>
    </row>
    <row r="313" spans="1:2">
      <c r="A313" s="20" t="s">
        <v>476</v>
      </c>
      <c r="B313">
        <v>3</v>
      </c>
    </row>
    <row r="314" spans="1:2">
      <c r="A314" s="20" t="s">
        <v>477</v>
      </c>
      <c r="B314">
        <v>4.25</v>
      </c>
    </row>
    <row r="315" spans="1:2">
      <c r="A315" s="20" t="s">
        <v>478</v>
      </c>
      <c r="B315">
        <v>4.333333333333333</v>
      </c>
    </row>
    <row r="316" spans="1:2">
      <c r="A316" s="20" t="s">
        <v>479</v>
      </c>
      <c r="B316">
        <v>3.5</v>
      </c>
    </row>
    <row r="317" spans="1:2">
      <c r="A317" s="20" t="s">
        <v>480</v>
      </c>
      <c r="B317">
        <v>3.3333333333333335</v>
      </c>
    </row>
    <row r="318" spans="1:2">
      <c r="A318" s="20" t="s">
        <v>481</v>
      </c>
      <c r="B318">
        <v>3.5</v>
      </c>
    </row>
    <row r="319" spans="1:2">
      <c r="A319" s="20" t="s">
        <v>482</v>
      </c>
      <c r="B319">
        <v>4.5</v>
      </c>
    </row>
    <row r="320" spans="1:2">
      <c r="A320" s="20" t="s">
        <v>483</v>
      </c>
      <c r="B320">
        <v>4.25</v>
      </c>
    </row>
    <row r="321" spans="1:2">
      <c r="A321" s="20" t="s">
        <v>484</v>
      </c>
      <c r="B321">
        <v>2.5</v>
      </c>
    </row>
    <row r="322" spans="1:2">
      <c r="A322" s="20" t="s">
        <v>485</v>
      </c>
      <c r="B322">
        <v>2</v>
      </c>
    </row>
    <row r="323" spans="1:2">
      <c r="A323" s="20" t="s">
        <v>486</v>
      </c>
      <c r="B323">
        <v>4</v>
      </c>
    </row>
    <row r="324" spans="1:2">
      <c r="A324" s="20" t="s">
        <v>487</v>
      </c>
      <c r="B324">
        <v>4.333333333333333</v>
      </c>
    </row>
    <row r="325" spans="1:2">
      <c r="A325" s="20" t="s">
        <v>488</v>
      </c>
      <c r="B325">
        <v>4</v>
      </c>
    </row>
    <row r="326" spans="1:2">
      <c r="A326" s="20" t="s">
        <v>489</v>
      </c>
      <c r="B326">
        <v>4</v>
      </c>
    </row>
    <row r="327" spans="1:2">
      <c r="A327" s="20" t="s">
        <v>490</v>
      </c>
      <c r="B327">
        <v>4</v>
      </c>
    </row>
    <row r="328" spans="1:2">
      <c r="A328" s="20" t="s">
        <v>491</v>
      </c>
      <c r="B328">
        <v>3.3333333333333335</v>
      </c>
    </row>
    <row r="329" spans="1:2">
      <c r="A329" s="20" t="s">
        <v>492</v>
      </c>
      <c r="B329">
        <v>2.5</v>
      </c>
    </row>
    <row r="330" spans="1:2">
      <c r="A330" s="20" t="s">
        <v>493</v>
      </c>
      <c r="B330">
        <v>3</v>
      </c>
    </row>
    <row r="331" spans="1:2">
      <c r="A331" s="20" t="s">
        <v>494</v>
      </c>
      <c r="B331">
        <v>4</v>
      </c>
    </row>
    <row r="332" spans="1:2">
      <c r="A332" s="20" t="s">
        <v>495</v>
      </c>
      <c r="B332">
        <v>4.5</v>
      </c>
    </row>
    <row r="333" spans="1:2">
      <c r="A333" s="20" t="s">
        <v>496</v>
      </c>
      <c r="B333">
        <v>4</v>
      </c>
    </row>
    <row r="334" spans="1:2">
      <c r="A334" s="20" t="s">
        <v>497</v>
      </c>
      <c r="B334">
        <v>3</v>
      </c>
    </row>
    <row r="335" spans="1:2">
      <c r="A335" s="20" t="s">
        <v>498</v>
      </c>
      <c r="B335">
        <v>3.3333333333333335</v>
      </c>
    </row>
    <row r="336" spans="1:2">
      <c r="A336" s="20" t="s">
        <v>499</v>
      </c>
      <c r="B336">
        <v>3.3333333333333335</v>
      </c>
    </row>
    <row r="337" spans="1:2">
      <c r="A337" s="20" t="s">
        <v>500</v>
      </c>
      <c r="B337">
        <v>3.5</v>
      </c>
    </row>
    <row r="338" spans="1:2">
      <c r="A338" s="20" t="s">
        <v>501</v>
      </c>
      <c r="B338">
        <v>3.25</v>
      </c>
    </row>
    <row r="339" spans="1:2">
      <c r="A339" s="20" t="s">
        <v>502</v>
      </c>
      <c r="B339">
        <v>4</v>
      </c>
    </row>
    <row r="340" spans="1:2">
      <c r="A340" s="20" t="s">
        <v>503</v>
      </c>
      <c r="B340">
        <v>2</v>
      </c>
    </row>
    <row r="341" spans="1:2">
      <c r="A341" s="20" t="s">
        <v>504</v>
      </c>
      <c r="B341">
        <v>4</v>
      </c>
    </row>
    <row r="342" spans="1:2">
      <c r="A342" s="20" t="s">
        <v>505</v>
      </c>
      <c r="B342">
        <v>2.5</v>
      </c>
    </row>
    <row r="343" spans="1:2">
      <c r="A343" s="20" t="s">
        <v>506</v>
      </c>
      <c r="B343">
        <v>4</v>
      </c>
    </row>
    <row r="344" spans="1:2">
      <c r="A344" s="20" t="s">
        <v>507</v>
      </c>
      <c r="B344">
        <v>4</v>
      </c>
    </row>
    <row r="345" spans="1:2">
      <c r="A345" s="20" t="s">
        <v>508</v>
      </c>
      <c r="B345">
        <v>3.5</v>
      </c>
    </row>
    <row r="346" spans="1:2">
      <c r="A346" s="20" t="s">
        <v>509</v>
      </c>
      <c r="B346">
        <v>4.333333333333333</v>
      </c>
    </row>
    <row r="347" spans="1:2">
      <c r="A347" s="20" t="s">
        <v>510</v>
      </c>
      <c r="B347">
        <v>3</v>
      </c>
    </row>
    <row r="348" spans="1:2">
      <c r="A348" s="20" t="s">
        <v>512</v>
      </c>
      <c r="B348">
        <v>3.3333333333333335</v>
      </c>
    </row>
    <row r="349" spans="1:2">
      <c r="A349" s="20" t="s">
        <v>513</v>
      </c>
      <c r="B349">
        <v>3.3333333333333335</v>
      </c>
    </row>
    <row r="350" spans="1:2">
      <c r="A350" s="20" t="s">
        <v>514</v>
      </c>
      <c r="B350">
        <v>3</v>
      </c>
    </row>
    <row r="351" spans="1:2">
      <c r="A351" s="20" t="s">
        <v>515</v>
      </c>
      <c r="B351">
        <v>4</v>
      </c>
    </row>
    <row r="352" spans="1:2">
      <c r="A352" s="20" t="s">
        <v>516</v>
      </c>
      <c r="B352">
        <v>4</v>
      </c>
    </row>
    <row r="353" spans="1:2">
      <c r="A353" s="20" t="s">
        <v>517</v>
      </c>
      <c r="B353">
        <v>2.6666666666666665</v>
      </c>
    </row>
    <row r="354" spans="1:2">
      <c r="A354" s="20" t="s">
        <v>519</v>
      </c>
      <c r="B354">
        <v>5</v>
      </c>
    </row>
    <row r="355" spans="1:2">
      <c r="A355" s="20" t="s">
        <v>520</v>
      </c>
      <c r="B355">
        <v>3</v>
      </c>
    </row>
    <row r="356" spans="1:2">
      <c r="A356" s="20" t="s">
        <v>521</v>
      </c>
      <c r="B356">
        <v>4</v>
      </c>
    </row>
    <row r="357" spans="1:2">
      <c r="A357" s="20" t="s">
        <v>522</v>
      </c>
      <c r="B357">
        <v>3.5</v>
      </c>
    </row>
    <row r="358" spans="1:2">
      <c r="A358" s="20" t="s">
        <v>523</v>
      </c>
      <c r="B358">
        <v>4.333333333333333</v>
      </c>
    </row>
    <row r="359" spans="1:2">
      <c r="A359" s="20" t="s">
        <v>524</v>
      </c>
      <c r="B359">
        <v>4</v>
      </c>
    </row>
    <row r="360" spans="1:2">
      <c r="A360" s="20" t="s">
        <v>525</v>
      </c>
      <c r="B360">
        <v>2</v>
      </c>
    </row>
    <row r="361" spans="1:2">
      <c r="A361" s="20" t="s">
        <v>526</v>
      </c>
      <c r="B361">
        <v>3</v>
      </c>
    </row>
    <row r="362" spans="1:2">
      <c r="A362" s="20" t="s">
        <v>527</v>
      </c>
      <c r="B362">
        <v>5</v>
      </c>
    </row>
    <row r="363" spans="1:2">
      <c r="A363" s="20" t="s">
        <v>528</v>
      </c>
      <c r="B363">
        <v>3.75</v>
      </c>
    </row>
    <row r="364" spans="1:2">
      <c r="A364" s="20" t="s">
        <v>529</v>
      </c>
      <c r="B364">
        <v>3</v>
      </c>
    </row>
    <row r="365" spans="1:2">
      <c r="A365" s="20" t="s">
        <v>531</v>
      </c>
      <c r="B365">
        <v>4</v>
      </c>
    </row>
    <row r="366" spans="1:2">
      <c r="A366" s="20" t="s">
        <v>532</v>
      </c>
      <c r="B366">
        <v>3.5</v>
      </c>
    </row>
    <row r="367" spans="1:2">
      <c r="A367" s="20" t="s">
        <v>533</v>
      </c>
      <c r="B367">
        <v>3</v>
      </c>
    </row>
    <row r="368" spans="1:2">
      <c r="A368" s="20" t="s">
        <v>535</v>
      </c>
      <c r="B368">
        <v>3.6666666666666665</v>
      </c>
    </row>
    <row r="369" spans="1:2">
      <c r="A369" s="20" t="s">
        <v>536</v>
      </c>
      <c r="B369">
        <v>4</v>
      </c>
    </row>
    <row r="370" spans="1:2">
      <c r="A370" s="20" t="s">
        <v>537</v>
      </c>
      <c r="B370">
        <v>3</v>
      </c>
    </row>
    <row r="371" spans="1:2">
      <c r="A371" s="20" t="s">
        <v>538</v>
      </c>
      <c r="B371">
        <v>4</v>
      </c>
    </row>
    <row r="372" spans="1:2">
      <c r="A372" s="20" t="s">
        <v>539</v>
      </c>
      <c r="B372">
        <v>2.5</v>
      </c>
    </row>
    <row r="373" spans="1:2">
      <c r="A373" s="20" t="s">
        <v>540</v>
      </c>
      <c r="B373">
        <v>3.75</v>
      </c>
    </row>
    <row r="374" spans="1:2">
      <c r="A374" s="20" t="s">
        <v>541</v>
      </c>
      <c r="B374">
        <v>3</v>
      </c>
    </row>
    <row r="375" spans="1:2">
      <c r="A375" s="20" t="s">
        <v>542</v>
      </c>
      <c r="B375">
        <v>2.6666666666666665</v>
      </c>
    </row>
    <row r="376" spans="1:2">
      <c r="A376" s="20" t="s">
        <v>543</v>
      </c>
      <c r="B376">
        <v>3.5</v>
      </c>
    </row>
    <row r="377" spans="1:2">
      <c r="A377" s="20" t="s">
        <v>544</v>
      </c>
      <c r="B377">
        <v>4</v>
      </c>
    </row>
    <row r="378" spans="1:2">
      <c r="A378" s="20" t="s">
        <v>546</v>
      </c>
      <c r="B378">
        <v>4.5</v>
      </c>
    </row>
    <row r="379" spans="1:2">
      <c r="A379" s="20" t="s">
        <v>547</v>
      </c>
      <c r="B379">
        <v>4</v>
      </c>
    </row>
    <row r="380" spans="1:2">
      <c r="A380" s="20" t="s">
        <v>548</v>
      </c>
      <c r="B380">
        <v>4</v>
      </c>
    </row>
    <row r="381" spans="1:2">
      <c r="A381" s="20" t="s">
        <v>549</v>
      </c>
      <c r="B381">
        <v>3.5</v>
      </c>
    </row>
    <row r="382" spans="1:2">
      <c r="A382" s="20" t="s">
        <v>550</v>
      </c>
      <c r="B382">
        <v>3</v>
      </c>
    </row>
    <row r="383" spans="1:2">
      <c r="A383" s="20" t="s">
        <v>551</v>
      </c>
      <c r="B383">
        <v>3.5</v>
      </c>
    </row>
    <row r="384" spans="1:2">
      <c r="A384" s="20" t="s">
        <v>553</v>
      </c>
      <c r="B384">
        <v>4</v>
      </c>
    </row>
    <row r="385" spans="1:2">
      <c r="A385" s="20" t="s">
        <v>554</v>
      </c>
      <c r="B385">
        <v>5</v>
      </c>
    </row>
    <row r="386" spans="1:2">
      <c r="A386" s="20" t="s">
        <v>556</v>
      </c>
      <c r="B386">
        <v>4</v>
      </c>
    </row>
    <row r="387" spans="1:2">
      <c r="A387" s="20" t="s">
        <v>557</v>
      </c>
      <c r="B387">
        <v>3.5</v>
      </c>
    </row>
    <row r="388" spans="1:2">
      <c r="A388" s="20" t="s">
        <v>558</v>
      </c>
      <c r="B388">
        <v>2.75</v>
      </c>
    </row>
    <row r="389" spans="1:2">
      <c r="A389" s="20" t="s">
        <v>559</v>
      </c>
      <c r="B389">
        <v>3.5</v>
      </c>
    </row>
    <row r="390" spans="1:2">
      <c r="A390" s="20" t="s">
        <v>560</v>
      </c>
      <c r="B390">
        <v>3</v>
      </c>
    </row>
    <row r="391" spans="1:2">
      <c r="A391" s="20" t="s">
        <v>561</v>
      </c>
      <c r="B391">
        <v>3</v>
      </c>
    </row>
    <row r="392" spans="1:2">
      <c r="A392" s="20" t="s">
        <v>562</v>
      </c>
      <c r="B392">
        <v>4.25</v>
      </c>
    </row>
    <row r="393" spans="1:2">
      <c r="A393" s="20" t="s">
        <v>563</v>
      </c>
      <c r="B393">
        <v>3.25</v>
      </c>
    </row>
    <row r="394" spans="1:2">
      <c r="A394" s="20" t="s">
        <v>564</v>
      </c>
      <c r="B394">
        <v>2.5</v>
      </c>
    </row>
    <row r="395" spans="1:2">
      <c r="A395" s="20" t="s">
        <v>565</v>
      </c>
      <c r="B395">
        <v>3.5</v>
      </c>
    </row>
    <row r="396" spans="1:2">
      <c r="A396" s="20" t="s">
        <v>566</v>
      </c>
      <c r="B396">
        <v>2</v>
      </c>
    </row>
    <row r="397" spans="1:2">
      <c r="A397" s="20" t="s">
        <v>567</v>
      </c>
      <c r="B397">
        <v>3</v>
      </c>
    </row>
    <row r="398" spans="1:2">
      <c r="A398" s="20" t="s">
        <v>568</v>
      </c>
      <c r="B398">
        <v>4.333333333333333</v>
      </c>
    </row>
    <row r="399" spans="1:2">
      <c r="A399" s="20" t="s">
        <v>569</v>
      </c>
      <c r="B399">
        <v>3.25</v>
      </c>
    </row>
    <row r="400" spans="1:2">
      <c r="A400" s="20" t="s">
        <v>570</v>
      </c>
      <c r="B400">
        <v>2.75</v>
      </c>
    </row>
    <row r="401" spans="1:2">
      <c r="A401" s="20" t="s">
        <v>572</v>
      </c>
      <c r="B401">
        <v>3.6666666666666665</v>
      </c>
    </row>
    <row r="402" spans="1:2">
      <c r="A402" s="20" t="s">
        <v>573</v>
      </c>
      <c r="B402">
        <v>4</v>
      </c>
    </row>
    <row r="403" spans="1:2">
      <c r="A403" s="20" t="s">
        <v>574</v>
      </c>
      <c r="B403">
        <v>3</v>
      </c>
    </row>
    <row r="404" spans="1:2">
      <c r="A404" s="20" t="s">
        <v>575</v>
      </c>
      <c r="B404">
        <v>3.5</v>
      </c>
    </row>
    <row r="405" spans="1:2">
      <c r="A405" s="20" t="s">
        <v>576</v>
      </c>
      <c r="B405">
        <v>4</v>
      </c>
    </row>
    <row r="406" spans="1:2">
      <c r="A406" s="20" t="s">
        <v>577</v>
      </c>
      <c r="B406">
        <v>3.5</v>
      </c>
    </row>
    <row r="407" spans="1:2">
      <c r="A407" s="20" t="s">
        <v>578</v>
      </c>
      <c r="B407">
        <v>3.3333333333333335</v>
      </c>
    </row>
    <row r="408" spans="1:2">
      <c r="A408" s="20" t="s">
        <v>579</v>
      </c>
      <c r="B408">
        <v>4</v>
      </c>
    </row>
    <row r="409" spans="1:2">
      <c r="A409" s="20" t="s">
        <v>580</v>
      </c>
      <c r="B409">
        <v>3</v>
      </c>
    </row>
    <row r="410" spans="1:2">
      <c r="A410" s="20" t="s">
        <v>581</v>
      </c>
      <c r="B410">
        <v>4</v>
      </c>
    </row>
    <row r="411" spans="1:2">
      <c r="A411" s="20" t="s">
        <v>583</v>
      </c>
      <c r="B411">
        <v>3.3333333333333335</v>
      </c>
    </row>
    <row r="412" spans="1:2">
      <c r="A412" s="20" t="s">
        <v>584</v>
      </c>
      <c r="B412">
        <v>4</v>
      </c>
    </row>
    <row r="413" spans="1:2">
      <c r="A413" s="20" t="s">
        <v>586</v>
      </c>
      <c r="B413">
        <v>3</v>
      </c>
    </row>
    <row r="414" spans="1:2">
      <c r="A414" s="20" t="s">
        <v>587</v>
      </c>
      <c r="B414">
        <v>3</v>
      </c>
    </row>
    <row r="415" spans="1:2">
      <c r="A415" s="20" t="s">
        <v>588</v>
      </c>
      <c r="B415">
        <v>3</v>
      </c>
    </row>
    <row r="416" spans="1:2">
      <c r="A416" s="20" t="s">
        <v>589</v>
      </c>
      <c r="B416">
        <v>2.75</v>
      </c>
    </row>
    <row r="417" spans="1:2">
      <c r="A417" s="20" t="s">
        <v>590</v>
      </c>
      <c r="B417">
        <v>3</v>
      </c>
    </row>
    <row r="418" spans="1:2">
      <c r="A418" s="20" t="s">
        <v>591</v>
      </c>
      <c r="B418">
        <v>4</v>
      </c>
    </row>
    <row r="419" spans="1:2">
      <c r="A419" s="20" t="s">
        <v>592</v>
      </c>
      <c r="B419">
        <v>3.75</v>
      </c>
    </row>
    <row r="420" spans="1:2">
      <c r="A420" s="20" t="s">
        <v>593</v>
      </c>
      <c r="B420">
        <v>3.3333333333333335</v>
      </c>
    </row>
    <row r="421" spans="1:2">
      <c r="A421" s="20" t="s">
        <v>594</v>
      </c>
      <c r="B421">
        <v>5</v>
      </c>
    </row>
    <row r="422" spans="1:2">
      <c r="A422" s="20" t="s">
        <v>595</v>
      </c>
      <c r="B422">
        <v>5</v>
      </c>
    </row>
    <row r="423" spans="1:2">
      <c r="A423" s="20" t="s">
        <v>596</v>
      </c>
      <c r="B423">
        <v>2.75</v>
      </c>
    </row>
    <row r="424" spans="1:2">
      <c r="A424" s="20" t="s">
        <v>597</v>
      </c>
      <c r="B424">
        <v>3.5</v>
      </c>
    </row>
    <row r="425" spans="1:2">
      <c r="A425" s="20" t="s">
        <v>598</v>
      </c>
      <c r="B425">
        <v>4</v>
      </c>
    </row>
    <row r="426" spans="1:2">
      <c r="A426" s="20" t="s">
        <v>599</v>
      </c>
      <c r="B426">
        <v>4</v>
      </c>
    </row>
    <row r="427" spans="1:2">
      <c r="A427" s="20" t="s">
        <v>600</v>
      </c>
      <c r="B427">
        <v>3.5</v>
      </c>
    </row>
    <row r="428" spans="1:2">
      <c r="A428" s="20" t="s">
        <v>601</v>
      </c>
      <c r="B428">
        <v>3.5</v>
      </c>
    </row>
    <row r="429" spans="1:2">
      <c r="A429" s="20" t="s">
        <v>602</v>
      </c>
      <c r="B429">
        <v>3</v>
      </c>
    </row>
    <row r="430" spans="1:2">
      <c r="A430" s="20" t="s">
        <v>603</v>
      </c>
      <c r="B430">
        <v>3.75</v>
      </c>
    </row>
    <row r="431" spans="1:2">
      <c r="A431" s="20" t="s">
        <v>604</v>
      </c>
      <c r="B431">
        <v>3.5</v>
      </c>
    </row>
    <row r="432" spans="1:2">
      <c r="A432" s="20" t="s">
        <v>605</v>
      </c>
      <c r="B432">
        <v>4</v>
      </c>
    </row>
    <row r="433" spans="1:2">
      <c r="A433" s="20" t="s">
        <v>606</v>
      </c>
      <c r="B433">
        <v>3</v>
      </c>
    </row>
    <row r="434" spans="1:2">
      <c r="A434" s="20" t="s">
        <v>607</v>
      </c>
      <c r="B434">
        <v>4</v>
      </c>
    </row>
    <row r="435" spans="1:2">
      <c r="A435" s="20" t="s">
        <v>608</v>
      </c>
      <c r="B435">
        <v>3</v>
      </c>
    </row>
    <row r="436" spans="1:2">
      <c r="A436" s="20" t="s">
        <v>609</v>
      </c>
      <c r="B436">
        <v>4</v>
      </c>
    </row>
    <row r="437" spans="1:2">
      <c r="A437" s="20" t="s">
        <v>610</v>
      </c>
      <c r="B437">
        <v>5</v>
      </c>
    </row>
    <row r="438" spans="1:2">
      <c r="A438" s="20" t="s">
        <v>611</v>
      </c>
      <c r="B438">
        <v>4.5</v>
      </c>
    </row>
    <row r="439" spans="1:2">
      <c r="A439" s="20" t="s">
        <v>612</v>
      </c>
      <c r="B439">
        <v>3.6666666666666665</v>
      </c>
    </row>
    <row r="440" spans="1:2">
      <c r="A440" s="20" t="s">
        <v>613</v>
      </c>
      <c r="B440">
        <v>3.5</v>
      </c>
    </row>
    <row r="441" spans="1:2">
      <c r="A441" s="20" t="s">
        <v>614</v>
      </c>
      <c r="B441">
        <v>3</v>
      </c>
    </row>
    <row r="442" spans="1:2">
      <c r="A442" s="20" t="s">
        <v>615</v>
      </c>
      <c r="B442">
        <v>3.5</v>
      </c>
    </row>
    <row r="443" spans="1:2">
      <c r="A443" s="20" t="s">
        <v>616</v>
      </c>
      <c r="B443">
        <v>3.75</v>
      </c>
    </row>
    <row r="444" spans="1:2">
      <c r="A444" s="20" t="s">
        <v>617</v>
      </c>
      <c r="B444">
        <v>2</v>
      </c>
    </row>
    <row r="445" spans="1:2">
      <c r="A445" s="20" t="s">
        <v>618</v>
      </c>
      <c r="B445">
        <v>4</v>
      </c>
    </row>
    <row r="446" spans="1:2">
      <c r="A446" s="20" t="s">
        <v>619</v>
      </c>
      <c r="B446">
        <v>3.75</v>
      </c>
    </row>
    <row r="447" spans="1:2">
      <c r="A447" s="20" t="s">
        <v>620</v>
      </c>
      <c r="B447">
        <v>4</v>
      </c>
    </row>
    <row r="448" spans="1:2">
      <c r="A448" s="20" t="s">
        <v>621</v>
      </c>
      <c r="B448">
        <v>2.75</v>
      </c>
    </row>
    <row r="449" spans="1:2">
      <c r="A449" s="20" t="s">
        <v>622</v>
      </c>
      <c r="B449">
        <v>3</v>
      </c>
    </row>
    <row r="450" spans="1:2">
      <c r="A450" s="20" t="s">
        <v>623</v>
      </c>
      <c r="B450">
        <v>4</v>
      </c>
    </row>
    <row r="451" spans="1:2">
      <c r="A451" s="20" t="s">
        <v>624</v>
      </c>
      <c r="B451">
        <v>3.6666666666666665</v>
      </c>
    </row>
    <row r="452" spans="1:2">
      <c r="A452" s="20" t="s">
        <v>625</v>
      </c>
      <c r="B452">
        <v>4</v>
      </c>
    </row>
    <row r="453" spans="1:2">
      <c r="A453" s="20" t="s">
        <v>627</v>
      </c>
      <c r="B453">
        <v>3</v>
      </c>
    </row>
    <row r="454" spans="1:2">
      <c r="A454" s="20" t="s">
        <v>628</v>
      </c>
      <c r="B454">
        <v>2.5</v>
      </c>
    </row>
    <row r="455" spans="1:2">
      <c r="A455" s="20" t="s">
        <v>629</v>
      </c>
      <c r="B455">
        <v>3.5</v>
      </c>
    </row>
    <row r="456" spans="1:2">
      <c r="A456" s="20" t="s">
        <v>630</v>
      </c>
      <c r="B456">
        <v>4</v>
      </c>
    </row>
    <row r="457" spans="1:2">
      <c r="A457" s="20" t="s">
        <v>631</v>
      </c>
      <c r="B457">
        <v>3.25</v>
      </c>
    </row>
    <row r="458" spans="1:2">
      <c r="A458" s="20" t="s">
        <v>632</v>
      </c>
      <c r="B458">
        <v>4</v>
      </c>
    </row>
    <row r="459" spans="1:2">
      <c r="A459" s="20" t="s">
        <v>633</v>
      </c>
      <c r="B459">
        <v>3.5</v>
      </c>
    </row>
    <row r="460" spans="1:2">
      <c r="A460" s="20" t="s">
        <v>635</v>
      </c>
      <c r="B460">
        <v>5</v>
      </c>
    </row>
    <row r="461" spans="1:2">
      <c r="A461" s="20" t="s">
        <v>636</v>
      </c>
      <c r="B461">
        <v>3</v>
      </c>
    </row>
    <row r="462" spans="1:2">
      <c r="A462" s="20" t="s">
        <v>637</v>
      </c>
      <c r="B462">
        <v>3</v>
      </c>
    </row>
    <row r="463" spans="1:2">
      <c r="A463" s="20" t="s">
        <v>638</v>
      </c>
      <c r="B463">
        <v>3.6666666666666665</v>
      </c>
    </row>
    <row r="464" spans="1:2">
      <c r="A464" s="20" t="s">
        <v>639</v>
      </c>
      <c r="B464">
        <v>3.5</v>
      </c>
    </row>
    <row r="465" spans="1:2">
      <c r="A465" s="20" t="s">
        <v>640</v>
      </c>
      <c r="B465">
        <v>3.5</v>
      </c>
    </row>
    <row r="466" spans="1:2">
      <c r="A466" s="20" t="s">
        <v>641</v>
      </c>
      <c r="B466">
        <v>3.25</v>
      </c>
    </row>
    <row r="467" spans="1:2">
      <c r="A467" s="20" t="s">
        <v>642</v>
      </c>
      <c r="B467">
        <v>4</v>
      </c>
    </row>
    <row r="468" spans="1:2">
      <c r="A468" s="20" t="s">
        <v>643</v>
      </c>
      <c r="B468">
        <v>3</v>
      </c>
    </row>
    <row r="469" spans="1:2">
      <c r="A469" s="20" t="s">
        <v>644</v>
      </c>
      <c r="B469">
        <v>3.5</v>
      </c>
    </row>
    <row r="470" spans="1:2">
      <c r="A470" s="20" t="s">
        <v>645</v>
      </c>
      <c r="B470">
        <v>3</v>
      </c>
    </row>
    <row r="471" spans="1:2">
      <c r="A471" s="20" t="s">
        <v>646</v>
      </c>
      <c r="B471">
        <v>3.5</v>
      </c>
    </row>
    <row r="472" spans="1:2">
      <c r="A472" s="20" t="s">
        <v>647</v>
      </c>
      <c r="B472">
        <v>4.5</v>
      </c>
    </row>
    <row r="473" spans="1:2">
      <c r="A473" s="20" t="s">
        <v>648</v>
      </c>
      <c r="B473">
        <v>3.3333333333333335</v>
      </c>
    </row>
    <row r="474" spans="1:2">
      <c r="A474" s="20" t="s">
        <v>649</v>
      </c>
      <c r="B474">
        <v>2</v>
      </c>
    </row>
    <row r="475" spans="1:2">
      <c r="A475" s="20" t="s">
        <v>650</v>
      </c>
      <c r="B475">
        <v>3.6666666666666665</v>
      </c>
    </row>
    <row r="476" spans="1:2">
      <c r="A476" s="20" t="s">
        <v>651</v>
      </c>
      <c r="B476">
        <v>3.5</v>
      </c>
    </row>
    <row r="477" spans="1:2">
      <c r="A477" s="20" t="s">
        <v>652</v>
      </c>
      <c r="B477">
        <v>3</v>
      </c>
    </row>
    <row r="478" spans="1:2">
      <c r="A478" s="20" t="s">
        <v>653</v>
      </c>
      <c r="B478">
        <v>3.3333333333333335</v>
      </c>
    </row>
    <row r="479" spans="1:2">
      <c r="A479" s="20" t="s">
        <v>654</v>
      </c>
      <c r="B479">
        <v>4.5</v>
      </c>
    </row>
    <row r="480" spans="1:2">
      <c r="A480" s="20" t="s">
        <v>655</v>
      </c>
      <c r="B480">
        <v>4.25</v>
      </c>
    </row>
    <row r="481" spans="1:2">
      <c r="A481" s="20" t="s">
        <v>657</v>
      </c>
      <c r="B481">
        <v>4</v>
      </c>
    </row>
    <row r="482" spans="1:2">
      <c r="A482" s="20" t="s">
        <v>658</v>
      </c>
      <c r="B482">
        <v>3.5</v>
      </c>
    </row>
    <row r="483" spans="1:2">
      <c r="A483" s="20" t="s">
        <v>659</v>
      </c>
      <c r="B483">
        <v>4.5</v>
      </c>
    </row>
    <row r="484" spans="1:2">
      <c r="A484" s="20" t="s">
        <v>660</v>
      </c>
      <c r="B484">
        <v>3.25</v>
      </c>
    </row>
    <row r="485" spans="1:2">
      <c r="A485" s="20" t="s">
        <v>661</v>
      </c>
      <c r="B485">
        <v>2</v>
      </c>
    </row>
    <row r="486" spans="1:2">
      <c r="A486" s="20" t="s">
        <v>662</v>
      </c>
      <c r="B486">
        <v>3.5</v>
      </c>
    </row>
    <row r="487" spans="1:2">
      <c r="A487" s="20" t="s">
        <v>663</v>
      </c>
      <c r="B487">
        <v>4</v>
      </c>
    </row>
    <row r="488" spans="1:2">
      <c r="A488" s="20" t="s">
        <v>664</v>
      </c>
      <c r="B488">
        <v>3</v>
      </c>
    </row>
    <row r="489" spans="1:2">
      <c r="A489" s="20" t="s">
        <v>665</v>
      </c>
      <c r="B489">
        <v>3.5</v>
      </c>
    </row>
    <row r="490" spans="1:2">
      <c r="A490" s="20" t="s">
        <v>666</v>
      </c>
      <c r="B490">
        <v>3</v>
      </c>
    </row>
    <row r="491" spans="1:2">
      <c r="A491" s="20" t="s">
        <v>667</v>
      </c>
      <c r="B491">
        <v>3.6666666666666665</v>
      </c>
    </row>
    <row r="492" spans="1:2">
      <c r="A492" s="20" t="s">
        <v>668</v>
      </c>
      <c r="B492">
        <v>5</v>
      </c>
    </row>
    <row r="493" spans="1:2">
      <c r="A493" s="20" t="s">
        <v>669</v>
      </c>
      <c r="B493">
        <v>4</v>
      </c>
    </row>
    <row r="494" spans="1:2">
      <c r="A494" s="20" t="s">
        <v>670</v>
      </c>
      <c r="B494">
        <v>3</v>
      </c>
    </row>
    <row r="495" spans="1:2">
      <c r="A495" s="20" t="s">
        <v>671</v>
      </c>
      <c r="B495">
        <v>4</v>
      </c>
    </row>
    <row r="496" spans="1:2">
      <c r="A496" s="20" t="s">
        <v>672</v>
      </c>
      <c r="B496">
        <v>3</v>
      </c>
    </row>
    <row r="497" spans="1:2">
      <c r="A497" s="20" t="s">
        <v>673</v>
      </c>
      <c r="B497">
        <v>3</v>
      </c>
    </row>
    <row r="498" spans="1:2">
      <c r="A498" s="20" t="s">
        <v>674</v>
      </c>
      <c r="B498">
        <v>4.333333333333333</v>
      </c>
    </row>
    <row r="499" spans="1:2">
      <c r="A499" s="20" t="s">
        <v>676</v>
      </c>
      <c r="B499">
        <v>2.6666666666666665</v>
      </c>
    </row>
    <row r="500" spans="1:2">
      <c r="A500" s="20" t="s">
        <v>677</v>
      </c>
      <c r="B500">
        <v>4</v>
      </c>
    </row>
    <row r="501" spans="1:2">
      <c r="A501" s="20" t="s">
        <v>678</v>
      </c>
      <c r="B501">
        <v>4</v>
      </c>
    </row>
    <row r="502" spans="1:2">
      <c r="A502" s="20" t="s">
        <v>679</v>
      </c>
      <c r="B502">
        <v>3</v>
      </c>
    </row>
    <row r="503" spans="1:2">
      <c r="A503" s="20" t="s">
        <v>680</v>
      </c>
      <c r="B503">
        <v>4.25</v>
      </c>
    </row>
    <row r="504" spans="1:2">
      <c r="A504" s="20" t="s">
        <v>681</v>
      </c>
      <c r="B504">
        <v>3.6666666666666665</v>
      </c>
    </row>
    <row r="505" spans="1:2">
      <c r="A505" s="20" t="s">
        <v>682</v>
      </c>
      <c r="B505">
        <v>3.5</v>
      </c>
    </row>
    <row r="506" spans="1:2">
      <c r="A506" s="20" t="s">
        <v>684</v>
      </c>
      <c r="B506">
        <v>5</v>
      </c>
    </row>
    <row r="507" spans="1:2">
      <c r="A507" s="20" t="s">
        <v>685</v>
      </c>
      <c r="B507">
        <v>3.5</v>
      </c>
    </row>
    <row r="508" spans="1:2">
      <c r="A508" s="20" t="s">
        <v>686</v>
      </c>
      <c r="B508">
        <v>3.5</v>
      </c>
    </row>
    <row r="509" spans="1:2">
      <c r="A509" s="20" t="s">
        <v>687</v>
      </c>
      <c r="B509">
        <v>3.5</v>
      </c>
    </row>
    <row r="510" spans="1:2">
      <c r="A510" s="20" t="s">
        <v>688</v>
      </c>
      <c r="B510">
        <v>3.6666666666666665</v>
      </c>
    </row>
    <row r="511" spans="1:2">
      <c r="A511" s="20" t="s">
        <v>689</v>
      </c>
      <c r="B511">
        <v>5</v>
      </c>
    </row>
    <row r="512" spans="1:2">
      <c r="A512" s="20" t="s">
        <v>690</v>
      </c>
      <c r="B512">
        <v>3.25</v>
      </c>
    </row>
    <row r="513" spans="1:2">
      <c r="A513" s="20" t="s">
        <v>691</v>
      </c>
      <c r="B513">
        <v>3.5</v>
      </c>
    </row>
    <row r="514" spans="1:2">
      <c r="A514" s="20" t="s">
        <v>692</v>
      </c>
      <c r="B514">
        <v>3</v>
      </c>
    </row>
    <row r="515" spans="1:2">
      <c r="A515" s="20" t="s">
        <v>693</v>
      </c>
      <c r="B515">
        <v>5</v>
      </c>
    </row>
    <row r="516" spans="1:2">
      <c r="A516" s="20" t="s">
        <v>694</v>
      </c>
      <c r="B516">
        <v>4</v>
      </c>
    </row>
    <row r="517" spans="1:2">
      <c r="A517" s="20" t="s">
        <v>695</v>
      </c>
      <c r="B517">
        <v>4.75</v>
      </c>
    </row>
    <row r="518" spans="1:2">
      <c r="A518" s="20" t="s">
        <v>696</v>
      </c>
      <c r="B518">
        <v>3.6666666666666665</v>
      </c>
    </row>
    <row r="519" spans="1:2">
      <c r="A519" s="20" t="s">
        <v>697</v>
      </c>
      <c r="B519">
        <v>2</v>
      </c>
    </row>
    <row r="520" spans="1:2">
      <c r="A520" s="20" t="s">
        <v>698</v>
      </c>
      <c r="B520">
        <v>4.5</v>
      </c>
    </row>
    <row r="521" spans="1:2">
      <c r="A521" s="20" t="s">
        <v>699</v>
      </c>
      <c r="B521">
        <v>2.6666666666666665</v>
      </c>
    </row>
    <row r="522" spans="1:2">
      <c r="A522" s="20" t="s">
        <v>700</v>
      </c>
      <c r="B522">
        <v>2.6666666666666665</v>
      </c>
    </row>
    <row r="523" spans="1:2">
      <c r="A523" s="20" t="s">
        <v>701</v>
      </c>
      <c r="B523">
        <v>3.3333333333333335</v>
      </c>
    </row>
    <row r="524" spans="1:2">
      <c r="A524" s="20" t="s">
        <v>702</v>
      </c>
      <c r="B524">
        <v>3.5</v>
      </c>
    </row>
    <row r="525" spans="1:2">
      <c r="A525" s="20" t="s">
        <v>703</v>
      </c>
      <c r="B525">
        <v>2</v>
      </c>
    </row>
    <row r="526" spans="1:2">
      <c r="A526" s="20" t="s">
        <v>704</v>
      </c>
      <c r="B526">
        <v>2.75</v>
      </c>
    </row>
    <row r="527" spans="1:2">
      <c r="A527" s="20" t="s">
        <v>705</v>
      </c>
      <c r="B527">
        <v>2.5</v>
      </c>
    </row>
    <row r="528" spans="1:2">
      <c r="A528" s="20" t="s">
        <v>706</v>
      </c>
      <c r="B528">
        <v>3.6666666666666665</v>
      </c>
    </row>
    <row r="529" spans="1:2">
      <c r="A529" s="20" t="s">
        <v>707</v>
      </c>
      <c r="B529">
        <v>3.5</v>
      </c>
    </row>
    <row r="530" spans="1:2">
      <c r="A530" s="20" t="s">
        <v>708</v>
      </c>
      <c r="B530">
        <v>3.3333333333333335</v>
      </c>
    </row>
    <row r="531" spans="1:2">
      <c r="A531" s="20" t="s">
        <v>709</v>
      </c>
      <c r="B531">
        <v>3</v>
      </c>
    </row>
    <row r="532" spans="1:2">
      <c r="A532" s="20" t="s">
        <v>710</v>
      </c>
      <c r="B532">
        <v>3</v>
      </c>
    </row>
    <row r="533" spans="1:2">
      <c r="A533" s="20" t="s">
        <v>711</v>
      </c>
      <c r="B533">
        <v>5</v>
      </c>
    </row>
    <row r="534" spans="1:2">
      <c r="A534" s="20" t="s">
        <v>712</v>
      </c>
      <c r="B534">
        <v>4</v>
      </c>
    </row>
    <row r="535" spans="1:2">
      <c r="A535" s="20" t="s">
        <v>713</v>
      </c>
      <c r="B535">
        <v>3.3333333333333335</v>
      </c>
    </row>
    <row r="536" spans="1:2">
      <c r="A536" s="20" t="s">
        <v>714</v>
      </c>
      <c r="B536">
        <v>4</v>
      </c>
    </row>
    <row r="537" spans="1:2">
      <c r="A537" s="20" t="s">
        <v>715</v>
      </c>
      <c r="B537">
        <v>3.75</v>
      </c>
    </row>
    <row r="538" spans="1:2">
      <c r="A538" s="20" t="s">
        <v>716</v>
      </c>
      <c r="B538">
        <v>3</v>
      </c>
    </row>
    <row r="539" spans="1:2">
      <c r="A539" s="20" t="s">
        <v>717</v>
      </c>
      <c r="B539">
        <v>3.6666666666666665</v>
      </c>
    </row>
    <row r="540" spans="1:2">
      <c r="A540" s="20" t="s">
        <v>718</v>
      </c>
      <c r="B540">
        <v>4</v>
      </c>
    </row>
    <row r="541" spans="1:2">
      <c r="A541" s="20" t="s">
        <v>719</v>
      </c>
      <c r="B541">
        <v>4</v>
      </c>
    </row>
    <row r="542" spans="1:2">
      <c r="A542" s="20" t="s">
        <v>720</v>
      </c>
      <c r="B542">
        <v>2.5</v>
      </c>
    </row>
    <row r="543" spans="1:2">
      <c r="A543" s="20" t="s">
        <v>721</v>
      </c>
      <c r="B543">
        <v>4.333333333333333</v>
      </c>
    </row>
    <row r="544" spans="1:2">
      <c r="A544" s="20" t="s">
        <v>722</v>
      </c>
      <c r="B544">
        <v>4</v>
      </c>
    </row>
    <row r="545" spans="1:2">
      <c r="A545" s="20" t="s">
        <v>723</v>
      </c>
      <c r="B545">
        <v>3</v>
      </c>
    </row>
    <row r="546" spans="1:2">
      <c r="A546" s="20" t="s">
        <v>724</v>
      </c>
      <c r="B546">
        <v>3</v>
      </c>
    </row>
    <row r="547" spans="1:2">
      <c r="A547" s="20" t="s">
        <v>725</v>
      </c>
      <c r="B547">
        <v>3</v>
      </c>
    </row>
    <row r="548" spans="1:2">
      <c r="A548" s="20" t="s">
        <v>726</v>
      </c>
      <c r="B548">
        <v>3.25</v>
      </c>
    </row>
    <row r="549" spans="1:2">
      <c r="A549" s="20" t="s">
        <v>727</v>
      </c>
      <c r="B549">
        <v>3</v>
      </c>
    </row>
    <row r="550" spans="1:2">
      <c r="A550" s="20" t="s">
        <v>728</v>
      </c>
      <c r="B550">
        <v>4.25</v>
      </c>
    </row>
    <row r="551" spans="1:2">
      <c r="A551" s="20" t="s">
        <v>729</v>
      </c>
      <c r="B551">
        <v>3</v>
      </c>
    </row>
    <row r="552" spans="1:2">
      <c r="A552" s="20" t="s">
        <v>730</v>
      </c>
      <c r="B552">
        <v>4</v>
      </c>
    </row>
    <row r="553" spans="1:2">
      <c r="A553" s="20" t="s">
        <v>731</v>
      </c>
      <c r="B553">
        <v>3.25</v>
      </c>
    </row>
    <row r="554" spans="1:2">
      <c r="A554" s="20" t="s">
        <v>732</v>
      </c>
      <c r="B554">
        <v>3</v>
      </c>
    </row>
    <row r="555" spans="1:2">
      <c r="A555" s="20" t="s">
        <v>733</v>
      </c>
      <c r="B555">
        <v>3.6666666666666665</v>
      </c>
    </row>
    <row r="556" spans="1:2">
      <c r="A556" s="20" t="s">
        <v>734</v>
      </c>
      <c r="B556">
        <v>3</v>
      </c>
    </row>
    <row r="557" spans="1:2">
      <c r="A557" s="20" t="s">
        <v>735</v>
      </c>
      <c r="B557">
        <v>3.5</v>
      </c>
    </row>
    <row r="558" spans="1:2">
      <c r="A558" s="20" t="s">
        <v>736</v>
      </c>
      <c r="B558">
        <v>3.5</v>
      </c>
    </row>
    <row r="559" spans="1:2">
      <c r="A559" s="20" t="s">
        <v>737</v>
      </c>
      <c r="B559">
        <v>3.6666666666666665</v>
      </c>
    </row>
    <row r="560" spans="1:2">
      <c r="A560" s="20" t="s">
        <v>738</v>
      </c>
      <c r="B560">
        <v>5</v>
      </c>
    </row>
    <row r="561" spans="1:2">
      <c r="A561" s="20" t="s">
        <v>739</v>
      </c>
      <c r="B561">
        <v>3.3333333333333335</v>
      </c>
    </row>
    <row r="562" spans="1:2">
      <c r="A562" s="20" t="s">
        <v>740</v>
      </c>
      <c r="B562">
        <v>4.5</v>
      </c>
    </row>
    <row r="563" spans="1:2">
      <c r="A563" s="20" t="s">
        <v>741</v>
      </c>
      <c r="B563">
        <v>3</v>
      </c>
    </row>
    <row r="564" spans="1:2">
      <c r="A564" s="20" t="s">
        <v>742</v>
      </c>
      <c r="B564">
        <v>3.75</v>
      </c>
    </row>
    <row r="565" spans="1:2">
      <c r="A565" s="20" t="s">
        <v>744</v>
      </c>
      <c r="B565">
        <v>3.5</v>
      </c>
    </row>
    <row r="566" spans="1:2">
      <c r="A566" s="20" t="s">
        <v>745</v>
      </c>
      <c r="B566">
        <v>3.5</v>
      </c>
    </row>
    <row r="567" spans="1:2">
      <c r="A567" s="20" t="s">
        <v>746</v>
      </c>
      <c r="B567">
        <v>3</v>
      </c>
    </row>
    <row r="568" spans="1:2">
      <c r="A568" s="20" t="s">
        <v>747</v>
      </c>
      <c r="B568">
        <v>3.5</v>
      </c>
    </row>
    <row r="569" spans="1:2">
      <c r="A569" s="20" t="s">
        <v>748</v>
      </c>
      <c r="B569">
        <v>2.5</v>
      </c>
    </row>
    <row r="570" spans="1:2">
      <c r="A570" s="20" t="s">
        <v>749</v>
      </c>
      <c r="B570">
        <v>4.333333333333333</v>
      </c>
    </row>
    <row r="571" spans="1:2">
      <c r="A571" s="20" t="s">
        <v>750</v>
      </c>
      <c r="B571">
        <v>3.5</v>
      </c>
    </row>
    <row r="572" spans="1:2">
      <c r="A572" s="20" t="s">
        <v>751</v>
      </c>
      <c r="B572">
        <v>3.25</v>
      </c>
    </row>
    <row r="573" spans="1:2">
      <c r="A573" s="20" t="s">
        <v>752</v>
      </c>
      <c r="B573">
        <v>4</v>
      </c>
    </row>
    <row r="574" spans="1:2">
      <c r="A574" s="20" t="s">
        <v>753</v>
      </c>
      <c r="B574">
        <v>4.333333333333333</v>
      </c>
    </row>
    <row r="575" spans="1:2">
      <c r="A575" s="20" t="s">
        <v>754</v>
      </c>
      <c r="B575">
        <v>3</v>
      </c>
    </row>
    <row r="576" spans="1:2">
      <c r="A576" s="20" t="s">
        <v>755</v>
      </c>
      <c r="B576">
        <v>3</v>
      </c>
    </row>
    <row r="577" spans="1:2">
      <c r="A577" s="20" t="s">
        <v>756</v>
      </c>
      <c r="B577">
        <v>3.6666666666666665</v>
      </c>
    </row>
    <row r="578" spans="1:2">
      <c r="A578" s="20" t="s">
        <v>757</v>
      </c>
      <c r="B578">
        <v>4</v>
      </c>
    </row>
    <row r="579" spans="1:2">
      <c r="A579" s="20" t="s">
        <v>758</v>
      </c>
      <c r="B579">
        <v>4</v>
      </c>
    </row>
    <row r="580" spans="1:2">
      <c r="A580" s="20" t="s">
        <v>759</v>
      </c>
      <c r="B580">
        <v>3</v>
      </c>
    </row>
    <row r="581" spans="1:2">
      <c r="A581" s="20" t="s">
        <v>760</v>
      </c>
      <c r="B581">
        <v>3.5</v>
      </c>
    </row>
    <row r="582" spans="1:2">
      <c r="A582" s="20" t="s">
        <v>761</v>
      </c>
      <c r="B582">
        <v>3.5</v>
      </c>
    </row>
    <row r="583" spans="1:2">
      <c r="A583" s="20" t="s">
        <v>762</v>
      </c>
      <c r="B583">
        <v>3.5</v>
      </c>
    </row>
    <row r="584" spans="1:2">
      <c r="A584" s="20" t="s">
        <v>763</v>
      </c>
      <c r="B584">
        <v>4</v>
      </c>
    </row>
    <row r="585" spans="1:2">
      <c r="A585" s="20" t="s">
        <v>764</v>
      </c>
      <c r="B585">
        <v>3.25</v>
      </c>
    </row>
    <row r="586" spans="1:2">
      <c r="A586" s="20" t="s">
        <v>765</v>
      </c>
      <c r="B586">
        <v>3</v>
      </c>
    </row>
    <row r="587" spans="1:2">
      <c r="A587" s="20" t="s">
        <v>766</v>
      </c>
      <c r="B587">
        <v>5</v>
      </c>
    </row>
    <row r="588" spans="1:2">
      <c r="A588" s="20" t="s">
        <v>768</v>
      </c>
      <c r="B588">
        <v>4.5</v>
      </c>
    </row>
    <row r="589" spans="1:2">
      <c r="A589" s="20" t="s">
        <v>769</v>
      </c>
      <c r="B589">
        <v>3.6666666666666665</v>
      </c>
    </row>
    <row r="590" spans="1:2">
      <c r="A590" s="20" t="s">
        <v>770</v>
      </c>
      <c r="B590">
        <v>4.25</v>
      </c>
    </row>
    <row r="591" spans="1:2">
      <c r="A591" s="20" t="s">
        <v>771</v>
      </c>
      <c r="B591">
        <v>3.25</v>
      </c>
    </row>
    <row r="592" spans="1:2">
      <c r="A592" s="20" t="s">
        <v>772</v>
      </c>
      <c r="B592">
        <v>5</v>
      </c>
    </row>
    <row r="593" spans="1:2">
      <c r="A593" s="20" t="s">
        <v>773</v>
      </c>
      <c r="B593">
        <v>4.333333333333333</v>
      </c>
    </row>
    <row r="594" spans="1:2">
      <c r="A594" s="20" t="s">
        <v>775</v>
      </c>
      <c r="B594">
        <v>3.25</v>
      </c>
    </row>
    <row r="595" spans="1:2">
      <c r="A595" s="20" t="s">
        <v>776</v>
      </c>
      <c r="B595">
        <v>3.3333333333333335</v>
      </c>
    </row>
    <row r="596" spans="1:2">
      <c r="A596" s="20" t="s">
        <v>777</v>
      </c>
      <c r="B596">
        <v>3.25</v>
      </c>
    </row>
    <row r="597" spans="1:2">
      <c r="A597" s="20" t="s">
        <v>778</v>
      </c>
      <c r="B597">
        <v>3</v>
      </c>
    </row>
    <row r="598" spans="1:2">
      <c r="A598" s="20" t="s">
        <v>779</v>
      </c>
      <c r="B598">
        <v>2.75</v>
      </c>
    </row>
    <row r="599" spans="1:2">
      <c r="A599" s="20" t="s">
        <v>780</v>
      </c>
      <c r="B599">
        <v>3</v>
      </c>
    </row>
    <row r="600" spans="1:2">
      <c r="A600" s="20" t="s">
        <v>781</v>
      </c>
      <c r="B600">
        <v>3.5</v>
      </c>
    </row>
    <row r="601" spans="1:2">
      <c r="A601" s="20" t="s">
        <v>782</v>
      </c>
      <c r="B601">
        <v>2.75</v>
      </c>
    </row>
    <row r="602" spans="1:2">
      <c r="A602" s="20" t="s">
        <v>783</v>
      </c>
      <c r="B602">
        <v>2.5</v>
      </c>
    </row>
    <row r="603" spans="1:2">
      <c r="A603" s="20" t="s">
        <v>784</v>
      </c>
      <c r="B603">
        <v>4.25</v>
      </c>
    </row>
    <row r="604" spans="1:2">
      <c r="A604" s="20" t="s">
        <v>785</v>
      </c>
      <c r="B604">
        <v>4.25</v>
      </c>
    </row>
    <row r="605" spans="1:2">
      <c r="A605" s="20" t="s">
        <v>786</v>
      </c>
      <c r="B605">
        <v>5</v>
      </c>
    </row>
    <row r="606" spans="1:2">
      <c r="A606" s="20" t="s">
        <v>787</v>
      </c>
      <c r="B606">
        <v>3</v>
      </c>
    </row>
    <row r="607" spans="1:2">
      <c r="A607" s="20" t="s">
        <v>788</v>
      </c>
      <c r="B607">
        <v>5</v>
      </c>
    </row>
    <row r="608" spans="1:2">
      <c r="A608" s="20" t="s">
        <v>789</v>
      </c>
      <c r="B608">
        <v>4</v>
      </c>
    </row>
    <row r="609" spans="1:2">
      <c r="A609" s="20" t="s">
        <v>790</v>
      </c>
      <c r="B609">
        <v>3.5</v>
      </c>
    </row>
    <row r="610" spans="1:2">
      <c r="A610" s="20" t="s">
        <v>791</v>
      </c>
      <c r="B610">
        <v>3</v>
      </c>
    </row>
    <row r="611" spans="1:2">
      <c r="A611" s="20" t="s">
        <v>792</v>
      </c>
      <c r="B611">
        <v>2</v>
      </c>
    </row>
    <row r="612" spans="1:2">
      <c r="A612" s="20" t="s">
        <v>793</v>
      </c>
      <c r="B612">
        <v>3.3333333333333335</v>
      </c>
    </row>
    <row r="613" spans="1:2">
      <c r="A613" s="20" t="s">
        <v>794</v>
      </c>
      <c r="B613">
        <v>4</v>
      </c>
    </row>
    <row r="614" spans="1:2">
      <c r="A614" s="20" t="s">
        <v>795</v>
      </c>
      <c r="B614">
        <v>3</v>
      </c>
    </row>
    <row r="615" spans="1:2">
      <c r="A615" s="20" t="s">
        <v>796</v>
      </c>
      <c r="B615">
        <v>3.3333333333333335</v>
      </c>
    </row>
    <row r="616" spans="1:2">
      <c r="A616" s="20" t="s">
        <v>797</v>
      </c>
      <c r="B616">
        <v>5</v>
      </c>
    </row>
    <row r="617" spans="1:2">
      <c r="A617" s="20" t="s">
        <v>798</v>
      </c>
      <c r="B617">
        <v>3.3333333333333335</v>
      </c>
    </row>
    <row r="618" spans="1:2">
      <c r="A618" s="20" t="s">
        <v>799</v>
      </c>
      <c r="B618">
        <v>4</v>
      </c>
    </row>
    <row r="619" spans="1:2">
      <c r="A619" s="20" t="s">
        <v>800</v>
      </c>
      <c r="B619">
        <v>3.5</v>
      </c>
    </row>
    <row r="620" spans="1:2">
      <c r="A620" s="20" t="s">
        <v>801</v>
      </c>
      <c r="B620">
        <v>4</v>
      </c>
    </row>
    <row r="621" spans="1:2">
      <c r="A621" s="20" t="s">
        <v>802</v>
      </c>
      <c r="B621">
        <v>3.6666666666666665</v>
      </c>
    </row>
    <row r="622" spans="1:2">
      <c r="A622" s="20" t="s">
        <v>803</v>
      </c>
      <c r="B622">
        <v>4</v>
      </c>
    </row>
    <row r="623" spans="1:2">
      <c r="A623" s="20" t="s">
        <v>804</v>
      </c>
      <c r="B623">
        <v>3</v>
      </c>
    </row>
    <row r="624" spans="1:2">
      <c r="A624" s="20" t="s">
        <v>805</v>
      </c>
      <c r="B624">
        <v>3.75</v>
      </c>
    </row>
    <row r="625" spans="1:2">
      <c r="A625" s="20" t="s">
        <v>806</v>
      </c>
      <c r="B625">
        <v>3.6666666666666665</v>
      </c>
    </row>
    <row r="626" spans="1:2">
      <c r="A626" s="20" t="s">
        <v>807</v>
      </c>
      <c r="B626">
        <v>3.5</v>
      </c>
    </row>
    <row r="627" spans="1:2">
      <c r="A627" s="20" t="s">
        <v>808</v>
      </c>
      <c r="B627">
        <v>4</v>
      </c>
    </row>
    <row r="628" spans="1:2">
      <c r="A628" s="20" t="s">
        <v>809</v>
      </c>
      <c r="B628">
        <v>2.6666666666666665</v>
      </c>
    </row>
    <row r="629" spans="1:2">
      <c r="A629" s="20" t="s">
        <v>810</v>
      </c>
      <c r="B629">
        <v>4</v>
      </c>
    </row>
    <row r="630" spans="1:2">
      <c r="A630" s="20" t="s">
        <v>811</v>
      </c>
      <c r="B630">
        <v>5</v>
      </c>
    </row>
    <row r="631" spans="1:2">
      <c r="A631" s="20" t="s">
        <v>812</v>
      </c>
      <c r="B631">
        <v>3</v>
      </c>
    </row>
    <row r="632" spans="1:2">
      <c r="A632" s="20" t="s">
        <v>813</v>
      </c>
      <c r="B632">
        <v>5</v>
      </c>
    </row>
    <row r="633" spans="1:2">
      <c r="A633" s="20" t="s">
        <v>814</v>
      </c>
      <c r="B633">
        <v>3.75</v>
      </c>
    </row>
    <row r="634" spans="1:2">
      <c r="A634" s="20" t="s">
        <v>815</v>
      </c>
      <c r="B634">
        <v>3.5</v>
      </c>
    </row>
    <row r="635" spans="1:2">
      <c r="A635" s="20" t="s">
        <v>816</v>
      </c>
      <c r="B635">
        <v>3.5</v>
      </c>
    </row>
    <row r="636" spans="1:2">
      <c r="A636" s="20" t="s">
        <v>817</v>
      </c>
      <c r="B636">
        <v>4</v>
      </c>
    </row>
    <row r="637" spans="1:2">
      <c r="A637" s="20" t="s">
        <v>818</v>
      </c>
      <c r="B637">
        <v>4.5</v>
      </c>
    </row>
    <row r="638" spans="1:2">
      <c r="A638" s="20" t="s">
        <v>819</v>
      </c>
      <c r="B638">
        <v>3.3333333333333335</v>
      </c>
    </row>
    <row r="639" spans="1:2">
      <c r="A639" s="20" t="s">
        <v>820</v>
      </c>
      <c r="B639">
        <v>3.5</v>
      </c>
    </row>
    <row r="640" spans="1:2">
      <c r="A640" s="20" t="s">
        <v>821</v>
      </c>
      <c r="B640">
        <v>3</v>
      </c>
    </row>
    <row r="641" spans="1:2">
      <c r="A641" s="20" t="s">
        <v>822</v>
      </c>
      <c r="B641">
        <v>3</v>
      </c>
    </row>
    <row r="642" spans="1:2">
      <c r="A642" s="20" t="s">
        <v>823</v>
      </c>
      <c r="B642">
        <v>3.3333333333333335</v>
      </c>
    </row>
    <row r="643" spans="1:2">
      <c r="A643" s="20" t="s">
        <v>824</v>
      </c>
      <c r="B643">
        <v>4.25</v>
      </c>
    </row>
    <row r="644" spans="1:2">
      <c r="A644" s="20" t="s">
        <v>825</v>
      </c>
      <c r="B644">
        <v>3.25</v>
      </c>
    </row>
    <row r="645" spans="1:2">
      <c r="A645" s="20" t="s">
        <v>826</v>
      </c>
      <c r="B645">
        <v>3</v>
      </c>
    </row>
    <row r="646" spans="1:2">
      <c r="A646" s="20" t="s">
        <v>827</v>
      </c>
      <c r="B646">
        <v>3</v>
      </c>
    </row>
    <row r="647" spans="1:2">
      <c r="A647" s="20" t="s">
        <v>828</v>
      </c>
      <c r="B647">
        <v>5</v>
      </c>
    </row>
    <row r="648" spans="1:2">
      <c r="A648" s="20" t="s">
        <v>829</v>
      </c>
      <c r="B648">
        <v>5</v>
      </c>
    </row>
    <row r="649" spans="1:2">
      <c r="A649" s="20" t="s">
        <v>830</v>
      </c>
      <c r="B649">
        <v>4</v>
      </c>
    </row>
    <row r="650" spans="1:2">
      <c r="A650" s="20" t="s">
        <v>831</v>
      </c>
      <c r="B650">
        <v>3</v>
      </c>
    </row>
    <row r="651" spans="1:2">
      <c r="A651" s="20" t="s">
        <v>832</v>
      </c>
      <c r="B651">
        <v>3.75</v>
      </c>
    </row>
    <row r="652" spans="1:2">
      <c r="A652" s="20" t="s">
        <v>833</v>
      </c>
      <c r="B652">
        <v>4</v>
      </c>
    </row>
    <row r="653" spans="1:2">
      <c r="A653" s="20" t="s">
        <v>834</v>
      </c>
      <c r="B653">
        <v>4</v>
      </c>
    </row>
    <row r="654" spans="1:2">
      <c r="A654" s="20" t="s">
        <v>835</v>
      </c>
      <c r="B654">
        <v>3.6666666666666665</v>
      </c>
    </row>
    <row r="655" spans="1:2">
      <c r="A655" s="20" t="s">
        <v>836</v>
      </c>
      <c r="B655">
        <v>3.6666666666666665</v>
      </c>
    </row>
    <row r="656" spans="1:2">
      <c r="A656" s="20" t="s">
        <v>837</v>
      </c>
      <c r="B656">
        <v>3</v>
      </c>
    </row>
    <row r="657" spans="1:2">
      <c r="A657" s="20" t="s">
        <v>838</v>
      </c>
      <c r="B657">
        <v>3</v>
      </c>
    </row>
    <row r="658" spans="1:2">
      <c r="A658" s="20" t="s">
        <v>839</v>
      </c>
      <c r="B658">
        <v>5</v>
      </c>
    </row>
    <row r="659" spans="1:2">
      <c r="A659" s="20" t="s">
        <v>840</v>
      </c>
      <c r="B659">
        <v>3.3333333333333335</v>
      </c>
    </row>
    <row r="660" spans="1:2">
      <c r="A660" s="20" t="s">
        <v>841</v>
      </c>
      <c r="B660">
        <v>2</v>
      </c>
    </row>
    <row r="661" spans="1:2">
      <c r="A661" s="20" t="s">
        <v>842</v>
      </c>
      <c r="B661">
        <v>3.25</v>
      </c>
    </row>
    <row r="662" spans="1:2">
      <c r="A662" s="20" t="s">
        <v>843</v>
      </c>
      <c r="B662">
        <v>4</v>
      </c>
    </row>
    <row r="663" spans="1:2">
      <c r="A663" s="20" t="s">
        <v>844</v>
      </c>
      <c r="B663">
        <v>3.75</v>
      </c>
    </row>
    <row r="664" spans="1:2">
      <c r="A664" s="20" t="s">
        <v>845</v>
      </c>
      <c r="B664">
        <v>2.5</v>
      </c>
    </row>
    <row r="665" spans="1:2">
      <c r="A665" s="20" t="s">
        <v>846</v>
      </c>
      <c r="B665">
        <v>3.5</v>
      </c>
    </row>
    <row r="666" spans="1:2">
      <c r="A666" s="20" t="s">
        <v>847</v>
      </c>
      <c r="B666">
        <v>4</v>
      </c>
    </row>
    <row r="667" spans="1:2">
      <c r="A667" s="20" t="s">
        <v>849</v>
      </c>
      <c r="B667">
        <v>3.25</v>
      </c>
    </row>
    <row r="668" spans="1:2">
      <c r="A668" s="20" t="s">
        <v>850</v>
      </c>
      <c r="B668">
        <v>2.6666666666666665</v>
      </c>
    </row>
    <row r="669" spans="1:2">
      <c r="A669" s="20" t="s">
        <v>851</v>
      </c>
      <c r="B669">
        <v>3</v>
      </c>
    </row>
    <row r="670" spans="1:2">
      <c r="A670" s="20" t="s">
        <v>852</v>
      </c>
      <c r="B670">
        <v>2</v>
      </c>
    </row>
    <row r="671" spans="1:2">
      <c r="A671" s="20" t="s">
        <v>853</v>
      </c>
      <c r="B671">
        <v>4</v>
      </c>
    </row>
    <row r="672" spans="1:2">
      <c r="A672" s="20" t="s">
        <v>854</v>
      </c>
      <c r="B672">
        <v>2.6666666666666665</v>
      </c>
    </row>
    <row r="673" spans="1:2">
      <c r="A673" s="20" t="s">
        <v>855</v>
      </c>
      <c r="B673">
        <v>4</v>
      </c>
    </row>
    <row r="674" spans="1:2">
      <c r="A674" s="20" t="s">
        <v>856</v>
      </c>
      <c r="B674">
        <v>3.25</v>
      </c>
    </row>
    <row r="675" spans="1:2">
      <c r="A675" s="20" t="s">
        <v>857</v>
      </c>
      <c r="B675">
        <v>3</v>
      </c>
    </row>
    <row r="676" spans="1:2">
      <c r="A676" s="20" t="s">
        <v>858</v>
      </c>
      <c r="B676">
        <v>4</v>
      </c>
    </row>
    <row r="677" spans="1:2">
      <c r="A677" s="20" t="s">
        <v>859</v>
      </c>
      <c r="B677">
        <v>3.75</v>
      </c>
    </row>
    <row r="678" spans="1:2">
      <c r="A678" s="20" t="s">
        <v>860</v>
      </c>
      <c r="B678">
        <v>3.6666666666666665</v>
      </c>
    </row>
    <row r="679" spans="1:2">
      <c r="A679" s="20" t="s">
        <v>861</v>
      </c>
      <c r="B679">
        <v>3.3333333333333335</v>
      </c>
    </row>
    <row r="680" spans="1:2">
      <c r="A680" s="20" t="s">
        <v>862</v>
      </c>
      <c r="B680">
        <v>3.75</v>
      </c>
    </row>
    <row r="681" spans="1:2">
      <c r="A681" s="20" t="s">
        <v>863</v>
      </c>
      <c r="B681">
        <v>3</v>
      </c>
    </row>
    <row r="682" spans="1:2">
      <c r="A682" s="20" t="s">
        <v>864</v>
      </c>
      <c r="B682">
        <v>3</v>
      </c>
    </row>
    <row r="683" spans="1:2">
      <c r="A683" s="20" t="s">
        <v>865</v>
      </c>
      <c r="B683">
        <v>4.666666666666667</v>
      </c>
    </row>
    <row r="684" spans="1:2">
      <c r="A684" s="20" t="s">
        <v>866</v>
      </c>
      <c r="B684">
        <v>4</v>
      </c>
    </row>
    <row r="685" spans="1:2">
      <c r="A685" s="20" t="s">
        <v>867</v>
      </c>
      <c r="B685">
        <v>4</v>
      </c>
    </row>
    <row r="686" spans="1:2">
      <c r="A686" s="20" t="s">
        <v>868</v>
      </c>
      <c r="B686">
        <v>3.75</v>
      </c>
    </row>
    <row r="687" spans="1:2">
      <c r="A687" s="20" t="s">
        <v>869</v>
      </c>
      <c r="B687">
        <v>3.5</v>
      </c>
    </row>
    <row r="688" spans="1:2">
      <c r="A688" s="20" t="s">
        <v>870</v>
      </c>
      <c r="B688">
        <v>3</v>
      </c>
    </row>
    <row r="689" spans="1:2">
      <c r="A689" s="20" t="s">
        <v>871</v>
      </c>
      <c r="B689">
        <v>4</v>
      </c>
    </row>
    <row r="690" spans="1:2">
      <c r="A690" s="20" t="s">
        <v>872</v>
      </c>
      <c r="B690">
        <v>3.6666666666666665</v>
      </c>
    </row>
    <row r="691" spans="1:2">
      <c r="A691" s="20" t="s">
        <v>873</v>
      </c>
      <c r="B691">
        <v>3</v>
      </c>
    </row>
    <row r="692" spans="1:2">
      <c r="A692" s="20" t="s">
        <v>874</v>
      </c>
      <c r="B692">
        <v>3.5</v>
      </c>
    </row>
    <row r="693" spans="1:2">
      <c r="A693" s="20" t="s">
        <v>875</v>
      </c>
      <c r="B693">
        <v>3.5</v>
      </c>
    </row>
    <row r="694" spans="1:2">
      <c r="A694" s="20" t="s">
        <v>876</v>
      </c>
      <c r="B694">
        <v>3.6666666666666665</v>
      </c>
    </row>
    <row r="695" spans="1:2">
      <c r="A695" s="20" t="s">
        <v>877</v>
      </c>
      <c r="B695">
        <v>2</v>
      </c>
    </row>
    <row r="696" spans="1:2">
      <c r="A696" s="20" t="s">
        <v>878</v>
      </c>
      <c r="B696">
        <v>3</v>
      </c>
    </row>
    <row r="697" spans="1:2">
      <c r="A697" s="20" t="s">
        <v>879</v>
      </c>
      <c r="B697">
        <v>3</v>
      </c>
    </row>
    <row r="698" spans="1:2">
      <c r="A698" s="20" t="s">
        <v>880</v>
      </c>
      <c r="B698">
        <v>2</v>
      </c>
    </row>
    <row r="699" spans="1:2">
      <c r="A699" s="20" t="s">
        <v>881</v>
      </c>
      <c r="B699">
        <v>3</v>
      </c>
    </row>
    <row r="700" spans="1:2">
      <c r="A700" s="20" t="s">
        <v>882</v>
      </c>
      <c r="B700">
        <v>5</v>
      </c>
    </row>
    <row r="701" spans="1:2">
      <c r="A701" s="20" t="s">
        <v>883</v>
      </c>
      <c r="B701">
        <v>4</v>
      </c>
    </row>
    <row r="702" spans="1:2">
      <c r="A702" s="20" t="s">
        <v>884</v>
      </c>
      <c r="B702">
        <v>2</v>
      </c>
    </row>
    <row r="703" spans="1:2">
      <c r="A703" s="20" t="s">
        <v>885</v>
      </c>
      <c r="B703">
        <v>2.5</v>
      </c>
    </row>
    <row r="704" spans="1:2">
      <c r="A704" s="20" t="s">
        <v>886</v>
      </c>
      <c r="B704">
        <v>3</v>
      </c>
    </row>
    <row r="705" spans="1:2">
      <c r="A705" s="20" t="s">
        <v>887</v>
      </c>
      <c r="B705">
        <v>5</v>
      </c>
    </row>
    <row r="706" spans="1:2">
      <c r="A706" s="20" t="s">
        <v>888</v>
      </c>
      <c r="B706">
        <v>3.5</v>
      </c>
    </row>
    <row r="707" spans="1:2">
      <c r="A707" s="20" t="s">
        <v>889</v>
      </c>
      <c r="B707">
        <v>4</v>
      </c>
    </row>
    <row r="708" spans="1:2">
      <c r="A708" s="20" t="s">
        <v>890</v>
      </c>
      <c r="B708">
        <v>2</v>
      </c>
    </row>
    <row r="709" spans="1:2">
      <c r="A709" s="20" t="s">
        <v>891</v>
      </c>
      <c r="B709">
        <v>3.5</v>
      </c>
    </row>
    <row r="710" spans="1:2">
      <c r="A710" s="20" t="s">
        <v>892</v>
      </c>
      <c r="B710">
        <v>3.75</v>
      </c>
    </row>
    <row r="711" spans="1:2">
      <c r="A711" s="20" t="s">
        <v>893</v>
      </c>
      <c r="B711">
        <v>4</v>
      </c>
    </row>
    <row r="712" spans="1:2">
      <c r="A712" s="20" t="s">
        <v>894</v>
      </c>
      <c r="B712">
        <v>4</v>
      </c>
    </row>
    <row r="713" spans="1:2">
      <c r="A713" s="20" t="s">
        <v>896</v>
      </c>
      <c r="B713">
        <v>3</v>
      </c>
    </row>
    <row r="714" spans="1:2">
      <c r="A714" s="20" t="s">
        <v>897</v>
      </c>
      <c r="B714">
        <v>2.6666666666666665</v>
      </c>
    </row>
    <row r="715" spans="1:2">
      <c r="A715" s="20" t="s">
        <v>898</v>
      </c>
      <c r="B715">
        <v>3.5</v>
      </c>
    </row>
    <row r="716" spans="1:2">
      <c r="A716" s="20" t="s">
        <v>899</v>
      </c>
      <c r="B716">
        <v>3</v>
      </c>
    </row>
    <row r="717" spans="1:2">
      <c r="A717" s="20" t="s">
        <v>900</v>
      </c>
      <c r="B717">
        <v>4</v>
      </c>
    </row>
    <row r="718" spans="1:2">
      <c r="A718" s="20" t="s">
        <v>901</v>
      </c>
      <c r="B718">
        <v>4.5</v>
      </c>
    </row>
    <row r="719" spans="1:2">
      <c r="A719" s="20" t="s">
        <v>902</v>
      </c>
      <c r="B719">
        <v>2.3333333333333335</v>
      </c>
    </row>
    <row r="720" spans="1:2">
      <c r="A720" s="20" t="s">
        <v>903</v>
      </c>
      <c r="B720">
        <v>4</v>
      </c>
    </row>
    <row r="721" spans="1:2">
      <c r="A721" s="20" t="s">
        <v>904</v>
      </c>
      <c r="B721">
        <v>3</v>
      </c>
    </row>
    <row r="722" spans="1:2">
      <c r="A722" s="20" t="s">
        <v>905</v>
      </c>
      <c r="B722">
        <v>3.3333333333333335</v>
      </c>
    </row>
    <row r="723" spans="1:2">
      <c r="A723" s="20" t="s">
        <v>906</v>
      </c>
      <c r="B723">
        <v>4</v>
      </c>
    </row>
    <row r="724" spans="1:2">
      <c r="A724" s="20" t="s">
        <v>907</v>
      </c>
      <c r="B724">
        <v>4</v>
      </c>
    </row>
    <row r="725" spans="1:2">
      <c r="A725" s="20" t="s">
        <v>908</v>
      </c>
      <c r="B725">
        <v>4.25</v>
      </c>
    </row>
    <row r="726" spans="1:2">
      <c r="A726" s="20" t="s">
        <v>909</v>
      </c>
      <c r="B726">
        <v>2</v>
      </c>
    </row>
    <row r="727" spans="1:2">
      <c r="A727" s="20" t="s">
        <v>910</v>
      </c>
      <c r="B727">
        <v>4</v>
      </c>
    </row>
    <row r="728" spans="1:2">
      <c r="A728" s="20" t="s">
        <v>911</v>
      </c>
      <c r="B728">
        <v>4.333333333333333</v>
      </c>
    </row>
    <row r="729" spans="1:2">
      <c r="A729" s="20" t="s">
        <v>912</v>
      </c>
      <c r="B729">
        <v>3.3333333333333335</v>
      </c>
    </row>
    <row r="730" spans="1:2">
      <c r="A730" s="20" t="s">
        <v>913</v>
      </c>
      <c r="B730">
        <v>3</v>
      </c>
    </row>
    <row r="731" spans="1:2">
      <c r="A731" s="20" t="s">
        <v>914</v>
      </c>
      <c r="B731">
        <v>3.75</v>
      </c>
    </row>
    <row r="732" spans="1:2">
      <c r="A732" s="20" t="s">
        <v>915</v>
      </c>
      <c r="B732">
        <v>4</v>
      </c>
    </row>
    <row r="733" spans="1:2">
      <c r="A733" s="20" t="s">
        <v>916</v>
      </c>
      <c r="B733">
        <v>3.5</v>
      </c>
    </row>
    <row r="734" spans="1:2">
      <c r="A734" s="20" t="s">
        <v>917</v>
      </c>
      <c r="B734">
        <v>4.333333333333333</v>
      </c>
    </row>
    <row r="735" spans="1:2">
      <c r="A735" s="20" t="s">
        <v>918</v>
      </c>
      <c r="B735">
        <v>5</v>
      </c>
    </row>
    <row r="736" spans="1:2">
      <c r="A736" s="20" t="s">
        <v>919</v>
      </c>
      <c r="B736">
        <v>3.5</v>
      </c>
    </row>
    <row r="737" spans="1:2">
      <c r="A737" s="20" t="s">
        <v>920</v>
      </c>
      <c r="B737">
        <v>3.3333333333333335</v>
      </c>
    </row>
    <row r="738" spans="1:2">
      <c r="A738" s="20" t="s">
        <v>922</v>
      </c>
      <c r="B738">
        <v>3</v>
      </c>
    </row>
    <row r="739" spans="1:2">
      <c r="A739" s="20" t="s">
        <v>923</v>
      </c>
      <c r="B739">
        <v>4.333333333333333</v>
      </c>
    </row>
    <row r="740" spans="1:2">
      <c r="A740" s="20" t="s">
        <v>924</v>
      </c>
      <c r="B740">
        <v>3.25</v>
      </c>
    </row>
    <row r="741" spans="1:2">
      <c r="A741" s="20" t="s">
        <v>925</v>
      </c>
      <c r="B741">
        <v>2.75</v>
      </c>
    </row>
    <row r="742" spans="1:2">
      <c r="A742" s="20" t="s">
        <v>926</v>
      </c>
      <c r="B742">
        <v>3.75</v>
      </c>
    </row>
    <row r="743" spans="1:2">
      <c r="A743" s="20" t="s">
        <v>927</v>
      </c>
      <c r="B743">
        <v>4</v>
      </c>
    </row>
    <row r="744" spans="1:2">
      <c r="A744" s="20" t="s">
        <v>928</v>
      </c>
      <c r="B744">
        <v>4</v>
      </c>
    </row>
    <row r="745" spans="1:2">
      <c r="A745" s="20" t="s">
        <v>929</v>
      </c>
      <c r="B745">
        <v>3.5</v>
      </c>
    </row>
    <row r="746" spans="1:2">
      <c r="A746" s="20" t="s">
        <v>930</v>
      </c>
      <c r="B746">
        <v>2.5</v>
      </c>
    </row>
    <row r="747" spans="1:2">
      <c r="A747" s="20" t="s">
        <v>931</v>
      </c>
      <c r="B747">
        <v>3.25</v>
      </c>
    </row>
    <row r="748" spans="1:2">
      <c r="A748" s="20" t="s">
        <v>932</v>
      </c>
      <c r="B748">
        <v>3.5</v>
      </c>
    </row>
    <row r="749" spans="1:2">
      <c r="A749" s="20" t="s">
        <v>933</v>
      </c>
      <c r="B749">
        <v>3</v>
      </c>
    </row>
    <row r="750" spans="1:2">
      <c r="A750" s="20" t="s">
        <v>934</v>
      </c>
      <c r="B750">
        <v>3</v>
      </c>
    </row>
    <row r="751" spans="1:2">
      <c r="A751" s="20" t="s">
        <v>935</v>
      </c>
      <c r="B751">
        <v>2.5</v>
      </c>
    </row>
    <row r="752" spans="1:2">
      <c r="A752" s="20" t="s">
        <v>936</v>
      </c>
      <c r="B752">
        <v>4</v>
      </c>
    </row>
    <row r="753" spans="1:2">
      <c r="A753" s="20" t="s">
        <v>937</v>
      </c>
      <c r="B753">
        <v>4.333333333333333</v>
      </c>
    </row>
    <row r="754" spans="1:2">
      <c r="A754" s="20" t="s">
        <v>938</v>
      </c>
      <c r="B754">
        <v>3.75</v>
      </c>
    </row>
    <row r="755" spans="1:2">
      <c r="A755" s="20" t="s">
        <v>939</v>
      </c>
      <c r="B755">
        <v>3.3333333333333335</v>
      </c>
    </row>
    <row r="756" spans="1:2">
      <c r="A756" s="20" t="s">
        <v>940</v>
      </c>
      <c r="B756">
        <v>3.6666666666666665</v>
      </c>
    </row>
    <row r="757" spans="1:2">
      <c r="A757" s="20" t="s">
        <v>941</v>
      </c>
      <c r="B757">
        <v>5</v>
      </c>
    </row>
    <row r="758" spans="1:2">
      <c r="A758" s="20" t="s">
        <v>942</v>
      </c>
      <c r="B758">
        <v>2.6666666666666665</v>
      </c>
    </row>
    <row r="759" spans="1:2">
      <c r="A759" s="20" t="s">
        <v>943</v>
      </c>
      <c r="B759">
        <v>3.3333333333333335</v>
      </c>
    </row>
    <row r="760" spans="1:2">
      <c r="A760" s="20" t="s">
        <v>944</v>
      </c>
      <c r="B760">
        <v>3.25</v>
      </c>
    </row>
    <row r="761" spans="1:2">
      <c r="A761" s="20" t="s">
        <v>945</v>
      </c>
      <c r="B761">
        <v>2.5</v>
      </c>
    </row>
    <row r="762" spans="1:2">
      <c r="A762" s="20" t="s">
        <v>946</v>
      </c>
      <c r="B762">
        <v>3.25</v>
      </c>
    </row>
    <row r="763" spans="1:2">
      <c r="A763" s="20" t="s">
        <v>947</v>
      </c>
      <c r="B763">
        <v>3</v>
      </c>
    </row>
    <row r="764" spans="1:2">
      <c r="A764" s="20" t="s">
        <v>948</v>
      </c>
      <c r="B764">
        <v>4</v>
      </c>
    </row>
    <row r="765" spans="1:2">
      <c r="A765" s="20" t="s">
        <v>949</v>
      </c>
      <c r="B765">
        <v>3</v>
      </c>
    </row>
    <row r="766" spans="1:2">
      <c r="A766" s="20" t="s">
        <v>950</v>
      </c>
      <c r="B766">
        <v>3.5</v>
      </c>
    </row>
    <row r="767" spans="1:2">
      <c r="A767" s="20" t="s">
        <v>951</v>
      </c>
      <c r="B767">
        <v>2</v>
      </c>
    </row>
    <row r="768" spans="1:2">
      <c r="A768" s="20" t="s">
        <v>952</v>
      </c>
      <c r="B768">
        <v>3.5</v>
      </c>
    </row>
    <row r="769" spans="1:2">
      <c r="A769" s="20" t="s">
        <v>953</v>
      </c>
      <c r="B769">
        <v>3.25</v>
      </c>
    </row>
    <row r="770" spans="1:2">
      <c r="A770" s="20" t="s">
        <v>954</v>
      </c>
      <c r="B770">
        <v>4</v>
      </c>
    </row>
    <row r="771" spans="1:2">
      <c r="A771" s="20" t="s">
        <v>955</v>
      </c>
      <c r="B771">
        <v>4</v>
      </c>
    </row>
    <row r="772" spans="1:2">
      <c r="A772" s="20" t="s">
        <v>956</v>
      </c>
      <c r="B772">
        <v>3.5</v>
      </c>
    </row>
    <row r="773" spans="1:2">
      <c r="A773" s="20" t="s">
        <v>957</v>
      </c>
      <c r="B773">
        <v>2</v>
      </c>
    </row>
    <row r="774" spans="1:2">
      <c r="A774" s="20" t="s">
        <v>958</v>
      </c>
      <c r="B774">
        <v>3.5</v>
      </c>
    </row>
    <row r="775" spans="1:2">
      <c r="A775" s="20" t="s">
        <v>959</v>
      </c>
      <c r="B775">
        <v>4</v>
      </c>
    </row>
    <row r="776" spans="1:2">
      <c r="A776" s="20" t="s">
        <v>960</v>
      </c>
      <c r="B776">
        <v>3.5</v>
      </c>
    </row>
    <row r="777" spans="1:2">
      <c r="A777" s="20" t="s">
        <v>961</v>
      </c>
      <c r="B777">
        <v>3.3333333333333335</v>
      </c>
    </row>
    <row r="778" spans="1:2">
      <c r="A778" s="20" t="s">
        <v>962</v>
      </c>
      <c r="B778">
        <v>3.5</v>
      </c>
    </row>
    <row r="779" spans="1:2">
      <c r="A779" s="20" t="s">
        <v>963</v>
      </c>
      <c r="B779">
        <v>3.3333333333333335</v>
      </c>
    </row>
    <row r="780" spans="1:2">
      <c r="A780" s="20" t="s">
        <v>964</v>
      </c>
      <c r="B780">
        <v>4</v>
      </c>
    </row>
    <row r="781" spans="1:2">
      <c r="A781" s="20" t="s">
        <v>965</v>
      </c>
      <c r="B781">
        <v>4</v>
      </c>
    </row>
    <row r="782" spans="1:2">
      <c r="A782" s="20" t="s">
        <v>966</v>
      </c>
      <c r="B782">
        <v>4</v>
      </c>
    </row>
    <row r="783" spans="1:2">
      <c r="A783" s="20" t="s">
        <v>967</v>
      </c>
      <c r="B783">
        <v>3.6666666666666665</v>
      </c>
    </row>
    <row r="784" spans="1:2">
      <c r="A784" s="20" t="s">
        <v>968</v>
      </c>
      <c r="B784">
        <v>3</v>
      </c>
    </row>
    <row r="785" spans="1:2">
      <c r="A785" s="20" t="s">
        <v>969</v>
      </c>
      <c r="B785">
        <v>3</v>
      </c>
    </row>
    <row r="786" spans="1:2">
      <c r="A786" s="20" t="s">
        <v>970</v>
      </c>
      <c r="B786">
        <v>4</v>
      </c>
    </row>
    <row r="787" spans="1:2">
      <c r="A787" s="20" t="s">
        <v>971</v>
      </c>
      <c r="B787">
        <v>3</v>
      </c>
    </row>
    <row r="788" spans="1:2">
      <c r="A788" s="20" t="s">
        <v>972</v>
      </c>
      <c r="B788">
        <v>4</v>
      </c>
    </row>
    <row r="789" spans="1:2">
      <c r="A789" s="20" t="s">
        <v>973</v>
      </c>
      <c r="B789">
        <v>3</v>
      </c>
    </row>
    <row r="790" spans="1:2">
      <c r="A790" s="20" t="s">
        <v>974</v>
      </c>
      <c r="B790">
        <v>2.6666666666666665</v>
      </c>
    </row>
    <row r="791" spans="1:2">
      <c r="A791" s="20" t="s">
        <v>975</v>
      </c>
      <c r="B791">
        <v>3.25</v>
      </c>
    </row>
    <row r="792" spans="1:2">
      <c r="A792" s="20" t="s">
        <v>976</v>
      </c>
      <c r="B792">
        <v>4</v>
      </c>
    </row>
    <row r="793" spans="1:2">
      <c r="A793" s="20" t="s">
        <v>977</v>
      </c>
      <c r="B793">
        <v>2.6666666666666665</v>
      </c>
    </row>
    <row r="794" spans="1:2">
      <c r="A794" s="20" t="s">
        <v>978</v>
      </c>
      <c r="B794">
        <v>4.5</v>
      </c>
    </row>
    <row r="795" spans="1:2">
      <c r="A795" s="20" t="s">
        <v>979</v>
      </c>
      <c r="B795">
        <v>3.6666666666666665</v>
      </c>
    </row>
    <row r="796" spans="1:2">
      <c r="A796" s="20" t="s">
        <v>980</v>
      </c>
      <c r="B796">
        <v>4</v>
      </c>
    </row>
    <row r="797" spans="1:2">
      <c r="A797" s="20" t="s">
        <v>981</v>
      </c>
      <c r="B797">
        <v>3.5</v>
      </c>
    </row>
    <row r="798" spans="1:2">
      <c r="A798" s="20" t="s">
        <v>982</v>
      </c>
      <c r="B798">
        <v>2</v>
      </c>
    </row>
    <row r="799" spans="1:2">
      <c r="A799" s="20" t="s">
        <v>983</v>
      </c>
      <c r="B799">
        <v>3.5</v>
      </c>
    </row>
    <row r="800" spans="1:2">
      <c r="A800" s="20" t="s">
        <v>984</v>
      </c>
      <c r="B800">
        <v>3.5</v>
      </c>
    </row>
    <row r="801" spans="1:2">
      <c r="A801" s="20" t="s">
        <v>985</v>
      </c>
      <c r="B801">
        <v>4</v>
      </c>
    </row>
    <row r="802" spans="1:2">
      <c r="A802" s="20" t="s">
        <v>986</v>
      </c>
      <c r="B802">
        <v>4</v>
      </c>
    </row>
    <row r="803" spans="1:2">
      <c r="A803" s="20" t="s">
        <v>987</v>
      </c>
      <c r="B803">
        <v>5</v>
      </c>
    </row>
    <row r="804" spans="1:2">
      <c r="A804" s="20" t="s">
        <v>988</v>
      </c>
      <c r="B804">
        <v>4</v>
      </c>
    </row>
    <row r="805" spans="1:2">
      <c r="A805" s="20" t="s">
        <v>989</v>
      </c>
      <c r="B805">
        <v>4</v>
      </c>
    </row>
    <row r="806" spans="1:2">
      <c r="A806" s="20" t="s">
        <v>990</v>
      </c>
      <c r="B806">
        <v>5</v>
      </c>
    </row>
    <row r="807" spans="1:2">
      <c r="A807" s="20" t="s">
        <v>991</v>
      </c>
      <c r="B807">
        <v>4</v>
      </c>
    </row>
    <row r="808" spans="1:2">
      <c r="A808" s="20" t="s">
        <v>992</v>
      </c>
      <c r="B808">
        <v>4</v>
      </c>
    </row>
    <row r="809" spans="1:2">
      <c r="A809" s="20" t="s">
        <v>993</v>
      </c>
      <c r="B809">
        <v>3.75</v>
      </c>
    </row>
    <row r="810" spans="1:2">
      <c r="A810" s="20" t="s">
        <v>994</v>
      </c>
      <c r="B810">
        <v>2.5</v>
      </c>
    </row>
    <row r="811" spans="1:2">
      <c r="A811" s="20" t="s">
        <v>995</v>
      </c>
      <c r="B811">
        <v>3</v>
      </c>
    </row>
    <row r="812" spans="1:2">
      <c r="A812" s="20" t="s">
        <v>996</v>
      </c>
      <c r="B812">
        <v>3.6666666666666665</v>
      </c>
    </row>
    <row r="813" spans="1:2">
      <c r="A813" s="20" t="s">
        <v>997</v>
      </c>
      <c r="B813">
        <v>3.3333333333333335</v>
      </c>
    </row>
    <row r="814" spans="1:2">
      <c r="A814" s="20" t="s">
        <v>998</v>
      </c>
      <c r="B814">
        <v>3.5</v>
      </c>
    </row>
    <row r="815" spans="1:2">
      <c r="A815" s="20" t="s">
        <v>999</v>
      </c>
      <c r="B815">
        <v>3.5</v>
      </c>
    </row>
    <row r="816" spans="1:2">
      <c r="A816" s="20" t="s">
        <v>1000</v>
      </c>
      <c r="B816">
        <v>3</v>
      </c>
    </row>
    <row r="817" spans="1:2">
      <c r="A817" s="20" t="s">
        <v>1001</v>
      </c>
      <c r="B817">
        <v>4</v>
      </c>
    </row>
    <row r="818" spans="1:2">
      <c r="A818" s="20" t="s">
        <v>1002</v>
      </c>
      <c r="B818">
        <v>4</v>
      </c>
    </row>
    <row r="819" spans="1:2">
      <c r="A819" s="20" t="s">
        <v>1003</v>
      </c>
      <c r="B819">
        <v>4.333333333333333</v>
      </c>
    </row>
    <row r="820" spans="1:2">
      <c r="A820" s="20" t="s">
        <v>1004</v>
      </c>
      <c r="B820">
        <v>2.5</v>
      </c>
    </row>
    <row r="821" spans="1:2">
      <c r="A821" s="20" t="s">
        <v>1005</v>
      </c>
      <c r="B821">
        <v>3</v>
      </c>
    </row>
    <row r="822" spans="1:2">
      <c r="A822" s="20" t="s">
        <v>1006</v>
      </c>
      <c r="B822">
        <v>3.5</v>
      </c>
    </row>
    <row r="823" spans="1:2">
      <c r="A823" s="20" t="s">
        <v>1007</v>
      </c>
      <c r="B823">
        <v>2.3333333333333335</v>
      </c>
    </row>
    <row r="824" spans="1:2">
      <c r="A824" s="20" t="s">
        <v>1008</v>
      </c>
      <c r="B824">
        <v>3.5</v>
      </c>
    </row>
    <row r="825" spans="1:2">
      <c r="A825" s="20" t="s">
        <v>1009</v>
      </c>
      <c r="B825">
        <v>3</v>
      </c>
    </row>
    <row r="826" spans="1:2">
      <c r="A826" s="20" t="s">
        <v>1010</v>
      </c>
      <c r="B826">
        <v>3.5</v>
      </c>
    </row>
    <row r="827" spans="1:2">
      <c r="A827" s="20" t="s">
        <v>1011</v>
      </c>
      <c r="B827">
        <v>2</v>
      </c>
    </row>
    <row r="828" spans="1:2">
      <c r="A828" s="20" t="s">
        <v>1012</v>
      </c>
      <c r="B828">
        <v>4</v>
      </c>
    </row>
    <row r="829" spans="1:2">
      <c r="A829" s="20" t="s">
        <v>1013</v>
      </c>
      <c r="B829">
        <v>3</v>
      </c>
    </row>
    <row r="830" spans="1:2">
      <c r="A830" s="20" t="s">
        <v>1014</v>
      </c>
      <c r="B830">
        <v>3</v>
      </c>
    </row>
    <row r="831" spans="1:2">
      <c r="A831" s="20" t="s">
        <v>1015</v>
      </c>
      <c r="B831">
        <v>3.5</v>
      </c>
    </row>
    <row r="832" spans="1:2">
      <c r="A832" s="20" t="s">
        <v>1016</v>
      </c>
      <c r="B832">
        <v>3.3333333333333335</v>
      </c>
    </row>
    <row r="833" spans="1:2">
      <c r="A833" s="20" t="s">
        <v>1017</v>
      </c>
      <c r="B833">
        <v>4</v>
      </c>
    </row>
    <row r="834" spans="1:2">
      <c r="A834" s="20" t="s">
        <v>1018</v>
      </c>
      <c r="B834">
        <v>2.6666666666666665</v>
      </c>
    </row>
    <row r="835" spans="1:2">
      <c r="A835" s="20" t="s">
        <v>1019</v>
      </c>
      <c r="B835">
        <v>3</v>
      </c>
    </row>
    <row r="836" spans="1:2">
      <c r="A836" s="20" t="s">
        <v>1020</v>
      </c>
      <c r="B836">
        <v>3.5</v>
      </c>
    </row>
    <row r="837" spans="1:2">
      <c r="A837" s="20" t="s">
        <v>1021</v>
      </c>
      <c r="B837">
        <v>4</v>
      </c>
    </row>
    <row r="838" spans="1:2">
      <c r="A838" s="20" t="s">
        <v>1022</v>
      </c>
      <c r="B838">
        <v>4</v>
      </c>
    </row>
    <row r="839" spans="1:2">
      <c r="A839" s="20" t="s">
        <v>1023</v>
      </c>
      <c r="B839">
        <v>4</v>
      </c>
    </row>
    <row r="840" spans="1:2">
      <c r="A840" s="20" t="s">
        <v>1024</v>
      </c>
      <c r="B840">
        <v>4.5</v>
      </c>
    </row>
    <row r="841" spans="1:2">
      <c r="A841" s="20" t="s">
        <v>1025</v>
      </c>
      <c r="B841">
        <v>3.6666666666666665</v>
      </c>
    </row>
    <row r="842" spans="1:2">
      <c r="A842" s="20" t="s">
        <v>1026</v>
      </c>
      <c r="B842">
        <v>4</v>
      </c>
    </row>
    <row r="843" spans="1:2">
      <c r="A843" s="20" t="s">
        <v>1027</v>
      </c>
      <c r="B843">
        <v>2</v>
      </c>
    </row>
    <row r="844" spans="1:2">
      <c r="A844" s="20" t="s">
        <v>1028</v>
      </c>
      <c r="B844">
        <v>4</v>
      </c>
    </row>
    <row r="845" spans="1:2">
      <c r="A845" s="20" t="s">
        <v>1029</v>
      </c>
      <c r="B845">
        <v>2.5</v>
      </c>
    </row>
    <row r="846" spans="1:2">
      <c r="A846" s="20" t="s">
        <v>1030</v>
      </c>
      <c r="B846">
        <v>3.75</v>
      </c>
    </row>
    <row r="847" spans="1:2">
      <c r="A847" s="20" t="s">
        <v>1031</v>
      </c>
      <c r="B847">
        <v>3.3333333333333335</v>
      </c>
    </row>
    <row r="848" spans="1:2">
      <c r="A848" s="20" t="s">
        <v>1032</v>
      </c>
      <c r="B848">
        <v>3</v>
      </c>
    </row>
    <row r="849" spans="1:2">
      <c r="A849" s="20" t="s">
        <v>1033</v>
      </c>
      <c r="B849">
        <v>3</v>
      </c>
    </row>
    <row r="850" spans="1:2">
      <c r="A850" s="20" t="s">
        <v>1034</v>
      </c>
      <c r="B850">
        <v>4.333333333333333</v>
      </c>
    </row>
    <row r="851" spans="1:2">
      <c r="A851" s="20" t="s">
        <v>1035</v>
      </c>
      <c r="B851">
        <v>4</v>
      </c>
    </row>
    <row r="852" spans="1:2">
      <c r="A852" s="20" t="s">
        <v>1036</v>
      </c>
      <c r="B852">
        <v>3.5</v>
      </c>
    </row>
    <row r="853" spans="1:2">
      <c r="A853" s="20" t="s">
        <v>1037</v>
      </c>
      <c r="B853">
        <v>4</v>
      </c>
    </row>
    <row r="854" spans="1:2">
      <c r="A854" s="20" t="s">
        <v>1038</v>
      </c>
      <c r="B854">
        <v>4.333333333333333</v>
      </c>
    </row>
    <row r="855" spans="1:2">
      <c r="A855" s="20" t="s">
        <v>1039</v>
      </c>
      <c r="B855">
        <v>3.25</v>
      </c>
    </row>
    <row r="856" spans="1:2">
      <c r="A856" s="20" t="s">
        <v>1040</v>
      </c>
      <c r="B856">
        <v>4</v>
      </c>
    </row>
    <row r="857" spans="1:2">
      <c r="A857" s="20" t="s">
        <v>1041</v>
      </c>
      <c r="B857">
        <v>3</v>
      </c>
    </row>
    <row r="858" spans="1:2">
      <c r="A858" s="20" t="s">
        <v>1042</v>
      </c>
      <c r="B858">
        <v>3</v>
      </c>
    </row>
    <row r="859" spans="1:2">
      <c r="A859" s="20" t="s">
        <v>1043</v>
      </c>
      <c r="B859">
        <v>3</v>
      </c>
    </row>
    <row r="860" spans="1:2">
      <c r="A860" s="20" t="s">
        <v>1044</v>
      </c>
      <c r="B860">
        <v>2</v>
      </c>
    </row>
    <row r="861" spans="1:2">
      <c r="A861" s="20" t="s">
        <v>1045</v>
      </c>
      <c r="B861">
        <v>3</v>
      </c>
    </row>
    <row r="862" spans="1:2">
      <c r="A862" s="20" t="s">
        <v>1046</v>
      </c>
      <c r="B862">
        <v>4</v>
      </c>
    </row>
    <row r="863" spans="1:2">
      <c r="A863" s="20" t="s">
        <v>1047</v>
      </c>
      <c r="B863">
        <v>3.25</v>
      </c>
    </row>
    <row r="864" spans="1:2">
      <c r="A864" s="20" t="s">
        <v>1048</v>
      </c>
      <c r="B864">
        <v>3</v>
      </c>
    </row>
    <row r="865" spans="1:2">
      <c r="A865" s="20" t="s">
        <v>1049</v>
      </c>
      <c r="B865">
        <v>3</v>
      </c>
    </row>
    <row r="866" spans="1:2">
      <c r="A866" s="20" t="s">
        <v>1050</v>
      </c>
      <c r="B866">
        <v>3.3333333333333335</v>
      </c>
    </row>
    <row r="867" spans="1:2">
      <c r="A867" s="20" t="s">
        <v>1051</v>
      </c>
      <c r="B867">
        <v>3</v>
      </c>
    </row>
    <row r="868" spans="1:2">
      <c r="A868" s="20" t="s">
        <v>1052</v>
      </c>
      <c r="B868">
        <v>2</v>
      </c>
    </row>
    <row r="869" spans="1:2">
      <c r="A869" s="20" t="s">
        <v>1053</v>
      </c>
      <c r="B869">
        <v>3</v>
      </c>
    </row>
    <row r="870" spans="1:2">
      <c r="A870" s="20" t="s">
        <v>1054</v>
      </c>
      <c r="B870">
        <v>4</v>
      </c>
    </row>
    <row r="871" spans="1:2">
      <c r="A871" s="20" t="s">
        <v>1055</v>
      </c>
      <c r="B871">
        <v>2.5</v>
      </c>
    </row>
    <row r="872" spans="1:2">
      <c r="A872" s="20" t="s">
        <v>1056</v>
      </c>
      <c r="B872">
        <v>3</v>
      </c>
    </row>
    <row r="873" spans="1:2">
      <c r="A873" s="20" t="s">
        <v>1057</v>
      </c>
      <c r="B873">
        <v>4</v>
      </c>
    </row>
    <row r="874" spans="1:2">
      <c r="A874" s="20" t="s">
        <v>1058</v>
      </c>
      <c r="B874">
        <v>3.5</v>
      </c>
    </row>
    <row r="875" spans="1:2">
      <c r="A875" s="20" t="s">
        <v>1059</v>
      </c>
      <c r="B875">
        <v>3.3333333333333335</v>
      </c>
    </row>
    <row r="876" spans="1:2">
      <c r="A876" s="20" t="s">
        <v>1060</v>
      </c>
      <c r="B876">
        <v>3.5</v>
      </c>
    </row>
    <row r="877" spans="1:2">
      <c r="A877" s="20" t="s">
        <v>1061</v>
      </c>
      <c r="B877">
        <v>4</v>
      </c>
    </row>
    <row r="878" spans="1:2">
      <c r="A878" s="20" t="s">
        <v>1062</v>
      </c>
      <c r="B878">
        <v>3.5</v>
      </c>
    </row>
    <row r="879" spans="1:2">
      <c r="A879" s="20" t="s">
        <v>1063</v>
      </c>
      <c r="B879">
        <v>3.5</v>
      </c>
    </row>
    <row r="880" spans="1:2">
      <c r="A880" s="20" t="s">
        <v>1064</v>
      </c>
      <c r="B880">
        <v>5</v>
      </c>
    </row>
    <row r="881" spans="1:2">
      <c r="A881" s="20" t="s">
        <v>1065</v>
      </c>
      <c r="B881">
        <v>2.3333333333333335</v>
      </c>
    </row>
    <row r="882" spans="1:2">
      <c r="A882" s="20" t="s">
        <v>1066</v>
      </c>
      <c r="B882">
        <v>3.5</v>
      </c>
    </row>
    <row r="883" spans="1:2">
      <c r="A883" s="20" t="s">
        <v>1067</v>
      </c>
      <c r="B883">
        <v>3</v>
      </c>
    </row>
    <row r="884" spans="1:2">
      <c r="A884" s="20" t="s">
        <v>1068</v>
      </c>
      <c r="B884">
        <v>2.25</v>
      </c>
    </row>
    <row r="885" spans="1:2">
      <c r="A885" s="20" t="s">
        <v>1069</v>
      </c>
      <c r="B885">
        <v>2.5</v>
      </c>
    </row>
    <row r="886" spans="1:2">
      <c r="A886" s="20" t="s">
        <v>1070</v>
      </c>
      <c r="B886">
        <v>3</v>
      </c>
    </row>
    <row r="887" spans="1:2">
      <c r="A887" s="20" t="s">
        <v>1071</v>
      </c>
      <c r="B887">
        <v>3.25</v>
      </c>
    </row>
    <row r="888" spans="1:2">
      <c r="A888" s="20" t="s">
        <v>1072</v>
      </c>
      <c r="B888">
        <v>3</v>
      </c>
    </row>
    <row r="889" spans="1:2">
      <c r="A889" s="20" t="s">
        <v>1073</v>
      </c>
      <c r="B889">
        <v>3</v>
      </c>
    </row>
    <row r="890" spans="1:2">
      <c r="A890" s="20" t="s">
        <v>1074</v>
      </c>
      <c r="B890">
        <v>4</v>
      </c>
    </row>
    <row r="891" spans="1:2">
      <c r="A891" s="20" t="s">
        <v>1075</v>
      </c>
      <c r="B891">
        <v>3</v>
      </c>
    </row>
    <row r="892" spans="1:2">
      <c r="A892" s="20" t="s">
        <v>1076</v>
      </c>
      <c r="B892">
        <v>2.5</v>
      </c>
    </row>
    <row r="893" spans="1:2">
      <c r="A893" s="20" t="s">
        <v>1077</v>
      </c>
      <c r="B893">
        <v>5</v>
      </c>
    </row>
    <row r="894" spans="1:2">
      <c r="A894" s="20" t="s">
        <v>1078</v>
      </c>
      <c r="B894">
        <v>3.3333333333333335</v>
      </c>
    </row>
    <row r="895" spans="1:2">
      <c r="A895" s="20" t="s">
        <v>1079</v>
      </c>
      <c r="B895">
        <v>3</v>
      </c>
    </row>
    <row r="896" spans="1:2">
      <c r="A896" s="20" t="s">
        <v>1080</v>
      </c>
      <c r="B896">
        <v>4</v>
      </c>
    </row>
    <row r="897" spans="1:2">
      <c r="A897" s="20" t="s">
        <v>1081</v>
      </c>
      <c r="B897">
        <v>3</v>
      </c>
    </row>
    <row r="898" spans="1:2">
      <c r="A898" s="20" t="s">
        <v>1082</v>
      </c>
      <c r="B898">
        <v>3</v>
      </c>
    </row>
    <row r="899" spans="1:2">
      <c r="A899" s="20" t="s">
        <v>1083</v>
      </c>
      <c r="B899">
        <v>3.3333333333333335</v>
      </c>
    </row>
    <row r="900" spans="1:2">
      <c r="A900" s="20" t="s">
        <v>1084</v>
      </c>
      <c r="B900">
        <v>3</v>
      </c>
    </row>
    <row r="901" spans="1:2">
      <c r="A901" s="20" t="s">
        <v>1085</v>
      </c>
      <c r="B901">
        <v>3</v>
      </c>
    </row>
    <row r="902" spans="1:2">
      <c r="A902" s="20" t="s">
        <v>1086</v>
      </c>
      <c r="B902">
        <v>4</v>
      </c>
    </row>
    <row r="903" spans="1:2">
      <c r="A903" s="20" t="s">
        <v>1087</v>
      </c>
      <c r="B903">
        <v>4.333333333333333</v>
      </c>
    </row>
    <row r="904" spans="1:2">
      <c r="A904" s="20" t="s">
        <v>1088</v>
      </c>
      <c r="B904">
        <v>3</v>
      </c>
    </row>
    <row r="905" spans="1:2">
      <c r="A905" s="20" t="s">
        <v>1089</v>
      </c>
      <c r="B905">
        <v>5</v>
      </c>
    </row>
    <row r="906" spans="1:2">
      <c r="A906" s="20" t="s">
        <v>1090</v>
      </c>
      <c r="B906">
        <v>3</v>
      </c>
    </row>
    <row r="907" spans="1:2">
      <c r="A907" s="20" t="s">
        <v>1091</v>
      </c>
      <c r="B907">
        <v>3</v>
      </c>
    </row>
    <row r="908" spans="1:2">
      <c r="A908" s="20" t="s">
        <v>1092</v>
      </c>
      <c r="B908">
        <v>4</v>
      </c>
    </row>
    <row r="909" spans="1:2">
      <c r="A909" s="20" t="s">
        <v>1093</v>
      </c>
      <c r="B909">
        <v>3.6666666666666665</v>
      </c>
    </row>
    <row r="910" spans="1:2">
      <c r="A910" s="20" t="s">
        <v>1094</v>
      </c>
      <c r="B910">
        <v>3.6666666666666665</v>
      </c>
    </row>
    <row r="911" spans="1:2">
      <c r="A911" s="20" t="s">
        <v>1095</v>
      </c>
      <c r="B911">
        <v>4</v>
      </c>
    </row>
    <row r="912" spans="1:2">
      <c r="A912" s="20" t="s">
        <v>1096</v>
      </c>
      <c r="B912">
        <v>4</v>
      </c>
    </row>
    <row r="913" spans="1:2">
      <c r="A913" s="20" t="s">
        <v>1097</v>
      </c>
      <c r="B913">
        <v>3</v>
      </c>
    </row>
    <row r="914" spans="1:2">
      <c r="A914" s="20" t="s">
        <v>1098</v>
      </c>
      <c r="B914">
        <v>4</v>
      </c>
    </row>
    <row r="915" spans="1:2">
      <c r="A915" s="20" t="s">
        <v>1099</v>
      </c>
      <c r="B915">
        <v>2.5</v>
      </c>
    </row>
    <row r="916" spans="1:2">
      <c r="A916" s="20" t="s">
        <v>1100</v>
      </c>
      <c r="B916">
        <v>2.5</v>
      </c>
    </row>
    <row r="917" spans="1:2">
      <c r="A917" s="20" t="s">
        <v>1101</v>
      </c>
      <c r="B917">
        <v>4</v>
      </c>
    </row>
    <row r="918" spans="1:2">
      <c r="A918" s="20" t="s">
        <v>1102</v>
      </c>
      <c r="B918">
        <v>4</v>
      </c>
    </row>
    <row r="919" spans="1:2">
      <c r="A919" s="20" t="s">
        <v>1103</v>
      </c>
      <c r="B919">
        <v>3</v>
      </c>
    </row>
    <row r="920" spans="1:2">
      <c r="A920" s="20" t="s">
        <v>1104</v>
      </c>
      <c r="B920">
        <v>4</v>
      </c>
    </row>
    <row r="921" spans="1:2">
      <c r="A921" s="20" t="s">
        <v>1105</v>
      </c>
      <c r="B921">
        <v>3.6666666666666665</v>
      </c>
    </row>
    <row r="922" spans="1:2">
      <c r="A922" s="20" t="s">
        <v>1106</v>
      </c>
      <c r="B922">
        <v>4</v>
      </c>
    </row>
    <row r="923" spans="1:2">
      <c r="A923" s="20" t="s">
        <v>1107</v>
      </c>
      <c r="B923">
        <v>4</v>
      </c>
    </row>
    <row r="924" spans="1:2">
      <c r="A924" s="20" t="s">
        <v>1108</v>
      </c>
      <c r="B924">
        <v>3.6666666666666665</v>
      </c>
    </row>
    <row r="925" spans="1:2">
      <c r="A925" s="20" t="s">
        <v>1109</v>
      </c>
      <c r="B925">
        <v>3.25</v>
      </c>
    </row>
    <row r="926" spans="1:2">
      <c r="A926" s="20" t="s">
        <v>1110</v>
      </c>
      <c r="B926">
        <v>3.25</v>
      </c>
    </row>
    <row r="927" spans="1:2">
      <c r="A927" s="20" t="s">
        <v>1111</v>
      </c>
      <c r="B927">
        <v>3.6666666666666665</v>
      </c>
    </row>
    <row r="928" spans="1:2">
      <c r="A928" s="20" t="s">
        <v>1112</v>
      </c>
      <c r="B928">
        <v>4.25</v>
      </c>
    </row>
    <row r="929" spans="1:2">
      <c r="A929" s="20" t="s">
        <v>1113</v>
      </c>
      <c r="B929">
        <v>3</v>
      </c>
    </row>
    <row r="930" spans="1:2">
      <c r="A930" s="20" t="s">
        <v>1114</v>
      </c>
      <c r="B930">
        <v>3</v>
      </c>
    </row>
    <row r="931" spans="1:2">
      <c r="A931" s="20" t="s">
        <v>1115</v>
      </c>
      <c r="B931">
        <v>4</v>
      </c>
    </row>
    <row r="932" spans="1:2">
      <c r="A932" s="20" t="s">
        <v>1116</v>
      </c>
      <c r="B932">
        <v>3</v>
      </c>
    </row>
    <row r="933" spans="1:2">
      <c r="A933" s="20" t="s">
        <v>1117</v>
      </c>
      <c r="B933">
        <v>3.3333333333333335</v>
      </c>
    </row>
    <row r="934" spans="1:2">
      <c r="A934" s="20" t="s">
        <v>1118</v>
      </c>
      <c r="B934">
        <v>2</v>
      </c>
    </row>
    <row r="935" spans="1:2">
      <c r="A935" s="20" t="s">
        <v>1119</v>
      </c>
      <c r="B935">
        <v>3.5</v>
      </c>
    </row>
    <row r="936" spans="1:2">
      <c r="A936" s="20" t="s">
        <v>1120</v>
      </c>
      <c r="B936">
        <v>3</v>
      </c>
    </row>
    <row r="937" spans="1:2">
      <c r="A937" s="20" t="s">
        <v>1121</v>
      </c>
      <c r="B937">
        <v>4</v>
      </c>
    </row>
    <row r="938" spans="1:2">
      <c r="A938" s="20" t="s">
        <v>1122</v>
      </c>
      <c r="B938">
        <v>4.5</v>
      </c>
    </row>
    <row r="939" spans="1:2">
      <c r="A939" s="20" t="s">
        <v>1123</v>
      </c>
      <c r="B939">
        <v>4</v>
      </c>
    </row>
    <row r="940" spans="1:2">
      <c r="A940" s="20" t="s">
        <v>1124</v>
      </c>
      <c r="B940">
        <v>2</v>
      </c>
    </row>
    <row r="941" spans="1:2">
      <c r="A941" s="20" t="s">
        <v>1125</v>
      </c>
      <c r="B941">
        <v>4</v>
      </c>
    </row>
    <row r="942" spans="1:2">
      <c r="A942" s="20" t="s">
        <v>1126</v>
      </c>
      <c r="B942">
        <v>4</v>
      </c>
    </row>
    <row r="943" spans="1:2">
      <c r="A943" s="20" t="s">
        <v>1127</v>
      </c>
      <c r="B943">
        <v>4</v>
      </c>
    </row>
    <row r="944" spans="1:2">
      <c r="A944" s="20" t="s">
        <v>1128</v>
      </c>
      <c r="B944">
        <v>3.3333333333333335</v>
      </c>
    </row>
    <row r="945" spans="1:2">
      <c r="A945" s="20" t="s">
        <v>1129</v>
      </c>
      <c r="B945">
        <v>4</v>
      </c>
    </row>
    <row r="946" spans="1:2">
      <c r="A946" s="20" t="s">
        <v>1130</v>
      </c>
      <c r="B946">
        <v>3.5</v>
      </c>
    </row>
    <row r="947" spans="1:2">
      <c r="A947" s="20" t="s">
        <v>1131</v>
      </c>
      <c r="B947">
        <v>4</v>
      </c>
    </row>
    <row r="948" spans="1:2">
      <c r="A948" s="20" t="s">
        <v>1132</v>
      </c>
      <c r="B948">
        <v>3</v>
      </c>
    </row>
    <row r="949" spans="1:2">
      <c r="A949" s="20" t="s">
        <v>1133</v>
      </c>
      <c r="B949">
        <v>4</v>
      </c>
    </row>
    <row r="950" spans="1:2">
      <c r="A950" s="20" t="s">
        <v>1134</v>
      </c>
      <c r="B950">
        <v>3</v>
      </c>
    </row>
    <row r="951" spans="1:2">
      <c r="A951" s="20" t="s">
        <v>1135</v>
      </c>
      <c r="B951">
        <v>2</v>
      </c>
    </row>
    <row r="952" spans="1:2">
      <c r="A952" s="20" t="s">
        <v>1136</v>
      </c>
      <c r="B952">
        <v>4</v>
      </c>
    </row>
    <row r="953" spans="1:2">
      <c r="A953" s="20" t="s">
        <v>1137</v>
      </c>
      <c r="B953">
        <v>3.5</v>
      </c>
    </row>
    <row r="954" spans="1:2">
      <c r="A954" s="20" t="s">
        <v>1138</v>
      </c>
      <c r="B954">
        <v>3</v>
      </c>
    </row>
    <row r="955" spans="1:2">
      <c r="A955" s="20" t="s">
        <v>1139</v>
      </c>
      <c r="B955">
        <v>4</v>
      </c>
    </row>
    <row r="956" spans="1:2">
      <c r="A956" s="20" t="s">
        <v>1140</v>
      </c>
      <c r="B956">
        <v>3</v>
      </c>
    </row>
    <row r="957" spans="1:2">
      <c r="A957" s="20" t="s">
        <v>1141</v>
      </c>
      <c r="B957">
        <v>3.6666666666666665</v>
      </c>
    </row>
    <row r="958" spans="1:2">
      <c r="A958" s="20" t="s">
        <v>1142</v>
      </c>
      <c r="B958">
        <v>3</v>
      </c>
    </row>
    <row r="959" spans="1:2">
      <c r="A959" s="20" t="s">
        <v>1143</v>
      </c>
      <c r="B959">
        <v>3.6666666666666665</v>
      </c>
    </row>
    <row r="960" spans="1:2">
      <c r="A960" s="20" t="s">
        <v>1144</v>
      </c>
      <c r="B960">
        <v>4</v>
      </c>
    </row>
    <row r="961" spans="1:2">
      <c r="A961" s="20" t="s">
        <v>1145</v>
      </c>
      <c r="B961">
        <v>2.75</v>
      </c>
    </row>
    <row r="962" spans="1:2">
      <c r="A962" s="20" t="s">
        <v>1146</v>
      </c>
      <c r="B962">
        <v>3.6666666666666665</v>
      </c>
    </row>
    <row r="963" spans="1:2">
      <c r="A963" s="20" t="s">
        <v>1147</v>
      </c>
      <c r="B963">
        <v>4</v>
      </c>
    </row>
    <row r="964" spans="1:2">
      <c r="A964" s="20" t="s">
        <v>1148</v>
      </c>
      <c r="B964">
        <v>3.5</v>
      </c>
    </row>
    <row r="965" spans="1:2">
      <c r="A965" s="20" t="s">
        <v>1149</v>
      </c>
      <c r="B965">
        <v>2.75</v>
      </c>
    </row>
    <row r="966" spans="1:2">
      <c r="A966" s="20" t="s">
        <v>1150</v>
      </c>
      <c r="B966">
        <v>3.5</v>
      </c>
    </row>
    <row r="967" spans="1:2">
      <c r="A967" s="20" t="s">
        <v>1151</v>
      </c>
      <c r="B967">
        <v>3</v>
      </c>
    </row>
    <row r="968" spans="1:2">
      <c r="A968" s="20" t="s">
        <v>1152</v>
      </c>
      <c r="B968">
        <v>4</v>
      </c>
    </row>
    <row r="969" spans="1:2">
      <c r="A969" s="20" t="s">
        <v>1153</v>
      </c>
      <c r="B969">
        <v>3.25</v>
      </c>
    </row>
    <row r="970" spans="1:2">
      <c r="A970" s="20" t="s">
        <v>1154</v>
      </c>
      <c r="B970">
        <v>2.6666666666666665</v>
      </c>
    </row>
    <row r="971" spans="1:2">
      <c r="A971" s="20" t="s">
        <v>1155</v>
      </c>
      <c r="B971">
        <v>3.5</v>
      </c>
    </row>
    <row r="972" spans="1:2">
      <c r="A972" s="20" t="s">
        <v>1156</v>
      </c>
      <c r="B972">
        <v>3.25</v>
      </c>
    </row>
    <row r="973" spans="1:2">
      <c r="A973" s="20" t="s">
        <v>1157</v>
      </c>
      <c r="B973">
        <v>4</v>
      </c>
    </row>
    <row r="974" spans="1:2">
      <c r="A974" s="20" t="s">
        <v>1158</v>
      </c>
      <c r="B974">
        <v>3</v>
      </c>
    </row>
    <row r="975" spans="1:2">
      <c r="A975" s="20" t="s">
        <v>1159</v>
      </c>
      <c r="B975">
        <v>4</v>
      </c>
    </row>
    <row r="976" spans="1:2">
      <c r="A976" s="20" t="s">
        <v>1160</v>
      </c>
      <c r="B976">
        <v>4.5</v>
      </c>
    </row>
    <row r="977" spans="1:2">
      <c r="A977" s="20" t="s">
        <v>1161</v>
      </c>
      <c r="B977">
        <v>2</v>
      </c>
    </row>
    <row r="978" spans="1:2">
      <c r="A978" s="20" t="s">
        <v>1162</v>
      </c>
      <c r="B978">
        <v>3.25</v>
      </c>
    </row>
    <row r="979" spans="1:2">
      <c r="A979" s="20" t="s">
        <v>1163</v>
      </c>
      <c r="B979">
        <v>4</v>
      </c>
    </row>
    <row r="980" spans="1:2">
      <c r="A980" s="20" t="s">
        <v>1164</v>
      </c>
      <c r="B980">
        <v>3.5</v>
      </c>
    </row>
    <row r="981" spans="1:2">
      <c r="A981" s="20" t="s">
        <v>1165</v>
      </c>
      <c r="B981">
        <v>4</v>
      </c>
    </row>
    <row r="982" spans="1:2">
      <c r="A982" s="20" t="s">
        <v>1166</v>
      </c>
      <c r="B982">
        <v>4</v>
      </c>
    </row>
    <row r="983" spans="1:2">
      <c r="A983" s="20" t="s">
        <v>1167</v>
      </c>
      <c r="B983">
        <v>3.5</v>
      </c>
    </row>
    <row r="984" spans="1:2">
      <c r="A984" s="20" t="s">
        <v>1168</v>
      </c>
      <c r="B984">
        <v>3</v>
      </c>
    </row>
    <row r="985" spans="1:2">
      <c r="A985" s="20" t="s">
        <v>1169</v>
      </c>
      <c r="B985">
        <v>5</v>
      </c>
    </row>
    <row r="986" spans="1:2">
      <c r="A986" s="20" t="s">
        <v>1170</v>
      </c>
      <c r="B986">
        <v>3</v>
      </c>
    </row>
    <row r="987" spans="1:2">
      <c r="A987" s="20" t="s">
        <v>1171</v>
      </c>
      <c r="B987">
        <v>3</v>
      </c>
    </row>
    <row r="988" spans="1:2">
      <c r="A988" s="20" t="s">
        <v>1172</v>
      </c>
      <c r="B988">
        <v>3.25</v>
      </c>
    </row>
    <row r="989" spans="1:2">
      <c r="A989" s="20" t="s">
        <v>1173</v>
      </c>
      <c r="B989">
        <v>3.5</v>
      </c>
    </row>
    <row r="990" spans="1:2">
      <c r="A990" s="20" t="s">
        <v>1174</v>
      </c>
      <c r="B990">
        <v>3.75</v>
      </c>
    </row>
    <row r="991" spans="1:2">
      <c r="A991" s="20" t="s">
        <v>1175</v>
      </c>
      <c r="B991">
        <v>3.25</v>
      </c>
    </row>
    <row r="992" spans="1:2">
      <c r="A992" s="20" t="s">
        <v>1176</v>
      </c>
      <c r="B992">
        <v>3</v>
      </c>
    </row>
    <row r="993" spans="1:2">
      <c r="A993" s="20" t="s">
        <v>1177</v>
      </c>
      <c r="B993">
        <v>3</v>
      </c>
    </row>
    <row r="994" spans="1:2">
      <c r="A994" s="20" t="s">
        <v>1178</v>
      </c>
      <c r="B994">
        <v>4.5</v>
      </c>
    </row>
    <row r="995" spans="1:2">
      <c r="A995" s="20" t="s">
        <v>1179</v>
      </c>
      <c r="B995">
        <v>4</v>
      </c>
    </row>
    <row r="996" spans="1:2">
      <c r="A996" s="20" t="s">
        <v>1180</v>
      </c>
      <c r="B996">
        <v>3.75</v>
      </c>
    </row>
    <row r="997" spans="1:2">
      <c r="A997" s="20" t="s">
        <v>1181</v>
      </c>
      <c r="B997">
        <v>3</v>
      </c>
    </row>
    <row r="998" spans="1:2">
      <c r="A998" s="20" t="s">
        <v>1182</v>
      </c>
      <c r="B998">
        <v>4.25</v>
      </c>
    </row>
    <row r="999" spans="1:2">
      <c r="A999" s="20" t="s">
        <v>1183</v>
      </c>
      <c r="B999">
        <v>2</v>
      </c>
    </row>
    <row r="1000" spans="1:2">
      <c r="A1000" s="20" t="s">
        <v>1184</v>
      </c>
      <c r="B1000">
        <v>2.5</v>
      </c>
    </row>
    <row r="1001" spans="1:2">
      <c r="A1001" s="20" t="s">
        <v>1185</v>
      </c>
      <c r="B1001">
        <v>4.5</v>
      </c>
    </row>
    <row r="1002" spans="1:2">
      <c r="A1002" s="20" t="s">
        <v>1186</v>
      </c>
      <c r="B1002">
        <v>2</v>
      </c>
    </row>
    <row r="1003" spans="1:2">
      <c r="A1003" s="20" t="s">
        <v>1187</v>
      </c>
      <c r="B1003">
        <v>4</v>
      </c>
    </row>
    <row r="1004" spans="1:2">
      <c r="A1004" s="20" t="s">
        <v>1188</v>
      </c>
      <c r="B1004">
        <v>3.3333333333333335</v>
      </c>
    </row>
    <row r="1005" spans="1:2">
      <c r="A1005" s="20" t="s">
        <v>1189</v>
      </c>
      <c r="B1005">
        <v>5</v>
      </c>
    </row>
    <row r="1006" spans="1:2">
      <c r="A1006" s="20" t="s">
        <v>1190</v>
      </c>
      <c r="B1006">
        <v>3</v>
      </c>
    </row>
    <row r="1007" spans="1:2">
      <c r="A1007" s="20" t="s">
        <v>1191</v>
      </c>
      <c r="B1007">
        <v>3.3333333333333335</v>
      </c>
    </row>
    <row r="1008" spans="1:2">
      <c r="A1008" s="20" t="s">
        <v>1192</v>
      </c>
      <c r="B1008">
        <v>4</v>
      </c>
    </row>
    <row r="1009" spans="1:2">
      <c r="A1009" s="20" t="s">
        <v>1193</v>
      </c>
      <c r="B1009">
        <v>3.3333333333333335</v>
      </c>
    </row>
    <row r="1010" spans="1:2">
      <c r="A1010" s="20" t="s">
        <v>1194</v>
      </c>
      <c r="B1010">
        <v>3.25</v>
      </c>
    </row>
    <row r="1011" spans="1:2">
      <c r="A1011" s="20" t="s">
        <v>1195</v>
      </c>
      <c r="B1011">
        <v>4.5</v>
      </c>
    </row>
    <row r="1012" spans="1:2">
      <c r="A1012" s="20" t="s">
        <v>1196</v>
      </c>
      <c r="B1012">
        <v>4</v>
      </c>
    </row>
    <row r="1013" spans="1:2">
      <c r="A1013" s="20" t="s">
        <v>1197</v>
      </c>
      <c r="B1013">
        <v>3</v>
      </c>
    </row>
    <row r="1014" spans="1:2">
      <c r="A1014" s="20" t="s">
        <v>1198</v>
      </c>
      <c r="B1014">
        <v>3.6666666666666665</v>
      </c>
    </row>
    <row r="1015" spans="1:2">
      <c r="A1015" s="20" t="s">
        <v>1199</v>
      </c>
      <c r="B1015">
        <v>4</v>
      </c>
    </row>
    <row r="1016" spans="1:2">
      <c r="A1016" s="20" t="s">
        <v>1200</v>
      </c>
      <c r="B1016">
        <v>3</v>
      </c>
    </row>
    <row r="1017" spans="1:2">
      <c r="A1017" s="20" t="s">
        <v>1201</v>
      </c>
      <c r="B1017">
        <v>3</v>
      </c>
    </row>
    <row r="1018" spans="1:2">
      <c r="A1018" s="20" t="s">
        <v>1202</v>
      </c>
      <c r="B1018">
        <v>3.75</v>
      </c>
    </row>
    <row r="1019" spans="1:2">
      <c r="A1019" s="20" t="s">
        <v>1203</v>
      </c>
      <c r="B1019">
        <v>3</v>
      </c>
    </row>
    <row r="1020" spans="1:2">
      <c r="A1020" s="20" t="s">
        <v>1204</v>
      </c>
      <c r="B1020">
        <v>4.25</v>
      </c>
    </row>
    <row r="1021" spans="1:2">
      <c r="A1021" s="20" t="s">
        <v>1205</v>
      </c>
      <c r="B1021">
        <v>3</v>
      </c>
    </row>
    <row r="1022" spans="1:2">
      <c r="A1022" s="20" t="s">
        <v>1206</v>
      </c>
      <c r="B1022">
        <v>3.6666666666666665</v>
      </c>
    </row>
    <row r="1023" spans="1:2">
      <c r="A1023" s="20" t="s">
        <v>1207</v>
      </c>
      <c r="B1023">
        <v>2</v>
      </c>
    </row>
    <row r="1024" spans="1:2">
      <c r="A1024" s="20" t="s">
        <v>1208</v>
      </c>
      <c r="B1024">
        <v>2</v>
      </c>
    </row>
    <row r="1025" spans="1:2">
      <c r="A1025" s="20" t="s">
        <v>1209</v>
      </c>
      <c r="B1025">
        <v>3.6666666666666665</v>
      </c>
    </row>
    <row r="1026" spans="1:2">
      <c r="A1026" s="20" t="s">
        <v>1210</v>
      </c>
      <c r="B1026">
        <v>3</v>
      </c>
    </row>
    <row r="1027" spans="1:2">
      <c r="A1027" s="20" t="s">
        <v>1211</v>
      </c>
      <c r="B1027">
        <v>3.75</v>
      </c>
    </row>
    <row r="1028" spans="1:2">
      <c r="A1028" s="20" t="s">
        <v>1212</v>
      </c>
      <c r="B1028">
        <v>4</v>
      </c>
    </row>
    <row r="1029" spans="1:2">
      <c r="A1029" s="20" t="s">
        <v>1213</v>
      </c>
      <c r="B1029">
        <v>4.25</v>
      </c>
    </row>
    <row r="1030" spans="1:2">
      <c r="A1030" s="20" t="s">
        <v>1214</v>
      </c>
      <c r="B1030">
        <v>2</v>
      </c>
    </row>
    <row r="1031" spans="1:2">
      <c r="A1031" s="20" t="s">
        <v>1215</v>
      </c>
      <c r="B1031">
        <v>3</v>
      </c>
    </row>
    <row r="1032" spans="1:2">
      <c r="A1032" s="20" t="s">
        <v>1216</v>
      </c>
      <c r="B1032">
        <v>3</v>
      </c>
    </row>
    <row r="1033" spans="1:2">
      <c r="A1033" s="20" t="s">
        <v>1217</v>
      </c>
      <c r="B1033">
        <v>3.75</v>
      </c>
    </row>
    <row r="1034" spans="1:2">
      <c r="A1034" s="20" t="s">
        <v>1218</v>
      </c>
      <c r="B1034">
        <v>4</v>
      </c>
    </row>
    <row r="1035" spans="1:2">
      <c r="A1035" s="20" t="s">
        <v>1219</v>
      </c>
      <c r="B1035">
        <v>3.6666666666666665</v>
      </c>
    </row>
    <row r="1036" spans="1:2">
      <c r="A1036" s="20" t="s">
        <v>1220</v>
      </c>
      <c r="B1036">
        <v>3</v>
      </c>
    </row>
    <row r="1037" spans="1:2">
      <c r="A1037" s="20" t="s">
        <v>1221</v>
      </c>
      <c r="B1037">
        <v>3.3333333333333335</v>
      </c>
    </row>
    <row r="1038" spans="1:2">
      <c r="A1038" s="20" t="s">
        <v>1222</v>
      </c>
      <c r="B1038">
        <v>4</v>
      </c>
    </row>
    <row r="1039" spans="1:2">
      <c r="A1039" s="20" t="s">
        <v>1223</v>
      </c>
      <c r="B1039">
        <v>3.25</v>
      </c>
    </row>
    <row r="1040" spans="1:2">
      <c r="A1040" s="20" t="s">
        <v>1224</v>
      </c>
      <c r="B1040">
        <v>3</v>
      </c>
    </row>
    <row r="1041" spans="1:2">
      <c r="A1041" s="20" t="s">
        <v>1225</v>
      </c>
      <c r="B1041">
        <v>4</v>
      </c>
    </row>
    <row r="1042" spans="1:2">
      <c r="A1042" s="20" t="s">
        <v>1226</v>
      </c>
      <c r="B1042">
        <v>4</v>
      </c>
    </row>
    <row r="1043" spans="1:2">
      <c r="A1043" s="20" t="s">
        <v>1227</v>
      </c>
      <c r="B1043">
        <v>2</v>
      </c>
    </row>
    <row r="1044" spans="1:2">
      <c r="A1044" s="20" t="s">
        <v>1228</v>
      </c>
      <c r="B1044">
        <v>3.75</v>
      </c>
    </row>
    <row r="1045" spans="1:2">
      <c r="A1045" s="20" t="s">
        <v>1229</v>
      </c>
      <c r="B1045">
        <v>3.6666666666666665</v>
      </c>
    </row>
    <row r="1046" spans="1:2">
      <c r="A1046" s="20" t="s">
        <v>1230</v>
      </c>
      <c r="B1046">
        <v>3.6666666666666665</v>
      </c>
    </row>
    <row r="1047" spans="1:2">
      <c r="A1047" s="20" t="s">
        <v>1231</v>
      </c>
      <c r="B1047">
        <v>3.75</v>
      </c>
    </row>
    <row r="1048" spans="1:2">
      <c r="A1048" s="20" t="s">
        <v>1232</v>
      </c>
      <c r="B1048">
        <v>2.6666666666666665</v>
      </c>
    </row>
    <row r="1049" spans="1:2">
      <c r="A1049" s="20" t="s">
        <v>1233</v>
      </c>
      <c r="B1049">
        <v>3.3333333333333335</v>
      </c>
    </row>
    <row r="1050" spans="1:2">
      <c r="A1050" s="20" t="s">
        <v>1234</v>
      </c>
      <c r="B1050">
        <v>4.25</v>
      </c>
    </row>
    <row r="1051" spans="1:2">
      <c r="A1051" s="20" t="s">
        <v>1235</v>
      </c>
      <c r="B1051">
        <v>4</v>
      </c>
    </row>
    <row r="1052" spans="1:2">
      <c r="A1052" s="20" t="s">
        <v>1236</v>
      </c>
      <c r="B1052">
        <v>3.75</v>
      </c>
    </row>
    <row r="1053" spans="1:2">
      <c r="A1053" s="20" t="s">
        <v>1237</v>
      </c>
      <c r="B1053">
        <v>3.5</v>
      </c>
    </row>
    <row r="1054" spans="1:2">
      <c r="A1054" s="20" t="s">
        <v>1238</v>
      </c>
      <c r="B1054">
        <v>3.3333333333333335</v>
      </c>
    </row>
    <row r="1055" spans="1:2">
      <c r="A1055" s="20" t="s">
        <v>1239</v>
      </c>
      <c r="B1055">
        <v>3.5</v>
      </c>
    </row>
    <row r="1056" spans="1:2">
      <c r="A1056" s="20" t="s">
        <v>1240</v>
      </c>
      <c r="B1056">
        <v>3.6666666666666665</v>
      </c>
    </row>
    <row r="1057" spans="1:2">
      <c r="A1057" s="20" t="s">
        <v>1241</v>
      </c>
      <c r="B1057">
        <v>4.5</v>
      </c>
    </row>
    <row r="1058" spans="1:2">
      <c r="A1058" s="20" t="s">
        <v>1242</v>
      </c>
      <c r="B1058">
        <v>3</v>
      </c>
    </row>
    <row r="1059" spans="1:2">
      <c r="A1059" s="20" t="s">
        <v>1243</v>
      </c>
      <c r="B1059">
        <v>4</v>
      </c>
    </row>
    <row r="1060" spans="1:2">
      <c r="A1060" s="20" t="s">
        <v>1244</v>
      </c>
      <c r="B1060">
        <v>3</v>
      </c>
    </row>
    <row r="1061" spans="1:2">
      <c r="A1061" s="20" t="s">
        <v>1245</v>
      </c>
      <c r="B1061">
        <v>3.5</v>
      </c>
    </row>
    <row r="1062" spans="1:2">
      <c r="A1062" s="20" t="s">
        <v>1246</v>
      </c>
      <c r="B1062">
        <v>3.75</v>
      </c>
    </row>
    <row r="1063" spans="1:2">
      <c r="A1063" s="20" t="s">
        <v>1247</v>
      </c>
      <c r="B1063">
        <v>2.75</v>
      </c>
    </row>
    <row r="1064" spans="1:2">
      <c r="A1064" s="20" t="s">
        <v>1248</v>
      </c>
      <c r="B1064">
        <v>2</v>
      </c>
    </row>
    <row r="1065" spans="1:2">
      <c r="A1065" s="20" t="s">
        <v>1249</v>
      </c>
      <c r="B1065">
        <v>3</v>
      </c>
    </row>
    <row r="1066" spans="1:2">
      <c r="A1066" s="20" t="s">
        <v>1250</v>
      </c>
      <c r="B1066">
        <v>2.3333333333333335</v>
      </c>
    </row>
    <row r="1067" spans="1:2">
      <c r="A1067" s="20" t="s">
        <v>1251</v>
      </c>
      <c r="B1067">
        <v>4</v>
      </c>
    </row>
    <row r="1068" spans="1:2">
      <c r="A1068" s="20" t="s">
        <v>1252</v>
      </c>
      <c r="B1068">
        <v>2.5</v>
      </c>
    </row>
    <row r="1069" spans="1:2">
      <c r="A1069" s="20" t="s">
        <v>1253</v>
      </c>
      <c r="B1069">
        <v>3.25</v>
      </c>
    </row>
    <row r="1070" spans="1:2">
      <c r="A1070" s="20" t="s">
        <v>1254</v>
      </c>
      <c r="B1070">
        <v>3.5</v>
      </c>
    </row>
    <row r="1071" spans="1:2">
      <c r="A1071" s="20" t="s">
        <v>1255</v>
      </c>
      <c r="B1071">
        <v>2</v>
      </c>
    </row>
    <row r="1072" spans="1:2">
      <c r="A1072" s="20" t="s">
        <v>1256</v>
      </c>
      <c r="B1072">
        <v>3</v>
      </c>
    </row>
    <row r="1073" spans="1:2">
      <c r="A1073" s="20" t="s">
        <v>1257</v>
      </c>
      <c r="B1073">
        <v>3.5</v>
      </c>
    </row>
    <row r="1074" spans="1:2">
      <c r="A1074" s="20" t="s">
        <v>1258</v>
      </c>
      <c r="B1074">
        <v>3</v>
      </c>
    </row>
    <row r="1075" spans="1:2">
      <c r="A1075" s="20" t="s">
        <v>1259</v>
      </c>
      <c r="B1075">
        <v>5</v>
      </c>
    </row>
    <row r="1076" spans="1:2">
      <c r="A1076" s="20" t="s">
        <v>1260</v>
      </c>
      <c r="B1076">
        <v>3</v>
      </c>
    </row>
    <row r="1077" spans="1:2">
      <c r="A1077" s="20" t="s">
        <v>1261</v>
      </c>
      <c r="B1077">
        <v>2.6666666666666665</v>
      </c>
    </row>
    <row r="1078" spans="1:2">
      <c r="A1078" s="20" t="s">
        <v>1262</v>
      </c>
      <c r="B1078">
        <v>3.25</v>
      </c>
    </row>
    <row r="1079" spans="1:2">
      <c r="A1079" s="20" t="s">
        <v>1263</v>
      </c>
      <c r="B1079">
        <v>4</v>
      </c>
    </row>
    <row r="1080" spans="1:2">
      <c r="A1080" s="20" t="s">
        <v>1264</v>
      </c>
      <c r="B1080">
        <v>3.5</v>
      </c>
    </row>
    <row r="1081" spans="1:2">
      <c r="A1081" s="20" t="s">
        <v>1265</v>
      </c>
      <c r="B1081">
        <v>3.75</v>
      </c>
    </row>
    <row r="1082" spans="1:2">
      <c r="A1082" s="20" t="s">
        <v>1266</v>
      </c>
      <c r="B1082">
        <v>2.5</v>
      </c>
    </row>
    <row r="1083" spans="1:2">
      <c r="A1083" s="20" t="s">
        <v>1267</v>
      </c>
      <c r="B1083">
        <v>3.75</v>
      </c>
    </row>
    <row r="1084" spans="1:2">
      <c r="A1084" s="20" t="s">
        <v>1268</v>
      </c>
      <c r="B1084">
        <v>4</v>
      </c>
    </row>
    <row r="1085" spans="1:2">
      <c r="A1085" s="20" t="s">
        <v>1269</v>
      </c>
      <c r="B1085">
        <v>4</v>
      </c>
    </row>
    <row r="1086" spans="1:2">
      <c r="A1086" s="20" t="s">
        <v>1270</v>
      </c>
      <c r="B1086">
        <v>4</v>
      </c>
    </row>
    <row r="1087" spans="1:2">
      <c r="A1087" s="20" t="s">
        <v>1271</v>
      </c>
      <c r="B1087">
        <v>3</v>
      </c>
    </row>
    <row r="1088" spans="1:2">
      <c r="A1088" s="20" t="s">
        <v>1272</v>
      </c>
      <c r="B1088">
        <v>3</v>
      </c>
    </row>
    <row r="1089" spans="1:2">
      <c r="A1089" s="20" t="s">
        <v>1273</v>
      </c>
      <c r="B1089">
        <v>3.3333333333333335</v>
      </c>
    </row>
    <row r="1090" spans="1:2">
      <c r="A1090" s="20" t="s">
        <v>1274</v>
      </c>
      <c r="B1090">
        <v>3.25</v>
      </c>
    </row>
    <row r="1091" spans="1:2">
      <c r="A1091" s="20" t="s">
        <v>1275</v>
      </c>
      <c r="B1091">
        <v>3</v>
      </c>
    </row>
    <row r="1092" spans="1:2">
      <c r="A1092" s="20" t="s">
        <v>1276</v>
      </c>
      <c r="B1092">
        <v>3</v>
      </c>
    </row>
    <row r="1093" spans="1:2">
      <c r="A1093" s="20" t="s">
        <v>1277</v>
      </c>
      <c r="B1093">
        <v>2</v>
      </c>
    </row>
    <row r="1094" spans="1:2">
      <c r="A1094" s="20" t="s">
        <v>1278</v>
      </c>
      <c r="B1094">
        <v>4</v>
      </c>
    </row>
    <row r="1095" spans="1:2">
      <c r="A1095" s="20" t="s">
        <v>1279</v>
      </c>
      <c r="B1095">
        <v>4</v>
      </c>
    </row>
    <row r="1096" spans="1:2">
      <c r="A1096" s="20" t="s">
        <v>1280</v>
      </c>
      <c r="B1096">
        <v>3.25</v>
      </c>
    </row>
    <row r="1097" spans="1:2">
      <c r="A1097" s="20" t="s">
        <v>1281</v>
      </c>
      <c r="B1097">
        <v>3.25</v>
      </c>
    </row>
    <row r="1098" spans="1:2">
      <c r="A1098" s="20" t="s">
        <v>1282</v>
      </c>
      <c r="B1098">
        <v>3.75</v>
      </c>
    </row>
    <row r="1099" spans="1:2">
      <c r="A1099" s="20" t="s">
        <v>1283</v>
      </c>
      <c r="B1099">
        <v>3.5</v>
      </c>
    </row>
    <row r="1100" spans="1:2">
      <c r="A1100" s="20" t="s">
        <v>1284</v>
      </c>
      <c r="B1100">
        <v>4.5</v>
      </c>
    </row>
    <row r="1101" spans="1:2">
      <c r="A1101" s="20" t="s">
        <v>1285</v>
      </c>
      <c r="B1101">
        <v>2.5</v>
      </c>
    </row>
    <row r="1102" spans="1:2">
      <c r="A1102" s="20" t="s">
        <v>1286</v>
      </c>
      <c r="B1102">
        <v>5</v>
      </c>
    </row>
    <row r="1103" spans="1:2">
      <c r="A1103" s="20" t="s">
        <v>1287</v>
      </c>
      <c r="B1103">
        <v>3</v>
      </c>
    </row>
    <row r="1104" spans="1:2">
      <c r="A1104" s="20" t="s">
        <v>1288</v>
      </c>
      <c r="B1104">
        <v>2</v>
      </c>
    </row>
    <row r="1105" spans="1:2">
      <c r="A1105" s="20" t="s">
        <v>1289</v>
      </c>
      <c r="B1105">
        <v>3</v>
      </c>
    </row>
    <row r="1106" spans="1:2">
      <c r="A1106" s="20" t="s">
        <v>1290</v>
      </c>
      <c r="B1106">
        <v>4</v>
      </c>
    </row>
    <row r="1107" spans="1:2">
      <c r="A1107" s="20" t="s">
        <v>1291</v>
      </c>
      <c r="B1107">
        <v>3.3333333333333335</v>
      </c>
    </row>
    <row r="1108" spans="1:2">
      <c r="A1108" s="20" t="s">
        <v>1292</v>
      </c>
      <c r="B1108">
        <v>4</v>
      </c>
    </row>
    <row r="1109" spans="1:2">
      <c r="A1109" s="20" t="s">
        <v>1293</v>
      </c>
      <c r="B1109">
        <v>4</v>
      </c>
    </row>
    <row r="1110" spans="1:2">
      <c r="A1110" s="20" t="s">
        <v>1294</v>
      </c>
      <c r="B1110">
        <v>3</v>
      </c>
    </row>
    <row r="1111" spans="1:2">
      <c r="A1111" s="20" t="s">
        <v>1295</v>
      </c>
      <c r="B1111">
        <v>3.5</v>
      </c>
    </row>
    <row r="1112" spans="1:2">
      <c r="A1112" s="20" t="s">
        <v>1296</v>
      </c>
      <c r="B1112">
        <v>4</v>
      </c>
    </row>
    <row r="1113" spans="1:2">
      <c r="A1113" s="20" t="s">
        <v>1297</v>
      </c>
      <c r="B1113">
        <v>3.75</v>
      </c>
    </row>
    <row r="1114" spans="1:2">
      <c r="A1114" s="20" t="s">
        <v>1298</v>
      </c>
      <c r="B1114">
        <v>3</v>
      </c>
    </row>
    <row r="1115" spans="1:2">
      <c r="A1115" s="20" t="s">
        <v>1299</v>
      </c>
      <c r="B1115">
        <v>3.75</v>
      </c>
    </row>
    <row r="1116" spans="1:2">
      <c r="A1116" s="20" t="s">
        <v>1300</v>
      </c>
      <c r="B1116">
        <v>4</v>
      </c>
    </row>
    <row r="1117" spans="1:2">
      <c r="A1117" s="20" t="s">
        <v>1301</v>
      </c>
      <c r="B1117">
        <v>4</v>
      </c>
    </row>
    <row r="1118" spans="1:2">
      <c r="A1118" s="20" t="s">
        <v>1302</v>
      </c>
      <c r="B1118">
        <v>4</v>
      </c>
    </row>
    <row r="1119" spans="1:2">
      <c r="A1119" s="20" t="s">
        <v>1303</v>
      </c>
      <c r="B1119">
        <v>3.5</v>
      </c>
    </row>
    <row r="1120" spans="1:2">
      <c r="A1120" s="20" t="s">
        <v>1304</v>
      </c>
      <c r="B1120">
        <v>3</v>
      </c>
    </row>
    <row r="1121" spans="1:2">
      <c r="A1121" s="20" t="s">
        <v>1305</v>
      </c>
      <c r="B1121">
        <v>4</v>
      </c>
    </row>
    <row r="1122" spans="1:2">
      <c r="A1122" s="20" t="s">
        <v>1306</v>
      </c>
      <c r="B1122">
        <v>4</v>
      </c>
    </row>
    <row r="1123" spans="1:2">
      <c r="A1123" s="20" t="s">
        <v>1307</v>
      </c>
      <c r="B1123">
        <v>3.5</v>
      </c>
    </row>
    <row r="1124" spans="1:2">
      <c r="A1124" s="20" t="s">
        <v>1308</v>
      </c>
      <c r="B1124">
        <v>3</v>
      </c>
    </row>
    <row r="1125" spans="1:2">
      <c r="A1125" s="20" t="s">
        <v>1309</v>
      </c>
      <c r="B1125">
        <v>4</v>
      </c>
    </row>
    <row r="1126" spans="1:2">
      <c r="A1126" s="20" t="s">
        <v>1310</v>
      </c>
      <c r="B1126">
        <v>3.5</v>
      </c>
    </row>
    <row r="1127" spans="1:2">
      <c r="A1127" s="20" t="s">
        <v>1311</v>
      </c>
      <c r="B1127">
        <v>3</v>
      </c>
    </row>
    <row r="1128" spans="1:2">
      <c r="A1128" s="20" t="s">
        <v>1312</v>
      </c>
      <c r="B1128">
        <v>3.5</v>
      </c>
    </row>
    <row r="1129" spans="1:2">
      <c r="A1129" s="20" t="s">
        <v>1313</v>
      </c>
      <c r="B1129">
        <v>3</v>
      </c>
    </row>
    <row r="1130" spans="1:2">
      <c r="A1130" s="20" t="s">
        <v>1314</v>
      </c>
      <c r="B1130">
        <v>3</v>
      </c>
    </row>
    <row r="1131" spans="1:2">
      <c r="A1131" s="20" t="s">
        <v>1315</v>
      </c>
      <c r="B1131">
        <v>3.5</v>
      </c>
    </row>
    <row r="1132" spans="1:2">
      <c r="A1132" s="20" t="s">
        <v>1316</v>
      </c>
      <c r="B1132">
        <v>2.6666666666666665</v>
      </c>
    </row>
    <row r="1133" spans="1:2">
      <c r="A1133" s="20" t="s">
        <v>1317</v>
      </c>
      <c r="B1133">
        <v>3.75</v>
      </c>
    </row>
    <row r="1134" spans="1:2">
      <c r="A1134" s="20" t="s">
        <v>1318</v>
      </c>
      <c r="B1134">
        <v>4.333333333333333</v>
      </c>
    </row>
    <row r="1135" spans="1:2">
      <c r="A1135" s="20" t="s">
        <v>1319</v>
      </c>
      <c r="B1135">
        <v>3</v>
      </c>
    </row>
    <row r="1136" spans="1:2">
      <c r="A1136" s="20" t="s">
        <v>1320</v>
      </c>
      <c r="B1136">
        <v>4.5</v>
      </c>
    </row>
    <row r="1137" spans="1:2">
      <c r="A1137" s="20" t="s">
        <v>1321</v>
      </c>
      <c r="B1137">
        <v>3.3333333333333335</v>
      </c>
    </row>
    <row r="1138" spans="1:2">
      <c r="A1138" s="20" t="s">
        <v>1322</v>
      </c>
      <c r="B1138">
        <v>5</v>
      </c>
    </row>
    <row r="1139" spans="1:2">
      <c r="A1139" s="20" t="s">
        <v>1323</v>
      </c>
      <c r="B1139">
        <v>3</v>
      </c>
    </row>
    <row r="1140" spans="1:2">
      <c r="A1140" s="20" t="s">
        <v>1324</v>
      </c>
      <c r="B1140">
        <v>3.6666666666666665</v>
      </c>
    </row>
    <row r="1141" spans="1:2">
      <c r="A1141" s="20" t="s">
        <v>1325</v>
      </c>
      <c r="B1141">
        <v>4</v>
      </c>
    </row>
    <row r="1142" spans="1:2">
      <c r="A1142" s="20" t="s">
        <v>1326</v>
      </c>
      <c r="B1142">
        <v>3</v>
      </c>
    </row>
    <row r="1143" spans="1:2">
      <c r="A1143" s="20" t="s">
        <v>1327</v>
      </c>
      <c r="B1143">
        <v>4</v>
      </c>
    </row>
    <row r="1144" spans="1:2">
      <c r="A1144" s="20" t="s">
        <v>1328</v>
      </c>
      <c r="B1144">
        <v>3</v>
      </c>
    </row>
    <row r="1145" spans="1:2">
      <c r="A1145" s="20" t="s">
        <v>1329</v>
      </c>
      <c r="B1145">
        <v>2</v>
      </c>
    </row>
    <row r="1146" spans="1:2">
      <c r="A1146" s="20" t="s">
        <v>1330</v>
      </c>
      <c r="B1146">
        <v>3.6666666666666665</v>
      </c>
    </row>
    <row r="1147" spans="1:2">
      <c r="A1147" s="20" t="s">
        <v>1331</v>
      </c>
      <c r="B1147">
        <v>5</v>
      </c>
    </row>
    <row r="1148" spans="1:2">
      <c r="A1148" s="20" t="s">
        <v>1332</v>
      </c>
      <c r="B1148">
        <v>3</v>
      </c>
    </row>
    <row r="1149" spans="1:2">
      <c r="A1149" s="20" t="s">
        <v>1333</v>
      </c>
      <c r="B1149">
        <v>3</v>
      </c>
    </row>
    <row r="1150" spans="1:2">
      <c r="A1150" s="20" t="s">
        <v>1334</v>
      </c>
      <c r="B1150">
        <v>3</v>
      </c>
    </row>
    <row r="1151" spans="1:2">
      <c r="A1151" s="20" t="s">
        <v>1335</v>
      </c>
      <c r="B1151">
        <v>3</v>
      </c>
    </row>
    <row r="1152" spans="1:2">
      <c r="A1152" s="20" t="s">
        <v>1336</v>
      </c>
      <c r="B1152">
        <v>3</v>
      </c>
    </row>
    <row r="1153" spans="1:2">
      <c r="A1153" s="20" t="s">
        <v>1337</v>
      </c>
      <c r="B1153">
        <v>4</v>
      </c>
    </row>
    <row r="1154" spans="1:2">
      <c r="A1154" s="20" t="s">
        <v>1338</v>
      </c>
      <c r="B1154">
        <v>3.3333333333333335</v>
      </c>
    </row>
    <row r="1155" spans="1:2">
      <c r="A1155" s="20" t="s">
        <v>1339</v>
      </c>
      <c r="B1155">
        <v>4</v>
      </c>
    </row>
    <row r="1156" spans="1:2">
      <c r="A1156" s="20" t="s">
        <v>1340</v>
      </c>
      <c r="B1156">
        <v>3</v>
      </c>
    </row>
    <row r="1157" spans="1:2">
      <c r="A1157" s="20" t="s">
        <v>1341</v>
      </c>
      <c r="B1157">
        <v>3</v>
      </c>
    </row>
    <row r="1158" spans="1:2">
      <c r="A1158" s="20" t="s">
        <v>1342</v>
      </c>
      <c r="B1158">
        <v>3.3333333333333335</v>
      </c>
    </row>
    <row r="1159" spans="1:2">
      <c r="A1159" s="20" t="s">
        <v>1343</v>
      </c>
      <c r="B1159">
        <v>3.5</v>
      </c>
    </row>
    <row r="1160" spans="1:2">
      <c r="A1160" s="20" t="s">
        <v>1344</v>
      </c>
      <c r="B1160">
        <v>3</v>
      </c>
    </row>
    <row r="1161" spans="1:2">
      <c r="A1161" s="20" t="s">
        <v>1345</v>
      </c>
      <c r="B1161">
        <v>2.6666666666666665</v>
      </c>
    </row>
    <row r="1162" spans="1:2">
      <c r="A1162" s="20" t="s">
        <v>1346</v>
      </c>
      <c r="B1162">
        <v>3.5</v>
      </c>
    </row>
    <row r="1163" spans="1:2">
      <c r="A1163" s="20" t="s">
        <v>1347</v>
      </c>
      <c r="B1163">
        <v>4.333333333333333</v>
      </c>
    </row>
    <row r="1164" spans="1:2">
      <c r="A1164" s="20" t="s">
        <v>1348</v>
      </c>
      <c r="B1164">
        <v>3</v>
      </c>
    </row>
    <row r="1165" spans="1:2">
      <c r="A1165" s="20" t="s">
        <v>1349</v>
      </c>
      <c r="B1165">
        <v>4</v>
      </c>
    </row>
    <row r="1166" spans="1:2">
      <c r="A1166" s="20" t="s">
        <v>1350</v>
      </c>
      <c r="B1166">
        <v>2.5</v>
      </c>
    </row>
    <row r="1167" spans="1:2">
      <c r="A1167" s="20" t="s">
        <v>1351</v>
      </c>
      <c r="B1167">
        <v>3.5</v>
      </c>
    </row>
    <row r="1168" spans="1:2">
      <c r="A1168" s="20" t="s">
        <v>1352</v>
      </c>
      <c r="B1168">
        <v>4</v>
      </c>
    </row>
    <row r="1169" spans="1:2">
      <c r="A1169" s="20" t="s">
        <v>1353</v>
      </c>
      <c r="B1169">
        <v>4</v>
      </c>
    </row>
    <row r="1170" spans="1:2">
      <c r="A1170" s="20" t="s">
        <v>1354</v>
      </c>
      <c r="B1170">
        <v>5</v>
      </c>
    </row>
    <row r="1171" spans="1:2">
      <c r="A1171" s="20" t="s">
        <v>1355</v>
      </c>
      <c r="B1171">
        <v>3</v>
      </c>
    </row>
    <row r="1172" spans="1:2">
      <c r="A1172" s="20" t="s">
        <v>1356</v>
      </c>
      <c r="B1172">
        <v>4</v>
      </c>
    </row>
    <row r="1173" spans="1:2">
      <c r="A1173" s="20" t="s">
        <v>1357</v>
      </c>
      <c r="B1173">
        <v>3.3333333333333335</v>
      </c>
    </row>
    <row r="1174" spans="1:2">
      <c r="A1174" s="20" t="s">
        <v>1358</v>
      </c>
      <c r="B1174">
        <v>4.333333333333333</v>
      </c>
    </row>
    <row r="1175" spans="1:2">
      <c r="A1175" s="20" t="s">
        <v>1359</v>
      </c>
      <c r="B1175">
        <v>4.5</v>
      </c>
    </row>
    <row r="1176" spans="1:2">
      <c r="A1176" s="20" t="s">
        <v>1360</v>
      </c>
      <c r="B1176">
        <v>2.5</v>
      </c>
    </row>
    <row r="1177" spans="1:2">
      <c r="A1177" s="20" t="s">
        <v>1361</v>
      </c>
      <c r="B1177">
        <v>4</v>
      </c>
    </row>
    <row r="1178" spans="1:2">
      <c r="A1178" s="20" t="s">
        <v>1362</v>
      </c>
      <c r="B1178">
        <v>3</v>
      </c>
    </row>
    <row r="1179" spans="1:2">
      <c r="A1179" s="20" t="s">
        <v>1363</v>
      </c>
      <c r="B1179">
        <v>3.75</v>
      </c>
    </row>
    <row r="1180" spans="1:2">
      <c r="A1180" s="20" t="s">
        <v>1364</v>
      </c>
      <c r="B1180">
        <v>3</v>
      </c>
    </row>
    <row r="1181" spans="1:2">
      <c r="A1181" s="20" t="s">
        <v>1365</v>
      </c>
      <c r="B1181">
        <v>2.5</v>
      </c>
    </row>
    <row r="1182" spans="1:2">
      <c r="A1182" s="20" t="s">
        <v>1366</v>
      </c>
      <c r="B1182">
        <v>4</v>
      </c>
    </row>
    <row r="1183" spans="1:2">
      <c r="A1183" s="20" t="s">
        <v>1367</v>
      </c>
      <c r="B1183">
        <v>2.75</v>
      </c>
    </row>
    <row r="1184" spans="1:2">
      <c r="A1184" s="20" t="s">
        <v>1368</v>
      </c>
      <c r="B1184">
        <v>3.5</v>
      </c>
    </row>
    <row r="1185" spans="1:2">
      <c r="A1185" s="20" t="s">
        <v>1369</v>
      </c>
      <c r="B1185">
        <v>4.333333333333333</v>
      </c>
    </row>
    <row r="1186" spans="1:2">
      <c r="A1186" s="20" t="s">
        <v>1370</v>
      </c>
      <c r="B1186">
        <v>3</v>
      </c>
    </row>
    <row r="1187" spans="1:2">
      <c r="A1187" s="20" t="s">
        <v>1371</v>
      </c>
      <c r="B1187">
        <v>4</v>
      </c>
    </row>
    <row r="1188" spans="1:2">
      <c r="A1188" s="20" t="s">
        <v>1372</v>
      </c>
      <c r="B1188">
        <v>4</v>
      </c>
    </row>
    <row r="1189" spans="1:2">
      <c r="A1189" s="20" t="s">
        <v>1373</v>
      </c>
      <c r="B1189">
        <v>3</v>
      </c>
    </row>
    <row r="1190" spans="1:2">
      <c r="A1190" s="20" t="s">
        <v>1374</v>
      </c>
      <c r="B1190">
        <v>3</v>
      </c>
    </row>
    <row r="1191" spans="1:2">
      <c r="A1191" s="20" t="s">
        <v>1375</v>
      </c>
      <c r="B1191">
        <v>2</v>
      </c>
    </row>
    <row r="1192" spans="1:2">
      <c r="A1192" s="20" t="s">
        <v>1376</v>
      </c>
      <c r="B1192">
        <v>4</v>
      </c>
    </row>
    <row r="1193" spans="1:2">
      <c r="A1193" s="20" t="s">
        <v>1377</v>
      </c>
      <c r="B1193">
        <v>3.25</v>
      </c>
    </row>
    <row r="1194" spans="1:2">
      <c r="A1194" s="20" t="s">
        <v>1378</v>
      </c>
      <c r="B1194">
        <v>3.3333333333333335</v>
      </c>
    </row>
    <row r="1195" spans="1:2">
      <c r="A1195" s="20" t="s">
        <v>1379</v>
      </c>
      <c r="B1195">
        <v>3.5</v>
      </c>
    </row>
    <row r="1196" spans="1:2">
      <c r="A1196" s="20" t="s">
        <v>1380</v>
      </c>
      <c r="B1196">
        <v>5</v>
      </c>
    </row>
    <row r="1197" spans="1:2">
      <c r="A1197" s="20" t="s">
        <v>1381</v>
      </c>
      <c r="B1197">
        <v>4</v>
      </c>
    </row>
    <row r="1198" spans="1:2">
      <c r="A1198" s="20" t="s">
        <v>1382</v>
      </c>
      <c r="B1198">
        <v>3</v>
      </c>
    </row>
    <row r="1199" spans="1:2">
      <c r="A1199" s="20" t="s">
        <v>1383</v>
      </c>
      <c r="B1199">
        <v>3</v>
      </c>
    </row>
    <row r="1200" spans="1:2">
      <c r="A1200" s="20" t="s">
        <v>1384</v>
      </c>
      <c r="B1200">
        <v>3</v>
      </c>
    </row>
    <row r="1201" spans="1:2">
      <c r="A1201" s="20" t="s">
        <v>1385</v>
      </c>
      <c r="B1201">
        <v>3.5</v>
      </c>
    </row>
    <row r="1202" spans="1:2">
      <c r="A1202" s="20" t="s">
        <v>1386</v>
      </c>
      <c r="B1202">
        <v>3</v>
      </c>
    </row>
    <row r="1203" spans="1:2">
      <c r="A1203" s="20" t="s">
        <v>1387</v>
      </c>
      <c r="B1203">
        <v>3</v>
      </c>
    </row>
    <row r="1204" spans="1:2">
      <c r="A1204" s="20" t="s">
        <v>1388</v>
      </c>
      <c r="B1204">
        <v>3.75</v>
      </c>
    </row>
    <row r="1205" spans="1:2">
      <c r="A1205" s="20" t="s">
        <v>1389</v>
      </c>
      <c r="B1205">
        <v>3.75</v>
      </c>
    </row>
    <row r="1206" spans="1:2">
      <c r="A1206" s="20" t="s">
        <v>1390</v>
      </c>
      <c r="B1206">
        <v>3.3333333333333335</v>
      </c>
    </row>
    <row r="1207" spans="1:2">
      <c r="A1207" s="20" t="s">
        <v>1391</v>
      </c>
      <c r="B1207">
        <v>4.333333333333333</v>
      </c>
    </row>
    <row r="1208" spans="1:2">
      <c r="A1208" s="20" t="s">
        <v>1392</v>
      </c>
      <c r="B1208">
        <v>4.333333333333333</v>
      </c>
    </row>
    <row r="1209" spans="1:2">
      <c r="A1209" s="20" t="s">
        <v>1393</v>
      </c>
      <c r="B1209">
        <v>4.666666666666667</v>
      </c>
    </row>
    <row r="1210" spans="1:2">
      <c r="A1210" s="20" t="s">
        <v>1394</v>
      </c>
      <c r="B1210">
        <v>3.5</v>
      </c>
    </row>
    <row r="1211" spans="1:2">
      <c r="A1211" s="20" t="s">
        <v>1395</v>
      </c>
      <c r="B1211">
        <v>5</v>
      </c>
    </row>
    <row r="1212" spans="1:2">
      <c r="A1212" s="20" t="s">
        <v>1396</v>
      </c>
      <c r="B1212">
        <v>4</v>
      </c>
    </row>
    <row r="1213" spans="1:2">
      <c r="A1213" s="20" t="s">
        <v>1397</v>
      </c>
      <c r="B1213">
        <v>3</v>
      </c>
    </row>
    <row r="1214" spans="1:2">
      <c r="A1214" s="20" t="s">
        <v>1398</v>
      </c>
      <c r="B1214">
        <v>3.6666666666666665</v>
      </c>
    </row>
    <row r="1215" spans="1:2">
      <c r="A1215" s="20" t="s">
        <v>1399</v>
      </c>
      <c r="B1215">
        <v>3</v>
      </c>
    </row>
    <row r="1216" spans="1:2">
      <c r="A1216" s="20" t="s">
        <v>1400</v>
      </c>
      <c r="B1216">
        <v>2</v>
      </c>
    </row>
    <row r="1217" spans="1:2">
      <c r="A1217" s="20" t="s">
        <v>1401</v>
      </c>
      <c r="B1217">
        <v>3.25</v>
      </c>
    </row>
    <row r="1218" spans="1:2">
      <c r="A1218" s="20" t="s">
        <v>1402</v>
      </c>
      <c r="B1218">
        <v>4.5</v>
      </c>
    </row>
    <row r="1219" spans="1:2">
      <c r="A1219" s="20" t="s">
        <v>1403</v>
      </c>
      <c r="B1219">
        <v>4</v>
      </c>
    </row>
    <row r="1220" spans="1:2">
      <c r="A1220" s="20" t="s">
        <v>1404</v>
      </c>
      <c r="B1220">
        <v>5</v>
      </c>
    </row>
    <row r="1221" spans="1:2">
      <c r="A1221" s="20" t="s">
        <v>1405</v>
      </c>
      <c r="B1221">
        <v>3</v>
      </c>
    </row>
    <row r="1222" spans="1:2">
      <c r="A1222" s="20" t="s">
        <v>1406</v>
      </c>
      <c r="B1222">
        <v>3.5</v>
      </c>
    </row>
    <row r="1223" spans="1:2">
      <c r="A1223" s="20" t="s">
        <v>1407</v>
      </c>
      <c r="B1223">
        <v>3.25</v>
      </c>
    </row>
    <row r="1224" spans="1:2">
      <c r="A1224" s="20" t="s">
        <v>1408</v>
      </c>
      <c r="B1224">
        <v>3</v>
      </c>
    </row>
    <row r="1225" spans="1:2">
      <c r="A1225" s="20" t="s">
        <v>1409</v>
      </c>
      <c r="B1225">
        <v>4</v>
      </c>
    </row>
    <row r="1226" spans="1:2">
      <c r="A1226" s="20" t="s">
        <v>1410</v>
      </c>
      <c r="B1226">
        <v>3.3333333333333335</v>
      </c>
    </row>
    <row r="1227" spans="1:2">
      <c r="A1227" s="20" t="s">
        <v>1411</v>
      </c>
      <c r="B1227">
        <v>3.75</v>
      </c>
    </row>
    <row r="1228" spans="1:2">
      <c r="A1228" s="20" t="s">
        <v>1412</v>
      </c>
      <c r="B1228">
        <v>3</v>
      </c>
    </row>
    <row r="1229" spans="1:2">
      <c r="A1229" s="20" t="s">
        <v>1413</v>
      </c>
      <c r="B1229">
        <v>4</v>
      </c>
    </row>
    <row r="1230" spans="1:2">
      <c r="A1230" s="20" t="s">
        <v>1414</v>
      </c>
      <c r="B1230">
        <v>3</v>
      </c>
    </row>
    <row r="1231" spans="1:2">
      <c r="A1231" s="20" t="s">
        <v>1415</v>
      </c>
      <c r="B1231">
        <v>3</v>
      </c>
    </row>
    <row r="1232" spans="1:2">
      <c r="A1232" s="20" t="s">
        <v>1416</v>
      </c>
      <c r="B1232">
        <v>4</v>
      </c>
    </row>
    <row r="1233" spans="1:2">
      <c r="A1233" s="20" t="s">
        <v>1417</v>
      </c>
      <c r="B1233">
        <v>4</v>
      </c>
    </row>
    <row r="1234" spans="1:2">
      <c r="A1234" s="20" t="s">
        <v>1418</v>
      </c>
      <c r="B1234">
        <v>3.3333333333333335</v>
      </c>
    </row>
    <row r="1235" spans="1:2">
      <c r="A1235" s="20" t="s">
        <v>1419</v>
      </c>
      <c r="B1235">
        <v>4</v>
      </c>
    </row>
    <row r="1236" spans="1:2">
      <c r="A1236" s="20" t="s">
        <v>1420</v>
      </c>
      <c r="B1236">
        <v>3.6666666666666665</v>
      </c>
    </row>
    <row r="1237" spans="1:2">
      <c r="A1237" s="20" t="s">
        <v>1421</v>
      </c>
      <c r="B1237">
        <v>3</v>
      </c>
    </row>
    <row r="1238" spans="1:2">
      <c r="A1238" s="20" t="s">
        <v>1422</v>
      </c>
      <c r="B1238">
        <v>3</v>
      </c>
    </row>
    <row r="1239" spans="1:2">
      <c r="A1239" s="20" t="s">
        <v>1423</v>
      </c>
      <c r="B1239">
        <v>3.75</v>
      </c>
    </row>
    <row r="1240" spans="1:2">
      <c r="A1240" s="20" t="s">
        <v>1424</v>
      </c>
      <c r="B1240">
        <v>3.25</v>
      </c>
    </row>
    <row r="1241" spans="1:2">
      <c r="A1241" s="20" t="s">
        <v>1425</v>
      </c>
      <c r="B1241">
        <v>3</v>
      </c>
    </row>
    <row r="1242" spans="1:2">
      <c r="A1242" s="20" t="s">
        <v>1426</v>
      </c>
      <c r="B1242">
        <v>2.5</v>
      </c>
    </row>
    <row r="1243" spans="1:2">
      <c r="A1243" s="20" t="s">
        <v>1427</v>
      </c>
      <c r="B1243">
        <v>3</v>
      </c>
    </row>
    <row r="1244" spans="1:2">
      <c r="A1244" s="20" t="s">
        <v>1428</v>
      </c>
      <c r="B1244">
        <v>4</v>
      </c>
    </row>
    <row r="1245" spans="1:2">
      <c r="A1245" s="20" t="s">
        <v>1429</v>
      </c>
      <c r="B1245">
        <v>3.75</v>
      </c>
    </row>
    <row r="1246" spans="1:2">
      <c r="A1246" s="20" t="s">
        <v>1430</v>
      </c>
      <c r="B1246">
        <v>3</v>
      </c>
    </row>
    <row r="1247" spans="1:2">
      <c r="A1247" s="20" t="s">
        <v>1431</v>
      </c>
      <c r="B1247">
        <v>3</v>
      </c>
    </row>
    <row r="1248" spans="1:2">
      <c r="A1248" s="20" t="s">
        <v>1432</v>
      </c>
      <c r="B1248">
        <v>4.666666666666667</v>
      </c>
    </row>
    <row r="1249" spans="1:2">
      <c r="A1249" s="20" t="s">
        <v>1433</v>
      </c>
      <c r="B1249">
        <v>3.25</v>
      </c>
    </row>
    <row r="1250" spans="1:2">
      <c r="A1250" s="20" t="s">
        <v>1434</v>
      </c>
      <c r="B1250">
        <v>3.75</v>
      </c>
    </row>
    <row r="1251" spans="1:2">
      <c r="A1251" s="20" t="s">
        <v>1435</v>
      </c>
      <c r="B1251">
        <v>3</v>
      </c>
    </row>
    <row r="1252" spans="1:2">
      <c r="A1252" s="20" t="s">
        <v>1436</v>
      </c>
      <c r="B1252">
        <v>4</v>
      </c>
    </row>
    <row r="1253" spans="1:2">
      <c r="A1253" s="20" t="s">
        <v>1437</v>
      </c>
      <c r="B1253">
        <v>3</v>
      </c>
    </row>
    <row r="1254" spans="1:2">
      <c r="A1254" s="20" t="s">
        <v>1438</v>
      </c>
      <c r="B1254">
        <v>3.3333333333333335</v>
      </c>
    </row>
    <row r="1255" spans="1:2">
      <c r="A1255" s="20" t="s">
        <v>1439</v>
      </c>
      <c r="B1255">
        <v>4</v>
      </c>
    </row>
    <row r="1256" spans="1:2">
      <c r="A1256" s="20" t="s">
        <v>1440</v>
      </c>
      <c r="B1256">
        <v>2</v>
      </c>
    </row>
    <row r="1257" spans="1:2">
      <c r="A1257" s="20" t="s">
        <v>1441</v>
      </c>
      <c r="B1257">
        <v>3</v>
      </c>
    </row>
    <row r="1258" spans="1:2">
      <c r="A1258" s="20" t="s">
        <v>1442</v>
      </c>
      <c r="B1258">
        <v>3.3333333333333335</v>
      </c>
    </row>
    <row r="1259" spans="1:2">
      <c r="A1259" s="20" t="s">
        <v>1443</v>
      </c>
      <c r="B1259">
        <v>3.25</v>
      </c>
    </row>
    <row r="1260" spans="1:2">
      <c r="A1260" s="20" t="s">
        <v>1444</v>
      </c>
      <c r="B1260">
        <v>4.333333333333333</v>
      </c>
    </row>
    <row r="1261" spans="1:2">
      <c r="A1261" s="20" t="s">
        <v>1445</v>
      </c>
      <c r="B1261">
        <v>4</v>
      </c>
    </row>
    <row r="1262" spans="1:2">
      <c r="A1262" s="20" t="s">
        <v>1446</v>
      </c>
      <c r="B1262">
        <v>4</v>
      </c>
    </row>
    <row r="1263" spans="1:2">
      <c r="A1263" s="20" t="s">
        <v>1447</v>
      </c>
      <c r="B1263">
        <v>3.5</v>
      </c>
    </row>
    <row r="1264" spans="1:2">
      <c r="A1264" s="20" t="s">
        <v>1448</v>
      </c>
      <c r="B1264">
        <v>3.25</v>
      </c>
    </row>
    <row r="1265" spans="1:2">
      <c r="A1265" s="20" t="s">
        <v>1449</v>
      </c>
      <c r="B1265">
        <v>3</v>
      </c>
    </row>
    <row r="1266" spans="1:2">
      <c r="A1266" s="20" t="s">
        <v>1450</v>
      </c>
      <c r="B1266">
        <v>4</v>
      </c>
    </row>
    <row r="1267" spans="1:2">
      <c r="A1267" s="20" t="s">
        <v>1451</v>
      </c>
      <c r="B1267">
        <v>3</v>
      </c>
    </row>
    <row r="1268" spans="1:2">
      <c r="A1268" s="20" t="s">
        <v>1452</v>
      </c>
      <c r="B1268">
        <v>4</v>
      </c>
    </row>
    <row r="1269" spans="1:2">
      <c r="A1269" s="20" t="s">
        <v>1453</v>
      </c>
      <c r="B1269">
        <v>3.25</v>
      </c>
    </row>
    <row r="1270" spans="1:2">
      <c r="A1270" s="20" t="s">
        <v>1454</v>
      </c>
      <c r="B1270">
        <v>3</v>
      </c>
    </row>
    <row r="1271" spans="1:2">
      <c r="A1271" s="20" t="s">
        <v>1455</v>
      </c>
      <c r="B1271">
        <v>2.75</v>
      </c>
    </row>
    <row r="1272" spans="1:2">
      <c r="A1272" s="20" t="s">
        <v>1456</v>
      </c>
      <c r="B1272">
        <v>4.5</v>
      </c>
    </row>
    <row r="1273" spans="1:2">
      <c r="A1273" s="20" t="s">
        <v>1457</v>
      </c>
      <c r="B1273">
        <v>3.5</v>
      </c>
    </row>
    <row r="1274" spans="1:2">
      <c r="A1274" s="20" t="s">
        <v>1458</v>
      </c>
      <c r="B1274">
        <v>3</v>
      </c>
    </row>
    <row r="1275" spans="1:2">
      <c r="A1275" s="20" t="s">
        <v>1459</v>
      </c>
      <c r="B1275">
        <v>4.5</v>
      </c>
    </row>
    <row r="1276" spans="1:2">
      <c r="A1276" s="20" t="s">
        <v>1460</v>
      </c>
      <c r="B1276">
        <v>3</v>
      </c>
    </row>
    <row r="1277" spans="1:2">
      <c r="A1277" s="20" t="s">
        <v>1461</v>
      </c>
      <c r="B1277">
        <v>4.333333333333333</v>
      </c>
    </row>
    <row r="1278" spans="1:2">
      <c r="A1278" s="20" t="s">
        <v>1462</v>
      </c>
      <c r="B1278">
        <v>3.5</v>
      </c>
    </row>
    <row r="1279" spans="1:2">
      <c r="A1279" s="20" t="s">
        <v>1463</v>
      </c>
      <c r="B1279">
        <v>4</v>
      </c>
    </row>
    <row r="1280" spans="1:2">
      <c r="A1280" s="20" t="s">
        <v>1464</v>
      </c>
      <c r="B1280">
        <v>3.5</v>
      </c>
    </row>
    <row r="1281" spans="1:2">
      <c r="A1281" s="20" t="s">
        <v>1465</v>
      </c>
      <c r="B1281">
        <v>4</v>
      </c>
    </row>
    <row r="1282" spans="1:2">
      <c r="A1282" s="20" t="s">
        <v>1466</v>
      </c>
      <c r="B1282">
        <v>3</v>
      </c>
    </row>
    <row r="1283" spans="1:2">
      <c r="A1283" s="20" t="s">
        <v>1467</v>
      </c>
      <c r="B1283">
        <v>3.5</v>
      </c>
    </row>
    <row r="1284" spans="1:2">
      <c r="A1284" s="20" t="s">
        <v>1468</v>
      </c>
      <c r="B1284">
        <v>4</v>
      </c>
    </row>
    <row r="1285" spans="1:2">
      <c r="A1285" s="20" t="s">
        <v>1469</v>
      </c>
      <c r="B1285">
        <v>3</v>
      </c>
    </row>
    <row r="1286" spans="1:2">
      <c r="A1286" s="20" t="s">
        <v>1470</v>
      </c>
      <c r="B1286">
        <v>4</v>
      </c>
    </row>
    <row r="1287" spans="1:2">
      <c r="A1287" s="20" t="s">
        <v>1471</v>
      </c>
      <c r="B1287">
        <v>4</v>
      </c>
    </row>
    <row r="1288" spans="1:2">
      <c r="A1288" s="20" t="s">
        <v>1472</v>
      </c>
      <c r="B1288">
        <v>3.5</v>
      </c>
    </row>
    <row r="1289" spans="1:2">
      <c r="A1289" s="20" t="s">
        <v>1473</v>
      </c>
      <c r="B1289">
        <v>3.5</v>
      </c>
    </row>
    <row r="1290" spans="1:2">
      <c r="A1290" s="20" t="s">
        <v>1474</v>
      </c>
      <c r="B1290">
        <v>4</v>
      </c>
    </row>
    <row r="1291" spans="1:2">
      <c r="A1291" s="20" t="s">
        <v>1475</v>
      </c>
      <c r="B1291">
        <v>4</v>
      </c>
    </row>
    <row r="1292" spans="1:2">
      <c r="A1292" s="20" t="s">
        <v>1476</v>
      </c>
      <c r="B1292">
        <v>3</v>
      </c>
    </row>
    <row r="1293" spans="1:2">
      <c r="A1293" s="20" t="s">
        <v>1477</v>
      </c>
      <c r="B1293">
        <v>2</v>
      </c>
    </row>
    <row r="1294" spans="1:2">
      <c r="A1294" s="20" t="s">
        <v>1478</v>
      </c>
      <c r="B1294">
        <v>3.6666666666666665</v>
      </c>
    </row>
    <row r="1295" spans="1:2">
      <c r="A1295" s="20" t="s">
        <v>1479</v>
      </c>
      <c r="B1295">
        <v>3</v>
      </c>
    </row>
    <row r="1296" spans="1:2">
      <c r="A1296" s="20" t="s">
        <v>1480</v>
      </c>
      <c r="B1296">
        <v>3.6666666666666665</v>
      </c>
    </row>
    <row r="1297" spans="1:2">
      <c r="A1297" s="20" t="s">
        <v>1481</v>
      </c>
      <c r="B1297">
        <v>3</v>
      </c>
    </row>
    <row r="1298" spans="1:2">
      <c r="A1298" s="20" t="s">
        <v>1482</v>
      </c>
      <c r="B1298">
        <v>2.5</v>
      </c>
    </row>
    <row r="1299" spans="1:2">
      <c r="A1299" s="20" t="s">
        <v>1483</v>
      </c>
      <c r="B1299">
        <v>3.5</v>
      </c>
    </row>
    <row r="1300" spans="1:2">
      <c r="A1300" s="20" t="s">
        <v>1484</v>
      </c>
      <c r="B1300">
        <v>3.75</v>
      </c>
    </row>
    <row r="1301" spans="1:2">
      <c r="A1301" s="20" t="s">
        <v>1485</v>
      </c>
      <c r="B1301">
        <v>3</v>
      </c>
    </row>
    <row r="1302" spans="1:2">
      <c r="A1302" s="20" t="s">
        <v>1486</v>
      </c>
      <c r="B1302">
        <v>3</v>
      </c>
    </row>
    <row r="1303" spans="1:2">
      <c r="A1303" s="20" t="s">
        <v>1487</v>
      </c>
      <c r="B1303">
        <v>4.5</v>
      </c>
    </row>
    <row r="1304" spans="1:2">
      <c r="A1304" s="20" t="s">
        <v>1488</v>
      </c>
      <c r="B1304">
        <v>3.5</v>
      </c>
    </row>
    <row r="1305" spans="1:2">
      <c r="A1305" s="20" t="s">
        <v>1489</v>
      </c>
      <c r="B1305">
        <v>4</v>
      </c>
    </row>
    <row r="1306" spans="1:2">
      <c r="A1306" s="20" t="s">
        <v>1490</v>
      </c>
      <c r="B1306">
        <v>4</v>
      </c>
    </row>
    <row r="1307" spans="1:2">
      <c r="A1307" s="20" t="s">
        <v>1491</v>
      </c>
      <c r="B1307">
        <v>3.5</v>
      </c>
    </row>
    <row r="1308" spans="1:2">
      <c r="A1308" s="20" t="s">
        <v>1492</v>
      </c>
      <c r="B1308">
        <v>4</v>
      </c>
    </row>
    <row r="1309" spans="1:2">
      <c r="A1309" s="20" t="s">
        <v>1493</v>
      </c>
      <c r="B1309">
        <v>4.5</v>
      </c>
    </row>
    <row r="1310" spans="1:2">
      <c r="A1310" s="20" t="s">
        <v>1494</v>
      </c>
      <c r="B1310">
        <v>4</v>
      </c>
    </row>
    <row r="1311" spans="1:2">
      <c r="A1311" s="20" t="s">
        <v>1495</v>
      </c>
      <c r="B1311">
        <v>2.75</v>
      </c>
    </row>
    <row r="1312" spans="1:2">
      <c r="A1312" s="20" t="s">
        <v>1496</v>
      </c>
      <c r="B1312">
        <v>4</v>
      </c>
    </row>
    <row r="1313" spans="1:2">
      <c r="A1313" s="20" t="s">
        <v>1497</v>
      </c>
      <c r="B1313">
        <v>4</v>
      </c>
    </row>
    <row r="1314" spans="1:2">
      <c r="A1314" s="20" t="s">
        <v>1498</v>
      </c>
      <c r="B1314">
        <v>3</v>
      </c>
    </row>
    <row r="1315" spans="1:2">
      <c r="A1315" s="20" t="s">
        <v>1499</v>
      </c>
      <c r="B1315">
        <v>2.5</v>
      </c>
    </row>
    <row r="1316" spans="1:2">
      <c r="A1316" s="20" t="s">
        <v>1500</v>
      </c>
      <c r="B1316">
        <v>3</v>
      </c>
    </row>
    <row r="1317" spans="1:2">
      <c r="A1317" s="20" t="s">
        <v>1501</v>
      </c>
      <c r="B1317">
        <v>4</v>
      </c>
    </row>
    <row r="1318" spans="1:2">
      <c r="A1318" s="20" t="s">
        <v>1502</v>
      </c>
      <c r="B1318">
        <v>3.3333333333333335</v>
      </c>
    </row>
    <row r="1319" spans="1:2">
      <c r="A1319" s="20" t="s">
        <v>1503</v>
      </c>
      <c r="B1319">
        <v>3.5</v>
      </c>
    </row>
    <row r="1320" spans="1:2">
      <c r="A1320" s="20" t="s">
        <v>1504</v>
      </c>
      <c r="B1320">
        <v>3</v>
      </c>
    </row>
    <row r="1321" spans="1:2">
      <c r="A1321" s="20" t="s">
        <v>1505</v>
      </c>
      <c r="B1321">
        <v>3.5</v>
      </c>
    </row>
    <row r="1322" spans="1:2">
      <c r="A1322" s="20" t="s">
        <v>1506</v>
      </c>
      <c r="B1322">
        <v>4</v>
      </c>
    </row>
    <row r="1323" spans="1:2">
      <c r="A1323" s="20" t="s">
        <v>1507</v>
      </c>
      <c r="B1323">
        <v>4</v>
      </c>
    </row>
    <row r="1324" spans="1:2">
      <c r="A1324" s="20" t="s">
        <v>1508</v>
      </c>
      <c r="B1324">
        <v>3.5</v>
      </c>
    </row>
    <row r="1325" spans="1:2">
      <c r="A1325" s="20" t="s">
        <v>1509</v>
      </c>
      <c r="B1325">
        <v>2.6666666666666665</v>
      </c>
    </row>
    <row r="1326" spans="1:2">
      <c r="A1326" s="20" t="s">
        <v>1510</v>
      </c>
      <c r="B1326">
        <v>4</v>
      </c>
    </row>
    <row r="1327" spans="1:2">
      <c r="A1327" s="20" t="s">
        <v>1511</v>
      </c>
      <c r="B1327">
        <v>3</v>
      </c>
    </row>
    <row r="1328" spans="1:2">
      <c r="A1328" s="20" t="s">
        <v>1512</v>
      </c>
      <c r="B1328">
        <v>4</v>
      </c>
    </row>
    <row r="1329" spans="1:2">
      <c r="A1329" s="20" t="s">
        <v>1513</v>
      </c>
      <c r="B1329">
        <v>4</v>
      </c>
    </row>
    <row r="1330" spans="1:2">
      <c r="A1330" s="20" t="s">
        <v>1514</v>
      </c>
      <c r="B1330">
        <v>3.75</v>
      </c>
    </row>
    <row r="1331" spans="1:2">
      <c r="A1331" s="20" t="s">
        <v>1515</v>
      </c>
      <c r="B1331">
        <v>3</v>
      </c>
    </row>
    <row r="1332" spans="1:2">
      <c r="A1332" s="20" t="s">
        <v>1516</v>
      </c>
      <c r="B1332">
        <v>4.666666666666667</v>
      </c>
    </row>
    <row r="1333" spans="1:2">
      <c r="A1333" s="20" t="s">
        <v>1517</v>
      </c>
      <c r="B1333">
        <v>3</v>
      </c>
    </row>
    <row r="1334" spans="1:2">
      <c r="A1334" s="20" t="s">
        <v>1518</v>
      </c>
      <c r="B1334">
        <v>4.333333333333333</v>
      </c>
    </row>
    <row r="1335" spans="1:2">
      <c r="A1335" s="20" t="s">
        <v>1519</v>
      </c>
      <c r="B1335">
        <v>3</v>
      </c>
    </row>
    <row r="1336" spans="1:2">
      <c r="A1336" s="20" t="s">
        <v>1520</v>
      </c>
      <c r="B1336">
        <v>3.25</v>
      </c>
    </row>
    <row r="1337" spans="1:2">
      <c r="A1337" s="20" t="s">
        <v>1521</v>
      </c>
      <c r="B1337">
        <v>4.75</v>
      </c>
    </row>
    <row r="1338" spans="1:2">
      <c r="A1338" s="20" t="s">
        <v>1522</v>
      </c>
      <c r="B1338">
        <v>3.75</v>
      </c>
    </row>
    <row r="1339" spans="1:2">
      <c r="A1339" s="20" t="s">
        <v>1523</v>
      </c>
      <c r="B1339">
        <v>3</v>
      </c>
    </row>
    <row r="1340" spans="1:2">
      <c r="A1340" s="20" t="s">
        <v>1524</v>
      </c>
      <c r="B1340">
        <v>2.5</v>
      </c>
    </row>
    <row r="1341" spans="1:2">
      <c r="A1341" s="20" t="s">
        <v>1525</v>
      </c>
      <c r="B1341">
        <v>4</v>
      </c>
    </row>
    <row r="1342" spans="1:2">
      <c r="A1342" s="20" t="s">
        <v>1526</v>
      </c>
      <c r="B1342">
        <v>3.5</v>
      </c>
    </row>
    <row r="1343" spans="1:2">
      <c r="A1343" s="20" t="s">
        <v>1527</v>
      </c>
      <c r="B1343">
        <v>3</v>
      </c>
    </row>
    <row r="1344" spans="1:2">
      <c r="A1344" s="20" t="s">
        <v>1528</v>
      </c>
      <c r="B1344">
        <v>3</v>
      </c>
    </row>
    <row r="1345" spans="1:2">
      <c r="A1345" s="20" t="s">
        <v>1529</v>
      </c>
      <c r="B1345">
        <v>4</v>
      </c>
    </row>
    <row r="1346" spans="1:2">
      <c r="A1346" s="20" t="s">
        <v>1530</v>
      </c>
      <c r="B1346">
        <v>3.3333333333333335</v>
      </c>
    </row>
    <row r="1347" spans="1:2">
      <c r="A1347" s="20" t="s">
        <v>1531</v>
      </c>
      <c r="B1347">
        <v>3.6666666666666665</v>
      </c>
    </row>
    <row r="1348" spans="1:2">
      <c r="A1348" s="20" t="s">
        <v>1532</v>
      </c>
      <c r="B1348">
        <v>3.75</v>
      </c>
    </row>
    <row r="1349" spans="1:2">
      <c r="A1349" s="20" t="s">
        <v>1533</v>
      </c>
      <c r="B1349">
        <v>3</v>
      </c>
    </row>
    <row r="1350" spans="1:2">
      <c r="A1350" s="20" t="s">
        <v>1534</v>
      </c>
      <c r="B1350">
        <v>3</v>
      </c>
    </row>
    <row r="1351" spans="1:2">
      <c r="A1351" s="20" t="s">
        <v>1535</v>
      </c>
      <c r="B1351">
        <v>2</v>
      </c>
    </row>
    <row r="1352" spans="1:2">
      <c r="A1352" s="20" t="s">
        <v>1536</v>
      </c>
      <c r="B1352">
        <v>2.75</v>
      </c>
    </row>
    <row r="1353" spans="1:2">
      <c r="A1353" s="20" t="s">
        <v>1537</v>
      </c>
      <c r="B1353">
        <v>3.75</v>
      </c>
    </row>
    <row r="1354" spans="1:2">
      <c r="A1354" s="20" t="s">
        <v>1538</v>
      </c>
      <c r="B1354">
        <v>3</v>
      </c>
    </row>
    <row r="1355" spans="1:2">
      <c r="A1355" s="20" t="s">
        <v>1539</v>
      </c>
      <c r="B1355">
        <v>3</v>
      </c>
    </row>
    <row r="1356" spans="1:2">
      <c r="A1356" s="20" t="s">
        <v>1540</v>
      </c>
      <c r="B1356">
        <v>5</v>
      </c>
    </row>
    <row r="1357" spans="1:2">
      <c r="A1357" s="20" t="s">
        <v>1541</v>
      </c>
      <c r="B1357">
        <v>2.6666666666666665</v>
      </c>
    </row>
    <row r="1358" spans="1:2">
      <c r="A1358" s="20" t="s">
        <v>1542</v>
      </c>
      <c r="B1358">
        <v>3.6666666666666665</v>
      </c>
    </row>
    <row r="1359" spans="1:2">
      <c r="A1359" s="20" t="s">
        <v>1543</v>
      </c>
      <c r="B1359">
        <v>4</v>
      </c>
    </row>
    <row r="1360" spans="1:2">
      <c r="A1360" s="20" t="s">
        <v>1544</v>
      </c>
      <c r="B1360">
        <v>4</v>
      </c>
    </row>
    <row r="1361" spans="1:2">
      <c r="A1361" s="20" t="s">
        <v>1545</v>
      </c>
      <c r="B1361">
        <v>3.75</v>
      </c>
    </row>
    <row r="1362" spans="1:2">
      <c r="A1362" s="20" t="s">
        <v>1546</v>
      </c>
      <c r="B1362">
        <v>3</v>
      </c>
    </row>
    <row r="1363" spans="1:2">
      <c r="A1363" s="20" t="s">
        <v>1547</v>
      </c>
      <c r="B1363">
        <v>3.75</v>
      </c>
    </row>
    <row r="1364" spans="1:2">
      <c r="A1364" s="20" t="s">
        <v>1548</v>
      </c>
      <c r="B1364">
        <v>3</v>
      </c>
    </row>
    <row r="1365" spans="1:2">
      <c r="A1365" s="20" t="s">
        <v>1549</v>
      </c>
      <c r="B1365">
        <v>4</v>
      </c>
    </row>
    <row r="1366" spans="1:2">
      <c r="A1366" s="20" t="s">
        <v>1550</v>
      </c>
      <c r="B1366">
        <v>3.5</v>
      </c>
    </row>
    <row r="1367" spans="1:2">
      <c r="A1367" s="20" t="s">
        <v>1551</v>
      </c>
      <c r="B1367">
        <v>4</v>
      </c>
    </row>
    <row r="1368" spans="1:2">
      <c r="A1368" s="20" t="s">
        <v>1552</v>
      </c>
      <c r="B1368">
        <v>2.6666666666666665</v>
      </c>
    </row>
    <row r="1369" spans="1:2">
      <c r="A1369" s="20" t="s">
        <v>1553</v>
      </c>
      <c r="B1369">
        <v>3</v>
      </c>
    </row>
    <row r="1370" spans="1:2">
      <c r="A1370" s="20" t="s">
        <v>1554</v>
      </c>
      <c r="B1370">
        <v>4.5</v>
      </c>
    </row>
    <row r="1371" spans="1:2">
      <c r="A1371" s="20" t="s">
        <v>1555</v>
      </c>
      <c r="B1371">
        <v>2.75</v>
      </c>
    </row>
    <row r="1372" spans="1:2">
      <c r="A1372" s="20" t="s">
        <v>1556</v>
      </c>
      <c r="B1372">
        <v>3</v>
      </c>
    </row>
    <row r="1373" spans="1:2">
      <c r="A1373" s="20" t="s">
        <v>1557</v>
      </c>
      <c r="B1373">
        <v>2</v>
      </c>
    </row>
    <row r="1374" spans="1:2">
      <c r="A1374" s="20" t="s">
        <v>1558</v>
      </c>
      <c r="B1374">
        <v>2.6666666666666665</v>
      </c>
    </row>
    <row r="1375" spans="1:2">
      <c r="A1375" s="20" t="s">
        <v>1559</v>
      </c>
      <c r="B1375">
        <v>5</v>
      </c>
    </row>
    <row r="1376" spans="1:2">
      <c r="A1376" s="20" t="s">
        <v>1560</v>
      </c>
      <c r="B1376">
        <v>3.6666666666666665</v>
      </c>
    </row>
    <row r="1377" spans="1:2">
      <c r="A1377" s="20" t="s">
        <v>1561</v>
      </c>
      <c r="B1377">
        <v>4</v>
      </c>
    </row>
    <row r="1378" spans="1:2">
      <c r="A1378" s="20" t="s">
        <v>1562</v>
      </c>
      <c r="B1378">
        <v>4</v>
      </c>
    </row>
    <row r="1379" spans="1:2">
      <c r="A1379" s="20" t="s">
        <v>1563</v>
      </c>
      <c r="B1379">
        <v>3</v>
      </c>
    </row>
    <row r="1380" spans="1:2">
      <c r="A1380" s="20" t="s">
        <v>1564</v>
      </c>
      <c r="B1380">
        <v>3</v>
      </c>
    </row>
    <row r="1381" spans="1:2">
      <c r="A1381" s="20" t="s">
        <v>1565</v>
      </c>
      <c r="B1381">
        <v>4</v>
      </c>
    </row>
    <row r="1382" spans="1:2">
      <c r="A1382" s="20" t="s">
        <v>1566</v>
      </c>
      <c r="B1382">
        <v>3</v>
      </c>
    </row>
    <row r="1383" spans="1:2">
      <c r="A1383" s="20" t="s">
        <v>1567</v>
      </c>
      <c r="B1383">
        <v>3.6666666666666665</v>
      </c>
    </row>
    <row r="1384" spans="1:2">
      <c r="A1384" s="20" t="s">
        <v>1568</v>
      </c>
      <c r="B1384">
        <v>2.6666666666666665</v>
      </c>
    </row>
    <row r="1385" spans="1:2">
      <c r="A1385" s="20" t="s">
        <v>1569</v>
      </c>
      <c r="B1385">
        <v>3.5</v>
      </c>
    </row>
    <row r="1386" spans="1:2">
      <c r="A1386" s="20" t="s">
        <v>1570</v>
      </c>
      <c r="B1386">
        <v>4</v>
      </c>
    </row>
    <row r="1387" spans="1:2">
      <c r="A1387" s="20" t="s">
        <v>1571</v>
      </c>
      <c r="B1387">
        <v>3</v>
      </c>
    </row>
    <row r="1388" spans="1:2">
      <c r="A1388" s="20" t="s">
        <v>1572</v>
      </c>
      <c r="B1388">
        <v>3.75</v>
      </c>
    </row>
    <row r="1389" spans="1:2">
      <c r="A1389" s="20" t="s">
        <v>1573</v>
      </c>
      <c r="B1389">
        <v>3.25</v>
      </c>
    </row>
    <row r="1390" spans="1:2">
      <c r="A1390" s="20" t="s">
        <v>1574</v>
      </c>
      <c r="B1390">
        <v>5</v>
      </c>
    </row>
    <row r="1391" spans="1:2">
      <c r="A1391" s="20" t="s">
        <v>1575</v>
      </c>
      <c r="B1391">
        <v>3.3333333333333335</v>
      </c>
    </row>
    <row r="1392" spans="1:2">
      <c r="A1392" s="20" t="s">
        <v>1576</v>
      </c>
      <c r="B1392">
        <v>3.25</v>
      </c>
    </row>
    <row r="1393" spans="1:2">
      <c r="A1393" s="20" t="s">
        <v>1577</v>
      </c>
      <c r="B1393">
        <v>3.5</v>
      </c>
    </row>
    <row r="1394" spans="1:2">
      <c r="A1394" s="20" t="s">
        <v>1578</v>
      </c>
      <c r="B1394">
        <v>3.5</v>
      </c>
    </row>
    <row r="1395" spans="1:2">
      <c r="A1395" s="20" t="s">
        <v>1579</v>
      </c>
      <c r="B1395">
        <v>2.6666666666666665</v>
      </c>
    </row>
    <row r="1396" spans="1:2">
      <c r="A1396" s="20" t="s">
        <v>1580</v>
      </c>
      <c r="B1396">
        <v>2</v>
      </c>
    </row>
    <row r="1397" spans="1:2">
      <c r="A1397" s="20" t="s">
        <v>1581</v>
      </c>
      <c r="B1397">
        <v>3.6666666666666665</v>
      </c>
    </row>
    <row r="1398" spans="1:2">
      <c r="A1398" s="20" t="s">
        <v>1582</v>
      </c>
      <c r="B1398">
        <v>3</v>
      </c>
    </row>
    <row r="1399" spans="1:2">
      <c r="A1399" s="20" t="s">
        <v>1583</v>
      </c>
      <c r="B1399">
        <v>3.5</v>
      </c>
    </row>
    <row r="1400" spans="1:2">
      <c r="A1400" s="20" t="s">
        <v>1584</v>
      </c>
      <c r="B1400">
        <v>2.6666666666666665</v>
      </c>
    </row>
    <row r="1401" spans="1:2">
      <c r="A1401" s="20" t="s">
        <v>1585</v>
      </c>
      <c r="B1401">
        <v>2.75</v>
      </c>
    </row>
    <row r="1402" spans="1:2">
      <c r="A1402" s="20" t="s">
        <v>1586</v>
      </c>
      <c r="B1402">
        <v>3.3333333333333335</v>
      </c>
    </row>
    <row r="1403" spans="1:2">
      <c r="A1403" s="20" t="s">
        <v>1587</v>
      </c>
      <c r="B1403">
        <v>3</v>
      </c>
    </row>
    <row r="1404" spans="1:2">
      <c r="A1404" s="20" t="s">
        <v>1588</v>
      </c>
      <c r="B1404">
        <v>3.3333333333333335</v>
      </c>
    </row>
    <row r="1405" spans="1:2">
      <c r="A1405" s="20" t="s">
        <v>1589</v>
      </c>
      <c r="B1405">
        <v>3.6666666666666665</v>
      </c>
    </row>
    <row r="1406" spans="1:2">
      <c r="A1406" s="20" t="s">
        <v>1590</v>
      </c>
      <c r="B1406">
        <v>3</v>
      </c>
    </row>
    <row r="1407" spans="1:2">
      <c r="A1407" s="20" t="s">
        <v>1591</v>
      </c>
      <c r="B1407">
        <v>3</v>
      </c>
    </row>
    <row r="1408" spans="1:2">
      <c r="A1408" s="20" t="s">
        <v>1592</v>
      </c>
      <c r="B1408">
        <v>4</v>
      </c>
    </row>
    <row r="1409" spans="1:2">
      <c r="A1409" s="20" t="s">
        <v>1593</v>
      </c>
      <c r="B1409">
        <v>4</v>
      </c>
    </row>
    <row r="1410" spans="1:2">
      <c r="A1410" s="20" t="s">
        <v>1594</v>
      </c>
      <c r="B1410">
        <v>3.5</v>
      </c>
    </row>
    <row r="1411" spans="1:2">
      <c r="A1411" s="20" t="s">
        <v>1595</v>
      </c>
      <c r="B1411">
        <v>4</v>
      </c>
    </row>
    <row r="1412" spans="1:2">
      <c r="A1412" s="20" t="s">
        <v>1596</v>
      </c>
      <c r="B1412">
        <v>3.5</v>
      </c>
    </row>
    <row r="1413" spans="1:2">
      <c r="A1413" s="20" t="s">
        <v>1597</v>
      </c>
      <c r="B1413">
        <v>2</v>
      </c>
    </row>
    <row r="1414" spans="1:2">
      <c r="A1414" s="20" t="s">
        <v>1598</v>
      </c>
      <c r="B1414">
        <v>3.5</v>
      </c>
    </row>
    <row r="1415" spans="1:2">
      <c r="A1415" s="20" t="s">
        <v>1599</v>
      </c>
      <c r="B1415">
        <v>3</v>
      </c>
    </row>
    <row r="1416" spans="1:2">
      <c r="A1416" s="20" t="s">
        <v>1600</v>
      </c>
      <c r="B1416">
        <v>2.6666666666666665</v>
      </c>
    </row>
    <row r="1417" spans="1:2">
      <c r="A1417" s="20" t="s">
        <v>1601</v>
      </c>
      <c r="B1417">
        <v>4</v>
      </c>
    </row>
    <row r="1418" spans="1:2">
      <c r="A1418" s="20" t="s">
        <v>1602</v>
      </c>
      <c r="B1418">
        <v>2.5</v>
      </c>
    </row>
    <row r="1419" spans="1:2">
      <c r="A1419" s="20" t="s">
        <v>1603</v>
      </c>
      <c r="B1419">
        <v>3.25</v>
      </c>
    </row>
    <row r="1420" spans="1:2">
      <c r="A1420" s="20" t="s">
        <v>1604</v>
      </c>
      <c r="B1420">
        <v>4</v>
      </c>
    </row>
    <row r="1421" spans="1:2">
      <c r="A1421" s="20" t="s">
        <v>1605</v>
      </c>
      <c r="B1421">
        <v>3.75</v>
      </c>
    </row>
    <row r="1422" spans="1:2">
      <c r="A1422" s="20" t="s">
        <v>1606</v>
      </c>
      <c r="B1422">
        <v>2</v>
      </c>
    </row>
    <row r="1423" spans="1:2">
      <c r="A1423" s="20" t="s">
        <v>1607</v>
      </c>
      <c r="B1423">
        <v>3.5</v>
      </c>
    </row>
    <row r="1424" spans="1:2">
      <c r="A1424" s="20" t="s">
        <v>1608</v>
      </c>
      <c r="B1424">
        <v>4</v>
      </c>
    </row>
    <row r="1425" spans="1:2">
      <c r="A1425" s="20" t="s">
        <v>1609</v>
      </c>
      <c r="B1425">
        <v>3.75</v>
      </c>
    </row>
    <row r="1426" spans="1:2">
      <c r="A1426" s="20" t="s">
        <v>1610</v>
      </c>
      <c r="B1426">
        <v>4</v>
      </c>
    </row>
    <row r="1427" spans="1:2">
      <c r="A1427" s="20" t="s">
        <v>1611</v>
      </c>
      <c r="B1427">
        <v>3.75</v>
      </c>
    </row>
    <row r="1428" spans="1:2">
      <c r="A1428" s="20" t="s">
        <v>1612</v>
      </c>
      <c r="B1428">
        <v>4.25</v>
      </c>
    </row>
    <row r="1429" spans="1:2">
      <c r="A1429" s="20" t="s">
        <v>1613</v>
      </c>
      <c r="B1429">
        <v>2.6666666666666665</v>
      </c>
    </row>
    <row r="1430" spans="1:2">
      <c r="A1430" s="20" t="s">
        <v>1614</v>
      </c>
      <c r="B1430">
        <v>4</v>
      </c>
    </row>
    <row r="1431" spans="1:2">
      <c r="A1431" s="20" t="s">
        <v>1615</v>
      </c>
      <c r="B1431">
        <v>3</v>
      </c>
    </row>
    <row r="1432" spans="1:2">
      <c r="A1432" s="20" t="s">
        <v>1616</v>
      </c>
      <c r="B1432">
        <v>3</v>
      </c>
    </row>
    <row r="1433" spans="1:2">
      <c r="A1433" s="20" t="s">
        <v>1617</v>
      </c>
      <c r="B1433">
        <v>3</v>
      </c>
    </row>
    <row r="1434" spans="1:2">
      <c r="A1434" s="20" t="s">
        <v>1618</v>
      </c>
      <c r="B1434">
        <v>3</v>
      </c>
    </row>
    <row r="1435" spans="1:2">
      <c r="A1435" s="20" t="s">
        <v>1619</v>
      </c>
      <c r="B1435">
        <v>3.3333333333333335</v>
      </c>
    </row>
    <row r="1436" spans="1:2">
      <c r="A1436" s="20" t="s">
        <v>1620</v>
      </c>
      <c r="B1436">
        <v>4</v>
      </c>
    </row>
    <row r="1437" spans="1:2">
      <c r="A1437" s="20" t="s">
        <v>1621</v>
      </c>
      <c r="B1437">
        <v>2</v>
      </c>
    </row>
    <row r="1438" spans="1:2">
      <c r="A1438" s="20" t="s">
        <v>1622</v>
      </c>
      <c r="B1438">
        <v>4</v>
      </c>
    </row>
    <row r="1439" spans="1:2">
      <c r="A1439" s="20" t="s">
        <v>1623</v>
      </c>
      <c r="B1439">
        <v>3.5</v>
      </c>
    </row>
    <row r="1440" spans="1:2">
      <c r="A1440" s="20" t="s">
        <v>1624</v>
      </c>
      <c r="B1440">
        <v>3.25</v>
      </c>
    </row>
    <row r="1441" spans="1:2">
      <c r="A1441" s="20" t="s">
        <v>1625</v>
      </c>
      <c r="B1441">
        <v>2</v>
      </c>
    </row>
    <row r="1442" spans="1:2">
      <c r="A1442" s="20" t="s">
        <v>1626</v>
      </c>
      <c r="B1442">
        <v>3.6666666666666665</v>
      </c>
    </row>
    <row r="1443" spans="1:2">
      <c r="A1443" s="20" t="s">
        <v>1627</v>
      </c>
      <c r="B1443">
        <v>3.5</v>
      </c>
    </row>
    <row r="1444" spans="1:2">
      <c r="A1444" s="20" t="s">
        <v>1628</v>
      </c>
      <c r="B1444">
        <v>3</v>
      </c>
    </row>
    <row r="1445" spans="1:2">
      <c r="A1445" s="20" t="s">
        <v>1629</v>
      </c>
      <c r="B1445">
        <v>3</v>
      </c>
    </row>
    <row r="1446" spans="1:2">
      <c r="A1446" s="20" t="s">
        <v>1630</v>
      </c>
      <c r="B1446">
        <v>3.25</v>
      </c>
    </row>
    <row r="1447" spans="1:2">
      <c r="A1447" s="20" t="s">
        <v>1631</v>
      </c>
      <c r="B1447">
        <v>3.5</v>
      </c>
    </row>
    <row r="1448" spans="1:2">
      <c r="A1448" s="20" t="s">
        <v>1632</v>
      </c>
      <c r="B1448">
        <v>4</v>
      </c>
    </row>
    <row r="1449" spans="1:2">
      <c r="A1449" s="20" t="s">
        <v>1633</v>
      </c>
      <c r="B1449">
        <v>2.75</v>
      </c>
    </row>
    <row r="1450" spans="1:2">
      <c r="A1450" s="20" t="s">
        <v>1634</v>
      </c>
      <c r="B1450">
        <v>3.5</v>
      </c>
    </row>
    <row r="1451" spans="1:2">
      <c r="A1451" s="20" t="s">
        <v>1635</v>
      </c>
      <c r="B1451">
        <v>3.6666666666666665</v>
      </c>
    </row>
    <row r="1452" spans="1:2">
      <c r="A1452" s="20" t="s">
        <v>1636</v>
      </c>
      <c r="B1452">
        <v>4</v>
      </c>
    </row>
    <row r="1453" spans="1:2">
      <c r="A1453" s="20" t="s">
        <v>1637</v>
      </c>
      <c r="B1453">
        <v>4</v>
      </c>
    </row>
    <row r="1454" spans="1:2">
      <c r="A1454" s="20" t="s">
        <v>1638</v>
      </c>
      <c r="B1454">
        <v>4</v>
      </c>
    </row>
    <row r="1455" spans="1:2">
      <c r="A1455" s="20" t="s">
        <v>1639</v>
      </c>
      <c r="B1455">
        <v>4</v>
      </c>
    </row>
    <row r="1456" spans="1:2">
      <c r="A1456" s="20" t="s">
        <v>1640</v>
      </c>
      <c r="B1456">
        <v>4</v>
      </c>
    </row>
    <row r="1457" spans="1:2">
      <c r="A1457" s="20" t="s">
        <v>1641</v>
      </c>
      <c r="B1457">
        <v>3</v>
      </c>
    </row>
    <row r="1458" spans="1:2">
      <c r="A1458" s="20" t="s">
        <v>1642</v>
      </c>
      <c r="B1458">
        <v>5</v>
      </c>
    </row>
    <row r="1459" spans="1:2">
      <c r="A1459" s="20" t="s">
        <v>1643</v>
      </c>
      <c r="B1459">
        <v>2.5</v>
      </c>
    </row>
    <row r="1460" spans="1:2">
      <c r="A1460" s="20" t="s">
        <v>1644</v>
      </c>
      <c r="B1460">
        <v>3.5</v>
      </c>
    </row>
    <row r="1461" spans="1:2">
      <c r="A1461" s="20" t="s">
        <v>1645</v>
      </c>
      <c r="B1461">
        <v>3.5</v>
      </c>
    </row>
    <row r="1462" spans="1:2">
      <c r="A1462" s="20" t="s">
        <v>1646</v>
      </c>
      <c r="B1462">
        <v>3</v>
      </c>
    </row>
    <row r="1463" spans="1:2">
      <c r="A1463" s="20" t="s">
        <v>1647</v>
      </c>
      <c r="B1463">
        <v>4.5</v>
      </c>
    </row>
    <row r="1464" spans="1:2">
      <c r="A1464" s="20" t="s">
        <v>1648</v>
      </c>
      <c r="B1464">
        <v>2</v>
      </c>
    </row>
    <row r="1465" spans="1:2">
      <c r="A1465" s="20" t="s">
        <v>1649</v>
      </c>
      <c r="B1465">
        <v>3</v>
      </c>
    </row>
    <row r="1466" spans="1:2">
      <c r="A1466" s="20" t="s">
        <v>1650</v>
      </c>
      <c r="B1466">
        <v>3.5</v>
      </c>
    </row>
    <row r="1467" spans="1:2">
      <c r="A1467" s="20" t="s">
        <v>1651</v>
      </c>
      <c r="B1467">
        <v>4</v>
      </c>
    </row>
    <row r="1468" spans="1:2">
      <c r="A1468" s="20" t="s">
        <v>1652</v>
      </c>
      <c r="B1468">
        <v>3</v>
      </c>
    </row>
    <row r="1469" spans="1:2">
      <c r="A1469" s="20" t="s">
        <v>1653</v>
      </c>
      <c r="B1469">
        <v>3.6666666666666665</v>
      </c>
    </row>
    <row r="1470" spans="1:2">
      <c r="A1470" s="20" t="s">
        <v>1654</v>
      </c>
      <c r="B1470">
        <v>4</v>
      </c>
    </row>
    <row r="1471" spans="1:2">
      <c r="A1471" s="20" t="s">
        <v>1655</v>
      </c>
      <c r="B1471">
        <v>3.25</v>
      </c>
    </row>
    <row r="1472" spans="1:2">
      <c r="A1472" s="20" t="s">
        <v>1656</v>
      </c>
      <c r="B1472">
        <v>4</v>
      </c>
    </row>
    <row r="1473" spans="1:2">
      <c r="A1473" s="20" t="s">
        <v>1657</v>
      </c>
      <c r="B1473">
        <v>3</v>
      </c>
    </row>
    <row r="1474" spans="1:2">
      <c r="A1474" s="20" t="s">
        <v>1658</v>
      </c>
      <c r="B1474">
        <v>3.3333333333333335</v>
      </c>
    </row>
    <row r="1475" spans="1:2">
      <c r="A1475" s="20" t="s">
        <v>1659</v>
      </c>
      <c r="B1475">
        <v>4</v>
      </c>
    </row>
    <row r="1476" spans="1:2">
      <c r="A1476" s="20" t="s">
        <v>1660</v>
      </c>
      <c r="B1476">
        <v>2.75</v>
      </c>
    </row>
    <row r="1477" spans="1:2">
      <c r="A1477" s="20" t="s">
        <v>1661</v>
      </c>
      <c r="B1477">
        <v>3.6666666666666665</v>
      </c>
    </row>
    <row r="1478" spans="1:2">
      <c r="A1478" s="20" t="s">
        <v>1662</v>
      </c>
      <c r="B1478">
        <v>4.5</v>
      </c>
    </row>
    <row r="1479" spans="1:2">
      <c r="A1479" s="20" t="s">
        <v>1663</v>
      </c>
      <c r="B1479">
        <v>3</v>
      </c>
    </row>
    <row r="1480" spans="1:2">
      <c r="A1480" s="20" t="s">
        <v>1664</v>
      </c>
      <c r="B1480">
        <v>3.6666666666666665</v>
      </c>
    </row>
    <row r="1481" spans="1:2">
      <c r="A1481" s="20" t="s">
        <v>1665</v>
      </c>
      <c r="B1481">
        <v>5</v>
      </c>
    </row>
    <row r="1482" spans="1:2">
      <c r="A1482" s="20" t="s">
        <v>1666</v>
      </c>
      <c r="B1482">
        <v>4</v>
      </c>
    </row>
    <row r="1483" spans="1:2">
      <c r="A1483" s="20" t="s">
        <v>1667</v>
      </c>
      <c r="B1483">
        <v>2</v>
      </c>
    </row>
    <row r="1484" spans="1:2">
      <c r="A1484" s="20" t="s">
        <v>1668</v>
      </c>
      <c r="B1484">
        <v>3</v>
      </c>
    </row>
    <row r="1485" spans="1:2">
      <c r="A1485" s="20" t="s">
        <v>1669</v>
      </c>
      <c r="B1485">
        <v>3.25</v>
      </c>
    </row>
    <row r="1486" spans="1:2">
      <c r="A1486" s="20" t="s">
        <v>1670</v>
      </c>
      <c r="B1486">
        <v>3</v>
      </c>
    </row>
    <row r="1487" spans="1:2">
      <c r="A1487" s="20" t="s">
        <v>1671</v>
      </c>
      <c r="B1487">
        <v>2.75</v>
      </c>
    </row>
    <row r="1488" spans="1:2">
      <c r="A1488" s="20" t="s">
        <v>1672</v>
      </c>
      <c r="B1488">
        <v>4</v>
      </c>
    </row>
    <row r="1489" spans="1:2">
      <c r="A1489" s="20" t="s">
        <v>1673</v>
      </c>
      <c r="B1489">
        <v>3</v>
      </c>
    </row>
    <row r="1490" spans="1:2">
      <c r="A1490" s="20" t="s">
        <v>1674</v>
      </c>
      <c r="B1490">
        <v>4</v>
      </c>
    </row>
    <row r="1491" spans="1:2">
      <c r="A1491" s="20" t="s">
        <v>1675</v>
      </c>
      <c r="B1491">
        <v>4.5</v>
      </c>
    </row>
    <row r="1492" spans="1:2">
      <c r="A1492" s="20" t="s">
        <v>1676</v>
      </c>
      <c r="B1492">
        <v>4.333333333333333</v>
      </c>
    </row>
    <row r="1493" spans="1:2">
      <c r="A1493" s="20" t="s">
        <v>1677</v>
      </c>
      <c r="B1493">
        <v>4</v>
      </c>
    </row>
    <row r="1494" spans="1:2">
      <c r="A1494" s="20" t="s">
        <v>1678</v>
      </c>
      <c r="B1494">
        <v>3.5</v>
      </c>
    </row>
    <row r="1495" spans="1:2">
      <c r="A1495" s="20" t="s">
        <v>1679</v>
      </c>
      <c r="B1495">
        <v>3</v>
      </c>
    </row>
    <row r="1496" spans="1:2">
      <c r="A1496" s="20" t="s">
        <v>1680</v>
      </c>
      <c r="B1496">
        <v>3</v>
      </c>
    </row>
    <row r="1497" spans="1:2">
      <c r="A1497" s="20" t="s">
        <v>1681</v>
      </c>
      <c r="B1497">
        <v>2</v>
      </c>
    </row>
    <row r="1498" spans="1:2">
      <c r="A1498" s="20" t="s">
        <v>1682</v>
      </c>
      <c r="B1498">
        <v>5</v>
      </c>
    </row>
    <row r="1499" spans="1:2">
      <c r="A1499" s="20" t="s">
        <v>1683</v>
      </c>
      <c r="B1499">
        <v>3</v>
      </c>
    </row>
    <row r="1500" spans="1:2">
      <c r="A1500" s="20" t="s">
        <v>1684</v>
      </c>
      <c r="B1500">
        <v>4</v>
      </c>
    </row>
    <row r="1501" spans="1:2">
      <c r="A1501" s="20" t="s">
        <v>1685</v>
      </c>
      <c r="B1501">
        <v>3.6666666666666665</v>
      </c>
    </row>
    <row r="1502" spans="1:2">
      <c r="A1502" s="20" t="s">
        <v>1686</v>
      </c>
      <c r="B1502">
        <v>3.25</v>
      </c>
    </row>
    <row r="1503" spans="1:2">
      <c r="A1503" s="20" t="s">
        <v>1687</v>
      </c>
      <c r="B1503">
        <v>4</v>
      </c>
    </row>
    <row r="1504" spans="1:2">
      <c r="A1504" s="20" t="s">
        <v>1688</v>
      </c>
      <c r="B1504">
        <v>4</v>
      </c>
    </row>
    <row r="1505" spans="1:2">
      <c r="A1505" s="20" t="s">
        <v>1689</v>
      </c>
      <c r="B1505">
        <v>4</v>
      </c>
    </row>
    <row r="1506" spans="1:2">
      <c r="A1506" s="20" t="s">
        <v>1690</v>
      </c>
      <c r="B1506">
        <v>3</v>
      </c>
    </row>
    <row r="1507" spans="1:2">
      <c r="A1507" s="20" t="s">
        <v>1691</v>
      </c>
      <c r="B1507">
        <v>3.75</v>
      </c>
    </row>
    <row r="1508" spans="1:2">
      <c r="A1508" s="20" t="s">
        <v>1692</v>
      </c>
      <c r="B1508">
        <v>3</v>
      </c>
    </row>
    <row r="1509" spans="1:2">
      <c r="A1509" s="20" t="s">
        <v>1693</v>
      </c>
      <c r="B1509">
        <v>3.5</v>
      </c>
    </row>
    <row r="1510" spans="1:2">
      <c r="A1510" s="20" t="s">
        <v>1694</v>
      </c>
      <c r="B1510">
        <v>4.666666666666667</v>
      </c>
    </row>
    <row r="1511" spans="1:2">
      <c r="A1511" s="20" t="s">
        <v>1695</v>
      </c>
      <c r="B1511">
        <v>4.5</v>
      </c>
    </row>
    <row r="1512" spans="1:2">
      <c r="A1512" s="20" t="s">
        <v>1696</v>
      </c>
      <c r="B1512">
        <v>2</v>
      </c>
    </row>
    <row r="1513" spans="1:2">
      <c r="A1513" s="20" t="s">
        <v>1697</v>
      </c>
      <c r="B1513">
        <v>3.3333333333333335</v>
      </c>
    </row>
    <row r="1514" spans="1:2">
      <c r="A1514" s="20" t="s">
        <v>1698</v>
      </c>
      <c r="B1514">
        <v>4.25</v>
      </c>
    </row>
    <row r="1515" spans="1:2">
      <c r="A1515" s="20" t="s">
        <v>1699</v>
      </c>
      <c r="B1515">
        <v>3</v>
      </c>
    </row>
    <row r="1516" spans="1:2">
      <c r="A1516" s="20" t="s">
        <v>1700</v>
      </c>
      <c r="B1516">
        <v>4</v>
      </c>
    </row>
    <row r="1517" spans="1:2">
      <c r="A1517" s="20" t="s">
        <v>1701</v>
      </c>
      <c r="B1517">
        <v>3</v>
      </c>
    </row>
    <row r="1518" spans="1:2">
      <c r="A1518" s="20" t="s">
        <v>1702</v>
      </c>
      <c r="B1518">
        <v>3.6666666666666665</v>
      </c>
    </row>
    <row r="1519" spans="1:2">
      <c r="A1519" s="20" t="s">
        <v>1703</v>
      </c>
      <c r="B1519">
        <v>4</v>
      </c>
    </row>
    <row r="1520" spans="1:2">
      <c r="A1520" s="20" t="s">
        <v>1704</v>
      </c>
      <c r="B1520">
        <v>3</v>
      </c>
    </row>
    <row r="1521" spans="1:2">
      <c r="A1521" s="20" t="s">
        <v>1705</v>
      </c>
      <c r="B1521">
        <v>2.5</v>
      </c>
    </row>
    <row r="1522" spans="1:2">
      <c r="A1522" s="20" t="s">
        <v>1706</v>
      </c>
      <c r="B1522">
        <v>3.5</v>
      </c>
    </row>
    <row r="1523" spans="1:2">
      <c r="A1523" s="20" t="s">
        <v>1707</v>
      </c>
      <c r="B1523">
        <v>3.5</v>
      </c>
    </row>
    <row r="1524" spans="1:2">
      <c r="A1524" s="20" t="s">
        <v>1708</v>
      </c>
      <c r="B1524">
        <v>3</v>
      </c>
    </row>
    <row r="1525" spans="1:2">
      <c r="A1525" s="20" t="s">
        <v>1709</v>
      </c>
      <c r="B1525">
        <v>3</v>
      </c>
    </row>
    <row r="1526" spans="1:2">
      <c r="A1526" s="20" t="s">
        <v>1710</v>
      </c>
      <c r="B1526">
        <v>3.5</v>
      </c>
    </row>
    <row r="1527" spans="1:2">
      <c r="A1527" s="20" t="s">
        <v>1711</v>
      </c>
      <c r="B1527">
        <v>2.6666666666666665</v>
      </c>
    </row>
    <row r="1528" spans="1:2">
      <c r="A1528" s="20" t="s">
        <v>1712</v>
      </c>
      <c r="B1528">
        <v>4</v>
      </c>
    </row>
    <row r="1529" spans="1:2">
      <c r="A1529" s="20" t="s">
        <v>1713</v>
      </c>
      <c r="B1529">
        <v>2</v>
      </c>
    </row>
    <row r="1530" spans="1:2">
      <c r="A1530" s="20" t="s">
        <v>1714</v>
      </c>
      <c r="B1530">
        <v>3</v>
      </c>
    </row>
    <row r="1531" spans="1:2">
      <c r="A1531" s="20" t="s">
        <v>1715</v>
      </c>
      <c r="B1531">
        <v>3</v>
      </c>
    </row>
    <row r="1532" spans="1:2">
      <c r="A1532" s="20" t="s">
        <v>1716</v>
      </c>
      <c r="B1532">
        <v>4</v>
      </c>
    </row>
    <row r="1533" spans="1:2">
      <c r="A1533" s="20" t="s">
        <v>1717</v>
      </c>
      <c r="B1533">
        <v>4</v>
      </c>
    </row>
    <row r="1534" spans="1:2">
      <c r="A1534" s="20" t="s">
        <v>1718</v>
      </c>
      <c r="B1534">
        <v>4</v>
      </c>
    </row>
    <row r="1535" spans="1:2">
      <c r="A1535" s="20" t="s">
        <v>1719</v>
      </c>
      <c r="B1535">
        <v>4</v>
      </c>
    </row>
    <row r="1536" spans="1:2">
      <c r="A1536" s="20" t="s">
        <v>1720</v>
      </c>
      <c r="B1536">
        <v>2.6666666666666665</v>
      </c>
    </row>
    <row r="1537" spans="1:2">
      <c r="A1537" s="20" t="s">
        <v>1721</v>
      </c>
      <c r="B1537">
        <v>3</v>
      </c>
    </row>
    <row r="1538" spans="1:2">
      <c r="A1538" s="20" t="s">
        <v>1722</v>
      </c>
      <c r="B1538">
        <v>4.5</v>
      </c>
    </row>
    <row r="1539" spans="1:2">
      <c r="A1539" s="20" t="s">
        <v>1723</v>
      </c>
      <c r="B1539">
        <v>4.666666666666667</v>
      </c>
    </row>
    <row r="1540" spans="1:2">
      <c r="A1540" s="20" t="s">
        <v>1724</v>
      </c>
      <c r="B1540">
        <v>2.6666666666666665</v>
      </c>
    </row>
    <row r="1541" spans="1:2">
      <c r="A1541" s="20" t="s">
        <v>1725</v>
      </c>
      <c r="B1541">
        <v>4</v>
      </c>
    </row>
    <row r="1542" spans="1:2">
      <c r="A1542" s="20" t="s">
        <v>1726</v>
      </c>
      <c r="B1542">
        <v>3.3333333333333335</v>
      </c>
    </row>
    <row r="1543" spans="1:2">
      <c r="A1543" s="20" t="s">
        <v>1727</v>
      </c>
      <c r="B1543">
        <v>4.5</v>
      </c>
    </row>
    <row r="1544" spans="1:2">
      <c r="A1544" s="20" t="s">
        <v>1728</v>
      </c>
      <c r="B1544">
        <v>3.3333333333333335</v>
      </c>
    </row>
    <row r="1545" spans="1:2">
      <c r="A1545" s="20" t="s">
        <v>1729</v>
      </c>
      <c r="B1545">
        <v>2.5</v>
      </c>
    </row>
    <row r="1546" spans="1:2">
      <c r="A1546" s="20" t="s">
        <v>1730</v>
      </c>
      <c r="B1546">
        <v>3.6666666666666665</v>
      </c>
    </row>
    <row r="1547" spans="1:2">
      <c r="A1547" s="20" t="s">
        <v>1731</v>
      </c>
      <c r="B1547">
        <v>4.5</v>
      </c>
    </row>
    <row r="1548" spans="1:2">
      <c r="A1548" s="20" t="s">
        <v>1732</v>
      </c>
      <c r="B1548">
        <v>5</v>
      </c>
    </row>
    <row r="1549" spans="1:2">
      <c r="A1549" s="20" t="s">
        <v>1733</v>
      </c>
      <c r="B1549">
        <v>5</v>
      </c>
    </row>
    <row r="1550" spans="1:2">
      <c r="A1550" s="20" t="s">
        <v>1734</v>
      </c>
      <c r="B1550">
        <v>3</v>
      </c>
    </row>
    <row r="1551" spans="1:2">
      <c r="A1551" s="20" t="s">
        <v>1735</v>
      </c>
      <c r="B1551">
        <v>3</v>
      </c>
    </row>
    <row r="1552" spans="1:2">
      <c r="A1552" s="20" t="s">
        <v>1736</v>
      </c>
      <c r="B1552">
        <v>4</v>
      </c>
    </row>
    <row r="1553" spans="1:2">
      <c r="A1553" s="20" t="s">
        <v>1737</v>
      </c>
      <c r="B1553">
        <v>4</v>
      </c>
    </row>
    <row r="1554" spans="1:2">
      <c r="A1554" s="20" t="s">
        <v>1738</v>
      </c>
      <c r="B1554">
        <v>3</v>
      </c>
    </row>
    <row r="1555" spans="1:2">
      <c r="A1555" s="20" t="s">
        <v>1739</v>
      </c>
      <c r="B1555">
        <v>3</v>
      </c>
    </row>
    <row r="1556" spans="1:2">
      <c r="A1556" s="20" t="s">
        <v>1740</v>
      </c>
      <c r="B1556">
        <v>3</v>
      </c>
    </row>
    <row r="1557" spans="1:2">
      <c r="A1557" s="20" t="s">
        <v>1741</v>
      </c>
      <c r="B1557">
        <v>3</v>
      </c>
    </row>
    <row r="1558" spans="1:2">
      <c r="A1558" s="20" t="s">
        <v>1742</v>
      </c>
      <c r="B1558">
        <v>2.5</v>
      </c>
    </row>
    <row r="1559" spans="1:2">
      <c r="A1559" s="20" t="s">
        <v>1743</v>
      </c>
      <c r="B1559">
        <v>4</v>
      </c>
    </row>
    <row r="1560" spans="1:2">
      <c r="A1560" s="20" t="s">
        <v>1744</v>
      </c>
      <c r="B1560">
        <v>4</v>
      </c>
    </row>
    <row r="1561" spans="1:2">
      <c r="A1561" s="20" t="s">
        <v>1745</v>
      </c>
      <c r="B1561">
        <v>3.3333333333333335</v>
      </c>
    </row>
    <row r="1562" spans="1:2">
      <c r="A1562" s="20" t="s">
        <v>1746</v>
      </c>
      <c r="B1562">
        <v>4</v>
      </c>
    </row>
    <row r="1563" spans="1:2">
      <c r="A1563" s="20" t="s">
        <v>1747</v>
      </c>
      <c r="B1563">
        <v>4</v>
      </c>
    </row>
    <row r="1564" spans="1:2">
      <c r="A1564" s="20" t="s">
        <v>1748</v>
      </c>
      <c r="B1564">
        <v>3.3333333333333335</v>
      </c>
    </row>
    <row r="1565" spans="1:2">
      <c r="A1565" s="20" t="s">
        <v>1749</v>
      </c>
      <c r="B1565">
        <v>4.5</v>
      </c>
    </row>
    <row r="1566" spans="1:2">
      <c r="A1566" s="20" t="s">
        <v>1750</v>
      </c>
      <c r="B1566">
        <v>4.5</v>
      </c>
    </row>
    <row r="1567" spans="1:2">
      <c r="A1567" s="20" t="s">
        <v>1751</v>
      </c>
      <c r="B1567">
        <v>3</v>
      </c>
    </row>
    <row r="1568" spans="1:2">
      <c r="A1568" s="20" t="s">
        <v>1752</v>
      </c>
      <c r="B1568">
        <v>3.5</v>
      </c>
    </row>
    <row r="1569" spans="1:2">
      <c r="A1569" s="20" t="s">
        <v>1753</v>
      </c>
      <c r="B1569">
        <v>4.25</v>
      </c>
    </row>
    <row r="1570" spans="1:2">
      <c r="A1570" s="20" t="s">
        <v>1754</v>
      </c>
      <c r="B1570">
        <v>3</v>
      </c>
    </row>
    <row r="1571" spans="1:2">
      <c r="A1571" s="20" t="s">
        <v>1755</v>
      </c>
      <c r="B1571">
        <v>4</v>
      </c>
    </row>
    <row r="1572" spans="1:2">
      <c r="A1572" s="20" t="s">
        <v>1756</v>
      </c>
      <c r="B1572">
        <v>4</v>
      </c>
    </row>
    <row r="1573" spans="1:2">
      <c r="A1573" s="20" t="s">
        <v>1757</v>
      </c>
      <c r="B1573">
        <v>3</v>
      </c>
    </row>
    <row r="1574" spans="1:2">
      <c r="A1574" s="20" t="s">
        <v>1758</v>
      </c>
      <c r="B1574">
        <v>3.5</v>
      </c>
    </row>
    <row r="1575" spans="1:2">
      <c r="A1575" s="20" t="s">
        <v>1759</v>
      </c>
      <c r="B1575">
        <v>3.6666666666666665</v>
      </c>
    </row>
    <row r="1576" spans="1:2">
      <c r="A1576" s="20" t="s">
        <v>1760</v>
      </c>
      <c r="B1576">
        <v>3.5</v>
      </c>
    </row>
    <row r="1577" spans="1:2">
      <c r="A1577" s="20" t="s">
        <v>1761</v>
      </c>
      <c r="B1577">
        <v>3.5</v>
      </c>
    </row>
    <row r="1578" spans="1:2">
      <c r="A1578" s="20" t="s">
        <v>1762</v>
      </c>
      <c r="B1578">
        <v>4</v>
      </c>
    </row>
    <row r="1579" spans="1:2">
      <c r="A1579" s="20" t="s">
        <v>1763</v>
      </c>
      <c r="B1579">
        <v>2.3333333333333335</v>
      </c>
    </row>
    <row r="1580" spans="1:2">
      <c r="A1580" s="20" t="s">
        <v>1764</v>
      </c>
      <c r="B1580">
        <v>3.5</v>
      </c>
    </row>
    <row r="1581" spans="1:2">
      <c r="A1581" s="20" t="s">
        <v>1765</v>
      </c>
      <c r="B1581">
        <v>3.3333333333333335</v>
      </c>
    </row>
    <row r="1582" spans="1:2">
      <c r="A1582" s="20" t="s">
        <v>1766</v>
      </c>
      <c r="B1582">
        <v>3.5</v>
      </c>
    </row>
    <row r="1583" spans="1:2">
      <c r="A1583" s="20" t="s">
        <v>1767</v>
      </c>
      <c r="B1583">
        <v>4.25</v>
      </c>
    </row>
    <row r="1584" spans="1:2">
      <c r="A1584" s="20" t="s">
        <v>1768</v>
      </c>
      <c r="B1584">
        <v>2</v>
      </c>
    </row>
    <row r="1585" spans="1:2">
      <c r="A1585" s="20" t="s">
        <v>1769</v>
      </c>
      <c r="B1585">
        <v>3.5</v>
      </c>
    </row>
    <row r="1586" spans="1:2">
      <c r="A1586" s="20" t="s">
        <v>1770</v>
      </c>
      <c r="B1586">
        <v>3.6666666666666665</v>
      </c>
    </row>
    <row r="1587" spans="1:2">
      <c r="A1587" s="20" t="s">
        <v>1771</v>
      </c>
      <c r="B1587">
        <v>3.25</v>
      </c>
    </row>
    <row r="1588" spans="1:2">
      <c r="A1588" s="20" t="s">
        <v>1772</v>
      </c>
      <c r="B1588">
        <v>4</v>
      </c>
    </row>
    <row r="1589" spans="1:2">
      <c r="A1589" s="20" t="s">
        <v>1773</v>
      </c>
      <c r="B1589">
        <v>4</v>
      </c>
    </row>
    <row r="1590" spans="1:2">
      <c r="A1590" s="20" t="s">
        <v>1774</v>
      </c>
      <c r="B1590">
        <v>3</v>
      </c>
    </row>
    <row r="1591" spans="1:2">
      <c r="A1591" s="20" t="s">
        <v>1775</v>
      </c>
      <c r="B1591">
        <v>3.5</v>
      </c>
    </row>
    <row r="1592" spans="1:2">
      <c r="A1592" s="20" t="s">
        <v>1776</v>
      </c>
      <c r="B1592">
        <v>4.25</v>
      </c>
    </row>
    <row r="1593" spans="1:2">
      <c r="A1593" s="20" t="s">
        <v>1777</v>
      </c>
      <c r="B1593">
        <v>5</v>
      </c>
    </row>
    <row r="1594" spans="1:2">
      <c r="A1594" s="20" t="s">
        <v>1778</v>
      </c>
      <c r="B1594">
        <v>3</v>
      </c>
    </row>
    <row r="1595" spans="1:2">
      <c r="A1595" s="20" t="s">
        <v>1779</v>
      </c>
      <c r="B1595">
        <v>4.5</v>
      </c>
    </row>
    <row r="1596" spans="1:2">
      <c r="A1596" s="20" t="s">
        <v>1780</v>
      </c>
      <c r="B1596">
        <v>3.3333333333333335</v>
      </c>
    </row>
    <row r="1597" spans="1:2">
      <c r="A1597" s="20" t="s">
        <v>1781</v>
      </c>
      <c r="B1597">
        <v>4.25</v>
      </c>
    </row>
    <row r="1598" spans="1:2">
      <c r="A1598" s="20" t="s">
        <v>1782</v>
      </c>
      <c r="B1598">
        <v>3.5</v>
      </c>
    </row>
    <row r="1599" spans="1:2">
      <c r="A1599" s="20" t="s">
        <v>1783</v>
      </c>
      <c r="B1599">
        <v>3.5</v>
      </c>
    </row>
    <row r="1600" spans="1:2">
      <c r="A1600" s="20" t="s">
        <v>1784</v>
      </c>
      <c r="B1600">
        <v>3.6666666666666665</v>
      </c>
    </row>
    <row r="1601" spans="1:2">
      <c r="A1601" s="20" t="s">
        <v>1785</v>
      </c>
      <c r="B1601">
        <v>3.5</v>
      </c>
    </row>
    <row r="1602" spans="1:2">
      <c r="A1602" s="20" t="s">
        <v>1786</v>
      </c>
      <c r="B1602">
        <v>4</v>
      </c>
    </row>
    <row r="1603" spans="1:2">
      <c r="A1603" s="20" t="s">
        <v>1787</v>
      </c>
      <c r="B1603">
        <v>3</v>
      </c>
    </row>
    <row r="1604" spans="1:2">
      <c r="A1604" s="20" t="s">
        <v>1788</v>
      </c>
      <c r="B1604">
        <v>3</v>
      </c>
    </row>
    <row r="1605" spans="1:2">
      <c r="A1605" s="20" t="s">
        <v>1789</v>
      </c>
      <c r="B1605">
        <v>4</v>
      </c>
    </row>
    <row r="1606" spans="1:2">
      <c r="A1606" s="20" t="s">
        <v>1790</v>
      </c>
      <c r="B1606">
        <v>3.3333333333333335</v>
      </c>
    </row>
    <row r="1607" spans="1:2">
      <c r="A1607" s="20" t="s">
        <v>1791</v>
      </c>
      <c r="B1607">
        <v>3.5</v>
      </c>
    </row>
    <row r="1608" spans="1:2">
      <c r="A1608" s="20" t="s">
        <v>1792</v>
      </c>
      <c r="B1608">
        <v>2</v>
      </c>
    </row>
    <row r="1609" spans="1:2">
      <c r="A1609" s="20" t="s">
        <v>1793</v>
      </c>
      <c r="B1609">
        <v>3.25</v>
      </c>
    </row>
    <row r="1610" spans="1:2">
      <c r="A1610" s="20" t="s">
        <v>1794</v>
      </c>
      <c r="B1610">
        <v>4</v>
      </c>
    </row>
    <row r="1611" spans="1:2">
      <c r="A1611" s="20" t="s">
        <v>1795</v>
      </c>
      <c r="B1611">
        <v>2.5</v>
      </c>
    </row>
    <row r="1612" spans="1:2">
      <c r="A1612" s="20" t="s">
        <v>1796</v>
      </c>
      <c r="B1612">
        <v>5</v>
      </c>
    </row>
    <row r="1613" spans="1:2">
      <c r="A1613" s="20" t="s">
        <v>1797</v>
      </c>
      <c r="B1613">
        <v>3</v>
      </c>
    </row>
    <row r="1614" spans="1:2">
      <c r="A1614" s="20" t="s">
        <v>1798</v>
      </c>
      <c r="B1614">
        <v>3</v>
      </c>
    </row>
    <row r="1615" spans="1:2">
      <c r="A1615" s="20" t="s">
        <v>1799</v>
      </c>
      <c r="B1615">
        <v>3.25</v>
      </c>
    </row>
    <row r="1616" spans="1:2">
      <c r="A1616" s="20" t="s">
        <v>1800</v>
      </c>
      <c r="B1616">
        <v>3</v>
      </c>
    </row>
    <row r="1617" spans="1:2">
      <c r="A1617" s="20" t="s">
        <v>1801</v>
      </c>
      <c r="B1617">
        <v>4</v>
      </c>
    </row>
    <row r="1618" spans="1:2">
      <c r="A1618" s="20" t="s">
        <v>1802</v>
      </c>
      <c r="B1618">
        <v>2.25</v>
      </c>
    </row>
    <row r="1619" spans="1:2">
      <c r="A1619" s="20" t="s">
        <v>1803</v>
      </c>
      <c r="B1619">
        <v>3.6666666666666665</v>
      </c>
    </row>
    <row r="1620" spans="1:2">
      <c r="A1620" s="20" t="s">
        <v>1804</v>
      </c>
      <c r="B1620">
        <v>3.5</v>
      </c>
    </row>
    <row r="1621" spans="1:2">
      <c r="A1621" s="20" t="s">
        <v>1805</v>
      </c>
      <c r="B1621">
        <v>3.75</v>
      </c>
    </row>
    <row r="1622" spans="1:2">
      <c r="A1622" s="20" t="s">
        <v>1806</v>
      </c>
      <c r="B1622">
        <v>2.5</v>
      </c>
    </row>
    <row r="1623" spans="1:2">
      <c r="A1623" s="20" t="s">
        <v>1807</v>
      </c>
      <c r="B1623">
        <v>3.25</v>
      </c>
    </row>
    <row r="1624" spans="1:2">
      <c r="A1624" s="20" t="s">
        <v>1808</v>
      </c>
      <c r="B1624">
        <v>4</v>
      </c>
    </row>
    <row r="1625" spans="1:2">
      <c r="A1625" s="20" t="s">
        <v>1809</v>
      </c>
      <c r="B1625">
        <v>4</v>
      </c>
    </row>
    <row r="1626" spans="1:2">
      <c r="A1626" s="20" t="s">
        <v>1810</v>
      </c>
      <c r="B1626">
        <v>4</v>
      </c>
    </row>
    <row r="1627" spans="1:2">
      <c r="A1627" s="20" t="s">
        <v>1811</v>
      </c>
      <c r="B1627">
        <v>3.25</v>
      </c>
    </row>
    <row r="1628" spans="1:2">
      <c r="A1628" s="20" t="s">
        <v>1812</v>
      </c>
      <c r="B1628">
        <v>4</v>
      </c>
    </row>
    <row r="1629" spans="1:2">
      <c r="A1629" s="20" t="s">
        <v>1813</v>
      </c>
      <c r="B1629">
        <v>3</v>
      </c>
    </row>
    <row r="1630" spans="1:2">
      <c r="A1630" s="20" t="s">
        <v>1814</v>
      </c>
      <c r="B1630">
        <v>2</v>
      </c>
    </row>
    <row r="1631" spans="1:2">
      <c r="A1631" s="20" t="s">
        <v>1815</v>
      </c>
      <c r="B1631">
        <v>4.25</v>
      </c>
    </row>
    <row r="1632" spans="1:2">
      <c r="A1632" s="20" t="s">
        <v>1816</v>
      </c>
      <c r="B1632">
        <v>2.3333333333333335</v>
      </c>
    </row>
    <row r="1633" spans="1:2">
      <c r="A1633" s="20" t="s">
        <v>1817</v>
      </c>
      <c r="B1633">
        <v>3</v>
      </c>
    </row>
    <row r="1634" spans="1:2">
      <c r="A1634" s="20" t="s">
        <v>1818</v>
      </c>
      <c r="B1634">
        <v>3</v>
      </c>
    </row>
    <row r="1635" spans="1:2">
      <c r="A1635" s="20" t="s">
        <v>1819</v>
      </c>
      <c r="B1635">
        <v>2.75</v>
      </c>
    </row>
    <row r="1636" spans="1:2">
      <c r="A1636" s="20" t="s">
        <v>1820</v>
      </c>
      <c r="B1636">
        <v>3.6666666666666665</v>
      </c>
    </row>
    <row r="1637" spans="1:2">
      <c r="A1637" s="20" t="s">
        <v>1821</v>
      </c>
      <c r="B1637">
        <v>4</v>
      </c>
    </row>
    <row r="1638" spans="1:2">
      <c r="A1638" s="20" t="s">
        <v>1822</v>
      </c>
      <c r="B1638">
        <v>4.5</v>
      </c>
    </row>
    <row r="1639" spans="1:2">
      <c r="A1639" s="20" t="s">
        <v>1823</v>
      </c>
      <c r="B1639">
        <v>3.5</v>
      </c>
    </row>
    <row r="1640" spans="1:2">
      <c r="A1640" s="20" t="s">
        <v>1824</v>
      </c>
      <c r="B1640">
        <v>3.3333333333333335</v>
      </c>
    </row>
    <row r="1641" spans="1:2">
      <c r="A1641" s="20" t="s">
        <v>1825</v>
      </c>
      <c r="B1641">
        <v>3.3333333333333335</v>
      </c>
    </row>
    <row r="1642" spans="1:2">
      <c r="A1642" s="20" t="s">
        <v>1826</v>
      </c>
      <c r="B1642">
        <v>4</v>
      </c>
    </row>
    <row r="1643" spans="1:2">
      <c r="A1643" s="20" t="s">
        <v>1827</v>
      </c>
      <c r="B1643">
        <v>3.25</v>
      </c>
    </row>
    <row r="1644" spans="1:2">
      <c r="A1644" s="20" t="s">
        <v>1828</v>
      </c>
      <c r="B1644">
        <v>4</v>
      </c>
    </row>
    <row r="1645" spans="1:2">
      <c r="A1645" s="20" t="s">
        <v>1829</v>
      </c>
      <c r="B1645">
        <v>3.6666666666666665</v>
      </c>
    </row>
    <row r="1646" spans="1:2">
      <c r="A1646" s="20" t="s">
        <v>1830</v>
      </c>
      <c r="B1646">
        <v>3</v>
      </c>
    </row>
    <row r="1647" spans="1:2">
      <c r="A1647" s="20" t="s">
        <v>1831</v>
      </c>
      <c r="B1647">
        <v>3.75</v>
      </c>
    </row>
    <row r="1648" spans="1:2">
      <c r="A1648" s="20" t="s">
        <v>1832</v>
      </c>
      <c r="B1648">
        <v>3</v>
      </c>
    </row>
    <row r="1649" spans="1:2">
      <c r="A1649" s="20" t="s">
        <v>1833</v>
      </c>
      <c r="B1649">
        <v>3.5</v>
      </c>
    </row>
    <row r="1650" spans="1:2">
      <c r="A1650" s="20" t="s">
        <v>1834</v>
      </c>
      <c r="B1650">
        <v>4</v>
      </c>
    </row>
    <row r="1651" spans="1:2">
      <c r="A1651" s="20" t="s">
        <v>1835</v>
      </c>
      <c r="B1651">
        <v>3.5</v>
      </c>
    </row>
    <row r="1652" spans="1:2">
      <c r="A1652" s="20" t="s">
        <v>1836</v>
      </c>
      <c r="B1652">
        <v>3</v>
      </c>
    </row>
    <row r="1653" spans="1:2">
      <c r="A1653" s="20" t="s">
        <v>1837</v>
      </c>
      <c r="B1653">
        <v>2</v>
      </c>
    </row>
    <row r="1654" spans="1:2">
      <c r="A1654" s="20" t="s">
        <v>1838</v>
      </c>
      <c r="B1654">
        <v>3.5</v>
      </c>
    </row>
    <row r="1655" spans="1:2">
      <c r="A1655" s="20" t="s">
        <v>1839</v>
      </c>
      <c r="B1655">
        <v>4</v>
      </c>
    </row>
    <row r="1656" spans="1:2">
      <c r="A1656" s="20" t="s">
        <v>1840</v>
      </c>
      <c r="B1656">
        <v>4</v>
      </c>
    </row>
    <row r="1657" spans="1:2">
      <c r="A1657" s="20" t="s">
        <v>1841</v>
      </c>
      <c r="B1657">
        <v>2.6666666666666665</v>
      </c>
    </row>
    <row r="1658" spans="1:2">
      <c r="A1658" s="20" t="s">
        <v>1842</v>
      </c>
      <c r="B1658">
        <v>2.6666666666666665</v>
      </c>
    </row>
    <row r="1659" spans="1:2">
      <c r="A1659" s="20" t="s">
        <v>1843</v>
      </c>
      <c r="B1659">
        <v>5</v>
      </c>
    </row>
    <row r="1660" spans="1:2">
      <c r="A1660" s="20" t="s">
        <v>1844</v>
      </c>
      <c r="B1660">
        <v>3.5</v>
      </c>
    </row>
    <row r="1661" spans="1:2">
      <c r="A1661" s="20" t="s">
        <v>1845</v>
      </c>
      <c r="B1661">
        <v>3</v>
      </c>
    </row>
    <row r="1662" spans="1:2">
      <c r="A1662" s="20" t="s">
        <v>1846</v>
      </c>
      <c r="B1662">
        <v>4.5</v>
      </c>
    </row>
    <row r="1663" spans="1:2">
      <c r="A1663" s="20" t="s">
        <v>1847</v>
      </c>
      <c r="B1663">
        <v>4</v>
      </c>
    </row>
    <row r="1664" spans="1:2">
      <c r="A1664" s="20" t="s">
        <v>1848</v>
      </c>
      <c r="B1664">
        <v>3</v>
      </c>
    </row>
    <row r="1665" spans="1:2">
      <c r="A1665" s="20" t="s">
        <v>1849</v>
      </c>
      <c r="B1665">
        <v>3.25</v>
      </c>
    </row>
    <row r="1666" spans="1:2">
      <c r="A1666" s="20" t="s">
        <v>1850</v>
      </c>
      <c r="B1666">
        <v>3.25</v>
      </c>
    </row>
    <row r="1667" spans="1:2">
      <c r="A1667" s="20" t="s">
        <v>1851</v>
      </c>
      <c r="B1667">
        <v>2</v>
      </c>
    </row>
    <row r="1668" spans="1:2">
      <c r="A1668" s="20" t="s">
        <v>1852</v>
      </c>
      <c r="B1668">
        <v>4</v>
      </c>
    </row>
    <row r="1669" spans="1:2">
      <c r="A1669" s="20" t="s">
        <v>1853</v>
      </c>
      <c r="B1669">
        <v>4</v>
      </c>
    </row>
    <row r="1670" spans="1:2">
      <c r="A1670" s="20" t="s">
        <v>1854</v>
      </c>
      <c r="B1670">
        <v>3.5</v>
      </c>
    </row>
    <row r="1671" spans="1:2">
      <c r="A1671" s="20" t="s">
        <v>1855</v>
      </c>
      <c r="B1671">
        <v>3</v>
      </c>
    </row>
    <row r="1672" spans="1:2">
      <c r="A1672" s="20" t="s">
        <v>1856</v>
      </c>
      <c r="B1672">
        <v>3</v>
      </c>
    </row>
    <row r="1673" spans="1:2">
      <c r="A1673" s="20" t="s">
        <v>1857</v>
      </c>
      <c r="B1673">
        <v>4</v>
      </c>
    </row>
    <row r="1674" spans="1:2">
      <c r="A1674" s="20" t="s">
        <v>1858</v>
      </c>
      <c r="B1674">
        <v>3.5</v>
      </c>
    </row>
    <row r="1675" spans="1:2">
      <c r="A1675" s="20" t="s">
        <v>1859</v>
      </c>
      <c r="B1675">
        <v>2</v>
      </c>
    </row>
    <row r="1676" spans="1:2">
      <c r="A1676" s="20" t="s">
        <v>1860</v>
      </c>
      <c r="B1676">
        <v>3</v>
      </c>
    </row>
    <row r="1677" spans="1:2">
      <c r="A1677" s="20" t="s">
        <v>1861</v>
      </c>
      <c r="B1677">
        <v>4</v>
      </c>
    </row>
    <row r="1678" spans="1:2">
      <c r="A1678" s="20" t="s">
        <v>1862</v>
      </c>
      <c r="B1678">
        <v>3.6666666666666665</v>
      </c>
    </row>
    <row r="1679" spans="1:2">
      <c r="A1679" s="20" t="s">
        <v>1863</v>
      </c>
      <c r="B1679">
        <v>4.5</v>
      </c>
    </row>
    <row r="1680" spans="1:2">
      <c r="A1680" s="20" t="s">
        <v>1864</v>
      </c>
      <c r="B1680">
        <v>2.5</v>
      </c>
    </row>
    <row r="1681" spans="1:2">
      <c r="A1681" s="20" t="s">
        <v>1865</v>
      </c>
      <c r="B1681">
        <v>3.75</v>
      </c>
    </row>
    <row r="1682" spans="1:2">
      <c r="A1682" s="20" t="s">
        <v>1866</v>
      </c>
      <c r="B1682">
        <v>4.5</v>
      </c>
    </row>
    <row r="1683" spans="1:2">
      <c r="A1683" s="20" t="s">
        <v>1867</v>
      </c>
      <c r="B1683">
        <v>4</v>
      </c>
    </row>
    <row r="1684" spans="1:2">
      <c r="A1684" s="20" t="s">
        <v>1868</v>
      </c>
      <c r="B1684">
        <v>5</v>
      </c>
    </row>
    <row r="1685" spans="1:2">
      <c r="A1685" s="20" t="s">
        <v>1869</v>
      </c>
      <c r="B1685">
        <v>3</v>
      </c>
    </row>
    <row r="1686" spans="1:2">
      <c r="A1686" s="20" t="s">
        <v>1870</v>
      </c>
      <c r="B1686">
        <v>4</v>
      </c>
    </row>
    <row r="1687" spans="1:2">
      <c r="A1687" s="20" t="s">
        <v>1871</v>
      </c>
      <c r="B1687">
        <v>4</v>
      </c>
    </row>
    <row r="1688" spans="1:2">
      <c r="A1688" s="20" t="s">
        <v>1872</v>
      </c>
      <c r="B1688">
        <v>2</v>
      </c>
    </row>
    <row r="1689" spans="1:2">
      <c r="A1689" s="20" t="s">
        <v>1873</v>
      </c>
      <c r="B1689">
        <v>3</v>
      </c>
    </row>
    <row r="1690" spans="1:2">
      <c r="A1690" s="20" t="s">
        <v>1874</v>
      </c>
      <c r="B1690">
        <v>4</v>
      </c>
    </row>
    <row r="1691" spans="1:2">
      <c r="A1691" s="20" t="s">
        <v>1875</v>
      </c>
      <c r="B1691">
        <v>4.25</v>
      </c>
    </row>
    <row r="1692" spans="1:2">
      <c r="A1692" s="20" t="s">
        <v>1876</v>
      </c>
      <c r="B1692">
        <v>5</v>
      </c>
    </row>
    <row r="1693" spans="1:2">
      <c r="A1693" s="20" t="s">
        <v>1877</v>
      </c>
      <c r="B1693">
        <v>4</v>
      </c>
    </row>
    <row r="1694" spans="1:2">
      <c r="A1694" s="20" t="s">
        <v>1878</v>
      </c>
      <c r="B1694">
        <v>3</v>
      </c>
    </row>
    <row r="1695" spans="1:2">
      <c r="A1695" s="20" t="s">
        <v>1879</v>
      </c>
      <c r="B1695">
        <v>3.5</v>
      </c>
    </row>
    <row r="1696" spans="1:2">
      <c r="A1696" s="20" t="s">
        <v>1880</v>
      </c>
      <c r="B1696">
        <v>5</v>
      </c>
    </row>
    <row r="1697" spans="1:2">
      <c r="A1697" s="20" t="s">
        <v>1881</v>
      </c>
      <c r="B1697">
        <v>3</v>
      </c>
    </row>
    <row r="1698" spans="1:2">
      <c r="A1698" s="20" t="s">
        <v>1882</v>
      </c>
      <c r="B1698">
        <v>3.3333333333333335</v>
      </c>
    </row>
    <row r="1699" spans="1:2">
      <c r="A1699" s="20" t="s">
        <v>1883</v>
      </c>
      <c r="B1699">
        <v>3.75</v>
      </c>
    </row>
    <row r="1700" spans="1:2">
      <c r="A1700" s="20" t="s">
        <v>1884</v>
      </c>
      <c r="B1700">
        <v>4</v>
      </c>
    </row>
    <row r="1701" spans="1:2">
      <c r="A1701" s="20" t="s">
        <v>1885</v>
      </c>
      <c r="B1701">
        <v>4</v>
      </c>
    </row>
    <row r="1702" spans="1:2">
      <c r="A1702" s="20" t="s">
        <v>1886</v>
      </c>
      <c r="B1702">
        <v>3</v>
      </c>
    </row>
    <row r="1703" spans="1:2">
      <c r="A1703" s="20" t="s">
        <v>1887</v>
      </c>
      <c r="B1703">
        <v>4</v>
      </c>
    </row>
    <row r="1704" spans="1:2">
      <c r="A1704" s="20" t="s">
        <v>1888</v>
      </c>
      <c r="B1704">
        <v>4</v>
      </c>
    </row>
    <row r="1705" spans="1:2">
      <c r="A1705" s="20" t="s">
        <v>1889</v>
      </c>
      <c r="B1705">
        <v>4</v>
      </c>
    </row>
    <row r="1706" spans="1:2">
      <c r="A1706" s="20" t="s">
        <v>1890</v>
      </c>
      <c r="B1706">
        <v>4</v>
      </c>
    </row>
    <row r="1707" spans="1:2">
      <c r="A1707" s="20" t="s">
        <v>1891</v>
      </c>
      <c r="B1707">
        <v>3.75</v>
      </c>
    </row>
    <row r="1708" spans="1:2">
      <c r="A1708" s="20" t="s">
        <v>1892</v>
      </c>
      <c r="B1708">
        <v>4</v>
      </c>
    </row>
    <row r="1709" spans="1:2">
      <c r="A1709" s="20" t="s">
        <v>1893</v>
      </c>
      <c r="B1709">
        <v>5</v>
      </c>
    </row>
    <row r="1710" spans="1:2">
      <c r="A1710" s="20" t="s">
        <v>1894</v>
      </c>
      <c r="B1710">
        <v>3.3333333333333335</v>
      </c>
    </row>
    <row r="1711" spans="1:2">
      <c r="A1711" s="20" t="s">
        <v>1895</v>
      </c>
      <c r="B1711">
        <v>3</v>
      </c>
    </row>
    <row r="1712" spans="1:2">
      <c r="A1712" s="20" t="s">
        <v>1896</v>
      </c>
      <c r="B1712">
        <v>4.5</v>
      </c>
    </row>
    <row r="1713" spans="1:2">
      <c r="A1713" s="20" t="s">
        <v>1897</v>
      </c>
      <c r="B1713">
        <v>3</v>
      </c>
    </row>
    <row r="1714" spans="1:2">
      <c r="A1714" s="20" t="s">
        <v>1898</v>
      </c>
      <c r="B1714">
        <v>3</v>
      </c>
    </row>
    <row r="1715" spans="1:2">
      <c r="A1715" s="20" t="s">
        <v>1899</v>
      </c>
      <c r="B1715">
        <v>4</v>
      </c>
    </row>
    <row r="1716" spans="1:2">
      <c r="A1716" s="20" t="s">
        <v>1900</v>
      </c>
      <c r="B1716">
        <v>3.3333333333333335</v>
      </c>
    </row>
    <row r="1717" spans="1:2">
      <c r="A1717" s="20" t="s">
        <v>1901</v>
      </c>
      <c r="B1717">
        <v>3.25</v>
      </c>
    </row>
    <row r="1718" spans="1:2">
      <c r="A1718" s="20" t="s">
        <v>1902</v>
      </c>
      <c r="B1718">
        <v>3.5</v>
      </c>
    </row>
    <row r="1719" spans="1:2">
      <c r="A1719" s="20" t="s">
        <v>1903</v>
      </c>
      <c r="B1719">
        <v>3</v>
      </c>
    </row>
    <row r="1720" spans="1:2">
      <c r="A1720" s="20" t="s">
        <v>1904</v>
      </c>
      <c r="B1720">
        <v>3</v>
      </c>
    </row>
    <row r="1721" spans="1:2">
      <c r="A1721" s="20" t="s">
        <v>1905</v>
      </c>
      <c r="B1721">
        <v>3</v>
      </c>
    </row>
    <row r="1722" spans="1:2">
      <c r="A1722" s="20" t="s">
        <v>1906</v>
      </c>
      <c r="B1722">
        <v>4.5</v>
      </c>
    </row>
    <row r="1723" spans="1:2">
      <c r="A1723" s="20" t="s">
        <v>1907</v>
      </c>
      <c r="B1723">
        <v>3</v>
      </c>
    </row>
    <row r="1724" spans="1:2">
      <c r="A1724" s="20" t="s">
        <v>1908</v>
      </c>
      <c r="B1724">
        <v>3.5</v>
      </c>
    </row>
    <row r="1725" spans="1:2">
      <c r="A1725" s="20" t="s">
        <v>1909</v>
      </c>
      <c r="B1725">
        <v>3.75</v>
      </c>
    </row>
    <row r="1726" spans="1:2">
      <c r="A1726" s="20" t="s">
        <v>1910</v>
      </c>
      <c r="B1726">
        <v>2</v>
      </c>
    </row>
    <row r="1727" spans="1:2">
      <c r="A1727" s="20" t="s">
        <v>1911</v>
      </c>
      <c r="B1727">
        <v>3.5</v>
      </c>
    </row>
    <row r="1728" spans="1:2">
      <c r="A1728" s="20" t="s">
        <v>1912</v>
      </c>
      <c r="B1728">
        <v>3.5</v>
      </c>
    </row>
    <row r="1729" spans="1:2">
      <c r="A1729" s="20" t="s">
        <v>1913</v>
      </c>
      <c r="B1729">
        <v>3.5</v>
      </c>
    </row>
    <row r="1730" spans="1:2">
      <c r="A1730" s="20" t="s">
        <v>1914</v>
      </c>
      <c r="B1730">
        <v>4.5</v>
      </c>
    </row>
    <row r="1731" spans="1:2">
      <c r="A1731" s="20" t="s">
        <v>1915</v>
      </c>
      <c r="B1731">
        <v>3.5</v>
      </c>
    </row>
    <row r="1732" spans="1:2">
      <c r="A1732" s="20" t="s">
        <v>1916</v>
      </c>
      <c r="B1732">
        <v>4</v>
      </c>
    </row>
    <row r="1733" spans="1:2">
      <c r="A1733" s="20" t="s">
        <v>1917</v>
      </c>
      <c r="B1733">
        <v>3.3333333333333335</v>
      </c>
    </row>
    <row r="1734" spans="1:2">
      <c r="A1734" s="20" t="s">
        <v>1918</v>
      </c>
      <c r="B1734">
        <v>4</v>
      </c>
    </row>
    <row r="1735" spans="1:2">
      <c r="A1735" s="20" t="s">
        <v>1919</v>
      </c>
      <c r="B1735">
        <v>3</v>
      </c>
    </row>
    <row r="1736" spans="1:2">
      <c r="A1736" s="20" t="s">
        <v>1920</v>
      </c>
      <c r="B1736">
        <v>3.5</v>
      </c>
    </row>
    <row r="1737" spans="1:2">
      <c r="A1737" s="20" t="s">
        <v>1921</v>
      </c>
      <c r="B1737">
        <v>4</v>
      </c>
    </row>
    <row r="1738" spans="1:2">
      <c r="A1738" s="20" t="s">
        <v>1922</v>
      </c>
      <c r="B1738">
        <v>4</v>
      </c>
    </row>
    <row r="1739" spans="1:2">
      <c r="A1739" s="20" t="s">
        <v>1923</v>
      </c>
      <c r="B1739">
        <v>2</v>
      </c>
    </row>
    <row r="1740" spans="1:2">
      <c r="A1740" s="20" t="s">
        <v>1924</v>
      </c>
      <c r="B1740">
        <v>3.5</v>
      </c>
    </row>
    <row r="1741" spans="1:2">
      <c r="A1741" s="20" t="s">
        <v>1925</v>
      </c>
      <c r="B1741">
        <v>3.5</v>
      </c>
    </row>
    <row r="1742" spans="1:2">
      <c r="A1742" s="20" t="s">
        <v>1926</v>
      </c>
      <c r="B1742">
        <v>3.3333333333333335</v>
      </c>
    </row>
    <row r="1743" spans="1:2">
      <c r="A1743" s="20" t="s">
        <v>1927</v>
      </c>
      <c r="B1743">
        <v>3</v>
      </c>
    </row>
    <row r="1744" spans="1:2">
      <c r="A1744" s="20" t="s">
        <v>1928</v>
      </c>
      <c r="B1744">
        <v>3.25</v>
      </c>
    </row>
    <row r="1745" spans="1:2">
      <c r="A1745" s="20" t="s">
        <v>1929</v>
      </c>
      <c r="B1745">
        <v>4</v>
      </c>
    </row>
    <row r="1746" spans="1:2">
      <c r="A1746" s="20" t="s">
        <v>1930</v>
      </c>
      <c r="B1746">
        <v>4</v>
      </c>
    </row>
    <row r="1747" spans="1:2">
      <c r="A1747" s="20" t="s">
        <v>1931</v>
      </c>
      <c r="B1747">
        <v>3</v>
      </c>
    </row>
    <row r="1748" spans="1:2">
      <c r="A1748" s="20" t="s">
        <v>1932</v>
      </c>
      <c r="B1748">
        <v>3.3333333333333335</v>
      </c>
    </row>
    <row r="1749" spans="1:2">
      <c r="A1749" s="20" t="s">
        <v>1933</v>
      </c>
      <c r="B1749">
        <v>3.6666666666666665</v>
      </c>
    </row>
    <row r="1750" spans="1:2">
      <c r="A1750" s="20" t="s">
        <v>1934</v>
      </c>
      <c r="B1750">
        <v>4</v>
      </c>
    </row>
    <row r="1751" spans="1:2">
      <c r="A1751" s="20" t="s">
        <v>1935</v>
      </c>
      <c r="B1751">
        <v>4.5</v>
      </c>
    </row>
    <row r="1752" spans="1:2">
      <c r="A1752" s="20" t="s">
        <v>1936</v>
      </c>
      <c r="B1752">
        <v>3.5</v>
      </c>
    </row>
    <row r="1753" spans="1:2">
      <c r="A1753" s="20" t="s">
        <v>1937</v>
      </c>
      <c r="B1753">
        <v>4.5</v>
      </c>
    </row>
    <row r="1754" spans="1:2">
      <c r="A1754" s="20" t="s">
        <v>1938</v>
      </c>
      <c r="B1754">
        <v>3.6666666666666665</v>
      </c>
    </row>
    <row r="1755" spans="1:2">
      <c r="A1755" s="20" t="s">
        <v>1939</v>
      </c>
      <c r="B1755">
        <v>3.6666666666666665</v>
      </c>
    </row>
    <row r="1756" spans="1:2">
      <c r="A1756" s="20" t="s">
        <v>1940</v>
      </c>
      <c r="B1756">
        <v>3</v>
      </c>
    </row>
    <row r="1757" spans="1:2">
      <c r="A1757" s="20" t="s">
        <v>1941</v>
      </c>
      <c r="B1757">
        <v>4.25</v>
      </c>
    </row>
    <row r="1758" spans="1:2">
      <c r="A1758" s="20" t="s">
        <v>1942</v>
      </c>
      <c r="B1758">
        <v>3.75</v>
      </c>
    </row>
    <row r="1759" spans="1:2">
      <c r="A1759" s="20" t="s">
        <v>1943</v>
      </c>
      <c r="B1759">
        <v>2.75</v>
      </c>
    </row>
    <row r="1760" spans="1:2">
      <c r="A1760" s="20" t="s">
        <v>1944</v>
      </c>
      <c r="B1760">
        <v>3</v>
      </c>
    </row>
    <row r="1761" spans="1:2">
      <c r="A1761" s="20" t="s">
        <v>1945</v>
      </c>
      <c r="B1761">
        <v>3.5</v>
      </c>
    </row>
    <row r="1762" spans="1:2">
      <c r="A1762" s="20" t="s">
        <v>1946</v>
      </c>
      <c r="B1762">
        <v>4.5</v>
      </c>
    </row>
    <row r="1763" spans="1:2">
      <c r="A1763" s="20" t="s">
        <v>1947</v>
      </c>
      <c r="B1763">
        <v>2.5</v>
      </c>
    </row>
    <row r="1764" spans="1:2">
      <c r="A1764" s="20" t="s">
        <v>1948</v>
      </c>
      <c r="B1764">
        <v>3.5</v>
      </c>
    </row>
    <row r="1765" spans="1:2">
      <c r="A1765" s="20" t="s">
        <v>1949</v>
      </c>
      <c r="B1765">
        <v>3</v>
      </c>
    </row>
    <row r="1766" spans="1:2">
      <c r="A1766" s="20" t="s">
        <v>1950</v>
      </c>
      <c r="B1766">
        <v>3</v>
      </c>
    </row>
    <row r="1767" spans="1:2">
      <c r="A1767" s="20" t="s">
        <v>1951</v>
      </c>
      <c r="B1767">
        <v>2</v>
      </c>
    </row>
    <row r="1768" spans="1:2">
      <c r="A1768" s="20" t="s">
        <v>1952</v>
      </c>
      <c r="B1768">
        <v>4.75</v>
      </c>
    </row>
    <row r="1769" spans="1:2">
      <c r="A1769" s="20" t="s">
        <v>1953</v>
      </c>
      <c r="B1769">
        <v>3</v>
      </c>
    </row>
    <row r="1770" spans="1:2">
      <c r="A1770" s="20" t="s">
        <v>1954</v>
      </c>
      <c r="B1770">
        <v>5</v>
      </c>
    </row>
    <row r="1771" spans="1:2">
      <c r="A1771" s="20" t="s">
        <v>1955</v>
      </c>
      <c r="B1771">
        <v>2</v>
      </c>
    </row>
    <row r="1772" spans="1:2">
      <c r="A1772" s="20" t="s">
        <v>1956</v>
      </c>
      <c r="B1772">
        <v>2.6666666666666665</v>
      </c>
    </row>
    <row r="1773" spans="1:2">
      <c r="A1773" s="20" t="s">
        <v>1957</v>
      </c>
      <c r="B1773">
        <v>2.5</v>
      </c>
    </row>
    <row r="1774" spans="1:2">
      <c r="A1774" s="20" t="s">
        <v>1958</v>
      </c>
      <c r="B1774">
        <v>2.75</v>
      </c>
    </row>
    <row r="1775" spans="1:2">
      <c r="A1775" s="20" t="s">
        <v>1959</v>
      </c>
      <c r="B1775">
        <v>4</v>
      </c>
    </row>
    <row r="1776" spans="1:2">
      <c r="A1776" s="20" t="s">
        <v>1960</v>
      </c>
      <c r="B1776">
        <v>3</v>
      </c>
    </row>
    <row r="1777" spans="1:2">
      <c r="A1777" s="20" t="s">
        <v>1961</v>
      </c>
      <c r="B1777">
        <v>4.333333333333333</v>
      </c>
    </row>
    <row r="1778" spans="1:2">
      <c r="A1778" s="20" t="s">
        <v>1962</v>
      </c>
      <c r="B1778">
        <v>5</v>
      </c>
    </row>
    <row r="1779" spans="1:2">
      <c r="A1779" s="20" t="s">
        <v>1963</v>
      </c>
      <c r="B1779">
        <v>3</v>
      </c>
    </row>
    <row r="1780" spans="1:2">
      <c r="A1780" s="20" t="s">
        <v>1964</v>
      </c>
      <c r="B1780">
        <v>3.5</v>
      </c>
    </row>
    <row r="1781" spans="1:2">
      <c r="A1781" s="20" t="s">
        <v>1965</v>
      </c>
      <c r="B1781">
        <v>4</v>
      </c>
    </row>
    <row r="1782" spans="1:2">
      <c r="A1782" s="20" t="s">
        <v>1966</v>
      </c>
      <c r="B1782">
        <v>3.5</v>
      </c>
    </row>
    <row r="1783" spans="1:2">
      <c r="A1783" s="20" t="s">
        <v>1967</v>
      </c>
      <c r="B1783">
        <v>2</v>
      </c>
    </row>
    <row r="1784" spans="1:2">
      <c r="A1784" s="20" t="s">
        <v>1968</v>
      </c>
      <c r="B1784">
        <v>3</v>
      </c>
    </row>
    <row r="1785" spans="1:2">
      <c r="A1785" s="20" t="s">
        <v>1969</v>
      </c>
      <c r="B1785">
        <v>3.5</v>
      </c>
    </row>
    <row r="1786" spans="1:2">
      <c r="A1786" s="20" t="s">
        <v>1970</v>
      </c>
      <c r="B1786">
        <v>3.75</v>
      </c>
    </row>
    <row r="1787" spans="1:2">
      <c r="A1787" s="20" t="s">
        <v>1971</v>
      </c>
      <c r="B1787">
        <v>3</v>
      </c>
    </row>
    <row r="1788" spans="1:2">
      <c r="A1788" s="20" t="s">
        <v>1972</v>
      </c>
      <c r="B1788">
        <v>3.5</v>
      </c>
    </row>
    <row r="1789" spans="1:2">
      <c r="A1789" s="20" t="s">
        <v>1973</v>
      </c>
      <c r="B1789">
        <v>3</v>
      </c>
    </row>
    <row r="1790" spans="1:2">
      <c r="A1790" s="20" t="s">
        <v>1974</v>
      </c>
      <c r="B1790">
        <v>3</v>
      </c>
    </row>
    <row r="1791" spans="1:2">
      <c r="A1791" s="20" t="s">
        <v>1975</v>
      </c>
      <c r="B1791">
        <v>5</v>
      </c>
    </row>
    <row r="1792" spans="1:2">
      <c r="A1792" s="20" t="s">
        <v>1976</v>
      </c>
      <c r="B1792">
        <v>3</v>
      </c>
    </row>
    <row r="1793" spans="1:2">
      <c r="A1793" s="20" t="s">
        <v>1977</v>
      </c>
      <c r="B1793">
        <v>3</v>
      </c>
    </row>
    <row r="1794" spans="1:2">
      <c r="A1794" s="20" t="s">
        <v>1978</v>
      </c>
      <c r="B1794">
        <v>3</v>
      </c>
    </row>
    <row r="1795" spans="1:2">
      <c r="A1795" s="20" t="s">
        <v>1979</v>
      </c>
      <c r="B1795">
        <v>3</v>
      </c>
    </row>
    <row r="1796" spans="1:2">
      <c r="A1796" s="20" t="s">
        <v>1980</v>
      </c>
      <c r="B1796">
        <v>2.5</v>
      </c>
    </row>
    <row r="1797" spans="1:2">
      <c r="A1797" s="20" t="s">
        <v>1981</v>
      </c>
      <c r="B1797">
        <v>3.75</v>
      </c>
    </row>
    <row r="1798" spans="1:2">
      <c r="A1798" s="20" t="s">
        <v>1982</v>
      </c>
      <c r="B1798">
        <v>4.25</v>
      </c>
    </row>
    <row r="1799" spans="1:2">
      <c r="A1799" s="20" t="s">
        <v>1983</v>
      </c>
      <c r="B1799">
        <v>3.5</v>
      </c>
    </row>
    <row r="1800" spans="1:2">
      <c r="A1800" s="20" t="s">
        <v>1984</v>
      </c>
      <c r="B1800">
        <v>3.5</v>
      </c>
    </row>
    <row r="1801" spans="1:2">
      <c r="A1801" s="20" t="s">
        <v>1985</v>
      </c>
      <c r="B1801">
        <v>5</v>
      </c>
    </row>
    <row r="1802" spans="1:2">
      <c r="A1802" s="20" t="s">
        <v>1986</v>
      </c>
      <c r="B1802">
        <v>4</v>
      </c>
    </row>
    <row r="1803" spans="1:2">
      <c r="A1803" s="20" t="s">
        <v>1987</v>
      </c>
      <c r="B1803">
        <v>3</v>
      </c>
    </row>
    <row r="1804" spans="1:2">
      <c r="A1804" s="20" t="s">
        <v>1988</v>
      </c>
      <c r="B1804">
        <v>3.5</v>
      </c>
    </row>
    <row r="1805" spans="1:2">
      <c r="A1805" s="20" t="s">
        <v>1989</v>
      </c>
      <c r="B1805">
        <v>2</v>
      </c>
    </row>
    <row r="1806" spans="1:2">
      <c r="A1806" s="20" t="s">
        <v>1990</v>
      </c>
      <c r="B1806">
        <v>3</v>
      </c>
    </row>
    <row r="1807" spans="1:2">
      <c r="A1807" s="20" t="s">
        <v>1991</v>
      </c>
      <c r="B1807">
        <v>2</v>
      </c>
    </row>
    <row r="1808" spans="1:2">
      <c r="A1808" s="20" t="s">
        <v>1992</v>
      </c>
      <c r="B1808">
        <v>3</v>
      </c>
    </row>
    <row r="1809" spans="1:2">
      <c r="A1809" s="20" t="s">
        <v>1993</v>
      </c>
      <c r="B1809">
        <v>3.5</v>
      </c>
    </row>
    <row r="1810" spans="1:2">
      <c r="A1810" s="20" t="s">
        <v>1994</v>
      </c>
      <c r="B1810">
        <v>3.6666666666666665</v>
      </c>
    </row>
    <row r="1811" spans="1:2">
      <c r="A1811" s="20" t="s">
        <v>1995</v>
      </c>
      <c r="B1811">
        <v>3.75</v>
      </c>
    </row>
    <row r="1812" spans="1:2">
      <c r="A1812" s="20" t="s">
        <v>1996</v>
      </c>
      <c r="B1812">
        <v>3.6666666666666665</v>
      </c>
    </row>
    <row r="1813" spans="1:2">
      <c r="A1813" s="20" t="s">
        <v>1997</v>
      </c>
      <c r="B1813">
        <v>4</v>
      </c>
    </row>
    <row r="1814" spans="1:2">
      <c r="A1814" s="20" t="s">
        <v>1998</v>
      </c>
      <c r="B1814">
        <v>4.25</v>
      </c>
    </row>
    <row r="1815" spans="1:2">
      <c r="A1815" s="20" t="s">
        <v>1999</v>
      </c>
      <c r="B1815">
        <v>3</v>
      </c>
    </row>
    <row r="1816" spans="1:2">
      <c r="A1816" s="20" t="s">
        <v>2000</v>
      </c>
      <c r="B1816">
        <v>4</v>
      </c>
    </row>
    <row r="1817" spans="1:2">
      <c r="A1817" s="20" t="s">
        <v>2001</v>
      </c>
      <c r="B1817">
        <v>3.75</v>
      </c>
    </row>
    <row r="1818" spans="1:2">
      <c r="A1818" s="20" t="s">
        <v>2002</v>
      </c>
      <c r="B1818">
        <v>4</v>
      </c>
    </row>
    <row r="1819" spans="1:2">
      <c r="A1819" s="20" t="s">
        <v>2003</v>
      </c>
      <c r="B1819">
        <v>2.3333333333333335</v>
      </c>
    </row>
    <row r="1820" spans="1:2">
      <c r="A1820" s="20" t="s">
        <v>2004</v>
      </c>
      <c r="B1820">
        <v>3.5</v>
      </c>
    </row>
    <row r="1821" spans="1:2">
      <c r="A1821" s="20" t="s">
        <v>2005</v>
      </c>
      <c r="B1821">
        <v>3</v>
      </c>
    </row>
    <row r="1822" spans="1:2">
      <c r="A1822" s="20" t="s">
        <v>2006</v>
      </c>
      <c r="B1822">
        <v>4.333333333333333</v>
      </c>
    </row>
    <row r="1823" spans="1:2">
      <c r="A1823" s="20" t="s">
        <v>2007</v>
      </c>
      <c r="B1823">
        <v>4</v>
      </c>
    </row>
    <row r="1824" spans="1:2">
      <c r="A1824" s="20" t="s">
        <v>2008</v>
      </c>
      <c r="B1824">
        <v>2.3333333333333335</v>
      </c>
    </row>
    <row r="1825" spans="1:2">
      <c r="A1825" s="20" t="s">
        <v>2009</v>
      </c>
      <c r="B1825">
        <v>4</v>
      </c>
    </row>
    <row r="1826" spans="1:2">
      <c r="A1826" s="20" t="s">
        <v>2010</v>
      </c>
      <c r="B1826">
        <v>3.5</v>
      </c>
    </row>
    <row r="1827" spans="1:2">
      <c r="A1827" s="20" t="s">
        <v>2011</v>
      </c>
      <c r="B1827">
        <v>3</v>
      </c>
    </row>
    <row r="1828" spans="1:2">
      <c r="A1828" s="20" t="s">
        <v>2012</v>
      </c>
      <c r="B1828">
        <v>3.3333333333333335</v>
      </c>
    </row>
    <row r="1829" spans="1:2">
      <c r="A1829" s="20" t="s">
        <v>2013</v>
      </c>
      <c r="B1829">
        <v>4.333333333333333</v>
      </c>
    </row>
    <row r="1830" spans="1:2">
      <c r="A1830" s="20" t="s">
        <v>2014</v>
      </c>
      <c r="B1830">
        <v>3.5</v>
      </c>
    </row>
    <row r="1831" spans="1:2">
      <c r="A1831" s="20" t="s">
        <v>2015</v>
      </c>
      <c r="B1831">
        <v>3.75</v>
      </c>
    </row>
    <row r="1832" spans="1:2">
      <c r="A1832" s="20" t="s">
        <v>2016</v>
      </c>
      <c r="B1832">
        <v>3.75</v>
      </c>
    </row>
    <row r="1833" spans="1:2">
      <c r="A1833" s="20" t="s">
        <v>2017</v>
      </c>
      <c r="B1833">
        <v>3.25</v>
      </c>
    </row>
    <row r="1834" spans="1:2">
      <c r="A1834" s="20" t="s">
        <v>2018</v>
      </c>
      <c r="B1834">
        <v>4</v>
      </c>
    </row>
    <row r="1835" spans="1:2">
      <c r="A1835" s="20" t="s">
        <v>2019</v>
      </c>
      <c r="B1835">
        <v>2.6666666666666665</v>
      </c>
    </row>
    <row r="1836" spans="1:2">
      <c r="A1836" s="20" t="s">
        <v>2020</v>
      </c>
      <c r="B1836">
        <v>3.3333333333333335</v>
      </c>
    </row>
    <row r="1837" spans="1:2">
      <c r="A1837" s="20" t="s">
        <v>2021</v>
      </c>
      <c r="B1837">
        <v>4.25</v>
      </c>
    </row>
    <row r="1838" spans="1:2">
      <c r="A1838" s="20" t="s">
        <v>2022</v>
      </c>
      <c r="B1838">
        <v>4</v>
      </c>
    </row>
    <row r="1839" spans="1:2">
      <c r="A1839" s="20" t="s">
        <v>2023</v>
      </c>
      <c r="B1839">
        <v>3.3333333333333335</v>
      </c>
    </row>
    <row r="1840" spans="1:2">
      <c r="A1840" s="20" t="s">
        <v>2024</v>
      </c>
      <c r="B1840">
        <v>4.666666666666667</v>
      </c>
    </row>
    <row r="1841" spans="1:2">
      <c r="A1841" s="20" t="s">
        <v>2025</v>
      </c>
      <c r="B1841">
        <v>3</v>
      </c>
    </row>
    <row r="1842" spans="1:2">
      <c r="A1842" s="20" t="s">
        <v>2026</v>
      </c>
      <c r="B1842">
        <v>3.6666666666666665</v>
      </c>
    </row>
    <row r="1843" spans="1:2">
      <c r="A1843" s="20" t="s">
        <v>2027</v>
      </c>
      <c r="B1843">
        <v>4.25</v>
      </c>
    </row>
    <row r="1844" spans="1:2">
      <c r="A1844" s="20" t="s">
        <v>2028</v>
      </c>
      <c r="B1844">
        <v>3</v>
      </c>
    </row>
    <row r="1845" spans="1:2">
      <c r="A1845" s="20" t="s">
        <v>2029</v>
      </c>
      <c r="B1845">
        <v>3.75</v>
      </c>
    </row>
    <row r="1846" spans="1:2">
      <c r="A1846" s="20" t="s">
        <v>2030</v>
      </c>
      <c r="B1846">
        <v>2</v>
      </c>
    </row>
    <row r="1847" spans="1:2">
      <c r="A1847" s="20" t="s">
        <v>2031</v>
      </c>
      <c r="B1847">
        <v>3.3333333333333335</v>
      </c>
    </row>
    <row r="1848" spans="1:2">
      <c r="A1848" s="20" t="s">
        <v>2032</v>
      </c>
      <c r="B1848">
        <v>4</v>
      </c>
    </row>
    <row r="1849" spans="1:2">
      <c r="A1849" s="20" t="s">
        <v>2033</v>
      </c>
      <c r="B1849">
        <v>4</v>
      </c>
    </row>
    <row r="1850" spans="1:2">
      <c r="A1850" s="20" t="s">
        <v>2034</v>
      </c>
      <c r="B1850">
        <v>3.6666666666666665</v>
      </c>
    </row>
    <row r="1851" spans="1:2">
      <c r="A1851" s="20" t="s">
        <v>2035</v>
      </c>
      <c r="B1851">
        <v>3</v>
      </c>
    </row>
    <row r="1852" spans="1:2">
      <c r="A1852" s="20" t="s">
        <v>2036</v>
      </c>
      <c r="B1852">
        <v>2.5</v>
      </c>
    </row>
    <row r="1853" spans="1:2">
      <c r="A1853" s="20" t="s">
        <v>2037</v>
      </c>
      <c r="B1853">
        <v>4.5</v>
      </c>
    </row>
    <row r="1854" spans="1:2">
      <c r="A1854" s="20" t="s">
        <v>2038</v>
      </c>
      <c r="B1854">
        <v>4</v>
      </c>
    </row>
    <row r="1855" spans="1:2">
      <c r="A1855" s="20" t="s">
        <v>2039</v>
      </c>
      <c r="B1855">
        <v>3.25</v>
      </c>
    </row>
    <row r="1856" spans="1:2">
      <c r="A1856" s="20" t="s">
        <v>2040</v>
      </c>
      <c r="B1856">
        <v>4.666666666666667</v>
      </c>
    </row>
    <row r="1857" spans="1:2">
      <c r="A1857" s="20" t="s">
        <v>2041</v>
      </c>
      <c r="B1857">
        <v>3.6666666666666665</v>
      </c>
    </row>
    <row r="1858" spans="1:2">
      <c r="A1858" s="20" t="s">
        <v>2042</v>
      </c>
      <c r="B1858">
        <v>3.25</v>
      </c>
    </row>
    <row r="1859" spans="1:2">
      <c r="A1859" s="20" t="s">
        <v>2043</v>
      </c>
      <c r="B1859">
        <v>3.25</v>
      </c>
    </row>
    <row r="1860" spans="1:2">
      <c r="A1860" s="20" t="s">
        <v>2044</v>
      </c>
      <c r="B1860">
        <v>4.666666666666667</v>
      </c>
    </row>
    <row r="1861" spans="1:2">
      <c r="A1861" s="20" t="s">
        <v>2045</v>
      </c>
      <c r="B1861">
        <v>4</v>
      </c>
    </row>
    <row r="1862" spans="1:2">
      <c r="A1862" s="20" t="s">
        <v>2046</v>
      </c>
      <c r="B1862">
        <v>4</v>
      </c>
    </row>
    <row r="1863" spans="1:2">
      <c r="A1863" s="20" t="s">
        <v>2047</v>
      </c>
      <c r="B1863">
        <v>3</v>
      </c>
    </row>
    <row r="1864" spans="1:2">
      <c r="A1864" s="20" t="s">
        <v>2048</v>
      </c>
      <c r="B1864">
        <v>3.5</v>
      </c>
    </row>
    <row r="1865" spans="1:2">
      <c r="A1865" s="20" t="s">
        <v>2049</v>
      </c>
      <c r="B1865">
        <v>3</v>
      </c>
    </row>
    <row r="1866" spans="1:2">
      <c r="A1866" s="20" t="s">
        <v>2050</v>
      </c>
      <c r="B1866">
        <v>3</v>
      </c>
    </row>
    <row r="1867" spans="1:2">
      <c r="A1867" s="20" t="s">
        <v>2051</v>
      </c>
      <c r="B1867">
        <v>2</v>
      </c>
    </row>
    <row r="1868" spans="1:2">
      <c r="A1868" s="20" t="s">
        <v>2052</v>
      </c>
      <c r="B1868">
        <v>4</v>
      </c>
    </row>
    <row r="1869" spans="1:2">
      <c r="A1869" s="20" t="s">
        <v>2053</v>
      </c>
      <c r="B1869">
        <v>3</v>
      </c>
    </row>
    <row r="1870" spans="1:2">
      <c r="A1870" s="20" t="s">
        <v>2054</v>
      </c>
      <c r="B1870">
        <v>4</v>
      </c>
    </row>
    <row r="1871" spans="1:2">
      <c r="A1871" s="20" t="s">
        <v>2055</v>
      </c>
      <c r="B1871">
        <v>3.3333333333333335</v>
      </c>
    </row>
    <row r="1872" spans="1:2">
      <c r="A1872" s="20" t="s">
        <v>2056</v>
      </c>
      <c r="B1872">
        <v>4</v>
      </c>
    </row>
    <row r="1873" spans="1:2">
      <c r="A1873" s="20" t="s">
        <v>2057</v>
      </c>
      <c r="B1873">
        <v>3.3333333333333335</v>
      </c>
    </row>
    <row r="1874" spans="1:2">
      <c r="A1874" s="20" t="s">
        <v>2058</v>
      </c>
      <c r="B1874">
        <v>3</v>
      </c>
    </row>
    <row r="1875" spans="1:2">
      <c r="A1875" s="20" t="s">
        <v>2059</v>
      </c>
      <c r="B1875">
        <v>3</v>
      </c>
    </row>
    <row r="1876" spans="1:2">
      <c r="A1876" s="20" t="s">
        <v>2060</v>
      </c>
      <c r="B1876">
        <v>3</v>
      </c>
    </row>
    <row r="1877" spans="1:2">
      <c r="A1877" s="20" t="s">
        <v>2061</v>
      </c>
      <c r="B1877">
        <v>4.5</v>
      </c>
    </row>
    <row r="1878" spans="1:2">
      <c r="A1878" s="20" t="s">
        <v>2062</v>
      </c>
      <c r="B1878">
        <v>4</v>
      </c>
    </row>
    <row r="1879" spans="1:2">
      <c r="A1879" s="20" t="s">
        <v>2063</v>
      </c>
      <c r="B1879">
        <v>3</v>
      </c>
    </row>
    <row r="1880" spans="1:2">
      <c r="A1880" s="20" t="s">
        <v>2064</v>
      </c>
      <c r="B1880">
        <v>3.5</v>
      </c>
    </row>
    <row r="1881" spans="1:2">
      <c r="A1881" s="20" t="s">
        <v>2065</v>
      </c>
      <c r="B1881">
        <v>4</v>
      </c>
    </row>
    <row r="1882" spans="1:2">
      <c r="A1882" s="20" t="s">
        <v>2066</v>
      </c>
      <c r="B1882">
        <v>2.5</v>
      </c>
    </row>
    <row r="1883" spans="1:2">
      <c r="A1883" s="20" t="s">
        <v>2067</v>
      </c>
      <c r="B1883">
        <v>3.5</v>
      </c>
    </row>
    <row r="1884" spans="1:2">
      <c r="A1884" s="20" t="s">
        <v>2068</v>
      </c>
      <c r="B1884">
        <v>4.25</v>
      </c>
    </row>
    <row r="1885" spans="1:2">
      <c r="A1885" s="20" t="s">
        <v>2069</v>
      </c>
      <c r="B1885">
        <v>4.5</v>
      </c>
    </row>
    <row r="1886" spans="1:2">
      <c r="A1886" s="20" t="s">
        <v>2070</v>
      </c>
      <c r="B1886">
        <v>4.333333333333333</v>
      </c>
    </row>
    <row r="1887" spans="1:2">
      <c r="A1887" s="20" t="s">
        <v>2071</v>
      </c>
      <c r="B1887">
        <v>3.3333333333333335</v>
      </c>
    </row>
    <row r="1888" spans="1:2">
      <c r="A1888" s="20" t="s">
        <v>2072</v>
      </c>
      <c r="B1888">
        <v>4.5</v>
      </c>
    </row>
    <row r="1889" spans="1:2">
      <c r="A1889" s="20" t="s">
        <v>2073</v>
      </c>
      <c r="B1889">
        <v>3.6666666666666665</v>
      </c>
    </row>
    <row r="1890" spans="1:2">
      <c r="A1890" s="20" t="s">
        <v>2074</v>
      </c>
      <c r="B1890">
        <v>3</v>
      </c>
    </row>
    <row r="1891" spans="1:2">
      <c r="A1891" s="20" t="s">
        <v>2075</v>
      </c>
      <c r="B1891">
        <v>3</v>
      </c>
    </row>
    <row r="1892" spans="1:2">
      <c r="A1892" s="20" t="s">
        <v>2076</v>
      </c>
      <c r="B1892">
        <v>3.25</v>
      </c>
    </row>
    <row r="1893" spans="1:2">
      <c r="A1893" s="20" t="s">
        <v>2077</v>
      </c>
      <c r="B1893">
        <v>3</v>
      </c>
    </row>
    <row r="1894" spans="1:2">
      <c r="A1894" s="20" t="s">
        <v>2078</v>
      </c>
      <c r="B1894">
        <v>5</v>
      </c>
    </row>
    <row r="1895" spans="1:2">
      <c r="A1895" s="20" t="s">
        <v>2079</v>
      </c>
      <c r="B1895">
        <v>3.5</v>
      </c>
    </row>
    <row r="1896" spans="1:2">
      <c r="A1896" s="20" t="s">
        <v>2080</v>
      </c>
      <c r="B1896">
        <v>2</v>
      </c>
    </row>
    <row r="1897" spans="1:2">
      <c r="A1897" s="20" t="s">
        <v>2081</v>
      </c>
      <c r="B1897">
        <v>3.5</v>
      </c>
    </row>
    <row r="1898" spans="1:2">
      <c r="A1898" s="20" t="s">
        <v>2082</v>
      </c>
      <c r="B1898">
        <v>4</v>
      </c>
    </row>
    <row r="1899" spans="1:2">
      <c r="A1899" s="20" t="s">
        <v>2083</v>
      </c>
      <c r="B1899">
        <v>4</v>
      </c>
    </row>
    <row r="1900" spans="1:2">
      <c r="A1900" s="20" t="s">
        <v>2084</v>
      </c>
      <c r="B1900">
        <v>3</v>
      </c>
    </row>
    <row r="1901" spans="1:2">
      <c r="A1901" s="20" t="s">
        <v>2085</v>
      </c>
      <c r="B1901">
        <v>4</v>
      </c>
    </row>
    <row r="1902" spans="1:2">
      <c r="A1902" s="20" t="s">
        <v>2086</v>
      </c>
      <c r="B1902">
        <v>4</v>
      </c>
    </row>
    <row r="1903" spans="1:2">
      <c r="A1903" s="20" t="s">
        <v>2087</v>
      </c>
      <c r="B1903">
        <v>2.5</v>
      </c>
    </row>
    <row r="1904" spans="1:2">
      <c r="A1904" s="20" t="s">
        <v>2088</v>
      </c>
      <c r="B1904">
        <v>4</v>
      </c>
    </row>
    <row r="1905" spans="1:2">
      <c r="A1905" s="20" t="s">
        <v>2089</v>
      </c>
      <c r="B1905">
        <v>3.5</v>
      </c>
    </row>
    <row r="1906" spans="1:2">
      <c r="A1906" s="20" t="s">
        <v>2090</v>
      </c>
      <c r="B1906">
        <v>3.3333333333333335</v>
      </c>
    </row>
    <row r="1907" spans="1:2">
      <c r="A1907" s="20" t="s">
        <v>2091</v>
      </c>
      <c r="B1907">
        <v>3.75</v>
      </c>
    </row>
    <row r="1908" spans="1:2">
      <c r="A1908" s="20" t="s">
        <v>2092</v>
      </c>
      <c r="B1908">
        <v>4</v>
      </c>
    </row>
    <row r="1909" spans="1:2">
      <c r="A1909" s="20" t="s">
        <v>2093</v>
      </c>
      <c r="B1909">
        <v>4</v>
      </c>
    </row>
    <row r="1910" spans="1:2">
      <c r="A1910" s="20" t="s">
        <v>2094</v>
      </c>
      <c r="B1910">
        <v>4</v>
      </c>
    </row>
    <row r="1911" spans="1:2">
      <c r="A1911" s="20" t="s">
        <v>2095</v>
      </c>
      <c r="B1911">
        <v>3.3333333333333335</v>
      </c>
    </row>
    <row r="1912" spans="1:2">
      <c r="A1912" s="20" t="s">
        <v>2096</v>
      </c>
      <c r="B1912">
        <v>3.75</v>
      </c>
    </row>
    <row r="1913" spans="1:2">
      <c r="A1913" s="20" t="s">
        <v>2097</v>
      </c>
      <c r="B1913">
        <v>2.5</v>
      </c>
    </row>
    <row r="1914" spans="1:2">
      <c r="A1914" s="20" t="s">
        <v>2098</v>
      </c>
      <c r="B1914">
        <v>4.333333333333333</v>
      </c>
    </row>
    <row r="1915" spans="1:2">
      <c r="A1915" s="20" t="s">
        <v>2099</v>
      </c>
      <c r="B1915">
        <v>4</v>
      </c>
    </row>
    <row r="1916" spans="1:2">
      <c r="A1916" s="20" t="s">
        <v>2100</v>
      </c>
      <c r="B1916">
        <v>4.25</v>
      </c>
    </row>
    <row r="1917" spans="1:2">
      <c r="A1917" s="20" t="s">
        <v>2101</v>
      </c>
      <c r="B1917">
        <v>3.5</v>
      </c>
    </row>
    <row r="1918" spans="1:2">
      <c r="A1918" s="20" t="s">
        <v>2102</v>
      </c>
      <c r="B1918">
        <v>2</v>
      </c>
    </row>
    <row r="1919" spans="1:2">
      <c r="A1919" s="20" t="s">
        <v>2103</v>
      </c>
      <c r="B1919">
        <v>4.25</v>
      </c>
    </row>
    <row r="1920" spans="1:2">
      <c r="A1920" s="20" t="s">
        <v>2104</v>
      </c>
      <c r="B1920">
        <v>3.5</v>
      </c>
    </row>
    <row r="1921" spans="1:2">
      <c r="A1921" s="20" t="s">
        <v>2105</v>
      </c>
      <c r="B1921">
        <v>4</v>
      </c>
    </row>
    <row r="1922" spans="1:2">
      <c r="A1922" s="20" t="s">
        <v>2106</v>
      </c>
      <c r="B1922">
        <v>3.75</v>
      </c>
    </row>
    <row r="1923" spans="1:2">
      <c r="A1923" s="20" t="s">
        <v>2107</v>
      </c>
      <c r="B1923">
        <v>3.3333333333333335</v>
      </c>
    </row>
    <row r="1924" spans="1:2">
      <c r="A1924" s="20" t="s">
        <v>2108</v>
      </c>
      <c r="B1924">
        <v>3</v>
      </c>
    </row>
    <row r="1925" spans="1:2">
      <c r="A1925" s="20" t="s">
        <v>2109</v>
      </c>
      <c r="B1925">
        <v>3.25</v>
      </c>
    </row>
    <row r="1926" spans="1:2">
      <c r="A1926" s="20" t="s">
        <v>2110</v>
      </c>
      <c r="B1926">
        <v>2.6666666666666665</v>
      </c>
    </row>
    <row r="1927" spans="1:2">
      <c r="A1927" s="20" t="s">
        <v>2111</v>
      </c>
      <c r="B1927">
        <v>4</v>
      </c>
    </row>
    <row r="1928" spans="1:2">
      <c r="A1928" s="20" t="s">
        <v>2112</v>
      </c>
      <c r="B1928">
        <v>3</v>
      </c>
    </row>
    <row r="1929" spans="1:2">
      <c r="A1929" s="20" t="s">
        <v>2113</v>
      </c>
      <c r="B1929">
        <v>3</v>
      </c>
    </row>
    <row r="1930" spans="1:2">
      <c r="A1930" s="20" t="s">
        <v>2114</v>
      </c>
      <c r="B1930">
        <v>3</v>
      </c>
    </row>
    <row r="1931" spans="1:2">
      <c r="A1931" s="20" t="s">
        <v>2115</v>
      </c>
      <c r="B1931">
        <v>5</v>
      </c>
    </row>
    <row r="1932" spans="1:2">
      <c r="A1932" s="20" t="s">
        <v>2116</v>
      </c>
      <c r="B1932">
        <v>3.5</v>
      </c>
    </row>
    <row r="1933" spans="1:2">
      <c r="A1933" s="20" t="s">
        <v>2117</v>
      </c>
      <c r="B1933">
        <v>3</v>
      </c>
    </row>
    <row r="1934" spans="1:2">
      <c r="A1934" s="20" t="s">
        <v>2118</v>
      </c>
      <c r="B1934">
        <v>3</v>
      </c>
    </row>
    <row r="1935" spans="1:2">
      <c r="A1935" s="20" t="s">
        <v>2119</v>
      </c>
      <c r="B1935">
        <v>4</v>
      </c>
    </row>
    <row r="1936" spans="1:2">
      <c r="A1936" s="20" t="s">
        <v>2120</v>
      </c>
      <c r="B1936">
        <v>4</v>
      </c>
    </row>
    <row r="1937" spans="1:2">
      <c r="A1937" s="20" t="s">
        <v>2121</v>
      </c>
      <c r="B1937">
        <v>2.5</v>
      </c>
    </row>
    <row r="1938" spans="1:2">
      <c r="A1938" s="20" t="s">
        <v>2122</v>
      </c>
      <c r="B1938">
        <v>3.6666666666666665</v>
      </c>
    </row>
    <row r="1939" spans="1:2">
      <c r="A1939" s="20" t="s">
        <v>2123</v>
      </c>
      <c r="B1939">
        <v>3.6666666666666665</v>
      </c>
    </row>
    <row r="1940" spans="1:2">
      <c r="A1940" s="20" t="s">
        <v>2124</v>
      </c>
      <c r="B1940">
        <v>3.75</v>
      </c>
    </row>
    <row r="1941" spans="1:2">
      <c r="A1941" s="20" t="s">
        <v>2125</v>
      </c>
      <c r="B1941">
        <v>3.5</v>
      </c>
    </row>
    <row r="1942" spans="1:2">
      <c r="A1942" s="20" t="s">
        <v>2126</v>
      </c>
      <c r="B1942">
        <v>3.3333333333333335</v>
      </c>
    </row>
    <row r="1943" spans="1:2">
      <c r="A1943" s="20" t="s">
        <v>2127</v>
      </c>
      <c r="B1943">
        <v>3.5</v>
      </c>
    </row>
    <row r="1944" spans="1:2">
      <c r="A1944" s="20" t="s">
        <v>2128</v>
      </c>
      <c r="B1944">
        <v>4</v>
      </c>
    </row>
    <row r="1945" spans="1:2">
      <c r="A1945" s="20" t="s">
        <v>2129</v>
      </c>
      <c r="B1945">
        <v>3</v>
      </c>
    </row>
    <row r="1946" spans="1:2">
      <c r="A1946" s="20" t="s">
        <v>2130</v>
      </c>
      <c r="B1946">
        <v>4</v>
      </c>
    </row>
    <row r="1947" spans="1:2">
      <c r="A1947" s="20" t="s">
        <v>2131</v>
      </c>
      <c r="B1947">
        <v>4</v>
      </c>
    </row>
    <row r="1948" spans="1:2">
      <c r="A1948" s="20" t="s">
        <v>2132</v>
      </c>
      <c r="B1948">
        <v>3.6666666666666665</v>
      </c>
    </row>
    <row r="1949" spans="1:2">
      <c r="A1949" s="20" t="s">
        <v>2133</v>
      </c>
      <c r="B1949">
        <v>3</v>
      </c>
    </row>
    <row r="1950" spans="1:2">
      <c r="A1950" s="20" t="s">
        <v>2134</v>
      </c>
      <c r="B1950">
        <v>3.5</v>
      </c>
    </row>
    <row r="1951" spans="1:2">
      <c r="A1951" s="20" t="s">
        <v>2135</v>
      </c>
      <c r="B1951">
        <v>3.5</v>
      </c>
    </row>
    <row r="1952" spans="1:2">
      <c r="A1952" s="20" t="s">
        <v>2136</v>
      </c>
      <c r="B1952">
        <v>4</v>
      </c>
    </row>
    <row r="1953" spans="1:2">
      <c r="A1953" s="20" t="s">
        <v>2137</v>
      </c>
      <c r="B1953">
        <v>5</v>
      </c>
    </row>
    <row r="1954" spans="1:2">
      <c r="A1954" s="20" t="s">
        <v>2138</v>
      </c>
      <c r="B1954">
        <v>4</v>
      </c>
    </row>
    <row r="1955" spans="1:2">
      <c r="A1955" s="20" t="s">
        <v>2139</v>
      </c>
      <c r="B1955">
        <v>3.6666666666666665</v>
      </c>
    </row>
    <row r="1956" spans="1:2">
      <c r="A1956" s="20" t="s">
        <v>2140</v>
      </c>
      <c r="B1956">
        <v>3</v>
      </c>
    </row>
    <row r="1957" spans="1:2">
      <c r="A1957" s="20" t="s">
        <v>2141</v>
      </c>
      <c r="B1957">
        <v>3.5</v>
      </c>
    </row>
    <row r="1958" spans="1:2">
      <c r="A1958" s="20" t="s">
        <v>2142</v>
      </c>
      <c r="B1958">
        <v>3.5</v>
      </c>
    </row>
    <row r="1959" spans="1:2">
      <c r="A1959" s="20" t="s">
        <v>2143</v>
      </c>
      <c r="B1959">
        <v>3.5</v>
      </c>
    </row>
    <row r="1960" spans="1:2">
      <c r="A1960" s="20" t="s">
        <v>2144</v>
      </c>
      <c r="B1960">
        <v>4</v>
      </c>
    </row>
    <row r="1961" spans="1:2">
      <c r="A1961" s="20" t="s">
        <v>2145</v>
      </c>
      <c r="B1961">
        <v>4</v>
      </c>
    </row>
    <row r="1962" spans="1:2">
      <c r="A1962" s="20" t="s">
        <v>2146</v>
      </c>
      <c r="B1962">
        <v>3.6666666666666665</v>
      </c>
    </row>
    <row r="1963" spans="1:2">
      <c r="A1963" s="20" t="s">
        <v>2147</v>
      </c>
      <c r="B1963">
        <v>3.6666666666666665</v>
      </c>
    </row>
    <row r="1964" spans="1:2">
      <c r="A1964" s="20" t="s">
        <v>2148</v>
      </c>
      <c r="B1964">
        <v>3.25</v>
      </c>
    </row>
    <row r="1965" spans="1:2">
      <c r="A1965" s="20" t="s">
        <v>2149</v>
      </c>
      <c r="B1965">
        <v>2.6666666666666665</v>
      </c>
    </row>
    <row r="1966" spans="1:2">
      <c r="A1966" s="20" t="s">
        <v>2150</v>
      </c>
      <c r="B1966">
        <v>3</v>
      </c>
    </row>
    <row r="1967" spans="1:2">
      <c r="A1967" s="20" t="s">
        <v>2151</v>
      </c>
      <c r="B1967">
        <v>3.75</v>
      </c>
    </row>
    <row r="1968" spans="1:2">
      <c r="A1968" s="20" t="s">
        <v>2152</v>
      </c>
      <c r="B1968">
        <v>3</v>
      </c>
    </row>
    <row r="1969" spans="1:2">
      <c r="A1969" s="20" t="s">
        <v>2153</v>
      </c>
      <c r="B1969">
        <v>3.75</v>
      </c>
    </row>
    <row r="1970" spans="1:2">
      <c r="A1970" s="20" t="s">
        <v>2154</v>
      </c>
      <c r="B1970">
        <v>3.25</v>
      </c>
    </row>
    <row r="1971" spans="1:2">
      <c r="A1971" s="20" t="s">
        <v>2155</v>
      </c>
      <c r="B1971">
        <v>3</v>
      </c>
    </row>
    <row r="1972" spans="1:2">
      <c r="A1972" s="20" t="s">
        <v>2156</v>
      </c>
      <c r="B1972">
        <v>3</v>
      </c>
    </row>
    <row r="1973" spans="1:2">
      <c r="A1973" s="20" t="s">
        <v>2157</v>
      </c>
      <c r="B1973">
        <v>2.6666666666666665</v>
      </c>
    </row>
    <row r="1974" spans="1:2">
      <c r="A1974" s="20" t="s">
        <v>2158</v>
      </c>
      <c r="B1974">
        <v>3</v>
      </c>
    </row>
    <row r="1975" spans="1:2">
      <c r="A1975" s="20" t="s">
        <v>2159</v>
      </c>
      <c r="B1975">
        <v>2.5</v>
      </c>
    </row>
    <row r="1976" spans="1:2">
      <c r="A1976" s="20" t="s">
        <v>2160</v>
      </c>
      <c r="B1976">
        <v>3.6666666666666665</v>
      </c>
    </row>
    <row r="1977" spans="1:2">
      <c r="A1977" s="20" t="s">
        <v>2161</v>
      </c>
      <c r="B1977">
        <v>3</v>
      </c>
    </row>
    <row r="1978" spans="1:2">
      <c r="A1978" s="20" t="s">
        <v>2162</v>
      </c>
      <c r="B1978">
        <v>3.5</v>
      </c>
    </row>
    <row r="1979" spans="1:2">
      <c r="A1979" s="20" t="s">
        <v>2163</v>
      </c>
      <c r="B1979">
        <v>3</v>
      </c>
    </row>
    <row r="1980" spans="1:2">
      <c r="A1980" s="20" t="s">
        <v>2164</v>
      </c>
      <c r="B1980">
        <v>3.6666666666666665</v>
      </c>
    </row>
    <row r="1981" spans="1:2">
      <c r="A1981" s="20" t="s">
        <v>2165</v>
      </c>
      <c r="B1981">
        <v>4.25</v>
      </c>
    </row>
    <row r="1982" spans="1:2">
      <c r="A1982" s="20" t="s">
        <v>2166</v>
      </c>
      <c r="B1982">
        <v>4</v>
      </c>
    </row>
    <row r="1983" spans="1:2">
      <c r="A1983" s="20" t="s">
        <v>2167</v>
      </c>
      <c r="B1983">
        <v>4</v>
      </c>
    </row>
    <row r="1984" spans="1:2">
      <c r="A1984" s="20" t="s">
        <v>2168</v>
      </c>
      <c r="B1984">
        <v>4</v>
      </c>
    </row>
    <row r="1985" spans="1:2">
      <c r="A1985" s="20" t="s">
        <v>2169</v>
      </c>
      <c r="B1985">
        <v>3</v>
      </c>
    </row>
    <row r="1986" spans="1:2">
      <c r="A1986" s="20" t="s">
        <v>2170</v>
      </c>
      <c r="B1986">
        <v>4</v>
      </c>
    </row>
    <row r="1987" spans="1:2">
      <c r="A1987" s="20" t="s">
        <v>2171</v>
      </c>
      <c r="B1987">
        <v>4</v>
      </c>
    </row>
    <row r="1988" spans="1:2">
      <c r="A1988" s="20" t="s">
        <v>2172</v>
      </c>
      <c r="B1988">
        <v>2.5</v>
      </c>
    </row>
    <row r="1989" spans="1:2">
      <c r="A1989" s="20" t="s">
        <v>2173</v>
      </c>
      <c r="B1989">
        <v>4</v>
      </c>
    </row>
    <row r="1990" spans="1:2">
      <c r="A1990" s="20" t="s">
        <v>2174</v>
      </c>
      <c r="B1990">
        <v>3</v>
      </c>
    </row>
    <row r="1991" spans="1:2">
      <c r="A1991" s="20" t="s">
        <v>2175</v>
      </c>
      <c r="B1991">
        <v>3.25</v>
      </c>
    </row>
    <row r="1992" spans="1:2">
      <c r="A1992" s="20" t="s">
        <v>2176</v>
      </c>
      <c r="B1992">
        <v>3.5</v>
      </c>
    </row>
    <row r="1993" spans="1:2">
      <c r="A1993" s="20" t="s">
        <v>2177</v>
      </c>
      <c r="B1993">
        <v>3</v>
      </c>
    </row>
    <row r="1994" spans="1:2">
      <c r="A1994" s="20" t="s">
        <v>2178</v>
      </c>
      <c r="B1994">
        <v>4</v>
      </c>
    </row>
    <row r="1995" spans="1:2">
      <c r="A1995" s="20" t="s">
        <v>2179</v>
      </c>
      <c r="B1995">
        <v>4</v>
      </c>
    </row>
    <row r="1996" spans="1:2">
      <c r="A1996" s="20" t="s">
        <v>2180</v>
      </c>
      <c r="B1996">
        <v>3.5</v>
      </c>
    </row>
    <row r="1997" spans="1:2">
      <c r="A1997" s="20" t="s">
        <v>2181</v>
      </c>
      <c r="B1997">
        <v>4</v>
      </c>
    </row>
    <row r="1998" spans="1:2">
      <c r="A1998" s="20" t="s">
        <v>2182</v>
      </c>
      <c r="B1998">
        <v>3.5</v>
      </c>
    </row>
    <row r="1999" spans="1:2">
      <c r="A1999" s="20" t="s">
        <v>2183</v>
      </c>
      <c r="B1999">
        <v>3.25</v>
      </c>
    </row>
    <row r="2000" spans="1:2">
      <c r="A2000" s="20" t="s">
        <v>2184</v>
      </c>
      <c r="B2000">
        <v>2.75</v>
      </c>
    </row>
    <row r="2001" spans="1:2">
      <c r="A2001" s="20" t="s">
        <v>2185</v>
      </c>
      <c r="B2001">
        <v>4.333333333333333</v>
      </c>
    </row>
    <row r="2002" spans="1:2">
      <c r="A2002" s="20" t="s">
        <v>2186</v>
      </c>
      <c r="B2002">
        <v>3.5</v>
      </c>
    </row>
    <row r="2003" spans="1:2">
      <c r="A2003" s="20" t="s">
        <v>2187</v>
      </c>
      <c r="B2003">
        <v>3.6666666666666665</v>
      </c>
    </row>
    <row r="2004" spans="1:2">
      <c r="A2004" s="20" t="s">
        <v>2188</v>
      </c>
      <c r="B2004">
        <v>2</v>
      </c>
    </row>
    <row r="2005" spans="1:2">
      <c r="A2005" s="20" t="s">
        <v>2189</v>
      </c>
      <c r="B2005">
        <v>2.5</v>
      </c>
    </row>
    <row r="2006" spans="1:2">
      <c r="A2006" s="20" t="s">
        <v>2190</v>
      </c>
      <c r="B2006">
        <v>3</v>
      </c>
    </row>
    <row r="2007" spans="1:2">
      <c r="A2007" s="20" t="s">
        <v>2191</v>
      </c>
      <c r="B2007">
        <v>3</v>
      </c>
    </row>
    <row r="2008" spans="1:2">
      <c r="A2008" s="20" t="s">
        <v>2192</v>
      </c>
      <c r="B2008">
        <v>3.5</v>
      </c>
    </row>
    <row r="2009" spans="1:2">
      <c r="A2009" s="20" t="s">
        <v>2193</v>
      </c>
      <c r="B2009">
        <v>3</v>
      </c>
    </row>
    <row r="2010" spans="1:2">
      <c r="A2010" s="20" t="s">
        <v>2194</v>
      </c>
      <c r="B2010">
        <v>3</v>
      </c>
    </row>
    <row r="2011" spans="1:2">
      <c r="A2011" s="20" t="s">
        <v>2195</v>
      </c>
      <c r="B2011">
        <v>3</v>
      </c>
    </row>
    <row r="2012" spans="1:2">
      <c r="A2012" s="20" t="s">
        <v>2196</v>
      </c>
      <c r="B2012">
        <v>4</v>
      </c>
    </row>
    <row r="2013" spans="1:2">
      <c r="A2013" s="20" t="s">
        <v>2197</v>
      </c>
      <c r="B2013">
        <v>4</v>
      </c>
    </row>
    <row r="2014" spans="1:2">
      <c r="A2014" s="20" t="s">
        <v>2198</v>
      </c>
      <c r="B2014">
        <v>4</v>
      </c>
    </row>
    <row r="2015" spans="1:2">
      <c r="A2015" s="20" t="s">
        <v>2199</v>
      </c>
      <c r="B2015">
        <v>3.25</v>
      </c>
    </row>
    <row r="2016" spans="1:2">
      <c r="A2016" s="20" t="s">
        <v>2200</v>
      </c>
      <c r="B2016">
        <v>3.25</v>
      </c>
    </row>
    <row r="2017" spans="1:2">
      <c r="A2017" s="20" t="s">
        <v>2201</v>
      </c>
      <c r="B2017">
        <v>3</v>
      </c>
    </row>
    <row r="2018" spans="1:2">
      <c r="A2018" s="20" t="s">
        <v>2202</v>
      </c>
      <c r="B2018">
        <v>3.3333333333333335</v>
      </c>
    </row>
    <row r="2019" spans="1:2">
      <c r="A2019" s="20" t="s">
        <v>2203</v>
      </c>
      <c r="B2019">
        <v>4</v>
      </c>
    </row>
    <row r="2020" spans="1:2">
      <c r="A2020" s="20" t="s">
        <v>2204</v>
      </c>
      <c r="B2020">
        <v>4</v>
      </c>
    </row>
    <row r="2021" spans="1:2">
      <c r="A2021" s="20" t="s">
        <v>2205</v>
      </c>
      <c r="B2021">
        <v>2</v>
      </c>
    </row>
    <row r="2022" spans="1:2">
      <c r="A2022" s="20" t="s">
        <v>2206</v>
      </c>
      <c r="B2022">
        <v>4</v>
      </c>
    </row>
    <row r="2023" spans="1:2">
      <c r="A2023" s="20" t="s">
        <v>2207</v>
      </c>
      <c r="B2023">
        <v>3.3333333333333335</v>
      </c>
    </row>
    <row r="2024" spans="1:2">
      <c r="A2024" s="20" t="s">
        <v>2208</v>
      </c>
      <c r="B2024">
        <v>4</v>
      </c>
    </row>
    <row r="2025" spans="1:2">
      <c r="A2025" s="20" t="s">
        <v>2209</v>
      </c>
      <c r="B2025">
        <v>4</v>
      </c>
    </row>
    <row r="2026" spans="1:2">
      <c r="A2026" s="20" t="s">
        <v>2210</v>
      </c>
      <c r="B2026">
        <v>4</v>
      </c>
    </row>
    <row r="2027" spans="1:2">
      <c r="A2027" s="20" t="s">
        <v>2211</v>
      </c>
      <c r="B2027">
        <v>4</v>
      </c>
    </row>
    <row r="2028" spans="1:2">
      <c r="A2028" s="20" t="s">
        <v>2212</v>
      </c>
      <c r="B2028">
        <v>4</v>
      </c>
    </row>
    <row r="2029" spans="1:2">
      <c r="A2029" s="20" t="s">
        <v>2213</v>
      </c>
      <c r="B2029">
        <v>3</v>
      </c>
    </row>
    <row r="2030" spans="1:2">
      <c r="A2030" s="20" t="s">
        <v>2214</v>
      </c>
      <c r="B2030">
        <v>4</v>
      </c>
    </row>
    <row r="2031" spans="1:2">
      <c r="A2031" s="20" t="s">
        <v>2215</v>
      </c>
      <c r="B2031">
        <v>3.5</v>
      </c>
    </row>
    <row r="2032" spans="1:2">
      <c r="A2032" s="20" t="s">
        <v>2216</v>
      </c>
      <c r="B2032">
        <v>2.5</v>
      </c>
    </row>
    <row r="2033" spans="1:2">
      <c r="A2033" s="20" t="s">
        <v>2217</v>
      </c>
      <c r="B2033">
        <v>3</v>
      </c>
    </row>
    <row r="2034" spans="1:2">
      <c r="A2034" s="20" t="s">
        <v>2218</v>
      </c>
      <c r="B2034">
        <v>3</v>
      </c>
    </row>
    <row r="2035" spans="1:2">
      <c r="A2035" s="20" t="s">
        <v>2219</v>
      </c>
      <c r="B2035">
        <v>3.25</v>
      </c>
    </row>
    <row r="2036" spans="1:2">
      <c r="A2036" s="20" t="s">
        <v>2220</v>
      </c>
      <c r="B2036">
        <v>3.5</v>
      </c>
    </row>
    <row r="2037" spans="1:2">
      <c r="A2037" s="20" t="s">
        <v>2221</v>
      </c>
      <c r="B2037">
        <v>4</v>
      </c>
    </row>
    <row r="2038" spans="1:2">
      <c r="A2038" s="20" t="s">
        <v>2222</v>
      </c>
      <c r="B2038">
        <v>2.6666666666666665</v>
      </c>
    </row>
    <row r="2039" spans="1:2">
      <c r="A2039" s="20" t="s">
        <v>2223</v>
      </c>
      <c r="B2039">
        <v>4</v>
      </c>
    </row>
    <row r="2040" spans="1:2">
      <c r="A2040" s="20" t="s">
        <v>2224</v>
      </c>
      <c r="B2040">
        <v>2.5</v>
      </c>
    </row>
    <row r="2041" spans="1:2">
      <c r="A2041" s="20" t="s">
        <v>2225</v>
      </c>
      <c r="B2041">
        <v>2</v>
      </c>
    </row>
    <row r="2042" spans="1:2">
      <c r="A2042" s="20" t="s">
        <v>2226</v>
      </c>
      <c r="B2042">
        <v>3</v>
      </c>
    </row>
    <row r="2043" spans="1:2">
      <c r="A2043" s="20" t="s">
        <v>2227</v>
      </c>
      <c r="B2043">
        <v>4.5</v>
      </c>
    </row>
    <row r="2044" spans="1:2">
      <c r="A2044" s="20" t="s">
        <v>2228</v>
      </c>
      <c r="B2044">
        <v>3.3333333333333335</v>
      </c>
    </row>
    <row r="2045" spans="1:2">
      <c r="A2045" s="20" t="s">
        <v>2229</v>
      </c>
      <c r="B2045">
        <v>4</v>
      </c>
    </row>
    <row r="2046" spans="1:2">
      <c r="A2046" s="20" t="s">
        <v>2230</v>
      </c>
      <c r="B2046">
        <v>3.5</v>
      </c>
    </row>
    <row r="2047" spans="1:2">
      <c r="A2047" s="20" t="s">
        <v>2231</v>
      </c>
      <c r="B2047">
        <v>4.333333333333333</v>
      </c>
    </row>
    <row r="2048" spans="1:2">
      <c r="A2048" s="20" t="s">
        <v>2232</v>
      </c>
      <c r="B2048">
        <v>3.5</v>
      </c>
    </row>
    <row r="2049" spans="1:2">
      <c r="A2049" s="20" t="s">
        <v>2233</v>
      </c>
      <c r="B2049">
        <v>3.25</v>
      </c>
    </row>
    <row r="2050" spans="1:2">
      <c r="A2050" s="20" t="s">
        <v>2234</v>
      </c>
      <c r="B2050">
        <v>5</v>
      </c>
    </row>
    <row r="2051" spans="1:2">
      <c r="A2051" s="20" t="s">
        <v>2235</v>
      </c>
      <c r="B2051">
        <v>3.75</v>
      </c>
    </row>
    <row r="2052" spans="1:2">
      <c r="A2052" s="20" t="s">
        <v>2236</v>
      </c>
      <c r="B2052">
        <v>4</v>
      </c>
    </row>
    <row r="2053" spans="1:2">
      <c r="A2053" s="20" t="s">
        <v>2237</v>
      </c>
      <c r="B2053">
        <v>5</v>
      </c>
    </row>
    <row r="2054" spans="1:2">
      <c r="A2054" s="20" t="s">
        <v>2238</v>
      </c>
      <c r="B2054">
        <v>3.5</v>
      </c>
    </row>
    <row r="2055" spans="1:2">
      <c r="A2055" s="20" t="s">
        <v>2239</v>
      </c>
      <c r="B2055">
        <v>3.5</v>
      </c>
    </row>
    <row r="2056" spans="1:2">
      <c r="A2056" s="20" t="s">
        <v>2240</v>
      </c>
      <c r="B2056">
        <v>3.5</v>
      </c>
    </row>
    <row r="2057" spans="1:2">
      <c r="A2057" s="20" t="s">
        <v>2241</v>
      </c>
      <c r="B2057">
        <v>4</v>
      </c>
    </row>
    <row r="2058" spans="1:2">
      <c r="A2058" s="20" t="s">
        <v>2242</v>
      </c>
      <c r="B2058">
        <v>3.5</v>
      </c>
    </row>
    <row r="2059" spans="1:2">
      <c r="A2059" s="20" t="s">
        <v>2243</v>
      </c>
      <c r="B2059">
        <v>3</v>
      </c>
    </row>
    <row r="2060" spans="1:2">
      <c r="A2060" s="20" t="s">
        <v>2244</v>
      </c>
      <c r="B2060">
        <v>3</v>
      </c>
    </row>
    <row r="2061" spans="1:2">
      <c r="A2061" s="20" t="s">
        <v>2245</v>
      </c>
      <c r="B2061">
        <v>3</v>
      </c>
    </row>
    <row r="2062" spans="1:2">
      <c r="A2062" s="20" t="s">
        <v>2246</v>
      </c>
      <c r="B2062">
        <v>3.75</v>
      </c>
    </row>
    <row r="2063" spans="1:2">
      <c r="A2063" s="20" t="s">
        <v>2247</v>
      </c>
      <c r="B2063">
        <v>3.6666666666666665</v>
      </c>
    </row>
    <row r="2064" spans="1:2">
      <c r="A2064" s="20" t="s">
        <v>2248</v>
      </c>
      <c r="B2064">
        <v>3</v>
      </c>
    </row>
    <row r="2065" spans="1:2">
      <c r="A2065" s="20" t="s">
        <v>2249</v>
      </c>
      <c r="B2065">
        <v>4</v>
      </c>
    </row>
    <row r="2066" spans="1:2">
      <c r="A2066" s="20" t="s">
        <v>2250</v>
      </c>
      <c r="B2066">
        <v>3</v>
      </c>
    </row>
    <row r="2067" spans="1:2">
      <c r="A2067" s="20" t="s">
        <v>2251</v>
      </c>
      <c r="B2067">
        <v>3</v>
      </c>
    </row>
    <row r="2068" spans="1:2">
      <c r="A2068" s="20" t="s">
        <v>2252</v>
      </c>
      <c r="B2068">
        <v>4</v>
      </c>
    </row>
    <row r="2069" spans="1:2">
      <c r="A2069" s="20" t="s">
        <v>2253</v>
      </c>
      <c r="B2069">
        <v>4</v>
      </c>
    </row>
    <row r="2070" spans="1:2">
      <c r="A2070" s="20" t="s">
        <v>2254</v>
      </c>
      <c r="B2070">
        <v>3.6666666666666665</v>
      </c>
    </row>
    <row r="2071" spans="1:2">
      <c r="A2071" s="20" t="s">
        <v>2255</v>
      </c>
      <c r="B2071">
        <v>4</v>
      </c>
    </row>
    <row r="2072" spans="1:2">
      <c r="A2072" s="20" t="s">
        <v>2256</v>
      </c>
      <c r="B2072">
        <v>3</v>
      </c>
    </row>
    <row r="2073" spans="1:2">
      <c r="A2073" s="20" t="s">
        <v>2257</v>
      </c>
      <c r="B2073">
        <v>3.5</v>
      </c>
    </row>
    <row r="2074" spans="1:2">
      <c r="A2074" s="20" t="s">
        <v>2258</v>
      </c>
      <c r="B2074">
        <v>4</v>
      </c>
    </row>
    <row r="2075" spans="1:2">
      <c r="A2075" s="20" t="s">
        <v>2259</v>
      </c>
      <c r="B2075">
        <v>3.6666666666666665</v>
      </c>
    </row>
    <row r="2076" spans="1:2">
      <c r="A2076" s="20" t="s">
        <v>2260</v>
      </c>
      <c r="B2076">
        <v>3</v>
      </c>
    </row>
    <row r="2077" spans="1:2">
      <c r="A2077" s="20" t="s">
        <v>2261</v>
      </c>
      <c r="B2077">
        <v>3.25</v>
      </c>
    </row>
    <row r="2078" spans="1:2">
      <c r="A2078" s="20" t="s">
        <v>2262</v>
      </c>
      <c r="B2078">
        <v>2.75</v>
      </c>
    </row>
    <row r="2079" spans="1:2">
      <c r="A2079" s="20" t="s">
        <v>2263</v>
      </c>
      <c r="B2079">
        <v>3</v>
      </c>
    </row>
    <row r="2080" spans="1:2">
      <c r="A2080" s="20" t="s">
        <v>2264</v>
      </c>
      <c r="B2080">
        <v>5</v>
      </c>
    </row>
    <row r="2081" spans="1:2">
      <c r="A2081" s="20" t="s">
        <v>2265</v>
      </c>
      <c r="B2081">
        <v>3.5</v>
      </c>
    </row>
    <row r="2082" spans="1:2">
      <c r="A2082" s="20" t="s">
        <v>2266</v>
      </c>
      <c r="B2082">
        <v>3</v>
      </c>
    </row>
    <row r="2083" spans="1:2">
      <c r="A2083" s="20" t="s">
        <v>2267</v>
      </c>
      <c r="B2083">
        <v>3.25</v>
      </c>
    </row>
    <row r="2084" spans="1:2">
      <c r="A2084" s="20" t="s">
        <v>2268</v>
      </c>
      <c r="B2084">
        <v>3</v>
      </c>
    </row>
    <row r="2085" spans="1:2">
      <c r="A2085" s="20" t="s">
        <v>2269</v>
      </c>
      <c r="B2085">
        <v>3.5</v>
      </c>
    </row>
    <row r="2086" spans="1:2">
      <c r="A2086" s="20" t="s">
        <v>2270</v>
      </c>
      <c r="B2086">
        <v>3.75</v>
      </c>
    </row>
    <row r="2087" spans="1:2">
      <c r="A2087" s="20" t="s">
        <v>2271</v>
      </c>
      <c r="B2087">
        <v>3</v>
      </c>
    </row>
    <row r="2088" spans="1:2">
      <c r="A2088" s="20" t="s">
        <v>2272</v>
      </c>
      <c r="B2088">
        <v>4</v>
      </c>
    </row>
    <row r="2089" spans="1:2">
      <c r="A2089" s="20" t="s">
        <v>2273</v>
      </c>
      <c r="B2089">
        <v>4</v>
      </c>
    </row>
    <row r="2090" spans="1:2">
      <c r="A2090" s="20" t="s">
        <v>2274</v>
      </c>
      <c r="B2090">
        <v>3.6666666666666665</v>
      </c>
    </row>
    <row r="2091" spans="1:2">
      <c r="A2091" s="20" t="s">
        <v>2275</v>
      </c>
      <c r="B2091">
        <v>4</v>
      </c>
    </row>
    <row r="2092" spans="1:2">
      <c r="A2092" s="20" t="s">
        <v>2276</v>
      </c>
      <c r="B2092">
        <v>3</v>
      </c>
    </row>
    <row r="2093" spans="1:2">
      <c r="A2093" s="20" t="s">
        <v>2277</v>
      </c>
      <c r="B2093">
        <v>3.3333333333333335</v>
      </c>
    </row>
    <row r="2094" spans="1:2">
      <c r="A2094" s="20" t="s">
        <v>2278</v>
      </c>
      <c r="B2094">
        <v>3.25</v>
      </c>
    </row>
    <row r="2095" spans="1:2">
      <c r="A2095" s="20" t="s">
        <v>2279</v>
      </c>
      <c r="B2095">
        <v>3</v>
      </c>
    </row>
    <row r="2096" spans="1:2">
      <c r="A2096" s="20" t="s">
        <v>2280</v>
      </c>
      <c r="B2096">
        <v>5</v>
      </c>
    </row>
    <row r="2097" spans="1:2">
      <c r="A2097" s="20" t="s">
        <v>2281</v>
      </c>
      <c r="B2097">
        <v>4</v>
      </c>
    </row>
    <row r="2098" spans="1:2">
      <c r="A2098" s="20" t="s">
        <v>2282</v>
      </c>
      <c r="B2098">
        <v>3.25</v>
      </c>
    </row>
    <row r="2099" spans="1:2">
      <c r="A2099" s="20" t="s">
        <v>2283</v>
      </c>
      <c r="B2099">
        <v>2</v>
      </c>
    </row>
    <row r="2100" spans="1:2">
      <c r="A2100" s="20" t="s">
        <v>2284</v>
      </c>
      <c r="B2100">
        <v>4</v>
      </c>
    </row>
    <row r="2101" spans="1:2">
      <c r="A2101" s="20" t="s">
        <v>2285</v>
      </c>
      <c r="B2101">
        <v>3</v>
      </c>
    </row>
    <row r="2102" spans="1:2">
      <c r="A2102" s="20" t="s">
        <v>2286</v>
      </c>
      <c r="B2102">
        <v>4</v>
      </c>
    </row>
    <row r="2103" spans="1:2">
      <c r="A2103" s="20" t="s">
        <v>2287</v>
      </c>
      <c r="B2103">
        <v>3.5</v>
      </c>
    </row>
    <row r="2104" spans="1:2">
      <c r="A2104" s="20" t="s">
        <v>2288</v>
      </c>
      <c r="B2104">
        <v>3.3333333333333335</v>
      </c>
    </row>
    <row r="2105" spans="1:2">
      <c r="A2105" s="20" t="s">
        <v>2289</v>
      </c>
      <c r="B2105">
        <v>4</v>
      </c>
    </row>
    <row r="2106" spans="1:2">
      <c r="A2106" s="20" t="s">
        <v>2290</v>
      </c>
      <c r="B2106">
        <v>4</v>
      </c>
    </row>
    <row r="2107" spans="1:2">
      <c r="A2107" s="20" t="s">
        <v>2291</v>
      </c>
      <c r="B2107">
        <v>4</v>
      </c>
    </row>
    <row r="2108" spans="1:2">
      <c r="A2108" s="20" t="s">
        <v>2292</v>
      </c>
      <c r="B2108">
        <v>4.333333333333333</v>
      </c>
    </row>
    <row r="2109" spans="1:2">
      <c r="A2109" s="20" t="s">
        <v>2293</v>
      </c>
      <c r="B2109">
        <v>3.5</v>
      </c>
    </row>
    <row r="2110" spans="1:2">
      <c r="A2110" s="20" t="s">
        <v>2294</v>
      </c>
      <c r="B2110">
        <v>4</v>
      </c>
    </row>
    <row r="2111" spans="1:2">
      <c r="A2111" s="20" t="s">
        <v>2295</v>
      </c>
      <c r="B2111">
        <v>2.5</v>
      </c>
    </row>
    <row r="2112" spans="1:2">
      <c r="A2112" s="20" t="s">
        <v>2296</v>
      </c>
      <c r="B2112">
        <v>4</v>
      </c>
    </row>
    <row r="2113" spans="1:2">
      <c r="A2113" s="20" t="s">
        <v>2297</v>
      </c>
      <c r="B2113">
        <v>3</v>
      </c>
    </row>
    <row r="2114" spans="1:2">
      <c r="A2114" s="20" t="s">
        <v>2298</v>
      </c>
      <c r="B2114">
        <v>3.5</v>
      </c>
    </row>
    <row r="2115" spans="1:2">
      <c r="A2115" s="20" t="s">
        <v>2299</v>
      </c>
      <c r="B2115">
        <v>4</v>
      </c>
    </row>
    <row r="2116" spans="1:2">
      <c r="A2116" s="20" t="s">
        <v>2300</v>
      </c>
      <c r="B2116">
        <v>4.333333333333333</v>
      </c>
    </row>
    <row r="2117" spans="1:2">
      <c r="A2117" s="20" t="s">
        <v>2301</v>
      </c>
      <c r="B2117">
        <v>2.5</v>
      </c>
    </row>
    <row r="2118" spans="1:2">
      <c r="A2118" s="20" t="s">
        <v>2302</v>
      </c>
      <c r="B2118">
        <v>3</v>
      </c>
    </row>
    <row r="2119" spans="1:2">
      <c r="A2119" s="20" t="s">
        <v>2303</v>
      </c>
      <c r="B2119">
        <v>3.5</v>
      </c>
    </row>
    <row r="2120" spans="1:2">
      <c r="A2120" s="20" t="s">
        <v>2304</v>
      </c>
      <c r="B2120">
        <v>3.75</v>
      </c>
    </row>
    <row r="2121" spans="1:2">
      <c r="A2121" s="20" t="s">
        <v>2305</v>
      </c>
      <c r="B2121">
        <v>4</v>
      </c>
    </row>
    <row r="2122" spans="1:2">
      <c r="A2122" s="20" t="s">
        <v>2306</v>
      </c>
      <c r="B2122">
        <v>2.75</v>
      </c>
    </row>
    <row r="2123" spans="1:2">
      <c r="A2123" s="20" t="s">
        <v>2307</v>
      </c>
      <c r="B2123">
        <v>2.5</v>
      </c>
    </row>
    <row r="2124" spans="1:2">
      <c r="A2124" s="20" t="s">
        <v>2308</v>
      </c>
      <c r="B2124">
        <v>4.5</v>
      </c>
    </row>
    <row r="2125" spans="1:2">
      <c r="A2125" s="20" t="s">
        <v>2309</v>
      </c>
      <c r="B2125">
        <v>3.5</v>
      </c>
    </row>
    <row r="2126" spans="1:2">
      <c r="A2126" s="20" t="s">
        <v>2310</v>
      </c>
      <c r="B2126">
        <v>3.3333333333333335</v>
      </c>
    </row>
    <row r="2127" spans="1:2">
      <c r="A2127" s="20" t="s">
        <v>2311</v>
      </c>
      <c r="B2127">
        <v>3.6666666666666665</v>
      </c>
    </row>
    <row r="2128" spans="1:2">
      <c r="A2128" s="20" t="s">
        <v>2312</v>
      </c>
      <c r="B2128">
        <v>2.5</v>
      </c>
    </row>
    <row r="2129" spans="1:2">
      <c r="A2129" s="20" t="s">
        <v>2313</v>
      </c>
      <c r="B2129">
        <v>4</v>
      </c>
    </row>
    <row r="2130" spans="1:2">
      <c r="A2130" s="20" t="s">
        <v>2314</v>
      </c>
      <c r="B2130">
        <v>2.75</v>
      </c>
    </row>
    <row r="2131" spans="1:2">
      <c r="A2131" s="20" t="s">
        <v>2315</v>
      </c>
      <c r="B2131">
        <v>4</v>
      </c>
    </row>
    <row r="2132" spans="1:2">
      <c r="A2132" s="20" t="s">
        <v>2316</v>
      </c>
      <c r="B2132">
        <v>4</v>
      </c>
    </row>
    <row r="2133" spans="1:2">
      <c r="A2133" s="20" t="s">
        <v>2317</v>
      </c>
      <c r="B2133">
        <v>3.5</v>
      </c>
    </row>
    <row r="2134" spans="1:2">
      <c r="A2134" s="20" t="s">
        <v>2318</v>
      </c>
      <c r="B2134">
        <v>3</v>
      </c>
    </row>
    <row r="2135" spans="1:2">
      <c r="A2135" s="20" t="s">
        <v>2319</v>
      </c>
      <c r="B2135">
        <v>5</v>
      </c>
    </row>
    <row r="2136" spans="1:2">
      <c r="A2136" s="20" t="s">
        <v>2320</v>
      </c>
      <c r="B2136">
        <v>4</v>
      </c>
    </row>
    <row r="2137" spans="1:2">
      <c r="A2137" s="20" t="s">
        <v>2321</v>
      </c>
      <c r="B2137">
        <v>3.5</v>
      </c>
    </row>
    <row r="2138" spans="1:2">
      <c r="A2138" s="20" t="s">
        <v>2322</v>
      </c>
      <c r="B2138">
        <v>3</v>
      </c>
    </row>
    <row r="2139" spans="1:2">
      <c r="A2139" s="20" t="s">
        <v>2323</v>
      </c>
      <c r="B2139">
        <v>3.3333333333333335</v>
      </c>
    </row>
    <row r="2140" spans="1:2">
      <c r="A2140" s="20" t="s">
        <v>2324</v>
      </c>
      <c r="B2140">
        <v>3</v>
      </c>
    </row>
    <row r="2141" spans="1:2">
      <c r="A2141" s="20" t="s">
        <v>2325</v>
      </c>
      <c r="B2141">
        <v>4.333333333333333</v>
      </c>
    </row>
    <row r="2142" spans="1:2">
      <c r="A2142" s="20" t="s">
        <v>2326</v>
      </c>
      <c r="B2142">
        <v>4</v>
      </c>
    </row>
    <row r="2143" spans="1:2">
      <c r="A2143" s="20" t="s">
        <v>2327</v>
      </c>
      <c r="B2143">
        <v>4</v>
      </c>
    </row>
    <row r="2144" spans="1:2">
      <c r="A2144" s="20" t="s">
        <v>2328</v>
      </c>
      <c r="B2144">
        <v>3.5</v>
      </c>
    </row>
    <row r="2145" spans="1:2">
      <c r="A2145" s="20" t="s">
        <v>2329</v>
      </c>
      <c r="B2145">
        <v>3.25</v>
      </c>
    </row>
    <row r="2146" spans="1:2">
      <c r="A2146" s="20" t="s">
        <v>2330</v>
      </c>
      <c r="B2146">
        <v>4</v>
      </c>
    </row>
    <row r="2147" spans="1:2">
      <c r="A2147" s="20" t="s">
        <v>2331</v>
      </c>
      <c r="B2147">
        <v>4</v>
      </c>
    </row>
    <row r="2148" spans="1:2">
      <c r="A2148" s="20" t="s">
        <v>2332</v>
      </c>
      <c r="B2148">
        <v>4.666666666666667</v>
      </c>
    </row>
    <row r="2149" spans="1:2">
      <c r="A2149" s="20" t="s">
        <v>2333</v>
      </c>
      <c r="B2149">
        <v>3.3333333333333335</v>
      </c>
    </row>
    <row r="2150" spans="1:2">
      <c r="A2150" s="20" t="s">
        <v>2334</v>
      </c>
      <c r="B2150">
        <v>5</v>
      </c>
    </row>
    <row r="2151" spans="1:2">
      <c r="A2151" s="20" t="s">
        <v>2335</v>
      </c>
      <c r="B2151">
        <v>3.5</v>
      </c>
    </row>
    <row r="2152" spans="1:2">
      <c r="A2152" s="20" t="s">
        <v>2336</v>
      </c>
      <c r="B2152">
        <v>3</v>
      </c>
    </row>
    <row r="2153" spans="1:2">
      <c r="A2153" s="20" t="s">
        <v>2337</v>
      </c>
      <c r="B2153">
        <v>4</v>
      </c>
    </row>
    <row r="2154" spans="1:2">
      <c r="A2154" s="20" t="s">
        <v>2338</v>
      </c>
      <c r="B2154">
        <v>2</v>
      </c>
    </row>
    <row r="2155" spans="1:2">
      <c r="A2155" s="20" t="s">
        <v>2339</v>
      </c>
      <c r="B2155">
        <v>3.3333333333333335</v>
      </c>
    </row>
    <row r="2156" spans="1:2">
      <c r="A2156" s="20" t="s">
        <v>2340</v>
      </c>
      <c r="B2156">
        <v>3.6666666666666665</v>
      </c>
    </row>
    <row r="2157" spans="1:2">
      <c r="A2157" s="20" t="s">
        <v>2341</v>
      </c>
      <c r="B2157">
        <v>3.3333333333333335</v>
      </c>
    </row>
    <row r="2158" spans="1:2">
      <c r="A2158" s="20" t="s">
        <v>2342</v>
      </c>
      <c r="B2158">
        <v>3</v>
      </c>
    </row>
    <row r="2159" spans="1:2">
      <c r="A2159" s="20" t="s">
        <v>2343</v>
      </c>
      <c r="B2159">
        <v>3</v>
      </c>
    </row>
    <row r="2160" spans="1:2">
      <c r="A2160" s="20" t="s">
        <v>2344</v>
      </c>
      <c r="B2160">
        <v>4</v>
      </c>
    </row>
    <row r="2161" spans="1:2">
      <c r="A2161" s="20" t="s">
        <v>2345</v>
      </c>
      <c r="B2161">
        <v>3</v>
      </c>
    </row>
    <row r="2162" spans="1:2">
      <c r="A2162" s="20" t="s">
        <v>2346</v>
      </c>
      <c r="B2162">
        <v>3</v>
      </c>
    </row>
    <row r="2163" spans="1:2">
      <c r="A2163" s="20" t="s">
        <v>2347</v>
      </c>
      <c r="B2163">
        <v>4</v>
      </c>
    </row>
    <row r="2164" spans="1:2">
      <c r="A2164" s="20" t="s">
        <v>2348</v>
      </c>
      <c r="B2164">
        <v>3.25</v>
      </c>
    </row>
    <row r="2165" spans="1:2">
      <c r="A2165" s="20" t="s">
        <v>2349</v>
      </c>
      <c r="B2165">
        <v>2.75</v>
      </c>
    </row>
    <row r="2166" spans="1:2">
      <c r="A2166" s="20" t="s">
        <v>2350</v>
      </c>
      <c r="B2166">
        <v>4</v>
      </c>
    </row>
    <row r="2167" spans="1:2">
      <c r="A2167" s="20" t="s">
        <v>2351</v>
      </c>
      <c r="B2167">
        <v>3</v>
      </c>
    </row>
    <row r="2168" spans="1:2">
      <c r="A2168" s="20" t="s">
        <v>2352</v>
      </c>
      <c r="B2168">
        <v>3.75</v>
      </c>
    </row>
    <row r="2169" spans="1:2">
      <c r="A2169" s="20" t="s">
        <v>2353</v>
      </c>
      <c r="B2169">
        <v>3</v>
      </c>
    </row>
    <row r="2170" spans="1:2">
      <c r="A2170" s="20" t="s">
        <v>2354</v>
      </c>
      <c r="B2170">
        <v>2</v>
      </c>
    </row>
    <row r="2171" spans="1:2">
      <c r="A2171" s="20" t="s">
        <v>2355</v>
      </c>
      <c r="B2171">
        <v>4.5</v>
      </c>
    </row>
    <row r="2172" spans="1:2">
      <c r="A2172" s="20" t="s">
        <v>2356</v>
      </c>
      <c r="B2172">
        <v>3</v>
      </c>
    </row>
    <row r="2173" spans="1:2">
      <c r="A2173" s="20" t="s">
        <v>2357</v>
      </c>
      <c r="B2173">
        <v>3</v>
      </c>
    </row>
    <row r="2174" spans="1:2">
      <c r="A2174" s="20" t="s">
        <v>2358</v>
      </c>
      <c r="B2174">
        <v>3</v>
      </c>
    </row>
    <row r="2175" spans="1:2">
      <c r="A2175" s="20" t="s">
        <v>2359</v>
      </c>
      <c r="B2175">
        <v>3.5</v>
      </c>
    </row>
    <row r="2176" spans="1:2">
      <c r="A2176" s="20" t="s">
        <v>2360</v>
      </c>
      <c r="B2176">
        <v>3</v>
      </c>
    </row>
    <row r="2177" spans="1:2">
      <c r="A2177" s="20" t="s">
        <v>2361</v>
      </c>
      <c r="B2177">
        <v>3.25</v>
      </c>
    </row>
    <row r="2178" spans="1:2">
      <c r="A2178" s="20" t="s">
        <v>2362</v>
      </c>
      <c r="B2178">
        <v>3.6666666666666665</v>
      </c>
    </row>
    <row r="2179" spans="1:2">
      <c r="A2179" s="20" t="s">
        <v>2363</v>
      </c>
      <c r="B2179">
        <v>3</v>
      </c>
    </row>
    <row r="2180" spans="1:2">
      <c r="A2180" s="20" t="s">
        <v>2364</v>
      </c>
      <c r="B2180">
        <v>2.5</v>
      </c>
    </row>
    <row r="2181" spans="1:2">
      <c r="A2181" s="20" t="s">
        <v>2365</v>
      </c>
      <c r="B2181">
        <v>4</v>
      </c>
    </row>
    <row r="2182" spans="1:2">
      <c r="A2182" s="20" t="s">
        <v>2366</v>
      </c>
      <c r="B2182">
        <v>2.6666666666666665</v>
      </c>
    </row>
    <row r="2183" spans="1:2">
      <c r="A2183" s="20" t="s">
        <v>2367</v>
      </c>
      <c r="B2183">
        <v>4</v>
      </c>
    </row>
    <row r="2184" spans="1:2">
      <c r="A2184" s="20" t="s">
        <v>2368</v>
      </c>
      <c r="B2184">
        <v>4.5</v>
      </c>
    </row>
    <row r="2185" spans="1:2">
      <c r="A2185" s="20" t="s">
        <v>2369</v>
      </c>
      <c r="B2185">
        <v>3</v>
      </c>
    </row>
    <row r="2186" spans="1:2">
      <c r="A2186" s="20" t="s">
        <v>2370</v>
      </c>
      <c r="B2186">
        <v>4</v>
      </c>
    </row>
    <row r="2187" spans="1:2">
      <c r="A2187" s="20" t="s">
        <v>2371</v>
      </c>
      <c r="B2187">
        <v>5</v>
      </c>
    </row>
    <row r="2188" spans="1:2">
      <c r="A2188" s="20" t="s">
        <v>2372</v>
      </c>
      <c r="B2188">
        <v>3.5</v>
      </c>
    </row>
    <row r="2189" spans="1:2">
      <c r="A2189" s="20" t="s">
        <v>2373</v>
      </c>
      <c r="B2189">
        <v>2.5</v>
      </c>
    </row>
    <row r="2190" spans="1:2">
      <c r="A2190" s="20" t="s">
        <v>2374</v>
      </c>
      <c r="B2190">
        <v>3</v>
      </c>
    </row>
    <row r="2191" spans="1:2">
      <c r="A2191" s="20" t="s">
        <v>2375</v>
      </c>
      <c r="B2191">
        <v>4</v>
      </c>
    </row>
    <row r="2192" spans="1:2">
      <c r="A2192" s="20" t="s">
        <v>2376</v>
      </c>
      <c r="B2192">
        <v>4</v>
      </c>
    </row>
    <row r="2193" spans="1:2">
      <c r="A2193" s="20" t="s">
        <v>2377</v>
      </c>
      <c r="B2193">
        <v>5</v>
      </c>
    </row>
    <row r="2194" spans="1:2">
      <c r="A2194" s="20" t="s">
        <v>2378</v>
      </c>
      <c r="B2194">
        <v>4.25</v>
      </c>
    </row>
    <row r="2195" spans="1:2">
      <c r="A2195" s="20" t="s">
        <v>2379</v>
      </c>
      <c r="B2195">
        <v>4.666666666666667</v>
      </c>
    </row>
    <row r="2196" spans="1:2">
      <c r="A2196" s="20" t="s">
        <v>2380</v>
      </c>
      <c r="B2196">
        <v>3.75</v>
      </c>
    </row>
    <row r="2197" spans="1:2">
      <c r="A2197" s="20" t="s">
        <v>2381</v>
      </c>
      <c r="B2197">
        <v>3</v>
      </c>
    </row>
    <row r="2198" spans="1:2">
      <c r="A2198" s="20" t="s">
        <v>2382</v>
      </c>
      <c r="B2198">
        <v>3.5</v>
      </c>
    </row>
    <row r="2199" spans="1:2">
      <c r="A2199" s="20" t="s">
        <v>2383</v>
      </c>
      <c r="B2199">
        <v>3</v>
      </c>
    </row>
    <row r="2200" spans="1:2">
      <c r="A2200" s="20" t="s">
        <v>2384</v>
      </c>
      <c r="B2200">
        <v>3</v>
      </c>
    </row>
    <row r="2201" spans="1:2">
      <c r="A2201" s="20" t="s">
        <v>2385</v>
      </c>
      <c r="B2201">
        <v>3</v>
      </c>
    </row>
    <row r="2202" spans="1:2">
      <c r="A2202" s="20" t="s">
        <v>2386</v>
      </c>
      <c r="B2202">
        <v>4.666666666666667</v>
      </c>
    </row>
    <row r="2203" spans="1:2">
      <c r="A2203" s="20" t="s">
        <v>2387</v>
      </c>
      <c r="B2203">
        <v>3.6666666666666665</v>
      </c>
    </row>
    <row r="2204" spans="1:2">
      <c r="A2204" s="20" t="s">
        <v>2388</v>
      </c>
      <c r="B2204">
        <v>3</v>
      </c>
    </row>
    <row r="2205" spans="1:2">
      <c r="A2205" s="20" t="s">
        <v>2389</v>
      </c>
      <c r="B2205">
        <v>2.6666666666666665</v>
      </c>
    </row>
    <row r="2206" spans="1:2">
      <c r="A2206" s="20" t="s">
        <v>2390</v>
      </c>
      <c r="B2206">
        <v>2.5</v>
      </c>
    </row>
    <row r="2207" spans="1:2">
      <c r="A2207" s="20" t="s">
        <v>2391</v>
      </c>
      <c r="B2207">
        <v>4.25</v>
      </c>
    </row>
    <row r="2208" spans="1:2">
      <c r="A2208" s="20" t="s">
        <v>2392</v>
      </c>
      <c r="B2208">
        <v>3</v>
      </c>
    </row>
    <row r="2209" spans="1:2">
      <c r="A2209" s="20" t="s">
        <v>2393</v>
      </c>
      <c r="B2209">
        <v>3</v>
      </c>
    </row>
    <row r="2210" spans="1:2">
      <c r="A2210" s="20" t="s">
        <v>2394</v>
      </c>
      <c r="B2210">
        <v>3.5</v>
      </c>
    </row>
    <row r="2211" spans="1:2">
      <c r="A2211" s="20" t="s">
        <v>2395</v>
      </c>
      <c r="B2211">
        <v>3.5</v>
      </c>
    </row>
    <row r="2212" spans="1:2">
      <c r="A2212" s="20" t="s">
        <v>2396</v>
      </c>
      <c r="B2212">
        <v>4.5</v>
      </c>
    </row>
    <row r="2213" spans="1:2">
      <c r="A2213" s="20" t="s">
        <v>2397</v>
      </c>
      <c r="B2213">
        <v>3</v>
      </c>
    </row>
    <row r="2214" spans="1:2">
      <c r="A2214" s="20" t="s">
        <v>2398</v>
      </c>
      <c r="B2214">
        <v>4.5</v>
      </c>
    </row>
    <row r="2215" spans="1:2">
      <c r="A2215" s="20" t="s">
        <v>2399</v>
      </c>
      <c r="B2215">
        <v>3</v>
      </c>
    </row>
    <row r="2216" spans="1:2">
      <c r="A2216" s="20" t="s">
        <v>2400</v>
      </c>
      <c r="B2216">
        <v>5</v>
      </c>
    </row>
    <row r="2217" spans="1:2">
      <c r="A2217" s="20" t="s">
        <v>2401</v>
      </c>
      <c r="B2217">
        <v>3</v>
      </c>
    </row>
    <row r="2218" spans="1:2">
      <c r="A2218" s="20" t="s">
        <v>2402</v>
      </c>
      <c r="B2218">
        <v>3.75</v>
      </c>
    </row>
    <row r="2219" spans="1:2">
      <c r="A2219" s="20" t="s">
        <v>2403</v>
      </c>
      <c r="B2219">
        <v>4</v>
      </c>
    </row>
    <row r="2220" spans="1:2">
      <c r="A2220" s="20" t="s">
        <v>2404</v>
      </c>
      <c r="B2220">
        <v>3</v>
      </c>
    </row>
    <row r="2221" spans="1:2">
      <c r="A2221" s="20" t="s">
        <v>2405</v>
      </c>
      <c r="B2221">
        <v>4</v>
      </c>
    </row>
    <row r="2222" spans="1:2">
      <c r="A2222" s="20" t="s">
        <v>2406</v>
      </c>
      <c r="B2222">
        <v>4</v>
      </c>
    </row>
    <row r="2223" spans="1:2">
      <c r="A2223" s="20" t="s">
        <v>2407</v>
      </c>
      <c r="B2223">
        <v>4</v>
      </c>
    </row>
    <row r="2224" spans="1:2">
      <c r="A2224" s="20" t="s">
        <v>2408</v>
      </c>
      <c r="B2224">
        <v>4.5</v>
      </c>
    </row>
    <row r="2225" spans="1:2">
      <c r="A2225" s="20" t="s">
        <v>2409</v>
      </c>
      <c r="B2225">
        <v>5</v>
      </c>
    </row>
    <row r="2226" spans="1:2">
      <c r="A2226" s="20" t="s">
        <v>2410</v>
      </c>
      <c r="B2226">
        <v>3</v>
      </c>
    </row>
    <row r="2227" spans="1:2">
      <c r="A2227" s="20" t="s">
        <v>2411</v>
      </c>
      <c r="B2227">
        <v>3.5</v>
      </c>
    </row>
    <row r="2228" spans="1:2">
      <c r="A2228" s="20" t="s">
        <v>2412</v>
      </c>
      <c r="B2228">
        <v>4.5</v>
      </c>
    </row>
    <row r="2229" spans="1:2">
      <c r="A2229" s="20" t="s">
        <v>2413</v>
      </c>
      <c r="B2229">
        <v>4</v>
      </c>
    </row>
    <row r="2230" spans="1:2">
      <c r="A2230" s="20" t="s">
        <v>2414</v>
      </c>
      <c r="B2230">
        <v>4.333333333333333</v>
      </c>
    </row>
    <row r="2231" spans="1:2">
      <c r="A2231" s="20" t="s">
        <v>2415</v>
      </c>
      <c r="B2231">
        <v>3.3333333333333335</v>
      </c>
    </row>
    <row r="2232" spans="1:2">
      <c r="A2232" s="20" t="s">
        <v>2416</v>
      </c>
      <c r="B2232">
        <v>3.3333333333333335</v>
      </c>
    </row>
    <row r="2233" spans="1:2">
      <c r="A2233" s="20" t="s">
        <v>2417</v>
      </c>
      <c r="B2233">
        <v>4.5</v>
      </c>
    </row>
    <row r="2234" spans="1:2">
      <c r="A2234" s="20" t="s">
        <v>2418</v>
      </c>
      <c r="B2234">
        <v>4</v>
      </c>
    </row>
    <row r="2235" spans="1:2">
      <c r="A2235" s="20" t="s">
        <v>2419</v>
      </c>
      <c r="B2235">
        <v>3.5</v>
      </c>
    </row>
    <row r="2236" spans="1:2">
      <c r="A2236" s="20" t="s">
        <v>2420</v>
      </c>
      <c r="B2236">
        <v>3.5</v>
      </c>
    </row>
    <row r="2237" spans="1:2">
      <c r="A2237" s="20" t="s">
        <v>2421</v>
      </c>
      <c r="B2237">
        <v>3.25</v>
      </c>
    </row>
    <row r="2238" spans="1:2">
      <c r="A2238" s="20" t="s">
        <v>2422</v>
      </c>
      <c r="B2238">
        <v>3.75</v>
      </c>
    </row>
    <row r="2239" spans="1:2">
      <c r="A2239" s="20" t="s">
        <v>2423</v>
      </c>
      <c r="B2239">
        <v>2.6666666666666665</v>
      </c>
    </row>
    <row r="2240" spans="1:2">
      <c r="A2240" s="20" t="s">
        <v>2424</v>
      </c>
      <c r="B2240">
        <v>4</v>
      </c>
    </row>
    <row r="2241" spans="1:2">
      <c r="A2241" s="20" t="s">
        <v>2425</v>
      </c>
      <c r="B2241">
        <v>4</v>
      </c>
    </row>
    <row r="2242" spans="1:2">
      <c r="A2242" s="20" t="s">
        <v>2426</v>
      </c>
      <c r="B2242">
        <v>4</v>
      </c>
    </row>
    <row r="2243" spans="1:2">
      <c r="A2243" s="20" t="s">
        <v>2427</v>
      </c>
      <c r="B2243">
        <v>3.5</v>
      </c>
    </row>
    <row r="2244" spans="1:2">
      <c r="A2244" s="20" t="s">
        <v>2428</v>
      </c>
      <c r="B2244">
        <v>3</v>
      </c>
    </row>
    <row r="2245" spans="1:2">
      <c r="A2245" s="20" t="s">
        <v>2429</v>
      </c>
      <c r="B2245">
        <v>4</v>
      </c>
    </row>
    <row r="2246" spans="1:2">
      <c r="A2246" s="20" t="s">
        <v>2430</v>
      </c>
      <c r="B2246">
        <v>3.75</v>
      </c>
    </row>
    <row r="2247" spans="1:2">
      <c r="A2247" s="20" t="s">
        <v>2431</v>
      </c>
      <c r="B2247">
        <v>4</v>
      </c>
    </row>
    <row r="2248" spans="1:2">
      <c r="A2248" s="20" t="s">
        <v>2432</v>
      </c>
      <c r="B2248">
        <v>4</v>
      </c>
    </row>
    <row r="2249" spans="1:2">
      <c r="A2249" s="20" t="s">
        <v>2433</v>
      </c>
      <c r="B2249">
        <v>3</v>
      </c>
    </row>
    <row r="2250" spans="1:2">
      <c r="A2250" s="20" t="s">
        <v>2434</v>
      </c>
      <c r="B2250">
        <v>2.75</v>
      </c>
    </row>
    <row r="2251" spans="1:2">
      <c r="A2251" s="20" t="s">
        <v>2435</v>
      </c>
      <c r="B2251">
        <v>4</v>
      </c>
    </row>
    <row r="2252" spans="1:2">
      <c r="A2252" s="20" t="s">
        <v>2436</v>
      </c>
      <c r="B2252">
        <v>3.5</v>
      </c>
    </row>
    <row r="2253" spans="1:2">
      <c r="A2253" s="20" t="s">
        <v>2437</v>
      </c>
      <c r="B2253">
        <v>3.5</v>
      </c>
    </row>
    <row r="2254" spans="1:2">
      <c r="A2254" s="20" t="s">
        <v>2438</v>
      </c>
      <c r="B2254">
        <v>2.5</v>
      </c>
    </row>
    <row r="2255" spans="1:2">
      <c r="A2255" s="20" t="s">
        <v>2439</v>
      </c>
      <c r="B2255">
        <v>4</v>
      </c>
    </row>
    <row r="2256" spans="1:2">
      <c r="A2256" s="20" t="s">
        <v>2440</v>
      </c>
      <c r="B2256">
        <v>4</v>
      </c>
    </row>
    <row r="2257" spans="1:2">
      <c r="A2257" s="20" t="s">
        <v>2441</v>
      </c>
      <c r="B2257">
        <v>4</v>
      </c>
    </row>
    <row r="2258" spans="1:2">
      <c r="A2258" s="20" t="s">
        <v>2442</v>
      </c>
      <c r="B2258">
        <v>3.5</v>
      </c>
    </row>
    <row r="2259" spans="1:2">
      <c r="A2259" s="20" t="s">
        <v>2443</v>
      </c>
      <c r="B2259">
        <v>3</v>
      </c>
    </row>
    <row r="2260" spans="1:2">
      <c r="A2260" s="20" t="s">
        <v>2444</v>
      </c>
      <c r="B2260">
        <v>3.5</v>
      </c>
    </row>
    <row r="2261" spans="1:2">
      <c r="A2261" s="20" t="s">
        <v>2445</v>
      </c>
      <c r="B2261">
        <v>4</v>
      </c>
    </row>
    <row r="2262" spans="1:2">
      <c r="A2262" s="20" t="s">
        <v>2446</v>
      </c>
      <c r="B2262">
        <v>3.75</v>
      </c>
    </row>
    <row r="2263" spans="1:2">
      <c r="A2263" s="20" t="s">
        <v>2447</v>
      </c>
      <c r="B2263">
        <v>3.5</v>
      </c>
    </row>
    <row r="2264" spans="1:2">
      <c r="A2264" s="20" t="s">
        <v>2448</v>
      </c>
      <c r="B2264">
        <v>4.333333333333333</v>
      </c>
    </row>
    <row r="2265" spans="1:2">
      <c r="A2265" s="20" t="s">
        <v>2449</v>
      </c>
      <c r="B2265">
        <v>3.5</v>
      </c>
    </row>
    <row r="2266" spans="1:2">
      <c r="A2266" s="20" t="s">
        <v>2450</v>
      </c>
      <c r="B2266">
        <v>3</v>
      </c>
    </row>
    <row r="2267" spans="1:2">
      <c r="A2267" s="20" t="s">
        <v>2451</v>
      </c>
      <c r="B2267">
        <v>2.75</v>
      </c>
    </row>
    <row r="2268" spans="1:2">
      <c r="A2268" s="20" t="s">
        <v>2452</v>
      </c>
      <c r="B2268">
        <v>3.6666666666666665</v>
      </c>
    </row>
    <row r="2269" spans="1:2">
      <c r="A2269" s="20" t="s">
        <v>2453</v>
      </c>
      <c r="B2269">
        <v>4.5</v>
      </c>
    </row>
    <row r="2270" spans="1:2">
      <c r="A2270" s="20" t="s">
        <v>2454</v>
      </c>
      <c r="B2270">
        <v>2.3333333333333335</v>
      </c>
    </row>
    <row r="2271" spans="1:2">
      <c r="A2271" s="20" t="s">
        <v>2455</v>
      </c>
      <c r="B2271">
        <v>2.6666666666666665</v>
      </c>
    </row>
    <row r="2272" spans="1:2">
      <c r="A2272" s="20" t="s">
        <v>2456</v>
      </c>
      <c r="B2272">
        <v>3.5</v>
      </c>
    </row>
    <row r="2273" spans="1:2">
      <c r="A2273" s="20" t="s">
        <v>2457</v>
      </c>
      <c r="B2273">
        <v>3.5</v>
      </c>
    </row>
    <row r="2274" spans="1:2">
      <c r="A2274" s="20" t="s">
        <v>2458</v>
      </c>
      <c r="B2274">
        <v>4</v>
      </c>
    </row>
    <row r="2275" spans="1:2">
      <c r="A2275" s="20" t="s">
        <v>2459</v>
      </c>
      <c r="B2275">
        <v>3</v>
      </c>
    </row>
    <row r="2276" spans="1:2">
      <c r="A2276" s="20" t="s">
        <v>2460</v>
      </c>
      <c r="B2276">
        <v>3.3333333333333335</v>
      </c>
    </row>
    <row r="2277" spans="1:2">
      <c r="A2277" s="20" t="s">
        <v>2461</v>
      </c>
      <c r="B2277">
        <v>4</v>
      </c>
    </row>
    <row r="2278" spans="1:2">
      <c r="A2278" s="20" t="s">
        <v>2462</v>
      </c>
      <c r="B2278">
        <v>3.75</v>
      </c>
    </row>
    <row r="2279" spans="1:2">
      <c r="A2279" s="20" t="s">
        <v>2463</v>
      </c>
      <c r="B2279">
        <v>3.3333333333333335</v>
      </c>
    </row>
    <row r="2280" spans="1:2">
      <c r="A2280" s="20" t="s">
        <v>2464</v>
      </c>
      <c r="B2280">
        <v>3.75</v>
      </c>
    </row>
    <row r="2281" spans="1:2">
      <c r="A2281" s="20" t="s">
        <v>2465</v>
      </c>
      <c r="B2281">
        <v>3</v>
      </c>
    </row>
    <row r="2282" spans="1:2">
      <c r="A2282" s="20" t="s">
        <v>2466</v>
      </c>
      <c r="B2282">
        <v>3.6666666666666665</v>
      </c>
    </row>
    <row r="2283" spans="1:2">
      <c r="A2283" s="20" t="s">
        <v>2467</v>
      </c>
      <c r="B2283">
        <v>4.5</v>
      </c>
    </row>
    <row r="2284" spans="1:2">
      <c r="A2284" s="20" t="s">
        <v>2468</v>
      </c>
      <c r="B2284">
        <v>3</v>
      </c>
    </row>
    <row r="2285" spans="1:2">
      <c r="A2285" s="20" t="s">
        <v>2469</v>
      </c>
      <c r="B2285">
        <v>3.5</v>
      </c>
    </row>
    <row r="2286" spans="1:2">
      <c r="A2286" s="20" t="s">
        <v>2470</v>
      </c>
      <c r="B2286">
        <v>3</v>
      </c>
    </row>
    <row r="2287" spans="1:2">
      <c r="A2287" s="20" t="s">
        <v>2471</v>
      </c>
      <c r="B2287">
        <v>3.6666666666666665</v>
      </c>
    </row>
    <row r="2288" spans="1:2">
      <c r="A2288" s="20" t="s">
        <v>2472</v>
      </c>
      <c r="B2288">
        <v>4.5</v>
      </c>
    </row>
    <row r="2289" spans="1:2">
      <c r="A2289" s="20" t="s">
        <v>2473</v>
      </c>
      <c r="B2289">
        <v>5</v>
      </c>
    </row>
    <row r="2290" spans="1:2">
      <c r="A2290" s="20" t="s">
        <v>2474</v>
      </c>
      <c r="B2290">
        <v>3</v>
      </c>
    </row>
    <row r="2291" spans="1:2">
      <c r="A2291" s="20" t="s">
        <v>2475</v>
      </c>
      <c r="B2291">
        <v>3</v>
      </c>
    </row>
    <row r="2292" spans="1:2">
      <c r="A2292" s="20" t="s">
        <v>2476</v>
      </c>
      <c r="B2292">
        <v>3.6666666666666665</v>
      </c>
    </row>
    <row r="2293" spans="1:2">
      <c r="A2293" s="20" t="s">
        <v>2477</v>
      </c>
      <c r="B2293">
        <v>3.6666666666666665</v>
      </c>
    </row>
    <row r="2294" spans="1:2">
      <c r="A2294" s="20" t="s">
        <v>2478</v>
      </c>
      <c r="B2294">
        <v>3</v>
      </c>
    </row>
    <row r="2295" spans="1:2">
      <c r="A2295" s="20" t="s">
        <v>2479</v>
      </c>
      <c r="B2295">
        <v>4.333333333333333</v>
      </c>
    </row>
    <row r="2296" spans="1:2">
      <c r="A2296" s="20" t="s">
        <v>2480</v>
      </c>
      <c r="B2296">
        <v>3</v>
      </c>
    </row>
    <row r="2297" spans="1:2">
      <c r="A2297" s="20" t="s">
        <v>2481</v>
      </c>
      <c r="B2297">
        <v>4</v>
      </c>
    </row>
    <row r="2298" spans="1:2">
      <c r="A2298" s="20" t="s">
        <v>2482</v>
      </c>
      <c r="B2298">
        <v>3</v>
      </c>
    </row>
    <row r="2299" spans="1:2">
      <c r="A2299" s="20" t="s">
        <v>2483</v>
      </c>
      <c r="B2299">
        <v>3</v>
      </c>
    </row>
    <row r="2300" spans="1:2">
      <c r="A2300" s="20" t="s">
        <v>2484</v>
      </c>
      <c r="B2300">
        <v>3</v>
      </c>
    </row>
    <row r="2301" spans="1:2">
      <c r="A2301" s="20" t="s">
        <v>2485</v>
      </c>
      <c r="B2301">
        <v>3.5</v>
      </c>
    </row>
    <row r="2302" spans="1:2">
      <c r="A2302" s="20" t="s">
        <v>2486</v>
      </c>
      <c r="B2302">
        <v>3</v>
      </c>
    </row>
    <row r="2303" spans="1:2">
      <c r="A2303" s="20" t="s">
        <v>2487</v>
      </c>
      <c r="B2303">
        <v>4.666666666666667</v>
      </c>
    </row>
    <row r="2304" spans="1:2">
      <c r="A2304" s="20" t="s">
        <v>2488</v>
      </c>
      <c r="B2304">
        <v>2.75</v>
      </c>
    </row>
    <row r="2305" spans="1:2">
      <c r="A2305" s="20" t="s">
        <v>2489</v>
      </c>
      <c r="B2305">
        <v>4</v>
      </c>
    </row>
    <row r="2306" spans="1:2">
      <c r="A2306" s="20" t="s">
        <v>2490</v>
      </c>
      <c r="B2306">
        <v>4.333333333333333</v>
      </c>
    </row>
    <row r="2307" spans="1:2">
      <c r="A2307" s="20" t="s">
        <v>2491</v>
      </c>
      <c r="B2307">
        <v>3.5</v>
      </c>
    </row>
    <row r="2308" spans="1:2">
      <c r="A2308" s="20" t="s">
        <v>2492</v>
      </c>
      <c r="B2308">
        <v>3.3333333333333335</v>
      </c>
    </row>
    <row r="2309" spans="1:2">
      <c r="A2309" s="20" t="s">
        <v>2493</v>
      </c>
      <c r="B2309">
        <v>3</v>
      </c>
    </row>
    <row r="2310" spans="1:2">
      <c r="A2310" s="20" t="s">
        <v>2494</v>
      </c>
      <c r="B2310">
        <v>4.25</v>
      </c>
    </row>
    <row r="2311" spans="1:2">
      <c r="A2311" s="20" t="s">
        <v>2495</v>
      </c>
      <c r="B2311">
        <v>3</v>
      </c>
    </row>
    <row r="2312" spans="1:2">
      <c r="A2312" s="20" t="s">
        <v>2496</v>
      </c>
      <c r="B2312">
        <v>3</v>
      </c>
    </row>
    <row r="2313" spans="1:2">
      <c r="A2313" s="20" t="s">
        <v>2497</v>
      </c>
      <c r="B2313">
        <v>3</v>
      </c>
    </row>
    <row r="2314" spans="1:2">
      <c r="A2314" s="20" t="s">
        <v>2498</v>
      </c>
      <c r="B2314">
        <v>3.5</v>
      </c>
    </row>
    <row r="2315" spans="1:2">
      <c r="A2315" s="20" t="s">
        <v>2499</v>
      </c>
      <c r="B2315">
        <v>2.75</v>
      </c>
    </row>
    <row r="2316" spans="1:2">
      <c r="A2316" s="20" t="s">
        <v>2500</v>
      </c>
      <c r="B2316">
        <v>2.5</v>
      </c>
    </row>
    <row r="2317" spans="1:2">
      <c r="A2317" s="20" t="s">
        <v>2501</v>
      </c>
      <c r="B2317">
        <v>3</v>
      </c>
    </row>
    <row r="2318" spans="1:2">
      <c r="A2318" s="20" t="s">
        <v>2502</v>
      </c>
      <c r="B2318">
        <v>3.3333333333333335</v>
      </c>
    </row>
    <row r="2319" spans="1:2">
      <c r="A2319" s="20" t="s">
        <v>2503</v>
      </c>
      <c r="B2319">
        <v>3.6666666666666665</v>
      </c>
    </row>
    <row r="2320" spans="1:2">
      <c r="A2320" s="20" t="s">
        <v>2504</v>
      </c>
      <c r="B2320">
        <v>3</v>
      </c>
    </row>
    <row r="2321" spans="1:2">
      <c r="A2321" s="20" t="s">
        <v>2505</v>
      </c>
      <c r="B2321">
        <v>3</v>
      </c>
    </row>
    <row r="2322" spans="1:2">
      <c r="A2322" s="20" t="s">
        <v>2506</v>
      </c>
      <c r="B2322">
        <v>3.5</v>
      </c>
    </row>
    <row r="2323" spans="1:2">
      <c r="A2323" s="20" t="s">
        <v>2507</v>
      </c>
      <c r="B2323">
        <v>4</v>
      </c>
    </row>
    <row r="2324" spans="1:2">
      <c r="A2324" s="20" t="s">
        <v>2508</v>
      </c>
      <c r="B2324">
        <v>4</v>
      </c>
    </row>
    <row r="2325" spans="1:2">
      <c r="A2325" s="20" t="s">
        <v>2509</v>
      </c>
      <c r="B2325">
        <v>3.25</v>
      </c>
    </row>
    <row r="2326" spans="1:2">
      <c r="A2326" s="20" t="s">
        <v>2510</v>
      </c>
      <c r="B2326">
        <v>3.6666666666666665</v>
      </c>
    </row>
    <row r="2327" spans="1:2">
      <c r="A2327" s="20" t="s">
        <v>2511</v>
      </c>
      <c r="B2327">
        <v>4</v>
      </c>
    </row>
    <row r="2328" spans="1:2">
      <c r="A2328" s="20" t="s">
        <v>2512</v>
      </c>
      <c r="B2328">
        <v>3.25</v>
      </c>
    </row>
    <row r="2329" spans="1:2">
      <c r="A2329" s="20" t="s">
        <v>2513</v>
      </c>
      <c r="B2329">
        <v>4</v>
      </c>
    </row>
    <row r="2330" spans="1:2">
      <c r="A2330" s="20" t="s">
        <v>2514</v>
      </c>
      <c r="B2330">
        <v>3.5</v>
      </c>
    </row>
    <row r="2331" spans="1:2">
      <c r="A2331" s="20" t="s">
        <v>2515</v>
      </c>
      <c r="B2331">
        <v>2.5</v>
      </c>
    </row>
    <row r="2332" spans="1:2">
      <c r="A2332" s="20" t="s">
        <v>2516</v>
      </c>
      <c r="B2332">
        <v>4</v>
      </c>
    </row>
    <row r="2333" spans="1:2">
      <c r="A2333" s="20" t="s">
        <v>2517</v>
      </c>
      <c r="B2333">
        <v>4</v>
      </c>
    </row>
    <row r="2334" spans="1:2">
      <c r="A2334" s="20" t="s">
        <v>2518</v>
      </c>
      <c r="B2334">
        <v>3.5</v>
      </c>
    </row>
    <row r="2335" spans="1:2">
      <c r="A2335" s="20" t="s">
        <v>2519</v>
      </c>
      <c r="B2335">
        <v>2.75</v>
      </c>
    </row>
    <row r="2336" spans="1:2">
      <c r="A2336" s="20" t="s">
        <v>2520</v>
      </c>
      <c r="B2336">
        <v>3.25</v>
      </c>
    </row>
    <row r="2337" spans="1:2">
      <c r="A2337" s="20" t="s">
        <v>2521</v>
      </c>
      <c r="B2337">
        <v>3</v>
      </c>
    </row>
    <row r="2338" spans="1:2">
      <c r="A2338" s="20" t="s">
        <v>2522</v>
      </c>
      <c r="B2338">
        <v>3</v>
      </c>
    </row>
    <row r="2339" spans="1:2">
      <c r="A2339" s="20" t="s">
        <v>2523</v>
      </c>
      <c r="B2339">
        <v>3.6666666666666665</v>
      </c>
    </row>
    <row r="2340" spans="1:2">
      <c r="A2340" s="20" t="s">
        <v>2524</v>
      </c>
      <c r="B2340">
        <v>4</v>
      </c>
    </row>
    <row r="2341" spans="1:2">
      <c r="A2341" s="20" t="s">
        <v>2525</v>
      </c>
      <c r="B2341">
        <v>2.6666666666666665</v>
      </c>
    </row>
    <row r="2342" spans="1:2">
      <c r="A2342" s="20" t="s">
        <v>2526</v>
      </c>
      <c r="B2342">
        <v>3</v>
      </c>
    </row>
    <row r="2343" spans="1:2">
      <c r="A2343" s="20" t="s">
        <v>2527</v>
      </c>
      <c r="B2343">
        <v>4</v>
      </c>
    </row>
    <row r="2344" spans="1:2">
      <c r="A2344" s="20" t="s">
        <v>2528</v>
      </c>
      <c r="B2344">
        <v>3</v>
      </c>
    </row>
    <row r="2345" spans="1:2">
      <c r="A2345" s="20" t="s">
        <v>2529</v>
      </c>
      <c r="B2345">
        <v>3.6666666666666665</v>
      </c>
    </row>
    <row r="2346" spans="1:2">
      <c r="A2346" s="20" t="s">
        <v>2530</v>
      </c>
      <c r="B2346">
        <v>2.5</v>
      </c>
    </row>
    <row r="2347" spans="1:2">
      <c r="A2347" s="20" t="s">
        <v>2531</v>
      </c>
      <c r="B2347">
        <v>5</v>
      </c>
    </row>
    <row r="2348" spans="1:2">
      <c r="A2348" s="20" t="s">
        <v>2532</v>
      </c>
      <c r="B2348">
        <v>3.6666666666666665</v>
      </c>
    </row>
    <row r="2349" spans="1:2">
      <c r="A2349" s="20" t="s">
        <v>2533</v>
      </c>
      <c r="B2349">
        <v>4.333333333333333</v>
      </c>
    </row>
    <row r="2350" spans="1:2">
      <c r="A2350" s="20" t="s">
        <v>2534</v>
      </c>
      <c r="B2350">
        <v>3</v>
      </c>
    </row>
    <row r="2351" spans="1:2">
      <c r="A2351" s="20" t="s">
        <v>2535</v>
      </c>
      <c r="B2351">
        <v>4</v>
      </c>
    </row>
    <row r="2352" spans="1:2">
      <c r="A2352" s="20" t="s">
        <v>2536</v>
      </c>
      <c r="B2352">
        <v>2</v>
      </c>
    </row>
    <row r="2353" spans="1:2">
      <c r="A2353" s="20" t="s">
        <v>2537</v>
      </c>
      <c r="B2353">
        <v>4.333333333333333</v>
      </c>
    </row>
    <row r="2354" spans="1:2">
      <c r="A2354" s="20" t="s">
        <v>2538</v>
      </c>
      <c r="B2354">
        <v>4</v>
      </c>
    </row>
    <row r="2355" spans="1:2">
      <c r="A2355" s="20" t="s">
        <v>2539</v>
      </c>
      <c r="B2355">
        <v>2</v>
      </c>
    </row>
    <row r="2356" spans="1:2">
      <c r="A2356" s="20" t="s">
        <v>2540</v>
      </c>
      <c r="B2356">
        <v>3.25</v>
      </c>
    </row>
    <row r="2357" spans="1:2">
      <c r="A2357" s="20" t="s">
        <v>2541</v>
      </c>
      <c r="B2357">
        <v>4</v>
      </c>
    </row>
    <row r="2358" spans="1:2">
      <c r="A2358" s="20" t="s">
        <v>2542</v>
      </c>
      <c r="B2358">
        <v>4</v>
      </c>
    </row>
    <row r="2359" spans="1:2">
      <c r="A2359" s="20" t="s">
        <v>2543</v>
      </c>
      <c r="B2359">
        <v>3.5</v>
      </c>
    </row>
    <row r="2360" spans="1:2">
      <c r="A2360" s="20" t="s">
        <v>2544</v>
      </c>
      <c r="B2360">
        <v>3.3333333333333335</v>
      </c>
    </row>
    <row r="2361" spans="1:2">
      <c r="A2361" s="20" t="s">
        <v>2545</v>
      </c>
      <c r="B2361">
        <v>3</v>
      </c>
    </row>
    <row r="2362" spans="1:2">
      <c r="A2362" s="20" t="s">
        <v>2546</v>
      </c>
      <c r="B2362">
        <v>3.3333333333333335</v>
      </c>
    </row>
    <row r="2363" spans="1:2">
      <c r="A2363" s="20" t="s">
        <v>2547</v>
      </c>
      <c r="B2363">
        <v>3.75</v>
      </c>
    </row>
    <row r="2364" spans="1:2">
      <c r="A2364" s="20" t="s">
        <v>2548</v>
      </c>
      <c r="B2364">
        <v>4.25</v>
      </c>
    </row>
    <row r="2365" spans="1:2">
      <c r="A2365" s="20" t="s">
        <v>2549</v>
      </c>
      <c r="B2365">
        <v>4</v>
      </c>
    </row>
    <row r="2366" spans="1:2">
      <c r="A2366" s="20" t="s">
        <v>2550</v>
      </c>
      <c r="B2366">
        <v>3.3333333333333335</v>
      </c>
    </row>
    <row r="2367" spans="1:2">
      <c r="A2367" s="20" t="s">
        <v>2551</v>
      </c>
      <c r="B2367">
        <v>3.3333333333333335</v>
      </c>
    </row>
    <row r="2368" spans="1:2">
      <c r="A2368" s="20" t="s">
        <v>2552</v>
      </c>
      <c r="B2368">
        <v>2.5</v>
      </c>
    </row>
    <row r="2369" spans="1:2">
      <c r="A2369" s="20" t="s">
        <v>2553</v>
      </c>
      <c r="B2369">
        <v>3</v>
      </c>
    </row>
    <row r="2370" spans="1:2">
      <c r="A2370" s="20" t="s">
        <v>2554</v>
      </c>
      <c r="B2370">
        <v>5</v>
      </c>
    </row>
    <row r="2371" spans="1:2">
      <c r="A2371" s="20" t="s">
        <v>2555</v>
      </c>
      <c r="B2371">
        <v>4</v>
      </c>
    </row>
    <row r="2372" spans="1:2">
      <c r="A2372" s="20" t="s">
        <v>2556</v>
      </c>
      <c r="B2372">
        <v>3</v>
      </c>
    </row>
    <row r="2373" spans="1:2">
      <c r="A2373" s="20" t="s">
        <v>2557</v>
      </c>
      <c r="B2373">
        <v>3</v>
      </c>
    </row>
    <row r="2374" spans="1:2">
      <c r="A2374" s="20" t="s">
        <v>2558</v>
      </c>
      <c r="B2374">
        <v>3.5</v>
      </c>
    </row>
    <row r="2375" spans="1:2">
      <c r="A2375" s="20" t="s">
        <v>2559</v>
      </c>
      <c r="B2375">
        <v>4</v>
      </c>
    </row>
    <row r="2376" spans="1:2">
      <c r="A2376" s="20" t="s">
        <v>2560</v>
      </c>
      <c r="B2376">
        <v>4</v>
      </c>
    </row>
    <row r="2377" spans="1:2">
      <c r="A2377" s="20" t="s">
        <v>2561</v>
      </c>
      <c r="B2377">
        <v>3.5</v>
      </c>
    </row>
    <row r="2378" spans="1:2">
      <c r="A2378" s="20" t="s">
        <v>2562</v>
      </c>
      <c r="B2378">
        <v>4.333333333333333</v>
      </c>
    </row>
    <row r="2379" spans="1:2">
      <c r="A2379" s="20" t="s">
        <v>2563</v>
      </c>
      <c r="B2379">
        <v>3</v>
      </c>
    </row>
    <row r="2380" spans="1:2">
      <c r="A2380" s="20" t="s">
        <v>2564</v>
      </c>
      <c r="B2380">
        <v>3</v>
      </c>
    </row>
    <row r="2381" spans="1:2">
      <c r="A2381" s="20" t="s">
        <v>2565</v>
      </c>
      <c r="B2381">
        <v>2.6666666666666665</v>
      </c>
    </row>
    <row r="2382" spans="1:2">
      <c r="A2382" s="20" t="s">
        <v>2566</v>
      </c>
      <c r="B2382">
        <v>2.5</v>
      </c>
    </row>
    <row r="2383" spans="1:2">
      <c r="A2383" s="20" t="s">
        <v>2567</v>
      </c>
      <c r="B2383">
        <v>2.6666666666666665</v>
      </c>
    </row>
    <row r="2384" spans="1:2">
      <c r="A2384" s="20" t="s">
        <v>2568</v>
      </c>
      <c r="B2384">
        <v>3.5</v>
      </c>
    </row>
    <row r="2385" spans="1:2">
      <c r="A2385" s="20" t="s">
        <v>2569</v>
      </c>
      <c r="B2385">
        <v>3</v>
      </c>
    </row>
    <row r="2386" spans="1:2">
      <c r="A2386" s="20" t="s">
        <v>2570</v>
      </c>
      <c r="B2386">
        <v>2.75</v>
      </c>
    </row>
    <row r="2387" spans="1:2">
      <c r="A2387" s="20" t="s">
        <v>2571</v>
      </c>
      <c r="B2387">
        <v>4</v>
      </c>
    </row>
    <row r="2388" spans="1:2">
      <c r="A2388" s="20" t="s">
        <v>2572</v>
      </c>
      <c r="B2388">
        <v>4.5</v>
      </c>
    </row>
    <row r="2389" spans="1:2">
      <c r="A2389" s="20" t="s">
        <v>2573</v>
      </c>
      <c r="B2389">
        <v>5</v>
      </c>
    </row>
    <row r="2390" spans="1:2">
      <c r="A2390" s="20" t="s">
        <v>2574</v>
      </c>
      <c r="B2390">
        <v>3.25</v>
      </c>
    </row>
    <row r="2391" spans="1:2">
      <c r="A2391" s="20" t="s">
        <v>2575</v>
      </c>
      <c r="B2391">
        <v>2.6666666666666665</v>
      </c>
    </row>
    <row r="2392" spans="1:2">
      <c r="A2392" s="20" t="s">
        <v>2576</v>
      </c>
      <c r="B2392">
        <v>3</v>
      </c>
    </row>
    <row r="2393" spans="1:2">
      <c r="A2393" s="20" t="s">
        <v>2577</v>
      </c>
      <c r="B2393">
        <v>3.5</v>
      </c>
    </row>
    <row r="2394" spans="1:2">
      <c r="A2394" s="20" t="s">
        <v>2578</v>
      </c>
      <c r="B2394">
        <v>3</v>
      </c>
    </row>
    <row r="2395" spans="1:2">
      <c r="A2395" s="20" t="s">
        <v>2579</v>
      </c>
      <c r="B2395">
        <v>3.25</v>
      </c>
    </row>
    <row r="2396" spans="1:2">
      <c r="A2396" s="20" t="s">
        <v>2580</v>
      </c>
      <c r="B2396">
        <v>3</v>
      </c>
    </row>
    <row r="2397" spans="1:2">
      <c r="A2397" s="20" t="s">
        <v>2581</v>
      </c>
      <c r="B2397">
        <v>4</v>
      </c>
    </row>
    <row r="2398" spans="1:2">
      <c r="A2398" s="20" t="s">
        <v>2582</v>
      </c>
      <c r="B2398">
        <v>4.5</v>
      </c>
    </row>
    <row r="2399" spans="1:2">
      <c r="A2399" s="20" t="s">
        <v>2583</v>
      </c>
      <c r="B2399">
        <v>3</v>
      </c>
    </row>
    <row r="2400" spans="1:2">
      <c r="A2400" s="20" t="s">
        <v>2584</v>
      </c>
      <c r="B2400">
        <v>3</v>
      </c>
    </row>
    <row r="2401" spans="1:2">
      <c r="A2401" s="20" t="s">
        <v>2585</v>
      </c>
      <c r="B2401">
        <v>3</v>
      </c>
    </row>
    <row r="2402" spans="1:2">
      <c r="A2402" s="20" t="s">
        <v>2586</v>
      </c>
      <c r="B2402">
        <v>3.5</v>
      </c>
    </row>
    <row r="2403" spans="1:2">
      <c r="A2403" s="20" t="s">
        <v>2587</v>
      </c>
      <c r="B2403">
        <v>3</v>
      </c>
    </row>
    <row r="2404" spans="1:2">
      <c r="A2404" s="20" t="s">
        <v>2588</v>
      </c>
      <c r="B2404">
        <v>3.5</v>
      </c>
    </row>
    <row r="2405" spans="1:2">
      <c r="A2405" s="20" t="s">
        <v>2589</v>
      </c>
      <c r="B2405">
        <v>3.6666666666666665</v>
      </c>
    </row>
    <row r="2406" spans="1:2">
      <c r="A2406" s="20" t="s">
        <v>2590</v>
      </c>
      <c r="B2406">
        <v>3</v>
      </c>
    </row>
    <row r="2407" spans="1:2">
      <c r="A2407" s="20" t="s">
        <v>2591</v>
      </c>
      <c r="B2407">
        <v>5</v>
      </c>
    </row>
    <row r="2408" spans="1:2">
      <c r="A2408" s="20" t="s">
        <v>2592</v>
      </c>
      <c r="B2408">
        <v>4.333333333333333</v>
      </c>
    </row>
    <row r="2409" spans="1:2">
      <c r="A2409" s="20" t="s">
        <v>2593</v>
      </c>
      <c r="B2409">
        <v>3.5</v>
      </c>
    </row>
    <row r="2410" spans="1:2">
      <c r="A2410" s="20" t="s">
        <v>2594</v>
      </c>
      <c r="B2410">
        <v>2.6666666666666665</v>
      </c>
    </row>
    <row r="2411" spans="1:2">
      <c r="A2411" s="20" t="s">
        <v>2595</v>
      </c>
      <c r="B2411">
        <v>5</v>
      </c>
    </row>
    <row r="2412" spans="1:2">
      <c r="A2412" s="20" t="s">
        <v>2596</v>
      </c>
      <c r="B2412">
        <v>3.3333333333333335</v>
      </c>
    </row>
    <row r="2413" spans="1:2">
      <c r="A2413" s="20" t="s">
        <v>2597</v>
      </c>
      <c r="B2413">
        <v>4</v>
      </c>
    </row>
    <row r="2414" spans="1:2">
      <c r="A2414" s="20" t="s">
        <v>2598</v>
      </c>
      <c r="B2414">
        <v>3.6666666666666665</v>
      </c>
    </row>
    <row r="2415" spans="1:2">
      <c r="A2415" s="20" t="s">
        <v>2599</v>
      </c>
      <c r="B2415">
        <v>3</v>
      </c>
    </row>
    <row r="2416" spans="1:2">
      <c r="A2416" s="20" t="s">
        <v>2600</v>
      </c>
      <c r="B2416">
        <v>4</v>
      </c>
    </row>
    <row r="2417" spans="1:2">
      <c r="A2417" s="20" t="s">
        <v>2601</v>
      </c>
      <c r="B2417">
        <v>4.5</v>
      </c>
    </row>
    <row r="2418" spans="1:2">
      <c r="A2418" s="20" t="s">
        <v>2602</v>
      </c>
      <c r="B2418">
        <v>3</v>
      </c>
    </row>
    <row r="2419" spans="1:2">
      <c r="A2419" s="20" t="s">
        <v>2603</v>
      </c>
      <c r="B2419">
        <v>4.5</v>
      </c>
    </row>
    <row r="2420" spans="1:2">
      <c r="A2420" s="20" t="s">
        <v>2604</v>
      </c>
      <c r="B2420">
        <v>4</v>
      </c>
    </row>
    <row r="2421" spans="1:2">
      <c r="A2421" s="20" t="s">
        <v>2605</v>
      </c>
      <c r="B2421">
        <v>3.5</v>
      </c>
    </row>
    <row r="2422" spans="1:2">
      <c r="A2422" s="20" t="s">
        <v>2606</v>
      </c>
      <c r="B2422">
        <v>3.3333333333333335</v>
      </c>
    </row>
    <row r="2423" spans="1:2">
      <c r="A2423" s="20" t="s">
        <v>2607</v>
      </c>
      <c r="B2423">
        <v>3.5</v>
      </c>
    </row>
    <row r="2424" spans="1:2">
      <c r="A2424" s="20" t="s">
        <v>2608</v>
      </c>
      <c r="B2424">
        <v>3.5</v>
      </c>
    </row>
    <row r="2425" spans="1:2">
      <c r="A2425" s="20" t="s">
        <v>2609</v>
      </c>
      <c r="B2425">
        <v>5</v>
      </c>
    </row>
    <row r="2426" spans="1:2">
      <c r="A2426" s="20" t="s">
        <v>2610</v>
      </c>
      <c r="B2426">
        <v>4</v>
      </c>
    </row>
    <row r="2427" spans="1:2">
      <c r="A2427" s="20" t="s">
        <v>2611</v>
      </c>
      <c r="B2427">
        <v>4</v>
      </c>
    </row>
    <row r="2428" spans="1:2">
      <c r="A2428" s="20" t="s">
        <v>2612</v>
      </c>
      <c r="B2428">
        <v>4</v>
      </c>
    </row>
    <row r="2429" spans="1:2">
      <c r="A2429" s="20" t="s">
        <v>2613</v>
      </c>
      <c r="B2429">
        <v>3</v>
      </c>
    </row>
    <row r="2430" spans="1:2">
      <c r="A2430" s="20" t="s">
        <v>2614</v>
      </c>
      <c r="B2430">
        <v>3.5</v>
      </c>
    </row>
    <row r="2431" spans="1:2">
      <c r="A2431" s="20" t="s">
        <v>2615</v>
      </c>
      <c r="B2431">
        <v>3.6666666666666665</v>
      </c>
    </row>
    <row r="2432" spans="1:2">
      <c r="A2432" s="20" t="s">
        <v>2616</v>
      </c>
      <c r="B2432">
        <v>4</v>
      </c>
    </row>
    <row r="2433" spans="1:2">
      <c r="A2433" s="20" t="s">
        <v>2617</v>
      </c>
      <c r="B2433">
        <v>5</v>
      </c>
    </row>
    <row r="2434" spans="1:2">
      <c r="A2434" s="20" t="s">
        <v>2618</v>
      </c>
      <c r="B2434">
        <v>3.25</v>
      </c>
    </row>
    <row r="2435" spans="1:2">
      <c r="A2435" s="20" t="s">
        <v>2619</v>
      </c>
      <c r="B2435">
        <v>2.5</v>
      </c>
    </row>
    <row r="2436" spans="1:2">
      <c r="A2436" s="20" t="s">
        <v>2620</v>
      </c>
      <c r="B2436">
        <v>5</v>
      </c>
    </row>
    <row r="2437" spans="1:2">
      <c r="A2437" s="20" t="s">
        <v>2621</v>
      </c>
      <c r="B2437">
        <v>2.5</v>
      </c>
    </row>
    <row r="2438" spans="1:2">
      <c r="A2438" s="20" t="s">
        <v>2622</v>
      </c>
      <c r="B2438">
        <v>4</v>
      </c>
    </row>
    <row r="2439" spans="1:2">
      <c r="A2439" s="20" t="s">
        <v>2623</v>
      </c>
      <c r="B2439">
        <v>5</v>
      </c>
    </row>
    <row r="2440" spans="1:2">
      <c r="A2440" s="20" t="s">
        <v>2624</v>
      </c>
      <c r="B2440">
        <v>3</v>
      </c>
    </row>
    <row r="2441" spans="1:2">
      <c r="A2441" s="20" t="s">
        <v>2625</v>
      </c>
      <c r="B2441">
        <v>3</v>
      </c>
    </row>
    <row r="2442" spans="1:2">
      <c r="A2442" s="20" t="s">
        <v>2626</v>
      </c>
      <c r="B2442">
        <v>3.25</v>
      </c>
    </row>
    <row r="2443" spans="1:2">
      <c r="A2443" s="20" t="s">
        <v>2627</v>
      </c>
      <c r="B2443">
        <v>3.25</v>
      </c>
    </row>
    <row r="2444" spans="1:2">
      <c r="A2444" s="20" t="s">
        <v>2628</v>
      </c>
      <c r="B2444">
        <v>2.6666666666666665</v>
      </c>
    </row>
    <row r="2445" spans="1:2">
      <c r="A2445" s="20" t="s">
        <v>2629</v>
      </c>
      <c r="B2445">
        <v>3.5</v>
      </c>
    </row>
    <row r="2446" spans="1:2">
      <c r="A2446" s="20" t="s">
        <v>2630</v>
      </c>
      <c r="B2446">
        <v>3.5</v>
      </c>
    </row>
    <row r="2447" spans="1:2">
      <c r="A2447" s="20" t="s">
        <v>2631</v>
      </c>
      <c r="B2447">
        <v>3.3333333333333335</v>
      </c>
    </row>
    <row r="2448" spans="1:2">
      <c r="A2448" s="20" t="s">
        <v>2632</v>
      </c>
      <c r="B2448">
        <v>4</v>
      </c>
    </row>
    <row r="2449" spans="1:2">
      <c r="A2449" s="20" t="s">
        <v>2633</v>
      </c>
      <c r="B2449">
        <v>3.6666666666666665</v>
      </c>
    </row>
    <row r="2450" spans="1:2">
      <c r="A2450" s="20" t="s">
        <v>2634</v>
      </c>
      <c r="B2450">
        <v>4</v>
      </c>
    </row>
    <row r="2451" spans="1:2">
      <c r="A2451" s="20" t="s">
        <v>2635</v>
      </c>
      <c r="B2451">
        <v>3.3333333333333335</v>
      </c>
    </row>
    <row r="2452" spans="1:2">
      <c r="A2452" s="20" t="s">
        <v>2636</v>
      </c>
      <c r="B2452">
        <v>2</v>
      </c>
    </row>
    <row r="2453" spans="1:2">
      <c r="A2453" s="20" t="s">
        <v>2637</v>
      </c>
      <c r="B2453">
        <v>4.333333333333333</v>
      </c>
    </row>
    <row r="2454" spans="1:2">
      <c r="A2454" s="20" t="s">
        <v>2638</v>
      </c>
      <c r="B2454">
        <v>3.5</v>
      </c>
    </row>
    <row r="2455" spans="1:2">
      <c r="A2455" s="20" t="s">
        <v>2639</v>
      </c>
      <c r="B2455">
        <v>2.5</v>
      </c>
    </row>
    <row r="2456" spans="1:2">
      <c r="A2456" s="20" t="s">
        <v>2640</v>
      </c>
      <c r="B2456">
        <v>4</v>
      </c>
    </row>
    <row r="2457" spans="1:2">
      <c r="A2457" s="20" t="s">
        <v>2641</v>
      </c>
      <c r="B2457">
        <v>3.5</v>
      </c>
    </row>
    <row r="2458" spans="1:2">
      <c r="A2458" s="20" t="s">
        <v>2642</v>
      </c>
      <c r="B2458">
        <v>4.5</v>
      </c>
    </row>
    <row r="2459" spans="1:2">
      <c r="A2459" s="20" t="s">
        <v>2643</v>
      </c>
      <c r="B2459">
        <v>4</v>
      </c>
    </row>
    <row r="2460" spans="1:2">
      <c r="A2460" s="20" t="s">
        <v>2644</v>
      </c>
      <c r="B2460">
        <v>4</v>
      </c>
    </row>
    <row r="2461" spans="1:2">
      <c r="A2461" s="20" t="s">
        <v>2645</v>
      </c>
      <c r="B2461">
        <v>3</v>
      </c>
    </row>
    <row r="2462" spans="1:2">
      <c r="A2462" s="20" t="s">
        <v>2646</v>
      </c>
      <c r="B2462">
        <v>4</v>
      </c>
    </row>
    <row r="2463" spans="1:2">
      <c r="A2463" s="20" t="s">
        <v>2647</v>
      </c>
      <c r="B2463">
        <v>3.5</v>
      </c>
    </row>
    <row r="2464" spans="1:2">
      <c r="A2464" s="20" t="s">
        <v>2648</v>
      </c>
      <c r="B2464">
        <v>3.3333333333333335</v>
      </c>
    </row>
    <row r="2465" spans="1:2">
      <c r="A2465" s="20" t="s">
        <v>2649</v>
      </c>
      <c r="B2465">
        <v>3.3333333333333335</v>
      </c>
    </row>
    <row r="2466" spans="1:2">
      <c r="A2466" s="20" t="s">
        <v>2650</v>
      </c>
      <c r="B2466">
        <v>3.6666666666666665</v>
      </c>
    </row>
    <row r="2467" spans="1:2">
      <c r="A2467" s="20" t="s">
        <v>2651</v>
      </c>
      <c r="B2467">
        <v>4.25</v>
      </c>
    </row>
    <row r="2468" spans="1:2">
      <c r="A2468" s="20" t="s">
        <v>2652</v>
      </c>
      <c r="B2468">
        <v>3.5</v>
      </c>
    </row>
    <row r="2469" spans="1:2">
      <c r="A2469" s="20" t="s">
        <v>2653</v>
      </c>
      <c r="B2469">
        <v>3.5</v>
      </c>
    </row>
    <row r="2470" spans="1:2">
      <c r="A2470" s="20" t="s">
        <v>2654</v>
      </c>
      <c r="B2470">
        <v>3.75</v>
      </c>
    </row>
    <row r="2471" spans="1:2">
      <c r="A2471" s="20" t="s">
        <v>2655</v>
      </c>
      <c r="B2471">
        <v>3.25</v>
      </c>
    </row>
    <row r="2472" spans="1:2">
      <c r="A2472" s="20" t="s">
        <v>2656</v>
      </c>
      <c r="B2472">
        <v>2.75</v>
      </c>
    </row>
    <row r="2473" spans="1:2">
      <c r="A2473" s="20" t="s">
        <v>2657</v>
      </c>
      <c r="B2473">
        <v>3</v>
      </c>
    </row>
    <row r="2474" spans="1:2">
      <c r="A2474" s="20" t="s">
        <v>2658</v>
      </c>
      <c r="B2474">
        <v>4</v>
      </c>
    </row>
    <row r="2475" spans="1:2">
      <c r="A2475" s="20" t="s">
        <v>2659</v>
      </c>
      <c r="B2475">
        <v>4</v>
      </c>
    </row>
    <row r="2476" spans="1:2">
      <c r="A2476" s="20" t="s">
        <v>2660</v>
      </c>
      <c r="B2476">
        <v>3</v>
      </c>
    </row>
    <row r="2477" spans="1:2">
      <c r="A2477" s="20" t="s">
        <v>2661</v>
      </c>
      <c r="B2477">
        <v>3.5</v>
      </c>
    </row>
    <row r="2478" spans="1:2">
      <c r="A2478" s="20" t="s">
        <v>2662</v>
      </c>
      <c r="B2478">
        <v>3</v>
      </c>
    </row>
    <row r="2479" spans="1:2">
      <c r="A2479" s="20" t="s">
        <v>2663</v>
      </c>
      <c r="B2479">
        <v>4</v>
      </c>
    </row>
    <row r="2480" spans="1:2">
      <c r="A2480" s="20" t="s">
        <v>2664</v>
      </c>
      <c r="B2480">
        <v>4.333333333333333</v>
      </c>
    </row>
    <row r="2481" spans="1:2">
      <c r="A2481" s="20" t="s">
        <v>2665</v>
      </c>
      <c r="B2481">
        <v>3</v>
      </c>
    </row>
    <row r="2482" spans="1:2">
      <c r="A2482" s="20" t="s">
        <v>2666</v>
      </c>
      <c r="B2482">
        <v>4</v>
      </c>
    </row>
    <row r="2483" spans="1:2">
      <c r="A2483" s="20" t="s">
        <v>2667</v>
      </c>
      <c r="B2483">
        <v>3</v>
      </c>
    </row>
    <row r="2484" spans="1:2">
      <c r="A2484" s="20" t="s">
        <v>2668</v>
      </c>
      <c r="B2484">
        <v>3.5</v>
      </c>
    </row>
    <row r="2485" spans="1:2">
      <c r="A2485" s="20" t="s">
        <v>2669</v>
      </c>
      <c r="B2485">
        <v>5</v>
      </c>
    </row>
    <row r="2486" spans="1:2">
      <c r="A2486" s="20" t="s">
        <v>2670</v>
      </c>
      <c r="B2486">
        <v>3</v>
      </c>
    </row>
    <row r="2487" spans="1:2">
      <c r="A2487" s="20" t="s">
        <v>2671</v>
      </c>
      <c r="B2487">
        <v>4</v>
      </c>
    </row>
    <row r="2488" spans="1:2">
      <c r="A2488" s="20" t="s">
        <v>2672</v>
      </c>
      <c r="B2488">
        <v>3.5</v>
      </c>
    </row>
    <row r="2489" spans="1:2">
      <c r="A2489" s="20" t="s">
        <v>2673</v>
      </c>
      <c r="B2489">
        <v>4</v>
      </c>
    </row>
    <row r="2490" spans="1:2">
      <c r="A2490" s="20" t="s">
        <v>2674</v>
      </c>
      <c r="B2490">
        <v>3.6666666666666665</v>
      </c>
    </row>
    <row r="2491" spans="1:2">
      <c r="A2491" s="20" t="s">
        <v>2675</v>
      </c>
      <c r="B2491">
        <v>3.6666666666666665</v>
      </c>
    </row>
    <row r="2492" spans="1:2">
      <c r="A2492" s="20" t="s">
        <v>2676</v>
      </c>
      <c r="B2492">
        <v>4.5</v>
      </c>
    </row>
    <row r="2493" spans="1:2">
      <c r="A2493" s="20" t="s">
        <v>2677</v>
      </c>
      <c r="B2493">
        <v>3.5</v>
      </c>
    </row>
    <row r="2494" spans="1:2">
      <c r="A2494" s="20" t="s">
        <v>2678</v>
      </c>
      <c r="B2494">
        <v>3.75</v>
      </c>
    </row>
    <row r="2495" spans="1:2">
      <c r="A2495" s="20" t="s">
        <v>2679</v>
      </c>
      <c r="B2495">
        <v>4</v>
      </c>
    </row>
    <row r="2496" spans="1:2">
      <c r="A2496" s="20" t="s">
        <v>2680</v>
      </c>
      <c r="B2496">
        <v>3.25</v>
      </c>
    </row>
    <row r="2497" spans="1:2">
      <c r="A2497" s="20" t="s">
        <v>2681</v>
      </c>
      <c r="B2497">
        <v>5</v>
      </c>
    </row>
    <row r="2498" spans="1:2">
      <c r="A2498" s="20" t="s">
        <v>2682</v>
      </c>
      <c r="B2498">
        <v>4</v>
      </c>
    </row>
    <row r="2499" spans="1:2">
      <c r="A2499" s="20" t="s">
        <v>2683</v>
      </c>
      <c r="B2499">
        <v>3.5</v>
      </c>
    </row>
    <row r="2500" spans="1:2">
      <c r="A2500" s="20" t="s">
        <v>2684</v>
      </c>
      <c r="B2500">
        <v>3</v>
      </c>
    </row>
    <row r="2501" spans="1:2">
      <c r="A2501" s="20" t="s">
        <v>2685</v>
      </c>
      <c r="B2501">
        <v>3</v>
      </c>
    </row>
    <row r="2502" spans="1:2">
      <c r="A2502" s="20" t="s">
        <v>2686</v>
      </c>
      <c r="B2502">
        <v>3.5</v>
      </c>
    </row>
    <row r="2503" spans="1:2">
      <c r="A2503" s="20" t="s">
        <v>2687</v>
      </c>
      <c r="B2503">
        <v>2.25</v>
      </c>
    </row>
    <row r="2504" spans="1:2">
      <c r="A2504" s="20" t="s">
        <v>2688</v>
      </c>
      <c r="B2504">
        <v>3</v>
      </c>
    </row>
    <row r="2505" spans="1:2">
      <c r="A2505" s="20" t="s">
        <v>2689</v>
      </c>
      <c r="B2505">
        <v>3</v>
      </c>
    </row>
    <row r="2506" spans="1:2">
      <c r="A2506" s="20" t="s">
        <v>2690</v>
      </c>
      <c r="B2506">
        <v>2.5</v>
      </c>
    </row>
    <row r="2507" spans="1:2">
      <c r="A2507" s="20" t="s">
        <v>2691</v>
      </c>
      <c r="B2507">
        <v>3.3333333333333335</v>
      </c>
    </row>
    <row r="2508" spans="1:2">
      <c r="A2508" s="20" t="s">
        <v>2692</v>
      </c>
      <c r="B2508">
        <v>4</v>
      </c>
    </row>
    <row r="2509" spans="1:2">
      <c r="A2509" s="20" t="s">
        <v>2693</v>
      </c>
      <c r="B2509">
        <v>2.5</v>
      </c>
    </row>
    <row r="2510" spans="1:2">
      <c r="A2510" s="20" t="s">
        <v>2694</v>
      </c>
      <c r="B2510">
        <v>2.5</v>
      </c>
    </row>
    <row r="2511" spans="1:2">
      <c r="A2511" s="20" t="s">
        <v>2695</v>
      </c>
      <c r="B2511">
        <v>3.5</v>
      </c>
    </row>
    <row r="2512" spans="1:2">
      <c r="A2512" s="20" t="s">
        <v>2696</v>
      </c>
      <c r="B2512">
        <v>3.5</v>
      </c>
    </row>
    <row r="2513" spans="1:2">
      <c r="A2513" s="20" t="s">
        <v>2697</v>
      </c>
      <c r="B2513">
        <v>3.25</v>
      </c>
    </row>
    <row r="2514" spans="1:2">
      <c r="A2514" s="20" t="s">
        <v>2698</v>
      </c>
      <c r="B2514">
        <v>2.6666666666666665</v>
      </c>
    </row>
    <row r="2515" spans="1:2">
      <c r="A2515" s="20" t="s">
        <v>2699</v>
      </c>
      <c r="B2515">
        <v>3.5</v>
      </c>
    </row>
    <row r="2516" spans="1:2">
      <c r="A2516" s="20" t="s">
        <v>2700</v>
      </c>
      <c r="B2516">
        <v>3.3333333333333335</v>
      </c>
    </row>
    <row r="2517" spans="1:2">
      <c r="A2517" s="20" t="s">
        <v>2701</v>
      </c>
      <c r="B2517">
        <v>2.6666666666666665</v>
      </c>
    </row>
    <row r="2518" spans="1:2">
      <c r="A2518" s="20" t="s">
        <v>2702</v>
      </c>
      <c r="B2518">
        <v>3.5</v>
      </c>
    </row>
    <row r="2519" spans="1:2">
      <c r="A2519" s="20" t="s">
        <v>2703</v>
      </c>
      <c r="B2519">
        <v>4.5</v>
      </c>
    </row>
    <row r="2520" spans="1:2">
      <c r="A2520" s="20" t="s">
        <v>2704</v>
      </c>
      <c r="B2520">
        <v>5</v>
      </c>
    </row>
    <row r="2521" spans="1:2">
      <c r="A2521" s="20" t="s">
        <v>2705</v>
      </c>
      <c r="B2521">
        <v>3.25</v>
      </c>
    </row>
    <row r="2522" spans="1:2">
      <c r="A2522" s="20" t="s">
        <v>2706</v>
      </c>
      <c r="B2522">
        <v>4</v>
      </c>
    </row>
    <row r="2523" spans="1:2">
      <c r="A2523" s="20" t="s">
        <v>2707</v>
      </c>
      <c r="B2523">
        <v>4.25</v>
      </c>
    </row>
    <row r="2524" spans="1:2">
      <c r="A2524" s="20" t="s">
        <v>2708</v>
      </c>
      <c r="B2524">
        <v>4.333333333333333</v>
      </c>
    </row>
    <row r="2525" spans="1:2">
      <c r="A2525" s="20" t="s">
        <v>2709</v>
      </c>
      <c r="B2525">
        <v>2.5</v>
      </c>
    </row>
    <row r="2526" spans="1:2">
      <c r="A2526" s="20" t="s">
        <v>2710</v>
      </c>
      <c r="B2526">
        <v>3.3333333333333335</v>
      </c>
    </row>
    <row r="2527" spans="1:2">
      <c r="A2527" s="20" t="s">
        <v>2711</v>
      </c>
      <c r="B2527">
        <v>2.75</v>
      </c>
    </row>
    <row r="2528" spans="1:2">
      <c r="A2528" s="20" t="s">
        <v>2712</v>
      </c>
      <c r="B2528">
        <v>3</v>
      </c>
    </row>
    <row r="2529" spans="1:2">
      <c r="A2529" s="20" t="s">
        <v>2713</v>
      </c>
      <c r="B2529">
        <v>3.6666666666666665</v>
      </c>
    </row>
    <row r="2530" spans="1:2">
      <c r="A2530" s="20" t="s">
        <v>2714</v>
      </c>
      <c r="B2530">
        <v>4.333333333333333</v>
      </c>
    </row>
    <row r="2531" spans="1:2">
      <c r="A2531" s="20" t="s">
        <v>2715</v>
      </c>
      <c r="B2531">
        <v>4.25</v>
      </c>
    </row>
    <row r="2532" spans="1:2">
      <c r="A2532" s="20" t="s">
        <v>2716</v>
      </c>
      <c r="B2532">
        <v>3</v>
      </c>
    </row>
    <row r="2533" spans="1:2">
      <c r="A2533" s="20" t="s">
        <v>2717</v>
      </c>
      <c r="B2533">
        <v>3</v>
      </c>
    </row>
    <row r="2534" spans="1:2">
      <c r="A2534" s="20" t="s">
        <v>2718</v>
      </c>
      <c r="B2534">
        <v>3.25</v>
      </c>
    </row>
    <row r="2535" spans="1:2">
      <c r="A2535" s="20" t="s">
        <v>2719</v>
      </c>
      <c r="B2535">
        <v>3.75</v>
      </c>
    </row>
    <row r="2536" spans="1:2">
      <c r="A2536" s="20" t="s">
        <v>2720</v>
      </c>
      <c r="B2536">
        <v>2</v>
      </c>
    </row>
    <row r="2537" spans="1:2">
      <c r="A2537" s="20" t="s">
        <v>2721</v>
      </c>
      <c r="B2537">
        <v>3.6666666666666665</v>
      </c>
    </row>
    <row r="2538" spans="1:2">
      <c r="A2538" s="20" t="s">
        <v>2722</v>
      </c>
      <c r="B2538">
        <v>3.5</v>
      </c>
    </row>
    <row r="2539" spans="1:2">
      <c r="A2539" s="20" t="s">
        <v>2723</v>
      </c>
      <c r="B2539">
        <v>3</v>
      </c>
    </row>
    <row r="2540" spans="1:2">
      <c r="A2540" s="20" t="s">
        <v>2724</v>
      </c>
      <c r="B2540">
        <v>3.6666666666666665</v>
      </c>
    </row>
    <row r="2541" spans="1:2">
      <c r="A2541" s="20" t="s">
        <v>2725</v>
      </c>
      <c r="B2541">
        <v>4</v>
      </c>
    </row>
    <row r="2542" spans="1:2">
      <c r="A2542" s="20" t="s">
        <v>2726</v>
      </c>
      <c r="B2542">
        <v>5</v>
      </c>
    </row>
    <row r="2543" spans="1:2">
      <c r="A2543" s="20" t="s">
        <v>2727</v>
      </c>
      <c r="B2543">
        <v>4</v>
      </c>
    </row>
    <row r="2544" spans="1:2">
      <c r="A2544" s="20" t="s">
        <v>2728</v>
      </c>
      <c r="B2544">
        <v>3.75</v>
      </c>
    </row>
    <row r="2545" spans="1:2">
      <c r="A2545" s="20" t="s">
        <v>2729</v>
      </c>
      <c r="B2545">
        <v>3.6666666666666665</v>
      </c>
    </row>
    <row r="2546" spans="1:2">
      <c r="A2546" s="20" t="s">
        <v>2730</v>
      </c>
      <c r="B2546">
        <v>4</v>
      </c>
    </row>
    <row r="2547" spans="1:2">
      <c r="A2547" s="20" t="s">
        <v>2731</v>
      </c>
      <c r="B2547">
        <v>3</v>
      </c>
    </row>
    <row r="2548" spans="1:2">
      <c r="A2548" s="20" t="s">
        <v>2732</v>
      </c>
      <c r="B2548">
        <v>2</v>
      </c>
    </row>
    <row r="2549" spans="1:2">
      <c r="A2549" s="20" t="s">
        <v>2733</v>
      </c>
      <c r="B2549">
        <v>3.5</v>
      </c>
    </row>
    <row r="2550" spans="1:2">
      <c r="A2550" s="20" t="s">
        <v>2734</v>
      </c>
      <c r="B2550">
        <v>4.333333333333333</v>
      </c>
    </row>
    <row r="2551" spans="1:2">
      <c r="A2551" s="20" t="s">
        <v>2735</v>
      </c>
      <c r="B2551">
        <v>4</v>
      </c>
    </row>
    <row r="2552" spans="1:2">
      <c r="A2552" s="20" t="s">
        <v>2736</v>
      </c>
      <c r="B2552">
        <v>2</v>
      </c>
    </row>
    <row r="2553" spans="1:2">
      <c r="A2553" s="20" t="s">
        <v>2737</v>
      </c>
      <c r="B2553">
        <v>4</v>
      </c>
    </row>
    <row r="2554" spans="1:2">
      <c r="A2554" s="20" t="s">
        <v>2738</v>
      </c>
      <c r="B2554">
        <v>2.75</v>
      </c>
    </row>
    <row r="2555" spans="1:2">
      <c r="A2555" s="20" t="s">
        <v>2739</v>
      </c>
      <c r="B2555">
        <v>3.3333333333333335</v>
      </c>
    </row>
    <row r="2556" spans="1:2">
      <c r="A2556" s="20" t="s">
        <v>2740</v>
      </c>
      <c r="B2556">
        <v>3</v>
      </c>
    </row>
    <row r="2557" spans="1:2">
      <c r="A2557" s="20" t="s">
        <v>2741</v>
      </c>
      <c r="B2557">
        <v>3.6666666666666665</v>
      </c>
    </row>
    <row r="2558" spans="1:2">
      <c r="A2558" s="20" t="s">
        <v>2742</v>
      </c>
      <c r="B2558">
        <v>3</v>
      </c>
    </row>
    <row r="2559" spans="1:2">
      <c r="A2559" s="20" t="s">
        <v>2743</v>
      </c>
      <c r="B2559">
        <v>3.25</v>
      </c>
    </row>
    <row r="2560" spans="1:2">
      <c r="A2560" s="20" t="s">
        <v>2744</v>
      </c>
      <c r="B2560">
        <v>3.5</v>
      </c>
    </row>
    <row r="2561" spans="1:2">
      <c r="A2561" s="20" t="s">
        <v>2745</v>
      </c>
      <c r="B2561">
        <v>4.333333333333333</v>
      </c>
    </row>
    <row r="2562" spans="1:2">
      <c r="A2562" s="20" t="s">
        <v>2746</v>
      </c>
      <c r="B2562">
        <v>3</v>
      </c>
    </row>
    <row r="2563" spans="1:2">
      <c r="A2563" s="20" t="s">
        <v>2747</v>
      </c>
      <c r="B2563">
        <v>3.3333333333333335</v>
      </c>
    </row>
    <row r="2564" spans="1:2">
      <c r="A2564" s="20" t="s">
        <v>2748</v>
      </c>
      <c r="B2564">
        <v>4</v>
      </c>
    </row>
    <row r="2565" spans="1:2">
      <c r="A2565" s="20" t="s">
        <v>2749</v>
      </c>
      <c r="B2565">
        <v>3</v>
      </c>
    </row>
    <row r="2566" spans="1:2">
      <c r="A2566" s="20" t="s">
        <v>2750</v>
      </c>
      <c r="B2566">
        <v>3.75</v>
      </c>
    </row>
    <row r="2567" spans="1:2">
      <c r="A2567" s="20" t="s">
        <v>2751</v>
      </c>
      <c r="B2567">
        <v>3.5</v>
      </c>
    </row>
    <row r="2568" spans="1:2">
      <c r="A2568" s="20" t="s">
        <v>2752</v>
      </c>
      <c r="B2568">
        <v>3.6666666666666665</v>
      </c>
    </row>
    <row r="2569" spans="1:2">
      <c r="A2569" s="20" t="s">
        <v>2753</v>
      </c>
      <c r="B2569">
        <v>3.3333333333333335</v>
      </c>
    </row>
    <row r="2570" spans="1:2">
      <c r="A2570" s="20" t="s">
        <v>2754</v>
      </c>
      <c r="B2570">
        <v>3</v>
      </c>
    </row>
    <row r="2571" spans="1:2">
      <c r="A2571" s="20" t="s">
        <v>2755</v>
      </c>
      <c r="B2571">
        <v>3.75</v>
      </c>
    </row>
    <row r="2572" spans="1:2">
      <c r="A2572" s="20" t="s">
        <v>2756</v>
      </c>
      <c r="B2572">
        <v>2.5</v>
      </c>
    </row>
    <row r="2573" spans="1:2">
      <c r="A2573" s="20" t="s">
        <v>2757</v>
      </c>
      <c r="B2573">
        <v>4</v>
      </c>
    </row>
    <row r="2574" spans="1:2">
      <c r="A2574" s="20" t="s">
        <v>2758</v>
      </c>
      <c r="B2574">
        <v>3.5</v>
      </c>
    </row>
    <row r="2575" spans="1:2">
      <c r="A2575" s="20" t="s">
        <v>2759</v>
      </c>
      <c r="B2575">
        <v>3.75</v>
      </c>
    </row>
    <row r="2576" spans="1:2">
      <c r="A2576" s="20" t="s">
        <v>2760</v>
      </c>
      <c r="B2576">
        <v>2.5</v>
      </c>
    </row>
    <row r="2577" spans="1:2">
      <c r="A2577" s="20" t="s">
        <v>2761</v>
      </c>
      <c r="B2577">
        <v>3</v>
      </c>
    </row>
    <row r="2578" spans="1:2">
      <c r="A2578" s="20" t="s">
        <v>2762</v>
      </c>
      <c r="B2578">
        <v>3.3333333333333335</v>
      </c>
    </row>
    <row r="2579" spans="1:2">
      <c r="A2579" s="20" t="s">
        <v>2763</v>
      </c>
      <c r="B2579">
        <v>2.6666666666666665</v>
      </c>
    </row>
    <row r="2580" spans="1:2">
      <c r="A2580" s="20" t="s">
        <v>2764</v>
      </c>
      <c r="B2580">
        <v>2.5</v>
      </c>
    </row>
    <row r="2581" spans="1:2">
      <c r="A2581" s="20" t="s">
        <v>2765</v>
      </c>
      <c r="B2581">
        <v>3.25</v>
      </c>
    </row>
    <row r="2582" spans="1:2">
      <c r="A2582" s="20" t="s">
        <v>2766</v>
      </c>
      <c r="B2582">
        <v>3.5</v>
      </c>
    </row>
    <row r="2583" spans="1:2">
      <c r="A2583" s="20" t="s">
        <v>2767</v>
      </c>
      <c r="B2583">
        <v>3.6666666666666665</v>
      </c>
    </row>
    <row r="2584" spans="1:2">
      <c r="A2584" s="20" t="s">
        <v>2768</v>
      </c>
      <c r="B2584">
        <v>3.25</v>
      </c>
    </row>
    <row r="2585" spans="1:2">
      <c r="A2585" s="20" t="s">
        <v>2769</v>
      </c>
      <c r="B2585">
        <v>3</v>
      </c>
    </row>
    <row r="2586" spans="1:2">
      <c r="A2586" s="20" t="s">
        <v>2770</v>
      </c>
      <c r="B2586">
        <v>2</v>
      </c>
    </row>
    <row r="2587" spans="1:2">
      <c r="A2587" s="20" t="s">
        <v>2771</v>
      </c>
      <c r="B2587">
        <v>4</v>
      </c>
    </row>
    <row r="2588" spans="1:2">
      <c r="A2588" s="20" t="s">
        <v>2772</v>
      </c>
      <c r="B2588">
        <v>3</v>
      </c>
    </row>
    <row r="2589" spans="1:2">
      <c r="A2589" s="20" t="s">
        <v>2773</v>
      </c>
      <c r="B2589">
        <v>3.5</v>
      </c>
    </row>
    <row r="2590" spans="1:2">
      <c r="A2590" s="20" t="s">
        <v>2774</v>
      </c>
      <c r="B2590">
        <v>4</v>
      </c>
    </row>
    <row r="2591" spans="1:2">
      <c r="A2591" s="20" t="s">
        <v>2775</v>
      </c>
      <c r="B2591">
        <v>4</v>
      </c>
    </row>
    <row r="2592" spans="1:2">
      <c r="A2592" s="20" t="s">
        <v>2776</v>
      </c>
      <c r="B2592">
        <v>3</v>
      </c>
    </row>
    <row r="2593" spans="1:2">
      <c r="A2593" s="20" t="s">
        <v>2777</v>
      </c>
      <c r="B2593">
        <v>5</v>
      </c>
    </row>
    <row r="2594" spans="1:2">
      <c r="A2594" s="20" t="s">
        <v>2778</v>
      </c>
      <c r="B2594">
        <v>3.5</v>
      </c>
    </row>
    <row r="2595" spans="1:2">
      <c r="A2595" s="20" t="s">
        <v>2779</v>
      </c>
      <c r="B2595">
        <v>3.5</v>
      </c>
    </row>
    <row r="2596" spans="1:2">
      <c r="A2596" s="20" t="s">
        <v>2780</v>
      </c>
      <c r="B2596">
        <v>3</v>
      </c>
    </row>
    <row r="2597" spans="1:2">
      <c r="A2597" s="20" t="s">
        <v>2781</v>
      </c>
      <c r="B2597">
        <v>3.25</v>
      </c>
    </row>
    <row r="2598" spans="1:2">
      <c r="A2598" s="20" t="s">
        <v>2782</v>
      </c>
      <c r="B2598">
        <v>3</v>
      </c>
    </row>
    <row r="2599" spans="1:2">
      <c r="A2599" s="20" t="s">
        <v>2783</v>
      </c>
      <c r="B2599">
        <v>3.6666666666666665</v>
      </c>
    </row>
    <row r="2600" spans="1:2">
      <c r="A2600" s="20" t="s">
        <v>2784</v>
      </c>
      <c r="B2600">
        <v>4</v>
      </c>
    </row>
    <row r="2601" spans="1:2">
      <c r="A2601" s="20" t="s">
        <v>2785</v>
      </c>
      <c r="B2601">
        <v>2</v>
      </c>
    </row>
    <row r="2602" spans="1:2">
      <c r="A2602" s="20" t="s">
        <v>2786</v>
      </c>
      <c r="B2602">
        <v>4</v>
      </c>
    </row>
    <row r="2603" spans="1:2">
      <c r="A2603" s="20" t="s">
        <v>2787</v>
      </c>
      <c r="B2603">
        <v>3.5</v>
      </c>
    </row>
    <row r="2604" spans="1:2">
      <c r="A2604" s="20" t="s">
        <v>2788</v>
      </c>
      <c r="B2604">
        <v>3.3333333333333335</v>
      </c>
    </row>
    <row r="2605" spans="1:2">
      <c r="A2605" s="20" t="s">
        <v>2789</v>
      </c>
      <c r="B2605">
        <v>4</v>
      </c>
    </row>
    <row r="2606" spans="1:2">
      <c r="A2606" s="20" t="s">
        <v>2790</v>
      </c>
      <c r="B2606">
        <v>4</v>
      </c>
    </row>
    <row r="2607" spans="1:2">
      <c r="A2607" s="20" t="s">
        <v>2791</v>
      </c>
      <c r="B2607">
        <v>3.6666666666666665</v>
      </c>
    </row>
    <row r="2608" spans="1:2">
      <c r="A2608" s="20" t="s">
        <v>2792</v>
      </c>
      <c r="B2608">
        <v>3</v>
      </c>
    </row>
    <row r="2609" spans="1:2">
      <c r="A2609" s="20" t="s">
        <v>2793</v>
      </c>
      <c r="B2609">
        <v>4</v>
      </c>
    </row>
    <row r="2610" spans="1:2">
      <c r="A2610" s="20" t="s">
        <v>2794</v>
      </c>
      <c r="B2610">
        <v>3</v>
      </c>
    </row>
    <row r="2611" spans="1:2">
      <c r="A2611" s="20" t="s">
        <v>2795</v>
      </c>
      <c r="B2611">
        <v>4</v>
      </c>
    </row>
    <row r="2612" spans="1:2">
      <c r="A2612" s="20" t="s">
        <v>2796</v>
      </c>
      <c r="B2612">
        <v>3</v>
      </c>
    </row>
    <row r="2613" spans="1:2">
      <c r="A2613" s="20" t="s">
        <v>2797</v>
      </c>
      <c r="B2613">
        <v>3.25</v>
      </c>
    </row>
    <row r="2614" spans="1:2">
      <c r="A2614" s="20" t="s">
        <v>2798</v>
      </c>
      <c r="B2614">
        <v>3.3333333333333335</v>
      </c>
    </row>
    <row r="2615" spans="1:2">
      <c r="A2615" s="20" t="s">
        <v>2799</v>
      </c>
      <c r="B2615">
        <v>3</v>
      </c>
    </row>
    <row r="2616" spans="1:2">
      <c r="A2616" s="20" t="s">
        <v>2800</v>
      </c>
      <c r="B2616">
        <v>4</v>
      </c>
    </row>
    <row r="2617" spans="1:2">
      <c r="A2617" s="20" t="s">
        <v>2801</v>
      </c>
      <c r="B2617">
        <v>3.6666666666666665</v>
      </c>
    </row>
    <row r="2618" spans="1:2">
      <c r="A2618" s="20" t="s">
        <v>2802</v>
      </c>
      <c r="B2618">
        <v>3.3333333333333335</v>
      </c>
    </row>
    <row r="2619" spans="1:2">
      <c r="A2619" s="20" t="s">
        <v>2803</v>
      </c>
      <c r="B2619">
        <v>2</v>
      </c>
    </row>
    <row r="2620" spans="1:2">
      <c r="A2620" s="20" t="s">
        <v>2804</v>
      </c>
      <c r="B2620">
        <v>4.333333333333333</v>
      </c>
    </row>
    <row r="2621" spans="1:2">
      <c r="A2621" s="20" t="s">
        <v>2805</v>
      </c>
      <c r="B2621">
        <v>4</v>
      </c>
    </row>
    <row r="2622" spans="1:2">
      <c r="A2622" s="20" t="s">
        <v>2806</v>
      </c>
      <c r="B2622">
        <v>3.75</v>
      </c>
    </row>
    <row r="2623" spans="1:2">
      <c r="A2623" s="20" t="s">
        <v>2807</v>
      </c>
      <c r="B2623">
        <v>3</v>
      </c>
    </row>
    <row r="2624" spans="1:2">
      <c r="A2624" s="20" t="s">
        <v>2808</v>
      </c>
      <c r="B2624">
        <v>3.5</v>
      </c>
    </row>
    <row r="2625" spans="1:2">
      <c r="A2625" s="20" t="s">
        <v>2809</v>
      </c>
      <c r="B2625">
        <v>3</v>
      </c>
    </row>
    <row r="2626" spans="1:2">
      <c r="A2626" s="20" t="s">
        <v>2810</v>
      </c>
      <c r="B2626">
        <v>3.3333333333333335</v>
      </c>
    </row>
    <row r="2627" spans="1:2">
      <c r="A2627" s="20" t="s">
        <v>2811</v>
      </c>
      <c r="B2627">
        <v>3.75</v>
      </c>
    </row>
    <row r="2628" spans="1:2">
      <c r="A2628" s="20" t="s">
        <v>2812</v>
      </c>
      <c r="B2628">
        <v>2.3333333333333335</v>
      </c>
    </row>
    <row r="2629" spans="1:2">
      <c r="A2629" s="20" t="s">
        <v>2813</v>
      </c>
      <c r="B2629">
        <v>2.6666666666666665</v>
      </c>
    </row>
    <row r="2630" spans="1:2">
      <c r="A2630" s="20" t="s">
        <v>2814</v>
      </c>
      <c r="B2630">
        <v>4</v>
      </c>
    </row>
    <row r="2631" spans="1:2">
      <c r="A2631" s="20" t="s">
        <v>2815</v>
      </c>
      <c r="B2631">
        <v>4.5</v>
      </c>
    </row>
    <row r="2632" spans="1:2">
      <c r="A2632" s="20" t="s">
        <v>2816</v>
      </c>
      <c r="B2632">
        <v>3</v>
      </c>
    </row>
    <row r="2633" spans="1:2">
      <c r="A2633" s="20" t="s">
        <v>2817</v>
      </c>
      <c r="B2633">
        <v>3.5</v>
      </c>
    </row>
    <row r="2634" spans="1:2">
      <c r="A2634" s="20" t="s">
        <v>2818</v>
      </c>
      <c r="B2634">
        <v>2.6666666666666665</v>
      </c>
    </row>
    <row r="2635" spans="1:2">
      <c r="A2635" s="20" t="s">
        <v>2819</v>
      </c>
      <c r="B2635">
        <v>3</v>
      </c>
    </row>
    <row r="2636" spans="1:2">
      <c r="A2636" s="20" t="s">
        <v>2820</v>
      </c>
      <c r="B2636">
        <v>5</v>
      </c>
    </row>
    <row r="2637" spans="1:2">
      <c r="A2637" s="20" t="s">
        <v>2821</v>
      </c>
      <c r="B2637">
        <v>3.25</v>
      </c>
    </row>
    <row r="2638" spans="1:2">
      <c r="A2638" s="20" t="s">
        <v>2822</v>
      </c>
      <c r="B2638">
        <v>3</v>
      </c>
    </row>
    <row r="2639" spans="1:2">
      <c r="A2639" s="20" t="s">
        <v>2823</v>
      </c>
      <c r="B2639">
        <v>3.6666666666666665</v>
      </c>
    </row>
    <row r="2640" spans="1:2">
      <c r="A2640" s="20" t="s">
        <v>2824</v>
      </c>
      <c r="B2640">
        <v>3.5</v>
      </c>
    </row>
    <row r="2641" spans="1:2">
      <c r="A2641" s="20" t="s">
        <v>2825</v>
      </c>
      <c r="B2641">
        <v>3</v>
      </c>
    </row>
    <row r="2642" spans="1:2">
      <c r="A2642" s="20" t="s">
        <v>2826</v>
      </c>
      <c r="B2642">
        <v>2.6666666666666665</v>
      </c>
    </row>
    <row r="2643" spans="1:2">
      <c r="A2643" s="20" t="s">
        <v>2827</v>
      </c>
      <c r="B2643">
        <v>4</v>
      </c>
    </row>
    <row r="2644" spans="1:2">
      <c r="A2644" s="20" t="s">
        <v>2828</v>
      </c>
      <c r="B2644">
        <v>3</v>
      </c>
    </row>
    <row r="2645" spans="1:2">
      <c r="A2645" s="20" t="s">
        <v>2829</v>
      </c>
      <c r="B2645">
        <v>4.5</v>
      </c>
    </row>
    <row r="2646" spans="1:2">
      <c r="A2646" s="20" t="s">
        <v>2830</v>
      </c>
      <c r="B2646">
        <v>4.5</v>
      </c>
    </row>
    <row r="2647" spans="1:2">
      <c r="A2647" s="20" t="s">
        <v>2831</v>
      </c>
      <c r="B2647">
        <v>5</v>
      </c>
    </row>
    <row r="2648" spans="1:2">
      <c r="A2648" s="20" t="s">
        <v>2832</v>
      </c>
      <c r="B2648">
        <v>4</v>
      </c>
    </row>
    <row r="2649" spans="1:2">
      <c r="A2649" s="20" t="s">
        <v>2833</v>
      </c>
      <c r="B2649">
        <v>2.75</v>
      </c>
    </row>
    <row r="2650" spans="1:2">
      <c r="A2650" s="20" t="s">
        <v>2834</v>
      </c>
      <c r="B2650">
        <v>4</v>
      </c>
    </row>
    <row r="2651" spans="1:2">
      <c r="A2651" s="20" t="s">
        <v>2835</v>
      </c>
      <c r="B2651">
        <v>2</v>
      </c>
    </row>
    <row r="2652" spans="1:2">
      <c r="A2652" s="20" t="s">
        <v>2836</v>
      </c>
      <c r="B2652">
        <v>4.5</v>
      </c>
    </row>
    <row r="2653" spans="1:2">
      <c r="A2653" s="20" t="s">
        <v>2837</v>
      </c>
      <c r="B2653">
        <v>4</v>
      </c>
    </row>
    <row r="2654" spans="1:2">
      <c r="A2654" s="20" t="s">
        <v>2838</v>
      </c>
      <c r="B2654">
        <v>4</v>
      </c>
    </row>
    <row r="2655" spans="1:2">
      <c r="A2655" s="20" t="s">
        <v>2839</v>
      </c>
      <c r="B2655">
        <v>3.6666666666666665</v>
      </c>
    </row>
    <row r="2656" spans="1:2">
      <c r="A2656" s="20" t="s">
        <v>2840</v>
      </c>
      <c r="B2656">
        <v>4.5</v>
      </c>
    </row>
    <row r="2657" spans="1:2">
      <c r="A2657" s="20" t="s">
        <v>2841</v>
      </c>
      <c r="B2657">
        <v>2.5</v>
      </c>
    </row>
    <row r="2658" spans="1:2">
      <c r="A2658" s="20" t="s">
        <v>2842</v>
      </c>
      <c r="B2658">
        <v>3</v>
      </c>
    </row>
    <row r="2659" spans="1:2">
      <c r="A2659" s="20" t="s">
        <v>2843</v>
      </c>
      <c r="B2659">
        <v>3.3333333333333335</v>
      </c>
    </row>
    <row r="2660" spans="1:2">
      <c r="A2660" s="20" t="s">
        <v>2844</v>
      </c>
      <c r="B2660">
        <v>4</v>
      </c>
    </row>
    <row r="2661" spans="1:2">
      <c r="A2661" s="20" t="s">
        <v>2845</v>
      </c>
      <c r="B2661">
        <v>4</v>
      </c>
    </row>
    <row r="2662" spans="1:2">
      <c r="A2662" s="20" t="s">
        <v>2846</v>
      </c>
      <c r="B2662">
        <v>3.75</v>
      </c>
    </row>
    <row r="2663" spans="1:2">
      <c r="A2663" s="20" t="s">
        <v>2847</v>
      </c>
      <c r="B2663">
        <v>3.6666666666666665</v>
      </c>
    </row>
    <row r="2664" spans="1:2">
      <c r="A2664" s="20" t="s">
        <v>2848</v>
      </c>
      <c r="B2664">
        <v>3.5</v>
      </c>
    </row>
    <row r="2665" spans="1:2">
      <c r="A2665" s="20" t="s">
        <v>2849</v>
      </c>
      <c r="B2665">
        <v>4</v>
      </c>
    </row>
    <row r="2666" spans="1:2">
      <c r="A2666" s="20" t="s">
        <v>2850</v>
      </c>
      <c r="B2666">
        <v>4.25</v>
      </c>
    </row>
    <row r="2667" spans="1:2">
      <c r="A2667" s="20" t="s">
        <v>2851</v>
      </c>
      <c r="B2667">
        <v>3.3333333333333335</v>
      </c>
    </row>
    <row r="2668" spans="1:2">
      <c r="A2668" s="20" t="s">
        <v>2852</v>
      </c>
      <c r="B2668">
        <v>4</v>
      </c>
    </row>
    <row r="2669" spans="1:2">
      <c r="A2669" s="20" t="s">
        <v>2853</v>
      </c>
      <c r="B2669">
        <v>2.3333333333333335</v>
      </c>
    </row>
    <row r="2670" spans="1:2">
      <c r="A2670" s="20" t="s">
        <v>2854</v>
      </c>
      <c r="B2670">
        <v>2</v>
      </c>
    </row>
    <row r="2671" spans="1:2">
      <c r="A2671" s="20" t="s">
        <v>2855</v>
      </c>
      <c r="B2671">
        <v>3</v>
      </c>
    </row>
    <row r="2672" spans="1:2">
      <c r="A2672" s="20" t="s">
        <v>2856</v>
      </c>
      <c r="B2672">
        <v>3</v>
      </c>
    </row>
    <row r="2673" spans="1:2">
      <c r="A2673" s="20" t="s">
        <v>2857</v>
      </c>
      <c r="B2673">
        <v>4</v>
      </c>
    </row>
    <row r="2674" spans="1:2">
      <c r="A2674" s="20" t="s">
        <v>2858</v>
      </c>
      <c r="B2674">
        <v>3.6666666666666665</v>
      </c>
    </row>
    <row r="2675" spans="1:2">
      <c r="A2675" s="20" t="s">
        <v>2859</v>
      </c>
      <c r="B2675">
        <v>3.3333333333333335</v>
      </c>
    </row>
    <row r="2676" spans="1:2">
      <c r="A2676" s="20" t="s">
        <v>2860</v>
      </c>
      <c r="B2676">
        <v>2.75</v>
      </c>
    </row>
    <row r="2677" spans="1:2">
      <c r="A2677" s="20" t="s">
        <v>2861</v>
      </c>
      <c r="B2677">
        <v>3.5</v>
      </c>
    </row>
    <row r="2678" spans="1:2">
      <c r="A2678" s="20" t="s">
        <v>2862</v>
      </c>
      <c r="B2678">
        <v>3</v>
      </c>
    </row>
    <row r="2679" spans="1:2">
      <c r="A2679" s="20" t="s">
        <v>2863</v>
      </c>
      <c r="B2679">
        <v>3</v>
      </c>
    </row>
    <row r="2680" spans="1:2">
      <c r="A2680" s="20" t="s">
        <v>2864</v>
      </c>
      <c r="B2680">
        <v>4</v>
      </c>
    </row>
    <row r="2681" spans="1:2">
      <c r="A2681" s="20" t="s">
        <v>2865</v>
      </c>
      <c r="B2681">
        <v>4.333333333333333</v>
      </c>
    </row>
    <row r="2682" spans="1:2">
      <c r="A2682" s="20" t="s">
        <v>2866</v>
      </c>
      <c r="B2682">
        <v>5</v>
      </c>
    </row>
    <row r="2683" spans="1:2">
      <c r="A2683" s="20" t="s">
        <v>2867</v>
      </c>
      <c r="B2683">
        <v>3.3333333333333335</v>
      </c>
    </row>
    <row r="2684" spans="1:2">
      <c r="A2684" s="20" t="s">
        <v>2868</v>
      </c>
      <c r="B2684">
        <v>2.75</v>
      </c>
    </row>
    <row r="2685" spans="1:2">
      <c r="A2685" s="20" t="s">
        <v>2869</v>
      </c>
      <c r="B2685">
        <v>2</v>
      </c>
    </row>
    <row r="2686" spans="1:2">
      <c r="A2686" s="20" t="s">
        <v>2870</v>
      </c>
      <c r="B2686">
        <v>3.25</v>
      </c>
    </row>
    <row r="2687" spans="1:2">
      <c r="A2687" s="20" t="s">
        <v>2871</v>
      </c>
      <c r="B2687">
        <v>3</v>
      </c>
    </row>
    <row r="2688" spans="1:2">
      <c r="A2688" s="20" t="s">
        <v>2872</v>
      </c>
      <c r="B2688">
        <v>3.6666666666666665</v>
      </c>
    </row>
    <row r="2689" spans="1:2">
      <c r="A2689" s="20" t="s">
        <v>2873</v>
      </c>
      <c r="B2689">
        <v>3.5</v>
      </c>
    </row>
    <row r="2690" spans="1:2">
      <c r="A2690" s="20" t="s">
        <v>2874</v>
      </c>
      <c r="B2690">
        <v>3.75</v>
      </c>
    </row>
    <row r="2691" spans="1:2">
      <c r="A2691" s="20" t="s">
        <v>2875</v>
      </c>
      <c r="B2691">
        <v>5</v>
      </c>
    </row>
    <row r="2692" spans="1:2">
      <c r="A2692" s="20" t="s">
        <v>2876</v>
      </c>
      <c r="B2692">
        <v>4</v>
      </c>
    </row>
    <row r="2693" spans="1:2">
      <c r="A2693" s="20" t="s">
        <v>2877</v>
      </c>
      <c r="B2693">
        <v>3</v>
      </c>
    </row>
    <row r="2694" spans="1:2">
      <c r="A2694" s="20" t="s">
        <v>2878</v>
      </c>
      <c r="B2694">
        <v>4</v>
      </c>
    </row>
    <row r="2695" spans="1:2">
      <c r="A2695" s="20" t="s">
        <v>2879</v>
      </c>
      <c r="B2695">
        <v>5</v>
      </c>
    </row>
    <row r="2696" spans="1:2">
      <c r="A2696" s="20" t="s">
        <v>2880</v>
      </c>
      <c r="B2696">
        <v>3.75</v>
      </c>
    </row>
    <row r="2697" spans="1:2">
      <c r="A2697" s="20" t="s">
        <v>2881</v>
      </c>
      <c r="B2697">
        <v>3</v>
      </c>
    </row>
    <row r="2698" spans="1:2">
      <c r="A2698" s="20" t="s">
        <v>2882</v>
      </c>
      <c r="B2698">
        <v>3</v>
      </c>
    </row>
    <row r="2699" spans="1:2">
      <c r="A2699" s="20" t="s">
        <v>2883</v>
      </c>
      <c r="B2699">
        <v>4</v>
      </c>
    </row>
    <row r="2700" spans="1:2">
      <c r="A2700" s="20" t="s">
        <v>2884</v>
      </c>
      <c r="B2700">
        <v>3</v>
      </c>
    </row>
    <row r="2701" spans="1:2">
      <c r="A2701" s="20" t="s">
        <v>2885</v>
      </c>
      <c r="B2701">
        <v>2.5</v>
      </c>
    </row>
    <row r="2702" spans="1:2">
      <c r="A2702" s="20" t="s">
        <v>2886</v>
      </c>
      <c r="B2702">
        <v>3.6666666666666665</v>
      </c>
    </row>
    <row r="2703" spans="1:2">
      <c r="A2703" s="20" t="s">
        <v>2887</v>
      </c>
      <c r="B2703">
        <v>3.3333333333333335</v>
      </c>
    </row>
    <row r="2704" spans="1:2">
      <c r="A2704" s="20" t="s">
        <v>2888</v>
      </c>
      <c r="B2704">
        <v>4</v>
      </c>
    </row>
    <row r="2705" spans="1:2">
      <c r="A2705" s="20" t="s">
        <v>2889</v>
      </c>
      <c r="B2705">
        <v>4</v>
      </c>
    </row>
    <row r="2706" spans="1:2">
      <c r="A2706" s="20" t="s">
        <v>2890</v>
      </c>
      <c r="B2706">
        <v>4.5</v>
      </c>
    </row>
    <row r="2707" spans="1:2">
      <c r="A2707" s="20" t="s">
        <v>2891</v>
      </c>
      <c r="B2707">
        <v>3.6666666666666665</v>
      </c>
    </row>
    <row r="2708" spans="1:2">
      <c r="A2708" s="20" t="s">
        <v>2892</v>
      </c>
      <c r="B2708">
        <v>3</v>
      </c>
    </row>
    <row r="2709" spans="1:2">
      <c r="A2709" s="20" t="s">
        <v>2893</v>
      </c>
      <c r="B2709">
        <v>3</v>
      </c>
    </row>
    <row r="2710" spans="1:2">
      <c r="A2710" s="20" t="s">
        <v>2894</v>
      </c>
      <c r="B2710">
        <v>3.6666666666666665</v>
      </c>
    </row>
    <row r="2711" spans="1:2">
      <c r="A2711" s="20" t="s">
        <v>2895</v>
      </c>
      <c r="B2711">
        <v>3</v>
      </c>
    </row>
    <row r="2712" spans="1:2">
      <c r="A2712" s="20" t="s">
        <v>2896</v>
      </c>
      <c r="B2712">
        <v>3.25</v>
      </c>
    </row>
    <row r="2713" spans="1:2">
      <c r="A2713" s="20" t="s">
        <v>2897</v>
      </c>
      <c r="B2713">
        <v>3.5</v>
      </c>
    </row>
    <row r="2714" spans="1:2">
      <c r="A2714" s="20" t="s">
        <v>2898</v>
      </c>
      <c r="B2714">
        <v>3.5</v>
      </c>
    </row>
    <row r="2715" spans="1:2">
      <c r="A2715" s="20" t="s">
        <v>2899</v>
      </c>
      <c r="B2715">
        <v>3.75</v>
      </c>
    </row>
    <row r="2716" spans="1:2">
      <c r="A2716" s="20" t="s">
        <v>2900</v>
      </c>
      <c r="B2716">
        <v>3.5</v>
      </c>
    </row>
    <row r="2717" spans="1:2">
      <c r="A2717" s="20" t="s">
        <v>2901</v>
      </c>
      <c r="B2717">
        <v>3</v>
      </c>
    </row>
    <row r="2718" spans="1:2">
      <c r="A2718" s="20" t="s">
        <v>2902</v>
      </c>
      <c r="B2718">
        <v>4</v>
      </c>
    </row>
    <row r="2719" spans="1:2">
      <c r="A2719" s="20" t="s">
        <v>2903</v>
      </c>
      <c r="B2719">
        <v>3.5</v>
      </c>
    </row>
    <row r="2720" spans="1:2">
      <c r="A2720" s="20" t="s">
        <v>2904</v>
      </c>
      <c r="B2720">
        <v>3.3333333333333335</v>
      </c>
    </row>
    <row r="2721" spans="1:2">
      <c r="A2721" s="20" t="s">
        <v>2905</v>
      </c>
      <c r="B2721">
        <v>4.5</v>
      </c>
    </row>
    <row r="2722" spans="1:2">
      <c r="A2722" s="20" t="s">
        <v>2906</v>
      </c>
      <c r="B2722">
        <v>3</v>
      </c>
    </row>
    <row r="2723" spans="1:2">
      <c r="A2723" s="20" t="s">
        <v>2907</v>
      </c>
      <c r="B2723">
        <v>4.5</v>
      </c>
    </row>
    <row r="2724" spans="1:2">
      <c r="A2724" s="20" t="s">
        <v>2908</v>
      </c>
      <c r="B2724">
        <v>3.5</v>
      </c>
    </row>
    <row r="2725" spans="1:2">
      <c r="A2725" s="20" t="s">
        <v>2909</v>
      </c>
      <c r="B2725">
        <v>5</v>
      </c>
    </row>
    <row r="2726" spans="1:2">
      <c r="A2726" s="20" t="s">
        <v>2910</v>
      </c>
      <c r="B2726">
        <v>3</v>
      </c>
    </row>
    <row r="2727" spans="1:2">
      <c r="A2727" s="20" t="s">
        <v>2911</v>
      </c>
      <c r="B2727">
        <v>5</v>
      </c>
    </row>
    <row r="2728" spans="1:2">
      <c r="A2728" s="20" t="s">
        <v>2912</v>
      </c>
      <c r="B2728">
        <v>2</v>
      </c>
    </row>
    <row r="2729" spans="1:2">
      <c r="A2729" s="20" t="s">
        <v>2913</v>
      </c>
      <c r="B2729">
        <v>3.6666666666666665</v>
      </c>
    </row>
    <row r="2730" spans="1:2">
      <c r="A2730" s="20" t="s">
        <v>2914</v>
      </c>
      <c r="B2730">
        <v>3.25</v>
      </c>
    </row>
    <row r="2731" spans="1:2">
      <c r="A2731" s="20" t="s">
        <v>2915</v>
      </c>
      <c r="B2731">
        <v>3</v>
      </c>
    </row>
    <row r="2732" spans="1:2">
      <c r="A2732" s="20" t="s">
        <v>2916</v>
      </c>
      <c r="B2732">
        <v>3</v>
      </c>
    </row>
    <row r="2733" spans="1:2">
      <c r="A2733" s="20" t="s">
        <v>2917</v>
      </c>
      <c r="B2733">
        <v>3</v>
      </c>
    </row>
    <row r="2734" spans="1:2">
      <c r="A2734" s="20" t="s">
        <v>2918</v>
      </c>
      <c r="B2734">
        <v>3.5</v>
      </c>
    </row>
    <row r="2735" spans="1:2">
      <c r="A2735" s="20" t="s">
        <v>2919</v>
      </c>
      <c r="B2735">
        <v>4</v>
      </c>
    </row>
    <row r="2736" spans="1:2">
      <c r="A2736" s="20" t="s">
        <v>2920</v>
      </c>
      <c r="B2736">
        <v>2</v>
      </c>
    </row>
    <row r="2737" spans="1:2">
      <c r="A2737" s="20" t="s">
        <v>2921</v>
      </c>
      <c r="B2737">
        <v>4</v>
      </c>
    </row>
    <row r="2738" spans="1:2">
      <c r="A2738" s="20" t="s">
        <v>2922</v>
      </c>
      <c r="B2738">
        <v>4.25</v>
      </c>
    </row>
    <row r="2739" spans="1:2">
      <c r="A2739" s="20" t="s">
        <v>2923</v>
      </c>
      <c r="B2739">
        <v>3</v>
      </c>
    </row>
    <row r="2740" spans="1:2">
      <c r="A2740" s="20" t="s">
        <v>2924</v>
      </c>
      <c r="B2740">
        <v>3.25</v>
      </c>
    </row>
    <row r="2741" spans="1:2">
      <c r="A2741" s="20" t="s">
        <v>2925</v>
      </c>
      <c r="B2741">
        <v>4</v>
      </c>
    </row>
    <row r="2742" spans="1:2">
      <c r="A2742" s="20" t="s">
        <v>2926</v>
      </c>
      <c r="B2742">
        <v>4</v>
      </c>
    </row>
    <row r="2743" spans="1:2">
      <c r="A2743" s="20" t="s">
        <v>2927</v>
      </c>
      <c r="B2743">
        <v>3.3333333333333335</v>
      </c>
    </row>
    <row r="2744" spans="1:2">
      <c r="A2744" s="20" t="s">
        <v>2928</v>
      </c>
      <c r="B2744">
        <v>5</v>
      </c>
    </row>
    <row r="2745" spans="1:2">
      <c r="A2745" s="20" t="s">
        <v>2929</v>
      </c>
      <c r="B2745">
        <v>5</v>
      </c>
    </row>
    <row r="2746" spans="1:2">
      <c r="A2746" s="20" t="s">
        <v>2930</v>
      </c>
      <c r="B2746">
        <v>3</v>
      </c>
    </row>
    <row r="2747" spans="1:2">
      <c r="A2747" s="20" t="s">
        <v>2931</v>
      </c>
      <c r="B2747">
        <v>4</v>
      </c>
    </row>
    <row r="2748" spans="1:2">
      <c r="A2748" s="20" t="s">
        <v>2932</v>
      </c>
      <c r="B2748">
        <v>4</v>
      </c>
    </row>
    <row r="2749" spans="1:2">
      <c r="A2749" s="20" t="s">
        <v>2933</v>
      </c>
      <c r="B2749">
        <v>4.25</v>
      </c>
    </row>
    <row r="2750" spans="1:2">
      <c r="A2750" s="20" t="s">
        <v>2934</v>
      </c>
      <c r="B2750">
        <v>4</v>
      </c>
    </row>
    <row r="2751" spans="1:2">
      <c r="A2751" s="20" t="s">
        <v>2935</v>
      </c>
      <c r="B2751">
        <v>3</v>
      </c>
    </row>
    <row r="2752" spans="1:2">
      <c r="A2752" s="20" t="s">
        <v>2936</v>
      </c>
      <c r="B2752">
        <v>3.75</v>
      </c>
    </row>
    <row r="2753" spans="1:2">
      <c r="A2753" s="20" t="s">
        <v>2937</v>
      </c>
      <c r="B2753">
        <v>3.75</v>
      </c>
    </row>
    <row r="2754" spans="1:2">
      <c r="A2754" s="20" t="s">
        <v>2938</v>
      </c>
      <c r="B2754">
        <v>3.6666666666666665</v>
      </c>
    </row>
    <row r="2755" spans="1:2">
      <c r="A2755" s="20" t="s">
        <v>2939</v>
      </c>
      <c r="B2755">
        <v>3.75</v>
      </c>
    </row>
    <row r="2756" spans="1:2">
      <c r="A2756" s="20" t="s">
        <v>2940</v>
      </c>
      <c r="B2756">
        <v>4.333333333333333</v>
      </c>
    </row>
    <row r="2757" spans="1:2">
      <c r="A2757" s="20" t="s">
        <v>2941</v>
      </c>
      <c r="B2757">
        <v>3.3333333333333335</v>
      </c>
    </row>
    <row r="2758" spans="1:2">
      <c r="A2758" s="20" t="s">
        <v>2942</v>
      </c>
      <c r="B2758">
        <v>3</v>
      </c>
    </row>
    <row r="2759" spans="1:2">
      <c r="A2759" s="20" t="s">
        <v>2943</v>
      </c>
      <c r="B2759">
        <v>3.5</v>
      </c>
    </row>
    <row r="2760" spans="1:2">
      <c r="A2760" s="20" t="s">
        <v>2944</v>
      </c>
      <c r="B2760">
        <v>3.5</v>
      </c>
    </row>
    <row r="2761" spans="1:2">
      <c r="A2761" s="20" t="s">
        <v>2945</v>
      </c>
      <c r="B2761">
        <v>3</v>
      </c>
    </row>
    <row r="2762" spans="1:2">
      <c r="A2762" s="20" t="s">
        <v>2946</v>
      </c>
      <c r="B2762">
        <v>3</v>
      </c>
    </row>
    <row r="2763" spans="1:2">
      <c r="A2763" s="20" t="s">
        <v>2947</v>
      </c>
      <c r="B2763">
        <v>4</v>
      </c>
    </row>
    <row r="2764" spans="1:2">
      <c r="A2764" s="20" t="s">
        <v>2948</v>
      </c>
      <c r="B2764">
        <v>3.5</v>
      </c>
    </row>
    <row r="2765" spans="1:2">
      <c r="A2765" s="20" t="s">
        <v>2949</v>
      </c>
      <c r="B2765">
        <v>3</v>
      </c>
    </row>
    <row r="2766" spans="1:2">
      <c r="A2766" s="20" t="s">
        <v>2950</v>
      </c>
      <c r="B2766">
        <v>3.5</v>
      </c>
    </row>
    <row r="2767" spans="1:2">
      <c r="A2767" s="20" t="s">
        <v>2951</v>
      </c>
      <c r="B2767">
        <v>2.75</v>
      </c>
    </row>
    <row r="2768" spans="1:2">
      <c r="A2768" s="20" t="s">
        <v>2952</v>
      </c>
      <c r="B2768">
        <v>3</v>
      </c>
    </row>
    <row r="2769" spans="1:2">
      <c r="A2769" s="20" t="s">
        <v>2953</v>
      </c>
      <c r="B2769">
        <v>3.3333333333333335</v>
      </c>
    </row>
    <row r="2770" spans="1:2">
      <c r="A2770" s="20" t="s">
        <v>2954</v>
      </c>
      <c r="B2770">
        <v>3</v>
      </c>
    </row>
    <row r="2771" spans="1:2">
      <c r="A2771" s="20" t="s">
        <v>2955</v>
      </c>
      <c r="B2771">
        <v>2</v>
      </c>
    </row>
    <row r="2772" spans="1:2">
      <c r="A2772" s="20" t="s">
        <v>2956</v>
      </c>
      <c r="B2772">
        <v>2</v>
      </c>
    </row>
    <row r="2773" spans="1:2">
      <c r="A2773" s="20" t="s">
        <v>2957</v>
      </c>
      <c r="B2773">
        <v>4</v>
      </c>
    </row>
    <row r="2774" spans="1:2">
      <c r="A2774" s="20" t="s">
        <v>2958</v>
      </c>
      <c r="B2774">
        <v>3</v>
      </c>
    </row>
    <row r="2775" spans="1:2">
      <c r="A2775" s="20" t="s">
        <v>2959</v>
      </c>
      <c r="B2775">
        <v>4</v>
      </c>
    </row>
    <row r="2776" spans="1:2">
      <c r="A2776" s="20" t="s">
        <v>2960</v>
      </c>
      <c r="B2776">
        <v>3</v>
      </c>
    </row>
    <row r="2777" spans="1:2">
      <c r="A2777" s="20" t="s">
        <v>2961</v>
      </c>
      <c r="B2777">
        <v>4.333333333333333</v>
      </c>
    </row>
    <row r="2778" spans="1:2">
      <c r="A2778" s="20" t="s">
        <v>2962</v>
      </c>
      <c r="B2778">
        <v>5</v>
      </c>
    </row>
    <row r="2779" spans="1:2">
      <c r="A2779" s="20" t="s">
        <v>2963</v>
      </c>
      <c r="B2779">
        <v>4.333333333333333</v>
      </c>
    </row>
    <row r="2780" spans="1:2">
      <c r="A2780" s="20" t="s">
        <v>2964</v>
      </c>
      <c r="B2780">
        <v>3</v>
      </c>
    </row>
    <row r="2781" spans="1:2">
      <c r="A2781" s="20" t="s">
        <v>2965</v>
      </c>
      <c r="B2781">
        <v>4</v>
      </c>
    </row>
    <row r="2782" spans="1:2">
      <c r="A2782" s="20" t="s">
        <v>2966</v>
      </c>
      <c r="B2782">
        <v>5</v>
      </c>
    </row>
    <row r="2783" spans="1:2">
      <c r="A2783" s="20" t="s">
        <v>2967</v>
      </c>
      <c r="B2783">
        <v>3</v>
      </c>
    </row>
    <row r="2784" spans="1:2">
      <c r="A2784" s="20" t="s">
        <v>2968</v>
      </c>
      <c r="B2784">
        <v>4</v>
      </c>
    </row>
    <row r="2785" spans="1:2">
      <c r="A2785" s="20" t="s">
        <v>2969</v>
      </c>
      <c r="B2785">
        <v>5</v>
      </c>
    </row>
    <row r="2786" spans="1:2">
      <c r="A2786" s="20" t="s">
        <v>2970</v>
      </c>
      <c r="B2786">
        <v>3</v>
      </c>
    </row>
    <row r="2787" spans="1:2">
      <c r="A2787" s="20" t="s">
        <v>2971</v>
      </c>
      <c r="B2787">
        <v>4</v>
      </c>
    </row>
    <row r="2788" spans="1:2">
      <c r="A2788" s="20" t="s">
        <v>2972</v>
      </c>
      <c r="B2788">
        <v>3</v>
      </c>
    </row>
    <row r="2789" spans="1:2">
      <c r="A2789" s="20" t="s">
        <v>2973</v>
      </c>
      <c r="B2789">
        <v>5</v>
      </c>
    </row>
    <row r="2790" spans="1:2">
      <c r="A2790" s="20" t="s">
        <v>2974</v>
      </c>
      <c r="B2790">
        <v>3.25</v>
      </c>
    </row>
    <row r="2791" spans="1:2">
      <c r="A2791" s="20" t="s">
        <v>2975</v>
      </c>
      <c r="B2791">
        <v>4</v>
      </c>
    </row>
    <row r="2792" spans="1:2">
      <c r="A2792" s="20" t="s">
        <v>2976</v>
      </c>
      <c r="B2792">
        <v>3.75</v>
      </c>
    </row>
    <row r="2793" spans="1:2">
      <c r="A2793" s="20" t="s">
        <v>2977</v>
      </c>
      <c r="B2793">
        <v>3</v>
      </c>
    </row>
    <row r="2794" spans="1:2">
      <c r="A2794" s="20" t="s">
        <v>2978</v>
      </c>
      <c r="B2794">
        <v>3.3333333333333335</v>
      </c>
    </row>
    <row r="2795" spans="1:2">
      <c r="A2795" s="20" t="s">
        <v>2979</v>
      </c>
      <c r="B2795">
        <v>3</v>
      </c>
    </row>
    <row r="2796" spans="1:2">
      <c r="A2796" s="20" t="s">
        <v>2980</v>
      </c>
      <c r="B2796">
        <v>4.5</v>
      </c>
    </row>
    <row r="2797" spans="1:2">
      <c r="A2797" s="20" t="s">
        <v>2981</v>
      </c>
      <c r="B2797">
        <v>4</v>
      </c>
    </row>
    <row r="2798" spans="1:2">
      <c r="A2798" s="20" t="s">
        <v>2982</v>
      </c>
      <c r="B2798">
        <v>3.5</v>
      </c>
    </row>
    <row r="2799" spans="1:2">
      <c r="A2799" s="20" t="s">
        <v>2983</v>
      </c>
      <c r="B2799">
        <v>3.3333333333333335</v>
      </c>
    </row>
    <row r="2800" spans="1:2">
      <c r="A2800" s="20" t="s">
        <v>2984</v>
      </c>
      <c r="B2800">
        <v>3.5</v>
      </c>
    </row>
    <row r="2801" spans="1:2">
      <c r="A2801" s="20" t="s">
        <v>2985</v>
      </c>
      <c r="B2801">
        <v>3.6666666666666665</v>
      </c>
    </row>
    <row r="2802" spans="1:2">
      <c r="A2802" s="20" t="s">
        <v>2986</v>
      </c>
      <c r="B2802">
        <v>3.6666666666666665</v>
      </c>
    </row>
    <row r="2803" spans="1:2">
      <c r="A2803" s="20" t="s">
        <v>2987</v>
      </c>
      <c r="B2803">
        <v>4</v>
      </c>
    </row>
    <row r="2804" spans="1:2">
      <c r="A2804" s="20" t="s">
        <v>2988</v>
      </c>
      <c r="B2804">
        <v>2.75</v>
      </c>
    </row>
    <row r="2805" spans="1:2">
      <c r="A2805" s="20" t="s">
        <v>2989</v>
      </c>
      <c r="B2805">
        <v>4.5</v>
      </c>
    </row>
    <row r="2806" spans="1:2">
      <c r="A2806" s="20" t="s">
        <v>2990</v>
      </c>
      <c r="B2806">
        <v>3</v>
      </c>
    </row>
    <row r="2807" spans="1:2">
      <c r="A2807" s="20" t="s">
        <v>2991</v>
      </c>
      <c r="B2807">
        <v>3.25</v>
      </c>
    </row>
    <row r="2808" spans="1:2">
      <c r="A2808" s="20" t="s">
        <v>2992</v>
      </c>
      <c r="B2808">
        <v>3</v>
      </c>
    </row>
    <row r="2809" spans="1:2">
      <c r="A2809" s="20" t="s">
        <v>2993</v>
      </c>
      <c r="B2809">
        <v>2.75</v>
      </c>
    </row>
    <row r="2810" spans="1:2">
      <c r="A2810" s="20" t="s">
        <v>2994</v>
      </c>
      <c r="B2810">
        <v>3.6666666666666665</v>
      </c>
    </row>
    <row r="2811" spans="1:2">
      <c r="A2811" s="20" t="s">
        <v>2995</v>
      </c>
      <c r="B2811">
        <v>2.5</v>
      </c>
    </row>
    <row r="2812" spans="1:2">
      <c r="A2812" s="20" t="s">
        <v>2996</v>
      </c>
      <c r="B2812">
        <v>4.666666666666667</v>
      </c>
    </row>
    <row r="2813" spans="1:2">
      <c r="A2813" s="20" t="s">
        <v>2997</v>
      </c>
      <c r="B2813">
        <v>2.6666666666666665</v>
      </c>
    </row>
    <row r="2814" spans="1:2">
      <c r="A2814" s="20" t="s">
        <v>2998</v>
      </c>
      <c r="B2814">
        <v>5</v>
      </c>
    </row>
    <row r="2815" spans="1:2">
      <c r="A2815" s="20" t="s">
        <v>2999</v>
      </c>
      <c r="B2815">
        <v>3.75</v>
      </c>
    </row>
    <row r="2816" spans="1:2">
      <c r="A2816" s="20" t="s">
        <v>3000</v>
      </c>
      <c r="B2816">
        <v>4</v>
      </c>
    </row>
    <row r="2817" spans="1:2">
      <c r="A2817" s="20" t="s">
        <v>3001</v>
      </c>
      <c r="B2817">
        <v>3.6666666666666665</v>
      </c>
    </row>
    <row r="2818" spans="1:2">
      <c r="A2818" s="20" t="s">
        <v>3002</v>
      </c>
      <c r="B2818">
        <v>3</v>
      </c>
    </row>
    <row r="2819" spans="1:2">
      <c r="A2819" s="20" t="s">
        <v>3003</v>
      </c>
      <c r="B2819">
        <v>2</v>
      </c>
    </row>
    <row r="2820" spans="1:2">
      <c r="A2820" s="20" t="s">
        <v>3004</v>
      </c>
      <c r="B2820">
        <v>4</v>
      </c>
    </row>
    <row r="2821" spans="1:2">
      <c r="A2821" s="20" t="s">
        <v>3005</v>
      </c>
      <c r="B2821">
        <v>3.5</v>
      </c>
    </row>
    <row r="2822" spans="1:2">
      <c r="A2822" s="20" t="s">
        <v>3006</v>
      </c>
      <c r="B2822">
        <v>3.5</v>
      </c>
    </row>
    <row r="2823" spans="1:2">
      <c r="A2823" s="20" t="s">
        <v>3007</v>
      </c>
      <c r="B2823">
        <v>3</v>
      </c>
    </row>
    <row r="2824" spans="1:2">
      <c r="A2824" s="20" t="s">
        <v>3008</v>
      </c>
      <c r="B2824">
        <v>4</v>
      </c>
    </row>
    <row r="2825" spans="1:2">
      <c r="A2825" s="20" t="s">
        <v>3009</v>
      </c>
      <c r="B2825">
        <v>3</v>
      </c>
    </row>
    <row r="2826" spans="1:2">
      <c r="A2826" s="20" t="s">
        <v>3010</v>
      </c>
      <c r="B2826">
        <v>3.75</v>
      </c>
    </row>
    <row r="2827" spans="1:2">
      <c r="A2827" s="20" t="s">
        <v>3011</v>
      </c>
      <c r="B2827">
        <v>3.5</v>
      </c>
    </row>
    <row r="2828" spans="1:2">
      <c r="A2828" s="20" t="s">
        <v>3012</v>
      </c>
      <c r="B2828">
        <v>4</v>
      </c>
    </row>
    <row r="2829" spans="1:2">
      <c r="A2829" s="20" t="s">
        <v>3013</v>
      </c>
      <c r="B2829">
        <v>3.5</v>
      </c>
    </row>
    <row r="2830" spans="1:2">
      <c r="A2830" s="20" t="s">
        <v>3014</v>
      </c>
      <c r="B2830">
        <v>5</v>
      </c>
    </row>
    <row r="2831" spans="1:2">
      <c r="A2831" s="20" t="s">
        <v>3015</v>
      </c>
      <c r="B2831">
        <v>3</v>
      </c>
    </row>
    <row r="2832" spans="1:2">
      <c r="A2832" s="20" t="s">
        <v>3016</v>
      </c>
      <c r="B2832">
        <v>3</v>
      </c>
    </row>
    <row r="2833" spans="1:2">
      <c r="A2833" s="20" t="s">
        <v>3017</v>
      </c>
      <c r="B2833">
        <v>3.6666666666666665</v>
      </c>
    </row>
    <row r="2834" spans="1:2">
      <c r="A2834" s="20" t="s">
        <v>3018</v>
      </c>
      <c r="B2834">
        <v>4</v>
      </c>
    </row>
    <row r="2835" spans="1:2">
      <c r="A2835" s="20" t="s">
        <v>3019</v>
      </c>
      <c r="B2835">
        <v>3</v>
      </c>
    </row>
    <row r="2836" spans="1:2">
      <c r="A2836" s="20" t="s">
        <v>3020</v>
      </c>
      <c r="B2836">
        <v>4.5</v>
      </c>
    </row>
    <row r="2837" spans="1:2">
      <c r="A2837" s="20" t="s">
        <v>3021</v>
      </c>
      <c r="B2837">
        <v>4</v>
      </c>
    </row>
    <row r="2838" spans="1:2">
      <c r="A2838" s="20" t="s">
        <v>3022</v>
      </c>
      <c r="B2838">
        <v>3</v>
      </c>
    </row>
    <row r="2839" spans="1:2">
      <c r="A2839" s="20" t="s">
        <v>3023</v>
      </c>
      <c r="B2839">
        <v>3</v>
      </c>
    </row>
    <row r="2840" spans="1:2">
      <c r="A2840" s="20" t="s">
        <v>3024</v>
      </c>
      <c r="B2840">
        <v>3</v>
      </c>
    </row>
    <row r="2841" spans="1:2">
      <c r="A2841" s="20" t="s">
        <v>3025</v>
      </c>
      <c r="B2841">
        <v>3.5</v>
      </c>
    </row>
    <row r="2842" spans="1:2">
      <c r="A2842" s="20" t="s">
        <v>3026</v>
      </c>
      <c r="B2842">
        <v>5</v>
      </c>
    </row>
    <row r="2843" spans="1:2">
      <c r="A2843" s="20" t="s">
        <v>3027</v>
      </c>
      <c r="B2843">
        <v>3.25</v>
      </c>
    </row>
    <row r="2844" spans="1:2">
      <c r="A2844" s="20" t="s">
        <v>3028</v>
      </c>
      <c r="B2844">
        <v>3</v>
      </c>
    </row>
    <row r="2845" spans="1:2">
      <c r="A2845" s="20" t="s">
        <v>3029</v>
      </c>
      <c r="B2845">
        <v>2.5</v>
      </c>
    </row>
    <row r="2846" spans="1:2">
      <c r="A2846" s="20" t="s">
        <v>3030</v>
      </c>
      <c r="B2846">
        <v>3</v>
      </c>
    </row>
    <row r="2847" spans="1:2">
      <c r="A2847" s="20" t="s">
        <v>3031</v>
      </c>
      <c r="B2847">
        <v>4</v>
      </c>
    </row>
    <row r="2848" spans="1:2">
      <c r="A2848" s="20" t="s">
        <v>3032</v>
      </c>
      <c r="B2848">
        <v>3</v>
      </c>
    </row>
    <row r="2849" spans="1:2">
      <c r="A2849" s="20" t="s">
        <v>3033</v>
      </c>
      <c r="B2849">
        <v>5</v>
      </c>
    </row>
    <row r="2850" spans="1:2">
      <c r="A2850" s="20" t="s">
        <v>3034</v>
      </c>
      <c r="B2850">
        <v>3.25</v>
      </c>
    </row>
    <row r="2851" spans="1:2">
      <c r="A2851" s="20" t="s">
        <v>3035</v>
      </c>
      <c r="B2851">
        <v>3</v>
      </c>
    </row>
    <row r="2852" spans="1:2">
      <c r="A2852" s="20" t="s">
        <v>3036</v>
      </c>
      <c r="B2852">
        <v>2.6666666666666665</v>
      </c>
    </row>
    <row r="2853" spans="1:2">
      <c r="A2853" s="20" t="s">
        <v>3037</v>
      </c>
      <c r="B2853">
        <v>3.3333333333333335</v>
      </c>
    </row>
    <row r="2854" spans="1:2">
      <c r="A2854" s="20" t="s">
        <v>3038</v>
      </c>
      <c r="B2854">
        <v>4</v>
      </c>
    </row>
    <row r="2855" spans="1:2">
      <c r="A2855" s="20" t="s">
        <v>3039</v>
      </c>
      <c r="B2855">
        <v>4</v>
      </c>
    </row>
    <row r="2856" spans="1:2">
      <c r="A2856" s="20" t="s">
        <v>3040</v>
      </c>
      <c r="B2856">
        <v>3.3333333333333335</v>
      </c>
    </row>
    <row r="2857" spans="1:2">
      <c r="A2857" s="20" t="s">
        <v>3041</v>
      </c>
      <c r="B2857">
        <v>4</v>
      </c>
    </row>
    <row r="2858" spans="1:2">
      <c r="A2858" s="20" t="s">
        <v>3042</v>
      </c>
      <c r="B2858">
        <v>4</v>
      </c>
    </row>
    <row r="2859" spans="1:2">
      <c r="A2859" s="20" t="s">
        <v>3043</v>
      </c>
      <c r="B2859">
        <v>4</v>
      </c>
    </row>
    <row r="2860" spans="1:2">
      <c r="A2860" s="20" t="s">
        <v>3044</v>
      </c>
      <c r="B2860">
        <v>3.75</v>
      </c>
    </row>
    <row r="2861" spans="1:2">
      <c r="A2861" s="20" t="s">
        <v>3045</v>
      </c>
      <c r="B2861">
        <v>4.5</v>
      </c>
    </row>
    <row r="2862" spans="1:2">
      <c r="A2862" s="20" t="s">
        <v>3046</v>
      </c>
      <c r="B2862">
        <v>4</v>
      </c>
    </row>
    <row r="2863" spans="1:2">
      <c r="A2863" s="20" t="s">
        <v>3047</v>
      </c>
      <c r="B2863">
        <v>4</v>
      </c>
    </row>
    <row r="2864" spans="1:2">
      <c r="A2864" s="20" t="s">
        <v>3048</v>
      </c>
      <c r="B2864">
        <v>3</v>
      </c>
    </row>
    <row r="2865" spans="1:2">
      <c r="A2865" s="20" t="s">
        <v>3049</v>
      </c>
      <c r="B2865">
        <v>4</v>
      </c>
    </row>
    <row r="2866" spans="1:2">
      <c r="A2866" s="20" t="s">
        <v>3050</v>
      </c>
      <c r="B2866">
        <v>4</v>
      </c>
    </row>
    <row r="2867" spans="1:2">
      <c r="A2867" s="20" t="s">
        <v>3051</v>
      </c>
      <c r="B2867">
        <v>4</v>
      </c>
    </row>
    <row r="2868" spans="1:2">
      <c r="A2868" s="20" t="s">
        <v>3052</v>
      </c>
      <c r="B2868">
        <v>3.5</v>
      </c>
    </row>
    <row r="2869" spans="1:2">
      <c r="A2869" s="20" t="s">
        <v>3053</v>
      </c>
      <c r="B2869">
        <v>3</v>
      </c>
    </row>
    <row r="2870" spans="1:2">
      <c r="A2870" s="20" t="s">
        <v>3054</v>
      </c>
      <c r="B2870">
        <v>2.5</v>
      </c>
    </row>
    <row r="2871" spans="1:2">
      <c r="A2871" s="20" t="s">
        <v>3055</v>
      </c>
      <c r="B2871">
        <v>3</v>
      </c>
    </row>
    <row r="2872" spans="1:2">
      <c r="A2872" s="20" t="s">
        <v>3056</v>
      </c>
      <c r="B2872">
        <v>4</v>
      </c>
    </row>
    <row r="2873" spans="1:2">
      <c r="A2873" s="20" t="s">
        <v>3057</v>
      </c>
      <c r="B2873">
        <v>3.3333333333333335</v>
      </c>
    </row>
    <row r="2874" spans="1:2">
      <c r="A2874" s="20" t="s">
        <v>3058</v>
      </c>
      <c r="B2874">
        <v>4</v>
      </c>
    </row>
    <row r="2875" spans="1:2">
      <c r="A2875" s="20" t="s">
        <v>3059</v>
      </c>
      <c r="B2875">
        <v>4</v>
      </c>
    </row>
    <row r="2876" spans="1:2">
      <c r="A2876" s="20" t="s">
        <v>3060</v>
      </c>
      <c r="B2876">
        <v>4</v>
      </c>
    </row>
    <row r="2877" spans="1:2">
      <c r="A2877" s="20" t="s">
        <v>3061</v>
      </c>
      <c r="B2877">
        <v>3.5</v>
      </c>
    </row>
    <row r="2878" spans="1:2">
      <c r="A2878" s="20" t="s">
        <v>3062</v>
      </c>
      <c r="B2878">
        <v>2.5</v>
      </c>
    </row>
    <row r="2879" spans="1:2">
      <c r="A2879" s="20" t="s">
        <v>3063</v>
      </c>
      <c r="B2879">
        <v>4.333333333333333</v>
      </c>
    </row>
    <row r="2880" spans="1:2">
      <c r="A2880" s="20" t="s">
        <v>3064</v>
      </c>
      <c r="B2880">
        <v>3.25</v>
      </c>
    </row>
    <row r="2881" spans="1:2">
      <c r="A2881" s="20" t="s">
        <v>3065</v>
      </c>
      <c r="B2881">
        <v>2.5</v>
      </c>
    </row>
    <row r="2882" spans="1:2">
      <c r="A2882" s="20" t="s">
        <v>3066</v>
      </c>
      <c r="B2882">
        <v>3</v>
      </c>
    </row>
    <row r="2883" spans="1:2">
      <c r="A2883" s="20" t="s">
        <v>3067</v>
      </c>
      <c r="B2883">
        <v>2</v>
      </c>
    </row>
    <row r="2884" spans="1:2">
      <c r="A2884" s="20" t="s">
        <v>3068</v>
      </c>
      <c r="B2884">
        <v>3</v>
      </c>
    </row>
    <row r="2885" spans="1:2">
      <c r="A2885" s="20" t="s">
        <v>3069</v>
      </c>
      <c r="B2885">
        <v>3</v>
      </c>
    </row>
    <row r="2886" spans="1:2">
      <c r="A2886" s="20" t="s">
        <v>3070</v>
      </c>
      <c r="B2886">
        <v>3.3333333333333335</v>
      </c>
    </row>
    <row r="2887" spans="1:2">
      <c r="A2887" s="20" t="s">
        <v>3071</v>
      </c>
      <c r="B2887">
        <v>5</v>
      </c>
    </row>
    <row r="2888" spans="1:2">
      <c r="A2888" s="20" t="s">
        <v>3072</v>
      </c>
      <c r="B2888">
        <v>3.3333333333333335</v>
      </c>
    </row>
    <row r="2889" spans="1:2">
      <c r="A2889" s="20" t="s">
        <v>3073</v>
      </c>
      <c r="B2889">
        <v>4.5</v>
      </c>
    </row>
    <row r="2890" spans="1:2">
      <c r="A2890" s="20" t="s">
        <v>3074</v>
      </c>
      <c r="B2890">
        <v>4.5</v>
      </c>
    </row>
    <row r="2891" spans="1:2">
      <c r="A2891" s="20" t="s">
        <v>3075</v>
      </c>
      <c r="B2891">
        <v>5</v>
      </c>
    </row>
    <row r="2892" spans="1:2">
      <c r="A2892" s="20" t="s">
        <v>3076</v>
      </c>
      <c r="B2892">
        <v>4.5</v>
      </c>
    </row>
    <row r="2893" spans="1:2">
      <c r="A2893" s="20" t="s">
        <v>3077</v>
      </c>
      <c r="B2893">
        <v>2.5</v>
      </c>
    </row>
    <row r="2894" spans="1:2">
      <c r="A2894" s="20" t="s">
        <v>3078</v>
      </c>
      <c r="B2894">
        <v>5</v>
      </c>
    </row>
    <row r="2895" spans="1:2">
      <c r="A2895" s="20" t="s">
        <v>3079</v>
      </c>
      <c r="B2895">
        <v>4</v>
      </c>
    </row>
    <row r="2896" spans="1:2">
      <c r="A2896" s="20" t="s">
        <v>3080</v>
      </c>
      <c r="B2896">
        <v>3.3333333333333335</v>
      </c>
    </row>
    <row r="2897" spans="1:2">
      <c r="A2897" s="20" t="s">
        <v>3081</v>
      </c>
      <c r="B2897">
        <v>4</v>
      </c>
    </row>
    <row r="2898" spans="1:2">
      <c r="A2898" s="20" t="s">
        <v>3082</v>
      </c>
      <c r="B2898">
        <v>3.5</v>
      </c>
    </row>
    <row r="2899" spans="1:2">
      <c r="A2899" s="20" t="s">
        <v>3083</v>
      </c>
      <c r="B2899">
        <v>3</v>
      </c>
    </row>
    <row r="2900" spans="1:2">
      <c r="A2900" s="20" t="s">
        <v>3084</v>
      </c>
      <c r="B2900">
        <v>3</v>
      </c>
    </row>
    <row r="2901" spans="1:2">
      <c r="A2901" s="20" t="s">
        <v>3085</v>
      </c>
      <c r="B2901">
        <v>2.5</v>
      </c>
    </row>
    <row r="2902" spans="1:2">
      <c r="A2902" s="20" t="s">
        <v>3086</v>
      </c>
      <c r="B2902">
        <v>3.5</v>
      </c>
    </row>
    <row r="2903" spans="1:2">
      <c r="A2903" s="20" t="s">
        <v>3087</v>
      </c>
      <c r="B2903">
        <v>3</v>
      </c>
    </row>
    <row r="2904" spans="1:2">
      <c r="A2904" s="20" t="s">
        <v>3088</v>
      </c>
      <c r="B2904">
        <v>3.3333333333333335</v>
      </c>
    </row>
    <row r="2905" spans="1:2">
      <c r="A2905" s="20" t="s">
        <v>3089</v>
      </c>
      <c r="B2905">
        <v>3.6666666666666665</v>
      </c>
    </row>
    <row r="2906" spans="1:2">
      <c r="A2906" s="20" t="s">
        <v>3090</v>
      </c>
      <c r="B2906">
        <v>3</v>
      </c>
    </row>
    <row r="2907" spans="1:2">
      <c r="A2907" s="20" t="s">
        <v>3091</v>
      </c>
      <c r="B2907">
        <v>3.5</v>
      </c>
    </row>
    <row r="2908" spans="1:2">
      <c r="A2908" s="20" t="s">
        <v>3092</v>
      </c>
      <c r="B2908">
        <v>4.333333333333333</v>
      </c>
    </row>
    <row r="2909" spans="1:2">
      <c r="A2909" s="20" t="s">
        <v>3093</v>
      </c>
      <c r="B2909">
        <v>4.333333333333333</v>
      </c>
    </row>
    <row r="2910" spans="1:2">
      <c r="A2910" s="20" t="s">
        <v>3094</v>
      </c>
      <c r="B2910">
        <v>3.5</v>
      </c>
    </row>
    <row r="2911" spans="1:2">
      <c r="A2911" s="20" t="s">
        <v>3095</v>
      </c>
      <c r="B2911">
        <v>3.6666666666666665</v>
      </c>
    </row>
    <row r="2912" spans="1:2">
      <c r="A2912" s="20" t="s">
        <v>3096</v>
      </c>
      <c r="B2912">
        <v>3.75</v>
      </c>
    </row>
    <row r="2913" spans="1:2">
      <c r="A2913" s="20" t="s">
        <v>3097</v>
      </c>
      <c r="B2913">
        <v>3.5</v>
      </c>
    </row>
    <row r="2914" spans="1:2">
      <c r="A2914" s="20" t="s">
        <v>3098</v>
      </c>
      <c r="B2914">
        <v>3.3333333333333335</v>
      </c>
    </row>
    <row r="2915" spans="1:2">
      <c r="A2915" s="20" t="s">
        <v>3099</v>
      </c>
      <c r="B2915">
        <v>4</v>
      </c>
    </row>
    <row r="2916" spans="1:2">
      <c r="A2916" s="20" t="s">
        <v>3100</v>
      </c>
      <c r="B2916">
        <v>3.3333333333333335</v>
      </c>
    </row>
    <row r="2917" spans="1:2">
      <c r="A2917" s="20" t="s">
        <v>3101</v>
      </c>
      <c r="B2917">
        <v>4</v>
      </c>
    </row>
    <row r="2918" spans="1:2">
      <c r="A2918" s="20" t="s">
        <v>3102</v>
      </c>
      <c r="B2918">
        <v>3</v>
      </c>
    </row>
    <row r="2919" spans="1:2">
      <c r="A2919" s="20" t="s">
        <v>3103</v>
      </c>
      <c r="B2919">
        <v>3</v>
      </c>
    </row>
    <row r="2920" spans="1:2">
      <c r="A2920" s="20" t="s">
        <v>3104</v>
      </c>
      <c r="B2920">
        <v>3.5</v>
      </c>
    </row>
    <row r="2921" spans="1:2">
      <c r="A2921" s="20" t="s">
        <v>3105</v>
      </c>
      <c r="B2921">
        <v>3</v>
      </c>
    </row>
    <row r="2922" spans="1:2">
      <c r="A2922" s="20" t="s">
        <v>3106</v>
      </c>
      <c r="B2922">
        <v>4</v>
      </c>
    </row>
    <row r="2923" spans="1:2">
      <c r="A2923" s="20" t="s">
        <v>3107</v>
      </c>
      <c r="B2923">
        <v>3</v>
      </c>
    </row>
    <row r="2924" spans="1:2">
      <c r="A2924" s="20" t="s">
        <v>3108</v>
      </c>
      <c r="B2924">
        <v>3.3333333333333335</v>
      </c>
    </row>
    <row r="2925" spans="1:2">
      <c r="A2925" s="20" t="s">
        <v>3109</v>
      </c>
      <c r="B2925">
        <v>5</v>
      </c>
    </row>
    <row r="2926" spans="1:2">
      <c r="A2926" s="20" t="s">
        <v>3110</v>
      </c>
      <c r="B2926">
        <v>2.6666666666666665</v>
      </c>
    </row>
    <row r="2927" spans="1:2">
      <c r="A2927" s="20" t="s">
        <v>3111</v>
      </c>
      <c r="B2927">
        <v>3</v>
      </c>
    </row>
    <row r="2928" spans="1:2">
      <c r="A2928" s="20" t="s">
        <v>3112</v>
      </c>
      <c r="B2928">
        <v>4</v>
      </c>
    </row>
    <row r="2929" spans="1:2">
      <c r="A2929" s="20" t="s">
        <v>3113</v>
      </c>
      <c r="B2929">
        <v>4</v>
      </c>
    </row>
    <row r="2930" spans="1:2">
      <c r="A2930" s="20" t="s">
        <v>3114</v>
      </c>
      <c r="B2930">
        <v>3.5</v>
      </c>
    </row>
    <row r="2931" spans="1:2">
      <c r="A2931" s="20" t="s">
        <v>3115</v>
      </c>
      <c r="B2931">
        <v>3</v>
      </c>
    </row>
    <row r="2932" spans="1:2">
      <c r="A2932" s="20" t="s">
        <v>3116</v>
      </c>
      <c r="B2932">
        <v>4</v>
      </c>
    </row>
    <row r="2933" spans="1:2">
      <c r="A2933" s="20" t="s">
        <v>3117</v>
      </c>
      <c r="B2933">
        <v>3.75</v>
      </c>
    </row>
    <row r="2934" spans="1:2">
      <c r="A2934" s="20" t="s">
        <v>3118</v>
      </c>
      <c r="B2934">
        <v>4</v>
      </c>
    </row>
    <row r="2935" spans="1:2">
      <c r="A2935" s="20" t="s">
        <v>3119</v>
      </c>
      <c r="B2935">
        <v>3.5</v>
      </c>
    </row>
    <row r="2936" spans="1:2">
      <c r="A2936" s="20" t="s">
        <v>3120</v>
      </c>
      <c r="B2936">
        <v>3</v>
      </c>
    </row>
    <row r="2937" spans="1:2">
      <c r="A2937" s="20" t="s">
        <v>3121</v>
      </c>
      <c r="B2937">
        <v>2.5</v>
      </c>
    </row>
    <row r="2938" spans="1:2">
      <c r="A2938" s="20" t="s">
        <v>3122</v>
      </c>
      <c r="B2938">
        <v>3.5</v>
      </c>
    </row>
    <row r="2939" spans="1:2">
      <c r="A2939" s="20" t="s">
        <v>3123</v>
      </c>
      <c r="B2939">
        <v>4</v>
      </c>
    </row>
    <row r="2940" spans="1:2">
      <c r="A2940" s="20" t="s">
        <v>3124</v>
      </c>
      <c r="B2940">
        <v>4.333333333333333</v>
      </c>
    </row>
    <row r="2941" spans="1:2">
      <c r="A2941" s="20" t="s">
        <v>3125</v>
      </c>
      <c r="B2941">
        <v>5</v>
      </c>
    </row>
    <row r="2942" spans="1:2">
      <c r="A2942" s="20" t="s">
        <v>3126</v>
      </c>
      <c r="B2942">
        <v>3.75</v>
      </c>
    </row>
    <row r="2943" spans="1:2">
      <c r="A2943" s="20" t="s">
        <v>3127</v>
      </c>
      <c r="B2943">
        <v>2</v>
      </c>
    </row>
    <row r="2944" spans="1:2">
      <c r="A2944" s="20" t="s">
        <v>3128</v>
      </c>
      <c r="B2944">
        <v>3</v>
      </c>
    </row>
    <row r="2945" spans="1:2">
      <c r="A2945" s="20" t="s">
        <v>3129</v>
      </c>
      <c r="B2945">
        <v>5</v>
      </c>
    </row>
    <row r="2946" spans="1:2">
      <c r="A2946" s="20" t="s">
        <v>3130</v>
      </c>
      <c r="B2946">
        <v>4</v>
      </c>
    </row>
    <row r="2947" spans="1:2">
      <c r="A2947" s="20" t="s">
        <v>3131</v>
      </c>
      <c r="B2947">
        <v>3</v>
      </c>
    </row>
    <row r="2948" spans="1:2">
      <c r="A2948" s="20" t="s">
        <v>3132</v>
      </c>
      <c r="B2948">
        <v>3.25</v>
      </c>
    </row>
    <row r="2949" spans="1:2">
      <c r="A2949" s="20" t="s">
        <v>3133</v>
      </c>
      <c r="B2949">
        <v>4.5</v>
      </c>
    </row>
    <row r="2950" spans="1:2">
      <c r="A2950" s="20" t="s">
        <v>3134</v>
      </c>
      <c r="B2950">
        <v>3</v>
      </c>
    </row>
    <row r="2951" spans="1:2">
      <c r="A2951" s="20" t="s">
        <v>3135</v>
      </c>
      <c r="B2951">
        <v>3.6666666666666665</v>
      </c>
    </row>
    <row r="2952" spans="1:2">
      <c r="A2952" s="20" t="s">
        <v>3136</v>
      </c>
      <c r="B2952">
        <v>3</v>
      </c>
    </row>
    <row r="2953" spans="1:2">
      <c r="A2953" s="20" t="s">
        <v>3137</v>
      </c>
      <c r="B2953">
        <v>4.5</v>
      </c>
    </row>
    <row r="2954" spans="1:2">
      <c r="A2954" s="20" t="s">
        <v>3138</v>
      </c>
      <c r="B2954">
        <v>3.6666666666666665</v>
      </c>
    </row>
    <row r="2955" spans="1:2">
      <c r="A2955" s="20" t="s">
        <v>3139</v>
      </c>
      <c r="B2955">
        <v>4</v>
      </c>
    </row>
    <row r="2956" spans="1:2">
      <c r="A2956" s="20" t="s">
        <v>3140</v>
      </c>
      <c r="B2956">
        <v>3.75</v>
      </c>
    </row>
    <row r="2957" spans="1:2">
      <c r="A2957" s="20" t="s">
        <v>3141</v>
      </c>
      <c r="B2957">
        <v>3.25</v>
      </c>
    </row>
    <row r="2958" spans="1:2">
      <c r="A2958" s="20" t="s">
        <v>3142</v>
      </c>
      <c r="B2958">
        <v>3.3333333333333335</v>
      </c>
    </row>
    <row r="2959" spans="1:2">
      <c r="A2959" s="20" t="s">
        <v>3143</v>
      </c>
      <c r="B2959">
        <v>2.5</v>
      </c>
    </row>
    <row r="2960" spans="1:2">
      <c r="A2960" s="20" t="s">
        <v>3144</v>
      </c>
      <c r="B2960">
        <v>2.5</v>
      </c>
    </row>
    <row r="2961" spans="1:2">
      <c r="A2961" s="20" t="s">
        <v>3145</v>
      </c>
      <c r="B2961">
        <v>3</v>
      </c>
    </row>
    <row r="2962" spans="1:2">
      <c r="A2962" s="20" t="s">
        <v>3146</v>
      </c>
      <c r="B2962">
        <v>3.75</v>
      </c>
    </row>
    <row r="2963" spans="1:2">
      <c r="A2963" s="20" t="s">
        <v>3147</v>
      </c>
      <c r="B2963">
        <v>4</v>
      </c>
    </row>
    <row r="2964" spans="1:2">
      <c r="A2964" s="20" t="s">
        <v>3148</v>
      </c>
      <c r="B2964">
        <v>3.5</v>
      </c>
    </row>
    <row r="2965" spans="1:2">
      <c r="A2965" s="20" t="s">
        <v>3149</v>
      </c>
      <c r="B2965">
        <v>3</v>
      </c>
    </row>
    <row r="2966" spans="1:2">
      <c r="A2966" s="20" t="s">
        <v>3150</v>
      </c>
      <c r="B2966">
        <v>3.6666666666666665</v>
      </c>
    </row>
    <row r="2967" spans="1:2">
      <c r="A2967" s="20" t="s">
        <v>3151</v>
      </c>
      <c r="B2967">
        <v>4</v>
      </c>
    </row>
    <row r="2968" spans="1:2">
      <c r="A2968" s="20" t="s">
        <v>3152</v>
      </c>
      <c r="B2968">
        <v>3.5</v>
      </c>
    </row>
    <row r="2969" spans="1:2">
      <c r="A2969" s="20" t="s">
        <v>3153</v>
      </c>
      <c r="B2969">
        <v>2.6666666666666665</v>
      </c>
    </row>
    <row r="2970" spans="1:2">
      <c r="A2970" s="20" t="s">
        <v>3154</v>
      </c>
      <c r="B2970">
        <v>3</v>
      </c>
    </row>
    <row r="2971" spans="1:2">
      <c r="A2971" s="20" t="s">
        <v>3155</v>
      </c>
      <c r="B2971">
        <v>3</v>
      </c>
    </row>
    <row r="2972" spans="1:2">
      <c r="A2972" s="20" t="s">
        <v>3156</v>
      </c>
      <c r="B2972">
        <v>2.5</v>
      </c>
    </row>
    <row r="2973" spans="1:2">
      <c r="A2973" s="20" t="s">
        <v>3157</v>
      </c>
      <c r="B2973">
        <v>2.75</v>
      </c>
    </row>
    <row r="2974" spans="1:2">
      <c r="A2974" s="20" t="s">
        <v>3158</v>
      </c>
      <c r="B2974">
        <v>4</v>
      </c>
    </row>
    <row r="2975" spans="1:2">
      <c r="A2975" s="20" t="s">
        <v>3159</v>
      </c>
      <c r="B2975">
        <v>3</v>
      </c>
    </row>
    <row r="2976" spans="1:2">
      <c r="A2976" s="20" t="s">
        <v>3160</v>
      </c>
      <c r="B2976">
        <v>3</v>
      </c>
    </row>
    <row r="2977" spans="1:2">
      <c r="A2977" s="20" t="s">
        <v>3161</v>
      </c>
      <c r="B2977">
        <v>2</v>
      </c>
    </row>
    <row r="2978" spans="1:2">
      <c r="A2978" s="20" t="s">
        <v>3162</v>
      </c>
      <c r="B2978">
        <v>4</v>
      </c>
    </row>
    <row r="2979" spans="1:2">
      <c r="A2979" s="20" t="s">
        <v>3163</v>
      </c>
      <c r="B2979">
        <v>4.5</v>
      </c>
    </row>
    <row r="2980" spans="1:2">
      <c r="A2980" s="20" t="s">
        <v>3164</v>
      </c>
      <c r="B2980">
        <v>4</v>
      </c>
    </row>
    <row r="2981" spans="1:2">
      <c r="A2981" s="20" t="s">
        <v>3165</v>
      </c>
      <c r="B2981">
        <v>2</v>
      </c>
    </row>
    <row r="2982" spans="1:2">
      <c r="A2982" s="20" t="s">
        <v>3166</v>
      </c>
      <c r="B2982">
        <v>3.3333333333333335</v>
      </c>
    </row>
    <row r="2983" spans="1:2">
      <c r="A2983" s="20" t="s">
        <v>3167</v>
      </c>
      <c r="B2983">
        <v>3</v>
      </c>
    </row>
    <row r="2984" spans="1:2">
      <c r="A2984" s="20" t="s">
        <v>3168</v>
      </c>
      <c r="B2984">
        <v>4</v>
      </c>
    </row>
    <row r="2985" spans="1:2">
      <c r="A2985" s="20" t="s">
        <v>3169</v>
      </c>
      <c r="B2985">
        <v>3.3333333333333335</v>
      </c>
    </row>
    <row r="2986" spans="1:2">
      <c r="A2986" s="20" t="s">
        <v>3170</v>
      </c>
      <c r="B2986">
        <v>2.6666666666666665</v>
      </c>
    </row>
    <row r="2987" spans="1:2">
      <c r="A2987" s="20" t="s">
        <v>3171</v>
      </c>
      <c r="B2987">
        <v>4</v>
      </c>
    </row>
    <row r="2988" spans="1:2">
      <c r="A2988" s="20" t="s">
        <v>3172</v>
      </c>
      <c r="B2988">
        <v>3.5</v>
      </c>
    </row>
    <row r="2989" spans="1:2">
      <c r="A2989" s="20" t="s">
        <v>3173</v>
      </c>
      <c r="B2989">
        <v>4.25</v>
      </c>
    </row>
    <row r="2990" spans="1:2">
      <c r="A2990" s="20" t="s">
        <v>3174</v>
      </c>
      <c r="B2990">
        <v>4</v>
      </c>
    </row>
    <row r="2991" spans="1:2">
      <c r="A2991" s="20" t="s">
        <v>3175</v>
      </c>
      <c r="B2991">
        <v>3.5</v>
      </c>
    </row>
    <row r="2992" spans="1:2">
      <c r="A2992" s="20" t="s">
        <v>3176</v>
      </c>
      <c r="B2992">
        <v>4</v>
      </c>
    </row>
    <row r="2993" spans="1:2">
      <c r="A2993" s="20" t="s">
        <v>3177</v>
      </c>
      <c r="B2993">
        <v>3.3333333333333335</v>
      </c>
    </row>
    <row r="2994" spans="1:2">
      <c r="A2994" s="20" t="s">
        <v>3178</v>
      </c>
      <c r="B2994">
        <v>2.75</v>
      </c>
    </row>
    <row r="2995" spans="1:2">
      <c r="A2995" s="20" t="s">
        <v>3179</v>
      </c>
      <c r="B2995">
        <v>4</v>
      </c>
    </row>
    <row r="2996" spans="1:2">
      <c r="A2996" s="20" t="s">
        <v>3180</v>
      </c>
      <c r="B2996">
        <v>3</v>
      </c>
    </row>
    <row r="2997" spans="1:2">
      <c r="A2997" s="20" t="s">
        <v>3181</v>
      </c>
      <c r="B2997">
        <v>3.25</v>
      </c>
    </row>
    <row r="2998" spans="1:2">
      <c r="A2998" s="20" t="s">
        <v>3182</v>
      </c>
      <c r="B2998">
        <v>5</v>
      </c>
    </row>
    <row r="2999" spans="1:2">
      <c r="A2999" s="20" t="s">
        <v>3183</v>
      </c>
      <c r="B2999">
        <v>4</v>
      </c>
    </row>
    <row r="3000" spans="1:2">
      <c r="A3000" s="20" t="s">
        <v>3184</v>
      </c>
      <c r="B3000">
        <v>4</v>
      </c>
    </row>
    <row r="3001" spans="1:2">
      <c r="A3001" s="20" t="s">
        <v>3185</v>
      </c>
      <c r="B3001">
        <v>3.3333333333333335</v>
      </c>
    </row>
    <row r="3002" spans="1:2">
      <c r="A3002" s="20" t="s">
        <v>3186</v>
      </c>
      <c r="B3002">
        <v>4.666666666666667</v>
      </c>
    </row>
    <row r="3003" spans="1:2">
      <c r="A3003" s="20" t="s">
        <v>3187</v>
      </c>
      <c r="B3003">
        <v>3</v>
      </c>
    </row>
    <row r="3004" spans="1:2">
      <c r="A3004" s="20" t="s">
        <v>3188</v>
      </c>
      <c r="B3004">
        <v>3.25</v>
      </c>
    </row>
    <row r="3005" spans="1:2">
      <c r="A3005" s="20" t="s">
        <v>3189</v>
      </c>
      <c r="B3005">
        <v>3</v>
      </c>
    </row>
    <row r="3006" spans="1:2">
      <c r="A3006" s="20" t="s">
        <v>3190</v>
      </c>
      <c r="B3006">
        <v>2.75</v>
      </c>
    </row>
    <row r="3007" spans="1:2">
      <c r="A3007" s="20" t="s">
        <v>3191</v>
      </c>
      <c r="B3007">
        <v>3</v>
      </c>
    </row>
    <row r="3008" spans="1:2">
      <c r="A3008" s="20" t="s">
        <v>3192</v>
      </c>
      <c r="B3008">
        <v>3.5</v>
      </c>
    </row>
    <row r="3009" spans="1:2">
      <c r="A3009" s="20" t="s">
        <v>3193</v>
      </c>
      <c r="B3009">
        <v>3.5</v>
      </c>
    </row>
    <row r="3010" spans="1:2">
      <c r="A3010" s="20" t="s">
        <v>3194</v>
      </c>
      <c r="B3010">
        <v>3</v>
      </c>
    </row>
    <row r="3011" spans="1:2">
      <c r="A3011" s="20" t="s">
        <v>3195</v>
      </c>
      <c r="B3011">
        <v>3.5</v>
      </c>
    </row>
    <row r="3012" spans="1:2">
      <c r="A3012" s="20" t="s">
        <v>3196</v>
      </c>
      <c r="B3012">
        <v>3</v>
      </c>
    </row>
    <row r="3013" spans="1:2">
      <c r="A3013" s="20" t="s">
        <v>3197</v>
      </c>
      <c r="B3013">
        <v>4</v>
      </c>
    </row>
    <row r="3014" spans="1:2">
      <c r="A3014" s="20" t="s">
        <v>3198</v>
      </c>
      <c r="B3014">
        <v>4</v>
      </c>
    </row>
    <row r="3015" spans="1:2">
      <c r="A3015" s="20" t="s">
        <v>3199</v>
      </c>
      <c r="B3015">
        <v>4</v>
      </c>
    </row>
    <row r="3016" spans="1:2">
      <c r="A3016" s="20" t="s">
        <v>3200</v>
      </c>
      <c r="B3016">
        <v>3.5</v>
      </c>
    </row>
    <row r="3017" spans="1:2">
      <c r="A3017" s="20" t="s">
        <v>3201</v>
      </c>
      <c r="B3017">
        <v>4</v>
      </c>
    </row>
    <row r="3018" spans="1:2">
      <c r="A3018" s="20" t="s">
        <v>3202</v>
      </c>
      <c r="B3018">
        <v>3</v>
      </c>
    </row>
    <row r="3019" spans="1:2">
      <c r="A3019" s="20" t="s">
        <v>3203</v>
      </c>
      <c r="B3019">
        <v>3.25</v>
      </c>
    </row>
    <row r="3020" spans="1:2">
      <c r="A3020" s="20" t="s">
        <v>3204</v>
      </c>
      <c r="B3020">
        <v>3.5</v>
      </c>
    </row>
    <row r="3021" spans="1:2">
      <c r="A3021" s="20" t="s">
        <v>3205</v>
      </c>
      <c r="B3021">
        <v>2.25</v>
      </c>
    </row>
    <row r="3022" spans="1:2">
      <c r="A3022" s="20" t="s">
        <v>3206</v>
      </c>
      <c r="B3022">
        <v>4</v>
      </c>
    </row>
    <row r="3023" spans="1:2">
      <c r="A3023" s="20" t="s">
        <v>3207</v>
      </c>
      <c r="B3023">
        <v>4</v>
      </c>
    </row>
    <row r="3024" spans="1:2">
      <c r="A3024" s="20" t="s">
        <v>3208</v>
      </c>
      <c r="B3024">
        <v>4</v>
      </c>
    </row>
    <row r="3025" spans="1:2">
      <c r="A3025" s="20" t="s">
        <v>3209</v>
      </c>
      <c r="B3025">
        <v>2.5</v>
      </c>
    </row>
    <row r="3026" spans="1:2">
      <c r="A3026" s="20" t="s">
        <v>3210</v>
      </c>
      <c r="B3026">
        <v>3.6666666666666665</v>
      </c>
    </row>
    <row r="3027" spans="1:2">
      <c r="A3027" s="20" t="s">
        <v>3211</v>
      </c>
      <c r="B3027">
        <v>2</v>
      </c>
    </row>
    <row r="3028" spans="1:2">
      <c r="A3028" s="20" t="s">
        <v>3212</v>
      </c>
      <c r="B3028">
        <v>3.3333333333333335</v>
      </c>
    </row>
    <row r="3029" spans="1:2">
      <c r="A3029" s="20" t="s">
        <v>3213</v>
      </c>
      <c r="B3029">
        <v>3.5</v>
      </c>
    </row>
    <row r="3030" spans="1:2">
      <c r="A3030" s="20" t="s">
        <v>3214</v>
      </c>
      <c r="B3030">
        <v>4</v>
      </c>
    </row>
    <row r="3031" spans="1:2">
      <c r="A3031" s="20" t="s">
        <v>3215</v>
      </c>
      <c r="B3031">
        <v>4</v>
      </c>
    </row>
    <row r="3032" spans="1:2">
      <c r="A3032" s="20" t="s">
        <v>3216</v>
      </c>
      <c r="B3032">
        <v>4</v>
      </c>
    </row>
    <row r="3033" spans="1:2">
      <c r="A3033" s="20" t="s">
        <v>3217</v>
      </c>
      <c r="B3033">
        <v>4.5</v>
      </c>
    </row>
    <row r="3034" spans="1:2">
      <c r="A3034" s="20" t="s">
        <v>3218</v>
      </c>
      <c r="B3034">
        <v>4</v>
      </c>
    </row>
    <row r="3035" spans="1:2">
      <c r="A3035" s="20" t="s">
        <v>3219</v>
      </c>
      <c r="B3035">
        <v>3.3333333333333335</v>
      </c>
    </row>
    <row r="3036" spans="1:2">
      <c r="A3036" s="20" t="s">
        <v>3220</v>
      </c>
      <c r="B3036">
        <v>2</v>
      </c>
    </row>
    <row r="3037" spans="1:2">
      <c r="A3037" s="20" t="s">
        <v>3221</v>
      </c>
      <c r="B3037">
        <v>2.5</v>
      </c>
    </row>
    <row r="3038" spans="1:2">
      <c r="A3038" s="20" t="s">
        <v>3222</v>
      </c>
      <c r="B3038">
        <v>5</v>
      </c>
    </row>
    <row r="3039" spans="1:2">
      <c r="A3039" s="20" t="s">
        <v>3223</v>
      </c>
      <c r="B3039">
        <v>4</v>
      </c>
    </row>
    <row r="3040" spans="1:2">
      <c r="A3040" s="20" t="s">
        <v>3224</v>
      </c>
      <c r="B3040">
        <v>3.3333333333333335</v>
      </c>
    </row>
    <row r="3041" spans="1:2">
      <c r="A3041" s="20" t="s">
        <v>3225</v>
      </c>
      <c r="B3041">
        <v>2</v>
      </c>
    </row>
    <row r="3042" spans="1:2">
      <c r="A3042" s="20" t="s">
        <v>3226</v>
      </c>
      <c r="B3042">
        <v>3.6666666666666665</v>
      </c>
    </row>
    <row r="3043" spans="1:2">
      <c r="A3043" s="20" t="s">
        <v>3227</v>
      </c>
      <c r="B3043">
        <v>3</v>
      </c>
    </row>
    <row r="3044" spans="1:2">
      <c r="A3044" s="20" t="s">
        <v>3228</v>
      </c>
      <c r="B3044">
        <v>3.5</v>
      </c>
    </row>
    <row r="3045" spans="1:2">
      <c r="A3045" s="20" t="s">
        <v>3229</v>
      </c>
      <c r="B3045">
        <v>3</v>
      </c>
    </row>
    <row r="3046" spans="1:2">
      <c r="A3046" s="20" t="s">
        <v>3230</v>
      </c>
      <c r="B3046">
        <v>4</v>
      </c>
    </row>
    <row r="3047" spans="1:2">
      <c r="A3047" s="20" t="s">
        <v>3231</v>
      </c>
      <c r="B3047">
        <v>4.5</v>
      </c>
    </row>
    <row r="3048" spans="1:2">
      <c r="A3048" s="20" t="s">
        <v>3232</v>
      </c>
      <c r="B3048">
        <v>2.75</v>
      </c>
    </row>
    <row r="3049" spans="1:2">
      <c r="A3049" s="20" t="s">
        <v>3233</v>
      </c>
      <c r="B3049">
        <v>2</v>
      </c>
    </row>
    <row r="3050" spans="1:2">
      <c r="A3050" s="20" t="s">
        <v>3234</v>
      </c>
      <c r="B3050">
        <v>3.5</v>
      </c>
    </row>
    <row r="3051" spans="1:2">
      <c r="A3051" s="20" t="s">
        <v>3235</v>
      </c>
      <c r="B3051">
        <v>3</v>
      </c>
    </row>
    <row r="3052" spans="1:2">
      <c r="A3052" s="20" t="s">
        <v>3236</v>
      </c>
      <c r="B3052">
        <v>3</v>
      </c>
    </row>
    <row r="3053" spans="1:2">
      <c r="A3053" s="20" t="s">
        <v>3237</v>
      </c>
      <c r="B3053">
        <v>3</v>
      </c>
    </row>
    <row r="3054" spans="1:2">
      <c r="A3054" s="20" t="s">
        <v>3238</v>
      </c>
      <c r="B3054">
        <v>3.6666666666666665</v>
      </c>
    </row>
    <row r="3055" spans="1:2">
      <c r="A3055" s="20" t="s">
        <v>3239</v>
      </c>
      <c r="B3055">
        <v>3</v>
      </c>
    </row>
    <row r="3056" spans="1:2">
      <c r="A3056" s="20" t="s">
        <v>3240</v>
      </c>
      <c r="B3056">
        <v>3.5</v>
      </c>
    </row>
    <row r="3057" spans="1:2">
      <c r="A3057" s="20" t="s">
        <v>3241</v>
      </c>
      <c r="B3057">
        <v>4</v>
      </c>
    </row>
    <row r="3058" spans="1:2">
      <c r="A3058" s="20" t="s">
        <v>3242</v>
      </c>
      <c r="B3058">
        <v>4.333333333333333</v>
      </c>
    </row>
    <row r="3059" spans="1:2">
      <c r="A3059" s="20" t="s">
        <v>3243</v>
      </c>
      <c r="B3059">
        <v>4</v>
      </c>
    </row>
    <row r="3060" spans="1:2">
      <c r="A3060" s="20" t="s">
        <v>3244</v>
      </c>
      <c r="B3060">
        <v>3</v>
      </c>
    </row>
    <row r="3061" spans="1:2">
      <c r="A3061" s="20" t="s">
        <v>3245</v>
      </c>
      <c r="B3061">
        <v>5</v>
      </c>
    </row>
    <row r="3062" spans="1:2">
      <c r="A3062" s="20" t="s">
        <v>3246</v>
      </c>
      <c r="B3062">
        <v>4</v>
      </c>
    </row>
    <row r="3063" spans="1:2">
      <c r="A3063" s="20" t="s">
        <v>3247</v>
      </c>
      <c r="B3063">
        <v>3.5</v>
      </c>
    </row>
    <row r="3064" spans="1:2">
      <c r="A3064" s="20" t="s">
        <v>3248</v>
      </c>
      <c r="B3064">
        <v>2</v>
      </c>
    </row>
    <row r="3065" spans="1:2">
      <c r="A3065" s="20" t="s">
        <v>3249</v>
      </c>
      <c r="B3065">
        <v>3</v>
      </c>
    </row>
    <row r="3066" spans="1:2">
      <c r="A3066" s="20" t="s">
        <v>3250</v>
      </c>
      <c r="B3066">
        <v>3</v>
      </c>
    </row>
    <row r="3067" spans="1:2">
      <c r="A3067" s="20" t="s">
        <v>3251</v>
      </c>
      <c r="B3067">
        <v>3.6666666666666665</v>
      </c>
    </row>
    <row r="3068" spans="1:2">
      <c r="A3068" s="20" t="s">
        <v>3252</v>
      </c>
      <c r="B3068">
        <v>4.333333333333333</v>
      </c>
    </row>
    <row r="3069" spans="1:2">
      <c r="A3069" s="20" t="s">
        <v>3253</v>
      </c>
      <c r="B3069">
        <v>4</v>
      </c>
    </row>
    <row r="3070" spans="1:2">
      <c r="A3070" s="20" t="s">
        <v>3254</v>
      </c>
      <c r="B3070">
        <v>4</v>
      </c>
    </row>
    <row r="3071" spans="1:2">
      <c r="A3071" s="20" t="s">
        <v>3255</v>
      </c>
      <c r="B3071">
        <v>2</v>
      </c>
    </row>
    <row r="3072" spans="1:2">
      <c r="A3072" s="20" t="s">
        <v>3256</v>
      </c>
      <c r="B3072">
        <v>3.6666666666666665</v>
      </c>
    </row>
    <row r="3073" spans="1:2">
      <c r="A3073" s="20" t="s">
        <v>3257</v>
      </c>
      <c r="B3073">
        <v>3</v>
      </c>
    </row>
    <row r="3074" spans="1:2">
      <c r="A3074" s="20" t="s">
        <v>3258</v>
      </c>
      <c r="B3074">
        <v>3.5</v>
      </c>
    </row>
    <row r="3075" spans="1:2">
      <c r="A3075" s="20" t="s">
        <v>3259</v>
      </c>
      <c r="B3075">
        <v>3.3333333333333335</v>
      </c>
    </row>
    <row r="3076" spans="1:2">
      <c r="A3076" s="20" t="s">
        <v>3260</v>
      </c>
      <c r="B3076">
        <v>3.5</v>
      </c>
    </row>
    <row r="3077" spans="1:2">
      <c r="A3077" s="20" t="s">
        <v>3261</v>
      </c>
      <c r="B3077">
        <v>4.333333333333333</v>
      </c>
    </row>
    <row r="3078" spans="1:2">
      <c r="A3078" s="20" t="s">
        <v>3262</v>
      </c>
      <c r="B3078">
        <v>3</v>
      </c>
    </row>
    <row r="3079" spans="1:2">
      <c r="A3079" s="20" t="s">
        <v>3263</v>
      </c>
      <c r="B3079">
        <v>3</v>
      </c>
    </row>
    <row r="3080" spans="1:2">
      <c r="A3080" s="20" t="s">
        <v>3264</v>
      </c>
      <c r="B3080">
        <v>2</v>
      </c>
    </row>
    <row r="3081" spans="1:2">
      <c r="A3081" s="20" t="s">
        <v>3265</v>
      </c>
      <c r="B3081">
        <v>3.5</v>
      </c>
    </row>
    <row r="3082" spans="1:2">
      <c r="A3082" s="20" t="s">
        <v>3266</v>
      </c>
      <c r="B3082">
        <v>3.5</v>
      </c>
    </row>
    <row r="3083" spans="1:2">
      <c r="A3083" s="20" t="s">
        <v>3267</v>
      </c>
      <c r="B3083">
        <v>3</v>
      </c>
    </row>
    <row r="3084" spans="1:2">
      <c r="A3084" s="20" t="s">
        <v>3268</v>
      </c>
      <c r="B3084">
        <v>3</v>
      </c>
    </row>
    <row r="3085" spans="1:2">
      <c r="A3085" s="20" t="s">
        <v>3269</v>
      </c>
      <c r="B3085">
        <v>3.5</v>
      </c>
    </row>
    <row r="3086" spans="1:2">
      <c r="A3086" s="20" t="s">
        <v>3270</v>
      </c>
      <c r="B3086">
        <v>3.75</v>
      </c>
    </row>
    <row r="3087" spans="1:2">
      <c r="A3087" s="20" t="s">
        <v>3271</v>
      </c>
      <c r="B3087">
        <v>3.25</v>
      </c>
    </row>
    <row r="3088" spans="1:2">
      <c r="A3088" s="20" t="s">
        <v>3272</v>
      </c>
      <c r="B3088">
        <v>3.3333333333333335</v>
      </c>
    </row>
    <row r="3089" spans="1:2">
      <c r="A3089" s="20" t="s">
        <v>3273</v>
      </c>
      <c r="B3089">
        <v>3</v>
      </c>
    </row>
    <row r="3090" spans="1:2">
      <c r="A3090" s="20" t="s">
        <v>3274</v>
      </c>
      <c r="B3090">
        <v>3</v>
      </c>
    </row>
    <row r="3091" spans="1:2">
      <c r="A3091" s="20" t="s">
        <v>3275</v>
      </c>
      <c r="B3091">
        <v>4</v>
      </c>
    </row>
    <row r="3092" spans="1:2">
      <c r="A3092" s="20" t="s">
        <v>3276</v>
      </c>
      <c r="B3092">
        <v>3.3333333333333335</v>
      </c>
    </row>
    <row r="3093" spans="1:2">
      <c r="A3093" s="20" t="s">
        <v>3277</v>
      </c>
      <c r="B3093">
        <v>3</v>
      </c>
    </row>
    <row r="3094" spans="1:2">
      <c r="A3094" s="20" t="s">
        <v>3278</v>
      </c>
      <c r="B3094">
        <v>3.6666666666666665</v>
      </c>
    </row>
    <row r="3095" spans="1:2">
      <c r="A3095" s="20" t="s">
        <v>3279</v>
      </c>
      <c r="B3095">
        <v>5</v>
      </c>
    </row>
    <row r="3096" spans="1:2">
      <c r="A3096" s="20" t="s">
        <v>3280</v>
      </c>
      <c r="B3096">
        <v>3.5</v>
      </c>
    </row>
    <row r="3097" spans="1:2">
      <c r="A3097" s="20" t="s">
        <v>3281</v>
      </c>
      <c r="B3097">
        <v>5</v>
      </c>
    </row>
    <row r="3098" spans="1:2">
      <c r="A3098" s="20" t="s">
        <v>3282</v>
      </c>
      <c r="B3098">
        <v>4</v>
      </c>
    </row>
    <row r="3099" spans="1:2">
      <c r="A3099" s="20" t="s">
        <v>3283</v>
      </c>
      <c r="B3099">
        <v>3</v>
      </c>
    </row>
    <row r="3100" spans="1:2">
      <c r="A3100" s="20" t="s">
        <v>3284</v>
      </c>
      <c r="B3100">
        <v>4</v>
      </c>
    </row>
    <row r="3101" spans="1:2">
      <c r="A3101" s="20" t="s">
        <v>3285</v>
      </c>
      <c r="B3101">
        <v>2</v>
      </c>
    </row>
    <row r="3102" spans="1:2">
      <c r="A3102" s="20" t="s">
        <v>3286</v>
      </c>
      <c r="B3102">
        <v>4</v>
      </c>
    </row>
    <row r="3103" spans="1:2">
      <c r="A3103" s="20" t="s">
        <v>3287</v>
      </c>
      <c r="B3103">
        <v>3.5</v>
      </c>
    </row>
    <row r="3104" spans="1:2">
      <c r="A3104" s="20" t="s">
        <v>3288</v>
      </c>
      <c r="B3104">
        <v>3.3333333333333335</v>
      </c>
    </row>
    <row r="3105" spans="1:2">
      <c r="A3105" s="20" t="s">
        <v>3289</v>
      </c>
      <c r="B3105">
        <v>2.6666666666666665</v>
      </c>
    </row>
    <row r="3106" spans="1:2">
      <c r="A3106" s="20" t="s">
        <v>3290</v>
      </c>
      <c r="B3106">
        <v>4.666666666666667</v>
      </c>
    </row>
    <row r="3107" spans="1:2">
      <c r="A3107" s="20" t="s">
        <v>3291</v>
      </c>
      <c r="B3107">
        <v>3.25</v>
      </c>
    </row>
    <row r="3108" spans="1:2">
      <c r="A3108" s="20" t="s">
        <v>3292</v>
      </c>
      <c r="B3108">
        <v>3.5</v>
      </c>
    </row>
    <row r="3109" spans="1:2">
      <c r="A3109" s="20" t="s">
        <v>3293</v>
      </c>
      <c r="B3109">
        <v>5</v>
      </c>
    </row>
    <row r="3110" spans="1:2">
      <c r="A3110" s="20" t="s">
        <v>3294</v>
      </c>
      <c r="B3110">
        <v>3</v>
      </c>
    </row>
    <row r="3111" spans="1:2">
      <c r="A3111" s="20" t="s">
        <v>3295</v>
      </c>
      <c r="B3111">
        <v>4</v>
      </c>
    </row>
    <row r="3112" spans="1:2">
      <c r="A3112" s="20" t="s">
        <v>3296</v>
      </c>
      <c r="B3112">
        <v>3.3333333333333335</v>
      </c>
    </row>
    <row r="3113" spans="1:2">
      <c r="A3113" s="20" t="s">
        <v>3297</v>
      </c>
      <c r="B3113">
        <v>3.3333333333333335</v>
      </c>
    </row>
    <row r="3114" spans="1:2">
      <c r="A3114" s="20" t="s">
        <v>3298</v>
      </c>
      <c r="B3114">
        <v>3.75</v>
      </c>
    </row>
    <row r="3115" spans="1:2">
      <c r="A3115" s="20" t="s">
        <v>3299</v>
      </c>
      <c r="B3115">
        <v>2</v>
      </c>
    </row>
    <row r="3116" spans="1:2">
      <c r="A3116" s="20" t="s">
        <v>3300</v>
      </c>
      <c r="B3116">
        <v>3</v>
      </c>
    </row>
    <row r="3117" spans="1:2">
      <c r="A3117" s="20" t="s">
        <v>3301</v>
      </c>
      <c r="B3117">
        <v>4</v>
      </c>
    </row>
    <row r="3118" spans="1:2">
      <c r="A3118" s="20" t="s">
        <v>3302</v>
      </c>
      <c r="B3118">
        <v>3.3333333333333335</v>
      </c>
    </row>
    <row r="3119" spans="1:2">
      <c r="A3119" s="20" t="s">
        <v>3303</v>
      </c>
      <c r="B3119">
        <v>4</v>
      </c>
    </row>
    <row r="3120" spans="1:2">
      <c r="A3120" s="20" t="s">
        <v>3304</v>
      </c>
      <c r="B3120">
        <v>3.5</v>
      </c>
    </row>
    <row r="3121" spans="1:2">
      <c r="A3121" s="20" t="s">
        <v>3305</v>
      </c>
      <c r="B3121">
        <v>4</v>
      </c>
    </row>
    <row r="3122" spans="1:2">
      <c r="A3122" s="20" t="s">
        <v>3306</v>
      </c>
      <c r="B3122">
        <v>3.5</v>
      </c>
    </row>
    <row r="3123" spans="1:2">
      <c r="A3123" s="20" t="s">
        <v>3307</v>
      </c>
      <c r="B3123">
        <v>4.333333333333333</v>
      </c>
    </row>
    <row r="3124" spans="1:2">
      <c r="A3124" s="20" t="s">
        <v>3308</v>
      </c>
      <c r="B3124">
        <v>3.5</v>
      </c>
    </row>
    <row r="3125" spans="1:2">
      <c r="A3125" s="20" t="s">
        <v>3309</v>
      </c>
      <c r="B3125">
        <v>3.25</v>
      </c>
    </row>
    <row r="3126" spans="1:2">
      <c r="A3126" s="20" t="s">
        <v>3310</v>
      </c>
      <c r="B3126">
        <v>3.75</v>
      </c>
    </row>
    <row r="3127" spans="1:2">
      <c r="A3127" s="20" t="s">
        <v>3311</v>
      </c>
      <c r="B3127">
        <v>2</v>
      </c>
    </row>
    <row r="3128" spans="1:2">
      <c r="A3128" s="20" t="s">
        <v>3312</v>
      </c>
      <c r="B3128">
        <v>3.3333333333333335</v>
      </c>
    </row>
    <row r="3129" spans="1:2">
      <c r="A3129" s="20" t="s">
        <v>3313</v>
      </c>
      <c r="B3129">
        <v>4</v>
      </c>
    </row>
    <row r="3130" spans="1:2">
      <c r="A3130" s="20" t="s">
        <v>3314</v>
      </c>
      <c r="B3130">
        <v>3</v>
      </c>
    </row>
    <row r="3131" spans="1:2">
      <c r="A3131" s="20" t="s">
        <v>3315</v>
      </c>
      <c r="B3131">
        <v>2.6666666666666665</v>
      </c>
    </row>
    <row r="3132" spans="1:2">
      <c r="A3132" s="20" t="s">
        <v>3316</v>
      </c>
      <c r="B3132">
        <v>3.5</v>
      </c>
    </row>
    <row r="3133" spans="1:2">
      <c r="A3133" s="20" t="s">
        <v>3317</v>
      </c>
      <c r="B3133">
        <v>3.25</v>
      </c>
    </row>
    <row r="3134" spans="1:2">
      <c r="A3134" s="20" t="s">
        <v>3318</v>
      </c>
      <c r="B3134">
        <v>4.25</v>
      </c>
    </row>
    <row r="3135" spans="1:2">
      <c r="A3135" s="20" t="s">
        <v>3319</v>
      </c>
      <c r="B3135">
        <v>3.6666666666666665</v>
      </c>
    </row>
    <row r="3136" spans="1:2">
      <c r="A3136" s="20" t="s">
        <v>3320</v>
      </c>
      <c r="B3136">
        <v>4</v>
      </c>
    </row>
    <row r="3137" spans="1:2">
      <c r="A3137" s="20" t="s">
        <v>3321</v>
      </c>
      <c r="B3137">
        <v>4</v>
      </c>
    </row>
    <row r="3138" spans="1:2">
      <c r="A3138" s="20" t="s">
        <v>3322</v>
      </c>
      <c r="B3138">
        <v>3.5</v>
      </c>
    </row>
    <row r="3139" spans="1:2">
      <c r="A3139" s="20" t="s">
        <v>3323</v>
      </c>
      <c r="B3139">
        <v>3.6666666666666665</v>
      </c>
    </row>
    <row r="3140" spans="1:2">
      <c r="A3140" s="20" t="s">
        <v>3324</v>
      </c>
      <c r="B3140">
        <v>4</v>
      </c>
    </row>
    <row r="3141" spans="1:2">
      <c r="A3141" s="20" t="s">
        <v>3325</v>
      </c>
      <c r="B3141">
        <v>3.5</v>
      </c>
    </row>
    <row r="3142" spans="1:2">
      <c r="A3142" s="20" t="s">
        <v>3326</v>
      </c>
      <c r="B3142">
        <v>4.333333333333333</v>
      </c>
    </row>
    <row r="3143" spans="1:2">
      <c r="A3143" s="20" t="s">
        <v>3327</v>
      </c>
      <c r="B3143">
        <v>4.5</v>
      </c>
    </row>
    <row r="3144" spans="1:2">
      <c r="A3144" s="20" t="s">
        <v>3328</v>
      </c>
      <c r="B3144">
        <v>4</v>
      </c>
    </row>
    <row r="3145" spans="1:2">
      <c r="A3145" s="20" t="s">
        <v>3329</v>
      </c>
      <c r="B3145">
        <v>3</v>
      </c>
    </row>
    <row r="3146" spans="1:2">
      <c r="A3146" s="20" t="s">
        <v>3330</v>
      </c>
      <c r="B3146">
        <v>3.5</v>
      </c>
    </row>
    <row r="3147" spans="1:2">
      <c r="A3147" s="20" t="s">
        <v>3331</v>
      </c>
      <c r="B3147">
        <v>4</v>
      </c>
    </row>
    <row r="3148" spans="1:2">
      <c r="A3148" s="20" t="s">
        <v>3332</v>
      </c>
      <c r="B3148">
        <v>3.25</v>
      </c>
    </row>
    <row r="3149" spans="1:2">
      <c r="A3149" s="20" t="s">
        <v>3333</v>
      </c>
      <c r="B3149">
        <v>4</v>
      </c>
    </row>
    <row r="3150" spans="1:2">
      <c r="A3150" s="20" t="s">
        <v>3334</v>
      </c>
      <c r="B3150">
        <v>3.3333333333333335</v>
      </c>
    </row>
    <row r="3151" spans="1:2">
      <c r="A3151" s="20" t="s">
        <v>3335</v>
      </c>
      <c r="B3151">
        <v>5</v>
      </c>
    </row>
    <row r="3152" spans="1:2">
      <c r="A3152" s="20" t="s">
        <v>3336</v>
      </c>
      <c r="B3152">
        <v>3</v>
      </c>
    </row>
    <row r="3153" spans="1:2">
      <c r="A3153" s="20" t="s">
        <v>3337</v>
      </c>
      <c r="B3153">
        <v>2</v>
      </c>
    </row>
    <row r="3154" spans="1:2">
      <c r="A3154" s="20" t="s">
        <v>3338</v>
      </c>
      <c r="B3154">
        <v>4.5</v>
      </c>
    </row>
    <row r="3155" spans="1:2">
      <c r="A3155" s="20" t="s">
        <v>3339</v>
      </c>
      <c r="B3155">
        <v>3.6666666666666665</v>
      </c>
    </row>
    <row r="3156" spans="1:2">
      <c r="A3156" s="20" t="s">
        <v>3340</v>
      </c>
      <c r="B3156">
        <v>4</v>
      </c>
    </row>
    <row r="3157" spans="1:2">
      <c r="A3157" s="20" t="s">
        <v>3341</v>
      </c>
      <c r="B3157">
        <v>3.25</v>
      </c>
    </row>
    <row r="3158" spans="1:2">
      <c r="A3158" s="20" t="s">
        <v>3342</v>
      </c>
      <c r="B3158">
        <v>3</v>
      </c>
    </row>
    <row r="3159" spans="1:2">
      <c r="A3159" s="20" t="s">
        <v>3343</v>
      </c>
      <c r="B3159">
        <v>4</v>
      </c>
    </row>
    <row r="3160" spans="1:2">
      <c r="A3160" s="20" t="s">
        <v>3344</v>
      </c>
      <c r="B3160">
        <v>3.3333333333333335</v>
      </c>
    </row>
    <row r="3161" spans="1:2">
      <c r="A3161" s="20" t="s">
        <v>3345</v>
      </c>
      <c r="B3161">
        <v>3.3333333333333335</v>
      </c>
    </row>
    <row r="3162" spans="1:2">
      <c r="A3162" s="20" t="s">
        <v>3346</v>
      </c>
      <c r="B3162">
        <v>3</v>
      </c>
    </row>
    <row r="3163" spans="1:2">
      <c r="A3163" s="20" t="s">
        <v>3347</v>
      </c>
      <c r="B3163">
        <v>5</v>
      </c>
    </row>
    <row r="3164" spans="1:2">
      <c r="A3164" s="20" t="s">
        <v>3348</v>
      </c>
      <c r="B3164">
        <v>3.75</v>
      </c>
    </row>
    <row r="3165" spans="1:2">
      <c r="A3165" s="20" t="s">
        <v>3349</v>
      </c>
      <c r="B3165">
        <v>4</v>
      </c>
    </row>
    <row r="3166" spans="1:2">
      <c r="A3166" s="20" t="s">
        <v>3350</v>
      </c>
      <c r="B3166">
        <v>3</v>
      </c>
    </row>
    <row r="3167" spans="1:2">
      <c r="A3167" s="20" t="s">
        <v>3351</v>
      </c>
      <c r="B3167">
        <v>2.6666666666666665</v>
      </c>
    </row>
    <row r="3168" spans="1:2">
      <c r="A3168" s="20" t="s">
        <v>3352</v>
      </c>
      <c r="B3168">
        <v>3</v>
      </c>
    </row>
    <row r="3169" spans="1:2">
      <c r="A3169" s="20" t="s">
        <v>3353</v>
      </c>
      <c r="B3169">
        <v>2.6666666666666665</v>
      </c>
    </row>
    <row r="3170" spans="1:2">
      <c r="A3170" s="20" t="s">
        <v>3354</v>
      </c>
      <c r="B3170">
        <v>3.5</v>
      </c>
    </row>
    <row r="3171" spans="1:2">
      <c r="A3171" s="20" t="s">
        <v>3355</v>
      </c>
      <c r="B3171">
        <v>5</v>
      </c>
    </row>
    <row r="3172" spans="1:2">
      <c r="A3172" s="20" t="s">
        <v>3356</v>
      </c>
      <c r="B3172">
        <v>2</v>
      </c>
    </row>
    <row r="3173" spans="1:2">
      <c r="A3173" s="20" t="s">
        <v>3357</v>
      </c>
      <c r="B3173">
        <v>4.5</v>
      </c>
    </row>
    <row r="3174" spans="1:2">
      <c r="A3174" s="20" t="s">
        <v>3358</v>
      </c>
      <c r="B3174">
        <v>3</v>
      </c>
    </row>
    <row r="3175" spans="1:2">
      <c r="A3175" s="20" t="s">
        <v>3359</v>
      </c>
      <c r="B3175">
        <v>4</v>
      </c>
    </row>
    <row r="3176" spans="1:2">
      <c r="A3176" s="20" t="s">
        <v>3360</v>
      </c>
      <c r="B3176">
        <v>3.25</v>
      </c>
    </row>
    <row r="3177" spans="1:2">
      <c r="A3177" s="20" t="s">
        <v>3361</v>
      </c>
      <c r="B3177">
        <v>3.6666666666666665</v>
      </c>
    </row>
    <row r="3178" spans="1:2">
      <c r="A3178" s="20" t="s">
        <v>3362</v>
      </c>
      <c r="B3178">
        <v>4</v>
      </c>
    </row>
    <row r="3179" spans="1:2">
      <c r="A3179" s="20" t="s">
        <v>3363</v>
      </c>
      <c r="B3179">
        <v>4</v>
      </c>
    </row>
    <row r="3180" spans="1:2">
      <c r="A3180" s="20" t="s">
        <v>3364</v>
      </c>
      <c r="B3180">
        <v>4.333333333333333</v>
      </c>
    </row>
    <row r="3181" spans="1:2">
      <c r="A3181" s="20" t="s">
        <v>3365</v>
      </c>
      <c r="B3181">
        <v>4</v>
      </c>
    </row>
    <row r="3182" spans="1:2">
      <c r="A3182" s="20" t="s">
        <v>3366</v>
      </c>
      <c r="B3182">
        <v>5</v>
      </c>
    </row>
    <row r="3183" spans="1:2">
      <c r="A3183" s="20" t="s">
        <v>3367</v>
      </c>
      <c r="B3183">
        <v>3</v>
      </c>
    </row>
    <row r="3184" spans="1:2">
      <c r="A3184" s="20" t="s">
        <v>3368</v>
      </c>
      <c r="B3184">
        <v>2</v>
      </c>
    </row>
    <row r="3185" spans="1:2">
      <c r="A3185" s="20" t="s">
        <v>3369</v>
      </c>
      <c r="B3185">
        <v>3</v>
      </c>
    </row>
    <row r="3186" spans="1:2">
      <c r="A3186" s="20" t="s">
        <v>3370</v>
      </c>
      <c r="B3186">
        <v>4</v>
      </c>
    </row>
    <row r="3187" spans="1:2">
      <c r="A3187" s="20" t="s">
        <v>3371</v>
      </c>
      <c r="B3187">
        <v>4</v>
      </c>
    </row>
    <row r="3188" spans="1:2">
      <c r="A3188" s="20" t="s">
        <v>3372</v>
      </c>
      <c r="B3188">
        <v>3.6666666666666665</v>
      </c>
    </row>
    <row r="3189" spans="1:2">
      <c r="A3189" s="20" t="s">
        <v>3373</v>
      </c>
      <c r="B3189">
        <v>3</v>
      </c>
    </row>
    <row r="3190" spans="1:2">
      <c r="A3190" s="20" t="s">
        <v>3374</v>
      </c>
      <c r="B3190">
        <v>3.3333333333333335</v>
      </c>
    </row>
    <row r="3191" spans="1:2">
      <c r="A3191" s="20" t="s">
        <v>3375</v>
      </c>
      <c r="B3191">
        <v>3.75</v>
      </c>
    </row>
    <row r="3192" spans="1:2">
      <c r="A3192" s="20" t="s">
        <v>3376</v>
      </c>
      <c r="B3192">
        <v>3</v>
      </c>
    </row>
    <row r="3193" spans="1:2">
      <c r="A3193" s="20" t="s">
        <v>3377</v>
      </c>
      <c r="B3193">
        <v>3</v>
      </c>
    </row>
    <row r="3194" spans="1:2">
      <c r="A3194" s="20" t="s">
        <v>3378</v>
      </c>
      <c r="B3194">
        <v>3.5</v>
      </c>
    </row>
    <row r="3195" spans="1:2">
      <c r="A3195" s="20" t="s">
        <v>3379</v>
      </c>
      <c r="B3195">
        <v>3.5</v>
      </c>
    </row>
    <row r="3196" spans="1:2">
      <c r="A3196" s="20" t="s">
        <v>3380</v>
      </c>
      <c r="B3196">
        <v>3.6666666666666665</v>
      </c>
    </row>
    <row r="3197" spans="1:2">
      <c r="A3197" s="20" t="s">
        <v>3381</v>
      </c>
      <c r="B3197">
        <v>4</v>
      </c>
    </row>
    <row r="3198" spans="1:2">
      <c r="A3198" s="20" t="s">
        <v>3382</v>
      </c>
      <c r="B3198">
        <v>2.3333333333333335</v>
      </c>
    </row>
    <row r="3199" spans="1:2">
      <c r="A3199" s="20" t="s">
        <v>3383</v>
      </c>
      <c r="B3199">
        <v>4</v>
      </c>
    </row>
    <row r="3200" spans="1:2">
      <c r="A3200" s="20" t="s">
        <v>3384</v>
      </c>
      <c r="B3200">
        <v>3.25</v>
      </c>
    </row>
    <row r="3201" spans="1:2">
      <c r="A3201" s="20" t="s">
        <v>3385</v>
      </c>
      <c r="B3201">
        <v>3.3333333333333335</v>
      </c>
    </row>
    <row r="3202" spans="1:2">
      <c r="A3202" s="20" t="s">
        <v>3386</v>
      </c>
      <c r="B3202">
        <v>4</v>
      </c>
    </row>
    <row r="3203" spans="1:2">
      <c r="A3203" s="20" t="s">
        <v>3387</v>
      </c>
      <c r="B3203">
        <v>3</v>
      </c>
    </row>
    <row r="3204" spans="1:2">
      <c r="A3204" s="20" t="s">
        <v>3428</v>
      </c>
      <c r="B3204">
        <v>3.4957009345794394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9BBB-F61D-4DB1-A73D-6BBA76CDAF9D}">
  <dimension ref="A1:L3201"/>
  <sheetViews>
    <sheetView workbookViewId="0">
      <selection activeCell="L4" sqref="L4"/>
    </sheetView>
  </sheetViews>
  <sheetFormatPr defaultRowHeight="14.4"/>
  <cols>
    <col min="1" max="1" width="14.109375" bestFit="1" customWidth="1"/>
    <col min="2" max="2" width="8.109375" bestFit="1" customWidth="1"/>
    <col min="3" max="3" width="8.44140625" bestFit="1" customWidth="1"/>
    <col min="4" max="4" width="13.44140625" bestFit="1" customWidth="1"/>
    <col min="5" max="5" width="15.5546875" bestFit="1" customWidth="1"/>
    <col min="11" max="11" width="18.21875" customWidth="1"/>
  </cols>
  <sheetData>
    <row r="1" spans="1:12">
      <c r="A1" s="4" t="s">
        <v>0</v>
      </c>
      <c r="B1" s="5" t="s">
        <v>3398</v>
      </c>
      <c r="C1" s="5" t="s">
        <v>3399</v>
      </c>
      <c r="D1" s="5" t="s">
        <v>3400</v>
      </c>
      <c r="E1" s="5" t="s">
        <v>3401</v>
      </c>
      <c r="F1" s="6" t="s">
        <v>3456</v>
      </c>
    </row>
    <row r="2" spans="1:12">
      <c r="A2" s="7" t="s">
        <v>10</v>
      </c>
      <c r="B2" s="8">
        <v>417763</v>
      </c>
      <c r="C2" s="8">
        <v>45322</v>
      </c>
      <c r="D2" s="8" t="s">
        <v>3402</v>
      </c>
      <c r="E2" s="9">
        <v>44646</v>
      </c>
      <c r="F2" s="10">
        <f t="shared" ref="F2:F65" si="0">IF(D2="L1",$L$3,IF(D2="L2",$L$4,$L$5))</f>
        <v>499723.03723404254</v>
      </c>
    </row>
    <row r="3" spans="1:12">
      <c r="A3" s="11" t="s">
        <v>18</v>
      </c>
      <c r="B3" s="12">
        <v>1114335</v>
      </c>
      <c r="C3" s="12">
        <v>92842</v>
      </c>
      <c r="D3" s="12" t="s">
        <v>3403</v>
      </c>
      <c r="E3" s="13">
        <v>43606</v>
      </c>
      <c r="F3" s="14">
        <f t="shared" si="0"/>
        <v>1044648.4727722772</v>
      </c>
      <c r="K3" t="s">
        <v>3453</v>
      </c>
      <c r="L3" s="21">
        <f>AVERAGEIF(D:D,"L1",B:B)</f>
        <v>499723.03723404254</v>
      </c>
    </row>
    <row r="4" spans="1:12">
      <c r="A4" s="7" t="s">
        <v>25</v>
      </c>
      <c r="B4" s="8">
        <v>819575</v>
      </c>
      <c r="C4" s="8">
        <v>70960</v>
      </c>
      <c r="D4" s="8" t="s">
        <v>3404</v>
      </c>
      <c r="E4" s="9">
        <v>44311</v>
      </c>
      <c r="F4" s="10">
        <f t="shared" si="0"/>
        <v>746435.40070921986</v>
      </c>
      <c r="K4" t="s">
        <v>3454</v>
      </c>
      <c r="L4" s="3">
        <f>AVERAGEIF(D:D,"L2",B:B)</f>
        <v>746435.40070921986</v>
      </c>
    </row>
    <row r="5" spans="1:12">
      <c r="A5" s="11" t="s">
        <v>29</v>
      </c>
      <c r="B5" s="12">
        <v>485874</v>
      </c>
      <c r="C5" s="12">
        <v>29469</v>
      </c>
      <c r="D5" s="12" t="s">
        <v>3402</v>
      </c>
      <c r="E5" s="13">
        <v>45542</v>
      </c>
      <c r="F5" s="14">
        <f t="shared" si="0"/>
        <v>499723.03723404254</v>
      </c>
      <c r="K5" t="s">
        <v>3455</v>
      </c>
      <c r="L5" s="21">
        <f>AVERAGEIF(D:D,"L3",B:B)</f>
        <v>1044648.4727722772</v>
      </c>
    </row>
    <row r="6" spans="1:12">
      <c r="A6" s="7" t="s">
        <v>32</v>
      </c>
      <c r="B6" s="8">
        <v>825704</v>
      </c>
      <c r="C6" s="8">
        <v>45542</v>
      </c>
      <c r="D6" s="8" t="s">
        <v>3404</v>
      </c>
      <c r="E6" s="9">
        <v>44532</v>
      </c>
      <c r="F6" s="10">
        <f t="shared" si="0"/>
        <v>746435.40070921986</v>
      </c>
    </row>
    <row r="7" spans="1:12">
      <c r="A7" s="11" t="s">
        <v>36</v>
      </c>
      <c r="B7" s="12">
        <v>851431</v>
      </c>
      <c r="C7" s="12">
        <v>110027</v>
      </c>
      <c r="D7" s="12" t="s">
        <v>3404</v>
      </c>
      <c r="E7" s="13">
        <v>45109</v>
      </c>
      <c r="F7" s="14">
        <f t="shared" si="0"/>
        <v>746435.40070921986</v>
      </c>
    </row>
    <row r="8" spans="1:12">
      <c r="A8" s="7" t="s">
        <v>40</v>
      </c>
      <c r="B8" s="8">
        <v>660855</v>
      </c>
      <c r="C8" s="8">
        <v>53466</v>
      </c>
      <c r="D8" s="8" t="s">
        <v>3404</v>
      </c>
      <c r="E8" s="9">
        <v>44578</v>
      </c>
      <c r="F8" s="10">
        <f t="shared" si="0"/>
        <v>746435.40070921986</v>
      </c>
    </row>
    <row r="9" spans="1:12">
      <c r="A9" s="11" t="s">
        <v>42</v>
      </c>
      <c r="B9" s="12">
        <v>1541591</v>
      </c>
      <c r="C9" s="12">
        <v>167329</v>
      </c>
      <c r="D9" s="12" t="s">
        <v>3405</v>
      </c>
      <c r="E9" s="13">
        <v>44566</v>
      </c>
      <c r="F9" s="14">
        <f t="shared" si="0"/>
        <v>1044648.4727722772</v>
      </c>
    </row>
    <row r="10" spans="1:12">
      <c r="A10" s="7" t="s">
        <v>46</v>
      </c>
      <c r="B10" s="8">
        <v>418481</v>
      </c>
      <c r="C10" s="8">
        <v>38859</v>
      </c>
      <c r="D10" s="8" t="s">
        <v>3402</v>
      </c>
      <c r="E10" s="9">
        <v>44971</v>
      </c>
      <c r="F10" s="10">
        <f t="shared" si="0"/>
        <v>499723.03723404254</v>
      </c>
    </row>
    <row r="11" spans="1:12">
      <c r="A11" s="11" t="s">
        <v>48</v>
      </c>
      <c r="B11" s="12">
        <v>757662</v>
      </c>
      <c r="C11" s="12">
        <v>97007</v>
      </c>
      <c r="D11" s="12" t="s">
        <v>3404</v>
      </c>
      <c r="E11" s="13">
        <v>45429</v>
      </c>
      <c r="F11" s="14">
        <f t="shared" si="0"/>
        <v>746435.40070921986</v>
      </c>
    </row>
    <row r="12" spans="1:12">
      <c r="A12" s="7" t="s">
        <v>52</v>
      </c>
      <c r="B12" s="8">
        <v>1192590</v>
      </c>
      <c r="C12" s="8">
        <v>110531</v>
      </c>
      <c r="D12" s="8" t="s">
        <v>3403</v>
      </c>
      <c r="E12" s="9">
        <v>45427</v>
      </c>
      <c r="F12" s="10">
        <f t="shared" si="0"/>
        <v>1044648.4727722772</v>
      </c>
    </row>
    <row r="13" spans="1:12">
      <c r="A13" s="11" t="s">
        <v>54</v>
      </c>
      <c r="B13" s="12">
        <v>1160686</v>
      </c>
      <c r="C13" s="12">
        <v>70987</v>
      </c>
      <c r="D13" s="12" t="s">
        <v>3403</v>
      </c>
      <c r="E13" s="13">
        <v>45144</v>
      </c>
      <c r="F13" s="14">
        <f t="shared" si="0"/>
        <v>1044648.4727722772</v>
      </c>
    </row>
    <row r="14" spans="1:12">
      <c r="A14" s="7" t="s">
        <v>57</v>
      </c>
      <c r="B14" s="8">
        <v>1060040</v>
      </c>
      <c r="C14" s="8">
        <v>94821</v>
      </c>
      <c r="D14" s="8" t="s">
        <v>3403</v>
      </c>
      <c r="E14" s="9">
        <v>44306</v>
      </c>
      <c r="F14" s="10">
        <f t="shared" si="0"/>
        <v>1044648.4727722772</v>
      </c>
    </row>
    <row r="15" spans="1:12">
      <c r="A15" s="11" t="s">
        <v>59</v>
      </c>
      <c r="B15" s="12">
        <v>1163414</v>
      </c>
      <c r="C15" s="12">
        <v>116603</v>
      </c>
      <c r="D15" s="12" t="s">
        <v>3403</v>
      </c>
      <c r="E15" s="13">
        <v>44732</v>
      </c>
      <c r="F15" s="14">
        <f t="shared" si="0"/>
        <v>1044648.4727722772</v>
      </c>
    </row>
    <row r="16" spans="1:12">
      <c r="A16" s="7" t="s">
        <v>61</v>
      </c>
      <c r="B16" s="8">
        <v>532901</v>
      </c>
      <c r="C16" s="8">
        <v>57968</v>
      </c>
      <c r="D16" s="8" t="s">
        <v>3402</v>
      </c>
      <c r="E16" s="9">
        <v>44308</v>
      </c>
      <c r="F16" s="10">
        <f t="shared" si="0"/>
        <v>499723.03723404254</v>
      </c>
    </row>
    <row r="17" spans="1:6">
      <c r="A17" s="11" t="s">
        <v>63</v>
      </c>
      <c r="B17" s="12">
        <v>422000</v>
      </c>
      <c r="C17" s="12">
        <v>29980</v>
      </c>
      <c r="D17" s="12" t="s">
        <v>3402</v>
      </c>
      <c r="E17" s="13">
        <v>44491</v>
      </c>
      <c r="F17" s="14">
        <f t="shared" si="0"/>
        <v>499723.03723404254</v>
      </c>
    </row>
    <row r="18" spans="1:6">
      <c r="A18" s="7" t="s">
        <v>64</v>
      </c>
      <c r="B18" s="8">
        <v>747356</v>
      </c>
      <c r="C18" s="8">
        <v>104502</v>
      </c>
      <c r="D18" s="8" t="s">
        <v>3404</v>
      </c>
      <c r="E18" s="9">
        <v>45884</v>
      </c>
      <c r="F18" s="10">
        <f t="shared" si="0"/>
        <v>746435.40070921986</v>
      </c>
    </row>
    <row r="19" spans="1:6">
      <c r="A19" s="11" t="s">
        <v>67</v>
      </c>
      <c r="B19" s="12">
        <v>1102364</v>
      </c>
      <c r="C19" s="12">
        <v>120500</v>
      </c>
      <c r="D19" s="12" t="s">
        <v>3403</v>
      </c>
      <c r="E19" s="13">
        <v>44766</v>
      </c>
      <c r="F19" s="14">
        <f t="shared" si="0"/>
        <v>1044648.4727722772</v>
      </c>
    </row>
    <row r="20" spans="1:6">
      <c r="A20" s="7" t="s">
        <v>71</v>
      </c>
      <c r="B20" s="8">
        <v>1109204</v>
      </c>
      <c r="C20" s="8">
        <v>129090</v>
      </c>
      <c r="D20" s="8" t="s">
        <v>3403</v>
      </c>
      <c r="E20" s="9">
        <v>44444</v>
      </c>
      <c r="F20" s="10">
        <f t="shared" si="0"/>
        <v>1044648.4727722772</v>
      </c>
    </row>
    <row r="21" spans="1:6">
      <c r="A21" s="11" t="s">
        <v>73</v>
      </c>
      <c r="B21" s="12">
        <v>574279</v>
      </c>
      <c r="C21" s="12">
        <v>46639</v>
      </c>
      <c r="D21" s="12" t="s">
        <v>3402</v>
      </c>
      <c r="E21" s="13">
        <v>45613</v>
      </c>
      <c r="F21" s="14">
        <f t="shared" si="0"/>
        <v>499723.03723404254</v>
      </c>
    </row>
    <row r="22" spans="1:6">
      <c r="A22" s="7" t="s">
        <v>75</v>
      </c>
      <c r="B22" s="8">
        <v>476531</v>
      </c>
      <c r="C22" s="8">
        <v>56986</v>
      </c>
      <c r="D22" s="8" t="s">
        <v>3402</v>
      </c>
      <c r="E22" s="9">
        <v>44831</v>
      </c>
      <c r="F22" s="10">
        <f t="shared" si="0"/>
        <v>499723.03723404254</v>
      </c>
    </row>
    <row r="23" spans="1:6">
      <c r="A23" s="11" t="s">
        <v>77</v>
      </c>
      <c r="B23" s="12">
        <v>524971</v>
      </c>
      <c r="C23" s="12">
        <v>58749</v>
      </c>
      <c r="D23" s="12" t="s">
        <v>3402</v>
      </c>
      <c r="E23" s="13">
        <v>43842</v>
      </c>
      <c r="F23" s="14">
        <f t="shared" si="0"/>
        <v>499723.03723404254</v>
      </c>
    </row>
    <row r="24" spans="1:6">
      <c r="A24" s="7" t="s">
        <v>79</v>
      </c>
      <c r="B24" s="8">
        <v>694503</v>
      </c>
      <c r="C24" s="8">
        <v>56111</v>
      </c>
      <c r="D24" s="8" t="s">
        <v>3404</v>
      </c>
      <c r="E24" s="9">
        <v>44386</v>
      </c>
      <c r="F24" s="10">
        <f t="shared" si="0"/>
        <v>746435.40070921986</v>
      </c>
    </row>
    <row r="25" spans="1:6">
      <c r="A25" s="11" t="s">
        <v>81</v>
      </c>
      <c r="B25" s="12">
        <v>637439</v>
      </c>
      <c r="C25" s="12">
        <v>69877</v>
      </c>
      <c r="D25" s="12" t="s">
        <v>3404</v>
      </c>
      <c r="E25" s="13">
        <v>45855</v>
      </c>
      <c r="F25" s="14">
        <f t="shared" si="0"/>
        <v>746435.40070921986</v>
      </c>
    </row>
    <row r="26" spans="1:6">
      <c r="A26" s="7" t="s">
        <v>83</v>
      </c>
      <c r="B26" s="8">
        <v>716079</v>
      </c>
      <c r="C26" s="8">
        <v>63086</v>
      </c>
      <c r="D26" s="8" t="s">
        <v>3404</v>
      </c>
      <c r="E26" s="9">
        <v>45136</v>
      </c>
      <c r="F26" s="10">
        <f t="shared" si="0"/>
        <v>746435.40070921986</v>
      </c>
    </row>
    <row r="27" spans="1:6">
      <c r="A27" s="11" t="s">
        <v>85</v>
      </c>
      <c r="B27" s="12">
        <v>768411</v>
      </c>
      <c r="C27" s="12">
        <v>94536</v>
      </c>
      <c r="D27" s="12" t="s">
        <v>3404</v>
      </c>
      <c r="E27" s="13">
        <v>44245</v>
      </c>
      <c r="F27" s="14">
        <f t="shared" si="0"/>
        <v>746435.40070921986</v>
      </c>
    </row>
    <row r="28" spans="1:6">
      <c r="A28" s="7" t="s">
        <v>87</v>
      </c>
      <c r="B28" s="8">
        <v>715565</v>
      </c>
      <c r="C28" s="8">
        <v>81470</v>
      </c>
      <c r="D28" s="8" t="s">
        <v>3404</v>
      </c>
      <c r="E28" s="9">
        <v>45104</v>
      </c>
      <c r="F28" s="10">
        <f t="shared" si="0"/>
        <v>746435.40070921986</v>
      </c>
    </row>
    <row r="29" spans="1:6">
      <c r="A29" s="11" t="s">
        <v>89</v>
      </c>
      <c r="B29" s="12">
        <v>901095</v>
      </c>
      <c r="C29" s="12">
        <v>102199</v>
      </c>
      <c r="D29" s="12" t="s">
        <v>3403</v>
      </c>
      <c r="E29" s="13">
        <v>45351</v>
      </c>
      <c r="F29" s="14">
        <f t="shared" si="0"/>
        <v>1044648.4727722772</v>
      </c>
    </row>
    <row r="30" spans="1:6">
      <c r="A30" s="7" t="s">
        <v>91</v>
      </c>
      <c r="B30" s="8">
        <v>1537237</v>
      </c>
      <c r="C30" s="8">
        <v>224170</v>
      </c>
      <c r="D30" s="8" t="s">
        <v>3405</v>
      </c>
      <c r="E30" s="9">
        <v>45405</v>
      </c>
      <c r="F30" s="10">
        <f t="shared" si="0"/>
        <v>1044648.4727722772</v>
      </c>
    </row>
    <row r="31" spans="1:6">
      <c r="A31" s="11" t="s">
        <v>93</v>
      </c>
      <c r="B31" s="12">
        <v>1506029</v>
      </c>
      <c r="C31" s="12">
        <v>171792</v>
      </c>
      <c r="D31" s="12" t="s">
        <v>3405</v>
      </c>
      <c r="E31" s="13">
        <v>45033</v>
      </c>
      <c r="F31" s="14">
        <f t="shared" si="0"/>
        <v>1044648.4727722772</v>
      </c>
    </row>
    <row r="32" spans="1:6">
      <c r="A32" s="7" t="s">
        <v>95</v>
      </c>
      <c r="B32" s="8">
        <v>1330865</v>
      </c>
      <c r="C32" s="8">
        <v>86298</v>
      </c>
      <c r="D32" s="8" t="s">
        <v>3405</v>
      </c>
      <c r="E32" s="9">
        <v>46140</v>
      </c>
      <c r="F32" s="10">
        <f t="shared" si="0"/>
        <v>1044648.4727722772</v>
      </c>
    </row>
    <row r="33" spans="1:6">
      <c r="A33" s="11" t="s">
        <v>97</v>
      </c>
      <c r="B33" s="12">
        <v>1214015</v>
      </c>
      <c r="C33" s="12">
        <v>135971</v>
      </c>
      <c r="D33" s="12" t="s">
        <v>3405</v>
      </c>
      <c r="E33" s="13">
        <v>44369</v>
      </c>
      <c r="F33" s="14">
        <f t="shared" si="0"/>
        <v>1044648.4727722772</v>
      </c>
    </row>
    <row r="34" spans="1:6">
      <c r="A34" s="7" t="s">
        <v>99</v>
      </c>
      <c r="B34" s="8">
        <v>905850</v>
      </c>
      <c r="C34" s="8">
        <v>53220</v>
      </c>
      <c r="D34" s="8" t="s">
        <v>3403</v>
      </c>
      <c r="E34" s="9">
        <v>46035</v>
      </c>
      <c r="F34" s="10">
        <f t="shared" si="0"/>
        <v>1044648.4727722772</v>
      </c>
    </row>
    <row r="35" spans="1:6">
      <c r="A35" s="11" t="s">
        <v>101</v>
      </c>
      <c r="B35" s="12">
        <v>700865</v>
      </c>
      <c r="C35" s="12">
        <v>101103</v>
      </c>
      <c r="D35" s="12" t="s">
        <v>3404</v>
      </c>
      <c r="E35" s="13">
        <v>44516</v>
      </c>
      <c r="F35" s="14">
        <f t="shared" si="0"/>
        <v>746435.40070921986</v>
      </c>
    </row>
    <row r="36" spans="1:6">
      <c r="A36" s="7" t="s">
        <v>103</v>
      </c>
      <c r="B36" s="8">
        <v>499219</v>
      </c>
      <c r="C36" s="8">
        <v>52512</v>
      </c>
      <c r="D36" s="8" t="s">
        <v>3402</v>
      </c>
      <c r="E36" s="9">
        <v>45141</v>
      </c>
      <c r="F36" s="10">
        <f t="shared" si="0"/>
        <v>499723.03723404254</v>
      </c>
    </row>
    <row r="37" spans="1:6">
      <c r="A37" s="11" t="s">
        <v>104</v>
      </c>
      <c r="B37" s="12">
        <v>928965</v>
      </c>
      <c r="C37" s="12">
        <v>106238</v>
      </c>
      <c r="D37" s="12" t="s">
        <v>3403</v>
      </c>
      <c r="E37" s="13">
        <v>44050</v>
      </c>
      <c r="F37" s="14">
        <f t="shared" si="0"/>
        <v>1044648.4727722772</v>
      </c>
    </row>
    <row r="38" spans="1:6">
      <c r="A38" s="7" t="s">
        <v>106</v>
      </c>
      <c r="B38" s="8">
        <v>617133</v>
      </c>
      <c r="C38" s="8">
        <v>88207</v>
      </c>
      <c r="D38" s="8" t="s">
        <v>3404</v>
      </c>
      <c r="E38" s="9">
        <v>45038</v>
      </c>
      <c r="F38" s="10">
        <f t="shared" si="0"/>
        <v>746435.40070921986</v>
      </c>
    </row>
    <row r="39" spans="1:6">
      <c r="A39" s="11" t="s">
        <v>108</v>
      </c>
      <c r="B39" s="12">
        <v>919399</v>
      </c>
      <c r="C39" s="12">
        <v>99092</v>
      </c>
      <c r="D39" s="12" t="s">
        <v>3403</v>
      </c>
      <c r="E39" s="13">
        <v>43708</v>
      </c>
      <c r="F39" s="14">
        <f t="shared" si="0"/>
        <v>1044648.4727722772</v>
      </c>
    </row>
    <row r="40" spans="1:6">
      <c r="A40" s="7" t="s">
        <v>110</v>
      </c>
      <c r="B40" s="8">
        <v>508631</v>
      </c>
      <c r="C40" s="8">
        <v>44796</v>
      </c>
      <c r="D40" s="8" t="s">
        <v>3402</v>
      </c>
      <c r="E40" s="9">
        <v>43810</v>
      </c>
      <c r="F40" s="10">
        <f t="shared" si="0"/>
        <v>499723.03723404254</v>
      </c>
    </row>
    <row r="41" spans="1:6">
      <c r="A41" s="11" t="s">
        <v>111</v>
      </c>
      <c r="B41" s="12">
        <v>789138</v>
      </c>
      <c r="C41" s="12">
        <v>100170</v>
      </c>
      <c r="D41" s="12" t="s">
        <v>3404</v>
      </c>
      <c r="E41" s="13">
        <v>45850</v>
      </c>
      <c r="F41" s="14">
        <f t="shared" si="0"/>
        <v>746435.40070921986</v>
      </c>
    </row>
    <row r="42" spans="1:6">
      <c r="A42" s="7" t="s">
        <v>114</v>
      </c>
      <c r="B42" s="8">
        <v>454148</v>
      </c>
      <c r="C42" s="8">
        <v>23955</v>
      </c>
      <c r="D42" s="8" t="s">
        <v>3402</v>
      </c>
      <c r="E42" s="9">
        <v>43750</v>
      </c>
      <c r="F42" s="10">
        <f t="shared" si="0"/>
        <v>499723.03723404254</v>
      </c>
    </row>
    <row r="43" spans="1:6">
      <c r="A43" s="11" t="s">
        <v>116</v>
      </c>
      <c r="B43" s="12">
        <v>776322</v>
      </c>
      <c r="C43" s="12">
        <v>108642</v>
      </c>
      <c r="D43" s="12" t="s">
        <v>3404</v>
      </c>
      <c r="E43" s="13">
        <v>43893</v>
      </c>
      <c r="F43" s="14">
        <f t="shared" si="0"/>
        <v>746435.40070921986</v>
      </c>
    </row>
    <row r="44" spans="1:6">
      <c r="A44" s="7" t="s">
        <v>118</v>
      </c>
      <c r="B44" s="8">
        <v>1322715</v>
      </c>
      <c r="C44" s="8">
        <v>161129</v>
      </c>
      <c r="D44" s="8" t="s">
        <v>3405</v>
      </c>
      <c r="E44" s="9">
        <v>45395</v>
      </c>
      <c r="F44" s="10">
        <f t="shared" si="0"/>
        <v>1044648.4727722772</v>
      </c>
    </row>
    <row r="45" spans="1:6">
      <c r="A45" s="11" t="s">
        <v>119</v>
      </c>
      <c r="B45" s="12">
        <v>727265</v>
      </c>
      <c r="C45" s="12">
        <v>86759</v>
      </c>
      <c r="D45" s="12" t="s">
        <v>3404</v>
      </c>
      <c r="E45" s="13">
        <v>44624</v>
      </c>
      <c r="F45" s="14">
        <f t="shared" si="0"/>
        <v>746435.40070921986</v>
      </c>
    </row>
    <row r="46" spans="1:6">
      <c r="A46" s="7" t="s">
        <v>121</v>
      </c>
      <c r="B46" s="8">
        <v>625829</v>
      </c>
      <c r="C46" s="8">
        <v>70097</v>
      </c>
      <c r="D46" s="8" t="s">
        <v>3404</v>
      </c>
      <c r="E46" s="9">
        <v>43449</v>
      </c>
      <c r="F46" s="10">
        <f t="shared" si="0"/>
        <v>746435.40070921986</v>
      </c>
    </row>
    <row r="47" spans="1:6">
      <c r="A47" s="11" t="s">
        <v>123</v>
      </c>
      <c r="B47" s="12">
        <v>871125</v>
      </c>
      <c r="C47" s="12">
        <v>126635</v>
      </c>
      <c r="D47" s="12" t="s">
        <v>3404</v>
      </c>
      <c r="E47" s="13">
        <v>45355</v>
      </c>
      <c r="F47" s="14">
        <f t="shared" si="0"/>
        <v>746435.40070921986</v>
      </c>
    </row>
    <row r="48" spans="1:6">
      <c r="A48" s="7" t="s">
        <v>125</v>
      </c>
      <c r="B48" s="8">
        <v>761452</v>
      </c>
      <c r="C48" s="8">
        <v>108984</v>
      </c>
      <c r="D48" s="8" t="s">
        <v>3404</v>
      </c>
      <c r="E48" s="9">
        <v>45393</v>
      </c>
      <c r="F48" s="10">
        <f t="shared" si="0"/>
        <v>746435.40070921986</v>
      </c>
    </row>
    <row r="49" spans="1:6">
      <c r="A49" s="11" t="s">
        <v>127</v>
      </c>
      <c r="B49" s="12">
        <v>870288</v>
      </c>
      <c r="C49" s="12">
        <v>73659</v>
      </c>
      <c r="D49" s="12" t="s">
        <v>3404</v>
      </c>
      <c r="E49" s="13">
        <v>44294</v>
      </c>
      <c r="F49" s="14">
        <f t="shared" si="0"/>
        <v>746435.40070921986</v>
      </c>
    </row>
    <row r="50" spans="1:6">
      <c r="A50" s="7" t="s">
        <v>129</v>
      </c>
      <c r="B50" s="8">
        <v>1361068</v>
      </c>
      <c r="C50" s="8">
        <v>133993</v>
      </c>
      <c r="D50" s="8" t="s">
        <v>3405</v>
      </c>
      <c r="E50" s="9">
        <v>46112</v>
      </c>
      <c r="F50" s="10">
        <f t="shared" si="0"/>
        <v>1044648.4727722772</v>
      </c>
    </row>
    <row r="51" spans="1:6">
      <c r="A51" s="11" t="s">
        <v>130</v>
      </c>
      <c r="B51" s="12">
        <v>783818</v>
      </c>
      <c r="C51" s="12">
        <v>72460</v>
      </c>
      <c r="D51" s="12" t="s">
        <v>3404</v>
      </c>
      <c r="E51" s="13">
        <v>43633</v>
      </c>
      <c r="F51" s="14">
        <f t="shared" si="0"/>
        <v>746435.40070921986</v>
      </c>
    </row>
    <row r="52" spans="1:6">
      <c r="A52" s="7" t="s">
        <v>132</v>
      </c>
      <c r="B52" s="8">
        <v>1002345</v>
      </c>
      <c r="C52" s="8">
        <v>114352</v>
      </c>
      <c r="D52" s="8" t="s">
        <v>3403</v>
      </c>
      <c r="E52" s="9">
        <v>45478</v>
      </c>
      <c r="F52" s="10">
        <f t="shared" si="0"/>
        <v>1044648.4727722772</v>
      </c>
    </row>
    <row r="53" spans="1:6">
      <c r="A53" s="11" t="s">
        <v>134</v>
      </c>
      <c r="B53" s="12">
        <v>1421131</v>
      </c>
      <c r="C53" s="12">
        <v>105920</v>
      </c>
      <c r="D53" s="12" t="s">
        <v>3405</v>
      </c>
      <c r="E53" s="13">
        <v>44303</v>
      </c>
      <c r="F53" s="14">
        <f t="shared" si="0"/>
        <v>1044648.4727722772</v>
      </c>
    </row>
    <row r="54" spans="1:6">
      <c r="A54" s="7" t="s">
        <v>136</v>
      </c>
      <c r="B54" s="8">
        <v>822835</v>
      </c>
      <c r="C54" s="8">
        <v>112504</v>
      </c>
      <c r="D54" s="8" t="s">
        <v>3404</v>
      </c>
      <c r="E54" s="9">
        <v>44877</v>
      </c>
      <c r="F54" s="10">
        <f t="shared" si="0"/>
        <v>746435.40070921986</v>
      </c>
    </row>
    <row r="55" spans="1:6">
      <c r="A55" s="11" t="s">
        <v>137</v>
      </c>
      <c r="B55" s="12">
        <v>747105</v>
      </c>
      <c r="C55" s="12">
        <v>41909</v>
      </c>
      <c r="D55" s="12" t="s">
        <v>3404</v>
      </c>
      <c r="E55" s="13">
        <v>43525</v>
      </c>
      <c r="F55" s="14">
        <f t="shared" si="0"/>
        <v>746435.40070921986</v>
      </c>
    </row>
    <row r="56" spans="1:6">
      <c r="A56" s="7" t="s">
        <v>138</v>
      </c>
      <c r="B56" s="8">
        <v>760682</v>
      </c>
      <c r="C56" s="8">
        <v>70918</v>
      </c>
      <c r="D56" s="8" t="s">
        <v>3404</v>
      </c>
      <c r="E56" s="9">
        <v>44549</v>
      </c>
      <c r="F56" s="10">
        <f t="shared" si="0"/>
        <v>746435.40070921986</v>
      </c>
    </row>
    <row r="57" spans="1:6">
      <c r="A57" s="11" t="s">
        <v>139</v>
      </c>
      <c r="B57" s="12">
        <v>982005</v>
      </c>
      <c r="C57" s="12">
        <v>113292</v>
      </c>
      <c r="D57" s="12" t="s">
        <v>3403</v>
      </c>
      <c r="E57" s="13">
        <v>44554</v>
      </c>
      <c r="F57" s="14">
        <f t="shared" si="0"/>
        <v>1044648.4727722772</v>
      </c>
    </row>
    <row r="58" spans="1:6">
      <c r="A58" s="7" t="s">
        <v>141</v>
      </c>
      <c r="B58" s="8">
        <v>609132</v>
      </c>
      <c r="C58" s="8">
        <v>73972</v>
      </c>
      <c r="D58" s="8" t="s">
        <v>3404</v>
      </c>
      <c r="E58" s="9">
        <v>44259</v>
      </c>
      <c r="F58" s="10">
        <f t="shared" si="0"/>
        <v>746435.40070921986</v>
      </c>
    </row>
    <row r="59" spans="1:6">
      <c r="A59" s="11" t="s">
        <v>143</v>
      </c>
      <c r="B59" s="12">
        <v>1434089</v>
      </c>
      <c r="C59" s="12">
        <v>159489</v>
      </c>
      <c r="D59" s="12" t="s">
        <v>3405</v>
      </c>
      <c r="E59" s="13">
        <v>46042</v>
      </c>
      <c r="F59" s="14">
        <f t="shared" si="0"/>
        <v>1044648.4727722772</v>
      </c>
    </row>
    <row r="60" spans="1:6">
      <c r="A60" s="7" t="s">
        <v>145</v>
      </c>
      <c r="B60" s="8">
        <v>663348</v>
      </c>
      <c r="C60" s="8">
        <v>70269</v>
      </c>
      <c r="D60" s="8" t="s">
        <v>3404</v>
      </c>
      <c r="E60" s="9">
        <v>44068</v>
      </c>
      <c r="F60" s="10">
        <f t="shared" si="0"/>
        <v>746435.40070921986</v>
      </c>
    </row>
    <row r="61" spans="1:6">
      <c r="A61" s="11" t="s">
        <v>147</v>
      </c>
      <c r="B61" s="12">
        <v>1330188</v>
      </c>
      <c r="C61" s="12">
        <v>170603</v>
      </c>
      <c r="D61" s="12" t="s">
        <v>3405</v>
      </c>
      <c r="E61" s="13">
        <v>44420</v>
      </c>
      <c r="F61" s="14">
        <f t="shared" si="0"/>
        <v>1044648.4727722772</v>
      </c>
    </row>
    <row r="62" spans="1:6">
      <c r="A62" s="7" t="s">
        <v>148</v>
      </c>
      <c r="B62" s="8">
        <v>820632</v>
      </c>
      <c r="C62" s="8">
        <v>80415</v>
      </c>
      <c r="D62" s="8" t="s">
        <v>3404</v>
      </c>
      <c r="E62" s="9">
        <v>44665</v>
      </c>
      <c r="F62" s="10">
        <f t="shared" si="0"/>
        <v>746435.40070921986</v>
      </c>
    </row>
    <row r="63" spans="1:6">
      <c r="A63" s="11" t="s">
        <v>150</v>
      </c>
      <c r="B63" s="12">
        <v>1015831</v>
      </c>
      <c r="C63" s="12">
        <v>130843</v>
      </c>
      <c r="D63" s="12" t="s">
        <v>3403</v>
      </c>
      <c r="E63" s="13">
        <v>45806</v>
      </c>
      <c r="F63" s="14">
        <f t="shared" si="0"/>
        <v>1044648.4727722772</v>
      </c>
    </row>
    <row r="64" spans="1:6">
      <c r="A64" s="7" t="s">
        <v>151</v>
      </c>
      <c r="B64" s="8">
        <v>746496</v>
      </c>
      <c r="C64" s="8">
        <v>40220</v>
      </c>
      <c r="D64" s="8" t="s">
        <v>3404</v>
      </c>
      <c r="E64" s="9">
        <v>45507</v>
      </c>
      <c r="F64" s="10">
        <f t="shared" si="0"/>
        <v>746435.40070921986</v>
      </c>
    </row>
    <row r="65" spans="1:6">
      <c r="A65" s="11" t="s">
        <v>152</v>
      </c>
      <c r="B65" s="12">
        <v>552836</v>
      </c>
      <c r="C65" s="12">
        <v>32147</v>
      </c>
      <c r="D65" s="12" t="s">
        <v>3402</v>
      </c>
      <c r="E65" s="13">
        <v>45406</v>
      </c>
      <c r="F65" s="14">
        <f t="shared" si="0"/>
        <v>499723.03723404254</v>
      </c>
    </row>
    <row r="66" spans="1:6">
      <c r="A66" s="7" t="s">
        <v>154</v>
      </c>
      <c r="B66" s="8">
        <v>1460507</v>
      </c>
      <c r="C66" s="8">
        <v>148818</v>
      </c>
      <c r="D66" s="8" t="s">
        <v>3405</v>
      </c>
      <c r="E66" s="9">
        <v>44428</v>
      </c>
      <c r="F66" s="10">
        <f t="shared" ref="F66:F129" si="1">IF(D66="L1",$L$3,IF(D66="L2",$L$4,$L$5))</f>
        <v>1044648.4727722772</v>
      </c>
    </row>
    <row r="67" spans="1:6">
      <c r="A67" s="11" t="s">
        <v>155</v>
      </c>
      <c r="B67" s="12">
        <v>1407969</v>
      </c>
      <c r="C67" s="12">
        <v>202325</v>
      </c>
      <c r="D67" s="12" t="s">
        <v>3405</v>
      </c>
      <c r="E67" s="13">
        <v>44065</v>
      </c>
      <c r="F67" s="14">
        <f t="shared" si="1"/>
        <v>1044648.4727722772</v>
      </c>
    </row>
    <row r="68" spans="1:6">
      <c r="A68" s="7" t="s">
        <v>156</v>
      </c>
      <c r="B68" s="8">
        <v>1255351</v>
      </c>
      <c r="C68" s="8">
        <v>149496</v>
      </c>
      <c r="D68" s="8" t="s">
        <v>3405</v>
      </c>
      <c r="E68" s="9">
        <v>44592</v>
      </c>
      <c r="F68" s="10">
        <f t="shared" si="1"/>
        <v>1044648.4727722772</v>
      </c>
    </row>
    <row r="69" spans="1:6">
      <c r="A69" s="11" t="s">
        <v>158</v>
      </c>
      <c r="B69" s="12">
        <v>1095724</v>
      </c>
      <c r="C69" s="12">
        <v>129782</v>
      </c>
      <c r="D69" s="12" t="s">
        <v>3403</v>
      </c>
      <c r="E69" s="13">
        <v>43905</v>
      </c>
      <c r="F69" s="14">
        <f t="shared" si="1"/>
        <v>1044648.4727722772</v>
      </c>
    </row>
    <row r="70" spans="1:6">
      <c r="A70" s="7" t="s">
        <v>160</v>
      </c>
      <c r="B70" s="8">
        <v>406460</v>
      </c>
      <c r="C70" s="8">
        <v>45438</v>
      </c>
      <c r="D70" s="8" t="s">
        <v>3402</v>
      </c>
      <c r="E70" s="9">
        <v>44967</v>
      </c>
      <c r="F70" s="10">
        <f t="shared" si="1"/>
        <v>499723.03723404254</v>
      </c>
    </row>
    <row r="71" spans="1:6">
      <c r="A71" s="11" t="s">
        <v>161</v>
      </c>
      <c r="B71" s="12">
        <v>1002205</v>
      </c>
      <c r="C71" s="12">
        <v>67991</v>
      </c>
      <c r="D71" s="12" t="s">
        <v>3403</v>
      </c>
      <c r="E71" s="13">
        <v>44799</v>
      </c>
      <c r="F71" s="14">
        <f t="shared" si="1"/>
        <v>1044648.4727722772</v>
      </c>
    </row>
    <row r="72" spans="1:6">
      <c r="A72" s="7" t="s">
        <v>163</v>
      </c>
      <c r="B72" s="8">
        <v>916213</v>
      </c>
      <c r="C72" s="8">
        <v>126367</v>
      </c>
      <c r="D72" s="8" t="s">
        <v>3403</v>
      </c>
      <c r="E72" s="9">
        <v>45138</v>
      </c>
      <c r="F72" s="10">
        <f t="shared" si="1"/>
        <v>1044648.4727722772</v>
      </c>
    </row>
    <row r="73" spans="1:6">
      <c r="A73" s="11" t="s">
        <v>165</v>
      </c>
      <c r="B73" s="12">
        <v>1190472</v>
      </c>
      <c r="C73" s="12">
        <v>92166</v>
      </c>
      <c r="D73" s="12" t="s">
        <v>3403</v>
      </c>
      <c r="E73" s="13">
        <v>46377</v>
      </c>
      <c r="F73" s="14">
        <f t="shared" si="1"/>
        <v>1044648.4727722772</v>
      </c>
    </row>
    <row r="74" spans="1:6">
      <c r="A74" s="7" t="s">
        <v>167</v>
      </c>
      <c r="B74" s="8">
        <v>991276</v>
      </c>
      <c r="C74" s="8">
        <v>134837</v>
      </c>
      <c r="D74" s="8" t="s">
        <v>3403</v>
      </c>
      <c r="E74" s="9">
        <v>45741</v>
      </c>
      <c r="F74" s="10">
        <f t="shared" si="1"/>
        <v>1044648.4727722772</v>
      </c>
    </row>
    <row r="75" spans="1:6">
      <c r="A75" s="11" t="s">
        <v>168</v>
      </c>
      <c r="B75" s="12">
        <v>511391</v>
      </c>
      <c r="C75" s="12">
        <v>26047</v>
      </c>
      <c r="D75" s="12" t="s">
        <v>3402</v>
      </c>
      <c r="E75" s="13">
        <v>43478</v>
      </c>
      <c r="F75" s="14">
        <f t="shared" si="1"/>
        <v>499723.03723404254</v>
      </c>
    </row>
    <row r="76" spans="1:6">
      <c r="A76" s="7" t="s">
        <v>170</v>
      </c>
      <c r="B76" s="8">
        <v>1545849</v>
      </c>
      <c r="C76" s="8">
        <v>175191</v>
      </c>
      <c r="D76" s="8" t="s">
        <v>3405</v>
      </c>
      <c r="E76" s="9">
        <v>44118</v>
      </c>
      <c r="F76" s="10">
        <f t="shared" si="1"/>
        <v>1044648.4727722772</v>
      </c>
    </row>
    <row r="77" spans="1:6">
      <c r="A77" s="11" t="s">
        <v>172</v>
      </c>
      <c r="B77" s="12">
        <v>532973</v>
      </c>
      <c r="C77" s="12">
        <v>46760</v>
      </c>
      <c r="D77" s="12" t="s">
        <v>3402</v>
      </c>
      <c r="E77" s="13">
        <v>44373</v>
      </c>
      <c r="F77" s="14">
        <f t="shared" si="1"/>
        <v>499723.03723404254</v>
      </c>
    </row>
    <row r="78" spans="1:6">
      <c r="A78" s="7" t="s">
        <v>174</v>
      </c>
      <c r="B78" s="8">
        <v>990636</v>
      </c>
      <c r="C78" s="8">
        <v>57561</v>
      </c>
      <c r="D78" s="8" t="s">
        <v>3403</v>
      </c>
      <c r="E78" s="9">
        <v>45285</v>
      </c>
      <c r="F78" s="10">
        <f t="shared" si="1"/>
        <v>1044648.4727722772</v>
      </c>
    </row>
    <row r="79" spans="1:6">
      <c r="A79" s="11" t="s">
        <v>175</v>
      </c>
      <c r="B79" s="12">
        <v>1438906</v>
      </c>
      <c r="C79" s="12">
        <v>114350</v>
      </c>
      <c r="D79" s="12" t="s">
        <v>3405</v>
      </c>
      <c r="E79" s="13">
        <v>43475</v>
      </c>
      <c r="F79" s="14">
        <f t="shared" si="1"/>
        <v>1044648.4727722772</v>
      </c>
    </row>
    <row r="80" spans="1:6">
      <c r="A80" s="7" t="s">
        <v>177</v>
      </c>
      <c r="B80" s="8">
        <v>818778</v>
      </c>
      <c r="C80" s="8">
        <v>44227</v>
      </c>
      <c r="D80" s="8" t="s">
        <v>3404</v>
      </c>
      <c r="E80" s="9">
        <v>45352</v>
      </c>
      <c r="F80" s="10">
        <f t="shared" si="1"/>
        <v>746435.40070921986</v>
      </c>
    </row>
    <row r="81" spans="1:6">
      <c r="A81" s="11" t="s">
        <v>178</v>
      </c>
      <c r="B81" s="12">
        <v>754902</v>
      </c>
      <c r="C81" s="12">
        <v>62316</v>
      </c>
      <c r="D81" s="12" t="s">
        <v>3404</v>
      </c>
      <c r="E81" s="13">
        <v>45004</v>
      </c>
      <c r="F81" s="14">
        <f t="shared" si="1"/>
        <v>746435.40070921986</v>
      </c>
    </row>
    <row r="82" spans="1:6">
      <c r="A82" s="7" t="s">
        <v>180</v>
      </c>
      <c r="B82" s="8">
        <v>542060</v>
      </c>
      <c r="C82" s="8">
        <v>35973</v>
      </c>
      <c r="D82" s="8" t="s">
        <v>3402</v>
      </c>
      <c r="E82" s="9">
        <v>44337</v>
      </c>
      <c r="F82" s="10">
        <f t="shared" si="1"/>
        <v>499723.03723404254</v>
      </c>
    </row>
    <row r="83" spans="1:6">
      <c r="A83" s="11" t="s">
        <v>182</v>
      </c>
      <c r="B83" s="12">
        <v>1159199</v>
      </c>
      <c r="C83" s="12">
        <v>109962</v>
      </c>
      <c r="D83" s="12" t="s">
        <v>3403</v>
      </c>
      <c r="E83" s="13">
        <v>44460</v>
      </c>
      <c r="F83" s="14">
        <f t="shared" si="1"/>
        <v>1044648.4727722772</v>
      </c>
    </row>
    <row r="84" spans="1:6">
      <c r="A84" s="7" t="s">
        <v>183</v>
      </c>
      <c r="B84" s="8">
        <v>942607</v>
      </c>
      <c r="C84" s="8">
        <v>93520</v>
      </c>
      <c r="D84" s="8" t="s">
        <v>3403</v>
      </c>
      <c r="E84" s="9">
        <v>43557</v>
      </c>
      <c r="F84" s="10">
        <f t="shared" si="1"/>
        <v>1044648.4727722772</v>
      </c>
    </row>
    <row r="85" spans="1:6">
      <c r="A85" s="11" t="s">
        <v>184</v>
      </c>
      <c r="B85" s="12">
        <v>1013036</v>
      </c>
      <c r="C85" s="12">
        <v>120630</v>
      </c>
      <c r="D85" s="12" t="s">
        <v>3403</v>
      </c>
      <c r="E85" s="13">
        <v>45877</v>
      </c>
      <c r="F85" s="14">
        <f t="shared" si="1"/>
        <v>1044648.4727722772</v>
      </c>
    </row>
    <row r="86" spans="1:6">
      <c r="A86" s="7" t="s">
        <v>186</v>
      </c>
      <c r="B86" s="8">
        <v>460039</v>
      </c>
      <c r="C86" s="8">
        <v>55771</v>
      </c>
      <c r="D86" s="8" t="s">
        <v>3402</v>
      </c>
      <c r="E86" s="9">
        <v>45343</v>
      </c>
      <c r="F86" s="10">
        <f t="shared" si="1"/>
        <v>499723.03723404254</v>
      </c>
    </row>
    <row r="87" spans="1:6">
      <c r="A87" s="11" t="s">
        <v>187</v>
      </c>
      <c r="B87" s="12">
        <v>559381</v>
      </c>
      <c r="C87" s="12">
        <v>57955</v>
      </c>
      <c r="D87" s="12" t="s">
        <v>3402</v>
      </c>
      <c r="E87" s="13">
        <v>44244</v>
      </c>
      <c r="F87" s="14">
        <f t="shared" si="1"/>
        <v>499723.03723404254</v>
      </c>
    </row>
    <row r="88" spans="1:6">
      <c r="A88" s="7" t="s">
        <v>188</v>
      </c>
      <c r="B88" s="8">
        <v>501135</v>
      </c>
      <c r="C88" s="8">
        <v>66187</v>
      </c>
      <c r="D88" s="8" t="s">
        <v>3402</v>
      </c>
      <c r="E88" s="9">
        <v>45630</v>
      </c>
      <c r="F88" s="10">
        <f t="shared" si="1"/>
        <v>499723.03723404254</v>
      </c>
    </row>
    <row r="89" spans="1:6">
      <c r="A89" s="11" t="s">
        <v>189</v>
      </c>
      <c r="B89" s="12">
        <v>687232</v>
      </c>
      <c r="C89" s="12">
        <v>45077</v>
      </c>
      <c r="D89" s="12" t="s">
        <v>3404</v>
      </c>
      <c r="E89" s="13">
        <v>45607</v>
      </c>
      <c r="F89" s="14">
        <f t="shared" si="1"/>
        <v>746435.40070921986</v>
      </c>
    </row>
    <row r="90" spans="1:6">
      <c r="A90" s="7" t="s">
        <v>190</v>
      </c>
      <c r="B90" s="8">
        <v>836164</v>
      </c>
      <c r="C90" s="8">
        <v>73420</v>
      </c>
      <c r="D90" s="8" t="s">
        <v>3404</v>
      </c>
      <c r="E90" s="9">
        <v>44827</v>
      </c>
      <c r="F90" s="10">
        <f t="shared" si="1"/>
        <v>746435.40070921986</v>
      </c>
    </row>
    <row r="91" spans="1:6">
      <c r="A91" s="11" t="s">
        <v>191</v>
      </c>
      <c r="B91" s="12">
        <v>1192007</v>
      </c>
      <c r="C91" s="12">
        <v>98331</v>
      </c>
      <c r="D91" s="12" t="s">
        <v>3403</v>
      </c>
      <c r="E91" s="13">
        <v>43439</v>
      </c>
      <c r="F91" s="14">
        <f t="shared" si="1"/>
        <v>1044648.4727722772</v>
      </c>
    </row>
    <row r="92" spans="1:6">
      <c r="A92" s="7" t="s">
        <v>193</v>
      </c>
      <c r="B92" s="8">
        <v>1397305</v>
      </c>
      <c r="C92" s="8">
        <v>163417</v>
      </c>
      <c r="D92" s="8" t="s">
        <v>3405</v>
      </c>
      <c r="E92" s="9">
        <v>45034</v>
      </c>
      <c r="F92" s="10">
        <f t="shared" si="1"/>
        <v>1044648.4727722772</v>
      </c>
    </row>
    <row r="93" spans="1:6">
      <c r="A93" s="11" t="s">
        <v>195</v>
      </c>
      <c r="B93" s="12">
        <v>944577</v>
      </c>
      <c r="C93" s="12">
        <v>103611</v>
      </c>
      <c r="D93" s="12" t="s">
        <v>3403</v>
      </c>
      <c r="E93" s="13">
        <v>45000</v>
      </c>
      <c r="F93" s="14">
        <f t="shared" si="1"/>
        <v>1044648.4727722772</v>
      </c>
    </row>
    <row r="94" spans="1:6">
      <c r="A94" s="7" t="s">
        <v>196</v>
      </c>
      <c r="B94" s="8">
        <v>406377</v>
      </c>
      <c r="C94" s="8">
        <v>20501</v>
      </c>
      <c r="D94" s="8" t="s">
        <v>3402</v>
      </c>
      <c r="E94" s="9">
        <v>46080</v>
      </c>
      <c r="F94" s="10">
        <f t="shared" si="1"/>
        <v>499723.03723404254</v>
      </c>
    </row>
    <row r="95" spans="1:6">
      <c r="A95" s="11" t="s">
        <v>197</v>
      </c>
      <c r="B95" s="12">
        <v>587972</v>
      </c>
      <c r="C95" s="12">
        <v>45092</v>
      </c>
      <c r="D95" s="12" t="s">
        <v>3402</v>
      </c>
      <c r="E95" s="13">
        <v>45464</v>
      </c>
      <c r="F95" s="14">
        <f t="shared" si="1"/>
        <v>499723.03723404254</v>
      </c>
    </row>
    <row r="96" spans="1:6">
      <c r="A96" s="7" t="s">
        <v>199</v>
      </c>
      <c r="B96" s="8">
        <v>1699749</v>
      </c>
      <c r="C96" s="8">
        <v>208258</v>
      </c>
      <c r="D96" s="8" t="s">
        <v>3406</v>
      </c>
      <c r="E96" s="9">
        <v>45809</v>
      </c>
      <c r="F96" s="10">
        <f t="shared" si="1"/>
        <v>1044648.4727722772</v>
      </c>
    </row>
    <row r="97" spans="1:6">
      <c r="A97" s="11" t="s">
        <v>200</v>
      </c>
      <c r="B97" s="12">
        <v>900605</v>
      </c>
      <c r="C97" s="12">
        <v>118359</v>
      </c>
      <c r="D97" s="12" t="s">
        <v>3403</v>
      </c>
      <c r="E97" s="13">
        <v>45664</v>
      </c>
      <c r="F97" s="14">
        <f t="shared" si="1"/>
        <v>1044648.4727722772</v>
      </c>
    </row>
    <row r="98" spans="1:6">
      <c r="A98" s="7" t="s">
        <v>202</v>
      </c>
      <c r="B98" s="8">
        <v>418441</v>
      </c>
      <c r="C98" s="8">
        <v>44064</v>
      </c>
      <c r="D98" s="8" t="s">
        <v>3402</v>
      </c>
      <c r="E98" s="9">
        <v>44243</v>
      </c>
      <c r="F98" s="10">
        <f t="shared" si="1"/>
        <v>499723.03723404254</v>
      </c>
    </row>
    <row r="99" spans="1:6">
      <c r="A99" s="11" t="s">
        <v>204</v>
      </c>
      <c r="B99" s="12">
        <v>1036378</v>
      </c>
      <c r="C99" s="12">
        <v>132509</v>
      </c>
      <c r="D99" s="12" t="s">
        <v>3403</v>
      </c>
      <c r="E99" s="13">
        <v>45192</v>
      </c>
      <c r="F99" s="14">
        <f t="shared" si="1"/>
        <v>1044648.4727722772</v>
      </c>
    </row>
    <row r="100" spans="1:6">
      <c r="A100" s="7" t="s">
        <v>206</v>
      </c>
      <c r="B100" s="8">
        <v>498564</v>
      </c>
      <c r="C100" s="8">
        <v>57975</v>
      </c>
      <c r="D100" s="8" t="s">
        <v>3402</v>
      </c>
      <c r="E100" s="9">
        <v>43243</v>
      </c>
      <c r="F100" s="10">
        <f t="shared" si="1"/>
        <v>499723.03723404254</v>
      </c>
    </row>
    <row r="101" spans="1:6">
      <c r="A101" s="11" t="s">
        <v>208</v>
      </c>
      <c r="B101" s="12">
        <v>420946</v>
      </c>
      <c r="C101" s="12">
        <v>29228</v>
      </c>
      <c r="D101" s="12" t="s">
        <v>3402</v>
      </c>
      <c r="E101" s="13">
        <v>46234</v>
      </c>
      <c r="F101" s="14">
        <f t="shared" si="1"/>
        <v>499723.03723404254</v>
      </c>
    </row>
    <row r="102" spans="1:6">
      <c r="A102" s="7" t="s">
        <v>209</v>
      </c>
      <c r="B102" s="8">
        <v>951164</v>
      </c>
      <c r="C102" s="8">
        <v>127959</v>
      </c>
      <c r="D102" s="8" t="s">
        <v>3403</v>
      </c>
      <c r="E102" s="9">
        <v>44457</v>
      </c>
      <c r="F102" s="10">
        <f t="shared" si="1"/>
        <v>1044648.4727722772</v>
      </c>
    </row>
    <row r="103" spans="1:6">
      <c r="A103" s="11" t="s">
        <v>211</v>
      </c>
      <c r="B103" s="12">
        <v>543292</v>
      </c>
      <c r="C103" s="12">
        <v>42365</v>
      </c>
      <c r="D103" s="12" t="s">
        <v>3402</v>
      </c>
      <c r="E103" s="13">
        <v>44889</v>
      </c>
      <c r="F103" s="14">
        <f t="shared" si="1"/>
        <v>499723.03723404254</v>
      </c>
    </row>
    <row r="104" spans="1:6">
      <c r="A104" s="7" t="s">
        <v>212</v>
      </c>
      <c r="B104" s="8">
        <v>438301</v>
      </c>
      <c r="C104" s="8">
        <v>38595</v>
      </c>
      <c r="D104" s="8" t="s">
        <v>3402</v>
      </c>
      <c r="E104" s="9">
        <v>44395</v>
      </c>
      <c r="F104" s="10">
        <f t="shared" si="1"/>
        <v>499723.03723404254</v>
      </c>
    </row>
    <row r="105" spans="1:6">
      <c r="A105" s="11" t="s">
        <v>213</v>
      </c>
      <c r="B105" s="12">
        <v>687720</v>
      </c>
      <c r="C105" s="12">
        <v>73954</v>
      </c>
      <c r="D105" s="12" t="s">
        <v>3404</v>
      </c>
      <c r="E105" s="13">
        <v>45440</v>
      </c>
      <c r="F105" s="14">
        <f t="shared" si="1"/>
        <v>746435.40070921986</v>
      </c>
    </row>
    <row r="106" spans="1:6">
      <c r="A106" s="7" t="s">
        <v>214</v>
      </c>
      <c r="B106" s="8">
        <v>1144703</v>
      </c>
      <c r="C106" s="8">
        <v>134911</v>
      </c>
      <c r="D106" s="8" t="s">
        <v>3403</v>
      </c>
      <c r="E106" s="9">
        <v>45815</v>
      </c>
      <c r="F106" s="10">
        <f t="shared" si="1"/>
        <v>1044648.4727722772</v>
      </c>
    </row>
    <row r="107" spans="1:6">
      <c r="A107" s="11" t="s">
        <v>216</v>
      </c>
      <c r="B107" s="12">
        <v>1215880</v>
      </c>
      <c r="C107" s="12">
        <v>77013</v>
      </c>
      <c r="D107" s="12" t="s">
        <v>3405</v>
      </c>
      <c r="E107" s="13">
        <v>45906</v>
      </c>
      <c r="F107" s="14">
        <f t="shared" si="1"/>
        <v>1044648.4727722772</v>
      </c>
    </row>
    <row r="108" spans="1:6">
      <c r="A108" s="7" t="s">
        <v>217</v>
      </c>
      <c r="B108" s="8">
        <v>908798</v>
      </c>
      <c r="C108" s="8">
        <v>80407</v>
      </c>
      <c r="D108" s="8" t="s">
        <v>3403</v>
      </c>
      <c r="E108" s="9">
        <v>45589</v>
      </c>
      <c r="F108" s="10">
        <f t="shared" si="1"/>
        <v>1044648.4727722772</v>
      </c>
    </row>
    <row r="109" spans="1:6">
      <c r="A109" s="11" t="s">
        <v>219</v>
      </c>
      <c r="B109" s="12">
        <v>598220</v>
      </c>
      <c r="C109" s="12">
        <v>85022</v>
      </c>
      <c r="D109" s="12" t="s">
        <v>3402</v>
      </c>
      <c r="E109" s="13">
        <v>44600</v>
      </c>
      <c r="F109" s="14">
        <f t="shared" si="1"/>
        <v>499723.03723404254</v>
      </c>
    </row>
    <row r="110" spans="1:6">
      <c r="A110" s="7" t="s">
        <v>221</v>
      </c>
      <c r="B110" s="8">
        <v>1057268</v>
      </c>
      <c r="C110" s="8">
        <v>119680</v>
      </c>
      <c r="D110" s="8" t="s">
        <v>3403</v>
      </c>
      <c r="E110" s="9">
        <v>44483</v>
      </c>
      <c r="F110" s="10">
        <f t="shared" si="1"/>
        <v>1044648.4727722772</v>
      </c>
    </row>
    <row r="111" spans="1:6">
      <c r="A111" s="11" t="s">
        <v>222</v>
      </c>
      <c r="B111" s="12">
        <v>618672</v>
      </c>
      <c r="C111" s="12">
        <v>53535</v>
      </c>
      <c r="D111" s="12" t="s">
        <v>3404</v>
      </c>
      <c r="E111" s="13">
        <v>45066</v>
      </c>
      <c r="F111" s="14">
        <f t="shared" si="1"/>
        <v>746435.40070921986</v>
      </c>
    </row>
    <row r="112" spans="1:6">
      <c r="A112" s="7" t="s">
        <v>224</v>
      </c>
      <c r="B112" s="8">
        <v>2066863</v>
      </c>
      <c r="C112" s="8">
        <v>112924</v>
      </c>
      <c r="D112" s="8" t="s">
        <v>3406</v>
      </c>
      <c r="E112" s="9">
        <v>45016</v>
      </c>
      <c r="F112" s="10">
        <f t="shared" si="1"/>
        <v>1044648.4727722772</v>
      </c>
    </row>
    <row r="113" spans="1:6">
      <c r="A113" s="11" t="s">
        <v>225</v>
      </c>
      <c r="B113" s="12">
        <v>815126</v>
      </c>
      <c r="C113" s="12">
        <v>95794</v>
      </c>
      <c r="D113" s="12" t="s">
        <v>3404</v>
      </c>
      <c r="E113" s="13">
        <v>43668</v>
      </c>
      <c r="F113" s="14">
        <f t="shared" si="1"/>
        <v>746435.40070921986</v>
      </c>
    </row>
    <row r="114" spans="1:6">
      <c r="A114" s="7" t="s">
        <v>226</v>
      </c>
      <c r="B114" s="8">
        <v>570381</v>
      </c>
      <c r="C114" s="8">
        <v>47240</v>
      </c>
      <c r="D114" s="8" t="s">
        <v>3402</v>
      </c>
      <c r="E114" s="9">
        <v>45061</v>
      </c>
      <c r="F114" s="10">
        <f t="shared" si="1"/>
        <v>499723.03723404254</v>
      </c>
    </row>
    <row r="115" spans="1:6">
      <c r="A115" s="11" t="s">
        <v>228</v>
      </c>
      <c r="B115" s="12">
        <v>546778</v>
      </c>
      <c r="C115" s="12">
        <v>62258</v>
      </c>
      <c r="D115" s="12" t="s">
        <v>3402</v>
      </c>
      <c r="E115" s="13">
        <v>46032</v>
      </c>
      <c r="F115" s="14">
        <f t="shared" si="1"/>
        <v>499723.03723404254</v>
      </c>
    </row>
    <row r="116" spans="1:6">
      <c r="A116" s="7" t="s">
        <v>230</v>
      </c>
      <c r="B116" s="8">
        <v>717275</v>
      </c>
      <c r="C116" s="8">
        <v>101323</v>
      </c>
      <c r="D116" s="8" t="s">
        <v>3404</v>
      </c>
      <c r="E116" s="9">
        <v>45390</v>
      </c>
      <c r="F116" s="10">
        <f t="shared" si="1"/>
        <v>746435.40070921986</v>
      </c>
    </row>
    <row r="117" spans="1:6">
      <c r="A117" s="11" t="s">
        <v>232</v>
      </c>
      <c r="B117" s="12">
        <v>1189137</v>
      </c>
      <c r="C117" s="12">
        <v>171469</v>
      </c>
      <c r="D117" s="12" t="s">
        <v>3403</v>
      </c>
      <c r="E117" s="13">
        <v>44245</v>
      </c>
      <c r="F117" s="14">
        <f t="shared" si="1"/>
        <v>1044648.4727722772</v>
      </c>
    </row>
    <row r="118" spans="1:6">
      <c r="A118" s="7" t="s">
        <v>234</v>
      </c>
      <c r="B118" s="8">
        <v>986760</v>
      </c>
      <c r="C118" s="8">
        <v>57891</v>
      </c>
      <c r="D118" s="8" t="s">
        <v>3403</v>
      </c>
      <c r="E118" s="9">
        <v>43425</v>
      </c>
      <c r="F118" s="10">
        <f t="shared" si="1"/>
        <v>1044648.4727722772</v>
      </c>
    </row>
    <row r="119" spans="1:6">
      <c r="A119" s="11" t="s">
        <v>235</v>
      </c>
      <c r="B119" s="12">
        <v>820587</v>
      </c>
      <c r="C119" s="12">
        <v>50510</v>
      </c>
      <c r="D119" s="12" t="s">
        <v>3404</v>
      </c>
      <c r="E119" s="13">
        <v>44497</v>
      </c>
      <c r="F119" s="14">
        <f t="shared" si="1"/>
        <v>746435.40070921986</v>
      </c>
    </row>
    <row r="120" spans="1:6">
      <c r="A120" s="7" t="s">
        <v>236</v>
      </c>
      <c r="B120" s="8">
        <v>1084954</v>
      </c>
      <c r="C120" s="8">
        <v>101054</v>
      </c>
      <c r="D120" s="8" t="s">
        <v>3403</v>
      </c>
      <c r="E120" s="9">
        <v>44945</v>
      </c>
      <c r="F120" s="10">
        <f t="shared" si="1"/>
        <v>1044648.4727722772</v>
      </c>
    </row>
    <row r="121" spans="1:6">
      <c r="A121" s="11" t="s">
        <v>237</v>
      </c>
      <c r="B121" s="12">
        <v>902899</v>
      </c>
      <c r="C121" s="12">
        <v>76688</v>
      </c>
      <c r="D121" s="12" t="s">
        <v>3403</v>
      </c>
      <c r="E121" s="13">
        <v>44821</v>
      </c>
      <c r="F121" s="14">
        <f t="shared" si="1"/>
        <v>1044648.4727722772</v>
      </c>
    </row>
    <row r="122" spans="1:6">
      <c r="A122" s="7" t="s">
        <v>238</v>
      </c>
      <c r="B122" s="8">
        <v>775564</v>
      </c>
      <c r="C122" s="8">
        <v>47678</v>
      </c>
      <c r="D122" s="8" t="s">
        <v>3404</v>
      </c>
      <c r="E122" s="9">
        <v>43824</v>
      </c>
      <c r="F122" s="10">
        <f t="shared" si="1"/>
        <v>746435.40070921986</v>
      </c>
    </row>
    <row r="123" spans="1:6">
      <c r="A123" s="11" t="s">
        <v>240</v>
      </c>
      <c r="B123" s="12">
        <v>493493</v>
      </c>
      <c r="C123" s="12">
        <v>61446</v>
      </c>
      <c r="D123" s="12" t="s">
        <v>3402</v>
      </c>
      <c r="E123" s="13">
        <v>44146</v>
      </c>
      <c r="F123" s="14">
        <f t="shared" si="1"/>
        <v>499723.03723404254</v>
      </c>
    </row>
    <row r="124" spans="1:6">
      <c r="A124" s="7" t="s">
        <v>241</v>
      </c>
      <c r="B124" s="8">
        <v>1158096</v>
      </c>
      <c r="C124" s="8">
        <v>137225</v>
      </c>
      <c r="D124" s="8" t="s">
        <v>3403</v>
      </c>
      <c r="E124" s="9">
        <v>44681</v>
      </c>
      <c r="F124" s="10">
        <f t="shared" si="1"/>
        <v>1044648.4727722772</v>
      </c>
    </row>
    <row r="125" spans="1:6">
      <c r="A125" s="11" t="s">
        <v>242</v>
      </c>
      <c r="B125" s="12">
        <v>750857</v>
      </c>
      <c r="C125" s="12">
        <v>57205</v>
      </c>
      <c r="D125" s="12" t="s">
        <v>3404</v>
      </c>
      <c r="E125" s="13">
        <v>44380</v>
      </c>
      <c r="F125" s="14">
        <f t="shared" si="1"/>
        <v>746435.40070921986</v>
      </c>
    </row>
    <row r="126" spans="1:6">
      <c r="A126" s="7" t="s">
        <v>243</v>
      </c>
      <c r="B126" s="8">
        <v>1157571</v>
      </c>
      <c r="C126" s="8">
        <v>96136</v>
      </c>
      <c r="D126" s="8" t="s">
        <v>3403</v>
      </c>
      <c r="E126" s="9">
        <v>43916</v>
      </c>
      <c r="F126" s="10">
        <f t="shared" si="1"/>
        <v>1044648.4727722772</v>
      </c>
    </row>
    <row r="127" spans="1:6">
      <c r="A127" s="11" t="s">
        <v>245</v>
      </c>
      <c r="B127" s="12">
        <v>993496</v>
      </c>
      <c r="C127" s="12">
        <v>49925</v>
      </c>
      <c r="D127" s="12" t="s">
        <v>3403</v>
      </c>
      <c r="E127" s="13">
        <v>45309</v>
      </c>
      <c r="F127" s="14">
        <f t="shared" si="1"/>
        <v>1044648.4727722772</v>
      </c>
    </row>
    <row r="128" spans="1:6">
      <c r="A128" s="7" t="s">
        <v>246</v>
      </c>
      <c r="B128" s="8">
        <v>715526</v>
      </c>
      <c r="C128" s="8">
        <v>81015</v>
      </c>
      <c r="D128" s="8" t="s">
        <v>3404</v>
      </c>
      <c r="E128" s="9">
        <v>45278</v>
      </c>
      <c r="F128" s="10">
        <f t="shared" si="1"/>
        <v>746435.40070921986</v>
      </c>
    </row>
    <row r="129" spans="1:6">
      <c r="A129" s="11" t="s">
        <v>248</v>
      </c>
      <c r="B129" s="12">
        <v>550291</v>
      </c>
      <c r="C129" s="12">
        <v>61474</v>
      </c>
      <c r="D129" s="12" t="s">
        <v>3402</v>
      </c>
      <c r="E129" s="13">
        <v>45398</v>
      </c>
      <c r="F129" s="14">
        <f t="shared" si="1"/>
        <v>499723.03723404254</v>
      </c>
    </row>
    <row r="130" spans="1:6">
      <c r="A130" s="7" t="s">
        <v>250</v>
      </c>
      <c r="B130" s="8">
        <v>610769</v>
      </c>
      <c r="C130" s="8">
        <v>88148</v>
      </c>
      <c r="D130" s="8" t="s">
        <v>3404</v>
      </c>
      <c r="E130" s="9">
        <v>44938</v>
      </c>
      <c r="F130" s="10">
        <f t="shared" ref="F130:F193" si="2">IF(D130="L1",$L$3,IF(D130="L2",$L$4,$L$5))</f>
        <v>746435.40070921986</v>
      </c>
    </row>
    <row r="131" spans="1:6">
      <c r="A131" s="11" t="s">
        <v>251</v>
      </c>
      <c r="B131" s="12">
        <v>405077</v>
      </c>
      <c r="C131" s="12">
        <v>40017</v>
      </c>
      <c r="D131" s="12" t="s">
        <v>3402</v>
      </c>
      <c r="E131" s="13">
        <v>44847</v>
      </c>
      <c r="F131" s="14">
        <f t="shared" si="2"/>
        <v>499723.03723404254</v>
      </c>
    </row>
    <row r="132" spans="1:6">
      <c r="A132" s="7" t="s">
        <v>252</v>
      </c>
      <c r="B132" s="8">
        <v>958611</v>
      </c>
      <c r="C132" s="8">
        <v>62378</v>
      </c>
      <c r="D132" s="8" t="s">
        <v>3403</v>
      </c>
      <c r="E132" s="9">
        <v>43843</v>
      </c>
      <c r="F132" s="10">
        <f t="shared" si="2"/>
        <v>1044648.4727722772</v>
      </c>
    </row>
    <row r="133" spans="1:6">
      <c r="A133" s="11" t="s">
        <v>253</v>
      </c>
      <c r="B133" s="12">
        <v>467200</v>
      </c>
      <c r="C133" s="12">
        <v>34368</v>
      </c>
      <c r="D133" s="12" t="s">
        <v>3402</v>
      </c>
      <c r="E133" s="13">
        <v>43374</v>
      </c>
      <c r="F133" s="14">
        <f t="shared" si="2"/>
        <v>499723.03723404254</v>
      </c>
    </row>
    <row r="134" spans="1:6">
      <c r="A134" s="7" t="s">
        <v>254</v>
      </c>
      <c r="B134" s="8">
        <v>1218406</v>
      </c>
      <c r="C134" s="8">
        <v>170265</v>
      </c>
      <c r="D134" s="8" t="s">
        <v>3405</v>
      </c>
      <c r="E134" s="9">
        <v>44986</v>
      </c>
      <c r="F134" s="10">
        <f t="shared" si="2"/>
        <v>1044648.4727722772</v>
      </c>
    </row>
    <row r="135" spans="1:6">
      <c r="A135" s="11" t="s">
        <v>256</v>
      </c>
      <c r="B135" s="12">
        <v>409379</v>
      </c>
      <c r="C135" s="12">
        <v>34090</v>
      </c>
      <c r="D135" s="12" t="s">
        <v>3402</v>
      </c>
      <c r="E135" s="13">
        <v>44659</v>
      </c>
      <c r="F135" s="14">
        <f t="shared" si="2"/>
        <v>499723.03723404254</v>
      </c>
    </row>
    <row r="136" spans="1:6">
      <c r="A136" s="7" t="s">
        <v>257</v>
      </c>
      <c r="B136" s="8">
        <v>752310</v>
      </c>
      <c r="C136" s="8">
        <v>54620</v>
      </c>
      <c r="D136" s="8" t="s">
        <v>3404</v>
      </c>
      <c r="E136" s="9">
        <v>43752</v>
      </c>
      <c r="F136" s="10">
        <f t="shared" si="2"/>
        <v>746435.40070921986</v>
      </c>
    </row>
    <row r="137" spans="1:6">
      <c r="A137" s="11" t="s">
        <v>259</v>
      </c>
      <c r="B137" s="12">
        <v>485211</v>
      </c>
      <c r="C137" s="12">
        <v>60202</v>
      </c>
      <c r="D137" s="12" t="s">
        <v>3402</v>
      </c>
      <c r="E137" s="13">
        <v>44786</v>
      </c>
      <c r="F137" s="14">
        <f t="shared" si="2"/>
        <v>499723.03723404254</v>
      </c>
    </row>
    <row r="138" spans="1:6">
      <c r="A138" s="7" t="s">
        <v>260</v>
      </c>
      <c r="B138" s="8">
        <v>1377367</v>
      </c>
      <c r="C138" s="8">
        <v>146258</v>
      </c>
      <c r="D138" s="8" t="s">
        <v>3405</v>
      </c>
      <c r="E138" s="9">
        <v>45664</v>
      </c>
      <c r="F138" s="10">
        <f t="shared" si="2"/>
        <v>1044648.4727722772</v>
      </c>
    </row>
    <row r="139" spans="1:6">
      <c r="A139" s="11" t="s">
        <v>262</v>
      </c>
      <c r="B139" s="12">
        <v>921144</v>
      </c>
      <c r="C139" s="12">
        <v>61443</v>
      </c>
      <c r="D139" s="12" t="s">
        <v>3403</v>
      </c>
      <c r="E139" s="13">
        <v>43930</v>
      </c>
      <c r="F139" s="14">
        <f t="shared" si="2"/>
        <v>1044648.4727722772</v>
      </c>
    </row>
    <row r="140" spans="1:6">
      <c r="A140" s="7" t="s">
        <v>264</v>
      </c>
      <c r="B140" s="8">
        <v>1193220</v>
      </c>
      <c r="C140" s="8">
        <v>118123</v>
      </c>
      <c r="D140" s="8" t="s">
        <v>3403</v>
      </c>
      <c r="E140" s="9">
        <v>44110</v>
      </c>
      <c r="F140" s="10">
        <f t="shared" si="2"/>
        <v>1044648.4727722772</v>
      </c>
    </row>
    <row r="141" spans="1:6">
      <c r="A141" s="11" t="s">
        <v>266</v>
      </c>
      <c r="B141" s="12">
        <v>651293</v>
      </c>
      <c r="C141" s="12">
        <v>72546</v>
      </c>
      <c r="D141" s="12" t="s">
        <v>3404</v>
      </c>
      <c r="E141" s="13">
        <v>44015</v>
      </c>
      <c r="F141" s="14">
        <f t="shared" si="2"/>
        <v>746435.40070921986</v>
      </c>
    </row>
    <row r="142" spans="1:6">
      <c r="A142" s="7" t="s">
        <v>267</v>
      </c>
      <c r="B142" s="8">
        <v>665501</v>
      </c>
      <c r="C142" s="8">
        <v>41967</v>
      </c>
      <c r="D142" s="8" t="s">
        <v>3404</v>
      </c>
      <c r="E142" s="9">
        <v>44646</v>
      </c>
      <c r="F142" s="10">
        <f t="shared" si="2"/>
        <v>746435.40070921986</v>
      </c>
    </row>
    <row r="143" spans="1:6">
      <c r="A143" s="11" t="s">
        <v>268</v>
      </c>
      <c r="B143" s="12">
        <v>622701</v>
      </c>
      <c r="C143" s="12">
        <v>85484</v>
      </c>
      <c r="D143" s="12" t="s">
        <v>3404</v>
      </c>
      <c r="E143" s="13">
        <v>43493</v>
      </c>
      <c r="F143" s="14">
        <f t="shared" si="2"/>
        <v>746435.40070921986</v>
      </c>
    </row>
    <row r="144" spans="1:6">
      <c r="A144" s="7" t="s">
        <v>269</v>
      </c>
      <c r="B144" s="8">
        <v>588253</v>
      </c>
      <c r="C144" s="8">
        <v>50663</v>
      </c>
      <c r="D144" s="8" t="s">
        <v>3402</v>
      </c>
      <c r="E144" s="9">
        <v>44766</v>
      </c>
      <c r="F144" s="10">
        <f t="shared" si="2"/>
        <v>499723.03723404254</v>
      </c>
    </row>
    <row r="145" spans="1:6">
      <c r="A145" s="11" t="s">
        <v>270</v>
      </c>
      <c r="B145" s="12">
        <v>1335395</v>
      </c>
      <c r="C145" s="12">
        <v>130489</v>
      </c>
      <c r="D145" s="12" t="s">
        <v>3405</v>
      </c>
      <c r="E145" s="13">
        <v>44572</v>
      </c>
      <c r="F145" s="14">
        <f t="shared" si="2"/>
        <v>1044648.4727722772</v>
      </c>
    </row>
    <row r="146" spans="1:6">
      <c r="A146" s="7" t="s">
        <v>271</v>
      </c>
      <c r="B146" s="8">
        <v>1145973</v>
      </c>
      <c r="C146" s="8">
        <v>62917</v>
      </c>
      <c r="D146" s="8" t="s">
        <v>3403</v>
      </c>
      <c r="E146" s="9">
        <v>43733</v>
      </c>
      <c r="F146" s="10">
        <f t="shared" si="2"/>
        <v>1044648.4727722772</v>
      </c>
    </row>
    <row r="147" spans="1:6">
      <c r="A147" s="11" t="s">
        <v>273</v>
      </c>
      <c r="B147" s="12">
        <v>1050676</v>
      </c>
      <c r="C147" s="12">
        <v>106005</v>
      </c>
      <c r="D147" s="12" t="s">
        <v>3403</v>
      </c>
      <c r="E147" s="13">
        <v>45519</v>
      </c>
      <c r="F147" s="14">
        <f t="shared" si="2"/>
        <v>1044648.4727722772</v>
      </c>
    </row>
    <row r="148" spans="1:6">
      <c r="A148" s="7" t="s">
        <v>274</v>
      </c>
      <c r="B148" s="8">
        <v>867296</v>
      </c>
      <c r="C148" s="8">
        <v>119488</v>
      </c>
      <c r="D148" s="8" t="s">
        <v>3404</v>
      </c>
      <c r="E148" s="9">
        <v>45888</v>
      </c>
      <c r="F148" s="10">
        <f t="shared" si="2"/>
        <v>746435.40070921986</v>
      </c>
    </row>
    <row r="149" spans="1:6">
      <c r="A149" s="11" t="s">
        <v>276</v>
      </c>
      <c r="B149" s="12">
        <v>833988</v>
      </c>
      <c r="C149" s="12">
        <v>80486</v>
      </c>
      <c r="D149" s="12" t="s">
        <v>3404</v>
      </c>
      <c r="E149" s="13">
        <v>44765</v>
      </c>
      <c r="F149" s="14">
        <f t="shared" si="2"/>
        <v>746435.40070921986</v>
      </c>
    </row>
    <row r="150" spans="1:6">
      <c r="A150" s="7" t="s">
        <v>277</v>
      </c>
      <c r="B150" s="8">
        <v>578942</v>
      </c>
      <c r="C150" s="8">
        <v>37331</v>
      </c>
      <c r="D150" s="8" t="s">
        <v>3402</v>
      </c>
      <c r="E150" s="9">
        <v>44635</v>
      </c>
      <c r="F150" s="10">
        <f t="shared" si="2"/>
        <v>499723.03723404254</v>
      </c>
    </row>
    <row r="151" spans="1:6">
      <c r="A151" s="11" t="s">
        <v>278</v>
      </c>
      <c r="B151" s="12">
        <v>723600</v>
      </c>
      <c r="C151" s="12">
        <v>107589</v>
      </c>
      <c r="D151" s="12" t="s">
        <v>3404</v>
      </c>
      <c r="E151" s="13">
        <v>43465</v>
      </c>
      <c r="F151" s="14">
        <f t="shared" si="2"/>
        <v>746435.40070921986</v>
      </c>
    </row>
    <row r="152" spans="1:6">
      <c r="A152" s="7" t="s">
        <v>279</v>
      </c>
      <c r="B152" s="8">
        <v>477967</v>
      </c>
      <c r="C152" s="8">
        <v>50792</v>
      </c>
      <c r="D152" s="8" t="s">
        <v>3402</v>
      </c>
      <c r="E152" s="9">
        <v>44731</v>
      </c>
      <c r="F152" s="10">
        <f t="shared" si="2"/>
        <v>499723.03723404254</v>
      </c>
    </row>
    <row r="153" spans="1:6">
      <c r="A153" s="11" t="s">
        <v>280</v>
      </c>
      <c r="B153" s="12">
        <v>502834</v>
      </c>
      <c r="C153" s="12">
        <v>51817</v>
      </c>
      <c r="D153" s="12" t="s">
        <v>3402</v>
      </c>
      <c r="E153" s="13">
        <v>43947</v>
      </c>
      <c r="F153" s="14">
        <f t="shared" si="2"/>
        <v>499723.03723404254</v>
      </c>
    </row>
    <row r="154" spans="1:6">
      <c r="A154" s="7" t="s">
        <v>281</v>
      </c>
      <c r="B154" s="8">
        <v>498083</v>
      </c>
      <c r="C154" s="8">
        <v>66466</v>
      </c>
      <c r="D154" s="8" t="s">
        <v>3402</v>
      </c>
      <c r="E154" s="9">
        <v>44434</v>
      </c>
      <c r="F154" s="10">
        <f t="shared" si="2"/>
        <v>499723.03723404254</v>
      </c>
    </row>
    <row r="155" spans="1:6">
      <c r="A155" s="11" t="s">
        <v>282</v>
      </c>
      <c r="B155" s="12">
        <v>644102</v>
      </c>
      <c r="C155" s="12">
        <v>82492</v>
      </c>
      <c r="D155" s="12" t="s">
        <v>3404</v>
      </c>
      <c r="E155" s="13">
        <v>44998</v>
      </c>
      <c r="F155" s="14">
        <f t="shared" si="2"/>
        <v>746435.40070921986</v>
      </c>
    </row>
    <row r="156" spans="1:6">
      <c r="A156" s="7" t="s">
        <v>283</v>
      </c>
      <c r="B156" s="8">
        <v>416944</v>
      </c>
      <c r="C156" s="8">
        <v>32727</v>
      </c>
      <c r="D156" s="8" t="s">
        <v>3402</v>
      </c>
      <c r="E156" s="9">
        <v>45203</v>
      </c>
      <c r="F156" s="10">
        <f t="shared" si="2"/>
        <v>499723.03723404254</v>
      </c>
    </row>
    <row r="157" spans="1:6">
      <c r="A157" s="11" t="s">
        <v>285</v>
      </c>
      <c r="B157" s="12">
        <v>876947</v>
      </c>
      <c r="C157" s="12">
        <v>124879</v>
      </c>
      <c r="D157" s="12" t="s">
        <v>3404</v>
      </c>
      <c r="E157" s="13">
        <v>44567</v>
      </c>
      <c r="F157" s="14">
        <f t="shared" si="2"/>
        <v>746435.40070921986</v>
      </c>
    </row>
    <row r="158" spans="1:6">
      <c r="A158" s="7" t="s">
        <v>286</v>
      </c>
      <c r="B158" s="8">
        <v>634229</v>
      </c>
      <c r="C158" s="8">
        <v>65896</v>
      </c>
      <c r="D158" s="8" t="s">
        <v>3404</v>
      </c>
      <c r="E158" s="9">
        <v>44905</v>
      </c>
      <c r="F158" s="10">
        <f t="shared" si="2"/>
        <v>746435.40070921986</v>
      </c>
    </row>
    <row r="159" spans="1:6">
      <c r="A159" s="11" t="s">
        <v>288</v>
      </c>
      <c r="B159" s="12">
        <v>906825</v>
      </c>
      <c r="C159" s="12">
        <v>103313</v>
      </c>
      <c r="D159" s="12" t="s">
        <v>3403</v>
      </c>
      <c r="E159" s="13">
        <v>44087</v>
      </c>
      <c r="F159" s="14">
        <f t="shared" si="2"/>
        <v>1044648.4727722772</v>
      </c>
    </row>
    <row r="160" spans="1:6">
      <c r="A160" s="7" t="s">
        <v>289</v>
      </c>
      <c r="B160" s="8">
        <v>843495</v>
      </c>
      <c r="C160" s="8">
        <v>53703</v>
      </c>
      <c r="D160" s="8" t="s">
        <v>3404</v>
      </c>
      <c r="E160" s="9">
        <v>44121</v>
      </c>
      <c r="F160" s="10">
        <f t="shared" si="2"/>
        <v>746435.40070921986</v>
      </c>
    </row>
    <row r="161" spans="1:6">
      <c r="A161" s="11" t="s">
        <v>290</v>
      </c>
      <c r="B161" s="12">
        <v>1596026</v>
      </c>
      <c r="C161" s="12">
        <v>173899</v>
      </c>
      <c r="D161" s="12" t="s">
        <v>3405</v>
      </c>
      <c r="E161" s="13">
        <v>43779</v>
      </c>
      <c r="F161" s="14">
        <f t="shared" si="2"/>
        <v>1044648.4727722772</v>
      </c>
    </row>
    <row r="162" spans="1:6">
      <c r="A162" s="7" t="s">
        <v>291</v>
      </c>
      <c r="B162" s="8">
        <v>590294</v>
      </c>
      <c r="C162" s="8">
        <v>41584</v>
      </c>
      <c r="D162" s="8" t="s">
        <v>3402</v>
      </c>
      <c r="E162" s="9">
        <v>44703</v>
      </c>
      <c r="F162" s="10">
        <f t="shared" si="2"/>
        <v>499723.03723404254</v>
      </c>
    </row>
    <row r="163" spans="1:6">
      <c r="A163" s="11" t="s">
        <v>293</v>
      </c>
      <c r="B163" s="12">
        <v>893732</v>
      </c>
      <c r="C163" s="12">
        <v>100045</v>
      </c>
      <c r="D163" s="12" t="s">
        <v>3404</v>
      </c>
      <c r="E163" s="13">
        <v>43869</v>
      </c>
      <c r="F163" s="14">
        <f t="shared" si="2"/>
        <v>746435.40070921986</v>
      </c>
    </row>
    <row r="164" spans="1:6">
      <c r="A164" s="7" t="s">
        <v>294</v>
      </c>
      <c r="B164" s="8">
        <v>520155</v>
      </c>
      <c r="C164" s="8">
        <v>39581</v>
      </c>
      <c r="D164" s="8" t="s">
        <v>3402</v>
      </c>
      <c r="E164" s="9">
        <v>45812</v>
      </c>
      <c r="F164" s="10">
        <f t="shared" si="2"/>
        <v>499723.03723404254</v>
      </c>
    </row>
    <row r="165" spans="1:6">
      <c r="A165" s="11" t="s">
        <v>296</v>
      </c>
      <c r="B165" s="12">
        <v>1337006</v>
      </c>
      <c r="C165" s="12">
        <v>145067</v>
      </c>
      <c r="D165" s="12" t="s">
        <v>3405</v>
      </c>
      <c r="E165" s="13">
        <v>45817</v>
      </c>
      <c r="F165" s="14">
        <f t="shared" si="2"/>
        <v>1044648.4727722772</v>
      </c>
    </row>
    <row r="166" spans="1:6">
      <c r="A166" s="7" t="s">
        <v>298</v>
      </c>
      <c r="B166" s="8">
        <v>1103862</v>
      </c>
      <c r="C166" s="8">
        <v>70761</v>
      </c>
      <c r="D166" s="8" t="s">
        <v>3403</v>
      </c>
      <c r="E166" s="9">
        <v>45317</v>
      </c>
      <c r="F166" s="10">
        <f t="shared" si="2"/>
        <v>1044648.4727722772</v>
      </c>
    </row>
    <row r="167" spans="1:6">
      <c r="A167" s="11" t="s">
        <v>300</v>
      </c>
      <c r="B167" s="12">
        <v>1377558</v>
      </c>
      <c r="C167" s="12">
        <v>117111</v>
      </c>
      <c r="D167" s="12" t="s">
        <v>3405</v>
      </c>
      <c r="E167" s="13">
        <v>45529</v>
      </c>
      <c r="F167" s="14">
        <f t="shared" si="2"/>
        <v>1044648.4727722772</v>
      </c>
    </row>
    <row r="168" spans="1:6">
      <c r="A168" s="7" t="s">
        <v>302</v>
      </c>
      <c r="B168" s="8">
        <v>1041735</v>
      </c>
      <c r="C168" s="8">
        <v>71199</v>
      </c>
      <c r="D168" s="8" t="s">
        <v>3403</v>
      </c>
      <c r="E168" s="9">
        <v>43709</v>
      </c>
      <c r="F168" s="10">
        <f t="shared" si="2"/>
        <v>1044648.4727722772</v>
      </c>
    </row>
    <row r="169" spans="1:6">
      <c r="A169" s="11" t="s">
        <v>303</v>
      </c>
      <c r="B169" s="12">
        <v>504722</v>
      </c>
      <c r="C169" s="12">
        <v>39112</v>
      </c>
      <c r="D169" s="12" t="s">
        <v>3402</v>
      </c>
      <c r="E169" s="13">
        <v>44017</v>
      </c>
      <c r="F169" s="14">
        <f t="shared" si="2"/>
        <v>499723.03723404254</v>
      </c>
    </row>
    <row r="170" spans="1:6">
      <c r="A170" s="7" t="s">
        <v>305</v>
      </c>
      <c r="B170" s="8">
        <v>917396</v>
      </c>
      <c r="C170" s="8">
        <v>98216</v>
      </c>
      <c r="D170" s="8" t="s">
        <v>3403</v>
      </c>
      <c r="E170" s="9">
        <v>44401</v>
      </c>
      <c r="F170" s="10">
        <f t="shared" si="2"/>
        <v>1044648.4727722772</v>
      </c>
    </row>
    <row r="171" spans="1:6">
      <c r="A171" s="11" t="s">
        <v>306</v>
      </c>
      <c r="B171" s="12">
        <v>1098231</v>
      </c>
      <c r="C171" s="12">
        <v>88523</v>
      </c>
      <c r="D171" s="12" t="s">
        <v>3403</v>
      </c>
      <c r="E171" s="13">
        <v>45198</v>
      </c>
      <c r="F171" s="14">
        <f t="shared" si="2"/>
        <v>1044648.4727722772</v>
      </c>
    </row>
    <row r="172" spans="1:6">
      <c r="A172" s="7" t="s">
        <v>307</v>
      </c>
      <c r="B172" s="8">
        <v>1925290</v>
      </c>
      <c r="C172" s="8">
        <v>218302</v>
      </c>
      <c r="D172" s="8" t="s">
        <v>3406</v>
      </c>
      <c r="E172" s="9">
        <v>45747</v>
      </c>
      <c r="F172" s="10">
        <f t="shared" si="2"/>
        <v>1044648.4727722772</v>
      </c>
    </row>
    <row r="173" spans="1:6">
      <c r="A173" s="11" t="s">
        <v>309</v>
      </c>
      <c r="B173" s="12">
        <v>718035</v>
      </c>
      <c r="C173" s="12">
        <v>90131</v>
      </c>
      <c r="D173" s="12" t="s">
        <v>3404</v>
      </c>
      <c r="E173" s="13">
        <v>44280</v>
      </c>
      <c r="F173" s="14">
        <f t="shared" si="2"/>
        <v>746435.40070921986</v>
      </c>
    </row>
    <row r="174" spans="1:6">
      <c r="A174" s="7" t="s">
        <v>311</v>
      </c>
      <c r="B174" s="8">
        <v>915218</v>
      </c>
      <c r="C174" s="8">
        <v>97546</v>
      </c>
      <c r="D174" s="8" t="s">
        <v>3403</v>
      </c>
      <c r="E174" s="9">
        <v>45527</v>
      </c>
      <c r="F174" s="10">
        <f t="shared" si="2"/>
        <v>1044648.4727722772</v>
      </c>
    </row>
    <row r="175" spans="1:6">
      <c r="A175" s="11" t="s">
        <v>313</v>
      </c>
      <c r="B175" s="12">
        <v>959129</v>
      </c>
      <c r="C175" s="12">
        <v>81405</v>
      </c>
      <c r="D175" s="12" t="s">
        <v>3403</v>
      </c>
      <c r="E175" s="13">
        <v>44938</v>
      </c>
      <c r="F175" s="14">
        <f t="shared" si="2"/>
        <v>1044648.4727722772</v>
      </c>
    </row>
    <row r="176" spans="1:6">
      <c r="A176" s="7" t="s">
        <v>314</v>
      </c>
      <c r="B176" s="8">
        <v>508090</v>
      </c>
      <c r="C176" s="8">
        <v>26850</v>
      </c>
      <c r="D176" s="8" t="s">
        <v>3402</v>
      </c>
      <c r="E176" s="9">
        <v>44529</v>
      </c>
      <c r="F176" s="10">
        <f t="shared" si="2"/>
        <v>499723.03723404254</v>
      </c>
    </row>
    <row r="177" spans="1:6">
      <c r="A177" s="11" t="s">
        <v>316</v>
      </c>
      <c r="B177" s="12">
        <v>1347793</v>
      </c>
      <c r="C177" s="12">
        <v>152603</v>
      </c>
      <c r="D177" s="12" t="s">
        <v>3405</v>
      </c>
      <c r="E177" s="13">
        <v>45821</v>
      </c>
      <c r="F177" s="14">
        <f t="shared" si="2"/>
        <v>1044648.4727722772</v>
      </c>
    </row>
    <row r="178" spans="1:6">
      <c r="A178" s="7" t="s">
        <v>317</v>
      </c>
      <c r="B178" s="8">
        <v>919814</v>
      </c>
      <c r="C178" s="8">
        <v>55935</v>
      </c>
      <c r="D178" s="8" t="s">
        <v>3403</v>
      </c>
      <c r="E178" s="9">
        <v>43941</v>
      </c>
      <c r="F178" s="10">
        <f t="shared" si="2"/>
        <v>1044648.4727722772</v>
      </c>
    </row>
    <row r="179" spans="1:6">
      <c r="A179" s="11" t="s">
        <v>318</v>
      </c>
      <c r="B179" s="12">
        <v>1148025</v>
      </c>
      <c r="C179" s="12">
        <v>108125</v>
      </c>
      <c r="D179" s="12" t="s">
        <v>3403</v>
      </c>
      <c r="E179" s="13">
        <v>45922</v>
      </c>
      <c r="F179" s="14">
        <f t="shared" si="2"/>
        <v>1044648.4727722772</v>
      </c>
    </row>
    <row r="180" spans="1:6">
      <c r="A180" s="7" t="s">
        <v>320</v>
      </c>
      <c r="B180" s="8">
        <v>1850829</v>
      </c>
      <c r="C180" s="8">
        <v>223659</v>
      </c>
      <c r="D180" s="8" t="s">
        <v>3406</v>
      </c>
      <c r="E180" s="9">
        <v>43418</v>
      </c>
      <c r="F180" s="10">
        <f t="shared" si="2"/>
        <v>1044648.4727722772</v>
      </c>
    </row>
    <row r="181" spans="1:6">
      <c r="A181" s="11" t="s">
        <v>321</v>
      </c>
      <c r="B181" s="12">
        <v>794762</v>
      </c>
      <c r="C181" s="12">
        <v>57479</v>
      </c>
      <c r="D181" s="12" t="s">
        <v>3404</v>
      </c>
      <c r="E181" s="13">
        <v>44183</v>
      </c>
      <c r="F181" s="14">
        <f t="shared" si="2"/>
        <v>746435.40070921986</v>
      </c>
    </row>
    <row r="182" spans="1:6">
      <c r="A182" s="7" t="s">
        <v>322</v>
      </c>
      <c r="B182" s="8">
        <v>747881</v>
      </c>
      <c r="C182" s="8">
        <v>52558</v>
      </c>
      <c r="D182" s="8" t="s">
        <v>3404</v>
      </c>
      <c r="E182" s="9">
        <v>45406</v>
      </c>
      <c r="F182" s="10">
        <f t="shared" si="2"/>
        <v>746435.40070921986</v>
      </c>
    </row>
    <row r="183" spans="1:6">
      <c r="A183" s="11" t="s">
        <v>323</v>
      </c>
      <c r="B183" s="12">
        <v>405064</v>
      </c>
      <c r="C183" s="12">
        <v>24474</v>
      </c>
      <c r="D183" s="12" t="s">
        <v>3402</v>
      </c>
      <c r="E183" s="13">
        <v>45668</v>
      </c>
      <c r="F183" s="14">
        <f t="shared" si="2"/>
        <v>499723.03723404254</v>
      </c>
    </row>
    <row r="184" spans="1:6">
      <c r="A184" s="7" t="s">
        <v>324</v>
      </c>
      <c r="B184" s="8">
        <v>1030291</v>
      </c>
      <c r="C184" s="8">
        <v>71620</v>
      </c>
      <c r="D184" s="8" t="s">
        <v>3403</v>
      </c>
      <c r="E184" s="9">
        <v>43908</v>
      </c>
      <c r="F184" s="10">
        <f t="shared" si="2"/>
        <v>1044648.4727722772</v>
      </c>
    </row>
    <row r="185" spans="1:6">
      <c r="A185" s="11" t="s">
        <v>325</v>
      </c>
      <c r="B185" s="12">
        <v>462855</v>
      </c>
      <c r="C185" s="12">
        <v>34538</v>
      </c>
      <c r="D185" s="12" t="s">
        <v>3402</v>
      </c>
      <c r="E185" s="13">
        <v>45347</v>
      </c>
      <c r="F185" s="14">
        <f t="shared" si="2"/>
        <v>499723.03723404254</v>
      </c>
    </row>
    <row r="186" spans="1:6">
      <c r="A186" s="7" t="s">
        <v>326</v>
      </c>
      <c r="B186" s="8">
        <v>519126</v>
      </c>
      <c r="C186" s="8">
        <v>30499</v>
      </c>
      <c r="D186" s="8" t="s">
        <v>3402</v>
      </c>
      <c r="E186" s="9">
        <v>44046</v>
      </c>
      <c r="F186" s="10">
        <f t="shared" si="2"/>
        <v>499723.03723404254</v>
      </c>
    </row>
    <row r="187" spans="1:6">
      <c r="A187" s="11" t="s">
        <v>328</v>
      </c>
      <c r="B187" s="12">
        <v>810893</v>
      </c>
      <c r="C187" s="12">
        <v>69762</v>
      </c>
      <c r="D187" s="12" t="s">
        <v>3404</v>
      </c>
      <c r="E187" s="13">
        <v>45080</v>
      </c>
      <c r="F187" s="14">
        <f t="shared" si="2"/>
        <v>746435.40070921986</v>
      </c>
    </row>
    <row r="188" spans="1:6">
      <c r="A188" s="7" t="s">
        <v>330</v>
      </c>
      <c r="B188" s="8">
        <v>1242273</v>
      </c>
      <c r="C188" s="8">
        <v>164127</v>
      </c>
      <c r="D188" s="8" t="s">
        <v>3405</v>
      </c>
      <c r="E188" s="9">
        <v>46018</v>
      </c>
      <c r="F188" s="10">
        <f t="shared" si="2"/>
        <v>1044648.4727722772</v>
      </c>
    </row>
    <row r="189" spans="1:6">
      <c r="A189" s="11" t="s">
        <v>331</v>
      </c>
      <c r="B189" s="12">
        <v>2099459</v>
      </c>
      <c r="C189" s="12">
        <v>186843</v>
      </c>
      <c r="D189" s="12" t="s">
        <v>3406</v>
      </c>
      <c r="E189" s="13">
        <v>44367</v>
      </c>
      <c r="F189" s="14">
        <f t="shared" si="2"/>
        <v>1044648.4727722772</v>
      </c>
    </row>
    <row r="190" spans="1:6">
      <c r="A190" s="7" t="s">
        <v>332</v>
      </c>
      <c r="B190" s="8">
        <v>1169101</v>
      </c>
      <c r="C190" s="8">
        <v>101898</v>
      </c>
      <c r="D190" s="8" t="s">
        <v>3403</v>
      </c>
      <c r="E190" s="9">
        <v>45655</v>
      </c>
      <c r="F190" s="10">
        <f t="shared" si="2"/>
        <v>1044648.4727722772</v>
      </c>
    </row>
    <row r="191" spans="1:6">
      <c r="A191" s="11" t="s">
        <v>334</v>
      </c>
      <c r="B191" s="12">
        <v>792928</v>
      </c>
      <c r="C191" s="12">
        <v>115724</v>
      </c>
      <c r="D191" s="12" t="s">
        <v>3404</v>
      </c>
      <c r="E191" s="13">
        <v>44954</v>
      </c>
      <c r="F191" s="14">
        <f t="shared" si="2"/>
        <v>746435.40070921986</v>
      </c>
    </row>
    <row r="192" spans="1:6">
      <c r="A192" s="7" t="s">
        <v>336</v>
      </c>
      <c r="B192" s="8">
        <v>451166</v>
      </c>
      <c r="C192" s="8">
        <v>23510</v>
      </c>
      <c r="D192" s="8" t="s">
        <v>3402</v>
      </c>
      <c r="E192" s="9">
        <v>45698</v>
      </c>
      <c r="F192" s="10">
        <f t="shared" si="2"/>
        <v>499723.03723404254</v>
      </c>
    </row>
    <row r="193" spans="1:6">
      <c r="A193" s="11" t="s">
        <v>337</v>
      </c>
      <c r="B193" s="12">
        <v>1189635</v>
      </c>
      <c r="C193" s="12">
        <v>89795</v>
      </c>
      <c r="D193" s="12" t="s">
        <v>3403</v>
      </c>
      <c r="E193" s="13">
        <v>45166</v>
      </c>
      <c r="F193" s="14">
        <f t="shared" si="2"/>
        <v>1044648.4727722772</v>
      </c>
    </row>
    <row r="194" spans="1:6">
      <c r="A194" s="7" t="s">
        <v>339</v>
      </c>
      <c r="B194" s="8">
        <v>1089234</v>
      </c>
      <c r="C194" s="8">
        <v>151916</v>
      </c>
      <c r="D194" s="8" t="s">
        <v>3403</v>
      </c>
      <c r="E194" s="9">
        <v>45512</v>
      </c>
      <c r="F194" s="10">
        <f t="shared" ref="F194:F257" si="3">IF(D194="L1",$L$3,IF(D194="L2",$L$4,$L$5))</f>
        <v>1044648.4727722772</v>
      </c>
    </row>
    <row r="195" spans="1:6">
      <c r="A195" s="11" t="s">
        <v>340</v>
      </c>
      <c r="B195" s="12">
        <v>669794</v>
      </c>
      <c r="C195" s="12">
        <v>76358</v>
      </c>
      <c r="D195" s="12" t="s">
        <v>3404</v>
      </c>
      <c r="E195" s="13">
        <v>43522</v>
      </c>
      <c r="F195" s="14">
        <f t="shared" si="3"/>
        <v>746435.40070921986</v>
      </c>
    </row>
    <row r="196" spans="1:6">
      <c r="A196" s="7" t="s">
        <v>342</v>
      </c>
      <c r="B196" s="8">
        <v>840795</v>
      </c>
      <c r="C196" s="8">
        <v>120141</v>
      </c>
      <c r="D196" s="8" t="s">
        <v>3404</v>
      </c>
      <c r="E196" s="9">
        <v>44530</v>
      </c>
      <c r="F196" s="10">
        <f t="shared" si="3"/>
        <v>746435.40070921986</v>
      </c>
    </row>
    <row r="197" spans="1:6">
      <c r="A197" s="11" t="s">
        <v>343</v>
      </c>
      <c r="B197" s="12">
        <v>554867</v>
      </c>
      <c r="C197" s="12">
        <v>68996</v>
      </c>
      <c r="D197" s="12" t="s">
        <v>3402</v>
      </c>
      <c r="E197" s="13">
        <v>44305</v>
      </c>
      <c r="F197" s="14">
        <f t="shared" si="3"/>
        <v>499723.03723404254</v>
      </c>
    </row>
    <row r="198" spans="1:6">
      <c r="A198" s="7" t="s">
        <v>344</v>
      </c>
      <c r="B198" s="8">
        <v>659868</v>
      </c>
      <c r="C198" s="8">
        <v>73240</v>
      </c>
      <c r="D198" s="8" t="s">
        <v>3404</v>
      </c>
      <c r="E198" s="9">
        <v>43748</v>
      </c>
      <c r="F198" s="10">
        <f t="shared" si="3"/>
        <v>746435.40070921986</v>
      </c>
    </row>
    <row r="199" spans="1:6">
      <c r="A199" s="11" t="s">
        <v>345</v>
      </c>
      <c r="B199" s="12">
        <v>801431</v>
      </c>
      <c r="C199" s="12">
        <v>77427</v>
      </c>
      <c r="D199" s="12" t="s">
        <v>3404</v>
      </c>
      <c r="E199" s="13">
        <v>45679</v>
      </c>
      <c r="F199" s="14">
        <f t="shared" si="3"/>
        <v>746435.40070921986</v>
      </c>
    </row>
    <row r="200" spans="1:6">
      <c r="A200" s="7" t="s">
        <v>346</v>
      </c>
      <c r="B200" s="8">
        <v>803523</v>
      </c>
      <c r="C200" s="8">
        <v>103842</v>
      </c>
      <c r="D200" s="8" t="s">
        <v>3404</v>
      </c>
      <c r="E200" s="9">
        <v>44146</v>
      </c>
      <c r="F200" s="10">
        <f t="shared" si="3"/>
        <v>746435.40070921986</v>
      </c>
    </row>
    <row r="201" spans="1:6">
      <c r="A201" s="11" t="s">
        <v>347</v>
      </c>
      <c r="B201" s="12">
        <v>964135</v>
      </c>
      <c r="C201" s="12">
        <v>102331</v>
      </c>
      <c r="D201" s="12" t="s">
        <v>3403</v>
      </c>
      <c r="E201" s="13">
        <v>43985</v>
      </c>
      <c r="F201" s="14">
        <f t="shared" si="3"/>
        <v>1044648.4727722772</v>
      </c>
    </row>
    <row r="202" spans="1:6">
      <c r="A202" s="7" t="s">
        <v>348</v>
      </c>
      <c r="B202" s="8">
        <v>870842</v>
      </c>
      <c r="C202" s="8">
        <v>84735</v>
      </c>
      <c r="D202" s="8" t="s">
        <v>3404</v>
      </c>
      <c r="E202" s="9">
        <v>46374</v>
      </c>
      <c r="F202" s="10">
        <f t="shared" si="3"/>
        <v>746435.40070921986</v>
      </c>
    </row>
    <row r="203" spans="1:6">
      <c r="A203" s="11" t="s">
        <v>349</v>
      </c>
      <c r="B203" s="12">
        <v>821633</v>
      </c>
      <c r="C203" s="12">
        <v>64919</v>
      </c>
      <c r="D203" s="12" t="s">
        <v>3404</v>
      </c>
      <c r="E203" s="13">
        <v>44444</v>
      </c>
      <c r="F203" s="14">
        <f t="shared" si="3"/>
        <v>746435.40070921986</v>
      </c>
    </row>
    <row r="204" spans="1:6">
      <c r="A204" s="7" t="s">
        <v>350</v>
      </c>
      <c r="B204" s="8">
        <v>1232006</v>
      </c>
      <c r="C204" s="8">
        <v>88281</v>
      </c>
      <c r="D204" s="8" t="s">
        <v>3405</v>
      </c>
      <c r="E204" s="9">
        <v>44484</v>
      </c>
      <c r="F204" s="10">
        <f t="shared" si="3"/>
        <v>1044648.4727722772</v>
      </c>
    </row>
    <row r="205" spans="1:6">
      <c r="A205" s="11" t="s">
        <v>351</v>
      </c>
      <c r="B205" s="12">
        <v>563179</v>
      </c>
      <c r="C205" s="12">
        <v>62301</v>
      </c>
      <c r="D205" s="12" t="s">
        <v>3402</v>
      </c>
      <c r="E205" s="13">
        <v>45087</v>
      </c>
      <c r="F205" s="14">
        <f t="shared" si="3"/>
        <v>499723.03723404254</v>
      </c>
    </row>
    <row r="206" spans="1:6">
      <c r="A206" s="7" t="s">
        <v>352</v>
      </c>
      <c r="B206" s="8">
        <v>864551</v>
      </c>
      <c r="C206" s="8">
        <v>123967</v>
      </c>
      <c r="D206" s="8" t="s">
        <v>3404</v>
      </c>
      <c r="E206" s="9">
        <v>45533</v>
      </c>
      <c r="F206" s="10">
        <f t="shared" si="3"/>
        <v>746435.40070921986</v>
      </c>
    </row>
    <row r="207" spans="1:6">
      <c r="A207" s="11" t="s">
        <v>354</v>
      </c>
      <c r="B207" s="12">
        <v>765196</v>
      </c>
      <c r="C207" s="12">
        <v>98689</v>
      </c>
      <c r="D207" s="12" t="s">
        <v>3404</v>
      </c>
      <c r="E207" s="13">
        <v>45752</v>
      </c>
      <c r="F207" s="14">
        <f t="shared" si="3"/>
        <v>746435.40070921986</v>
      </c>
    </row>
    <row r="208" spans="1:6">
      <c r="A208" s="7" t="s">
        <v>355</v>
      </c>
      <c r="B208" s="8">
        <v>1553191</v>
      </c>
      <c r="C208" s="8">
        <v>176696</v>
      </c>
      <c r="D208" s="8" t="s">
        <v>3405</v>
      </c>
      <c r="E208" s="9">
        <v>44831</v>
      </c>
      <c r="F208" s="10">
        <f t="shared" si="3"/>
        <v>1044648.4727722772</v>
      </c>
    </row>
    <row r="209" spans="1:6">
      <c r="A209" s="11" t="s">
        <v>357</v>
      </c>
      <c r="B209" s="12">
        <v>548965</v>
      </c>
      <c r="C209" s="12">
        <v>31431</v>
      </c>
      <c r="D209" s="12" t="s">
        <v>3402</v>
      </c>
      <c r="E209" s="13">
        <v>43916</v>
      </c>
      <c r="F209" s="14">
        <f t="shared" si="3"/>
        <v>499723.03723404254</v>
      </c>
    </row>
    <row r="210" spans="1:6">
      <c r="A210" s="7" t="s">
        <v>359</v>
      </c>
      <c r="B210" s="8">
        <v>1111698</v>
      </c>
      <c r="C210" s="8">
        <v>84290</v>
      </c>
      <c r="D210" s="8" t="s">
        <v>3403</v>
      </c>
      <c r="E210" s="9">
        <v>44266</v>
      </c>
      <c r="F210" s="10">
        <f t="shared" si="3"/>
        <v>1044648.4727722772</v>
      </c>
    </row>
    <row r="211" spans="1:6">
      <c r="A211" s="11" t="s">
        <v>360</v>
      </c>
      <c r="B211" s="12">
        <v>471064</v>
      </c>
      <c r="C211" s="12">
        <v>32454</v>
      </c>
      <c r="D211" s="12" t="s">
        <v>3402</v>
      </c>
      <c r="E211" s="13">
        <v>44841</v>
      </c>
      <c r="F211" s="14">
        <f t="shared" si="3"/>
        <v>499723.03723404254</v>
      </c>
    </row>
    <row r="212" spans="1:6">
      <c r="A212" s="7" t="s">
        <v>361</v>
      </c>
      <c r="B212" s="8">
        <v>580787</v>
      </c>
      <c r="C212" s="8">
        <v>50457</v>
      </c>
      <c r="D212" s="8" t="s">
        <v>3402</v>
      </c>
      <c r="E212" s="9">
        <v>44238</v>
      </c>
      <c r="F212" s="10">
        <f t="shared" si="3"/>
        <v>499723.03723404254</v>
      </c>
    </row>
    <row r="213" spans="1:6">
      <c r="A213" s="11" t="s">
        <v>362</v>
      </c>
      <c r="B213" s="12">
        <v>910568</v>
      </c>
      <c r="C213" s="12">
        <v>119956</v>
      </c>
      <c r="D213" s="12" t="s">
        <v>3403</v>
      </c>
      <c r="E213" s="13">
        <v>43847</v>
      </c>
      <c r="F213" s="14">
        <f t="shared" si="3"/>
        <v>1044648.4727722772</v>
      </c>
    </row>
    <row r="214" spans="1:6">
      <c r="A214" s="7" t="s">
        <v>363</v>
      </c>
      <c r="B214" s="8">
        <v>865088</v>
      </c>
      <c r="C214" s="8">
        <v>126772</v>
      </c>
      <c r="D214" s="8" t="s">
        <v>3404</v>
      </c>
      <c r="E214" s="9">
        <v>44272</v>
      </c>
      <c r="F214" s="10">
        <f t="shared" si="3"/>
        <v>746435.40070921986</v>
      </c>
    </row>
    <row r="215" spans="1:6">
      <c r="A215" s="11" t="s">
        <v>365</v>
      </c>
      <c r="B215" s="12">
        <v>863297</v>
      </c>
      <c r="C215" s="12">
        <v>125758</v>
      </c>
      <c r="D215" s="12" t="s">
        <v>3404</v>
      </c>
      <c r="E215" s="13">
        <v>44791</v>
      </c>
      <c r="F215" s="14">
        <f t="shared" si="3"/>
        <v>746435.40070921986</v>
      </c>
    </row>
    <row r="216" spans="1:6">
      <c r="A216" s="7" t="s">
        <v>366</v>
      </c>
      <c r="B216" s="8">
        <v>458643</v>
      </c>
      <c r="C216" s="8">
        <v>52763</v>
      </c>
      <c r="D216" s="8" t="s">
        <v>3402</v>
      </c>
      <c r="E216" s="9">
        <v>45802</v>
      </c>
      <c r="F216" s="10">
        <f t="shared" si="3"/>
        <v>499723.03723404254</v>
      </c>
    </row>
    <row r="217" spans="1:6">
      <c r="A217" s="11" t="s">
        <v>367</v>
      </c>
      <c r="B217" s="12">
        <v>1851515</v>
      </c>
      <c r="C217" s="12">
        <v>256005</v>
      </c>
      <c r="D217" s="12" t="s">
        <v>3406</v>
      </c>
      <c r="E217" s="13">
        <v>43680</v>
      </c>
      <c r="F217" s="14">
        <f t="shared" si="3"/>
        <v>1044648.4727722772</v>
      </c>
    </row>
    <row r="218" spans="1:6">
      <c r="A218" s="7" t="s">
        <v>369</v>
      </c>
      <c r="B218" s="8">
        <v>911086</v>
      </c>
      <c r="C218" s="8">
        <v>76634</v>
      </c>
      <c r="D218" s="8" t="s">
        <v>3403</v>
      </c>
      <c r="E218" s="9">
        <v>44518</v>
      </c>
      <c r="F218" s="10">
        <f t="shared" si="3"/>
        <v>1044648.4727722772</v>
      </c>
    </row>
    <row r="219" spans="1:6">
      <c r="A219" s="11" t="s">
        <v>370</v>
      </c>
      <c r="B219" s="12">
        <v>2134252</v>
      </c>
      <c r="C219" s="12">
        <v>254078</v>
      </c>
      <c r="D219" s="12" t="s">
        <v>3406</v>
      </c>
      <c r="E219" s="13">
        <v>46077</v>
      </c>
      <c r="F219" s="14">
        <f t="shared" si="3"/>
        <v>1044648.4727722772</v>
      </c>
    </row>
    <row r="220" spans="1:6">
      <c r="A220" s="7" t="s">
        <v>371</v>
      </c>
      <c r="B220" s="8">
        <v>996846</v>
      </c>
      <c r="C220" s="8">
        <v>142174</v>
      </c>
      <c r="D220" s="8" t="s">
        <v>3403</v>
      </c>
      <c r="E220" s="9">
        <v>45173</v>
      </c>
      <c r="F220" s="10">
        <f t="shared" si="3"/>
        <v>1044648.4727722772</v>
      </c>
    </row>
    <row r="221" spans="1:6">
      <c r="A221" s="11" t="s">
        <v>373</v>
      </c>
      <c r="B221" s="12">
        <v>979626</v>
      </c>
      <c r="C221" s="12">
        <v>57551</v>
      </c>
      <c r="D221" s="12" t="s">
        <v>3403</v>
      </c>
      <c r="E221" s="13">
        <v>43828</v>
      </c>
      <c r="F221" s="14">
        <f t="shared" si="3"/>
        <v>1044648.4727722772</v>
      </c>
    </row>
    <row r="222" spans="1:6">
      <c r="A222" s="7" t="s">
        <v>374</v>
      </c>
      <c r="B222" s="8">
        <v>634754</v>
      </c>
      <c r="C222" s="8">
        <v>83727</v>
      </c>
      <c r="D222" s="8" t="s">
        <v>3404</v>
      </c>
      <c r="E222" s="9">
        <v>44150</v>
      </c>
      <c r="F222" s="10">
        <f t="shared" si="3"/>
        <v>746435.40070921986</v>
      </c>
    </row>
    <row r="223" spans="1:6">
      <c r="A223" s="11" t="s">
        <v>375</v>
      </c>
      <c r="B223" s="12">
        <v>531572</v>
      </c>
      <c r="C223" s="12">
        <v>29653</v>
      </c>
      <c r="D223" s="12" t="s">
        <v>3402</v>
      </c>
      <c r="E223" s="13">
        <v>43693</v>
      </c>
      <c r="F223" s="14">
        <f t="shared" si="3"/>
        <v>499723.03723404254</v>
      </c>
    </row>
    <row r="224" spans="1:6">
      <c r="A224" s="7" t="s">
        <v>376</v>
      </c>
      <c r="B224" s="8">
        <v>1439194</v>
      </c>
      <c r="C224" s="8">
        <v>103745</v>
      </c>
      <c r="D224" s="8" t="s">
        <v>3405</v>
      </c>
      <c r="E224" s="9">
        <v>44731</v>
      </c>
      <c r="F224" s="10">
        <f t="shared" si="3"/>
        <v>1044648.4727722772</v>
      </c>
    </row>
    <row r="225" spans="1:6">
      <c r="A225" s="11" t="s">
        <v>377</v>
      </c>
      <c r="B225" s="12">
        <v>965297</v>
      </c>
      <c r="C225" s="12">
        <v>58456</v>
      </c>
      <c r="D225" s="12" t="s">
        <v>3403</v>
      </c>
      <c r="E225" s="13">
        <v>45927</v>
      </c>
      <c r="F225" s="14">
        <f t="shared" si="3"/>
        <v>1044648.4727722772</v>
      </c>
    </row>
    <row r="226" spans="1:6">
      <c r="A226" s="7" t="s">
        <v>378</v>
      </c>
      <c r="B226" s="8">
        <v>784705</v>
      </c>
      <c r="C226" s="8">
        <v>89301</v>
      </c>
      <c r="D226" s="8" t="s">
        <v>3404</v>
      </c>
      <c r="E226" s="9">
        <v>43750</v>
      </c>
      <c r="F226" s="10">
        <f t="shared" si="3"/>
        <v>746435.40070921986</v>
      </c>
    </row>
    <row r="227" spans="1:6">
      <c r="A227" s="11" t="s">
        <v>379</v>
      </c>
      <c r="B227" s="12">
        <v>657037</v>
      </c>
      <c r="C227" s="12">
        <v>69890</v>
      </c>
      <c r="D227" s="12" t="s">
        <v>3404</v>
      </c>
      <c r="E227" s="13">
        <v>45020</v>
      </c>
      <c r="F227" s="14">
        <f t="shared" si="3"/>
        <v>746435.40070921986</v>
      </c>
    </row>
    <row r="228" spans="1:6">
      <c r="A228" s="7" t="s">
        <v>380</v>
      </c>
      <c r="B228" s="8">
        <v>1101739</v>
      </c>
      <c r="C228" s="8">
        <v>136322</v>
      </c>
      <c r="D228" s="8" t="s">
        <v>3403</v>
      </c>
      <c r="E228" s="9">
        <v>43606</v>
      </c>
      <c r="F228" s="10">
        <f t="shared" si="3"/>
        <v>1044648.4727722772</v>
      </c>
    </row>
    <row r="229" spans="1:6">
      <c r="A229" s="11" t="s">
        <v>381</v>
      </c>
      <c r="B229" s="12">
        <v>722916</v>
      </c>
      <c r="C229" s="12">
        <v>106326</v>
      </c>
      <c r="D229" s="12" t="s">
        <v>3404</v>
      </c>
      <c r="E229" s="13">
        <v>44420</v>
      </c>
      <c r="F229" s="14">
        <f t="shared" si="3"/>
        <v>746435.40070921986</v>
      </c>
    </row>
    <row r="230" spans="1:6">
      <c r="A230" s="7" t="s">
        <v>383</v>
      </c>
      <c r="B230" s="8">
        <v>1026688</v>
      </c>
      <c r="C230" s="8">
        <v>85541</v>
      </c>
      <c r="D230" s="8" t="s">
        <v>3403</v>
      </c>
      <c r="E230" s="9">
        <v>46060</v>
      </c>
      <c r="F230" s="10">
        <f t="shared" si="3"/>
        <v>1044648.4727722772</v>
      </c>
    </row>
    <row r="231" spans="1:6">
      <c r="A231" s="11" t="s">
        <v>384</v>
      </c>
      <c r="B231" s="12">
        <v>532490</v>
      </c>
      <c r="C231" s="12">
        <v>76782</v>
      </c>
      <c r="D231" s="12" t="s">
        <v>3402</v>
      </c>
      <c r="E231" s="13">
        <v>45360</v>
      </c>
      <c r="F231" s="14">
        <f t="shared" si="3"/>
        <v>499723.03723404254</v>
      </c>
    </row>
    <row r="232" spans="1:6">
      <c r="A232" s="7" t="s">
        <v>385</v>
      </c>
      <c r="B232" s="8">
        <v>1279119</v>
      </c>
      <c r="C232" s="8">
        <v>75922</v>
      </c>
      <c r="D232" s="8" t="s">
        <v>3405</v>
      </c>
      <c r="E232" s="9">
        <v>45507</v>
      </c>
      <c r="F232" s="10">
        <f t="shared" si="3"/>
        <v>1044648.4727722772</v>
      </c>
    </row>
    <row r="233" spans="1:6">
      <c r="A233" s="11" t="s">
        <v>386</v>
      </c>
      <c r="B233" s="12">
        <v>764211</v>
      </c>
      <c r="C233" s="12">
        <v>54334</v>
      </c>
      <c r="D233" s="12" t="s">
        <v>3404</v>
      </c>
      <c r="E233" s="13">
        <v>45463</v>
      </c>
      <c r="F233" s="14">
        <f t="shared" si="3"/>
        <v>746435.40070921986</v>
      </c>
    </row>
    <row r="234" spans="1:6">
      <c r="A234" s="7" t="s">
        <v>387</v>
      </c>
      <c r="B234" s="8">
        <v>819346</v>
      </c>
      <c r="C234" s="8">
        <v>117598</v>
      </c>
      <c r="D234" s="8" t="s">
        <v>3404</v>
      </c>
      <c r="E234" s="9">
        <v>43779</v>
      </c>
      <c r="F234" s="10">
        <f t="shared" si="3"/>
        <v>746435.40070921986</v>
      </c>
    </row>
    <row r="235" spans="1:6">
      <c r="A235" s="11" t="s">
        <v>388</v>
      </c>
      <c r="B235" s="12">
        <v>665170</v>
      </c>
      <c r="C235" s="12">
        <v>76166</v>
      </c>
      <c r="D235" s="12" t="s">
        <v>3404</v>
      </c>
      <c r="E235" s="13">
        <v>44700</v>
      </c>
      <c r="F235" s="14">
        <f t="shared" si="3"/>
        <v>746435.40070921986</v>
      </c>
    </row>
    <row r="236" spans="1:6">
      <c r="A236" s="7" t="s">
        <v>390</v>
      </c>
      <c r="B236" s="8">
        <v>646352</v>
      </c>
      <c r="C236" s="8">
        <v>59393</v>
      </c>
      <c r="D236" s="8" t="s">
        <v>3404</v>
      </c>
      <c r="E236" s="9">
        <v>45231</v>
      </c>
      <c r="F236" s="10">
        <f t="shared" si="3"/>
        <v>746435.40070921986</v>
      </c>
    </row>
    <row r="237" spans="1:6">
      <c r="A237" s="11" t="s">
        <v>391</v>
      </c>
      <c r="B237" s="12">
        <v>984555</v>
      </c>
      <c r="C237" s="12">
        <v>68086</v>
      </c>
      <c r="D237" s="12" t="s">
        <v>3403</v>
      </c>
      <c r="E237" s="13">
        <v>43999</v>
      </c>
      <c r="F237" s="14">
        <f t="shared" si="3"/>
        <v>1044648.4727722772</v>
      </c>
    </row>
    <row r="238" spans="1:6">
      <c r="A238" s="7" t="s">
        <v>392</v>
      </c>
      <c r="B238" s="8">
        <v>529450</v>
      </c>
      <c r="C238" s="8">
        <v>42717</v>
      </c>
      <c r="D238" s="8" t="s">
        <v>3402</v>
      </c>
      <c r="E238" s="9">
        <v>44716</v>
      </c>
      <c r="F238" s="10">
        <f t="shared" si="3"/>
        <v>499723.03723404254</v>
      </c>
    </row>
    <row r="239" spans="1:6">
      <c r="A239" s="11" t="s">
        <v>393</v>
      </c>
      <c r="B239" s="12">
        <v>718428</v>
      </c>
      <c r="C239" s="12">
        <v>55689</v>
      </c>
      <c r="D239" s="12" t="s">
        <v>3404</v>
      </c>
      <c r="E239" s="13">
        <v>44359</v>
      </c>
      <c r="F239" s="14">
        <f t="shared" si="3"/>
        <v>746435.40070921986</v>
      </c>
    </row>
    <row r="240" spans="1:6">
      <c r="A240" s="7" t="s">
        <v>394</v>
      </c>
      <c r="B240" s="8">
        <v>750340</v>
      </c>
      <c r="C240" s="8">
        <v>109060</v>
      </c>
      <c r="D240" s="8" t="s">
        <v>3404</v>
      </c>
      <c r="E240" s="9">
        <v>44285</v>
      </c>
      <c r="F240" s="10">
        <f t="shared" si="3"/>
        <v>746435.40070921986</v>
      </c>
    </row>
    <row r="241" spans="1:6">
      <c r="A241" s="11" t="s">
        <v>395</v>
      </c>
      <c r="B241" s="12">
        <v>815403</v>
      </c>
      <c r="C241" s="12">
        <v>79722</v>
      </c>
      <c r="D241" s="12" t="s">
        <v>3404</v>
      </c>
      <c r="E241" s="13">
        <v>46092</v>
      </c>
      <c r="F241" s="14">
        <f t="shared" si="3"/>
        <v>746435.40070921986</v>
      </c>
    </row>
    <row r="242" spans="1:6">
      <c r="A242" s="7" t="s">
        <v>396</v>
      </c>
      <c r="B242" s="8">
        <v>540818</v>
      </c>
      <c r="C242" s="8">
        <v>27465</v>
      </c>
      <c r="D242" s="8" t="s">
        <v>3402</v>
      </c>
      <c r="E242" s="9">
        <v>43740</v>
      </c>
      <c r="F242" s="10">
        <f t="shared" si="3"/>
        <v>499723.03723404254</v>
      </c>
    </row>
    <row r="243" spans="1:6">
      <c r="A243" s="11" t="s">
        <v>397</v>
      </c>
      <c r="B243" s="12">
        <v>630408</v>
      </c>
      <c r="C243" s="12">
        <v>55519</v>
      </c>
      <c r="D243" s="12" t="s">
        <v>3404</v>
      </c>
      <c r="E243" s="13">
        <v>44319</v>
      </c>
      <c r="F243" s="14">
        <f t="shared" si="3"/>
        <v>746435.40070921986</v>
      </c>
    </row>
    <row r="244" spans="1:6">
      <c r="A244" s="7" t="s">
        <v>399</v>
      </c>
      <c r="B244" s="8">
        <v>717535</v>
      </c>
      <c r="C244" s="8">
        <v>39785</v>
      </c>
      <c r="D244" s="8" t="s">
        <v>3404</v>
      </c>
      <c r="E244" s="9">
        <v>45275</v>
      </c>
      <c r="F244" s="10">
        <f t="shared" si="3"/>
        <v>746435.40070921986</v>
      </c>
    </row>
    <row r="245" spans="1:6">
      <c r="A245" s="11" t="s">
        <v>400</v>
      </c>
      <c r="B245" s="12">
        <v>549353</v>
      </c>
      <c r="C245" s="12">
        <v>64835</v>
      </c>
      <c r="D245" s="12" t="s">
        <v>3402</v>
      </c>
      <c r="E245" s="13">
        <v>44290</v>
      </c>
      <c r="F245" s="14">
        <f t="shared" si="3"/>
        <v>499723.03723404254</v>
      </c>
    </row>
    <row r="246" spans="1:6">
      <c r="A246" s="7" t="s">
        <v>401</v>
      </c>
      <c r="B246" s="8">
        <v>1179730</v>
      </c>
      <c r="C246" s="8">
        <v>111000</v>
      </c>
      <c r="D246" s="8" t="s">
        <v>3403</v>
      </c>
      <c r="E246" s="9">
        <v>44884</v>
      </c>
      <c r="F246" s="10">
        <f t="shared" si="3"/>
        <v>1044648.4727722772</v>
      </c>
    </row>
    <row r="247" spans="1:6">
      <c r="A247" s="11" t="s">
        <v>402</v>
      </c>
      <c r="B247" s="12">
        <v>462063</v>
      </c>
      <c r="C247" s="12">
        <v>62119</v>
      </c>
      <c r="D247" s="12" t="s">
        <v>3402</v>
      </c>
      <c r="E247" s="13">
        <v>44733</v>
      </c>
      <c r="F247" s="14">
        <f t="shared" si="3"/>
        <v>499723.03723404254</v>
      </c>
    </row>
    <row r="248" spans="1:6">
      <c r="A248" s="7" t="s">
        <v>403</v>
      </c>
      <c r="B248" s="8">
        <v>475047</v>
      </c>
      <c r="C248" s="8">
        <v>66911</v>
      </c>
      <c r="D248" s="8" t="s">
        <v>3402</v>
      </c>
      <c r="E248" s="9">
        <v>43777</v>
      </c>
      <c r="F248" s="10">
        <f t="shared" si="3"/>
        <v>499723.03723404254</v>
      </c>
    </row>
    <row r="249" spans="1:6">
      <c r="A249" s="11" t="s">
        <v>404</v>
      </c>
      <c r="B249" s="12">
        <v>509783</v>
      </c>
      <c r="C249" s="12">
        <v>54223</v>
      </c>
      <c r="D249" s="12" t="s">
        <v>3402</v>
      </c>
      <c r="E249" s="13">
        <v>45535</v>
      </c>
      <c r="F249" s="14">
        <f t="shared" si="3"/>
        <v>499723.03723404254</v>
      </c>
    </row>
    <row r="250" spans="1:6">
      <c r="A250" s="7" t="s">
        <v>405</v>
      </c>
      <c r="B250" s="8">
        <v>968094</v>
      </c>
      <c r="C250" s="8">
        <v>130164</v>
      </c>
      <c r="D250" s="8" t="s">
        <v>3403</v>
      </c>
      <c r="E250" s="9">
        <v>43873</v>
      </c>
      <c r="F250" s="10">
        <f t="shared" si="3"/>
        <v>1044648.4727722772</v>
      </c>
    </row>
    <row r="251" spans="1:6">
      <c r="A251" s="11" t="s">
        <v>406</v>
      </c>
      <c r="B251" s="12">
        <v>1551268</v>
      </c>
      <c r="C251" s="12">
        <v>156684</v>
      </c>
      <c r="D251" s="12" t="s">
        <v>3405</v>
      </c>
      <c r="E251" s="13">
        <v>45352</v>
      </c>
      <c r="F251" s="14">
        <f t="shared" si="3"/>
        <v>1044648.4727722772</v>
      </c>
    </row>
    <row r="252" spans="1:6">
      <c r="A252" s="7" t="s">
        <v>407</v>
      </c>
      <c r="B252" s="8">
        <v>588672</v>
      </c>
      <c r="C252" s="8">
        <v>41495</v>
      </c>
      <c r="D252" s="8" t="s">
        <v>3402</v>
      </c>
      <c r="E252" s="9">
        <v>45777</v>
      </c>
      <c r="F252" s="10">
        <f t="shared" si="3"/>
        <v>499723.03723404254</v>
      </c>
    </row>
    <row r="253" spans="1:6">
      <c r="A253" s="11" t="s">
        <v>408</v>
      </c>
      <c r="B253" s="12">
        <v>509782</v>
      </c>
      <c r="C253" s="12">
        <v>65143</v>
      </c>
      <c r="D253" s="12" t="s">
        <v>3402</v>
      </c>
      <c r="E253" s="13">
        <v>44603</v>
      </c>
      <c r="F253" s="14">
        <f t="shared" si="3"/>
        <v>499723.03723404254</v>
      </c>
    </row>
    <row r="254" spans="1:6">
      <c r="A254" s="7" t="s">
        <v>409</v>
      </c>
      <c r="B254" s="8">
        <v>1095907</v>
      </c>
      <c r="C254" s="8">
        <v>86415</v>
      </c>
      <c r="D254" s="8" t="s">
        <v>3403</v>
      </c>
      <c r="E254" s="9">
        <v>45653</v>
      </c>
      <c r="F254" s="10">
        <f t="shared" si="3"/>
        <v>1044648.4727722772</v>
      </c>
    </row>
    <row r="255" spans="1:6">
      <c r="A255" s="11" t="s">
        <v>410</v>
      </c>
      <c r="B255" s="12">
        <v>1596121</v>
      </c>
      <c r="C255" s="12">
        <v>189447</v>
      </c>
      <c r="D255" s="12" t="s">
        <v>3405</v>
      </c>
      <c r="E255" s="13">
        <v>44680</v>
      </c>
      <c r="F255" s="14">
        <f t="shared" si="3"/>
        <v>1044648.4727722772</v>
      </c>
    </row>
    <row r="256" spans="1:6">
      <c r="A256" s="7" t="s">
        <v>411</v>
      </c>
      <c r="B256" s="8">
        <v>1100010</v>
      </c>
      <c r="C256" s="8">
        <v>117004</v>
      </c>
      <c r="D256" s="8" t="s">
        <v>3403</v>
      </c>
      <c r="E256" s="9">
        <v>45528</v>
      </c>
      <c r="F256" s="10">
        <f t="shared" si="3"/>
        <v>1044648.4727722772</v>
      </c>
    </row>
    <row r="257" spans="1:6">
      <c r="A257" s="11" t="s">
        <v>412</v>
      </c>
      <c r="B257" s="12">
        <v>1175776</v>
      </c>
      <c r="C257" s="12">
        <v>155566</v>
      </c>
      <c r="D257" s="12" t="s">
        <v>3403</v>
      </c>
      <c r="E257" s="13">
        <v>45838</v>
      </c>
      <c r="F257" s="14">
        <f t="shared" si="3"/>
        <v>1044648.4727722772</v>
      </c>
    </row>
    <row r="258" spans="1:6">
      <c r="A258" s="7" t="s">
        <v>414</v>
      </c>
      <c r="B258" s="8">
        <v>1326503</v>
      </c>
      <c r="C258" s="8">
        <v>92385</v>
      </c>
      <c r="D258" s="8" t="s">
        <v>3405</v>
      </c>
      <c r="E258" s="9">
        <v>44493</v>
      </c>
      <c r="F258" s="10">
        <f t="shared" ref="F258:F321" si="4">IF(D258="L1",$L$3,IF(D258="L2",$L$4,$L$5))</f>
        <v>1044648.4727722772</v>
      </c>
    </row>
    <row r="259" spans="1:6">
      <c r="A259" s="11" t="s">
        <v>415</v>
      </c>
      <c r="B259" s="12">
        <v>451421</v>
      </c>
      <c r="C259" s="12">
        <v>25392</v>
      </c>
      <c r="D259" s="12" t="s">
        <v>3402</v>
      </c>
      <c r="E259" s="13">
        <v>44557</v>
      </c>
      <c r="F259" s="14">
        <f t="shared" si="4"/>
        <v>499723.03723404254</v>
      </c>
    </row>
    <row r="260" spans="1:6">
      <c r="A260" s="7" t="s">
        <v>417</v>
      </c>
      <c r="B260" s="8">
        <v>636376</v>
      </c>
      <c r="C260" s="8">
        <v>91116</v>
      </c>
      <c r="D260" s="8" t="s">
        <v>3404</v>
      </c>
      <c r="E260" s="9">
        <v>45030</v>
      </c>
      <c r="F260" s="10">
        <f t="shared" si="4"/>
        <v>746435.40070921986</v>
      </c>
    </row>
    <row r="261" spans="1:6">
      <c r="A261" s="11" t="s">
        <v>418</v>
      </c>
      <c r="B261" s="12">
        <v>885398</v>
      </c>
      <c r="C261" s="12">
        <v>78749</v>
      </c>
      <c r="D261" s="12" t="s">
        <v>3404</v>
      </c>
      <c r="E261" s="13">
        <v>45492</v>
      </c>
      <c r="F261" s="14">
        <f t="shared" si="4"/>
        <v>746435.40070921986</v>
      </c>
    </row>
    <row r="262" spans="1:6">
      <c r="A262" s="7" t="s">
        <v>419</v>
      </c>
      <c r="B262" s="8">
        <v>1438023</v>
      </c>
      <c r="C262" s="8">
        <v>78209</v>
      </c>
      <c r="D262" s="8" t="s">
        <v>3405</v>
      </c>
      <c r="E262" s="9">
        <v>43730</v>
      </c>
      <c r="F262" s="10">
        <f t="shared" si="4"/>
        <v>1044648.4727722772</v>
      </c>
    </row>
    <row r="263" spans="1:6">
      <c r="A263" s="11" t="s">
        <v>420</v>
      </c>
      <c r="B263" s="12">
        <v>892657</v>
      </c>
      <c r="C263" s="12">
        <v>94431</v>
      </c>
      <c r="D263" s="12" t="s">
        <v>3404</v>
      </c>
      <c r="E263" s="13">
        <v>44548</v>
      </c>
      <c r="F263" s="14">
        <f t="shared" si="4"/>
        <v>746435.40070921986</v>
      </c>
    </row>
    <row r="264" spans="1:6">
      <c r="A264" s="7" t="s">
        <v>421</v>
      </c>
      <c r="B264" s="8">
        <v>938508</v>
      </c>
      <c r="C264" s="8">
        <v>68863</v>
      </c>
      <c r="D264" s="8" t="s">
        <v>3403</v>
      </c>
      <c r="E264" s="9">
        <v>43620</v>
      </c>
      <c r="F264" s="10">
        <f t="shared" si="4"/>
        <v>1044648.4727722772</v>
      </c>
    </row>
    <row r="265" spans="1:6">
      <c r="A265" s="11" t="s">
        <v>423</v>
      </c>
      <c r="B265" s="12">
        <v>623799</v>
      </c>
      <c r="C265" s="12">
        <v>75647</v>
      </c>
      <c r="D265" s="12" t="s">
        <v>3404</v>
      </c>
      <c r="E265" s="13">
        <v>44729</v>
      </c>
      <c r="F265" s="14">
        <f t="shared" si="4"/>
        <v>746435.40070921986</v>
      </c>
    </row>
    <row r="266" spans="1:6">
      <c r="A266" s="7" t="s">
        <v>424</v>
      </c>
      <c r="B266" s="8">
        <v>683138</v>
      </c>
      <c r="C266" s="8">
        <v>46296</v>
      </c>
      <c r="D266" s="8" t="s">
        <v>3404</v>
      </c>
      <c r="E266" s="9">
        <v>45586</v>
      </c>
      <c r="F266" s="10">
        <f t="shared" si="4"/>
        <v>746435.40070921986</v>
      </c>
    </row>
    <row r="267" spans="1:6">
      <c r="A267" s="11" t="s">
        <v>425</v>
      </c>
      <c r="B267" s="12">
        <v>824865</v>
      </c>
      <c r="C267" s="12">
        <v>54355</v>
      </c>
      <c r="D267" s="12" t="s">
        <v>3404</v>
      </c>
      <c r="E267" s="13">
        <v>45626</v>
      </c>
      <c r="F267" s="14">
        <f t="shared" si="4"/>
        <v>746435.40070921986</v>
      </c>
    </row>
    <row r="268" spans="1:6">
      <c r="A268" s="7" t="s">
        <v>426</v>
      </c>
      <c r="B268" s="8">
        <v>816166</v>
      </c>
      <c r="C268" s="8">
        <v>99980</v>
      </c>
      <c r="D268" s="8" t="s">
        <v>3404</v>
      </c>
      <c r="E268" s="9">
        <v>45296</v>
      </c>
      <c r="F268" s="10">
        <f t="shared" si="4"/>
        <v>746435.40070921986</v>
      </c>
    </row>
    <row r="269" spans="1:6">
      <c r="A269" s="11" t="s">
        <v>427</v>
      </c>
      <c r="B269" s="12">
        <v>804177</v>
      </c>
      <c r="C269" s="12">
        <v>62829</v>
      </c>
      <c r="D269" s="12" t="s">
        <v>3404</v>
      </c>
      <c r="E269" s="13">
        <v>44395</v>
      </c>
      <c r="F269" s="14">
        <f t="shared" si="4"/>
        <v>746435.40070921986</v>
      </c>
    </row>
    <row r="270" spans="1:6">
      <c r="A270" s="7" t="s">
        <v>428</v>
      </c>
      <c r="B270" s="8">
        <v>431063</v>
      </c>
      <c r="C270" s="8">
        <v>55981</v>
      </c>
      <c r="D270" s="8" t="s">
        <v>3402</v>
      </c>
      <c r="E270" s="9">
        <v>44826</v>
      </c>
      <c r="F270" s="10">
        <f t="shared" si="4"/>
        <v>499723.03723404254</v>
      </c>
    </row>
    <row r="271" spans="1:6">
      <c r="A271" s="11" t="s">
        <v>430</v>
      </c>
      <c r="B271" s="12">
        <v>674272</v>
      </c>
      <c r="C271" s="12">
        <v>70468</v>
      </c>
      <c r="D271" s="12" t="s">
        <v>3404</v>
      </c>
      <c r="E271" s="13">
        <v>45230</v>
      </c>
      <c r="F271" s="14">
        <f t="shared" si="4"/>
        <v>746435.40070921986</v>
      </c>
    </row>
    <row r="272" spans="1:6">
      <c r="A272" s="7" t="s">
        <v>431</v>
      </c>
      <c r="B272" s="8">
        <v>1015849</v>
      </c>
      <c r="C272" s="8">
        <v>109448</v>
      </c>
      <c r="D272" s="8" t="s">
        <v>3403</v>
      </c>
      <c r="E272" s="9">
        <v>43555</v>
      </c>
      <c r="F272" s="10">
        <f t="shared" si="4"/>
        <v>1044648.4727722772</v>
      </c>
    </row>
    <row r="273" spans="1:6">
      <c r="A273" s="11" t="s">
        <v>433</v>
      </c>
      <c r="B273" s="12">
        <v>616804</v>
      </c>
      <c r="C273" s="12">
        <v>31553</v>
      </c>
      <c r="D273" s="12" t="s">
        <v>3404</v>
      </c>
      <c r="E273" s="13">
        <v>46098</v>
      </c>
      <c r="F273" s="14">
        <f t="shared" si="4"/>
        <v>746435.40070921986</v>
      </c>
    </row>
    <row r="274" spans="1:6">
      <c r="A274" s="7" t="s">
        <v>434</v>
      </c>
      <c r="B274" s="8">
        <v>1359838</v>
      </c>
      <c r="C274" s="8">
        <v>187139</v>
      </c>
      <c r="D274" s="8" t="s">
        <v>3405</v>
      </c>
      <c r="E274" s="9">
        <v>45391</v>
      </c>
      <c r="F274" s="10">
        <f t="shared" si="4"/>
        <v>1044648.4727722772</v>
      </c>
    </row>
    <row r="275" spans="1:6">
      <c r="A275" s="11" t="s">
        <v>436</v>
      </c>
      <c r="B275" s="12">
        <v>1080131</v>
      </c>
      <c r="C275" s="12">
        <v>59782</v>
      </c>
      <c r="D275" s="12" t="s">
        <v>3403</v>
      </c>
      <c r="E275" s="13">
        <v>44520</v>
      </c>
      <c r="F275" s="14">
        <f t="shared" si="4"/>
        <v>1044648.4727722772</v>
      </c>
    </row>
    <row r="276" spans="1:6">
      <c r="A276" s="7" t="s">
        <v>437</v>
      </c>
      <c r="B276" s="8">
        <v>1086653</v>
      </c>
      <c r="C276" s="8">
        <v>74570</v>
      </c>
      <c r="D276" s="8" t="s">
        <v>3403</v>
      </c>
      <c r="E276" s="9">
        <v>45487</v>
      </c>
      <c r="F276" s="10">
        <f t="shared" si="4"/>
        <v>1044648.4727722772</v>
      </c>
    </row>
    <row r="277" spans="1:6">
      <c r="A277" s="11" t="s">
        <v>438</v>
      </c>
      <c r="B277" s="12">
        <v>435258</v>
      </c>
      <c r="C277" s="12">
        <v>44067</v>
      </c>
      <c r="D277" s="12" t="s">
        <v>3402</v>
      </c>
      <c r="E277" s="13">
        <v>43765</v>
      </c>
      <c r="F277" s="14">
        <f t="shared" si="4"/>
        <v>499723.03723404254</v>
      </c>
    </row>
    <row r="278" spans="1:6">
      <c r="A278" s="7" t="s">
        <v>439</v>
      </c>
      <c r="B278" s="8">
        <v>849498</v>
      </c>
      <c r="C278" s="8">
        <v>72249</v>
      </c>
      <c r="D278" s="8" t="s">
        <v>3404</v>
      </c>
      <c r="E278" s="9">
        <v>46126</v>
      </c>
      <c r="F278" s="10">
        <f t="shared" si="4"/>
        <v>746435.40070921986</v>
      </c>
    </row>
    <row r="279" spans="1:6">
      <c r="A279" s="11" t="s">
        <v>440</v>
      </c>
      <c r="B279" s="12">
        <v>1304301</v>
      </c>
      <c r="C279" s="12">
        <v>179953</v>
      </c>
      <c r="D279" s="12" t="s">
        <v>3405</v>
      </c>
      <c r="E279" s="13">
        <v>45744</v>
      </c>
      <c r="F279" s="14">
        <f t="shared" si="4"/>
        <v>1044648.4727722772</v>
      </c>
    </row>
    <row r="280" spans="1:6">
      <c r="A280" s="7" t="s">
        <v>441</v>
      </c>
      <c r="B280" s="8">
        <v>1431364</v>
      </c>
      <c r="C280" s="8">
        <v>102236</v>
      </c>
      <c r="D280" s="8" t="s">
        <v>3405</v>
      </c>
      <c r="E280" s="9">
        <v>44444</v>
      </c>
      <c r="F280" s="10">
        <f t="shared" si="4"/>
        <v>1044648.4727722772</v>
      </c>
    </row>
    <row r="281" spans="1:6">
      <c r="A281" s="11" t="s">
        <v>442</v>
      </c>
      <c r="B281" s="12">
        <v>1057126</v>
      </c>
      <c r="C281" s="12">
        <v>79437</v>
      </c>
      <c r="D281" s="12" t="s">
        <v>3403</v>
      </c>
      <c r="E281" s="13">
        <v>44749</v>
      </c>
      <c r="F281" s="14">
        <f t="shared" si="4"/>
        <v>1044648.4727722772</v>
      </c>
    </row>
    <row r="282" spans="1:6">
      <c r="A282" s="7" t="s">
        <v>443</v>
      </c>
      <c r="B282" s="8">
        <v>1678192</v>
      </c>
      <c r="C282" s="8">
        <v>121751</v>
      </c>
      <c r="D282" s="8" t="s">
        <v>3406</v>
      </c>
      <c r="E282" s="9">
        <v>44483</v>
      </c>
      <c r="F282" s="10">
        <f t="shared" si="4"/>
        <v>1044648.4727722772</v>
      </c>
    </row>
    <row r="283" spans="1:6">
      <c r="A283" s="11" t="s">
        <v>445</v>
      </c>
      <c r="B283" s="12">
        <v>415384</v>
      </c>
      <c r="C283" s="12">
        <v>56503</v>
      </c>
      <c r="D283" s="12" t="s">
        <v>3402</v>
      </c>
      <c r="E283" s="13">
        <v>45596</v>
      </c>
      <c r="F283" s="14">
        <f t="shared" si="4"/>
        <v>499723.03723404254</v>
      </c>
    </row>
    <row r="284" spans="1:6">
      <c r="A284" s="7" t="s">
        <v>446</v>
      </c>
      <c r="B284" s="8">
        <v>569693</v>
      </c>
      <c r="C284" s="8">
        <v>30082</v>
      </c>
      <c r="D284" s="8" t="s">
        <v>3402</v>
      </c>
      <c r="E284" s="9">
        <v>45933</v>
      </c>
      <c r="F284" s="10">
        <f t="shared" si="4"/>
        <v>499723.03723404254</v>
      </c>
    </row>
    <row r="285" spans="1:6">
      <c r="A285" s="11" t="s">
        <v>447</v>
      </c>
      <c r="B285" s="12">
        <v>1059074</v>
      </c>
      <c r="C285" s="12">
        <v>69632</v>
      </c>
      <c r="D285" s="12" t="s">
        <v>3403</v>
      </c>
      <c r="E285" s="13">
        <v>44859</v>
      </c>
      <c r="F285" s="14">
        <f t="shared" si="4"/>
        <v>1044648.4727722772</v>
      </c>
    </row>
    <row r="286" spans="1:6">
      <c r="A286" s="7" t="s">
        <v>448</v>
      </c>
      <c r="B286" s="8">
        <v>923807</v>
      </c>
      <c r="C286" s="8">
        <v>124588</v>
      </c>
      <c r="D286" s="8" t="s">
        <v>3403</v>
      </c>
      <c r="E286" s="9">
        <v>43574</v>
      </c>
      <c r="F286" s="10">
        <f t="shared" si="4"/>
        <v>1044648.4727722772</v>
      </c>
    </row>
    <row r="287" spans="1:6">
      <c r="A287" s="11" t="s">
        <v>450</v>
      </c>
      <c r="B287" s="12">
        <v>956801</v>
      </c>
      <c r="C287" s="12">
        <v>100369</v>
      </c>
      <c r="D287" s="12" t="s">
        <v>3403</v>
      </c>
      <c r="E287" s="13">
        <v>43233</v>
      </c>
      <c r="F287" s="14">
        <f t="shared" si="4"/>
        <v>1044648.4727722772</v>
      </c>
    </row>
    <row r="288" spans="1:6">
      <c r="A288" s="7" t="s">
        <v>451</v>
      </c>
      <c r="B288" s="8">
        <v>951719</v>
      </c>
      <c r="C288" s="8">
        <v>63667</v>
      </c>
      <c r="D288" s="8" t="s">
        <v>3403</v>
      </c>
      <c r="E288" s="9">
        <v>45577</v>
      </c>
      <c r="F288" s="10">
        <f t="shared" si="4"/>
        <v>1044648.4727722772</v>
      </c>
    </row>
    <row r="289" spans="1:6">
      <c r="A289" s="11" t="s">
        <v>452</v>
      </c>
      <c r="B289" s="12">
        <v>747071</v>
      </c>
      <c r="C289" s="12">
        <v>88412</v>
      </c>
      <c r="D289" s="12" t="s">
        <v>3404</v>
      </c>
      <c r="E289" s="13">
        <v>45127</v>
      </c>
      <c r="F289" s="14">
        <f t="shared" si="4"/>
        <v>746435.40070921986</v>
      </c>
    </row>
    <row r="290" spans="1:6">
      <c r="A290" s="7" t="s">
        <v>453</v>
      </c>
      <c r="B290" s="8">
        <v>724396</v>
      </c>
      <c r="C290" s="8">
        <v>66634</v>
      </c>
      <c r="D290" s="8" t="s">
        <v>3404</v>
      </c>
      <c r="E290" s="9">
        <v>45260</v>
      </c>
      <c r="F290" s="10">
        <f t="shared" si="4"/>
        <v>746435.40070921986</v>
      </c>
    </row>
    <row r="291" spans="1:6">
      <c r="A291" s="11" t="s">
        <v>454</v>
      </c>
      <c r="B291" s="12">
        <v>907035</v>
      </c>
      <c r="C291" s="12">
        <v>134359</v>
      </c>
      <c r="D291" s="12" t="s">
        <v>3403</v>
      </c>
      <c r="E291" s="13">
        <v>43880</v>
      </c>
      <c r="F291" s="14">
        <f t="shared" si="4"/>
        <v>1044648.4727722772</v>
      </c>
    </row>
    <row r="292" spans="1:6">
      <c r="A292" s="7" t="s">
        <v>455</v>
      </c>
      <c r="B292" s="8">
        <v>1523835</v>
      </c>
      <c r="C292" s="8">
        <v>100726</v>
      </c>
      <c r="D292" s="8" t="s">
        <v>3405</v>
      </c>
      <c r="E292" s="9">
        <v>44900</v>
      </c>
      <c r="F292" s="10">
        <f t="shared" si="4"/>
        <v>1044648.4727722772</v>
      </c>
    </row>
    <row r="293" spans="1:6">
      <c r="A293" s="11" t="s">
        <v>456</v>
      </c>
      <c r="B293" s="12">
        <v>1815193</v>
      </c>
      <c r="C293" s="12">
        <v>229296</v>
      </c>
      <c r="D293" s="12" t="s">
        <v>3406</v>
      </c>
      <c r="E293" s="13">
        <v>45856</v>
      </c>
      <c r="F293" s="14">
        <f t="shared" si="4"/>
        <v>1044648.4727722772</v>
      </c>
    </row>
    <row r="294" spans="1:6">
      <c r="A294" s="7" t="s">
        <v>457</v>
      </c>
      <c r="B294" s="8">
        <v>1064523</v>
      </c>
      <c r="C294" s="8">
        <v>105200</v>
      </c>
      <c r="D294" s="8" t="s">
        <v>3403</v>
      </c>
      <c r="E294" s="9">
        <v>44358</v>
      </c>
      <c r="F294" s="10">
        <f t="shared" si="4"/>
        <v>1044648.4727722772</v>
      </c>
    </row>
    <row r="295" spans="1:6">
      <c r="A295" s="11" t="s">
        <v>458</v>
      </c>
      <c r="B295" s="12">
        <v>1025099</v>
      </c>
      <c r="C295" s="12">
        <v>90279</v>
      </c>
      <c r="D295" s="12" t="s">
        <v>3403</v>
      </c>
      <c r="E295" s="13">
        <v>43984</v>
      </c>
      <c r="F295" s="14">
        <f t="shared" si="4"/>
        <v>1044648.4727722772</v>
      </c>
    </row>
    <row r="296" spans="1:6">
      <c r="A296" s="7" t="s">
        <v>459</v>
      </c>
      <c r="B296" s="8">
        <v>1094625</v>
      </c>
      <c r="C296" s="8">
        <v>129992</v>
      </c>
      <c r="D296" s="8" t="s">
        <v>3403</v>
      </c>
      <c r="E296" s="9">
        <v>44411</v>
      </c>
      <c r="F296" s="10">
        <f t="shared" si="4"/>
        <v>1044648.4727722772</v>
      </c>
    </row>
    <row r="297" spans="1:6">
      <c r="A297" s="11" t="s">
        <v>460</v>
      </c>
      <c r="B297" s="12">
        <v>1005136</v>
      </c>
      <c r="C297" s="12">
        <v>113460</v>
      </c>
      <c r="D297" s="12" t="s">
        <v>3403</v>
      </c>
      <c r="E297" s="13">
        <v>44572</v>
      </c>
      <c r="F297" s="14">
        <f t="shared" si="4"/>
        <v>1044648.4727722772</v>
      </c>
    </row>
    <row r="298" spans="1:6">
      <c r="A298" s="7" t="s">
        <v>461</v>
      </c>
      <c r="B298" s="8">
        <v>939242</v>
      </c>
      <c r="C298" s="8">
        <v>61037</v>
      </c>
      <c r="D298" s="8" t="s">
        <v>3403</v>
      </c>
      <c r="E298" s="9">
        <v>46140</v>
      </c>
      <c r="F298" s="10">
        <f t="shared" si="4"/>
        <v>1044648.4727722772</v>
      </c>
    </row>
    <row r="299" spans="1:6">
      <c r="A299" s="11" t="s">
        <v>463</v>
      </c>
      <c r="B299" s="12">
        <v>1103018</v>
      </c>
      <c r="C299" s="12">
        <v>140042</v>
      </c>
      <c r="D299" s="12" t="s">
        <v>3403</v>
      </c>
      <c r="E299" s="13">
        <v>43946</v>
      </c>
      <c r="F299" s="14">
        <f t="shared" si="4"/>
        <v>1044648.4727722772</v>
      </c>
    </row>
    <row r="300" spans="1:6">
      <c r="A300" s="7" t="s">
        <v>465</v>
      </c>
      <c r="B300" s="8">
        <v>990662</v>
      </c>
      <c r="C300" s="8">
        <v>109547</v>
      </c>
      <c r="D300" s="8" t="s">
        <v>3403</v>
      </c>
      <c r="E300" s="9">
        <v>43931</v>
      </c>
      <c r="F300" s="10">
        <f t="shared" si="4"/>
        <v>1044648.4727722772</v>
      </c>
    </row>
    <row r="301" spans="1:6">
      <c r="A301" s="11" t="s">
        <v>466</v>
      </c>
      <c r="B301" s="12">
        <v>532306</v>
      </c>
      <c r="C301" s="12">
        <v>68875</v>
      </c>
      <c r="D301" s="12" t="s">
        <v>3402</v>
      </c>
      <c r="E301" s="13">
        <v>45747</v>
      </c>
      <c r="F301" s="14">
        <f t="shared" si="4"/>
        <v>499723.03723404254</v>
      </c>
    </row>
    <row r="302" spans="1:6">
      <c r="A302" s="7" t="s">
        <v>467</v>
      </c>
      <c r="B302" s="8">
        <v>528432</v>
      </c>
      <c r="C302" s="8">
        <v>74161</v>
      </c>
      <c r="D302" s="8" t="s">
        <v>3402</v>
      </c>
      <c r="E302" s="9">
        <v>43844</v>
      </c>
      <c r="F302" s="10">
        <f t="shared" si="4"/>
        <v>499723.03723404254</v>
      </c>
    </row>
    <row r="303" spans="1:6">
      <c r="A303" s="11" t="s">
        <v>468</v>
      </c>
      <c r="B303" s="12">
        <v>1109051</v>
      </c>
      <c r="C303" s="12">
        <v>106231</v>
      </c>
      <c r="D303" s="12" t="s">
        <v>3403</v>
      </c>
      <c r="E303" s="13">
        <v>45243</v>
      </c>
      <c r="F303" s="14">
        <f t="shared" si="4"/>
        <v>1044648.4727722772</v>
      </c>
    </row>
    <row r="304" spans="1:6">
      <c r="A304" s="7" t="s">
        <v>469</v>
      </c>
      <c r="B304" s="8">
        <v>629443</v>
      </c>
      <c r="C304" s="8">
        <v>59957</v>
      </c>
      <c r="D304" s="8" t="s">
        <v>3404</v>
      </c>
      <c r="E304" s="9">
        <v>44792</v>
      </c>
      <c r="F304" s="10">
        <f t="shared" si="4"/>
        <v>746435.40070921986</v>
      </c>
    </row>
    <row r="305" spans="1:6">
      <c r="A305" s="11" t="s">
        <v>470</v>
      </c>
      <c r="B305" s="12">
        <v>464237</v>
      </c>
      <c r="C305" s="12">
        <v>35641</v>
      </c>
      <c r="D305" s="12" t="s">
        <v>3402</v>
      </c>
      <c r="E305" s="13">
        <v>46304</v>
      </c>
      <c r="F305" s="14">
        <f t="shared" si="4"/>
        <v>499723.03723404254</v>
      </c>
    </row>
    <row r="306" spans="1:6">
      <c r="A306" s="7" t="s">
        <v>471</v>
      </c>
      <c r="B306" s="8">
        <v>608357</v>
      </c>
      <c r="C306" s="8">
        <v>84738</v>
      </c>
      <c r="D306" s="8" t="s">
        <v>3404</v>
      </c>
      <c r="E306" s="9">
        <v>45022</v>
      </c>
      <c r="F306" s="10">
        <f t="shared" si="4"/>
        <v>746435.40070921986</v>
      </c>
    </row>
    <row r="307" spans="1:6">
      <c r="A307" s="11" t="s">
        <v>472</v>
      </c>
      <c r="B307" s="12">
        <v>1453976</v>
      </c>
      <c r="C307" s="12">
        <v>144038</v>
      </c>
      <c r="D307" s="12" t="s">
        <v>3405</v>
      </c>
      <c r="E307" s="13">
        <v>45639</v>
      </c>
      <c r="F307" s="14">
        <f t="shared" si="4"/>
        <v>1044648.4727722772</v>
      </c>
    </row>
    <row r="308" spans="1:6">
      <c r="A308" s="7" t="s">
        <v>473</v>
      </c>
      <c r="B308" s="8">
        <v>510825</v>
      </c>
      <c r="C308" s="8">
        <v>56958</v>
      </c>
      <c r="D308" s="8" t="s">
        <v>3402</v>
      </c>
      <c r="E308" s="9">
        <v>45306</v>
      </c>
      <c r="F308" s="10">
        <f t="shared" si="4"/>
        <v>499723.03723404254</v>
      </c>
    </row>
    <row r="309" spans="1:6">
      <c r="A309" s="11" t="s">
        <v>474</v>
      </c>
      <c r="B309" s="12">
        <v>1594883</v>
      </c>
      <c r="C309" s="12">
        <v>83676</v>
      </c>
      <c r="D309" s="12" t="s">
        <v>3405</v>
      </c>
      <c r="E309" s="13">
        <v>44054</v>
      </c>
      <c r="F309" s="14">
        <f t="shared" si="4"/>
        <v>1044648.4727722772</v>
      </c>
    </row>
    <row r="310" spans="1:6">
      <c r="A310" s="7" t="s">
        <v>475</v>
      </c>
      <c r="B310" s="8">
        <v>412900</v>
      </c>
      <c r="C310" s="8">
        <v>29908</v>
      </c>
      <c r="D310" s="8" t="s">
        <v>3402</v>
      </c>
      <c r="E310" s="9">
        <v>44700</v>
      </c>
      <c r="F310" s="10">
        <f t="shared" si="4"/>
        <v>499723.03723404254</v>
      </c>
    </row>
    <row r="311" spans="1:6">
      <c r="A311" s="11" t="s">
        <v>476</v>
      </c>
      <c r="B311" s="12">
        <v>1169544</v>
      </c>
      <c r="C311" s="12">
        <v>155952</v>
      </c>
      <c r="D311" s="12" t="s">
        <v>3403</v>
      </c>
      <c r="E311" s="13">
        <v>44927</v>
      </c>
      <c r="F311" s="14">
        <f t="shared" si="4"/>
        <v>1044648.4727722772</v>
      </c>
    </row>
    <row r="312" spans="1:6">
      <c r="A312" s="7" t="s">
        <v>477</v>
      </c>
      <c r="B312" s="8">
        <v>570490</v>
      </c>
      <c r="C312" s="8">
        <v>44405</v>
      </c>
      <c r="D312" s="8" t="s">
        <v>3402</v>
      </c>
      <c r="E312" s="9">
        <v>45156</v>
      </c>
      <c r="F312" s="10">
        <f t="shared" si="4"/>
        <v>499723.03723404254</v>
      </c>
    </row>
    <row r="313" spans="1:6">
      <c r="A313" s="11" t="s">
        <v>478</v>
      </c>
      <c r="B313" s="12">
        <v>1005622</v>
      </c>
      <c r="C313" s="12">
        <v>136562</v>
      </c>
      <c r="D313" s="12" t="s">
        <v>3403</v>
      </c>
      <c r="E313" s="13">
        <v>44462</v>
      </c>
      <c r="F313" s="14">
        <f t="shared" si="4"/>
        <v>1044648.4727722772</v>
      </c>
    </row>
    <row r="314" spans="1:6">
      <c r="A314" s="7" t="s">
        <v>479</v>
      </c>
      <c r="B314" s="8">
        <v>781197</v>
      </c>
      <c r="C314" s="8">
        <v>101976</v>
      </c>
      <c r="D314" s="8" t="s">
        <v>3404</v>
      </c>
      <c r="E314" s="9">
        <v>44744</v>
      </c>
      <c r="F314" s="10">
        <f t="shared" si="4"/>
        <v>746435.40070921986</v>
      </c>
    </row>
    <row r="315" spans="1:6">
      <c r="A315" s="11" t="s">
        <v>480</v>
      </c>
      <c r="B315" s="12">
        <v>638765</v>
      </c>
      <c r="C315" s="12">
        <v>79238</v>
      </c>
      <c r="D315" s="12" t="s">
        <v>3404</v>
      </c>
      <c r="E315" s="13">
        <v>44214</v>
      </c>
      <c r="F315" s="14">
        <f t="shared" si="4"/>
        <v>746435.40070921986</v>
      </c>
    </row>
    <row r="316" spans="1:6">
      <c r="A316" s="7" t="s">
        <v>481</v>
      </c>
      <c r="B316" s="8">
        <v>860561</v>
      </c>
      <c r="C316" s="8">
        <v>68231</v>
      </c>
      <c r="D316" s="8" t="s">
        <v>3404</v>
      </c>
      <c r="E316" s="9">
        <v>43753</v>
      </c>
      <c r="F316" s="10">
        <f t="shared" si="4"/>
        <v>746435.40070921986</v>
      </c>
    </row>
    <row r="317" spans="1:6">
      <c r="A317" s="11" t="s">
        <v>482</v>
      </c>
      <c r="B317" s="12">
        <v>880468</v>
      </c>
      <c r="C317" s="12">
        <v>127032</v>
      </c>
      <c r="D317" s="12" t="s">
        <v>3404</v>
      </c>
      <c r="E317" s="13">
        <v>43711</v>
      </c>
      <c r="F317" s="14">
        <f t="shared" si="4"/>
        <v>746435.40070921986</v>
      </c>
    </row>
    <row r="318" spans="1:6">
      <c r="A318" s="7" t="s">
        <v>483</v>
      </c>
      <c r="B318" s="8">
        <v>920275</v>
      </c>
      <c r="C318" s="8">
        <v>98550</v>
      </c>
      <c r="D318" s="8" t="s">
        <v>3403</v>
      </c>
      <c r="E318" s="9">
        <v>44029</v>
      </c>
      <c r="F318" s="10">
        <f t="shared" si="4"/>
        <v>1044648.4727722772</v>
      </c>
    </row>
    <row r="319" spans="1:6">
      <c r="A319" s="11" t="s">
        <v>484</v>
      </c>
      <c r="B319" s="12">
        <v>403663</v>
      </c>
      <c r="C319" s="12">
        <v>51882</v>
      </c>
      <c r="D319" s="12" t="s">
        <v>3402</v>
      </c>
      <c r="E319" s="13">
        <v>45695</v>
      </c>
      <c r="F319" s="14">
        <f t="shared" si="4"/>
        <v>499723.03723404254</v>
      </c>
    </row>
    <row r="320" spans="1:6">
      <c r="A320" s="7" t="s">
        <v>485</v>
      </c>
      <c r="B320" s="8">
        <v>1064801</v>
      </c>
      <c r="C320" s="8">
        <v>61866</v>
      </c>
      <c r="D320" s="8" t="s">
        <v>3403</v>
      </c>
      <c r="E320" s="9">
        <v>45464</v>
      </c>
      <c r="F320" s="10">
        <f t="shared" si="4"/>
        <v>1044648.4727722772</v>
      </c>
    </row>
    <row r="321" spans="1:6">
      <c r="A321" s="11" t="s">
        <v>486</v>
      </c>
      <c r="B321" s="12">
        <v>1569492</v>
      </c>
      <c r="C321" s="12">
        <v>159498</v>
      </c>
      <c r="D321" s="12" t="s">
        <v>3405</v>
      </c>
      <c r="E321" s="13">
        <v>43809</v>
      </c>
      <c r="F321" s="14">
        <f t="shared" si="4"/>
        <v>1044648.4727722772</v>
      </c>
    </row>
    <row r="322" spans="1:6">
      <c r="A322" s="7" t="s">
        <v>487</v>
      </c>
      <c r="B322" s="8">
        <v>514407</v>
      </c>
      <c r="C322" s="8">
        <v>70861</v>
      </c>
      <c r="D322" s="8" t="s">
        <v>3402</v>
      </c>
      <c r="E322" s="9">
        <v>44992</v>
      </c>
      <c r="F322" s="10">
        <f t="shared" ref="F322:F385" si="5">IF(D322="L1",$L$3,IF(D322="L2",$L$4,$L$5))</f>
        <v>499723.03723404254</v>
      </c>
    </row>
    <row r="323" spans="1:6">
      <c r="A323" s="11" t="s">
        <v>488</v>
      </c>
      <c r="B323" s="12">
        <v>1354114</v>
      </c>
      <c r="C323" s="12">
        <v>140785</v>
      </c>
      <c r="D323" s="12" t="s">
        <v>3405</v>
      </c>
      <c r="E323" s="13">
        <v>45883</v>
      </c>
      <c r="F323" s="14">
        <f t="shared" si="5"/>
        <v>1044648.4727722772</v>
      </c>
    </row>
    <row r="324" spans="1:6">
      <c r="A324" s="7" t="s">
        <v>489</v>
      </c>
      <c r="B324" s="8">
        <v>973143</v>
      </c>
      <c r="C324" s="8">
        <v>76518</v>
      </c>
      <c r="D324" s="8" t="s">
        <v>3403</v>
      </c>
      <c r="E324" s="9">
        <v>45182</v>
      </c>
      <c r="F324" s="10">
        <f t="shared" si="5"/>
        <v>1044648.4727722772</v>
      </c>
    </row>
    <row r="325" spans="1:6">
      <c r="A325" s="11" t="s">
        <v>490</v>
      </c>
      <c r="B325" s="12">
        <v>944362</v>
      </c>
      <c r="C325" s="12">
        <v>72611</v>
      </c>
      <c r="D325" s="12" t="s">
        <v>3403</v>
      </c>
      <c r="E325" s="13">
        <v>45124</v>
      </c>
      <c r="F325" s="14">
        <f t="shared" si="5"/>
        <v>1044648.4727722772</v>
      </c>
    </row>
    <row r="326" spans="1:6">
      <c r="A326" s="7" t="s">
        <v>491</v>
      </c>
      <c r="B326" s="8">
        <v>1004438</v>
      </c>
      <c r="C326" s="8">
        <v>88353</v>
      </c>
      <c r="D326" s="8" t="s">
        <v>3403</v>
      </c>
      <c r="E326" s="9">
        <v>45822</v>
      </c>
      <c r="F326" s="10">
        <f t="shared" si="5"/>
        <v>1044648.4727722772</v>
      </c>
    </row>
    <row r="327" spans="1:6">
      <c r="A327" s="11" t="s">
        <v>492</v>
      </c>
      <c r="B327" s="12">
        <v>1473264</v>
      </c>
      <c r="C327" s="12">
        <v>83253</v>
      </c>
      <c r="D327" s="12" t="s">
        <v>3405</v>
      </c>
      <c r="E327" s="13">
        <v>44137</v>
      </c>
      <c r="F327" s="14">
        <f t="shared" si="5"/>
        <v>1044648.4727722772</v>
      </c>
    </row>
    <row r="328" spans="1:6">
      <c r="A328" s="7" t="s">
        <v>493</v>
      </c>
      <c r="B328" s="8">
        <v>630979</v>
      </c>
      <c r="C328" s="8">
        <v>33367</v>
      </c>
      <c r="D328" s="8" t="s">
        <v>3404</v>
      </c>
      <c r="E328" s="9">
        <v>45905</v>
      </c>
      <c r="F328" s="10">
        <f t="shared" si="5"/>
        <v>746435.40070921986</v>
      </c>
    </row>
    <row r="329" spans="1:6">
      <c r="A329" s="11" t="s">
        <v>494</v>
      </c>
      <c r="B329" s="12">
        <v>829181</v>
      </c>
      <c r="C329" s="12">
        <v>111137</v>
      </c>
      <c r="D329" s="12" t="s">
        <v>3404</v>
      </c>
      <c r="E329" s="13">
        <v>43622</v>
      </c>
      <c r="F329" s="14">
        <f t="shared" si="5"/>
        <v>746435.40070921986</v>
      </c>
    </row>
    <row r="330" spans="1:6">
      <c r="A330" s="7" t="s">
        <v>495</v>
      </c>
      <c r="B330" s="8">
        <v>995139</v>
      </c>
      <c r="C330" s="8">
        <v>64316</v>
      </c>
      <c r="D330" s="8" t="s">
        <v>3403</v>
      </c>
      <c r="E330" s="9">
        <v>45282</v>
      </c>
      <c r="F330" s="10">
        <f t="shared" si="5"/>
        <v>1044648.4727722772</v>
      </c>
    </row>
    <row r="331" spans="1:6">
      <c r="A331" s="11" t="s">
        <v>496</v>
      </c>
      <c r="B331" s="12">
        <v>643654</v>
      </c>
      <c r="C331" s="12">
        <v>95447</v>
      </c>
      <c r="D331" s="12" t="s">
        <v>3404</v>
      </c>
      <c r="E331" s="13">
        <v>45633</v>
      </c>
      <c r="F331" s="14">
        <f t="shared" si="5"/>
        <v>746435.40070921986</v>
      </c>
    </row>
    <row r="332" spans="1:6">
      <c r="A332" s="7" t="s">
        <v>497</v>
      </c>
      <c r="B332" s="8">
        <v>1451074</v>
      </c>
      <c r="C332" s="8">
        <v>187917</v>
      </c>
      <c r="D332" s="8" t="s">
        <v>3405</v>
      </c>
      <c r="E332" s="9">
        <v>46173</v>
      </c>
      <c r="F332" s="10">
        <f t="shared" si="5"/>
        <v>1044648.4727722772</v>
      </c>
    </row>
    <row r="333" spans="1:6">
      <c r="A333" s="11" t="s">
        <v>498</v>
      </c>
      <c r="B333" s="12">
        <v>2108730</v>
      </c>
      <c r="C333" s="12">
        <v>307255</v>
      </c>
      <c r="D333" s="12" t="s">
        <v>3406</v>
      </c>
      <c r="E333" s="13">
        <v>44289</v>
      </c>
      <c r="F333" s="14">
        <f t="shared" si="5"/>
        <v>1044648.4727722772</v>
      </c>
    </row>
    <row r="334" spans="1:6">
      <c r="A334" s="7" t="s">
        <v>499</v>
      </c>
      <c r="B334" s="8">
        <v>775048</v>
      </c>
      <c r="C334" s="8">
        <v>65091</v>
      </c>
      <c r="D334" s="8" t="s">
        <v>3404</v>
      </c>
      <c r="E334" s="9">
        <v>44068</v>
      </c>
      <c r="F334" s="10">
        <f t="shared" si="5"/>
        <v>746435.40070921986</v>
      </c>
    </row>
    <row r="335" spans="1:6">
      <c r="A335" s="11" t="s">
        <v>500</v>
      </c>
      <c r="B335" s="12">
        <v>671422</v>
      </c>
      <c r="C335" s="12">
        <v>49904</v>
      </c>
      <c r="D335" s="12" t="s">
        <v>3404</v>
      </c>
      <c r="E335" s="13">
        <v>43790</v>
      </c>
      <c r="F335" s="14">
        <f t="shared" si="5"/>
        <v>746435.40070921986</v>
      </c>
    </row>
    <row r="336" spans="1:6">
      <c r="A336" s="7" t="s">
        <v>501</v>
      </c>
      <c r="B336" s="8">
        <v>1027931</v>
      </c>
      <c r="C336" s="8">
        <v>64361</v>
      </c>
      <c r="D336" s="8" t="s">
        <v>3403</v>
      </c>
      <c r="E336" s="9">
        <v>45728</v>
      </c>
      <c r="F336" s="10">
        <f t="shared" si="5"/>
        <v>1044648.4727722772</v>
      </c>
    </row>
    <row r="337" spans="1:6">
      <c r="A337" s="11" t="s">
        <v>502</v>
      </c>
      <c r="B337" s="12">
        <v>1007668</v>
      </c>
      <c r="C337" s="12">
        <v>111191</v>
      </c>
      <c r="D337" s="12" t="s">
        <v>3403</v>
      </c>
      <c r="E337" s="13">
        <v>44100</v>
      </c>
      <c r="F337" s="14">
        <f t="shared" si="5"/>
        <v>1044648.4727722772</v>
      </c>
    </row>
    <row r="338" spans="1:6">
      <c r="A338" s="7" t="s">
        <v>503</v>
      </c>
      <c r="B338" s="8">
        <v>454553</v>
      </c>
      <c r="C338" s="8">
        <v>38194</v>
      </c>
      <c r="D338" s="8" t="s">
        <v>3402</v>
      </c>
      <c r="E338" s="9">
        <v>45669</v>
      </c>
      <c r="F338" s="10">
        <f t="shared" si="5"/>
        <v>499723.03723404254</v>
      </c>
    </row>
    <row r="339" spans="1:6">
      <c r="A339" s="11" t="s">
        <v>504</v>
      </c>
      <c r="B339" s="12">
        <v>812055</v>
      </c>
      <c r="C339" s="12">
        <v>76176</v>
      </c>
      <c r="D339" s="12" t="s">
        <v>3404</v>
      </c>
      <c r="E339" s="13">
        <v>44461</v>
      </c>
      <c r="F339" s="14">
        <f t="shared" si="5"/>
        <v>746435.40070921986</v>
      </c>
    </row>
    <row r="340" spans="1:6">
      <c r="A340" s="7" t="s">
        <v>505</v>
      </c>
      <c r="B340" s="8">
        <v>536631</v>
      </c>
      <c r="C340" s="8">
        <v>77163</v>
      </c>
      <c r="D340" s="8" t="s">
        <v>3402</v>
      </c>
      <c r="E340" s="9">
        <v>43613</v>
      </c>
      <c r="F340" s="10">
        <f t="shared" si="5"/>
        <v>499723.03723404254</v>
      </c>
    </row>
    <row r="341" spans="1:6">
      <c r="A341" s="11" t="s">
        <v>506</v>
      </c>
      <c r="B341" s="12">
        <v>999449</v>
      </c>
      <c r="C341" s="12">
        <v>58569</v>
      </c>
      <c r="D341" s="12" t="s">
        <v>3403</v>
      </c>
      <c r="E341" s="13">
        <v>44729</v>
      </c>
      <c r="F341" s="14">
        <f t="shared" si="5"/>
        <v>1044648.4727722772</v>
      </c>
    </row>
    <row r="342" spans="1:6">
      <c r="A342" s="7" t="s">
        <v>507</v>
      </c>
      <c r="B342" s="8">
        <v>991078</v>
      </c>
      <c r="C342" s="8">
        <v>109702</v>
      </c>
      <c r="D342" s="8" t="s">
        <v>3403</v>
      </c>
      <c r="E342" s="9">
        <v>44489</v>
      </c>
      <c r="F342" s="10">
        <f t="shared" si="5"/>
        <v>1044648.4727722772</v>
      </c>
    </row>
    <row r="343" spans="1:6">
      <c r="A343" s="11" t="s">
        <v>508</v>
      </c>
      <c r="B343" s="12">
        <v>1381243</v>
      </c>
      <c r="C343" s="12">
        <v>170746</v>
      </c>
      <c r="D343" s="12" t="s">
        <v>3405</v>
      </c>
      <c r="E343" s="13">
        <v>44001</v>
      </c>
      <c r="F343" s="14">
        <f t="shared" si="5"/>
        <v>1044648.4727722772</v>
      </c>
    </row>
    <row r="344" spans="1:6">
      <c r="A344" s="7" t="s">
        <v>509</v>
      </c>
      <c r="B344" s="8">
        <v>878591</v>
      </c>
      <c r="C344" s="8">
        <v>115076</v>
      </c>
      <c r="D344" s="8" t="s">
        <v>3404</v>
      </c>
      <c r="E344" s="9">
        <v>43885</v>
      </c>
      <c r="F344" s="10">
        <f t="shared" si="5"/>
        <v>746435.40070921986</v>
      </c>
    </row>
    <row r="345" spans="1:6">
      <c r="A345" s="11" t="s">
        <v>510</v>
      </c>
      <c r="B345" s="12">
        <v>1157643</v>
      </c>
      <c r="C345" s="12">
        <v>125475</v>
      </c>
      <c r="D345" s="12" t="s">
        <v>3403</v>
      </c>
      <c r="E345" s="13">
        <v>43584</v>
      </c>
      <c r="F345" s="14">
        <f t="shared" si="5"/>
        <v>1044648.4727722772</v>
      </c>
    </row>
    <row r="346" spans="1:6">
      <c r="A346" s="7" t="s">
        <v>512</v>
      </c>
      <c r="B346" s="8">
        <v>916778</v>
      </c>
      <c r="C346" s="8">
        <v>60784</v>
      </c>
      <c r="D346" s="8" t="s">
        <v>3403</v>
      </c>
      <c r="E346" s="9">
        <v>45847</v>
      </c>
      <c r="F346" s="10">
        <f t="shared" si="5"/>
        <v>1044648.4727722772</v>
      </c>
    </row>
    <row r="347" spans="1:6">
      <c r="A347" s="11" t="s">
        <v>513</v>
      </c>
      <c r="B347" s="12">
        <v>1037513</v>
      </c>
      <c r="C347" s="12">
        <v>62585</v>
      </c>
      <c r="D347" s="12" t="s">
        <v>3403</v>
      </c>
      <c r="E347" s="13">
        <v>45991</v>
      </c>
      <c r="F347" s="14">
        <f t="shared" si="5"/>
        <v>1044648.4727722772</v>
      </c>
    </row>
    <row r="348" spans="1:6">
      <c r="A348" s="7" t="s">
        <v>514</v>
      </c>
      <c r="B348" s="8">
        <v>1607747</v>
      </c>
      <c r="C348" s="8">
        <v>108840</v>
      </c>
      <c r="D348" s="8" t="s">
        <v>3406</v>
      </c>
      <c r="E348" s="9">
        <v>43809</v>
      </c>
      <c r="F348" s="10">
        <f t="shared" si="5"/>
        <v>1044648.4727722772</v>
      </c>
    </row>
    <row r="349" spans="1:6">
      <c r="A349" s="11" t="s">
        <v>515</v>
      </c>
      <c r="B349" s="12">
        <v>911149</v>
      </c>
      <c r="C349" s="12">
        <v>68389</v>
      </c>
      <c r="D349" s="12" t="s">
        <v>3403</v>
      </c>
      <c r="E349" s="13">
        <v>44689</v>
      </c>
      <c r="F349" s="14">
        <f t="shared" si="5"/>
        <v>1044648.4727722772</v>
      </c>
    </row>
    <row r="350" spans="1:6">
      <c r="A350" s="7" t="s">
        <v>516</v>
      </c>
      <c r="B350" s="8">
        <v>622224</v>
      </c>
      <c r="C350" s="8">
        <v>75807</v>
      </c>
      <c r="D350" s="8" t="s">
        <v>3404</v>
      </c>
      <c r="E350" s="9">
        <v>45189</v>
      </c>
      <c r="F350" s="10">
        <f t="shared" si="5"/>
        <v>746435.40070921986</v>
      </c>
    </row>
    <row r="351" spans="1:6">
      <c r="A351" s="11" t="s">
        <v>517</v>
      </c>
      <c r="B351" s="12">
        <v>1279891</v>
      </c>
      <c r="C351" s="12">
        <v>80396</v>
      </c>
      <c r="D351" s="12" t="s">
        <v>3405</v>
      </c>
      <c r="E351" s="13">
        <v>44830</v>
      </c>
      <c r="F351" s="14">
        <f t="shared" si="5"/>
        <v>1044648.4727722772</v>
      </c>
    </row>
    <row r="352" spans="1:6">
      <c r="A352" s="7" t="s">
        <v>519</v>
      </c>
      <c r="B352" s="8">
        <v>1296305</v>
      </c>
      <c r="C352" s="8">
        <v>190062</v>
      </c>
      <c r="D352" s="8" t="s">
        <v>3405</v>
      </c>
      <c r="E352" s="9">
        <v>45274</v>
      </c>
      <c r="F352" s="10">
        <f t="shared" si="5"/>
        <v>1044648.4727722772</v>
      </c>
    </row>
    <row r="353" spans="1:6">
      <c r="A353" s="11" t="s">
        <v>520</v>
      </c>
      <c r="B353" s="12">
        <v>817577</v>
      </c>
      <c r="C353" s="12">
        <v>105223</v>
      </c>
      <c r="D353" s="12" t="s">
        <v>3404</v>
      </c>
      <c r="E353" s="13">
        <v>45109</v>
      </c>
      <c r="F353" s="14">
        <f t="shared" si="5"/>
        <v>746435.40070921986</v>
      </c>
    </row>
    <row r="354" spans="1:6">
      <c r="A354" s="7" t="s">
        <v>521</v>
      </c>
      <c r="B354" s="8">
        <v>572620</v>
      </c>
      <c r="C354" s="8">
        <v>73568</v>
      </c>
      <c r="D354" s="8" t="s">
        <v>3402</v>
      </c>
      <c r="E354" s="9">
        <v>45565</v>
      </c>
      <c r="F354" s="10">
        <f t="shared" si="5"/>
        <v>499723.03723404254</v>
      </c>
    </row>
    <row r="355" spans="1:6">
      <c r="A355" s="11" t="s">
        <v>522</v>
      </c>
      <c r="B355" s="12">
        <v>583662</v>
      </c>
      <c r="C355" s="12">
        <v>32100</v>
      </c>
      <c r="D355" s="12" t="s">
        <v>3402</v>
      </c>
      <c r="E355" s="13">
        <v>45541</v>
      </c>
      <c r="F355" s="14">
        <f t="shared" si="5"/>
        <v>499723.03723404254</v>
      </c>
    </row>
    <row r="356" spans="1:6">
      <c r="A356" s="7" t="s">
        <v>523</v>
      </c>
      <c r="B356" s="8">
        <v>493217</v>
      </c>
      <c r="C356" s="8">
        <v>48210</v>
      </c>
      <c r="D356" s="8" t="s">
        <v>3402</v>
      </c>
      <c r="E356" s="9">
        <v>45680</v>
      </c>
      <c r="F356" s="10">
        <f t="shared" si="5"/>
        <v>499723.03723404254</v>
      </c>
    </row>
    <row r="357" spans="1:6">
      <c r="A357" s="11" t="s">
        <v>524</v>
      </c>
      <c r="B357" s="12">
        <v>1000054</v>
      </c>
      <c r="C357" s="12">
        <v>115248</v>
      </c>
      <c r="D357" s="12" t="s">
        <v>3403</v>
      </c>
      <c r="E357" s="13">
        <v>43216</v>
      </c>
      <c r="F357" s="14">
        <f t="shared" si="5"/>
        <v>1044648.4727722772</v>
      </c>
    </row>
    <row r="358" spans="1:6">
      <c r="A358" s="7" t="s">
        <v>525</v>
      </c>
      <c r="B358" s="8">
        <v>675242</v>
      </c>
      <c r="C358" s="8">
        <v>51679</v>
      </c>
      <c r="D358" s="8" t="s">
        <v>3404</v>
      </c>
      <c r="E358" s="9">
        <v>44560</v>
      </c>
      <c r="F358" s="10">
        <f t="shared" si="5"/>
        <v>746435.40070921986</v>
      </c>
    </row>
    <row r="359" spans="1:6">
      <c r="A359" s="11" t="s">
        <v>526</v>
      </c>
      <c r="B359" s="12">
        <v>883595</v>
      </c>
      <c r="C359" s="12">
        <v>112918</v>
      </c>
      <c r="D359" s="12" t="s">
        <v>3404</v>
      </c>
      <c r="E359" s="13">
        <v>45000</v>
      </c>
      <c r="F359" s="14">
        <f t="shared" si="5"/>
        <v>746435.40070921986</v>
      </c>
    </row>
    <row r="360" spans="1:6">
      <c r="A360" s="7" t="s">
        <v>527</v>
      </c>
      <c r="B360" s="8">
        <v>883160</v>
      </c>
      <c r="C360" s="8">
        <v>132031</v>
      </c>
      <c r="D360" s="8" t="s">
        <v>3404</v>
      </c>
      <c r="E360" s="9">
        <v>44184</v>
      </c>
      <c r="F360" s="10">
        <f t="shared" si="5"/>
        <v>746435.40070921986</v>
      </c>
    </row>
    <row r="361" spans="1:6">
      <c r="A361" s="11" t="s">
        <v>528</v>
      </c>
      <c r="B361" s="12">
        <v>770888</v>
      </c>
      <c r="C361" s="12">
        <v>93784</v>
      </c>
      <c r="D361" s="12" t="s">
        <v>3404</v>
      </c>
      <c r="E361" s="13">
        <v>44110</v>
      </c>
      <c r="F361" s="14">
        <f t="shared" si="5"/>
        <v>746435.40070921986</v>
      </c>
    </row>
    <row r="362" spans="1:6">
      <c r="A362" s="7" t="s">
        <v>529</v>
      </c>
      <c r="B362" s="8">
        <v>777088</v>
      </c>
      <c r="C362" s="8">
        <v>107635</v>
      </c>
      <c r="D362" s="8" t="s">
        <v>3404</v>
      </c>
      <c r="E362" s="9">
        <v>44096</v>
      </c>
      <c r="F362" s="10">
        <f t="shared" si="5"/>
        <v>746435.40070921986</v>
      </c>
    </row>
    <row r="363" spans="1:6">
      <c r="A363" s="11" t="s">
        <v>531</v>
      </c>
      <c r="B363" s="12">
        <v>771885</v>
      </c>
      <c r="C363" s="12">
        <v>38792</v>
      </c>
      <c r="D363" s="12" t="s">
        <v>3404</v>
      </c>
      <c r="E363" s="13">
        <v>45116</v>
      </c>
      <c r="F363" s="14">
        <f t="shared" si="5"/>
        <v>746435.40070921986</v>
      </c>
    </row>
    <row r="364" spans="1:6">
      <c r="A364" s="7" t="s">
        <v>532</v>
      </c>
      <c r="B364" s="8">
        <v>914069</v>
      </c>
      <c r="C364" s="8">
        <v>104176</v>
      </c>
      <c r="D364" s="8" t="s">
        <v>3403</v>
      </c>
      <c r="E364" s="9">
        <v>45641</v>
      </c>
      <c r="F364" s="10">
        <f t="shared" si="5"/>
        <v>1044648.4727722772</v>
      </c>
    </row>
    <row r="365" spans="1:6">
      <c r="A365" s="11" t="s">
        <v>533</v>
      </c>
      <c r="B365" s="12">
        <v>859470</v>
      </c>
      <c r="C365" s="12">
        <v>74640</v>
      </c>
      <c r="D365" s="12" t="s">
        <v>3404</v>
      </c>
      <c r="E365" s="13">
        <v>44165</v>
      </c>
      <c r="F365" s="14">
        <f t="shared" si="5"/>
        <v>746435.40070921986</v>
      </c>
    </row>
    <row r="366" spans="1:6">
      <c r="A366" s="7" t="s">
        <v>535</v>
      </c>
      <c r="B366" s="8">
        <v>698486</v>
      </c>
      <c r="C366" s="8">
        <v>93867</v>
      </c>
      <c r="D366" s="8" t="s">
        <v>3404</v>
      </c>
      <c r="E366" s="9">
        <v>45707</v>
      </c>
      <c r="F366" s="10">
        <f t="shared" si="5"/>
        <v>746435.40070921986</v>
      </c>
    </row>
    <row r="367" spans="1:6">
      <c r="A367" s="11" t="s">
        <v>536</v>
      </c>
      <c r="B367" s="12">
        <v>987731</v>
      </c>
      <c r="C367" s="12">
        <v>114443</v>
      </c>
      <c r="D367" s="12" t="s">
        <v>3403</v>
      </c>
      <c r="E367" s="13">
        <v>45528</v>
      </c>
      <c r="F367" s="14">
        <f t="shared" si="5"/>
        <v>1044648.4727722772</v>
      </c>
    </row>
    <row r="368" spans="1:6">
      <c r="A368" s="7" t="s">
        <v>537</v>
      </c>
      <c r="B368" s="8">
        <v>1527510</v>
      </c>
      <c r="C368" s="8">
        <v>132314</v>
      </c>
      <c r="D368" s="8" t="s">
        <v>3405</v>
      </c>
      <c r="E368" s="9">
        <v>43625</v>
      </c>
      <c r="F368" s="10">
        <f t="shared" si="5"/>
        <v>1044648.4727722772</v>
      </c>
    </row>
    <row r="369" spans="1:6">
      <c r="A369" s="11" t="s">
        <v>538</v>
      </c>
      <c r="B369" s="12">
        <v>1061682</v>
      </c>
      <c r="C369" s="12">
        <v>75239</v>
      </c>
      <c r="D369" s="12" t="s">
        <v>3403</v>
      </c>
      <c r="E369" s="13">
        <v>46067</v>
      </c>
      <c r="F369" s="14">
        <f t="shared" si="5"/>
        <v>1044648.4727722772</v>
      </c>
    </row>
    <row r="370" spans="1:6">
      <c r="A370" s="7" t="s">
        <v>539</v>
      </c>
      <c r="B370" s="8">
        <v>937446</v>
      </c>
      <c r="C370" s="8">
        <v>92959</v>
      </c>
      <c r="D370" s="8" t="s">
        <v>3403</v>
      </c>
      <c r="E370" s="9">
        <v>44780</v>
      </c>
      <c r="F370" s="10">
        <f t="shared" si="5"/>
        <v>1044648.4727722772</v>
      </c>
    </row>
    <row r="371" spans="1:6">
      <c r="A371" s="11" t="s">
        <v>540</v>
      </c>
      <c r="B371" s="12">
        <v>601699</v>
      </c>
      <c r="C371" s="12">
        <v>76404</v>
      </c>
      <c r="D371" s="12" t="s">
        <v>3404</v>
      </c>
      <c r="E371" s="13">
        <v>46054</v>
      </c>
      <c r="F371" s="14">
        <f t="shared" si="5"/>
        <v>746435.40070921986</v>
      </c>
    </row>
    <row r="372" spans="1:6">
      <c r="A372" s="7" t="s">
        <v>541</v>
      </c>
      <c r="B372" s="8">
        <v>2175525</v>
      </c>
      <c r="C372" s="8">
        <v>146583</v>
      </c>
      <c r="D372" s="8" t="s">
        <v>3406</v>
      </c>
      <c r="E372" s="9">
        <v>45355</v>
      </c>
      <c r="F372" s="10">
        <f t="shared" si="5"/>
        <v>1044648.4727722772</v>
      </c>
    </row>
    <row r="373" spans="1:6">
      <c r="A373" s="11" t="s">
        <v>542</v>
      </c>
      <c r="B373" s="12">
        <v>513032</v>
      </c>
      <c r="C373" s="12">
        <v>49749</v>
      </c>
      <c r="D373" s="12" t="s">
        <v>3402</v>
      </c>
      <c r="E373" s="13">
        <v>44881</v>
      </c>
      <c r="F373" s="14">
        <f t="shared" si="5"/>
        <v>499723.03723404254</v>
      </c>
    </row>
    <row r="374" spans="1:6">
      <c r="A374" s="7" t="s">
        <v>543</v>
      </c>
      <c r="B374" s="8">
        <v>907898</v>
      </c>
      <c r="C374" s="8">
        <v>112325</v>
      </c>
      <c r="D374" s="8" t="s">
        <v>3403</v>
      </c>
      <c r="E374" s="9">
        <v>45670</v>
      </c>
      <c r="F374" s="10">
        <f t="shared" si="5"/>
        <v>1044648.4727722772</v>
      </c>
    </row>
    <row r="375" spans="1:6">
      <c r="A375" s="11" t="s">
        <v>544</v>
      </c>
      <c r="B375" s="12">
        <v>785616</v>
      </c>
      <c r="C375" s="12">
        <v>117220</v>
      </c>
      <c r="D375" s="12" t="s">
        <v>3404</v>
      </c>
      <c r="E375" s="13">
        <v>45920</v>
      </c>
      <c r="F375" s="14">
        <f t="shared" si="5"/>
        <v>746435.40070921986</v>
      </c>
    </row>
    <row r="376" spans="1:6">
      <c r="A376" s="7" t="s">
        <v>546</v>
      </c>
      <c r="B376" s="8">
        <v>530086</v>
      </c>
      <c r="C376" s="8">
        <v>43200</v>
      </c>
      <c r="D376" s="8" t="s">
        <v>3402</v>
      </c>
      <c r="E376" s="9">
        <v>45522</v>
      </c>
      <c r="F376" s="10">
        <f t="shared" si="5"/>
        <v>499723.03723404254</v>
      </c>
    </row>
    <row r="377" spans="1:6">
      <c r="A377" s="11" t="s">
        <v>547</v>
      </c>
      <c r="B377" s="12">
        <v>576336</v>
      </c>
      <c r="C377" s="12">
        <v>84300</v>
      </c>
      <c r="D377" s="12" t="s">
        <v>3402</v>
      </c>
      <c r="E377" s="13">
        <v>45643</v>
      </c>
      <c r="F377" s="14">
        <f t="shared" si="5"/>
        <v>499723.03723404254</v>
      </c>
    </row>
    <row r="378" spans="1:6">
      <c r="A378" s="7" t="s">
        <v>548</v>
      </c>
      <c r="B378" s="8">
        <v>1145095</v>
      </c>
      <c r="C378" s="8">
        <v>149440</v>
      </c>
      <c r="D378" s="8" t="s">
        <v>3403</v>
      </c>
      <c r="E378" s="9">
        <v>44940</v>
      </c>
      <c r="F378" s="10">
        <f t="shared" si="5"/>
        <v>1044648.4727722772</v>
      </c>
    </row>
    <row r="379" spans="1:6">
      <c r="A379" s="11" t="s">
        <v>549</v>
      </c>
      <c r="B379" s="12">
        <v>585597</v>
      </c>
      <c r="C379" s="12">
        <v>35592</v>
      </c>
      <c r="D379" s="12" t="s">
        <v>3402</v>
      </c>
      <c r="E379" s="13">
        <v>46115</v>
      </c>
      <c r="F379" s="14">
        <f t="shared" si="5"/>
        <v>499723.03723404254</v>
      </c>
    </row>
    <row r="380" spans="1:6">
      <c r="A380" s="7" t="s">
        <v>550</v>
      </c>
      <c r="B380" s="8">
        <v>910727</v>
      </c>
      <c r="C380" s="8">
        <v>60884</v>
      </c>
      <c r="D380" s="8" t="s">
        <v>3403</v>
      </c>
      <c r="E380" s="9">
        <v>44634</v>
      </c>
      <c r="F380" s="10">
        <f t="shared" si="5"/>
        <v>1044648.4727722772</v>
      </c>
    </row>
    <row r="381" spans="1:6">
      <c r="A381" s="11" t="s">
        <v>551</v>
      </c>
      <c r="B381" s="12">
        <v>1916837</v>
      </c>
      <c r="C381" s="12">
        <v>216893</v>
      </c>
      <c r="D381" s="12" t="s">
        <v>3406</v>
      </c>
      <c r="E381" s="13">
        <v>45383</v>
      </c>
      <c r="F381" s="14">
        <f t="shared" si="5"/>
        <v>1044648.4727722772</v>
      </c>
    </row>
    <row r="382" spans="1:6">
      <c r="A382" s="7" t="s">
        <v>553</v>
      </c>
      <c r="B382" s="8">
        <v>728558</v>
      </c>
      <c r="C382" s="8">
        <v>92611</v>
      </c>
      <c r="D382" s="8" t="s">
        <v>3404</v>
      </c>
      <c r="E382" s="9">
        <v>44068</v>
      </c>
      <c r="F382" s="10">
        <f t="shared" si="5"/>
        <v>746435.40070921986</v>
      </c>
    </row>
    <row r="383" spans="1:6">
      <c r="A383" s="11" t="s">
        <v>554</v>
      </c>
      <c r="B383" s="12">
        <v>412862</v>
      </c>
      <c r="C383" s="12">
        <v>34424</v>
      </c>
      <c r="D383" s="12" t="s">
        <v>3402</v>
      </c>
      <c r="E383" s="13">
        <v>44826</v>
      </c>
      <c r="F383" s="14">
        <f t="shared" si="5"/>
        <v>499723.03723404254</v>
      </c>
    </row>
    <row r="384" spans="1:6">
      <c r="A384" s="7" t="s">
        <v>556</v>
      </c>
      <c r="B384" s="8">
        <v>500964</v>
      </c>
      <c r="C384" s="8">
        <v>47649</v>
      </c>
      <c r="D384" s="8" t="s">
        <v>3402</v>
      </c>
      <c r="E384" s="9">
        <v>43624</v>
      </c>
      <c r="F384" s="10">
        <f t="shared" si="5"/>
        <v>499723.03723404254</v>
      </c>
    </row>
    <row r="385" spans="1:6">
      <c r="A385" s="11" t="s">
        <v>557</v>
      </c>
      <c r="B385" s="12">
        <v>1402270</v>
      </c>
      <c r="C385" s="12">
        <v>77438</v>
      </c>
      <c r="D385" s="12" t="s">
        <v>3405</v>
      </c>
      <c r="E385" s="13">
        <v>43563</v>
      </c>
      <c r="F385" s="14">
        <f t="shared" si="5"/>
        <v>1044648.4727722772</v>
      </c>
    </row>
    <row r="386" spans="1:6">
      <c r="A386" s="7" t="s">
        <v>558</v>
      </c>
      <c r="B386" s="8">
        <v>446873</v>
      </c>
      <c r="C386" s="8">
        <v>58132</v>
      </c>
      <c r="D386" s="8" t="s">
        <v>3402</v>
      </c>
      <c r="E386" s="9">
        <v>44757</v>
      </c>
      <c r="F386" s="10">
        <f t="shared" ref="F386:F449" si="6">IF(D386="L1",$L$3,IF(D386="L2",$L$4,$L$5))</f>
        <v>499723.03723404254</v>
      </c>
    </row>
    <row r="387" spans="1:6">
      <c r="A387" s="11" t="s">
        <v>559</v>
      </c>
      <c r="B387" s="12">
        <v>1209465</v>
      </c>
      <c r="C387" s="12">
        <v>128470</v>
      </c>
      <c r="D387" s="12" t="s">
        <v>3405</v>
      </c>
      <c r="E387" s="13">
        <v>45554</v>
      </c>
      <c r="F387" s="14">
        <f t="shared" si="6"/>
        <v>1044648.4727722772</v>
      </c>
    </row>
    <row r="388" spans="1:6">
      <c r="A388" s="7" t="s">
        <v>560</v>
      </c>
      <c r="B388" s="8">
        <v>764537</v>
      </c>
      <c r="C388" s="8">
        <v>57799</v>
      </c>
      <c r="D388" s="8" t="s">
        <v>3404</v>
      </c>
      <c r="E388" s="9">
        <v>46050</v>
      </c>
      <c r="F388" s="10">
        <f t="shared" si="6"/>
        <v>746435.40070921986</v>
      </c>
    </row>
    <row r="389" spans="1:6">
      <c r="A389" s="11" t="s">
        <v>561</v>
      </c>
      <c r="B389" s="12">
        <v>460421</v>
      </c>
      <c r="C389" s="12">
        <v>48323</v>
      </c>
      <c r="D389" s="12" t="s">
        <v>3402</v>
      </c>
      <c r="E389" s="13">
        <v>43953</v>
      </c>
      <c r="F389" s="14">
        <f t="shared" si="6"/>
        <v>499723.03723404254</v>
      </c>
    </row>
    <row r="390" spans="1:6">
      <c r="A390" s="7" t="s">
        <v>562</v>
      </c>
      <c r="B390" s="8">
        <v>1071529</v>
      </c>
      <c r="C390" s="8">
        <v>155449</v>
      </c>
      <c r="D390" s="8" t="s">
        <v>3403</v>
      </c>
      <c r="E390" s="9">
        <v>44793</v>
      </c>
      <c r="F390" s="10">
        <f t="shared" si="6"/>
        <v>1044648.4727722772</v>
      </c>
    </row>
    <row r="391" spans="1:6">
      <c r="A391" s="11" t="s">
        <v>563</v>
      </c>
      <c r="B391" s="12">
        <v>676876</v>
      </c>
      <c r="C391" s="12">
        <v>87042</v>
      </c>
      <c r="D391" s="12" t="s">
        <v>3404</v>
      </c>
      <c r="E391" s="13">
        <v>46222</v>
      </c>
      <c r="F391" s="14">
        <f t="shared" si="6"/>
        <v>746435.40070921986</v>
      </c>
    </row>
    <row r="392" spans="1:6">
      <c r="A392" s="7" t="s">
        <v>564</v>
      </c>
      <c r="B392" s="8">
        <v>505558</v>
      </c>
      <c r="C392" s="8">
        <v>43646</v>
      </c>
      <c r="D392" s="8" t="s">
        <v>3402</v>
      </c>
      <c r="E392" s="9">
        <v>44248</v>
      </c>
      <c r="F392" s="10">
        <f t="shared" si="6"/>
        <v>499723.03723404254</v>
      </c>
    </row>
    <row r="393" spans="1:6">
      <c r="A393" s="11" t="s">
        <v>565</v>
      </c>
      <c r="B393" s="12">
        <v>1158125</v>
      </c>
      <c r="C393" s="12">
        <v>141245</v>
      </c>
      <c r="D393" s="12" t="s">
        <v>3403</v>
      </c>
      <c r="E393" s="13">
        <v>44265</v>
      </c>
      <c r="F393" s="14">
        <f t="shared" si="6"/>
        <v>1044648.4727722772</v>
      </c>
    </row>
    <row r="394" spans="1:6">
      <c r="A394" s="7" t="s">
        <v>566</v>
      </c>
      <c r="B394" s="8">
        <v>893413</v>
      </c>
      <c r="C394" s="8">
        <v>115823</v>
      </c>
      <c r="D394" s="8" t="s">
        <v>3404</v>
      </c>
      <c r="E394" s="9">
        <v>45324</v>
      </c>
      <c r="F394" s="10">
        <f t="shared" si="6"/>
        <v>746435.40070921986</v>
      </c>
    </row>
    <row r="395" spans="1:6">
      <c r="A395" s="11" t="s">
        <v>567</v>
      </c>
      <c r="B395" s="12">
        <v>525665</v>
      </c>
      <c r="C395" s="12">
        <v>40948</v>
      </c>
      <c r="D395" s="12" t="s">
        <v>3402</v>
      </c>
      <c r="E395" s="13">
        <v>44181</v>
      </c>
      <c r="F395" s="14">
        <f t="shared" si="6"/>
        <v>499723.03723404254</v>
      </c>
    </row>
    <row r="396" spans="1:6">
      <c r="A396" s="7" t="s">
        <v>568</v>
      </c>
      <c r="B396" s="8">
        <v>434627</v>
      </c>
      <c r="C396" s="8">
        <v>55787</v>
      </c>
      <c r="D396" s="8" t="s">
        <v>3402</v>
      </c>
      <c r="E396" s="9">
        <v>43998</v>
      </c>
      <c r="F396" s="10">
        <f t="shared" si="6"/>
        <v>499723.03723404254</v>
      </c>
    </row>
    <row r="397" spans="1:6">
      <c r="A397" s="11" t="s">
        <v>569</v>
      </c>
      <c r="B397" s="12">
        <v>585284</v>
      </c>
      <c r="C397" s="12">
        <v>65428</v>
      </c>
      <c r="D397" s="12" t="s">
        <v>3402</v>
      </c>
      <c r="E397" s="13">
        <v>45819</v>
      </c>
      <c r="F397" s="14">
        <f t="shared" si="6"/>
        <v>499723.03723404254</v>
      </c>
    </row>
    <row r="398" spans="1:6">
      <c r="A398" s="7" t="s">
        <v>570</v>
      </c>
      <c r="B398" s="8">
        <v>918784</v>
      </c>
      <c r="C398" s="8">
        <v>62743</v>
      </c>
      <c r="D398" s="8" t="s">
        <v>3403</v>
      </c>
      <c r="E398" s="9">
        <v>44938</v>
      </c>
      <c r="F398" s="10">
        <f t="shared" si="6"/>
        <v>1044648.4727722772</v>
      </c>
    </row>
    <row r="399" spans="1:6">
      <c r="A399" s="11" t="s">
        <v>572</v>
      </c>
      <c r="B399" s="12">
        <v>1327328</v>
      </c>
      <c r="C399" s="12">
        <v>110788</v>
      </c>
      <c r="D399" s="12" t="s">
        <v>3405</v>
      </c>
      <c r="E399" s="13">
        <v>44145</v>
      </c>
      <c r="F399" s="14">
        <f t="shared" si="6"/>
        <v>1044648.4727722772</v>
      </c>
    </row>
    <row r="400" spans="1:6">
      <c r="A400" s="7" t="s">
        <v>573</v>
      </c>
      <c r="B400" s="8">
        <v>746365</v>
      </c>
      <c r="C400" s="8">
        <v>100066</v>
      </c>
      <c r="D400" s="8" t="s">
        <v>3404</v>
      </c>
      <c r="E400" s="9">
        <v>45959</v>
      </c>
      <c r="F400" s="10">
        <f t="shared" si="6"/>
        <v>746435.40070921986</v>
      </c>
    </row>
    <row r="401" spans="1:6">
      <c r="A401" s="11" t="s">
        <v>574</v>
      </c>
      <c r="B401" s="12">
        <v>1192390</v>
      </c>
      <c r="C401" s="12">
        <v>169957</v>
      </c>
      <c r="D401" s="12" t="s">
        <v>3403</v>
      </c>
      <c r="E401" s="13">
        <v>43842</v>
      </c>
      <c r="F401" s="14">
        <f t="shared" si="6"/>
        <v>1044648.4727722772</v>
      </c>
    </row>
    <row r="402" spans="1:6">
      <c r="A402" s="7" t="s">
        <v>575</v>
      </c>
      <c r="B402" s="8">
        <v>476473</v>
      </c>
      <c r="C402" s="8">
        <v>63063</v>
      </c>
      <c r="D402" s="8" t="s">
        <v>3402</v>
      </c>
      <c r="E402" s="9">
        <v>43667</v>
      </c>
      <c r="F402" s="10">
        <f t="shared" si="6"/>
        <v>499723.03723404254</v>
      </c>
    </row>
    <row r="403" spans="1:6">
      <c r="A403" s="11" t="s">
        <v>576</v>
      </c>
      <c r="B403" s="12">
        <v>475957</v>
      </c>
      <c r="C403" s="12">
        <v>45695</v>
      </c>
      <c r="D403" s="12" t="s">
        <v>3402</v>
      </c>
      <c r="E403" s="13">
        <v>43989</v>
      </c>
      <c r="F403" s="14">
        <f t="shared" si="6"/>
        <v>499723.03723404254</v>
      </c>
    </row>
    <row r="404" spans="1:6">
      <c r="A404" s="7" t="s">
        <v>577</v>
      </c>
      <c r="B404" s="8">
        <v>964336</v>
      </c>
      <c r="C404" s="8">
        <v>86386</v>
      </c>
      <c r="D404" s="8" t="s">
        <v>3403</v>
      </c>
      <c r="E404" s="9">
        <v>44121</v>
      </c>
      <c r="F404" s="10">
        <f t="shared" si="6"/>
        <v>1044648.4727722772</v>
      </c>
    </row>
    <row r="405" spans="1:6">
      <c r="A405" s="11" t="s">
        <v>578</v>
      </c>
      <c r="B405" s="12">
        <v>918618</v>
      </c>
      <c r="C405" s="12">
        <v>136899</v>
      </c>
      <c r="D405" s="12" t="s">
        <v>3403</v>
      </c>
      <c r="E405" s="13">
        <v>44334</v>
      </c>
      <c r="F405" s="14">
        <f t="shared" si="6"/>
        <v>1044648.4727722772</v>
      </c>
    </row>
    <row r="406" spans="1:6">
      <c r="A406" s="7" t="s">
        <v>579</v>
      </c>
      <c r="B406" s="8">
        <v>745065</v>
      </c>
      <c r="C406" s="8">
        <v>70537</v>
      </c>
      <c r="D406" s="8" t="s">
        <v>3404</v>
      </c>
      <c r="E406" s="9">
        <v>44038</v>
      </c>
      <c r="F406" s="10">
        <f t="shared" si="6"/>
        <v>746435.40070921986</v>
      </c>
    </row>
    <row r="407" spans="1:6">
      <c r="A407" s="11" t="s">
        <v>580</v>
      </c>
      <c r="B407" s="12">
        <v>858286</v>
      </c>
      <c r="C407" s="12">
        <v>85101</v>
      </c>
      <c r="D407" s="12" t="s">
        <v>3404</v>
      </c>
      <c r="E407" s="13">
        <v>45040</v>
      </c>
      <c r="F407" s="14">
        <f t="shared" si="6"/>
        <v>746435.40070921986</v>
      </c>
    </row>
    <row r="408" spans="1:6">
      <c r="A408" s="7" t="s">
        <v>581</v>
      </c>
      <c r="B408" s="8">
        <v>929377</v>
      </c>
      <c r="C408" s="8">
        <v>53069</v>
      </c>
      <c r="D408" s="8" t="s">
        <v>3403</v>
      </c>
      <c r="E408" s="9">
        <v>44422</v>
      </c>
      <c r="F408" s="10">
        <f t="shared" si="6"/>
        <v>1044648.4727722772</v>
      </c>
    </row>
    <row r="409" spans="1:6">
      <c r="A409" s="11" t="s">
        <v>583</v>
      </c>
      <c r="B409" s="12">
        <v>523626</v>
      </c>
      <c r="C409" s="12">
        <v>44424</v>
      </c>
      <c r="D409" s="12" t="s">
        <v>3402</v>
      </c>
      <c r="E409" s="13">
        <v>43876</v>
      </c>
      <c r="F409" s="14">
        <f t="shared" si="6"/>
        <v>499723.03723404254</v>
      </c>
    </row>
    <row r="410" spans="1:6">
      <c r="A410" s="7" t="s">
        <v>584</v>
      </c>
      <c r="B410" s="8">
        <v>1104520</v>
      </c>
      <c r="C410" s="8">
        <v>111137</v>
      </c>
      <c r="D410" s="8" t="s">
        <v>3403</v>
      </c>
      <c r="E410" s="9">
        <v>45674</v>
      </c>
      <c r="F410" s="10">
        <f t="shared" si="6"/>
        <v>1044648.4727722772</v>
      </c>
    </row>
    <row r="411" spans="1:6">
      <c r="A411" s="11" t="s">
        <v>586</v>
      </c>
      <c r="B411" s="12">
        <v>995695</v>
      </c>
      <c r="C411" s="12">
        <v>114534</v>
      </c>
      <c r="D411" s="12" t="s">
        <v>3403</v>
      </c>
      <c r="E411" s="13">
        <v>45393</v>
      </c>
      <c r="F411" s="14">
        <f t="shared" si="6"/>
        <v>1044648.4727722772</v>
      </c>
    </row>
    <row r="412" spans="1:6">
      <c r="A412" s="7" t="s">
        <v>587</v>
      </c>
      <c r="B412" s="8">
        <v>2116271</v>
      </c>
      <c r="C412" s="8">
        <v>292590</v>
      </c>
      <c r="D412" s="8" t="s">
        <v>3406</v>
      </c>
      <c r="E412" s="9">
        <v>44865</v>
      </c>
      <c r="F412" s="10">
        <f t="shared" si="6"/>
        <v>1044648.4727722772</v>
      </c>
    </row>
    <row r="413" spans="1:6">
      <c r="A413" s="11" t="s">
        <v>588</v>
      </c>
      <c r="B413" s="12">
        <v>1093170</v>
      </c>
      <c r="C413" s="12">
        <v>115883</v>
      </c>
      <c r="D413" s="12" t="s">
        <v>3403</v>
      </c>
      <c r="E413" s="13">
        <v>45553</v>
      </c>
      <c r="F413" s="14">
        <f t="shared" si="6"/>
        <v>1044648.4727722772</v>
      </c>
    </row>
    <row r="414" spans="1:6">
      <c r="A414" s="7" t="s">
        <v>589</v>
      </c>
      <c r="B414" s="8">
        <v>769095</v>
      </c>
      <c r="C414" s="8">
        <v>81814</v>
      </c>
      <c r="D414" s="8" t="s">
        <v>3404</v>
      </c>
      <c r="E414" s="9">
        <v>44268</v>
      </c>
      <c r="F414" s="10">
        <f t="shared" si="6"/>
        <v>746435.40070921986</v>
      </c>
    </row>
    <row r="415" spans="1:6">
      <c r="A415" s="11" t="s">
        <v>590</v>
      </c>
      <c r="B415" s="12">
        <v>600911</v>
      </c>
      <c r="C415" s="12">
        <v>35918</v>
      </c>
      <c r="D415" s="12" t="s">
        <v>3404</v>
      </c>
      <c r="E415" s="13">
        <v>43180</v>
      </c>
      <c r="F415" s="14">
        <f t="shared" si="6"/>
        <v>746435.40070921986</v>
      </c>
    </row>
    <row r="416" spans="1:6">
      <c r="A416" s="7" t="s">
        <v>591</v>
      </c>
      <c r="B416" s="8">
        <v>1105135</v>
      </c>
      <c r="C416" s="8">
        <v>134269</v>
      </c>
      <c r="D416" s="8" t="s">
        <v>3403</v>
      </c>
      <c r="E416" s="9">
        <v>44607</v>
      </c>
      <c r="F416" s="10">
        <f t="shared" si="6"/>
        <v>1044648.4727722772</v>
      </c>
    </row>
    <row r="417" spans="1:6">
      <c r="A417" s="11" t="s">
        <v>592</v>
      </c>
      <c r="B417" s="12">
        <v>1133708</v>
      </c>
      <c r="C417" s="12">
        <v>142098</v>
      </c>
      <c r="D417" s="12" t="s">
        <v>3403</v>
      </c>
      <c r="E417" s="13">
        <v>44959</v>
      </c>
      <c r="F417" s="14">
        <f t="shared" si="6"/>
        <v>1044648.4727722772</v>
      </c>
    </row>
    <row r="418" spans="1:6">
      <c r="A418" s="7" t="s">
        <v>593</v>
      </c>
      <c r="B418" s="8">
        <v>509154</v>
      </c>
      <c r="C418" s="8">
        <v>67647</v>
      </c>
      <c r="D418" s="8" t="s">
        <v>3402</v>
      </c>
      <c r="E418" s="9">
        <v>43918</v>
      </c>
      <c r="F418" s="10">
        <f t="shared" si="6"/>
        <v>499723.03723404254</v>
      </c>
    </row>
    <row r="419" spans="1:6">
      <c r="A419" s="11" t="s">
        <v>594</v>
      </c>
      <c r="B419" s="12">
        <v>1522744</v>
      </c>
      <c r="C419" s="12">
        <v>119532</v>
      </c>
      <c r="D419" s="12" t="s">
        <v>3405</v>
      </c>
      <c r="E419" s="13">
        <v>43820</v>
      </c>
      <c r="F419" s="14">
        <f t="shared" si="6"/>
        <v>1044648.4727722772</v>
      </c>
    </row>
    <row r="420" spans="1:6">
      <c r="A420" s="7" t="s">
        <v>595</v>
      </c>
      <c r="B420" s="8">
        <v>1044322</v>
      </c>
      <c r="C420" s="8">
        <v>151576</v>
      </c>
      <c r="D420" s="8" t="s">
        <v>3403</v>
      </c>
      <c r="E420" s="9">
        <v>45581</v>
      </c>
      <c r="F420" s="10">
        <f t="shared" si="6"/>
        <v>1044648.4727722772</v>
      </c>
    </row>
    <row r="421" spans="1:6">
      <c r="A421" s="11" t="s">
        <v>596</v>
      </c>
      <c r="B421" s="12">
        <v>909571</v>
      </c>
      <c r="C421" s="12">
        <v>129888</v>
      </c>
      <c r="D421" s="12" t="s">
        <v>3403</v>
      </c>
      <c r="E421" s="13">
        <v>45601</v>
      </c>
      <c r="F421" s="14">
        <f t="shared" si="6"/>
        <v>1044648.4727722772</v>
      </c>
    </row>
    <row r="422" spans="1:6">
      <c r="A422" s="7" t="s">
        <v>597</v>
      </c>
      <c r="B422" s="8">
        <v>1209850</v>
      </c>
      <c r="C422" s="8">
        <v>75676</v>
      </c>
      <c r="D422" s="8" t="s">
        <v>3405</v>
      </c>
      <c r="E422" s="9">
        <v>45283</v>
      </c>
      <c r="F422" s="10">
        <f t="shared" si="6"/>
        <v>1044648.4727722772</v>
      </c>
    </row>
    <row r="423" spans="1:6">
      <c r="A423" s="11" t="s">
        <v>598</v>
      </c>
      <c r="B423" s="12">
        <v>1298357</v>
      </c>
      <c r="C423" s="12">
        <v>191831</v>
      </c>
      <c r="D423" s="12" t="s">
        <v>3405</v>
      </c>
      <c r="E423" s="13">
        <v>44001</v>
      </c>
      <c r="F423" s="14">
        <f t="shared" si="6"/>
        <v>1044648.4727722772</v>
      </c>
    </row>
    <row r="424" spans="1:6">
      <c r="A424" s="7" t="s">
        <v>599</v>
      </c>
      <c r="B424" s="8">
        <v>465464</v>
      </c>
      <c r="C424" s="8">
        <v>30761</v>
      </c>
      <c r="D424" s="8" t="s">
        <v>3402</v>
      </c>
      <c r="E424" s="9">
        <v>45513</v>
      </c>
      <c r="F424" s="10">
        <f t="shared" si="6"/>
        <v>499723.03723404254</v>
      </c>
    </row>
    <row r="425" spans="1:6">
      <c r="A425" s="11" t="s">
        <v>600</v>
      </c>
      <c r="B425" s="12">
        <v>811657</v>
      </c>
      <c r="C425" s="12">
        <v>89507</v>
      </c>
      <c r="D425" s="12" t="s">
        <v>3404</v>
      </c>
      <c r="E425" s="13">
        <v>45430</v>
      </c>
      <c r="F425" s="14">
        <f t="shared" si="6"/>
        <v>746435.40070921986</v>
      </c>
    </row>
    <row r="426" spans="1:6">
      <c r="A426" s="7" t="s">
        <v>601</v>
      </c>
      <c r="B426" s="8">
        <v>1457390</v>
      </c>
      <c r="C426" s="8">
        <v>130388</v>
      </c>
      <c r="D426" s="8" t="s">
        <v>3405</v>
      </c>
      <c r="E426" s="9">
        <v>45613</v>
      </c>
      <c r="F426" s="10">
        <f t="shared" si="6"/>
        <v>1044648.4727722772</v>
      </c>
    </row>
    <row r="427" spans="1:6">
      <c r="A427" s="11" t="s">
        <v>602</v>
      </c>
      <c r="B427" s="12">
        <v>549674</v>
      </c>
      <c r="C427" s="12">
        <v>54385</v>
      </c>
      <c r="D427" s="12" t="s">
        <v>3402</v>
      </c>
      <c r="E427" s="13">
        <v>44704</v>
      </c>
      <c r="F427" s="14">
        <f t="shared" si="6"/>
        <v>499723.03723404254</v>
      </c>
    </row>
    <row r="428" spans="1:6">
      <c r="A428" s="7" t="s">
        <v>603</v>
      </c>
      <c r="B428" s="8">
        <v>734795</v>
      </c>
      <c r="C428" s="8">
        <v>50847</v>
      </c>
      <c r="D428" s="8" t="s">
        <v>3404</v>
      </c>
      <c r="E428" s="9">
        <v>43599</v>
      </c>
      <c r="F428" s="10">
        <f t="shared" si="6"/>
        <v>746435.40070921986</v>
      </c>
    </row>
    <row r="429" spans="1:6">
      <c r="A429" s="11" t="s">
        <v>604</v>
      </c>
      <c r="B429" s="12">
        <v>863352</v>
      </c>
      <c r="C429" s="12">
        <v>66051</v>
      </c>
      <c r="D429" s="12" t="s">
        <v>3404</v>
      </c>
      <c r="E429" s="13">
        <v>44382</v>
      </c>
      <c r="F429" s="14">
        <f t="shared" si="6"/>
        <v>746435.40070921986</v>
      </c>
    </row>
    <row r="430" spans="1:6">
      <c r="A430" s="7" t="s">
        <v>605</v>
      </c>
      <c r="B430" s="8">
        <v>967203</v>
      </c>
      <c r="C430" s="8">
        <v>99375</v>
      </c>
      <c r="D430" s="8" t="s">
        <v>3403</v>
      </c>
      <c r="E430" s="9">
        <v>45006</v>
      </c>
      <c r="F430" s="10">
        <f t="shared" si="6"/>
        <v>1044648.4727722772</v>
      </c>
    </row>
    <row r="431" spans="1:6">
      <c r="A431" s="11" t="s">
        <v>606</v>
      </c>
      <c r="B431" s="12">
        <v>1011212</v>
      </c>
      <c r="C431" s="12">
        <v>76958</v>
      </c>
      <c r="D431" s="12" t="s">
        <v>3403</v>
      </c>
      <c r="E431" s="13">
        <v>45837</v>
      </c>
      <c r="F431" s="14">
        <f t="shared" si="6"/>
        <v>1044648.4727722772</v>
      </c>
    </row>
    <row r="432" spans="1:6">
      <c r="A432" s="7" t="s">
        <v>607</v>
      </c>
      <c r="B432" s="8">
        <v>656858</v>
      </c>
      <c r="C432" s="8">
        <v>80117</v>
      </c>
      <c r="D432" s="8" t="s">
        <v>3404</v>
      </c>
      <c r="E432" s="9">
        <v>44242</v>
      </c>
      <c r="F432" s="10">
        <f t="shared" si="6"/>
        <v>746435.40070921986</v>
      </c>
    </row>
    <row r="433" spans="1:6">
      <c r="A433" s="11" t="s">
        <v>608</v>
      </c>
      <c r="B433" s="12">
        <v>498669</v>
      </c>
      <c r="C433" s="12">
        <v>32058</v>
      </c>
      <c r="D433" s="12" t="s">
        <v>3402</v>
      </c>
      <c r="E433" s="13">
        <v>45210</v>
      </c>
      <c r="F433" s="14">
        <f t="shared" si="6"/>
        <v>499723.03723404254</v>
      </c>
    </row>
    <row r="434" spans="1:6">
      <c r="A434" s="7" t="s">
        <v>609</v>
      </c>
      <c r="B434" s="8">
        <v>833018</v>
      </c>
      <c r="C434" s="8">
        <v>88310</v>
      </c>
      <c r="D434" s="8" t="s">
        <v>3404</v>
      </c>
      <c r="E434" s="9">
        <v>44518</v>
      </c>
      <c r="F434" s="10">
        <f t="shared" si="6"/>
        <v>746435.40070921986</v>
      </c>
    </row>
    <row r="435" spans="1:6">
      <c r="A435" s="11" t="s">
        <v>610</v>
      </c>
      <c r="B435" s="12">
        <v>548057</v>
      </c>
      <c r="C435" s="12">
        <v>57741</v>
      </c>
      <c r="D435" s="12" t="s">
        <v>3402</v>
      </c>
      <c r="E435" s="13">
        <v>43497</v>
      </c>
      <c r="F435" s="14">
        <f t="shared" si="6"/>
        <v>499723.03723404254</v>
      </c>
    </row>
    <row r="436" spans="1:6">
      <c r="A436" s="7" t="s">
        <v>611</v>
      </c>
      <c r="B436" s="8">
        <v>592858</v>
      </c>
      <c r="C436" s="8">
        <v>69015</v>
      </c>
      <c r="D436" s="8" t="s">
        <v>3402</v>
      </c>
      <c r="E436" s="9">
        <v>44346</v>
      </c>
      <c r="F436" s="10">
        <f t="shared" si="6"/>
        <v>499723.03723404254</v>
      </c>
    </row>
    <row r="437" spans="1:6">
      <c r="A437" s="11" t="s">
        <v>612</v>
      </c>
      <c r="B437" s="12">
        <v>1115100</v>
      </c>
      <c r="C437" s="12">
        <v>128178</v>
      </c>
      <c r="D437" s="12" t="s">
        <v>3403</v>
      </c>
      <c r="E437" s="13">
        <v>45093</v>
      </c>
      <c r="F437" s="14">
        <f t="shared" si="6"/>
        <v>1044648.4727722772</v>
      </c>
    </row>
    <row r="438" spans="1:6">
      <c r="A438" s="7" t="s">
        <v>613</v>
      </c>
      <c r="B438" s="8">
        <v>831457</v>
      </c>
      <c r="C438" s="8">
        <v>42392</v>
      </c>
      <c r="D438" s="8" t="s">
        <v>3404</v>
      </c>
      <c r="E438" s="9">
        <v>43871</v>
      </c>
      <c r="F438" s="10">
        <f t="shared" si="6"/>
        <v>746435.40070921986</v>
      </c>
    </row>
    <row r="439" spans="1:6">
      <c r="A439" s="11" t="s">
        <v>614</v>
      </c>
      <c r="B439" s="12">
        <v>602075</v>
      </c>
      <c r="C439" s="12">
        <v>59639</v>
      </c>
      <c r="D439" s="12" t="s">
        <v>3404</v>
      </c>
      <c r="E439" s="13">
        <v>44309</v>
      </c>
      <c r="F439" s="14">
        <f t="shared" si="6"/>
        <v>746435.40070921986</v>
      </c>
    </row>
    <row r="440" spans="1:6">
      <c r="A440" s="7" t="s">
        <v>615</v>
      </c>
      <c r="B440" s="8">
        <v>1357470</v>
      </c>
      <c r="C440" s="8">
        <v>183724</v>
      </c>
      <c r="D440" s="8" t="s">
        <v>3405</v>
      </c>
      <c r="E440" s="9">
        <v>45255</v>
      </c>
      <c r="F440" s="10">
        <f t="shared" si="6"/>
        <v>1044648.4727722772</v>
      </c>
    </row>
    <row r="441" spans="1:6">
      <c r="A441" s="11" t="s">
        <v>616</v>
      </c>
      <c r="B441" s="12">
        <v>1940510</v>
      </c>
      <c r="C441" s="12">
        <v>110475</v>
      </c>
      <c r="D441" s="12" t="s">
        <v>3406</v>
      </c>
      <c r="E441" s="13">
        <v>43256</v>
      </c>
      <c r="F441" s="14">
        <f t="shared" si="6"/>
        <v>1044648.4727722772</v>
      </c>
    </row>
    <row r="442" spans="1:6">
      <c r="A442" s="7" t="s">
        <v>617</v>
      </c>
      <c r="B442" s="8">
        <v>821865</v>
      </c>
      <c r="C442" s="8">
        <v>44035</v>
      </c>
      <c r="D442" s="8" t="s">
        <v>3404</v>
      </c>
      <c r="E442" s="9">
        <v>43542</v>
      </c>
      <c r="F442" s="10">
        <f t="shared" si="6"/>
        <v>746435.40070921986</v>
      </c>
    </row>
    <row r="443" spans="1:6">
      <c r="A443" s="11" t="s">
        <v>618</v>
      </c>
      <c r="B443" s="12">
        <v>580587</v>
      </c>
      <c r="C443" s="12">
        <v>70274</v>
      </c>
      <c r="D443" s="12" t="s">
        <v>3402</v>
      </c>
      <c r="E443" s="13">
        <v>44099</v>
      </c>
      <c r="F443" s="14">
        <f t="shared" si="6"/>
        <v>499723.03723404254</v>
      </c>
    </row>
    <row r="444" spans="1:6">
      <c r="A444" s="7" t="s">
        <v>619</v>
      </c>
      <c r="B444" s="8">
        <v>1880998</v>
      </c>
      <c r="C444" s="8">
        <v>144791</v>
      </c>
      <c r="D444" s="8" t="s">
        <v>3406</v>
      </c>
      <c r="E444" s="9">
        <v>45965</v>
      </c>
      <c r="F444" s="10">
        <f t="shared" si="6"/>
        <v>1044648.4727722772</v>
      </c>
    </row>
    <row r="445" spans="1:6">
      <c r="A445" s="11" t="s">
        <v>620</v>
      </c>
      <c r="B445" s="12">
        <v>1111437</v>
      </c>
      <c r="C445" s="12">
        <v>76995</v>
      </c>
      <c r="D445" s="12" t="s">
        <v>3403</v>
      </c>
      <c r="E445" s="13">
        <v>44979</v>
      </c>
      <c r="F445" s="14">
        <f t="shared" si="6"/>
        <v>1044648.4727722772</v>
      </c>
    </row>
    <row r="446" spans="1:6">
      <c r="A446" s="7" t="s">
        <v>621</v>
      </c>
      <c r="B446" s="8">
        <v>695543</v>
      </c>
      <c r="C446" s="8">
        <v>91902</v>
      </c>
      <c r="D446" s="8" t="s">
        <v>3404</v>
      </c>
      <c r="E446" s="9">
        <v>44111</v>
      </c>
      <c r="F446" s="10">
        <f t="shared" si="6"/>
        <v>746435.40070921986</v>
      </c>
    </row>
    <row r="447" spans="1:6">
      <c r="A447" s="11" t="s">
        <v>622</v>
      </c>
      <c r="B447" s="12">
        <v>645181</v>
      </c>
      <c r="C447" s="12">
        <v>39076</v>
      </c>
      <c r="D447" s="12" t="s">
        <v>3404</v>
      </c>
      <c r="E447" s="13">
        <v>45584</v>
      </c>
      <c r="F447" s="14">
        <f t="shared" si="6"/>
        <v>746435.40070921986</v>
      </c>
    </row>
    <row r="448" spans="1:6">
      <c r="A448" s="7" t="s">
        <v>623</v>
      </c>
      <c r="B448" s="8">
        <v>1332876</v>
      </c>
      <c r="C448" s="8">
        <v>99221</v>
      </c>
      <c r="D448" s="8" t="s">
        <v>3405</v>
      </c>
      <c r="E448" s="9">
        <v>45581</v>
      </c>
      <c r="F448" s="10">
        <f t="shared" si="6"/>
        <v>1044648.4727722772</v>
      </c>
    </row>
    <row r="449" spans="1:6">
      <c r="A449" s="11" t="s">
        <v>624</v>
      </c>
      <c r="B449" s="12">
        <v>1080247</v>
      </c>
      <c r="C449" s="12">
        <v>64123</v>
      </c>
      <c r="D449" s="12" t="s">
        <v>3403</v>
      </c>
      <c r="E449" s="13">
        <v>43816</v>
      </c>
      <c r="F449" s="14">
        <f t="shared" si="6"/>
        <v>1044648.4727722772</v>
      </c>
    </row>
    <row r="450" spans="1:6">
      <c r="A450" s="7" t="s">
        <v>625</v>
      </c>
      <c r="B450" s="8">
        <v>461954</v>
      </c>
      <c r="C450" s="8">
        <v>24401</v>
      </c>
      <c r="D450" s="8" t="s">
        <v>3402</v>
      </c>
      <c r="E450" s="9">
        <v>45037</v>
      </c>
      <c r="F450" s="10">
        <f t="shared" ref="F450:F513" si="7">IF(D450="L1",$L$3,IF(D450="L2",$L$4,$L$5))</f>
        <v>499723.03723404254</v>
      </c>
    </row>
    <row r="451" spans="1:6">
      <c r="A451" s="11" t="s">
        <v>627</v>
      </c>
      <c r="B451" s="12">
        <v>931658</v>
      </c>
      <c r="C451" s="12">
        <v>121325</v>
      </c>
      <c r="D451" s="12" t="s">
        <v>3403</v>
      </c>
      <c r="E451" s="13">
        <v>46185</v>
      </c>
      <c r="F451" s="14">
        <f t="shared" si="7"/>
        <v>1044648.4727722772</v>
      </c>
    </row>
    <row r="452" spans="1:6">
      <c r="A452" s="7" t="s">
        <v>628</v>
      </c>
      <c r="B452" s="8">
        <v>1179149</v>
      </c>
      <c r="C452" s="8">
        <v>137011</v>
      </c>
      <c r="D452" s="8" t="s">
        <v>3403</v>
      </c>
      <c r="E452" s="9">
        <v>43937</v>
      </c>
      <c r="F452" s="10">
        <f t="shared" si="7"/>
        <v>1044648.4727722772</v>
      </c>
    </row>
    <row r="453" spans="1:6">
      <c r="A453" s="11" t="s">
        <v>629</v>
      </c>
      <c r="B453" s="12">
        <v>1129266</v>
      </c>
      <c r="C453" s="12">
        <v>149330</v>
      </c>
      <c r="D453" s="12" t="s">
        <v>3403</v>
      </c>
      <c r="E453" s="13">
        <v>44239</v>
      </c>
      <c r="F453" s="14">
        <f t="shared" si="7"/>
        <v>1044648.4727722772</v>
      </c>
    </row>
    <row r="454" spans="1:6">
      <c r="A454" s="7" t="s">
        <v>630</v>
      </c>
      <c r="B454" s="8">
        <v>633974</v>
      </c>
      <c r="C454" s="8">
        <v>37806</v>
      </c>
      <c r="D454" s="8" t="s">
        <v>3404</v>
      </c>
      <c r="E454" s="9">
        <v>45456</v>
      </c>
      <c r="F454" s="10">
        <f t="shared" si="7"/>
        <v>746435.40070921986</v>
      </c>
    </row>
    <row r="455" spans="1:6">
      <c r="A455" s="11" t="s">
        <v>631</v>
      </c>
      <c r="B455" s="12">
        <v>710253</v>
      </c>
      <c r="C455" s="12">
        <v>96702</v>
      </c>
      <c r="D455" s="12" t="s">
        <v>3404</v>
      </c>
      <c r="E455" s="13">
        <v>45661</v>
      </c>
      <c r="F455" s="14">
        <f t="shared" si="7"/>
        <v>746435.40070921986</v>
      </c>
    </row>
    <row r="456" spans="1:6">
      <c r="A456" s="7" t="s">
        <v>632</v>
      </c>
      <c r="B456" s="8">
        <v>426057</v>
      </c>
      <c r="C456" s="8">
        <v>36801</v>
      </c>
      <c r="D456" s="8" t="s">
        <v>3402</v>
      </c>
      <c r="E456" s="9">
        <v>44517</v>
      </c>
      <c r="F456" s="10">
        <f t="shared" si="7"/>
        <v>499723.03723404254</v>
      </c>
    </row>
    <row r="457" spans="1:6">
      <c r="A457" s="11" t="s">
        <v>633</v>
      </c>
      <c r="B457" s="12">
        <v>1552034</v>
      </c>
      <c r="C457" s="12">
        <v>79191</v>
      </c>
      <c r="D457" s="12" t="s">
        <v>3405</v>
      </c>
      <c r="E457" s="13">
        <v>45573</v>
      </c>
      <c r="F457" s="14">
        <f t="shared" si="7"/>
        <v>1044648.4727722772</v>
      </c>
    </row>
    <row r="458" spans="1:6">
      <c r="A458" s="7" t="s">
        <v>635</v>
      </c>
      <c r="B458" s="8">
        <v>1347818</v>
      </c>
      <c r="C458" s="8">
        <v>162597</v>
      </c>
      <c r="D458" s="8" t="s">
        <v>3405</v>
      </c>
      <c r="E458" s="9">
        <v>44862</v>
      </c>
      <c r="F458" s="10">
        <f t="shared" si="7"/>
        <v>1044648.4727722772</v>
      </c>
    </row>
    <row r="459" spans="1:6">
      <c r="A459" s="11" t="s">
        <v>636</v>
      </c>
      <c r="B459" s="12">
        <v>509861</v>
      </c>
      <c r="C459" s="12">
        <v>29223</v>
      </c>
      <c r="D459" s="12" t="s">
        <v>3402</v>
      </c>
      <c r="E459" s="13">
        <v>46211</v>
      </c>
      <c r="F459" s="14">
        <f t="shared" si="7"/>
        <v>499723.03723404254</v>
      </c>
    </row>
    <row r="460" spans="1:6">
      <c r="A460" s="7" t="s">
        <v>637</v>
      </c>
      <c r="B460" s="8">
        <v>717439</v>
      </c>
      <c r="C460" s="8">
        <v>105906</v>
      </c>
      <c r="D460" s="8" t="s">
        <v>3404</v>
      </c>
      <c r="E460" s="9">
        <v>45374</v>
      </c>
      <c r="F460" s="10">
        <f t="shared" si="7"/>
        <v>746435.40070921986</v>
      </c>
    </row>
    <row r="461" spans="1:6">
      <c r="A461" s="11" t="s">
        <v>638</v>
      </c>
      <c r="B461" s="12">
        <v>1137430</v>
      </c>
      <c r="C461" s="12">
        <v>100477</v>
      </c>
      <c r="D461" s="12" t="s">
        <v>3403</v>
      </c>
      <c r="E461" s="13">
        <v>43969</v>
      </c>
      <c r="F461" s="14">
        <f t="shared" si="7"/>
        <v>1044648.4727722772</v>
      </c>
    </row>
    <row r="462" spans="1:6">
      <c r="A462" s="7" t="s">
        <v>639</v>
      </c>
      <c r="B462" s="8">
        <v>1175894</v>
      </c>
      <c r="C462" s="8">
        <v>158981</v>
      </c>
      <c r="D462" s="8" t="s">
        <v>3403</v>
      </c>
      <c r="E462" s="9">
        <v>45333</v>
      </c>
      <c r="F462" s="10">
        <f t="shared" si="7"/>
        <v>1044648.4727722772</v>
      </c>
    </row>
    <row r="463" spans="1:6">
      <c r="A463" s="11" t="s">
        <v>640</v>
      </c>
      <c r="B463" s="12">
        <v>759624</v>
      </c>
      <c r="C463" s="12">
        <v>90477</v>
      </c>
      <c r="D463" s="12" t="s">
        <v>3404</v>
      </c>
      <c r="E463" s="13">
        <v>43881</v>
      </c>
      <c r="F463" s="14">
        <f t="shared" si="7"/>
        <v>746435.40070921986</v>
      </c>
    </row>
    <row r="464" spans="1:6">
      <c r="A464" s="7" t="s">
        <v>641</v>
      </c>
      <c r="B464" s="8">
        <v>457858</v>
      </c>
      <c r="C464" s="8">
        <v>63854</v>
      </c>
      <c r="D464" s="8" t="s">
        <v>3402</v>
      </c>
      <c r="E464" s="9">
        <v>43948</v>
      </c>
      <c r="F464" s="10">
        <f t="shared" si="7"/>
        <v>499723.03723404254</v>
      </c>
    </row>
    <row r="465" spans="1:6">
      <c r="A465" s="11" t="s">
        <v>642</v>
      </c>
      <c r="B465" s="12">
        <v>400343</v>
      </c>
      <c r="C465" s="12">
        <v>58575</v>
      </c>
      <c r="D465" s="12" t="s">
        <v>3402</v>
      </c>
      <c r="E465" s="13">
        <v>44120</v>
      </c>
      <c r="F465" s="14">
        <f t="shared" si="7"/>
        <v>499723.03723404254</v>
      </c>
    </row>
    <row r="466" spans="1:6">
      <c r="A466" s="7" t="s">
        <v>643</v>
      </c>
      <c r="B466" s="8">
        <v>806952</v>
      </c>
      <c r="C466" s="8">
        <v>118094</v>
      </c>
      <c r="D466" s="8" t="s">
        <v>3404</v>
      </c>
      <c r="E466" s="9">
        <v>45392</v>
      </c>
      <c r="F466" s="10">
        <f t="shared" si="7"/>
        <v>746435.40070921986</v>
      </c>
    </row>
    <row r="467" spans="1:6">
      <c r="A467" s="11" t="s">
        <v>644</v>
      </c>
      <c r="B467" s="12">
        <v>605783</v>
      </c>
      <c r="C467" s="12">
        <v>66859</v>
      </c>
      <c r="D467" s="12" t="s">
        <v>3404</v>
      </c>
      <c r="E467" s="13">
        <v>44536</v>
      </c>
      <c r="F467" s="14">
        <f t="shared" si="7"/>
        <v>746435.40070921986</v>
      </c>
    </row>
    <row r="468" spans="1:6">
      <c r="A468" s="7" t="s">
        <v>645</v>
      </c>
      <c r="B468" s="8">
        <v>808022</v>
      </c>
      <c r="C468" s="8">
        <v>90867</v>
      </c>
      <c r="D468" s="8" t="s">
        <v>3404</v>
      </c>
      <c r="E468" s="9">
        <v>44650</v>
      </c>
      <c r="F468" s="10">
        <f t="shared" si="7"/>
        <v>746435.40070921986</v>
      </c>
    </row>
    <row r="469" spans="1:6">
      <c r="A469" s="11" t="s">
        <v>646</v>
      </c>
      <c r="B469" s="12">
        <v>1487347</v>
      </c>
      <c r="C469" s="12">
        <v>169698</v>
      </c>
      <c r="D469" s="12" t="s">
        <v>3405</v>
      </c>
      <c r="E469" s="13">
        <v>45409</v>
      </c>
      <c r="F469" s="14">
        <f t="shared" si="7"/>
        <v>1044648.4727722772</v>
      </c>
    </row>
    <row r="470" spans="1:6">
      <c r="A470" s="7" t="s">
        <v>647</v>
      </c>
      <c r="B470" s="8">
        <v>477089</v>
      </c>
      <c r="C470" s="8">
        <v>59208</v>
      </c>
      <c r="D470" s="8" t="s">
        <v>3402</v>
      </c>
      <c r="E470" s="9">
        <v>44434</v>
      </c>
      <c r="F470" s="10">
        <f t="shared" si="7"/>
        <v>499723.03723404254</v>
      </c>
    </row>
    <row r="471" spans="1:6">
      <c r="A471" s="11" t="s">
        <v>648</v>
      </c>
      <c r="B471" s="12">
        <v>683082</v>
      </c>
      <c r="C471" s="12">
        <v>86217</v>
      </c>
      <c r="D471" s="12" t="s">
        <v>3404</v>
      </c>
      <c r="E471" s="13">
        <v>45756</v>
      </c>
      <c r="F471" s="14">
        <f t="shared" si="7"/>
        <v>746435.40070921986</v>
      </c>
    </row>
    <row r="472" spans="1:6">
      <c r="A472" s="7" t="s">
        <v>649</v>
      </c>
      <c r="B472" s="8">
        <v>1114997</v>
      </c>
      <c r="C472" s="8">
        <v>79668</v>
      </c>
      <c r="D472" s="8" t="s">
        <v>3403</v>
      </c>
      <c r="E472" s="9">
        <v>45051</v>
      </c>
      <c r="F472" s="10">
        <f t="shared" si="7"/>
        <v>1044648.4727722772</v>
      </c>
    </row>
    <row r="473" spans="1:6">
      <c r="A473" s="11" t="s">
        <v>650</v>
      </c>
      <c r="B473" s="12">
        <v>535381</v>
      </c>
      <c r="C473" s="12">
        <v>73619</v>
      </c>
      <c r="D473" s="12" t="s">
        <v>3402</v>
      </c>
      <c r="E473" s="13">
        <v>43342</v>
      </c>
      <c r="F473" s="14">
        <f t="shared" si="7"/>
        <v>499723.03723404254</v>
      </c>
    </row>
    <row r="474" spans="1:6">
      <c r="A474" s="7" t="s">
        <v>651</v>
      </c>
      <c r="B474" s="8">
        <v>403871</v>
      </c>
      <c r="C474" s="8">
        <v>49849</v>
      </c>
      <c r="D474" s="8" t="s">
        <v>3402</v>
      </c>
      <c r="E474" s="9">
        <v>45653</v>
      </c>
      <c r="F474" s="10">
        <f t="shared" si="7"/>
        <v>499723.03723404254</v>
      </c>
    </row>
    <row r="475" spans="1:6">
      <c r="A475" s="11" t="s">
        <v>652</v>
      </c>
      <c r="B475" s="12">
        <v>2199819</v>
      </c>
      <c r="C475" s="12">
        <v>291497</v>
      </c>
      <c r="D475" s="12" t="s">
        <v>3406</v>
      </c>
      <c r="E475" s="13">
        <v>46374</v>
      </c>
      <c r="F475" s="14">
        <f t="shared" si="7"/>
        <v>1044648.4727722772</v>
      </c>
    </row>
    <row r="476" spans="1:6">
      <c r="A476" s="7" t="s">
        <v>653</v>
      </c>
      <c r="B476" s="8">
        <v>691294</v>
      </c>
      <c r="C476" s="8">
        <v>57305</v>
      </c>
      <c r="D476" s="8" t="s">
        <v>3404</v>
      </c>
      <c r="E476" s="9">
        <v>45691</v>
      </c>
      <c r="F476" s="10">
        <f t="shared" si="7"/>
        <v>746435.40070921986</v>
      </c>
    </row>
    <row r="477" spans="1:6">
      <c r="A477" s="11" t="s">
        <v>654</v>
      </c>
      <c r="B477" s="12">
        <v>524372</v>
      </c>
      <c r="C477" s="12">
        <v>29160</v>
      </c>
      <c r="D477" s="12" t="s">
        <v>3402</v>
      </c>
      <c r="E477" s="13">
        <v>44150</v>
      </c>
      <c r="F477" s="14">
        <f t="shared" si="7"/>
        <v>499723.03723404254</v>
      </c>
    </row>
    <row r="478" spans="1:6">
      <c r="A478" s="7" t="s">
        <v>655</v>
      </c>
      <c r="B478" s="8">
        <v>866678</v>
      </c>
      <c r="C478" s="8">
        <v>107557</v>
      </c>
      <c r="D478" s="8" t="s">
        <v>3404</v>
      </c>
      <c r="E478" s="9">
        <v>44491</v>
      </c>
      <c r="F478" s="10">
        <f t="shared" si="7"/>
        <v>746435.40070921986</v>
      </c>
    </row>
    <row r="479" spans="1:6">
      <c r="A479" s="11" t="s">
        <v>657</v>
      </c>
      <c r="B479" s="12">
        <v>562938</v>
      </c>
      <c r="C479" s="12">
        <v>62869</v>
      </c>
      <c r="D479" s="12" t="s">
        <v>3402</v>
      </c>
      <c r="E479" s="13">
        <v>43347</v>
      </c>
      <c r="F479" s="14">
        <f t="shared" si="7"/>
        <v>499723.03723404254</v>
      </c>
    </row>
    <row r="480" spans="1:6">
      <c r="A480" s="7" t="s">
        <v>658</v>
      </c>
      <c r="B480" s="8">
        <v>1485096</v>
      </c>
      <c r="C480" s="8">
        <v>168760</v>
      </c>
      <c r="D480" s="8" t="s">
        <v>3405</v>
      </c>
      <c r="E480" s="9">
        <v>45395</v>
      </c>
      <c r="F480" s="10">
        <f t="shared" si="7"/>
        <v>1044648.4727722772</v>
      </c>
    </row>
    <row r="481" spans="1:6">
      <c r="A481" s="11" t="s">
        <v>659</v>
      </c>
      <c r="B481" s="12">
        <v>1268402</v>
      </c>
      <c r="C481" s="12">
        <v>64013</v>
      </c>
      <c r="D481" s="12" t="s">
        <v>3405</v>
      </c>
      <c r="E481" s="13">
        <v>44682</v>
      </c>
      <c r="F481" s="14">
        <f t="shared" si="7"/>
        <v>1044648.4727722772</v>
      </c>
    </row>
    <row r="482" spans="1:6">
      <c r="A482" s="7" t="s">
        <v>660</v>
      </c>
      <c r="B482" s="8">
        <v>716805</v>
      </c>
      <c r="C482" s="8">
        <v>77763</v>
      </c>
      <c r="D482" s="8" t="s">
        <v>3404</v>
      </c>
      <c r="E482" s="9">
        <v>44584</v>
      </c>
      <c r="F482" s="10">
        <f t="shared" si="7"/>
        <v>746435.40070921986</v>
      </c>
    </row>
    <row r="483" spans="1:6">
      <c r="A483" s="11" t="s">
        <v>661</v>
      </c>
      <c r="B483" s="12">
        <v>478738</v>
      </c>
      <c r="C483" s="12">
        <v>44407</v>
      </c>
      <c r="D483" s="12" t="s">
        <v>3402</v>
      </c>
      <c r="E483" s="13">
        <v>43768</v>
      </c>
      <c r="F483" s="14">
        <f t="shared" si="7"/>
        <v>499723.03723404254</v>
      </c>
    </row>
    <row r="484" spans="1:6">
      <c r="A484" s="7" t="s">
        <v>662</v>
      </c>
      <c r="B484" s="8">
        <v>750015</v>
      </c>
      <c r="C484" s="8">
        <v>67874</v>
      </c>
      <c r="D484" s="8" t="s">
        <v>3404</v>
      </c>
      <c r="E484" s="9">
        <v>44162</v>
      </c>
      <c r="F484" s="10">
        <f t="shared" si="7"/>
        <v>746435.40070921986</v>
      </c>
    </row>
    <row r="485" spans="1:6">
      <c r="A485" s="11" t="s">
        <v>663</v>
      </c>
      <c r="B485" s="12">
        <v>1482669</v>
      </c>
      <c r="C485" s="12">
        <v>189463</v>
      </c>
      <c r="D485" s="12" t="s">
        <v>3405</v>
      </c>
      <c r="E485" s="13">
        <v>44844</v>
      </c>
      <c r="F485" s="14">
        <f t="shared" si="7"/>
        <v>1044648.4727722772</v>
      </c>
    </row>
    <row r="486" spans="1:6">
      <c r="A486" s="7" t="s">
        <v>664</v>
      </c>
      <c r="B486" s="8">
        <v>624255</v>
      </c>
      <c r="C486" s="8">
        <v>70508</v>
      </c>
      <c r="D486" s="8" t="s">
        <v>3404</v>
      </c>
      <c r="E486" s="9">
        <v>44800</v>
      </c>
      <c r="F486" s="10">
        <f t="shared" si="7"/>
        <v>746435.40070921986</v>
      </c>
    </row>
    <row r="487" spans="1:6">
      <c r="A487" s="11" t="s">
        <v>665</v>
      </c>
      <c r="B487" s="12">
        <v>1255982</v>
      </c>
      <c r="C487" s="12">
        <v>108100</v>
      </c>
      <c r="D487" s="12" t="s">
        <v>3405</v>
      </c>
      <c r="E487" s="13">
        <v>43426</v>
      </c>
      <c r="F487" s="14">
        <f t="shared" si="7"/>
        <v>1044648.4727722772</v>
      </c>
    </row>
    <row r="488" spans="1:6">
      <c r="A488" s="7" t="s">
        <v>666</v>
      </c>
      <c r="B488" s="8">
        <v>1246716</v>
      </c>
      <c r="C488" s="8">
        <v>94627</v>
      </c>
      <c r="D488" s="8" t="s">
        <v>3405</v>
      </c>
      <c r="E488" s="9">
        <v>45730</v>
      </c>
      <c r="F488" s="10">
        <f t="shared" si="7"/>
        <v>1044648.4727722772</v>
      </c>
    </row>
    <row r="489" spans="1:6">
      <c r="A489" s="11" t="s">
        <v>667</v>
      </c>
      <c r="B489" s="12">
        <v>601591</v>
      </c>
      <c r="C489" s="12">
        <v>76928</v>
      </c>
      <c r="D489" s="12" t="s">
        <v>3404</v>
      </c>
      <c r="E489" s="13">
        <v>45479</v>
      </c>
      <c r="F489" s="14">
        <f t="shared" si="7"/>
        <v>746435.40070921986</v>
      </c>
    </row>
    <row r="490" spans="1:6">
      <c r="A490" s="7" t="s">
        <v>668</v>
      </c>
      <c r="B490" s="8">
        <v>656713</v>
      </c>
      <c r="C490" s="8">
        <v>40725</v>
      </c>
      <c r="D490" s="8" t="s">
        <v>3404</v>
      </c>
      <c r="E490" s="9">
        <v>45576</v>
      </c>
      <c r="F490" s="10">
        <f t="shared" si="7"/>
        <v>746435.40070921986</v>
      </c>
    </row>
    <row r="491" spans="1:6">
      <c r="A491" s="11" t="s">
        <v>669</v>
      </c>
      <c r="B491" s="12">
        <v>1718198</v>
      </c>
      <c r="C491" s="12">
        <v>102008</v>
      </c>
      <c r="D491" s="12" t="s">
        <v>3406</v>
      </c>
      <c r="E491" s="13">
        <v>44784</v>
      </c>
      <c r="F491" s="14">
        <f t="shared" si="7"/>
        <v>1044648.4727722772</v>
      </c>
    </row>
    <row r="492" spans="1:6">
      <c r="A492" s="7" t="s">
        <v>670</v>
      </c>
      <c r="B492" s="8">
        <v>697101</v>
      </c>
      <c r="C492" s="8">
        <v>75924</v>
      </c>
      <c r="D492" s="8" t="s">
        <v>3404</v>
      </c>
      <c r="E492" s="9">
        <v>43759</v>
      </c>
      <c r="F492" s="10">
        <f t="shared" si="7"/>
        <v>746435.40070921986</v>
      </c>
    </row>
    <row r="493" spans="1:6">
      <c r="A493" s="11" t="s">
        <v>671</v>
      </c>
      <c r="B493" s="12">
        <v>1901601</v>
      </c>
      <c r="C493" s="12">
        <v>242525</v>
      </c>
      <c r="D493" s="12" t="s">
        <v>3406</v>
      </c>
      <c r="E493" s="13">
        <v>44077</v>
      </c>
      <c r="F493" s="14">
        <f t="shared" si="7"/>
        <v>1044648.4727722772</v>
      </c>
    </row>
    <row r="494" spans="1:6">
      <c r="A494" s="7" t="s">
        <v>672</v>
      </c>
      <c r="B494" s="8">
        <v>1564305</v>
      </c>
      <c r="C494" s="8">
        <v>224247</v>
      </c>
      <c r="D494" s="8" t="s">
        <v>3405</v>
      </c>
      <c r="E494" s="9">
        <v>45859</v>
      </c>
      <c r="F494" s="10">
        <f t="shared" si="7"/>
        <v>1044648.4727722772</v>
      </c>
    </row>
    <row r="495" spans="1:6">
      <c r="A495" s="11" t="s">
        <v>673</v>
      </c>
      <c r="B495" s="12">
        <v>507821</v>
      </c>
      <c r="C495" s="12">
        <v>26364</v>
      </c>
      <c r="D495" s="12" t="s">
        <v>3402</v>
      </c>
      <c r="E495" s="13">
        <v>44936</v>
      </c>
      <c r="F495" s="14">
        <f t="shared" si="7"/>
        <v>499723.03723404254</v>
      </c>
    </row>
    <row r="496" spans="1:6">
      <c r="A496" s="7" t="s">
        <v>674</v>
      </c>
      <c r="B496" s="8">
        <v>886031</v>
      </c>
      <c r="C496" s="8">
        <v>109748</v>
      </c>
      <c r="D496" s="8" t="s">
        <v>3404</v>
      </c>
      <c r="E496" s="9">
        <v>45417</v>
      </c>
      <c r="F496" s="10">
        <f t="shared" si="7"/>
        <v>746435.40070921986</v>
      </c>
    </row>
    <row r="497" spans="1:6">
      <c r="A497" s="11" t="s">
        <v>676</v>
      </c>
      <c r="B497" s="12">
        <v>898013</v>
      </c>
      <c r="C497" s="12">
        <v>110310</v>
      </c>
      <c r="D497" s="12" t="s">
        <v>3404</v>
      </c>
      <c r="E497" s="13">
        <v>43635</v>
      </c>
      <c r="F497" s="14">
        <f t="shared" si="7"/>
        <v>746435.40070921986</v>
      </c>
    </row>
    <row r="498" spans="1:6">
      <c r="A498" s="7" t="s">
        <v>677</v>
      </c>
      <c r="B498" s="8">
        <v>471220</v>
      </c>
      <c r="C498" s="8">
        <v>38489</v>
      </c>
      <c r="D498" s="8" t="s">
        <v>3402</v>
      </c>
      <c r="E498" s="9">
        <v>44966</v>
      </c>
      <c r="F498" s="10">
        <f t="shared" si="7"/>
        <v>499723.03723404254</v>
      </c>
    </row>
    <row r="499" spans="1:6">
      <c r="A499" s="11" t="s">
        <v>678</v>
      </c>
      <c r="B499" s="12">
        <v>827601</v>
      </c>
      <c r="C499" s="12">
        <v>59490</v>
      </c>
      <c r="D499" s="12" t="s">
        <v>3404</v>
      </c>
      <c r="E499" s="13">
        <v>44763</v>
      </c>
      <c r="F499" s="14">
        <f t="shared" si="7"/>
        <v>746435.40070921986</v>
      </c>
    </row>
    <row r="500" spans="1:6">
      <c r="A500" s="7" t="s">
        <v>679</v>
      </c>
      <c r="B500" s="8">
        <v>474240</v>
      </c>
      <c r="C500" s="8">
        <v>66041</v>
      </c>
      <c r="D500" s="8" t="s">
        <v>3402</v>
      </c>
      <c r="E500" s="9">
        <v>44362</v>
      </c>
      <c r="F500" s="10">
        <f t="shared" si="7"/>
        <v>499723.03723404254</v>
      </c>
    </row>
    <row r="501" spans="1:6">
      <c r="A501" s="11" t="s">
        <v>680</v>
      </c>
      <c r="B501" s="12">
        <v>853369</v>
      </c>
      <c r="C501" s="12">
        <v>115459</v>
      </c>
      <c r="D501" s="12" t="s">
        <v>3404</v>
      </c>
      <c r="E501" s="13">
        <v>43690</v>
      </c>
      <c r="F501" s="14">
        <f t="shared" si="7"/>
        <v>746435.40070921986</v>
      </c>
    </row>
    <row r="502" spans="1:6">
      <c r="A502" s="7" t="s">
        <v>681</v>
      </c>
      <c r="B502" s="8">
        <v>420392</v>
      </c>
      <c r="C502" s="8">
        <v>42481</v>
      </c>
      <c r="D502" s="8" t="s">
        <v>3402</v>
      </c>
      <c r="E502" s="9">
        <v>44593</v>
      </c>
      <c r="F502" s="10">
        <f t="shared" si="7"/>
        <v>499723.03723404254</v>
      </c>
    </row>
    <row r="503" spans="1:6">
      <c r="A503" s="11" t="s">
        <v>682</v>
      </c>
      <c r="B503" s="12">
        <v>1446413</v>
      </c>
      <c r="C503" s="12">
        <v>83833</v>
      </c>
      <c r="D503" s="12" t="s">
        <v>3405</v>
      </c>
      <c r="E503" s="13">
        <v>45395</v>
      </c>
      <c r="F503" s="14">
        <f t="shared" si="7"/>
        <v>1044648.4727722772</v>
      </c>
    </row>
    <row r="504" spans="1:6">
      <c r="A504" s="7" t="s">
        <v>684</v>
      </c>
      <c r="B504" s="8">
        <v>1650812</v>
      </c>
      <c r="C504" s="8">
        <v>154461</v>
      </c>
      <c r="D504" s="8" t="s">
        <v>3406</v>
      </c>
      <c r="E504" s="9">
        <v>44488</v>
      </c>
      <c r="F504" s="10">
        <f t="shared" si="7"/>
        <v>1044648.4727722772</v>
      </c>
    </row>
    <row r="505" spans="1:6">
      <c r="A505" s="11" t="s">
        <v>685</v>
      </c>
      <c r="B505" s="12">
        <v>1931778</v>
      </c>
      <c r="C505" s="12">
        <v>177741</v>
      </c>
      <c r="D505" s="12" t="s">
        <v>3406</v>
      </c>
      <c r="E505" s="13">
        <v>44127</v>
      </c>
      <c r="F505" s="14">
        <f t="shared" si="7"/>
        <v>1044648.4727722772</v>
      </c>
    </row>
    <row r="506" spans="1:6">
      <c r="A506" s="7" t="s">
        <v>686</v>
      </c>
      <c r="B506" s="8">
        <v>1391965</v>
      </c>
      <c r="C506" s="8">
        <v>72822</v>
      </c>
      <c r="D506" s="8" t="s">
        <v>3405</v>
      </c>
      <c r="E506" s="9">
        <v>43626</v>
      </c>
      <c r="F506" s="10">
        <f t="shared" si="7"/>
        <v>1044648.4727722772</v>
      </c>
    </row>
    <row r="507" spans="1:6">
      <c r="A507" s="11" t="s">
        <v>687</v>
      </c>
      <c r="B507" s="12">
        <v>557066</v>
      </c>
      <c r="C507" s="12">
        <v>55245</v>
      </c>
      <c r="D507" s="12" t="s">
        <v>3402</v>
      </c>
      <c r="E507" s="13">
        <v>44856</v>
      </c>
      <c r="F507" s="14">
        <f t="shared" si="7"/>
        <v>499723.03723404254</v>
      </c>
    </row>
    <row r="508" spans="1:6">
      <c r="A508" s="7" t="s">
        <v>688</v>
      </c>
      <c r="B508" s="8">
        <v>414945</v>
      </c>
      <c r="C508" s="8">
        <v>27202</v>
      </c>
      <c r="D508" s="8" t="s">
        <v>3402</v>
      </c>
      <c r="E508" s="9">
        <v>43855</v>
      </c>
      <c r="F508" s="10">
        <f t="shared" si="7"/>
        <v>499723.03723404254</v>
      </c>
    </row>
    <row r="509" spans="1:6">
      <c r="A509" s="11" t="s">
        <v>689</v>
      </c>
      <c r="B509" s="12">
        <v>421275</v>
      </c>
      <c r="C509" s="12">
        <v>47375</v>
      </c>
      <c r="D509" s="12" t="s">
        <v>3402</v>
      </c>
      <c r="E509" s="13">
        <v>45840</v>
      </c>
      <c r="F509" s="14">
        <f t="shared" si="7"/>
        <v>499723.03723404254</v>
      </c>
    </row>
    <row r="510" spans="1:6">
      <c r="A510" s="7" t="s">
        <v>690</v>
      </c>
      <c r="B510" s="8">
        <v>1879837</v>
      </c>
      <c r="C510" s="8">
        <v>199853</v>
      </c>
      <c r="D510" s="8" t="s">
        <v>3406</v>
      </c>
      <c r="E510" s="9">
        <v>43825</v>
      </c>
      <c r="F510" s="10">
        <f t="shared" si="7"/>
        <v>1044648.4727722772</v>
      </c>
    </row>
    <row r="511" spans="1:6">
      <c r="A511" s="11" t="s">
        <v>691</v>
      </c>
      <c r="B511" s="12">
        <v>418578</v>
      </c>
      <c r="C511" s="12">
        <v>56797</v>
      </c>
      <c r="D511" s="12" t="s">
        <v>3402</v>
      </c>
      <c r="E511" s="13">
        <v>44227</v>
      </c>
      <c r="F511" s="14">
        <f t="shared" si="7"/>
        <v>499723.03723404254</v>
      </c>
    </row>
    <row r="512" spans="1:6">
      <c r="A512" s="7" t="s">
        <v>692</v>
      </c>
      <c r="B512" s="8">
        <v>777500</v>
      </c>
      <c r="C512" s="8">
        <v>52357</v>
      </c>
      <c r="D512" s="8" t="s">
        <v>3404</v>
      </c>
      <c r="E512" s="9">
        <v>44507</v>
      </c>
      <c r="F512" s="10">
        <f t="shared" si="7"/>
        <v>746435.40070921986</v>
      </c>
    </row>
    <row r="513" spans="1:6">
      <c r="A513" s="11" t="s">
        <v>693</v>
      </c>
      <c r="B513" s="12">
        <v>1913777</v>
      </c>
      <c r="C513" s="12">
        <v>276336</v>
      </c>
      <c r="D513" s="12" t="s">
        <v>3406</v>
      </c>
      <c r="E513" s="13">
        <v>44397</v>
      </c>
      <c r="F513" s="14">
        <f t="shared" si="7"/>
        <v>1044648.4727722772</v>
      </c>
    </row>
    <row r="514" spans="1:6">
      <c r="A514" s="7" t="s">
        <v>694</v>
      </c>
      <c r="B514" s="8">
        <v>498813</v>
      </c>
      <c r="C514" s="8">
        <v>45419</v>
      </c>
      <c r="D514" s="8" t="s">
        <v>3402</v>
      </c>
      <c r="E514" s="9">
        <v>44022</v>
      </c>
      <c r="F514" s="10">
        <f t="shared" ref="F514:F577" si="8">IF(D514="L1",$L$3,IF(D514="L2",$L$4,$L$5))</f>
        <v>499723.03723404254</v>
      </c>
    </row>
    <row r="515" spans="1:6">
      <c r="A515" s="11" t="s">
        <v>695</v>
      </c>
      <c r="B515" s="12">
        <v>1757110</v>
      </c>
      <c r="C515" s="12">
        <v>251609</v>
      </c>
      <c r="D515" s="12" t="s">
        <v>3406</v>
      </c>
      <c r="E515" s="13">
        <v>45076</v>
      </c>
      <c r="F515" s="14">
        <f t="shared" si="8"/>
        <v>1044648.4727722772</v>
      </c>
    </row>
    <row r="516" spans="1:6">
      <c r="A516" s="7" t="s">
        <v>696</v>
      </c>
      <c r="B516" s="8">
        <v>837382</v>
      </c>
      <c r="C516" s="8">
        <v>110202</v>
      </c>
      <c r="D516" s="8" t="s">
        <v>3404</v>
      </c>
      <c r="E516" s="9">
        <v>44493</v>
      </c>
      <c r="F516" s="10">
        <f t="shared" si="8"/>
        <v>746435.40070921986</v>
      </c>
    </row>
    <row r="517" spans="1:6">
      <c r="A517" s="11" t="s">
        <v>697</v>
      </c>
      <c r="B517" s="12">
        <v>1159526</v>
      </c>
      <c r="C517" s="12">
        <v>119844</v>
      </c>
      <c r="D517" s="12" t="s">
        <v>3403</v>
      </c>
      <c r="E517" s="13">
        <v>43770</v>
      </c>
      <c r="F517" s="14">
        <f t="shared" si="8"/>
        <v>1044648.4727722772</v>
      </c>
    </row>
    <row r="518" spans="1:6">
      <c r="A518" s="7" t="s">
        <v>698</v>
      </c>
      <c r="B518" s="8">
        <v>1061244</v>
      </c>
      <c r="C518" s="8">
        <v>66613</v>
      </c>
      <c r="D518" s="8" t="s">
        <v>3403</v>
      </c>
      <c r="E518" s="9">
        <v>44484</v>
      </c>
      <c r="F518" s="10">
        <f t="shared" si="8"/>
        <v>1044648.4727722772</v>
      </c>
    </row>
    <row r="519" spans="1:6">
      <c r="A519" s="11" t="s">
        <v>699</v>
      </c>
      <c r="B519" s="12">
        <v>711963</v>
      </c>
      <c r="C519" s="12">
        <v>92441</v>
      </c>
      <c r="D519" s="12" t="s">
        <v>3404</v>
      </c>
      <c r="E519" s="13">
        <v>43838</v>
      </c>
      <c r="F519" s="14">
        <f t="shared" si="8"/>
        <v>746435.40070921986</v>
      </c>
    </row>
    <row r="520" spans="1:6">
      <c r="A520" s="7" t="s">
        <v>700</v>
      </c>
      <c r="B520" s="8">
        <v>969498</v>
      </c>
      <c r="C520" s="8">
        <v>63850</v>
      </c>
      <c r="D520" s="8" t="s">
        <v>3403</v>
      </c>
      <c r="E520" s="9">
        <v>43618</v>
      </c>
      <c r="F520" s="10">
        <f t="shared" si="8"/>
        <v>1044648.4727722772</v>
      </c>
    </row>
    <row r="521" spans="1:6">
      <c r="A521" s="11" t="s">
        <v>701</v>
      </c>
      <c r="B521" s="12">
        <v>1103491</v>
      </c>
      <c r="C521" s="12">
        <v>161379</v>
      </c>
      <c r="D521" s="12" t="s">
        <v>3403</v>
      </c>
      <c r="E521" s="13">
        <v>43995</v>
      </c>
      <c r="F521" s="14">
        <f t="shared" si="8"/>
        <v>1044648.4727722772</v>
      </c>
    </row>
    <row r="522" spans="1:6">
      <c r="A522" s="7" t="s">
        <v>702</v>
      </c>
      <c r="B522" s="8">
        <v>526229</v>
      </c>
      <c r="C522" s="8">
        <v>33136</v>
      </c>
      <c r="D522" s="8" t="s">
        <v>3402</v>
      </c>
      <c r="E522" s="9">
        <v>44770</v>
      </c>
      <c r="F522" s="10">
        <f t="shared" si="8"/>
        <v>499723.03723404254</v>
      </c>
    </row>
    <row r="523" spans="1:6">
      <c r="A523" s="11" t="s">
        <v>703</v>
      </c>
      <c r="B523" s="12">
        <v>1169121</v>
      </c>
      <c r="C523" s="12">
        <v>69778</v>
      </c>
      <c r="D523" s="12" t="s">
        <v>3403</v>
      </c>
      <c r="E523" s="13">
        <v>44591</v>
      </c>
      <c r="F523" s="14">
        <f t="shared" si="8"/>
        <v>1044648.4727722772</v>
      </c>
    </row>
    <row r="524" spans="1:6">
      <c r="A524" s="7" t="s">
        <v>704</v>
      </c>
      <c r="B524" s="8">
        <v>612935</v>
      </c>
      <c r="C524" s="8">
        <v>51188</v>
      </c>
      <c r="D524" s="8" t="s">
        <v>3404</v>
      </c>
      <c r="E524" s="9">
        <v>45506</v>
      </c>
      <c r="F524" s="10">
        <f t="shared" si="8"/>
        <v>746435.40070921986</v>
      </c>
    </row>
    <row r="525" spans="1:6">
      <c r="A525" s="11" t="s">
        <v>705</v>
      </c>
      <c r="B525" s="12">
        <v>1016803</v>
      </c>
      <c r="C525" s="12">
        <v>66214</v>
      </c>
      <c r="D525" s="12" t="s">
        <v>3403</v>
      </c>
      <c r="E525" s="13">
        <v>44404</v>
      </c>
      <c r="F525" s="14">
        <f t="shared" si="8"/>
        <v>1044648.4727722772</v>
      </c>
    </row>
    <row r="526" spans="1:6">
      <c r="A526" s="7" t="s">
        <v>706</v>
      </c>
      <c r="B526" s="8">
        <v>499133</v>
      </c>
      <c r="C526" s="8">
        <v>54327</v>
      </c>
      <c r="D526" s="8" t="s">
        <v>3402</v>
      </c>
      <c r="E526" s="9">
        <v>44655</v>
      </c>
      <c r="F526" s="10">
        <f t="shared" si="8"/>
        <v>499723.03723404254</v>
      </c>
    </row>
    <row r="527" spans="1:6">
      <c r="A527" s="11" t="s">
        <v>707</v>
      </c>
      <c r="B527" s="12">
        <v>926758</v>
      </c>
      <c r="C527" s="12">
        <v>92604</v>
      </c>
      <c r="D527" s="12" t="s">
        <v>3403</v>
      </c>
      <c r="E527" s="13">
        <v>44098</v>
      </c>
      <c r="F527" s="14">
        <f t="shared" si="8"/>
        <v>1044648.4727722772</v>
      </c>
    </row>
    <row r="528" spans="1:6">
      <c r="A528" s="7" t="s">
        <v>708</v>
      </c>
      <c r="B528" s="8">
        <v>966322</v>
      </c>
      <c r="C528" s="8">
        <v>129654</v>
      </c>
      <c r="D528" s="8" t="s">
        <v>3403</v>
      </c>
      <c r="E528" s="9">
        <v>43797</v>
      </c>
      <c r="F528" s="10">
        <f t="shared" si="8"/>
        <v>1044648.4727722772</v>
      </c>
    </row>
    <row r="529" spans="1:6">
      <c r="A529" s="11" t="s">
        <v>709</v>
      </c>
      <c r="B529" s="12">
        <v>961610</v>
      </c>
      <c r="C529" s="12">
        <v>78777</v>
      </c>
      <c r="D529" s="12" t="s">
        <v>3403</v>
      </c>
      <c r="E529" s="13">
        <v>45690</v>
      </c>
      <c r="F529" s="14">
        <f t="shared" si="8"/>
        <v>1044648.4727722772</v>
      </c>
    </row>
    <row r="530" spans="1:6">
      <c r="A530" s="7" t="s">
        <v>710</v>
      </c>
      <c r="B530" s="8">
        <v>651220</v>
      </c>
      <c r="C530" s="8">
        <v>46157</v>
      </c>
      <c r="D530" s="8" t="s">
        <v>3404</v>
      </c>
      <c r="E530" s="9">
        <v>46316</v>
      </c>
      <c r="F530" s="10">
        <f t="shared" si="8"/>
        <v>746435.40070921986</v>
      </c>
    </row>
    <row r="531" spans="1:6">
      <c r="A531" s="11" t="s">
        <v>711</v>
      </c>
      <c r="B531" s="12">
        <v>798418</v>
      </c>
      <c r="C531" s="12">
        <v>93632</v>
      </c>
      <c r="D531" s="12" t="s">
        <v>3404</v>
      </c>
      <c r="E531" s="13">
        <v>44194</v>
      </c>
      <c r="F531" s="14">
        <f t="shared" si="8"/>
        <v>746435.40070921986</v>
      </c>
    </row>
    <row r="532" spans="1:6">
      <c r="A532" s="7" t="s">
        <v>712</v>
      </c>
      <c r="B532" s="8">
        <v>1074862</v>
      </c>
      <c r="C532" s="8">
        <v>91441</v>
      </c>
      <c r="D532" s="8" t="s">
        <v>3403</v>
      </c>
      <c r="E532" s="9">
        <v>45466</v>
      </c>
      <c r="F532" s="10">
        <f t="shared" si="8"/>
        <v>1044648.4727722772</v>
      </c>
    </row>
    <row r="533" spans="1:6">
      <c r="A533" s="11" t="s">
        <v>713</v>
      </c>
      <c r="B533" s="12">
        <v>437645</v>
      </c>
      <c r="C533" s="12">
        <v>43764</v>
      </c>
      <c r="D533" s="12" t="s">
        <v>3402</v>
      </c>
      <c r="E533" s="13">
        <v>44589</v>
      </c>
      <c r="F533" s="14">
        <f t="shared" si="8"/>
        <v>499723.03723404254</v>
      </c>
    </row>
    <row r="534" spans="1:6">
      <c r="A534" s="7" t="s">
        <v>714</v>
      </c>
      <c r="B534" s="8">
        <v>1399260</v>
      </c>
      <c r="C534" s="8">
        <v>161928</v>
      </c>
      <c r="D534" s="8" t="s">
        <v>3405</v>
      </c>
      <c r="E534" s="9">
        <v>46107</v>
      </c>
      <c r="F534" s="10">
        <f t="shared" si="8"/>
        <v>1044648.4727722772</v>
      </c>
    </row>
    <row r="535" spans="1:6">
      <c r="A535" s="11" t="s">
        <v>715</v>
      </c>
      <c r="B535" s="12">
        <v>589782</v>
      </c>
      <c r="C535" s="12">
        <v>56169</v>
      </c>
      <c r="D535" s="12" t="s">
        <v>3402</v>
      </c>
      <c r="E535" s="13">
        <v>44609</v>
      </c>
      <c r="F535" s="14">
        <f t="shared" si="8"/>
        <v>499723.03723404254</v>
      </c>
    </row>
    <row r="536" spans="1:6">
      <c r="A536" s="7" t="s">
        <v>716</v>
      </c>
      <c r="B536" s="8">
        <v>497251</v>
      </c>
      <c r="C536" s="8">
        <v>55312</v>
      </c>
      <c r="D536" s="8" t="s">
        <v>3402</v>
      </c>
      <c r="E536" s="9">
        <v>44224</v>
      </c>
      <c r="F536" s="10">
        <f t="shared" si="8"/>
        <v>499723.03723404254</v>
      </c>
    </row>
    <row r="537" spans="1:6">
      <c r="A537" s="11" t="s">
        <v>717</v>
      </c>
      <c r="B537" s="12">
        <v>838435</v>
      </c>
      <c r="C537" s="12">
        <v>110918</v>
      </c>
      <c r="D537" s="12" t="s">
        <v>3404</v>
      </c>
      <c r="E537" s="13">
        <v>45484</v>
      </c>
      <c r="F537" s="14">
        <f t="shared" si="8"/>
        <v>746435.40070921986</v>
      </c>
    </row>
    <row r="538" spans="1:6">
      <c r="A538" s="7" t="s">
        <v>718</v>
      </c>
      <c r="B538" s="8">
        <v>634024</v>
      </c>
      <c r="C538" s="8">
        <v>51918</v>
      </c>
      <c r="D538" s="8" t="s">
        <v>3404</v>
      </c>
      <c r="E538" s="9">
        <v>45761</v>
      </c>
      <c r="F538" s="10">
        <f t="shared" si="8"/>
        <v>746435.40070921986</v>
      </c>
    </row>
    <row r="539" spans="1:6">
      <c r="A539" s="11" t="s">
        <v>719</v>
      </c>
      <c r="B539" s="12">
        <v>1227961</v>
      </c>
      <c r="C539" s="12">
        <v>110529</v>
      </c>
      <c r="D539" s="12" t="s">
        <v>3405</v>
      </c>
      <c r="E539" s="13">
        <v>45261</v>
      </c>
      <c r="F539" s="14">
        <f t="shared" si="8"/>
        <v>1044648.4727722772</v>
      </c>
    </row>
    <row r="540" spans="1:6">
      <c r="A540" s="7" t="s">
        <v>720</v>
      </c>
      <c r="B540" s="8">
        <v>706420</v>
      </c>
      <c r="C540" s="8">
        <v>60311</v>
      </c>
      <c r="D540" s="8" t="s">
        <v>3404</v>
      </c>
      <c r="E540" s="9">
        <v>43399</v>
      </c>
      <c r="F540" s="10">
        <f t="shared" si="8"/>
        <v>746435.40070921986</v>
      </c>
    </row>
    <row r="541" spans="1:6">
      <c r="A541" s="11" t="s">
        <v>721</v>
      </c>
      <c r="B541" s="12">
        <v>502146</v>
      </c>
      <c r="C541" s="12">
        <v>62627</v>
      </c>
      <c r="D541" s="12" t="s">
        <v>3402</v>
      </c>
      <c r="E541" s="13">
        <v>44507</v>
      </c>
      <c r="F541" s="14">
        <f t="shared" si="8"/>
        <v>499723.03723404254</v>
      </c>
    </row>
    <row r="542" spans="1:6">
      <c r="A542" s="7" t="s">
        <v>722</v>
      </c>
      <c r="B542" s="8">
        <v>1032120</v>
      </c>
      <c r="C542" s="8">
        <v>88463</v>
      </c>
      <c r="D542" s="8" t="s">
        <v>3403</v>
      </c>
      <c r="E542" s="9">
        <v>45625</v>
      </c>
      <c r="F542" s="10">
        <f t="shared" si="8"/>
        <v>1044648.4727722772</v>
      </c>
    </row>
    <row r="543" spans="1:6">
      <c r="A543" s="11" t="s">
        <v>723</v>
      </c>
      <c r="B543" s="12">
        <v>979619</v>
      </c>
      <c r="C543" s="12">
        <v>103050</v>
      </c>
      <c r="D543" s="12" t="s">
        <v>3403</v>
      </c>
      <c r="E543" s="13">
        <v>43709</v>
      </c>
      <c r="F543" s="14">
        <f t="shared" si="8"/>
        <v>1044648.4727722772</v>
      </c>
    </row>
    <row r="544" spans="1:6">
      <c r="A544" s="7" t="s">
        <v>724</v>
      </c>
      <c r="B544" s="8">
        <v>1395556</v>
      </c>
      <c r="C544" s="8">
        <v>131079</v>
      </c>
      <c r="D544" s="8" t="s">
        <v>3405</v>
      </c>
      <c r="E544" s="9">
        <v>43961</v>
      </c>
      <c r="F544" s="10">
        <f t="shared" si="8"/>
        <v>1044648.4727722772</v>
      </c>
    </row>
    <row r="545" spans="1:6">
      <c r="A545" s="11" t="s">
        <v>725</v>
      </c>
      <c r="B545" s="12">
        <v>1306420</v>
      </c>
      <c r="C545" s="12">
        <v>100210</v>
      </c>
      <c r="D545" s="12" t="s">
        <v>3405</v>
      </c>
      <c r="E545" s="13">
        <v>44375</v>
      </c>
      <c r="F545" s="14">
        <f t="shared" si="8"/>
        <v>1044648.4727722772</v>
      </c>
    </row>
    <row r="546" spans="1:6">
      <c r="A546" s="7" t="s">
        <v>726</v>
      </c>
      <c r="B546" s="8">
        <v>2088088</v>
      </c>
      <c r="C546" s="8">
        <v>307432</v>
      </c>
      <c r="D546" s="8" t="s">
        <v>3406</v>
      </c>
      <c r="E546" s="9">
        <v>45458</v>
      </c>
      <c r="F546" s="10">
        <f t="shared" si="8"/>
        <v>1044648.4727722772</v>
      </c>
    </row>
    <row r="547" spans="1:6">
      <c r="A547" s="11" t="s">
        <v>727</v>
      </c>
      <c r="B547" s="12">
        <v>802540</v>
      </c>
      <c r="C547" s="12">
        <v>86554</v>
      </c>
      <c r="D547" s="12" t="s">
        <v>3404</v>
      </c>
      <c r="E547" s="13">
        <v>44243</v>
      </c>
      <c r="F547" s="14">
        <f t="shared" si="8"/>
        <v>746435.40070921986</v>
      </c>
    </row>
    <row r="548" spans="1:6">
      <c r="A548" s="7" t="s">
        <v>728</v>
      </c>
      <c r="B548" s="8">
        <v>532983</v>
      </c>
      <c r="C548" s="8">
        <v>57451</v>
      </c>
      <c r="D548" s="8" t="s">
        <v>3402</v>
      </c>
      <c r="E548" s="9">
        <v>44134</v>
      </c>
      <c r="F548" s="10">
        <f t="shared" si="8"/>
        <v>499723.03723404254</v>
      </c>
    </row>
    <row r="549" spans="1:6">
      <c r="A549" s="11" t="s">
        <v>729</v>
      </c>
      <c r="B549" s="12">
        <v>782394</v>
      </c>
      <c r="C549" s="12">
        <v>52347</v>
      </c>
      <c r="D549" s="12" t="s">
        <v>3404</v>
      </c>
      <c r="E549" s="13">
        <v>45169</v>
      </c>
      <c r="F549" s="14">
        <f t="shared" si="8"/>
        <v>746435.40070921986</v>
      </c>
    </row>
    <row r="550" spans="1:6">
      <c r="A550" s="7" t="s">
        <v>730</v>
      </c>
      <c r="B550" s="8">
        <v>1105061</v>
      </c>
      <c r="C550" s="8">
        <v>69383</v>
      </c>
      <c r="D550" s="8" t="s">
        <v>3403</v>
      </c>
      <c r="E550" s="9">
        <v>45902</v>
      </c>
      <c r="F550" s="10">
        <f t="shared" si="8"/>
        <v>1044648.4727722772</v>
      </c>
    </row>
    <row r="551" spans="1:6">
      <c r="A551" s="11" t="s">
        <v>731</v>
      </c>
      <c r="B551" s="12">
        <v>562818</v>
      </c>
      <c r="C551" s="12">
        <v>32838</v>
      </c>
      <c r="D551" s="12" t="s">
        <v>3402</v>
      </c>
      <c r="E551" s="13">
        <v>43621</v>
      </c>
      <c r="F551" s="14">
        <f t="shared" si="8"/>
        <v>499723.03723404254</v>
      </c>
    </row>
    <row r="552" spans="1:6">
      <c r="A552" s="7" t="s">
        <v>732</v>
      </c>
      <c r="B552" s="8">
        <v>472158</v>
      </c>
      <c r="C552" s="8">
        <v>46748</v>
      </c>
      <c r="D552" s="8" t="s">
        <v>3402</v>
      </c>
      <c r="E552" s="9">
        <v>45191</v>
      </c>
      <c r="F552" s="10">
        <f t="shared" si="8"/>
        <v>499723.03723404254</v>
      </c>
    </row>
    <row r="553" spans="1:6">
      <c r="A553" s="11" t="s">
        <v>733</v>
      </c>
      <c r="B553" s="12">
        <v>912487</v>
      </c>
      <c r="C553" s="12">
        <v>122754</v>
      </c>
      <c r="D553" s="12" t="s">
        <v>3403</v>
      </c>
      <c r="E553" s="13">
        <v>43390</v>
      </c>
      <c r="F553" s="14">
        <f t="shared" si="8"/>
        <v>1044648.4727722772</v>
      </c>
    </row>
    <row r="554" spans="1:6">
      <c r="A554" s="7" t="s">
        <v>734</v>
      </c>
      <c r="B554" s="8">
        <v>824108</v>
      </c>
      <c r="C554" s="8">
        <v>85141</v>
      </c>
      <c r="D554" s="8" t="s">
        <v>3404</v>
      </c>
      <c r="E554" s="9">
        <v>44512</v>
      </c>
      <c r="F554" s="10">
        <f t="shared" si="8"/>
        <v>746435.40070921986</v>
      </c>
    </row>
    <row r="555" spans="1:6">
      <c r="A555" s="11" t="s">
        <v>735</v>
      </c>
      <c r="B555" s="12">
        <v>588826</v>
      </c>
      <c r="C555" s="12">
        <v>64879</v>
      </c>
      <c r="D555" s="12" t="s">
        <v>3402</v>
      </c>
      <c r="E555" s="13">
        <v>44578</v>
      </c>
      <c r="F555" s="14">
        <f t="shared" si="8"/>
        <v>499723.03723404254</v>
      </c>
    </row>
    <row r="556" spans="1:6">
      <c r="A556" s="7" t="s">
        <v>736</v>
      </c>
      <c r="B556" s="8">
        <v>703183</v>
      </c>
      <c r="C556" s="8">
        <v>90320</v>
      </c>
      <c r="D556" s="8" t="s">
        <v>3404</v>
      </c>
      <c r="E556" s="9">
        <v>45571</v>
      </c>
      <c r="F556" s="10">
        <f t="shared" si="8"/>
        <v>746435.40070921986</v>
      </c>
    </row>
    <row r="557" spans="1:6">
      <c r="A557" s="11" t="s">
        <v>737</v>
      </c>
      <c r="B557" s="12">
        <v>429812</v>
      </c>
      <c r="C557" s="12">
        <v>25047</v>
      </c>
      <c r="D557" s="12" t="s">
        <v>3402</v>
      </c>
      <c r="E557" s="13">
        <v>43434</v>
      </c>
      <c r="F557" s="14">
        <f t="shared" si="8"/>
        <v>499723.03723404254</v>
      </c>
    </row>
    <row r="558" spans="1:6">
      <c r="A558" s="7" t="s">
        <v>738</v>
      </c>
      <c r="B558" s="8">
        <v>787837</v>
      </c>
      <c r="C558" s="8">
        <v>57473</v>
      </c>
      <c r="D558" s="8" t="s">
        <v>3404</v>
      </c>
      <c r="E558" s="9">
        <v>45896</v>
      </c>
      <c r="F558" s="10">
        <f t="shared" si="8"/>
        <v>746435.40070921986</v>
      </c>
    </row>
    <row r="559" spans="1:6">
      <c r="A559" s="11" t="s">
        <v>739</v>
      </c>
      <c r="B559" s="12">
        <v>659681</v>
      </c>
      <c r="C559" s="12">
        <v>83918</v>
      </c>
      <c r="D559" s="12" t="s">
        <v>3404</v>
      </c>
      <c r="E559" s="13">
        <v>46227</v>
      </c>
      <c r="F559" s="14">
        <f t="shared" si="8"/>
        <v>746435.40070921986</v>
      </c>
    </row>
    <row r="560" spans="1:6">
      <c r="A560" s="7" t="s">
        <v>740</v>
      </c>
      <c r="B560" s="8">
        <v>448366</v>
      </c>
      <c r="C560" s="8">
        <v>34392</v>
      </c>
      <c r="D560" s="8" t="s">
        <v>3402</v>
      </c>
      <c r="E560" s="9">
        <v>43627</v>
      </c>
      <c r="F560" s="10">
        <f t="shared" si="8"/>
        <v>499723.03723404254</v>
      </c>
    </row>
    <row r="561" spans="1:6">
      <c r="A561" s="11" t="s">
        <v>741</v>
      </c>
      <c r="B561" s="12">
        <v>574357</v>
      </c>
      <c r="C561" s="12">
        <v>29877</v>
      </c>
      <c r="D561" s="12" t="s">
        <v>3402</v>
      </c>
      <c r="E561" s="13">
        <v>44803</v>
      </c>
      <c r="F561" s="14">
        <f t="shared" si="8"/>
        <v>499723.03723404254</v>
      </c>
    </row>
    <row r="562" spans="1:6">
      <c r="A562" s="7" t="s">
        <v>742</v>
      </c>
      <c r="B562" s="8">
        <v>455090</v>
      </c>
      <c r="C562" s="8">
        <v>26983</v>
      </c>
      <c r="D562" s="8" t="s">
        <v>3402</v>
      </c>
      <c r="E562" s="9">
        <v>45132</v>
      </c>
      <c r="F562" s="10">
        <f t="shared" si="8"/>
        <v>499723.03723404254</v>
      </c>
    </row>
    <row r="563" spans="1:6">
      <c r="A563" s="11" t="s">
        <v>744</v>
      </c>
      <c r="B563" s="12">
        <v>531319</v>
      </c>
      <c r="C563" s="12">
        <v>72311</v>
      </c>
      <c r="D563" s="12" t="s">
        <v>3402</v>
      </c>
      <c r="E563" s="13">
        <v>44073</v>
      </c>
      <c r="F563" s="14">
        <f t="shared" si="8"/>
        <v>499723.03723404254</v>
      </c>
    </row>
    <row r="564" spans="1:6">
      <c r="A564" s="7" t="s">
        <v>745</v>
      </c>
      <c r="B564" s="8">
        <v>502384</v>
      </c>
      <c r="C564" s="8">
        <v>26384</v>
      </c>
      <c r="D564" s="8" t="s">
        <v>3402</v>
      </c>
      <c r="E564" s="9">
        <v>44956</v>
      </c>
      <c r="F564" s="10">
        <f t="shared" si="8"/>
        <v>499723.03723404254</v>
      </c>
    </row>
    <row r="565" spans="1:6">
      <c r="A565" s="11" t="s">
        <v>746</v>
      </c>
      <c r="B565" s="12">
        <v>1181497</v>
      </c>
      <c r="C565" s="12">
        <v>110519</v>
      </c>
      <c r="D565" s="12" t="s">
        <v>3403</v>
      </c>
      <c r="E565" s="13">
        <v>43664</v>
      </c>
      <c r="F565" s="14">
        <f t="shared" si="8"/>
        <v>1044648.4727722772</v>
      </c>
    </row>
    <row r="566" spans="1:6">
      <c r="A566" s="7" t="s">
        <v>747</v>
      </c>
      <c r="B566" s="8">
        <v>606320</v>
      </c>
      <c r="C566" s="8">
        <v>76519</v>
      </c>
      <c r="D566" s="8" t="s">
        <v>3404</v>
      </c>
      <c r="E566" s="9">
        <v>43770</v>
      </c>
      <c r="F566" s="10">
        <f t="shared" si="8"/>
        <v>746435.40070921986</v>
      </c>
    </row>
    <row r="567" spans="1:6">
      <c r="A567" s="11" t="s">
        <v>748</v>
      </c>
      <c r="B567" s="12">
        <v>745770</v>
      </c>
      <c r="C567" s="12">
        <v>65990</v>
      </c>
      <c r="D567" s="12" t="s">
        <v>3404</v>
      </c>
      <c r="E567" s="13">
        <v>45354</v>
      </c>
      <c r="F567" s="14">
        <f t="shared" si="8"/>
        <v>746435.40070921986</v>
      </c>
    </row>
    <row r="568" spans="1:6">
      <c r="A568" s="7" t="s">
        <v>749</v>
      </c>
      <c r="B568" s="8">
        <v>989627</v>
      </c>
      <c r="C568" s="8">
        <v>105634</v>
      </c>
      <c r="D568" s="8" t="s">
        <v>3403</v>
      </c>
      <c r="E568" s="9">
        <v>45495</v>
      </c>
      <c r="F568" s="10">
        <f t="shared" si="8"/>
        <v>1044648.4727722772</v>
      </c>
    </row>
    <row r="569" spans="1:6">
      <c r="A569" s="11" t="s">
        <v>750</v>
      </c>
      <c r="B569" s="12">
        <v>597612</v>
      </c>
      <c r="C569" s="12">
        <v>82883</v>
      </c>
      <c r="D569" s="12" t="s">
        <v>3402</v>
      </c>
      <c r="E569" s="13">
        <v>43816</v>
      </c>
      <c r="F569" s="14">
        <f t="shared" si="8"/>
        <v>499723.03723404254</v>
      </c>
    </row>
    <row r="570" spans="1:6">
      <c r="A570" s="7" t="s">
        <v>751</v>
      </c>
      <c r="B570" s="8">
        <v>579611</v>
      </c>
      <c r="C570" s="8">
        <v>42933</v>
      </c>
      <c r="D570" s="8" t="s">
        <v>3402</v>
      </c>
      <c r="E570" s="9">
        <v>45828</v>
      </c>
      <c r="F570" s="10">
        <f t="shared" si="8"/>
        <v>499723.03723404254</v>
      </c>
    </row>
    <row r="571" spans="1:6">
      <c r="A571" s="11" t="s">
        <v>752</v>
      </c>
      <c r="B571" s="12">
        <v>1143136</v>
      </c>
      <c r="C571" s="12">
        <v>128310</v>
      </c>
      <c r="D571" s="12" t="s">
        <v>3403</v>
      </c>
      <c r="E571" s="13">
        <v>43337</v>
      </c>
      <c r="F571" s="14">
        <f t="shared" si="8"/>
        <v>1044648.4727722772</v>
      </c>
    </row>
    <row r="572" spans="1:6">
      <c r="A572" s="7" t="s">
        <v>753</v>
      </c>
      <c r="B572" s="8">
        <v>771824</v>
      </c>
      <c r="C572" s="8">
        <v>102120</v>
      </c>
      <c r="D572" s="8" t="s">
        <v>3404</v>
      </c>
      <c r="E572" s="9">
        <v>43788</v>
      </c>
      <c r="F572" s="10">
        <f t="shared" si="8"/>
        <v>746435.40070921986</v>
      </c>
    </row>
    <row r="573" spans="1:6">
      <c r="A573" s="11" t="s">
        <v>754</v>
      </c>
      <c r="B573" s="12">
        <v>655817</v>
      </c>
      <c r="C573" s="12">
        <v>75622</v>
      </c>
      <c r="D573" s="12" t="s">
        <v>3404</v>
      </c>
      <c r="E573" s="13">
        <v>43860</v>
      </c>
      <c r="F573" s="14">
        <f t="shared" si="8"/>
        <v>746435.40070921986</v>
      </c>
    </row>
    <row r="574" spans="1:6">
      <c r="A574" s="7" t="s">
        <v>755</v>
      </c>
      <c r="B574" s="8">
        <v>408458</v>
      </c>
      <c r="C574" s="8">
        <v>53072</v>
      </c>
      <c r="D574" s="8" t="s">
        <v>3402</v>
      </c>
      <c r="E574" s="9">
        <v>45206</v>
      </c>
      <c r="F574" s="10">
        <f t="shared" si="8"/>
        <v>499723.03723404254</v>
      </c>
    </row>
    <row r="575" spans="1:6">
      <c r="A575" s="11" t="s">
        <v>756</v>
      </c>
      <c r="B575" s="12">
        <v>697944</v>
      </c>
      <c r="C575" s="12">
        <v>69663</v>
      </c>
      <c r="D575" s="12" t="s">
        <v>3404</v>
      </c>
      <c r="E575" s="13">
        <v>44095</v>
      </c>
      <c r="F575" s="14">
        <f t="shared" si="8"/>
        <v>746435.40070921986</v>
      </c>
    </row>
    <row r="576" spans="1:6">
      <c r="A576" s="7" t="s">
        <v>757</v>
      </c>
      <c r="B576" s="8">
        <v>551876</v>
      </c>
      <c r="C576" s="8">
        <v>62993</v>
      </c>
      <c r="D576" s="8" t="s">
        <v>3402</v>
      </c>
      <c r="E576" s="9">
        <v>43639</v>
      </c>
      <c r="F576" s="10">
        <f t="shared" si="8"/>
        <v>499723.03723404254</v>
      </c>
    </row>
    <row r="577" spans="1:6">
      <c r="A577" s="11" t="s">
        <v>758</v>
      </c>
      <c r="B577" s="12">
        <v>1118858</v>
      </c>
      <c r="C577" s="12">
        <v>133512</v>
      </c>
      <c r="D577" s="12" t="s">
        <v>3403</v>
      </c>
      <c r="E577" s="13">
        <v>44327</v>
      </c>
      <c r="F577" s="14">
        <f t="shared" si="8"/>
        <v>1044648.4727722772</v>
      </c>
    </row>
    <row r="578" spans="1:6">
      <c r="A578" s="7" t="s">
        <v>759</v>
      </c>
      <c r="B578" s="8">
        <v>765654</v>
      </c>
      <c r="C578" s="8">
        <v>107446</v>
      </c>
      <c r="D578" s="8" t="s">
        <v>3404</v>
      </c>
      <c r="E578" s="9">
        <v>44024</v>
      </c>
      <c r="F578" s="10">
        <f t="shared" ref="F578:F641" si="9">IF(D578="L1",$L$3,IF(D578="L2",$L$4,$L$5))</f>
        <v>746435.40070921986</v>
      </c>
    </row>
    <row r="579" spans="1:6">
      <c r="A579" s="11" t="s">
        <v>760</v>
      </c>
      <c r="B579" s="12">
        <v>866380</v>
      </c>
      <c r="C579" s="12">
        <v>53693</v>
      </c>
      <c r="D579" s="12" t="s">
        <v>3404</v>
      </c>
      <c r="E579" s="13">
        <v>43751</v>
      </c>
      <c r="F579" s="14">
        <f t="shared" si="9"/>
        <v>746435.40070921986</v>
      </c>
    </row>
    <row r="580" spans="1:6">
      <c r="A580" s="7" t="s">
        <v>761</v>
      </c>
      <c r="B580" s="8">
        <v>791205</v>
      </c>
      <c r="C580" s="8">
        <v>90220</v>
      </c>
      <c r="D580" s="8" t="s">
        <v>3404</v>
      </c>
      <c r="E580" s="9">
        <v>44581</v>
      </c>
      <c r="F580" s="10">
        <f t="shared" si="9"/>
        <v>746435.40070921986</v>
      </c>
    </row>
    <row r="581" spans="1:6">
      <c r="A581" s="11" t="s">
        <v>762</v>
      </c>
      <c r="B581" s="12">
        <v>765048</v>
      </c>
      <c r="C581" s="12">
        <v>110237</v>
      </c>
      <c r="D581" s="12" t="s">
        <v>3404</v>
      </c>
      <c r="E581" s="13">
        <v>45150</v>
      </c>
      <c r="F581" s="14">
        <f t="shared" si="9"/>
        <v>746435.40070921986</v>
      </c>
    </row>
    <row r="582" spans="1:6">
      <c r="A582" s="7" t="s">
        <v>763</v>
      </c>
      <c r="B582" s="8">
        <v>901906</v>
      </c>
      <c r="C582" s="8">
        <v>50803</v>
      </c>
      <c r="D582" s="8" t="s">
        <v>3403</v>
      </c>
      <c r="E582" s="9">
        <v>45395</v>
      </c>
      <c r="F582" s="10">
        <f t="shared" si="9"/>
        <v>1044648.4727722772</v>
      </c>
    </row>
    <row r="583" spans="1:6">
      <c r="A583" s="11" t="s">
        <v>764</v>
      </c>
      <c r="B583" s="12">
        <v>831515</v>
      </c>
      <c r="C583" s="12">
        <v>57401</v>
      </c>
      <c r="D583" s="12" t="s">
        <v>3404</v>
      </c>
      <c r="E583" s="13">
        <v>44429</v>
      </c>
      <c r="F583" s="14">
        <f t="shared" si="9"/>
        <v>746435.40070921986</v>
      </c>
    </row>
    <row r="584" spans="1:6">
      <c r="A584" s="7" t="s">
        <v>765</v>
      </c>
      <c r="B584" s="8">
        <v>1471990</v>
      </c>
      <c r="C584" s="8">
        <v>205779</v>
      </c>
      <c r="D584" s="8" t="s">
        <v>3405</v>
      </c>
      <c r="E584" s="9">
        <v>45678</v>
      </c>
      <c r="F584" s="10">
        <f t="shared" si="9"/>
        <v>1044648.4727722772</v>
      </c>
    </row>
    <row r="585" spans="1:6">
      <c r="A585" s="11" t="s">
        <v>766</v>
      </c>
      <c r="B585" s="12">
        <v>853188</v>
      </c>
      <c r="C585" s="12">
        <v>56170</v>
      </c>
      <c r="D585" s="12" t="s">
        <v>3404</v>
      </c>
      <c r="E585" s="13">
        <v>45859</v>
      </c>
      <c r="F585" s="14">
        <f t="shared" si="9"/>
        <v>746435.40070921986</v>
      </c>
    </row>
    <row r="586" spans="1:6">
      <c r="A586" s="7" t="s">
        <v>768</v>
      </c>
      <c r="B586" s="8">
        <v>440293</v>
      </c>
      <c r="C586" s="8">
        <v>42642</v>
      </c>
      <c r="D586" s="8" t="s">
        <v>3402</v>
      </c>
      <c r="E586" s="9">
        <v>45958</v>
      </c>
      <c r="F586" s="10">
        <f t="shared" si="9"/>
        <v>499723.03723404254</v>
      </c>
    </row>
    <row r="587" spans="1:6">
      <c r="A587" s="11" t="s">
        <v>769</v>
      </c>
      <c r="B587" s="12">
        <v>1738290</v>
      </c>
      <c r="C587" s="12">
        <v>122551</v>
      </c>
      <c r="D587" s="12" t="s">
        <v>3406</v>
      </c>
      <c r="E587" s="13">
        <v>45850</v>
      </c>
      <c r="F587" s="14">
        <f t="shared" si="9"/>
        <v>1044648.4727722772</v>
      </c>
    </row>
    <row r="588" spans="1:6">
      <c r="A588" s="7" t="s">
        <v>770</v>
      </c>
      <c r="B588" s="8">
        <v>1004793</v>
      </c>
      <c r="C588" s="8">
        <v>84837</v>
      </c>
      <c r="D588" s="8" t="s">
        <v>3403</v>
      </c>
      <c r="E588" s="9">
        <v>44592</v>
      </c>
      <c r="F588" s="10">
        <f t="shared" si="9"/>
        <v>1044648.4727722772</v>
      </c>
    </row>
    <row r="589" spans="1:6">
      <c r="A589" s="11" t="s">
        <v>771</v>
      </c>
      <c r="B589" s="12">
        <v>1135498</v>
      </c>
      <c r="C589" s="12">
        <v>82851</v>
      </c>
      <c r="D589" s="12" t="s">
        <v>3403</v>
      </c>
      <c r="E589" s="13">
        <v>45034</v>
      </c>
      <c r="F589" s="14">
        <f t="shared" si="9"/>
        <v>1044648.4727722772</v>
      </c>
    </row>
    <row r="590" spans="1:6">
      <c r="A590" s="7" t="s">
        <v>772</v>
      </c>
      <c r="B590" s="8">
        <v>875221</v>
      </c>
      <c r="C590" s="8">
        <v>95384</v>
      </c>
      <c r="D590" s="8" t="s">
        <v>3404</v>
      </c>
      <c r="E590" s="9">
        <v>44065</v>
      </c>
      <c r="F590" s="10">
        <f t="shared" si="9"/>
        <v>746435.40070921986</v>
      </c>
    </row>
    <row r="591" spans="1:6">
      <c r="A591" s="11" t="s">
        <v>773</v>
      </c>
      <c r="B591" s="12">
        <v>611782</v>
      </c>
      <c r="C591" s="12">
        <v>65684</v>
      </c>
      <c r="D591" s="12" t="s">
        <v>3404</v>
      </c>
      <c r="E591" s="13">
        <v>45806</v>
      </c>
      <c r="F591" s="14">
        <f t="shared" si="9"/>
        <v>746435.40070921986</v>
      </c>
    </row>
    <row r="592" spans="1:6">
      <c r="A592" s="7" t="s">
        <v>775</v>
      </c>
      <c r="B592" s="8">
        <v>1491596</v>
      </c>
      <c r="C592" s="8">
        <v>79709</v>
      </c>
      <c r="D592" s="8" t="s">
        <v>3405</v>
      </c>
      <c r="E592" s="9">
        <v>45361</v>
      </c>
      <c r="F592" s="10">
        <f t="shared" si="9"/>
        <v>1044648.4727722772</v>
      </c>
    </row>
    <row r="593" spans="1:6">
      <c r="A593" s="11" t="s">
        <v>776</v>
      </c>
      <c r="B593" s="12">
        <v>1069319</v>
      </c>
      <c r="C593" s="12">
        <v>115652</v>
      </c>
      <c r="D593" s="12" t="s">
        <v>3403</v>
      </c>
      <c r="E593" s="13">
        <v>44542</v>
      </c>
      <c r="F593" s="14">
        <f t="shared" si="9"/>
        <v>1044648.4727722772</v>
      </c>
    </row>
    <row r="594" spans="1:6">
      <c r="A594" s="7" t="s">
        <v>777</v>
      </c>
      <c r="B594" s="8">
        <v>1556277</v>
      </c>
      <c r="C594" s="8">
        <v>100187</v>
      </c>
      <c r="D594" s="8" t="s">
        <v>3405</v>
      </c>
      <c r="E594" s="9">
        <v>44642</v>
      </c>
      <c r="F594" s="10">
        <f t="shared" si="9"/>
        <v>1044648.4727722772</v>
      </c>
    </row>
    <row r="595" spans="1:6">
      <c r="A595" s="11" t="s">
        <v>778</v>
      </c>
      <c r="B595" s="12">
        <v>499743</v>
      </c>
      <c r="C595" s="12">
        <v>39893</v>
      </c>
      <c r="D595" s="12" t="s">
        <v>3402</v>
      </c>
      <c r="E595" s="13">
        <v>44284</v>
      </c>
      <c r="F595" s="14">
        <f t="shared" si="9"/>
        <v>499723.03723404254</v>
      </c>
    </row>
    <row r="596" spans="1:6">
      <c r="A596" s="7" t="s">
        <v>779</v>
      </c>
      <c r="B596" s="8">
        <v>1109231</v>
      </c>
      <c r="C596" s="8">
        <v>77153</v>
      </c>
      <c r="D596" s="8" t="s">
        <v>3403</v>
      </c>
      <c r="E596" s="9">
        <v>44420</v>
      </c>
      <c r="F596" s="10">
        <f t="shared" si="9"/>
        <v>1044648.4727722772</v>
      </c>
    </row>
    <row r="597" spans="1:6">
      <c r="A597" s="11" t="s">
        <v>780</v>
      </c>
      <c r="B597" s="12">
        <v>1650687</v>
      </c>
      <c r="C597" s="12">
        <v>193939</v>
      </c>
      <c r="D597" s="12" t="s">
        <v>3406</v>
      </c>
      <c r="E597" s="13">
        <v>45388</v>
      </c>
      <c r="F597" s="14">
        <f t="shared" si="9"/>
        <v>1044648.4727722772</v>
      </c>
    </row>
    <row r="598" spans="1:6">
      <c r="A598" s="7" t="s">
        <v>781</v>
      </c>
      <c r="B598" s="8">
        <v>524724</v>
      </c>
      <c r="C598" s="8">
        <v>60286</v>
      </c>
      <c r="D598" s="8" t="s">
        <v>3402</v>
      </c>
      <c r="E598" s="9">
        <v>44646</v>
      </c>
      <c r="F598" s="10">
        <f t="shared" si="9"/>
        <v>499723.03723404254</v>
      </c>
    </row>
    <row r="599" spans="1:6">
      <c r="A599" s="11" t="s">
        <v>782</v>
      </c>
      <c r="B599" s="12">
        <v>832959</v>
      </c>
      <c r="C599" s="12">
        <v>83260</v>
      </c>
      <c r="D599" s="12" t="s">
        <v>3404</v>
      </c>
      <c r="E599" s="13">
        <v>45267</v>
      </c>
      <c r="F599" s="14">
        <f t="shared" si="9"/>
        <v>746435.40070921986</v>
      </c>
    </row>
    <row r="600" spans="1:6">
      <c r="A600" s="7" t="s">
        <v>783</v>
      </c>
      <c r="B600" s="8">
        <v>868759</v>
      </c>
      <c r="C600" s="8">
        <v>65976</v>
      </c>
      <c r="D600" s="8" t="s">
        <v>3404</v>
      </c>
      <c r="E600" s="9">
        <v>44736</v>
      </c>
      <c r="F600" s="10">
        <f t="shared" si="9"/>
        <v>746435.40070921986</v>
      </c>
    </row>
    <row r="601" spans="1:6">
      <c r="A601" s="11" t="s">
        <v>784</v>
      </c>
      <c r="B601" s="12">
        <v>474567</v>
      </c>
      <c r="C601" s="12">
        <v>48644</v>
      </c>
      <c r="D601" s="12" t="s">
        <v>3402</v>
      </c>
      <c r="E601" s="13">
        <v>44400</v>
      </c>
      <c r="F601" s="14">
        <f t="shared" si="9"/>
        <v>499723.03723404254</v>
      </c>
    </row>
    <row r="602" spans="1:6">
      <c r="A602" s="7" t="s">
        <v>785</v>
      </c>
      <c r="B602" s="8">
        <v>1854336</v>
      </c>
      <c r="C602" s="8">
        <v>141581</v>
      </c>
      <c r="D602" s="8" t="s">
        <v>3406</v>
      </c>
      <c r="E602" s="9">
        <v>44700</v>
      </c>
      <c r="F602" s="10">
        <f t="shared" si="9"/>
        <v>1044648.4727722772</v>
      </c>
    </row>
    <row r="603" spans="1:6">
      <c r="A603" s="11" t="s">
        <v>786</v>
      </c>
      <c r="B603" s="12">
        <v>1168695</v>
      </c>
      <c r="C603" s="12">
        <v>101516</v>
      </c>
      <c r="D603" s="12" t="s">
        <v>3403</v>
      </c>
      <c r="E603" s="13">
        <v>44927</v>
      </c>
      <c r="F603" s="14">
        <f t="shared" si="9"/>
        <v>1044648.4727722772</v>
      </c>
    </row>
    <row r="604" spans="1:6">
      <c r="A604" s="7" t="s">
        <v>787</v>
      </c>
      <c r="B604" s="8">
        <v>1159107</v>
      </c>
      <c r="C604" s="8">
        <v>172481</v>
      </c>
      <c r="D604" s="8" t="s">
        <v>3403</v>
      </c>
      <c r="E604" s="9">
        <v>45370</v>
      </c>
      <c r="F604" s="10">
        <f t="shared" si="9"/>
        <v>1044648.4727722772</v>
      </c>
    </row>
    <row r="605" spans="1:6">
      <c r="A605" s="11" t="s">
        <v>788</v>
      </c>
      <c r="B605" s="12">
        <v>553113</v>
      </c>
      <c r="C605" s="12">
        <v>48319</v>
      </c>
      <c r="D605" s="12" t="s">
        <v>3402</v>
      </c>
      <c r="E605" s="13">
        <v>45200</v>
      </c>
      <c r="F605" s="14">
        <f t="shared" si="9"/>
        <v>499723.03723404254</v>
      </c>
    </row>
    <row r="606" spans="1:6">
      <c r="A606" s="7" t="s">
        <v>789</v>
      </c>
      <c r="B606" s="8">
        <v>409472</v>
      </c>
      <c r="C606" s="8">
        <v>30602</v>
      </c>
      <c r="D606" s="8" t="s">
        <v>3402</v>
      </c>
      <c r="E606" s="9">
        <v>43537</v>
      </c>
      <c r="F606" s="10">
        <f t="shared" si="9"/>
        <v>499723.03723404254</v>
      </c>
    </row>
    <row r="607" spans="1:6">
      <c r="A607" s="11" t="s">
        <v>790</v>
      </c>
      <c r="B607" s="12">
        <v>866003</v>
      </c>
      <c r="C607" s="12">
        <v>97921</v>
      </c>
      <c r="D607" s="12" t="s">
        <v>3404</v>
      </c>
      <c r="E607" s="13">
        <v>43696</v>
      </c>
      <c r="F607" s="14">
        <f t="shared" si="9"/>
        <v>746435.40070921986</v>
      </c>
    </row>
    <row r="608" spans="1:6">
      <c r="A608" s="7" t="s">
        <v>791</v>
      </c>
      <c r="B608" s="8">
        <v>791484</v>
      </c>
      <c r="C608" s="8">
        <v>95151</v>
      </c>
      <c r="D608" s="8" t="s">
        <v>3404</v>
      </c>
      <c r="E608" s="9">
        <v>45386</v>
      </c>
      <c r="F608" s="10">
        <f t="shared" si="9"/>
        <v>746435.40070921986</v>
      </c>
    </row>
    <row r="609" spans="1:6">
      <c r="A609" s="11" t="s">
        <v>792</v>
      </c>
      <c r="B609" s="12">
        <v>639066</v>
      </c>
      <c r="C609" s="12">
        <v>80157</v>
      </c>
      <c r="D609" s="12" t="s">
        <v>3404</v>
      </c>
      <c r="E609" s="13">
        <v>45824</v>
      </c>
      <c r="F609" s="14">
        <f t="shared" si="9"/>
        <v>746435.40070921986</v>
      </c>
    </row>
    <row r="610" spans="1:6">
      <c r="A610" s="7" t="s">
        <v>793</v>
      </c>
      <c r="B610" s="8">
        <v>886706</v>
      </c>
      <c r="C610" s="8">
        <v>105848</v>
      </c>
      <c r="D610" s="8" t="s">
        <v>3404</v>
      </c>
      <c r="E610" s="9">
        <v>44609</v>
      </c>
      <c r="F610" s="10">
        <f t="shared" si="9"/>
        <v>746435.40070921986</v>
      </c>
    </row>
    <row r="611" spans="1:6">
      <c r="A611" s="11" t="s">
        <v>794</v>
      </c>
      <c r="B611" s="12">
        <v>837859</v>
      </c>
      <c r="C611" s="12">
        <v>123669</v>
      </c>
      <c r="D611" s="12" t="s">
        <v>3404</v>
      </c>
      <c r="E611" s="13">
        <v>43997</v>
      </c>
      <c r="F611" s="14">
        <f t="shared" si="9"/>
        <v>746435.40070921986</v>
      </c>
    </row>
    <row r="612" spans="1:6">
      <c r="A612" s="7" t="s">
        <v>795</v>
      </c>
      <c r="B612" s="8">
        <v>478936</v>
      </c>
      <c r="C612" s="8">
        <v>68800</v>
      </c>
      <c r="D612" s="8" t="s">
        <v>3402</v>
      </c>
      <c r="E612" s="9">
        <v>43376</v>
      </c>
      <c r="F612" s="10">
        <f t="shared" si="9"/>
        <v>499723.03723404254</v>
      </c>
    </row>
    <row r="613" spans="1:6">
      <c r="A613" s="11" t="s">
        <v>796</v>
      </c>
      <c r="B613" s="12">
        <v>491282</v>
      </c>
      <c r="C613" s="12">
        <v>37593</v>
      </c>
      <c r="D613" s="12" t="s">
        <v>3402</v>
      </c>
      <c r="E613" s="13">
        <v>45554</v>
      </c>
      <c r="F613" s="14">
        <f t="shared" si="9"/>
        <v>499723.03723404254</v>
      </c>
    </row>
    <row r="614" spans="1:6">
      <c r="A614" s="7" t="s">
        <v>797</v>
      </c>
      <c r="B614" s="8">
        <v>483055</v>
      </c>
      <c r="C614" s="8">
        <v>58699</v>
      </c>
      <c r="D614" s="8" t="s">
        <v>3402</v>
      </c>
      <c r="E614" s="9">
        <v>45055</v>
      </c>
      <c r="F614" s="10">
        <f t="shared" si="9"/>
        <v>499723.03723404254</v>
      </c>
    </row>
    <row r="615" spans="1:6">
      <c r="A615" s="11" t="s">
        <v>798</v>
      </c>
      <c r="B615" s="12">
        <v>1185722</v>
      </c>
      <c r="C615" s="12">
        <v>150160</v>
      </c>
      <c r="D615" s="12" t="s">
        <v>3403</v>
      </c>
      <c r="E615" s="13">
        <v>43901</v>
      </c>
      <c r="F615" s="14">
        <f t="shared" si="9"/>
        <v>1044648.4727722772</v>
      </c>
    </row>
    <row r="616" spans="1:6">
      <c r="A616" s="7" t="s">
        <v>799</v>
      </c>
      <c r="B616" s="8">
        <v>771935</v>
      </c>
      <c r="C616" s="8">
        <v>101430</v>
      </c>
      <c r="D616" s="8" t="s">
        <v>3404</v>
      </c>
      <c r="E616" s="9">
        <v>45467</v>
      </c>
      <c r="F616" s="10">
        <f t="shared" si="9"/>
        <v>746435.40070921986</v>
      </c>
    </row>
    <row r="617" spans="1:6">
      <c r="A617" s="11" t="s">
        <v>800</v>
      </c>
      <c r="B617" s="12">
        <v>1117617</v>
      </c>
      <c r="C617" s="12">
        <v>60759</v>
      </c>
      <c r="D617" s="12" t="s">
        <v>3403</v>
      </c>
      <c r="E617" s="13">
        <v>45824</v>
      </c>
      <c r="F617" s="14">
        <f t="shared" si="9"/>
        <v>1044648.4727722772</v>
      </c>
    </row>
    <row r="618" spans="1:6">
      <c r="A618" s="7" t="s">
        <v>801</v>
      </c>
      <c r="B618" s="8">
        <v>805029</v>
      </c>
      <c r="C618" s="8">
        <v>116380</v>
      </c>
      <c r="D618" s="8" t="s">
        <v>3404</v>
      </c>
      <c r="E618" s="9">
        <v>44392</v>
      </c>
      <c r="F618" s="10">
        <f t="shared" si="9"/>
        <v>746435.40070921986</v>
      </c>
    </row>
    <row r="619" spans="1:6">
      <c r="A619" s="11" t="s">
        <v>802</v>
      </c>
      <c r="B619" s="12">
        <v>745103</v>
      </c>
      <c r="C619" s="12">
        <v>60925</v>
      </c>
      <c r="D619" s="12" t="s">
        <v>3404</v>
      </c>
      <c r="E619" s="13">
        <v>43643</v>
      </c>
      <c r="F619" s="14">
        <f t="shared" si="9"/>
        <v>746435.40070921986</v>
      </c>
    </row>
    <row r="620" spans="1:6">
      <c r="A620" s="7" t="s">
        <v>803</v>
      </c>
      <c r="B620" s="8">
        <v>1345702</v>
      </c>
      <c r="C620" s="8">
        <v>158023</v>
      </c>
      <c r="D620" s="8" t="s">
        <v>3405</v>
      </c>
      <c r="E620" s="9">
        <v>44858</v>
      </c>
      <c r="F620" s="10">
        <f t="shared" si="9"/>
        <v>1044648.4727722772</v>
      </c>
    </row>
    <row r="621" spans="1:6">
      <c r="A621" s="11" t="s">
        <v>804</v>
      </c>
      <c r="B621" s="12">
        <v>1142751</v>
      </c>
      <c r="C621" s="12">
        <v>130642</v>
      </c>
      <c r="D621" s="12" t="s">
        <v>3403</v>
      </c>
      <c r="E621" s="13">
        <v>45861</v>
      </c>
      <c r="F621" s="14">
        <f t="shared" si="9"/>
        <v>1044648.4727722772</v>
      </c>
    </row>
    <row r="622" spans="1:6">
      <c r="A622" s="7" t="s">
        <v>805</v>
      </c>
      <c r="B622" s="8">
        <v>615606</v>
      </c>
      <c r="C622" s="8">
        <v>84644</v>
      </c>
      <c r="D622" s="8" t="s">
        <v>3404</v>
      </c>
      <c r="E622" s="9">
        <v>43820</v>
      </c>
      <c r="F622" s="10">
        <f t="shared" si="9"/>
        <v>746435.40070921986</v>
      </c>
    </row>
    <row r="623" spans="1:6">
      <c r="A623" s="11" t="s">
        <v>806</v>
      </c>
      <c r="B623" s="12">
        <v>725242</v>
      </c>
      <c r="C623" s="12">
        <v>55017</v>
      </c>
      <c r="D623" s="12" t="s">
        <v>3404</v>
      </c>
      <c r="E623" s="13">
        <v>45584</v>
      </c>
      <c r="F623" s="14">
        <f t="shared" si="9"/>
        <v>746435.40070921986</v>
      </c>
    </row>
    <row r="624" spans="1:6">
      <c r="A624" s="7" t="s">
        <v>807</v>
      </c>
      <c r="B624" s="8">
        <v>472333</v>
      </c>
      <c r="C624" s="8">
        <v>66481</v>
      </c>
      <c r="D624" s="8" t="s">
        <v>3402</v>
      </c>
      <c r="E624" s="9">
        <v>45494</v>
      </c>
      <c r="F624" s="10">
        <f t="shared" si="9"/>
        <v>499723.03723404254</v>
      </c>
    </row>
    <row r="625" spans="1:6">
      <c r="A625" s="11" t="s">
        <v>808</v>
      </c>
      <c r="B625" s="12">
        <v>1562634</v>
      </c>
      <c r="C625" s="12">
        <v>205651</v>
      </c>
      <c r="D625" s="12" t="s">
        <v>3405</v>
      </c>
      <c r="E625" s="13">
        <v>45071</v>
      </c>
      <c r="F625" s="14">
        <f t="shared" si="9"/>
        <v>1044648.4727722772</v>
      </c>
    </row>
    <row r="626" spans="1:6">
      <c r="A626" s="7" t="s">
        <v>809</v>
      </c>
      <c r="B626" s="8">
        <v>1169277</v>
      </c>
      <c r="C626" s="8">
        <v>108819</v>
      </c>
      <c r="D626" s="8" t="s">
        <v>3403</v>
      </c>
      <c r="E626" s="9">
        <v>45694</v>
      </c>
      <c r="F626" s="10">
        <f t="shared" si="9"/>
        <v>1044648.4727722772</v>
      </c>
    </row>
    <row r="627" spans="1:6">
      <c r="A627" s="11" t="s">
        <v>810</v>
      </c>
      <c r="B627" s="12">
        <v>482583</v>
      </c>
      <c r="C627" s="12">
        <v>37832</v>
      </c>
      <c r="D627" s="12" t="s">
        <v>3402</v>
      </c>
      <c r="E627" s="13">
        <v>44448</v>
      </c>
      <c r="F627" s="14">
        <f t="shared" si="9"/>
        <v>499723.03723404254</v>
      </c>
    </row>
    <row r="628" spans="1:6">
      <c r="A628" s="7" t="s">
        <v>811</v>
      </c>
      <c r="B628" s="8">
        <v>574168</v>
      </c>
      <c r="C628" s="8">
        <v>46773</v>
      </c>
      <c r="D628" s="8" t="s">
        <v>3402</v>
      </c>
      <c r="E628" s="9">
        <v>46041</v>
      </c>
      <c r="F628" s="10">
        <f t="shared" si="9"/>
        <v>499723.03723404254</v>
      </c>
    </row>
    <row r="629" spans="1:6">
      <c r="A629" s="11" t="s">
        <v>812</v>
      </c>
      <c r="B629" s="12">
        <v>450342</v>
      </c>
      <c r="C629" s="12">
        <v>63362</v>
      </c>
      <c r="D629" s="12" t="s">
        <v>3402</v>
      </c>
      <c r="E629" s="13">
        <v>45381</v>
      </c>
      <c r="F629" s="14">
        <f t="shared" si="9"/>
        <v>499723.03723404254</v>
      </c>
    </row>
    <row r="630" spans="1:6">
      <c r="A630" s="7" t="s">
        <v>813</v>
      </c>
      <c r="B630" s="8">
        <v>929739</v>
      </c>
      <c r="C630" s="8">
        <v>74933</v>
      </c>
      <c r="D630" s="8" t="s">
        <v>3403</v>
      </c>
      <c r="E630" s="9">
        <v>44675</v>
      </c>
      <c r="F630" s="10">
        <f t="shared" si="9"/>
        <v>1044648.4727722772</v>
      </c>
    </row>
    <row r="631" spans="1:6">
      <c r="A631" s="11" t="s">
        <v>814</v>
      </c>
      <c r="B631" s="12">
        <v>1032839</v>
      </c>
      <c r="C631" s="12">
        <v>69732</v>
      </c>
      <c r="D631" s="12" t="s">
        <v>3403</v>
      </c>
      <c r="E631" s="13">
        <v>46024</v>
      </c>
      <c r="F631" s="14">
        <f t="shared" si="9"/>
        <v>1044648.4727722772</v>
      </c>
    </row>
    <row r="632" spans="1:6">
      <c r="A632" s="7" t="s">
        <v>815</v>
      </c>
      <c r="B632" s="8">
        <v>713248</v>
      </c>
      <c r="C632" s="8">
        <v>100011</v>
      </c>
      <c r="D632" s="8" t="s">
        <v>3404</v>
      </c>
      <c r="E632" s="9">
        <v>43742</v>
      </c>
      <c r="F632" s="10">
        <f t="shared" si="9"/>
        <v>746435.40070921986</v>
      </c>
    </row>
    <row r="633" spans="1:6">
      <c r="A633" s="11" t="s">
        <v>816</v>
      </c>
      <c r="B633" s="12">
        <v>1274256</v>
      </c>
      <c r="C633" s="12">
        <v>133276</v>
      </c>
      <c r="D633" s="12" t="s">
        <v>3405</v>
      </c>
      <c r="E633" s="13">
        <v>44811</v>
      </c>
      <c r="F633" s="14">
        <f t="shared" si="9"/>
        <v>1044648.4727722772</v>
      </c>
    </row>
    <row r="634" spans="1:6">
      <c r="A634" s="7" t="s">
        <v>817</v>
      </c>
      <c r="B634" s="8">
        <v>983564</v>
      </c>
      <c r="C634" s="8">
        <v>130681</v>
      </c>
      <c r="D634" s="8" t="s">
        <v>3403</v>
      </c>
      <c r="E634" s="9">
        <v>45417</v>
      </c>
      <c r="F634" s="10">
        <f t="shared" si="9"/>
        <v>1044648.4727722772</v>
      </c>
    </row>
    <row r="635" spans="1:6">
      <c r="A635" s="11" t="s">
        <v>818</v>
      </c>
      <c r="B635" s="12">
        <v>654702</v>
      </c>
      <c r="C635" s="12">
        <v>82275</v>
      </c>
      <c r="D635" s="12" t="s">
        <v>3404</v>
      </c>
      <c r="E635" s="13">
        <v>44192</v>
      </c>
      <c r="F635" s="14">
        <f t="shared" si="9"/>
        <v>746435.40070921986</v>
      </c>
    </row>
    <row r="636" spans="1:6">
      <c r="A636" s="7" t="s">
        <v>819</v>
      </c>
      <c r="B636" s="8">
        <v>873359</v>
      </c>
      <c r="C636" s="8">
        <v>82040</v>
      </c>
      <c r="D636" s="8" t="s">
        <v>3404</v>
      </c>
      <c r="E636" s="9">
        <v>45061</v>
      </c>
      <c r="F636" s="10">
        <f t="shared" si="9"/>
        <v>746435.40070921986</v>
      </c>
    </row>
    <row r="637" spans="1:6">
      <c r="A637" s="11" t="s">
        <v>820</v>
      </c>
      <c r="B637" s="12">
        <v>519562</v>
      </c>
      <c r="C637" s="12">
        <v>74488</v>
      </c>
      <c r="D637" s="12" t="s">
        <v>3402</v>
      </c>
      <c r="E637" s="13">
        <v>44123</v>
      </c>
      <c r="F637" s="14">
        <f t="shared" si="9"/>
        <v>499723.03723404254</v>
      </c>
    </row>
    <row r="638" spans="1:6">
      <c r="A638" s="7" t="s">
        <v>821</v>
      </c>
      <c r="B638" s="8">
        <v>474406</v>
      </c>
      <c r="C638" s="8">
        <v>42276</v>
      </c>
      <c r="D638" s="8" t="s">
        <v>3402</v>
      </c>
      <c r="E638" s="9">
        <v>44520</v>
      </c>
      <c r="F638" s="10">
        <f t="shared" si="9"/>
        <v>499723.03723404254</v>
      </c>
    </row>
    <row r="639" spans="1:6">
      <c r="A639" s="11" t="s">
        <v>822</v>
      </c>
      <c r="B639" s="12">
        <v>697240</v>
      </c>
      <c r="C639" s="12">
        <v>74369</v>
      </c>
      <c r="D639" s="12" t="s">
        <v>3404</v>
      </c>
      <c r="E639" s="13">
        <v>44556</v>
      </c>
      <c r="F639" s="14">
        <f t="shared" si="9"/>
        <v>746435.40070921986</v>
      </c>
    </row>
    <row r="640" spans="1:6">
      <c r="A640" s="7" t="s">
        <v>823</v>
      </c>
      <c r="B640" s="8">
        <v>446047</v>
      </c>
      <c r="C640" s="8">
        <v>37607</v>
      </c>
      <c r="D640" s="8" t="s">
        <v>3402</v>
      </c>
      <c r="E640" s="9">
        <v>44407</v>
      </c>
      <c r="F640" s="10">
        <f t="shared" si="9"/>
        <v>499723.03723404254</v>
      </c>
    </row>
    <row r="641" spans="1:6">
      <c r="A641" s="11" t="s">
        <v>824</v>
      </c>
      <c r="B641" s="12">
        <v>1120869</v>
      </c>
      <c r="C641" s="12">
        <v>114878</v>
      </c>
      <c r="D641" s="12" t="s">
        <v>3403</v>
      </c>
      <c r="E641" s="13">
        <v>45702</v>
      </c>
      <c r="F641" s="14">
        <f t="shared" si="9"/>
        <v>1044648.4727722772</v>
      </c>
    </row>
    <row r="642" spans="1:6">
      <c r="A642" s="7" t="s">
        <v>825</v>
      </c>
      <c r="B642" s="8">
        <v>1321129</v>
      </c>
      <c r="C642" s="8">
        <v>118155</v>
      </c>
      <c r="D642" s="8" t="s">
        <v>3405</v>
      </c>
      <c r="E642" s="9">
        <v>43972</v>
      </c>
      <c r="F642" s="10">
        <f t="shared" ref="F642:F705" si="10">IF(D642="L1",$L$3,IF(D642="L2",$L$4,$L$5))</f>
        <v>1044648.4727722772</v>
      </c>
    </row>
    <row r="643" spans="1:6">
      <c r="A643" s="11" t="s">
        <v>826</v>
      </c>
      <c r="B643" s="12">
        <v>929201</v>
      </c>
      <c r="C643" s="12">
        <v>124863</v>
      </c>
      <c r="D643" s="12" t="s">
        <v>3403</v>
      </c>
      <c r="E643" s="13">
        <v>45509</v>
      </c>
      <c r="F643" s="14">
        <f t="shared" si="10"/>
        <v>1044648.4727722772</v>
      </c>
    </row>
    <row r="644" spans="1:6">
      <c r="A644" s="7" t="s">
        <v>827</v>
      </c>
      <c r="B644" s="8">
        <v>1146528</v>
      </c>
      <c r="C644" s="8">
        <v>90823</v>
      </c>
      <c r="D644" s="8" t="s">
        <v>3403</v>
      </c>
      <c r="E644" s="9">
        <v>45551</v>
      </c>
      <c r="F644" s="10">
        <f t="shared" si="10"/>
        <v>1044648.4727722772</v>
      </c>
    </row>
    <row r="645" spans="1:6">
      <c r="A645" s="11" t="s">
        <v>828</v>
      </c>
      <c r="B645" s="12">
        <v>1013773</v>
      </c>
      <c r="C645" s="12">
        <v>95191</v>
      </c>
      <c r="D645" s="12" t="s">
        <v>3403</v>
      </c>
      <c r="E645" s="13">
        <v>44208</v>
      </c>
      <c r="F645" s="14">
        <f t="shared" si="10"/>
        <v>1044648.4727722772</v>
      </c>
    </row>
    <row r="646" spans="1:6">
      <c r="A646" s="7" t="s">
        <v>829</v>
      </c>
      <c r="B646" s="8">
        <v>955913</v>
      </c>
      <c r="C646" s="8">
        <v>134596</v>
      </c>
      <c r="D646" s="8" t="s">
        <v>3403</v>
      </c>
      <c r="E646" s="9">
        <v>45491</v>
      </c>
      <c r="F646" s="10">
        <f t="shared" si="10"/>
        <v>1044648.4727722772</v>
      </c>
    </row>
    <row r="647" spans="1:6">
      <c r="A647" s="11" t="s">
        <v>830</v>
      </c>
      <c r="B647" s="12">
        <v>997183</v>
      </c>
      <c r="C647" s="12">
        <v>69367</v>
      </c>
      <c r="D647" s="12" t="s">
        <v>3403</v>
      </c>
      <c r="E647" s="13">
        <v>43398</v>
      </c>
      <c r="F647" s="14">
        <f t="shared" si="10"/>
        <v>1044648.4727722772</v>
      </c>
    </row>
    <row r="648" spans="1:6">
      <c r="A648" s="7" t="s">
        <v>831</v>
      </c>
      <c r="B648" s="8">
        <v>1194624</v>
      </c>
      <c r="C648" s="8">
        <v>159614</v>
      </c>
      <c r="D648" s="8" t="s">
        <v>3403</v>
      </c>
      <c r="E648" s="9">
        <v>45150</v>
      </c>
      <c r="F648" s="10">
        <f t="shared" si="10"/>
        <v>1044648.4727722772</v>
      </c>
    </row>
    <row r="649" spans="1:6">
      <c r="A649" s="11" t="s">
        <v>832</v>
      </c>
      <c r="B649" s="12">
        <v>466330</v>
      </c>
      <c r="C649" s="12">
        <v>23735</v>
      </c>
      <c r="D649" s="12" t="s">
        <v>3402</v>
      </c>
      <c r="E649" s="13">
        <v>43766</v>
      </c>
      <c r="F649" s="14">
        <f t="shared" si="10"/>
        <v>499723.03723404254</v>
      </c>
    </row>
    <row r="650" spans="1:6">
      <c r="A650" s="7" t="s">
        <v>833</v>
      </c>
      <c r="B650" s="8">
        <v>525031</v>
      </c>
      <c r="C650" s="8">
        <v>71784</v>
      </c>
      <c r="D650" s="8" t="s">
        <v>3402</v>
      </c>
      <c r="E650" s="9">
        <v>45554</v>
      </c>
      <c r="F650" s="10">
        <f t="shared" si="10"/>
        <v>499723.03723404254</v>
      </c>
    </row>
    <row r="651" spans="1:6">
      <c r="A651" s="11" t="s">
        <v>834</v>
      </c>
      <c r="B651" s="12">
        <v>1103743</v>
      </c>
      <c r="C651" s="12">
        <v>93280</v>
      </c>
      <c r="D651" s="12" t="s">
        <v>3403</v>
      </c>
      <c r="E651" s="13">
        <v>44636</v>
      </c>
      <c r="F651" s="14">
        <f t="shared" si="10"/>
        <v>1044648.4727722772</v>
      </c>
    </row>
    <row r="652" spans="1:6">
      <c r="A652" s="7" t="s">
        <v>835</v>
      </c>
      <c r="B652" s="8">
        <v>1055387</v>
      </c>
      <c r="C652" s="8">
        <v>119204</v>
      </c>
      <c r="D652" s="8" t="s">
        <v>3403</v>
      </c>
      <c r="E652" s="9">
        <v>45630</v>
      </c>
      <c r="F652" s="10">
        <f t="shared" si="10"/>
        <v>1044648.4727722772</v>
      </c>
    </row>
    <row r="653" spans="1:6">
      <c r="A653" s="11" t="s">
        <v>836</v>
      </c>
      <c r="B653" s="12">
        <v>783705</v>
      </c>
      <c r="C653" s="12">
        <v>101576</v>
      </c>
      <c r="D653" s="12" t="s">
        <v>3404</v>
      </c>
      <c r="E653" s="13">
        <v>44872</v>
      </c>
      <c r="F653" s="14">
        <f t="shared" si="10"/>
        <v>746435.40070921986</v>
      </c>
    </row>
    <row r="654" spans="1:6">
      <c r="A654" s="7" t="s">
        <v>837</v>
      </c>
      <c r="B654" s="8">
        <v>1043148</v>
      </c>
      <c r="C654" s="8">
        <v>96041</v>
      </c>
      <c r="D654" s="8" t="s">
        <v>3403</v>
      </c>
      <c r="E654" s="9">
        <v>46098</v>
      </c>
      <c r="F654" s="10">
        <f t="shared" si="10"/>
        <v>1044648.4727722772</v>
      </c>
    </row>
    <row r="655" spans="1:6">
      <c r="A655" s="11" t="s">
        <v>838</v>
      </c>
      <c r="B655" s="12">
        <v>563002</v>
      </c>
      <c r="C655" s="12">
        <v>49832</v>
      </c>
      <c r="D655" s="12" t="s">
        <v>3402</v>
      </c>
      <c r="E655" s="13">
        <v>44366</v>
      </c>
      <c r="F655" s="14">
        <f t="shared" si="10"/>
        <v>499723.03723404254</v>
      </c>
    </row>
    <row r="656" spans="1:6">
      <c r="A656" s="7" t="s">
        <v>839</v>
      </c>
      <c r="B656" s="8">
        <v>775518</v>
      </c>
      <c r="C656" s="8">
        <v>91238</v>
      </c>
      <c r="D656" s="8" t="s">
        <v>3404</v>
      </c>
      <c r="E656" s="9">
        <v>45092</v>
      </c>
      <c r="F656" s="10">
        <f t="shared" si="10"/>
        <v>746435.40070921986</v>
      </c>
    </row>
    <row r="657" spans="1:6">
      <c r="A657" s="11" t="s">
        <v>840</v>
      </c>
      <c r="B657" s="12">
        <v>1621946</v>
      </c>
      <c r="C657" s="12">
        <v>239668</v>
      </c>
      <c r="D657" s="12" t="s">
        <v>3406</v>
      </c>
      <c r="E657" s="13">
        <v>45151</v>
      </c>
      <c r="F657" s="14">
        <f t="shared" si="10"/>
        <v>1044648.4727722772</v>
      </c>
    </row>
    <row r="658" spans="1:6">
      <c r="A658" s="7" t="s">
        <v>841</v>
      </c>
      <c r="B658" s="8">
        <v>888386</v>
      </c>
      <c r="C658" s="8">
        <v>127436</v>
      </c>
      <c r="D658" s="8" t="s">
        <v>3404</v>
      </c>
      <c r="E658" s="9">
        <v>44360</v>
      </c>
      <c r="F658" s="10">
        <f t="shared" si="10"/>
        <v>746435.40070921986</v>
      </c>
    </row>
    <row r="659" spans="1:6">
      <c r="A659" s="11" t="s">
        <v>842</v>
      </c>
      <c r="B659" s="12">
        <v>1692828</v>
      </c>
      <c r="C659" s="12">
        <v>212372</v>
      </c>
      <c r="D659" s="12" t="s">
        <v>3406</v>
      </c>
      <c r="E659" s="13">
        <v>45335</v>
      </c>
      <c r="F659" s="14">
        <f t="shared" si="10"/>
        <v>1044648.4727722772</v>
      </c>
    </row>
    <row r="660" spans="1:6">
      <c r="A660" s="7" t="s">
        <v>843</v>
      </c>
      <c r="B660" s="8">
        <v>1491473</v>
      </c>
      <c r="C660" s="8">
        <v>187744</v>
      </c>
      <c r="D660" s="8" t="s">
        <v>3405</v>
      </c>
      <c r="E660" s="9">
        <v>45368</v>
      </c>
      <c r="F660" s="10">
        <f t="shared" si="10"/>
        <v>1044648.4727722772</v>
      </c>
    </row>
    <row r="661" spans="1:6">
      <c r="A661" s="11" t="s">
        <v>844</v>
      </c>
      <c r="B661" s="12">
        <v>986681</v>
      </c>
      <c r="C661" s="12">
        <v>146215</v>
      </c>
      <c r="D661" s="12" t="s">
        <v>3403</v>
      </c>
      <c r="E661" s="13">
        <v>45419</v>
      </c>
      <c r="F661" s="14">
        <f t="shared" si="10"/>
        <v>1044648.4727722772</v>
      </c>
    </row>
    <row r="662" spans="1:6">
      <c r="A662" s="7" t="s">
        <v>845</v>
      </c>
      <c r="B662" s="8">
        <v>401464</v>
      </c>
      <c r="C662" s="8">
        <v>30679</v>
      </c>
      <c r="D662" s="8" t="s">
        <v>3402</v>
      </c>
      <c r="E662" s="9">
        <v>44338</v>
      </c>
      <c r="F662" s="10">
        <f t="shared" si="10"/>
        <v>499723.03723404254</v>
      </c>
    </row>
    <row r="663" spans="1:6">
      <c r="A663" s="11" t="s">
        <v>846</v>
      </c>
      <c r="B663" s="12">
        <v>2016107</v>
      </c>
      <c r="C663" s="12">
        <v>112269</v>
      </c>
      <c r="D663" s="12" t="s">
        <v>3406</v>
      </c>
      <c r="E663" s="13">
        <v>45331</v>
      </c>
      <c r="F663" s="14">
        <f t="shared" si="10"/>
        <v>1044648.4727722772</v>
      </c>
    </row>
    <row r="664" spans="1:6">
      <c r="A664" s="7" t="s">
        <v>847</v>
      </c>
      <c r="B664" s="8">
        <v>765439</v>
      </c>
      <c r="C664" s="8">
        <v>94234</v>
      </c>
      <c r="D664" s="8" t="s">
        <v>3404</v>
      </c>
      <c r="E664" s="9">
        <v>45886</v>
      </c>
      <c r="F664" s="10">
        <f t="shared" si="10"/>
        <v>746435.40070921986</v>
      </c>
    </row>
    <row r="665" spans="1:6">
      <c r="A665" s="11" t="s">
        <v>849</v>
      </c>
      <c r="B665" s="12">
        <v>1227288</v>
      </c>
      <c r="C665" s="12">
        <v>75337</v>
      </c>
      <c r="D665" s="12" t="s">
        <v>3405</v>
      </c>
      <c r="E665" s="13">
        <v>43866</v>
      </c>
      <c r="F665" s="14">
        <f t="shared" si="10"/>
        <v>1044648.4727722772</v>
      </c>
    </row>
    <row r="666" spans="1:6">
      <c r="A666" s="7" t="s">
        <v>850</v>
      </c>
      <c r="B666" s="8">
        <v>686977</v>
      </c>
      <c r="C666" s="8">
        <v>59916</v>
      </c>
      <c r="D666" s="8" t="s">
        <v>3404</v>
      </c>
      <c r="E666" s="9">
        <v>45877</v>
      </c>
      <c r="F666" s="10">
        <f t="shared" si="10"/>
        <v>746435.40070921986</v>
      </c>
    </row>
    <row r="667" spans="1:6">
      <c r="A667" s="11" t="s">
        <v>851</v>
      </c>
      <c r="B667" s="12">
        <v>536422</v>
      </c>
      <c r="C667" s="12">
        <v>50381</v>
      </c>
      <c r="D667" s="12" t="s">
        <v>3402</v>
      </c>
      <c r="E667" s="13">
        <v>46199</v>
      </c>
      <c r="F667" s="14">
        <f t="shared" si="10"/>
        <v>499723.03723404254</v>
      </c>
    </row>
    <row r="668" spans="1:6">
      <c r="A668" s="7" t="s">
        <v>852</v>
      </c>
      <c r="B668" s="8">
        <v>568588</v>
      </c>
      <c r="C668" s="8">
        <v>34372</v>
      </c>
      <c r="D668" s="8" t="s">
        <v>3402</v>
      </c>
      <c r="E668" s="9">
        <v>44004</v>
      </c>
      <c r="F668" s="10">
        <f t="shared" si="10"/>
        <v>499723.03723404254</v>
      </c>
    </row>
    <row r="669" spans="1:6">
      <c r="A669" s="11" t="s">
        <v>853</v>
      </c>
      <c r="B669" s="12">
        <v>1156306</v>
      </c>
      <c r="C669" s="12">
        <v>99471</v>
      </c>
      <c r="D669" s="12" t="s">
        <v>3403</v>
      </c>
      <c r="E669" s="13">
        <v>43676</v>
      </c>
      <c r="F669" s="14">
        <f t="shared" si="10"/>
        <v>1044648.4727722772</v>
      </c>
    </row>
    <row r="670" spans="1:6">
      <c r="A670" s="7" t="s">
        <v>854</v>
      </c>
      <c r="B670" s="8">
        <v>1045262</v>
      </c>
      <c r="C670" s="8">
        <v>64745</v>
      </c>
      <c r="D670" s="8" t="s">
        <v>3403</v>
      </c>
      <c r="E670" s="9">
        <v>43982</v>
      </c>
      <c r="F670" s="10">
        <f t="shared" si="10"/>
        <v>1044648.4727722772</v>
      </c>
    </row>
    <row r="671" spans="1:6">
      <c r="A671" s="11" t="s">
        <v>855</v>
      </c>
      <c r="B671" s="12">
        <v>776911</v>
      </c>
      <c r="C671" s="12">
        <v>89274</v>
      </c>
      <c r="D671" s="12" t="s">
        <v>3404</v>
      </c>
      <c r="E671" s="13">
        <v>43941</v>
      </c>
      <c r="F671" s="14">
        <f t="shared" si="10"/>
        <v>746435.40070921986</v>
      </c>
    </row>
    <row r="672" spans="1:6">
      <c r="A672" s="7" t="s">
        <v>856</v>
      </c>
      <c r="B672" s="8">
        <v>555308</v>
      </c>
      <c r="C672" s="8">
        <v>63488</v>
      </c>
      <c r="D672" s="8" t="s">
        <v>3402</v>
      </c>
      <c r="E672" s="9">
        <v>43636</v>
      </c>
      <c r="F672" s="10">
        <f t="shared" si="10"/>
        <v>499723.03723404254</v>
      </c>
    </row>
    <row r="673" spans="1:6">
      <c r="A673" s="11" t="s">
        <v>857</v>
      </c>
      <c r="B673" s="12">
        <v>993577</v>
      </c>
      <c r="C673" s="12">
        <v>84767</v>
      </c>
      <c r="D673" s="12" t="s">
        <v>3403</v>
      </c>
      <c r="E673" s="13">
        <v>44327</v>
      </c>
      <c r="F673" s="14">
        <f t="shared" si="10"/>
        <v>1044648.4727722772</v>
      </c>
    </row>
    <row r="674" spans="1:6">
      <c r="A674" s="7" t="s">
        <v>858</v>
      </c>
      <c r="B674" s="8">
        <v>1191580</v>
      </c>
      <c r="C674" s="8">
        <v>176810</v>
      </c>
      <c r="D674" s="8" t="s">
        <v>3403</v>
      </c>
      <c r="E674" s="9">
        <v>44751</v>
      </c>
      <c r="F674" s="10">
        <f t="shared" si="10"/>
        <v>1044648.4727722772</v>
      </c>
    </row>
    <row r="675" spans="1:6">
      <c r="A675" s="11" t="s">
        <v>859</v>
      </c>
      <c r="B675" s="12">
        <v>662891</v>
      </c>
      <c r="C675" s="12">
        <v>81616</v>
      </c>
      <c r="D675" s="12" t="s">
        <v>3404</v>
      </c>
      <c r="E675" s="13">
        <v>43812</v>
      </c>
      <c r="F675" s="14">
        <f t="shared" si="10"/>
        <v>746435.40070921986</v>
      </c>
    </row>
    <row r="676" spans="1:6">
      <c r="A676" s="7" t="s">
        <v>860</v>
      </c>
      <c r="B676" s="8">
        <v>877821</v>
      </c>
      <c r="C676" s="8">
        <v>63771</v>
      </c>
      <c r="D676" s="8" t="s">
        <v>3404</v>
      </c>
      <c r="E676" s="9">
        <v>45695</v>
      </c>
      <c r="F676" s="10">
        <f t="shared" si="10"/>
        <v>746435.40070921986</v>
      </c>
    </row>
    <row r="677" spans="1:6">
      <c r="A677" s="11" t="s">
        <v>861</v>
      </c>
      <c r="B677" s="12">
        <v>582174</v>
      </c>
      <c r="C677" s="12">
        <v>53219</v>
      </c>
      <c r="D677" s="12" t="s">
        <v>3402</v>
      </c>
      <c r="E677" s="13">
        <v>45970</v>
      </c>
      <c r="F677" s="14">
        <f t="shared" si="10"/>
        <v>499723.03723404254</v>
      </c>
    </row>
    <row r="678" spans="1:6">
      <c r="A678" s="7" t="s">
        <v>862</v>
      </c>
      <c r="B678" s="8">
        <v>880595</v>
      </c>
      <c r="C678" s="8">
        <v>104914</v>
      </c>
      <c r="D678" s="8" t="s">
        <v>3404</v>
      </c>
      <c r="E678" s="9">
        <v>43525</v>
      </c>
      <c r="F678" s="10">
        <f t="shared" si="10"/>
        <v>746435.40070921986</v>
      </c>
    </row>
    <row r="679" spans="1:6">
      <c r="A679" s="11" t="s">
        <v>863</v>
      </c>
      <c r="B679" s="12">
        <v>774146</v>
      </c>
      <c r="C679" s="12">
        <v>46780</v>
      </c>
      <c r="D679" s="12" t="s">
        <v>3404</v>
      </c>
      <c r="E679" s="13">
        <v>43378</v>
      </c>
      <c r="F679" s="14">
        <f t="shared" si="10"/>
        <v>746435.40070921986</v>
      </c>
    </row>
    <row r="680" spans="1:6">
      <c r="A680" s="7" t="s">
        <v>864</v>
      </c>
      <c r="B680" s="8">
        <v>1746384</v>
      </c>
      <c r="C680" s="8">
        <v>143973</v>
      </c>
      <c r="D680" s="8" t="s">
        <v>3406</v>
      </c>
      <c r="E680" s="9">
        <v>46182</v>
      </c>
      <c r="F680" s="10">
        <f t="shared" si="10"/>
        <v>1044648.4727722772</v>
      </c>
    </row>
    <row r="681" spans="1:6">
      <c r="A681" s="11" t="s">
        <v>865</v>
      </c>
      <c r="B681" s="12">
        <v>1047131</v>
      </c>
      <c r="C681" s="12">
        <v>98303</v>
      </c>
      <c r="D681" s="12" t="s">
        <v>3403</v>
      </c>
      <c r="E681" s="13">
        <v>44330</v>
      </c>
      <c r="F681" s="14">
        <f t="shared" si="10"/>
        <v>1044648.4727722772</v>
      </c>
    </row>
    <row r="682" spans="1:6">
      <c r="A682" s="7" t="s">
        <v>866</v>
      </c>
      <c r="B682" s="8">
        <v>667849</v>
      </c>
      <c r="C682" s="8">
        <v>79010</v>
      </c>
      <c r="D682" s="8" t="s">
        <v>3404</v>
      </c>
      <c r="E682" s="9">
        <v>44137</v>
      </c>
      <c r="F682" s="10">
        <f t="shared" si="10"/>
        <v>746435.40070921986</v>
      </c>
    </row>
    <row r="683" spans="1:6">
      <c r="A683" s="11" t="s">
        <v>867</v>
      </c>
      <c r="B683" s="12">
        <v>1074336</v>
      </c>
      <c r="C683" s="12">
        <v>131228</v>
      </c>
      <c r="D683" s="12" t="s">
        <v>3403</v>
      </c>
      <c r="E683" s="13">
        <v>43966</v>
      </c>
      <c r="F683" s="14">
        <f t="shared" si="10"/>
        <v>1044648.4727722772</v>
      </c>
    </row>
    <row r="684" spans="1:6">
      <c r="A684" s="7" t="s">
        <v>868</v>
      </c>
      <c r="B684" s="8">
        <v>478860</v>
      </c>
      <c r="C684" s="8">
        <v>53263</v>
      </c>
      <c r="D684" s="8" t="s">
        <v>3402</v>
      </c>
      <c r="E684" s="9">
        <v>44521</v>
      </c>
      <c r="F684" s="10">
        <f t="shared" si="10"/>
        <v>499723.03723404254</v>
      </c>
    </row>
    <row r="685" spans="1:6">
      <c r="A685" s="11" t="s">
        <v>869</v>
      </c>
      <c r="B685" s="12">
        <v>789655</v>
      </c>
      <c r="C685" s="12">
        <v>61154</v>
      </c>
      <c r="D685" s="12" t="s">
        <v>3404</v>
      </c>
      <c r="E685" s="13">
        <v>44607</v>
      </c>
      <c r="F685" s="14">
        <f t="shared" si="10"/>
        <v>746435.40070921986</v>
      </c>
    </row>
    <row r="686" spans="1:6">
      <c r="A686" s="7" t="s">
        <v>870</v>
      </c>
      <c r="B686" s="8">
        <v>657115</v>
      </c>
      <c r="C686" s="8">
        <v>92437</v>
      </c>
      <c r="D686" s="8" t="s">
        <v>3404</v>
      </c>
      <c r="E686" s="9">
        <v>44929</v>
      </c>
      <c r="F686" s="10">
        <f t="shared" si="10"/>
        <v>746435.40070921986</v>
      </c>
    </row>
    <row r="687" spans="1:6">
      <c r="A687" s="11" t="s">
        <v>871</v>
      </c>
      <c r="B687" s="12">
        <v>412409</v>
      </c>
      <c r="C687" s="12">
        <v>29020</v>
      </c>
      <c r="D687" s="12" t="s">
        <v>3402</v>
      </c>
      <c r="E687" s="13">
        <v>44688</v>
      </c>
      <c r="F687" s="14">
        <f t="shared" si="10"/>
        <v>499723.03723404254</v>
      </c>
    </row>
    <row r="688" spans="1:6">
      <c r="A688" s="7" t="s">
        <v>872</v>
      </c>
      <c r="B688" s="8">
        <v>875696</v>
      </c>
      <c r="C688" s="8">
        <v>59696</v>
      </c>
      <c r="D688" s="8" t="s">
        <v>3404</v>
      </c>
      <c r="E688" s="9">
        <v>43322</v>
      </c>
      <c r="F688" s="10">
        <f t="shared" si="10"/>
        <v>746435.40070921986</v>
      </c>
    </row>
    <row r="689" spans="1:6">
      <c r="A689" s="11" t="s">
        <v>873</v>
      </c>
      <c r="B689" s="12">
        <v>570835</v>
      </c>
      <c r="C689" s="12">
        <v>46456</v>
      </c>
      <c r="D689" s="12" t="s">
        <v>3402</v>
      </c>
      <c r="E689" s="13">
        <v>45356</v>
      </c>
      <c r="F689" s="14">
        <f t="shared" si="10"/>
        <v>499723.03723404254</v>
      </c>
    </row>
    <row r="690" spans="1:6">
      <c r="A690" s="7" t="s">
        <v>874</v>
      </c>
      <c r="B690" s="8">
        <v>2028240</v>
      </c>
      <c r="C690" s="8">
        <v>280935</v>
      </c>
      <c r="D690" s="8" t="s">
        <v>3406</v>
      </c>
      <c r="E690" s="9">
        <v>44612</v>
      </c>
      <c r="F690" s="10">
        <f t="shared" si="10"/>
        <v>1044648.4727722772</v>
      </c>
    </row>
    <row r="691" spans="1:6">
      <c r="A691" s="11" t="s">
        <v>875</v>
      </c>
      <c r="B691" s="12">
        <v>990231</v>
      </c>
      <c r="C691" s="12">
        <v>81761</v>
      </c>
      <c r="D691" s="12" t="s">
        <v>3403</v>
      </c>
      <c r="E691" s="13">
        <v>44791</v>
      </c>
      <c r="F691" s="14">
        <f t="shared" si="10"/>
        <v>1044648.4727722772</v>
      </c>
    </row>
    <row r="692" spans="1:6">
      <c r="A692" s="7" t="s">
        <v>876</v>
      </c>
      <c r="B692" s="8">
        <v>855844</v>
      </c>
      <c r="C692" s="8">
        <v>73079</v>
      </c>
      <c r="D692" s="8" t="s">
        <v>3404</v>
      </c>
      <c r="E692" s="9">
        <v>43907</v>
      </c>
      <c r="F692" s="10">
        <f t="shared" si="10"/>
        <v>746435.40070921986</v>
      </c>
    </row>
    <row r="693" spans="1:6">
      <c r="A693" s="11" t="s">
        <v>877</v>
      </c>
      <c r="B693" s="12">
        <v>572791</v>
      </c>
      <c r="C693" s="12">
        <v>36479</v>
      </c>
      <c r="D693" s="12" t="s">
        <v>3402</v>
      </c>
      <c r="E693" s="13">
        <v>45608</v>
      </c>
      <c r="F693" s="14">
        <f t="shared" si="10"/>
        <v>499723.03723404254</v>
      </c>
    </row>
    <row r="694" spans="1:6">
      <c r="A694" s="7" t="s">
        <v>878</v>
      </c>
      <c r="B694" s="8">
        <v>1544625</v>
      </c>
      <c r="C694" s="8">
        <v>101549</v>
      </c>
      <c r="D694" s="8" t="s">
        <v>3405</v>
      </c>
      <c r="E694" s="9">
        <v>43883</v>
      </c>
      <c r="F694" s="10">
        <f t="shared" si="10"/>
        <v>1044648.4727722772</v>
      </c>
    </row>
    <row r="695" spans="1:6">
      <c r="A695" s="11" t="s">
        <v>879</v>
      </c>
      <c r="B695" s="12">
        <v>556640</v>
      </c>
      <c r="C695" s="12">
        <v>62016</v>
      </c>
      <c r="D695" s="12" t="s">
        <v>3402</v>
      </c>
      <c r="E695" s="13">
        <v>44098</v>
      </c>
      <c r="F695" s="14">
        <f t="shared" si="10"/>
        <v>499723.03723404254</v>
      </c>
    </row>
    <row r="696" spans="1:6">
      <c r="A696" s="7" t="s">
        <v>880</v>
      </c>
      <c r="B696" s="8">
        <v>797284</v>
      </c>
      <c r="C696" s="8">
        <v>97836</v>
      </c>
      <c r="D696" s="8" t="s">
        <v>3404</v>
      </c>
      <c r="E696" s="9">
        <v>45452</v>
      </c>
      <c r="F696" s="10">
        <f t="shared" si="10"/>
        <v>746435.40070921986</v>
      </c>
    </row>
    <row r="697" spans="1:6">
      <c r="A697" s="11" t="s">
        <v>881</v>
      </c>
      <c r="B697" s="12">
        <v>1230207</v>
      </c>
      <c r="C697" s="12">
        <v>136645</v>
      </c>
      <c r="D697" s="12" t="s">
        <v>3405</v>
      </c>
      <c r="E697" s="13">
        <v>44507</v>
      </c>
      <c r="F697" s="14">
        <f t="shared" si="10"/>
        <v>1044648.4727722772</v>
      </c>
    </row>
    <row r="698" spans="1:6">
      <c r="A698" s="7" t="s">
        <v>882</v>
      </c>
      <c r="B698" s="8">
        <v>998471</v>
      </c>
      <c r="C698" s="8">
        <v>149372</v>
      </c>
      <c r="D698" s="8" t="s">
        <v>3403</v>
      </c>
      <c r="E698" s="9">
        <v>44113</v>
      </c>
      <c r="F698" s="10">
        <f t="shared" si="10"/>
        <v>1044648.4727722772</v>
      </c>
    </row>
    <row r="699" spans="1:6">
      <c r="A699" s="11" t="s">
        <v>883</v>
      </c>
      <c r="B699" s="12">
        <v>1180058</v>
      </c>
      <c r="C699" s="12">
        <v>108088</v>
      </c>
      <c r="D699" s="12" t="s">
        <v>3403</v>
      </c>
      <c r="E699" s="13">
        <v>44835</v>
      </c>
      <c r="F699" s="14">
        <f t="shared" si="10"/>
        <v>1044648.4727722772</v>
      </c>
    </row>
    <row r="700" spans="1:6">
      <c r="A700" s="7" t="s">
        <v>884</v>
      </c>
      <c r="B700" s="8">
        <v>682298</v>
      </c>
      <c r="C700" s="8">
        <v>93170</v>
      </c>
      <c r="D700" s="8" t="s">
        <v>3404</v>
      </c>
      <c r="E700" s="9">
        <v>44044</v>
      </c>
      <c r="F700" s="10">
        <f t="shared" si="10"/>
        <v>746435.40070921986</v>
      </c>
    </row>
    <row r="701" spans="1:6">
      <c r="A701" s="11" t="s">
        <v>885</v>
      </c>
      <c r="B701" s="12">
        <v>944453</v>
      </c>
      <c r="C701" s="12">
        <v>49879</v>
      </c>
      <c r="D701" s="12" t="s">
        <v>3403</v>
      </c>
      <c r="E701" s="13">
        <v>45443</v>
      </c>
      <c r="F701" s="14">
        <f t="shared" si="10"/>
        <v>1044648.4727722772</v>
      </c>
    </row>
    <row r="702" spans="1:6">
      <c r="A702" s="7" t="s">
        <v>886</v>
      </c>
      <c r="B702" s="8">
        <v>498977</v>
      </c>
      <c r="C702" s="8">
        <v>27998</v>
      </c>
      <c r="D702" s="8" t="s">
        <v>3402</v>
      </c>
      <c r="E702" s="9">
        <v>44928</v>
      </c>
      <c r="F702" s="10">
        <f t="shared" si="10"/>
        <v>499723.03723404254</v>
      </c>
    </row>
    <row r="703" spans="1:6">
      <c r="A703" s="11" t="s">
        <v>887</v>
      </c>
      <c r="B703" s="12">
        <v>586089</v>
      </c>
      <c r="C703" s="12">
        <v>60144</v>
      </c>
      <c r="D703" s="12" t="s">
        <v>3402</v>
      </c>
      <c r="E703" s="13">
        <v>43600</v>
      </c>
      <c r="F703" s="14">
        <f t="shared" si="10"/>
        <v>499723.03723404254</v>
      </c>
    </row>
    <row r="704" spans="1:6">
      <c r="A704" s="7" t="s">
        <v>888</v>
      </c>
      <c r="B704" s="8">
        <v>1345044</v>
      </c>
      <c r="C704" s="8">
        <v>197285</v>
      </c>
      <c r="D704" s="8" t="s">
        <v>3405</v>
      </c>
      <c r="E704" s="9">
        <v>44771</v>
      </c>
      <c r="F704" s="10">
        <f t="shared" si="10"/>
        <v>1044648.4727722772</v>
      </c>
    </row>
    <row r="705" spans="1:6">
      <c r="A705" s="11" t="s">
        <v>889</v>
      </c>
      <c r="B705" s="12">
        <v>631541</v>
      </c>
      <c r="C705" s="12">
        <v>58656</v>
      </c>
      <c r="D705" s="12" t="s">
        <v>3404</v>
      </c>
      <c r="E705" s="13">
        <v>45320</v>
      </c>
      <c r="F705" s="14">
        <f t="shared" si="10"/>
        <v>746435.40070921986</v>
      </c>
    </row>
    <row r="706" spans="1:6">
      <c r="A706" s="7" t="s">
        <v>890</v>
      </c>
      <c r="B706" s="8">
        <v>703410</v>
      </c>
      <c r="C706" s="8">
        <v>51831</v>
      </c>
      <c r="D706" s="8" t="s">
        <v>3404</v>
      </c>
      <c r="E706" s="9">
        <v>45430</v>
      </c>
      <c r="F706" s="10">
        <f t="shared" ref="F706:F769" si="11">IF(D706="L1",$L$3,IF(D706="L2",$L$4,$L$5))</f>
        <v>746435.40070921986</v>
      </c>
    </row>
    <row r="707" spans="1:6">
      <c r="A707" s="11" t="s">
        <v>891</v>
      </c>
      <c r="B707" s="12">
        <v>472269</v>
      </c>
      <c r="C707" s="12">
        <v>51606</v>
      </c>
      <c r="D707" s="12" t="s">
        <v>3402</v>
      </c>
      <c r="E707" s="13">
        <v>44349</v>
      </c>
      <c r="F707" s="14">
        <f t="shared" si="11"/>
        <v>499723.03723404254</v>
      </c>
    </row>
    <row r="708" spans="1:6">
      <c r="A708" s="7" t="s">
        <v>892</v>
      </c>
      <c r="B708" s="8">
        <v>1097632</v>
      </c>
      <c r="C708" s="8">
        <v>91734</v>
      </c>
      <c r="D708" s="8" t="s">
        <v>3403</v>
      </c>
      <c r="E708" s="9">
        <v>44051</v>
      </c>
      <c r="F708" s="10">
        <f t="shared" si="11"/>
        <v>1044648.4727722772</v>
      </c>
    </row>
    <row r="709" spans="1:6">
      <c r="A709" s="11" t="s">
        <v>893</v>
      </c>
      <c r="B709" s="12">
        <v>515333</v>
      </c>
      <c r="C709" s="12">
        <v>29670</v>
      </c>
      <c r="D709" s="12" t="s">
        <v>3402</v>
      </c>
      <c r="E709" s="13">
        <v>44075</v>
      </c>
      <c r="F709" s="14">
        <f t="shared" si="11"/>
        <v>499723.03723404254</v>
      </c>
    </row>
    <row r="710" spans="1:6">
      <c r="A710" s="7" t="s">
        <v>894</v>
      </c>
      <c r="B710" s="8">
        <v>586062</v>
      </c>
      <c r="C710" s="8">
        <v>49056</v>
      </c>
      <c r="D710" s="8" t="s">
        <v>3402</v>
      </c>
      <c r="E710" s="9">
        <v>44396</v>
      </c>
      <c r="F710" s="10">
        <f t="shared" si="11"/>
        <v>499723.03723404254</v>
      </c>
    </row>
    <row r="711" spans="1:6">
      <c r="A711" s="11" t="s">
        <v>896</v>
      </c>
      <c r="B711" s="12">
        <v>893780</v>
      </c>
      <c r="C711" s="12">
        <v>111295</v>
      </c>
      <c r="D711" s="12" t="s">
        <v>3404</v>
      </c>
      <c r="E711" s="13">
        <v>45586</v>
      </c>
      <c r="F711" s="14">
        <f t="shared" si="11"/>
        <v>746435.40070921986</v>
      </c>
    </row>
    <row r="712" spans="1:6">
      <c r="A712" s="7" t="s">
        <v>897</v>
      </c>
      <c r="B712" s="8">
        <v>1193494</v>
      </c>
      <c r="C712" s="8">
        <v>122715</v>
      </c>
      <c r="D712" s="8" t="s">
        <v>3403</v>
      </c>
      <c r="E712" s="9">
        <v>45132</v>
      </c>
      <c r="F712" s="10">
        <f t="shared" si="11"/>
        <v>1044648.4727722772</v>
      </c>
    </row>
    <row r="713" spans="1:6">
      <c r="A713" s="11" t="s">
        <v>898</v>
      </c>
      <c r="B713" s="12">
        <v>957110</v>
      </c>
      <c r="C713" s="12">
        <v>143010</v>
      </c>
      <c r="D713" s="12" t="s">
        <v>3403</v>
      </c>
      <c r="E713" s="13">
        <v>45426</v>
      </c>
      <c r="F713" s="14">
        <f t="shared" si="11"/>
        <v>1044648.4727722772</v>
      </c>
    </row>
    <row r="714" spans="1:6">
      <c r="A714" s="7" t="s">
        <v>899</v>
      </c>
      <c r="B714" s="8">
        <v>1051310</v>
      </c>
      <c r="C714" s="8">
        <v>101132</v>
      </c>
      <c r="D714" s="8" t="s">
        <v>3403</v>
      </c>
      <c r="E714" s="9">
        <v>43335</v>
      </c>
      <c r="F714" s="10">
        <f t="shared" si="11"/>
        <v>1044648.4727722772</v>
      </c>
    </row>
    <row r="715" spans="1:6">
      <c r="A715" s="11" t="s">
        <v>900</v>
      </c>
      <c r="B715" s="12">
        <v>467910</v>
      </c>
      <c r="C715" s="12">
        <v>40247</v>
      </c>
      <c r="D715" s="12" t="s">
        <v>3402</v>
      </c>
      <c r="E715" s="13">
        <v>43634</v>
      </c>
      <c r="F715" s="14">
        <f t="shared" si="11"/>
        <v>499723.03723404254</v>
      </c>
    </row>
    <row r="716" spans="1:6">
      <c r="A716" s="7" t="s">
        <v>901</v>
      </c>
      <c r="B716" s="8">
        <v>1081607</v>
      </c>
      <c r="C716" s="8">
        <v>133801</v>
      </c>
      <c r="D716" s="8" t="s">
        <v>3403</v>
      </c>
      <c r="E716" s="9">
        <v>43959</v>
      </c>
      <c r="F716" s="10">
        <f t="shared" si="11"/>
        <v>1044648.4727722772</v>
      </c>
    </row>
    <row r="717" spans="1:6">
      <c r="A717" s="11" t="s">
        <v>902</v>
      </c>
      <c r="B717" s="12">
        <v>733342</v>
      </c>
      <c r="C717" s="12">
        <v>57969</v>
      </c>
      <c r="D717" s="12" t="s">
        <v>3404</v>
      </c>
      <c r="E717" s="13">
        <v>46225</v>
      </c>
      <c r="F717" s="14">
        <f t="shared" si="11"/>
        <v>746435.40070921986</v>
      </c>
    </row>
    <row r="718" spans="1:6">
      <c r="A718" s="7" t="s">
        <v>903</v>
      </c>
      <c r="B718" s="8">
        <v>650684</v>
      </c>
      <c r="C718" s="8">
        <v>94337</v>
      </c>
      <c r="D718" s="8" t="s">
        <v>3404</v>
      </c>
      <c r="E718" s="9">
        <v>43655</v>
      </c>
      <c r="F718" s="10">
        <f t="shared" si="11"/>
        <v>746435.40070921986</v>
      </c>
    </row>
    <row r="719" spans="1:6">
      <c r="A719" s="11" t="s">
        <v>904</v>
      </c>
      <c r="B719" s="12">
        <v>1454826</v>
      </c>
      <c r="C719" s="12">
        <v>158239</v>
      </c>
      <c r="D719" s="12" t="s">
        <v>3405</v>
      </c>
      <c r="E719" s="13">
        <v>46050</v>
      </c>
      <c r="F719" s="14">
        <f t="shared" si="11"/>
        <v>1044648.4727722772</v>
      </c>
    </row>
    <row r="720" spans="1:6">
      <c r="A720" s="7" t="s">
        <v>905</v>
      </c>
      <c r="B720" s="8">
        <v>839685</v>
      </c>
      <c r="C720" s="8">
        <v>79584</v>
      </c>
      <c r="D720" s="8" t="s">
        <v>3404</v>
      </c>
      <c r="E720" s="9">
        <v>45361</v>
      </c>
      <c r="F720" s="10">
        <f t="shared" si="11"/>
        <v>746435.40070921986</v>
      </c>
    </row>
    <row r="721" spans="1:6">
      <c r="A721" s="11" t="s">
        <v>906</v>
      </c>
      <c r="B721" s="12">
        <v>1397341</v>
      </c>
      <c r="C721" s="12">
        <v>203296</v>
      </c>
      <c r="D721" s="12" t="s">
        <v>3405</v>
      </c>
      <c r="E721" s="13">
        <v>46091</v>
      </c>
      <c r="F721" s="14">
        <f t="shared" si="11"/>
        <v>1044648.4727722772</v>
      </c>
    </row>
    <row r="722" spans="1:6">
      <c r="A722" s="7" t="s">
        <v>907</v>
      </c>
      <c r="B722" s="8">
        <v>1195881</v>
      </c>
      <c r="C722" s="8">
        <v>131376</v>
      </c>
      <c r="D722" s="8" t="s">
        <v>3403</v>
      </c>
      <c r="E722" s="9">
        <v>44500</v>
      </c>
      <c r="F722" s="10">
        <f t="shared" si="11"/>
        <v>1044648.4727722772</v>
      </c>
    </row>
    <row r="723" spans="1:6">
      <c r="A723" s="11" t="s">
        <v>908</v>
      </c>
      <c r="B723" s="12">
        <v>497078</v>
      </c>
      <c r="C723" s="12">
        <v>51744</v>
      </c>
      <c r="D723" s="12" t="s">
        <v>3402</v>
      </c>
      <c r="E723" s="13">
        <v>45588</v>
      </c>
      <c r="F723" s="14">
        <f t="shared" si="11"/>
        <v>499723.03723404254</v>
      </c>
    </row>
    <row r="724" spans="1:6">
      <c r="A724" s="7" t="s">
        <v>909</v>
      </c>
      <c r="B724" s="8">
        <v>1097642</v>
      </c>
      <c r="C724" s="8">
        <v>72218</v>
      </c>
      <c r="D724" s="8" t="s">
        <v>3403</v>
      </c>
      <c r="E724" s="9">
        <v>45864</v>
      </c>
      <c r="F724" s="10">
        <f t="shared" si="11"/>
        <v>1044648.4727722772</v>
      </c>
    </row>
    <row r="725" spans="1:6">
      <c r="A725" s="11" t="s">
        <v>910</v>
      </c>
      <c r="B725" s="12">
        <v>729383</v>
      </c>
      <c r="C725" s="12">
        <v>83992</v>
      </c>
      <c r="D725" s="12" t="s">
        <v>3404</v>
      </c>
      <c r="E725" s="13">
        <v>45485</v>
      </c>
      <c r="F725" s="14">
        <f t="shared" si="11"/>
        <v>746435.40070921986</v>
      </c>
    </row>
    <row r="726" spans="1:6">
      <c r="A726" s="7" t="s">
        <v>911</v>
      </c>
      <c r="B726" s="8">
        <v>964577</v>
      </c>
      <c r="C726" s="8">
        <v>61040</v>
      </c>
      <c r="D726" s="8" t="s">
        <v>3403</v>
      </c>
      <c r="E726" s="9">
        <v>45390</v>
      </c>
      <c r="F726" s="10">
        <f t="shared" si="11"/>
        <v>1044648.4727722772</v>
      </c>
    </row>
    <row r="727" spans="1:6">
      <c r="A727" s="11" t="s">
        <v>912</v>
      </c>
      <c r="B727" s="12">
        <v>411467</v>
      </c>
      <c r="C727" s="12">
        <v>26895</v>
      </c>
      <c r="D727" s="12" t="s">
        <v>3402</v>
      </c>
      <c r="E727" s="13">
        <v>44113</v>
      </c>
      <c r="F727" s="14">
        <f t="shared" si="11"/>
        <v>499723.03723404254</v>
      </c>
    </row>
    <row r="728" spans="1:6">
      <c r="A728" s="7" t="s">
        <v>913</v>
      </c>
      <c r="B728" s="8">
        <v>520935</v>
      </c>
      <c r="C728" s="8">
        <v>40093</v>
      </c>
      <c r="D728" s="8" t="s">
        <v>3402</v>
      </c>
      <c r="E728" s="9">
        <v>44528</v>
      </c>
      <c r="F728" s="10">
        <f t="shared" si="11"/>
        <v>499723.03723404254</v>
      </c>
    </row>
    <row r="729" spans="1:6">
      <c r="A729" s="11" t="s">
        <v>914</v>
      </c>
      <c r="B729" s="12">
        <v>414048</v>
      </c>
      <c r="C729" s="12">
        <v>27364</v>
      </c>
      <c r="D729" s="12" t="s">
        <v>3402</v>
      </c>
      <c r="E729" s="13">
        <v>45622</v>
      </c>
      <c r="F729" s="14">
        <f t="shared" si="11"/>
        <v>499723.03723404254</v>
      </c>
    </row>
    <row r="730" spans="1:6">
      <c r="A730" s="7" t="s">
        <v>915</v>
      </c>
      <c r="B730" s="8">
        <v>882489</v>
      </c>
      <c r="C730" s="8">
        <v>50822</v>
      </c>
      <c r="D730" s="8" t="s">
        <v>3404</v>
      </c>
      <c r="E730" s="9">
        <v>45689</v>
      </c>
      <c r="F730" s="10">
        <f t="shared" si="11"/>
        <v>746435.40070921986</v>
      </c>
    </row>
    <row r="731" spans="1:6">
      <c r="A731" s="11" t="s">
        <v>916</v>
      </c>
      <c r="B731" s="12">
        <v>1440006</v>
      </c>
      <c r="C731" s="12">
        <v>185728</v>
      </c>
      <c r="D731" s="12" t="s">
        <v>3405</v>
      </c>
      <c r="E731" s="13">
        <v>45197</v>
      </c>
      <c r="F731" s="14">
        <f t="shared" si="11"/>
        <v>1044648.4727722772</v>
      </c>
    </row>
    <row r="732" spans="1:6">
      <c r="A732" s="7" t="s">
        <v>917</v>
      </c>
      <c r="B732" s="8">
        <v>697964</v>
      </c>
      <c r="C732" s="8">
        <v>86023</v>
      </c>
      <c r="D732" s="8" t="s">
        <v>3404</v>
      </c>
      <c r="E732" s="9">
        <v>44226</v>
      </c>
      <c r="F732" s="10">
        <f t="shared" si="11"/>
        <v>746435.40070921986</v>
      </c>
    </row>
    <row r="733" spans="1:6">
      <c r="A733" s="11" t="s">
        <v>918</v>
      </c>
      <c r="B733" s="12">
        <v>1383736</v>
      </c>
      <c r="C733" s="12">
        <v>113171</v>
      </c>
      <c r="D733" s="12" t="s">
        <v>3405</v>
      </c>
      <c r="E733" s="13">
        <v>44001</v>
      </c>
      <c r="F733" s="14">
        <f t="shared" si="11"/>
        <v>1044648.4727722772</v>
      </c>
    </row>
    <row r="734" spans="1:6">
      <c r="A734" s="7" t="s">
        <v>919</v>
      </c>
      <c r="B734" s="8">
        <v>901140</v>
      </c>
      <c r="C734" s="8">
        <v>93420</v>
      </c>
      <c r="D734" s="8" t="s">
        <v>3403</v>
      </c>
      <c r="E734" s="9">
        <v>43920</v>
      </c>
      <c r="F734" s="10">
        <f t="shared" si="11"/>
        <v>1044648.4727722772</v>
      </c>
    </row>
    <row r="735" spans="1:6">
      <c r="A735" s="11" t="s">
        <v>920</v>
      </c>
      <c r="B735" s="12">
        <v>1095058</v>
      </c>
      <c r="C735" s="12">
        <v>108022</v>
      </c>
      <c r="D735" s="12" t="s">
        <v>3403</v>
      </c>
      <c r="E735" s="13">
        <v>44782</v>
      </c>
      <c r="F735" s="14">
        <f t="shared" si="11"/>
        <v>1044648.4727722772</v>
      </c>
    </row>
    <row r="736" spans="1:6">
      <c r="A736" s="7" t="s">
        <v>922</v>
      </c>
      <c r="B736" s="8">
        <v>619999</v>
      </c>
      <c r="C736" s="8">
        <v>43255</v>
      </c>
      <c r="D736" s="8" t="s">
        <v>3404</v>
      </c>
      <c r="E736" s="9">
        <v>43488</v>
      </c>
      <c r="F736" s="10">
        <f t="shared" si="11"/>
        <v>746435.40070921986</v>
      </c>
    </row>
    <row r="737" spans="1:6">
      <c r="A737" s="11" t="s">
        <v>923</v>
      </c>
      <c r="B737" s="12">
        <v>513919</v>
      </c>
      <c r="C737" s="12">
        <v>71366</v>
      </c>
      <c r="D737" s="12" t="s">
        <v>3402</v>
      </c>
      <c r="E737" s="13">
        <v>43913</v>
      </c>
      <c r="F737" s="14">
        <f t="shared" si="11"/>
        <v>499723.03723404254</v>
      </c>
    </row>
    <row r="738" spans="1:6">
      <c r="A738" s="7" t="s">
        <v>924</v>
      </c>
      <c r="B738" s="8">
        <v>790833</v>
      </c>
      <c r="C738" s="8">
        <v>49554</v>
      </c>
      <c r="D738" s="8" t="s">
        <v>3404</v>
      </c>
      <c r="E738" s="9">
        <v>43387</v>
      </c>
      <c r="F738" s="10">
        <f t="shared" si="11"/>
        <v>746435.40070921986</v>
      </c>
    </row>
    <row r="739" spans="1:6">
      <c r="A739" s="11" t="s">
        <v>925</v>
      </c>
      <c r="B739" s="12">
        <v>443412</v>
      </c>
      <c r="C739" s="12">
        <v>49232</v>
      </c>
      <c r="D739" s="12" t="s">
        <v>3402</v>
      </c>
      <c r="E739" s="13">
        <v>44932</v>
      </c>
      <c r="F739" s="14">
        <f t="shared" si="11"/>
        <v>499723.03723404254</v>
      </c>
    </row>
    <row r="740" spans="1:6">
      <c r="A740" s="7" t="s">
        <v>926</v>
      </c>
      <c r="B740" s="8">
        <v>909305</v>
      </c>
      <c r="C740" s="8">
        <v>128658</v>
      </c>
      <c r="D740" s="8" t="s">
        <v>3403</v>
      </c>
      <c r="E740" s="9">
        <v>43736</v>
      </c>
      <c r="F740" s="10">
        <f t="shared" si="11"/>
        <v>1044648.4727722772</v>
      </c>
    </row>
    <row r="741" spans="1:6">
      <c r="A741" s="11" t="s">
        <v>927</v>
      </c>
      <c r="B741" s="12">
        <v>806328</v>
      </c>
      <c r="C741" s="12">
        <v>101771</v>
      </c>
      <c r="D741" s="12" t="s">
        <v>3404</v>
      </c>
      <c r="E741" s="13">
        <v>45715</v>
      </c>
      <c r="F741" s="14">
        <f t="shared" si="11"/>
        <v>746435.40070921986</v>
      </c>
    </row>
    <row r="742" spans="1:6">
      <c r="A742" s="7" t="s">
        <v>928</v>
      </c>
      <c r="B742" s="8">
        <v>1592423</v>
      </c>
      <c r="C742" s="8">
        <v>228440</v>
      </c>
      <c r="D742" s="8" t="s">
        <v>3405</v>
      </c>
      <c r="E742" s="9">
        <v>45779</v>
      </c>
      <c r="F742" s="10">
        <f t="shared" si="11"/>
        <v>1044648.4727722772</v>
      </c>
    </row>
    <row r="743" spans="1:6">
      <c r="A743" s="11" t="s">
        <v>929</v>
      </c>
      <c r="B743" s="12">
        <v>622468</v>
      </c>
      <c r="C743" s="12">
        <v>31342</v>
      </c>
      <c r="D743" s="12" t="s">
        <v>3404</v>
      </c>
      <c r="E743" s="13">
        <v>44720</v>
      </c>
      <c r="F743" s="14">
        <f t="shared" si="11"/>
        <v>746435.40070921986</v>
      </c>
    </row>
    <row r="744" spans="1:6">
      <c r="A744" s="7" t="s">
        <v>930</v>
      </c>
      <c r="B744" s="8">
        <v>1141884</v>
      </c>
      <c r="C744" s="8">
        <v>104535</v>
      </c>
      <c r="D744" s="8" t="s">
        <v>3403</v>
      </c>
      <c r="E744" s="9">
        <v>45662</v>
      </c>
      <c r="F744" s="10">
        <f t="shared" si="11"/>
        <v>1044648.4727722772</v>
      </c>
    </row>
    <row r="745" spans="1:6">
      <c r="A745" s="11" t="s">
        <v>931</v>
      </c>
      <c r="B745" s="12">
        <v>904725</v>
      </c>
      <c r="C745" s="12">
        <v>49662</v>
      </c>
      <c r="D745" s="12" t="s">
        <v>3403</v>
      </c>
      <c r="E745" s="13">
        <v>44067</v>
      </c>
      <c r="F745" s="14">
        <f t="shared" si="11"/>
        <v>1044648.4727722772</v>
      </c>
    </row>
    <row r="746" spans="1:6">
      <c r="A746" s="7" t="s">
        <v>932</v>
      </c>
      <c r="B746" s="8">
        <v>1584615</v>
      </c>
      <c r="C746" s="8">
        <v>108064</v>
      </c>
      <c r="D746" s="8" t="s">
        <v>3405</v>
      </c>
      <c r="E746" s="9">
        <v>44041</v>
      </c>
      <c r="F746" s="10">
        <f t="shared" si="11"/>
        <v>1044648.4727722772</v>
      </c>
    </row>
    <row r="747" spans="1:6">
      <c r="A747" s="11" t="s">
        <v>933</v>
      </c>
      <c r="B747" s="12">
        <v>1146788</v>
      </c>
      <c r="C747" s="12">
        <v>118839</v>
      </c>
      <c r="D747" s="12" t="s">
        <v>3403</v>
      </c>
      <c r="E747" s="13">
        <v>45275</v>
      </c>
      <c r="F747" s="14">
        <f t="shared" si="11"/>
        <v>1044648.4727722772</v>
      </c>
    </row>
    <row r="748" spans="1:6">
      <c r="A748" s="7" t="s">
        <v>934</v>
      </c>
      <c r="B748" s="8">
        <v>1158074</v>
      </c>
      <c r="C748" s="8">
        <v>133850</v>
      </c>
      <c r="D748" s="8" t="s">
        <v>3403</v>
      </c>
      <c r="E748" s="9">
        <v>45522</v>
      </c>
      <c r="F748" s="10">
        <f t="shared" si="11"/>
        <v>1044648.4727722772</v>
      </c>
    </row>
    <row r="749" spans="1:6">
      <c r="A749" s="11" t="s">
        <v>935</v>
      </c>
      <c r="B749" s="12">
        <v>882720</v>
      </c>
      <c r="C749" s="12">
        <v>68008</v>
      </c>
      <c r="D749" s="12" t="s">
        <v>3404</v>
      </c>
      <c r="E749" s="13">
        <v>45137</v>
      </c>
      <c r="F749" s="14">
        <f t="shared" si="11"/>
        <v>746435.40070921986</v>
      </c>
    </row>
    <row r="750" spans="1:6">
      <c r="A750" s="7" t="s">
        <v>936</v>
      </c>
      <c r="B750" s="8">
        <v>590314</v>
      </c>
      <c r="C750" s="8">
        <v>42319</v>
      </c>
      <c r="D750" s="8" t="s">
        <v>3402</v>
      </c>
      <c r="E750" s="9">
        <v>44612</v>
      </c>
      <c r="F750" s="10">
        <f t="shared" si="11"/>
        <v>499723.03723404254</v>
      </c>
    </row>
    <row r="751" spans="1:6">
      <c r="A751" s="11" t="s">
        <v>937</v>
      </c>
      <c r="B751" s="12">
        <v>420637</v>
      </c>
      <c r="C751" s="12">
        <v>24031</v>
      </c>
      <c r="D751" s="12" t="s">
        <v>3402</v>
      </c>
      <c r="E751" s="13">
        <v>46236</v>
      </c>
      <c r="F751" s="14">
        <f t="shared" si="11"/>
        <v>499723.03723404254</v>
      </c>
    </row>
    <row r="752" spans="1:6">
      <c r="A752" s="7" t="s">
        <v>938</v>
      </c>
      <c r="B752" s="8">
        <v>880924</v>
      </c>
      <c r="C752" s="8">
        <v>117922</v>
      </c>
      <c r="D752" s="8" t="s">
        <v>3404</v>
      </c>
      <c r="E752" s="9">
        <v>45306</v>
      </c>
      <c r="F752" s="10">
        <f t="shared" si="11"/>
        <v>746435.40070921986</v>
      </c>
    </row>
    <row r="753" spans="1:6">
      <c r="A753" s="11" t="s">
        <v>939</v>
      </c>
      <c r="B753" s="12">
        <v>679171</v>
      </c>
      <c r="C753" s="12">
        <v>87690</v>
      </c>
      <c r="D753" s="12" t="s">
        <v>3404</v>
      </c>
      <c r="E753" s="13">
        <v>46063</v>
      </c>
      <c r="F753" s="14">
        <f t="shared" si="11"/>
        <v>746435.40070921986</v>
      </c>
    </row>
    <row r="754" spans="1:6">
      <c r="A754" s="7" t="s">
        <v>940</v>
      </c>
      <c r="B754" s="8">
        <v>881076</v>
      </c>
      <c r="C754" s="8">
        <v>99417</v>
      </c>
      <c r="D754" s="8" t="s">
        <v>3404</v>
      </c>
      <c r="E754" s="9">
        <v>44490</v>
      </c>
      <c r="F754" s="10">
        <f t="shared" si="11"/>
        <v>746435.40070921986</v>
      </c>
    </row>
    <row r="755" spans="1:6">
      <c r="A755" s="11" t="s">
        <v>941</v>
      </c>
      <c r="B755" s="12">
        <v>429617</v>
      </c>
      <c r="C755" s="12">
        <v>63915</v>
      </c>
      <c r="D755" s="12" t="s">
        <v>3402</v>
      </c>
      <c r="E755" s="13">
        <v>44662</v>
      </c>
      <c r="F755" s="14">
        <f t="shared" si="11"/>
        <v>499723.03723404254</v>
      </c>
    </row>
    <row r="756" spans="1:6">
      <c r="A756" s="7" t="s">
        <v>942</v>
      </c>
      <c r="B756" s="8">
        <v>826468</v>
      </c>
      <c r="C756" s="8">
        <v>116578</v>
      </c>
      <c r="D756" s="8" t="s">
        <v>3404</v>
      </c>
      <c r="E756" s="9">
        <v>44863</v>
      </c>
      <c r="F756" s="10">
        <f t="shared" si="11"/>
        <v>746435.40070921986</v>
      </c>
    </row>
    <row r="757" spans="1:6">
      <c r="A757" s="11" t="s">
        <v>943</v>
      </c>
      <c r="B757" s="12">
        <v>1063142</v>
      </c>
      <c r="C757" s="12">
        <v>98865</v>
      </c>
      <c r="D757" s="12" t="s">
        <v>3403</v>
      </c>
      <c r="E757" s="13">
        <v>44106</v>
      </c>
      <c r="F757" s="14">
        <f t="shared" si="11"/>
        <v>1044648.4727722772</v>
      </c>
    </row>
    <row r="758" spans="1:6">
      <c r="A758" s="7" t="s">
        <v>944</v>
      </c>
      <c r="B758" s="8">
        <v>1198430</v>
      </c>
      <c r="C758" s="8">
        <v>174863</v>
      </c>
      <c r="D758" s="8" t="s">
        <v>3403</v>
      </c>
      <c r="E758" s="9">
        <v>45634</v>
      </c>
      <c r="F758" s="10">
        <f t="shared" si="11"/>
        <v>1044648.4727722772</v>
      </c>
    </row>
    <row r="759" spans="1:6">
      <c r="A759" s="11" t="s">
        <v>945</v>
      </c>
      <c r="B759" s="12">
        <v>1224361</v>
      </c>
      <c r="C759" s="12">
        <v>172099</v>
      </c>
      <c r="D759" s="12" t="s">
        <v>3405</v>
      </c>
      <c r="E759" s="13">
        <v>44417</v>
      </c>
      <c r="F759" s="14">
        <f t="shared" si="11"/>
        <v>1044648.4727722772</v>
      </c>
    </row>
    <row r="760" spans="1:6">
      <c r="A760" s="7" t="s">
        <v>946</v>
      </c>
      <c r="B760" s="8">
        <v>670143</v>
      </c>
      <c r="C760" s="8">
        <v>35916</v>
      </c>
      <c r="D760" s="8" t="s">
        <v>3404</v>
      </c>
      <c r="E760" s="9">
        <v>45436</v>
      </c>
      <c r="F760" s="10">
        <f t="shared" si="11"/>
        <v>746435.40070921986</v>
      </c>
    </row>
    <row r="761" spans="1:6">
      <c r="A761" s="11" t="s">
        <v>947</v>
      </c>
      <c r="B761" s="12">
        <v>1199994</v>
      </c>
      <c r="C761" s="12">
        <v>112646</v>
      </c>
      <c r="D761" s="12" t="s">
        <v>3403</v>
      </c>
      <c r="E761" s="13">
        <v>43652</v>
      </c>
      <c r="F761" s="14">
        <f t="shared" si="11"/>
        <v>1044648.4727722772</v>
      </c>
    </row>
    <row r="762" spans="1:6">
      <c r="A762" s="7" t="s">
        <v>948</v>
      </c>
      <c r="B762" s="8">
        <v>1481316</v>
      </c>
      <c r="C762" s="8">
        <v>116404</v>
      </c>
      <c r="D762" s="8" t="s">
        <v>3405</v>
      </c>
      <c r="E762" s="9">
        <v>43599</v>
      </c>
      <c r="F762" s="10">
        <f t="shared" si="11"/>
        <v>1044648.4727722772</v>
      </c>
    </row>
    <row r="763" spans="1:6">
      <c r="A763" s="11" t="s">
        <v>949</v>
      </c>
      <c r="B763" s="12">
        <v>703848</v>
      </c>
      <c r="C763" s="12">
        <v>105087</v>
      </c>
      <c r="D763" s="12" t="s">
        <v>3404</v>
      </c>
      <c r="E763" s="13">
        <v>43407</v>
      </c>
      <c r="F763" s="14">
        <f t="shared" si="11"/>
        <v>746435.40070921986</v>
      </c>
    </row>
    <row r="764" spans="1:6">
      <c r="A764" s="7" t="s">
        <v>950</v>
      </c>
      <c r="B764" s="8">
        <v>911377</v>
      </c>
      <c r="C764" s="8">
        <v>78691</v>
      </c>
      <c r="D764" s="8" t="s">
        <v>3403</v>
      </c>
      <c r="E764" s="9">
        <v>45318</v>
      </c>
      <c r="F764" s="10">
        <f t="shared" si="11"/>
        <v>1044648.4727722772</v>
      </c>
    </row>
    <row r="765" spans="1:6">
      <c r="A765" s="11" t="s">
        <v>951</v>
      </c>
      <c r="B765" s="12">
        <v>696270</v>
      </c>
      <c r="C765" s="12">
        <v>84502</v>
      </c>
      <c r="D765" s="12" t="s">
        <v>3404</v>
      </c>
      <c r="E765" s="13">
        <v>44212</v>
      </c>
      <c r="F765" s="14">
        <f t="shared" si="11"/>
        <v>746435.40070921986</v>
      </c>
    </row>
    <row r="766" spans="1:6">
      <c r="A766" s="7" t="s">
        <v>952</v>
      </c>
      <c r="B766" s="8">
        <v>663021</v>
      </c>
      <c r="C766" s="8">
        <v>75256</v>
      </c>
      <c r="D766" s="8" t="s">
        <v>3404</v>
      </c>
      <c r="E766" s="9">
        <v>44005</v>
      </c>
      <c r="F766" s="10">
        <f t="shared" si="11"/>
        <v>746435.40070921986</v>
      </c>
    </row>
    <row r="767" spans="1:6">
      <c r="A767" s="11" t="s">
        <v>953</v>
      </c>
      <c r="B767" s="12">
        <v>679778</v>
      </c>
      <c r="C767" s="12">
        <v>80459</v>
      </c>
      <c r="D767" s="12" t="s">
        <v>3404</v>
      </c>
      <c r="E767" s="13">
        <v>43747</v>
      </c>
      <c r="F767" s="14">
        <f t="shared" si="11"/>
        <v>746435.40070921986</v>
      </c>
    </row>
    <row r="768" spans="1:6">
      <c r="A768" s="7" t="s">
        <v>954</v>
      </c>
      <c r="B768" s="8">
        <v>659480</v>
      </c>
      <c r="C768" s="8">
        <v>67500</v>
      </c>
      <c r="D768" s="8" t="s">
        <v>3404</v>
      </c>
      <c r="E768" s="9">
        <v>44302</v>
      </c>
      <c r="F768" s="10">
        <f t="shared" si="11"/>
        <v>746435.40070921986</v>
      </c>
    </row>
    <row r="769" spans="1:6">
      <c r="A769" s="11" t="s">
        <v>955</v>
      </c>
      <c r="B769" s="12">
        <v>787490</v>
      </c>
      <c r="C769" s="12">
        <v>86243</v>
      </c>
      <c r="D769" s="12" t="s">
        <v>3404</v>
      </c>
      <c r="E769" s="13">
        <v>44829</v>
      </c>
      <c r="F769" s="14">
        <f t="shared" si="11"/>
        <v>746435.40070921986</v>
      </c>
    </row>
    <row r="770" spans="1:6">
      <c r="A770" s="7" t="s">
        <v>956</v>
      </c>
      <c r="B770" s="8">
        <v>1129909</v>
      </c>
      <c r="C770" s="8">
        <v>61066</v>
      </c>
      <c r="D770" s="8" t="s">
        <v>3403</v>
      </c>
      <c r="E770" s="9">
        <v>45103</v>
      </c>
      <c r="F770" s="10">
        <f t="shared" ref="F770:F833" si="12">IF(D770="L1",$L$3,IF(D770="L2",$L$4,$L$5))</f>
        <v>1044648.4727722772</v>
      </c>
    </row>
    <row r="771" spans="1:6">
      <c r="A771" s="11" t="s">
        <v>957</v>
      </c>
      <c r="B771" s="12">
        <v>1521489</v>
      </c>
      <c r="C771" s="12">
        <v>207527</v>
      </c>
      <c r="D771" s="12" t="s">
        <v>3405</v>
      </c>
      <c r="E771" s="13">
        <v>45712</v>
      </c>
      <c r="F771" s="14">
        <f t="shared" si="12"/>
        <v>1044648.4727722772</v>
      </c>
    </row>
    <row r="772" spans="1:6">
      <c r="A772" s="7" t="s">
        <v>958</v>
      </c>
      <c r="B772" s="8">
        <v>601724</v>
      </c>
      <c r="C772" s="8">
        <v>61957</v>
      </c>
      <c r="D772" s="8" t="s">
        <v>3404</v>
      </c>
      <c r="E772" s="9">
        <v>45828</v>
      </c>
      <c r="F772" s="10">
        <f t="shared" si="12"/>
        <v>746435.40070921986</v>
      </c>
    </row>
    <row r="773" spans="1:6">
      <c r="A773" s="11" t="s">
        <v>959</v>
      </c>
      <c r="B773" s="12">
        <v>1023052</v>
      </c>
      <c r="C773" s="12">
        <v>127234</v>
      </c>
      <c r="D773" s="12" t="s">
        <v>3403</v>
      </c>
      <c r="E773" s="13">
        <v>44581</v>
      </c>
      <c r="F773" s="14">
        <f t="shared" si="12"/>
        <v>1044648.4727722772</v>
      </c>
    </row>
    <row r="774" spans="1:6">
      <c r="A774" s="7" t="s">
        <v>960</v>
      </c>
      <c r="B774" s="8">
        <v>972191</v>
      </c>
      <c r="C774" s="8">
        <v>67410</v>
      </c>
      <c r="D774" s="8" t="s">
        <v>3403</v>
      </c>
      <c r="E774" s="9">
        <v>44163</v>
      </c>
      <c r="F774" s="10">
        <f t="shared" si="12"/>
        <v>1044648.4727722772</v>
      </c>
    </row>
    <row r="775" spans="1:6">
      <c r="A775" s="11" t="s">
        <v>961</v>
      </c>
      <c r="B775" s="12">
        <v>1189140</v>
      </c>
      <c r="C775" s="12">
        <v>106189</v>
      </c>
      <c r="D775" s="12" t="s">
        <v>3403</v>
      </c>
      <c r="E775" s="13">
        <v>46388</v>
      </c>
      <c r="F775" s="14">
        <f t="shared" si="12"/>
        <v>1044648.4727722772</v>
      </c>
    </row>
    <row r="776" spans="1:6">
      <c r="A776" s="7" t="s">
        <v>962</v>
      </c>
      <c r="B776" s="8">
        <v>904330</v>
      </c>
      <c r="C776" s="8">
        <v>128768</v>
      </c>
      <c r="D776" s="8" t="s">
        <v>3403</v>
      </c>
      <c r="E776" s="9">
        <v>43876</v>
      </c>
      <c r="F776" s="10">
        <f t="shared" si="12"/>
        <v>1044648.4727722772</v>
      </c>
    </row>
    <row r="777" spans="1:6">
      <c r="A777" s="11" t="s">
        <v>963</v>
      </c>
      <c r="B777" s="12">
        <v>895367</v>
      </c>
      <c r="C777" s="12">
        <v>107994</v>
      </c>
      <c r="D777" s="12" t="s">
        <v>3404</v>
      </c>
      <c r="E777" s="13">
        <v>45220</v>
      </c>
      <c r="F777" s="14">
        <f t="shared" si="12"/>
        <v>746435.40070921986</v>
      </c>
    </row>
    <row r="778" spans="1:6">
      <c r="A778" s="7" t="s">
        <v>964</v>
      </c>
      <c r="B778" s="8">
        <v>753180</v>
      </c>
      <c r="C778" s="8">
        <v>58051</v>
      </c>
      <c r="D778" s="8" t="s">
        <v>3404</v>
      </c>
      <c r="E778" s="9">
        <v>44475</v>
      </c>
      <c r="F778" s="10">
        <f t="shared" si="12"/>
        <v>746435.40070921986</v>
      </c>
    </row>
    <row r="779" spans="1:6">
      <c r="A779" s="11" t="s">
        <v>965</v>
      </c>
      <c r="B779" s="12">
        <v>553570</v>
      </c>
      <c r="C779" s="12">
        <v>38382</v>
      </c>
      <c r="D779" s="12" t="s">
        <v>3402</v>
      </c>
      <c r="E779" s="13">
        <v>44456</v>
      </c>
      <c r="F779" s="14">
        <f t="shared" si="12"/>
        <v>499723.03723404254</v>
      </c>
    </row>
    <row r="780" spans="1:6">
      <c r="A780" s="7" t="s">
        <v>966</v>
      </c>
      <c r="B780" s="8">
        <v>540863</v>
      </c>
      <c r="C780" s="8">
        <v>78562</v>
      </c>
      <c r="D780" s="8" t="s">
        <v>3402</v>
      </c>
      <c r="E780" s="9">
        <v>44350</v>
      </c>
      <c r="F780" s="10">
        <f t="shared" si="12"/>
        <v>499723.03723404254</v>
      </c>
    </row>
    <row r="781" spans="1:6">
      <c r="A781" s="11" t="s">
        <v>967</v>
      </c>
      <c r="B781" s="12">
        <v>1526780</v>
      </c>
      <c r="C781" s="12">
        <v>111181</v>
      </c>
      <c r="D781" s="12" t="s">
        <v>3405</v>
      </c>
      <c r="E781" s="13">
        <v>44562</v>
      </c>
      <c r="F781" s="14">
        <f t="shared" si="12"/>
        <v>1044648.4727722772</v>
      </c>
    </row>
    <row r="782" spans="1:6">
      <c r="A782" s="7" t="s">
        <v>968</v>
      </c>
      <c r="B782" s="8">
        <v>707624</v>
      </c>
      <c r="C782" s="8">
        <v>48023</v>
      </c>
      <c r="D782" s="8" t="s">
        <v>3404</v>
      </c>
      <c r="E782" s="9">
        <v>45607</v>
      </c>
      <c r="F782" s="10">
        <f t="shared" si="12"/>
        <v>746435.40070921986</v>
      </c>
    </row>
    <row r="783" spans="1:6">
      <c r="A783" s="11" t="s">
        <v>969</v>
      </c>
      <c r="B783" s="12">
        <v>461778</v>
      </c>
      <c r="C783" s="12">
        <v>53160</v>
      </c>
      <c r="D783" s="12" t="s">
        <v>3402</v>
      </c>
      <c r="E783" s="13">
        <v>45287</v>
      </c>
      <c r="F783" s="14">
        <f t="shared" si="12"/>
        <v>499723.03723404254</v>
      </c>
    </row>
    <row r="784" spans="1:6">
      <c r="A784" s="7" t="s">
        <v>970</v>
      </c>
      <c r="B784" s="8">
        <v>973952</v>
      </c>
      <c r="C784" s="8">
        <v>125544</v>
      </c>
      <c r="D784" s="8" t="s">
        <v>3403</v>
      </c>
      <c r="E784" s="9">
        <v>45587</v>
      </c>
      <c r="F784" s="10">
        <f t="shared" si="12"/>
        <v>1044648.4727722772</v>
      </c>
    </row>
    <row r="785" spans="1:6">
      <c r="A785" s="11" t="s">
        <v>971</v>
      </c>
      <c r="B785" s="12">
        <v>949046</v>
      </c>
      <c r="C785" s="12">
        <v>110899</v>
      </c>
      <c r="D785" s="12" t="s">
        <v>3403</v>
      </c>
      <c r="E785" s="13">
        <v>44715</v>
      </c>
      <c r="F785" s="14">
        <f t="shared" si="12"/>
        <v>1044648.4727722772</v>
      </c>
    </row>
    <row r="786" spans="1:6">
      <c r="A786" s="7" t="s">
        <v>972</v>
      </c>
      <c r="B786" s="8">
        <v>877567</v>
      </c>
      <c r="C786" s="8">
        <v>58121</v>
      </c>
      <c r="D786" s="8" t="s">
        <v>3404</v>
      </c>
      <c r="E786" s="9">
        <v>43803</v>
      </c>
      <c r="F786" s="10">
        <f t="shared" si="12"/>
        <v>746435.40070921986</v>
      </c>
    </row>
    <row r="787" spans="1:6">
      <c r="A787" s="11" t="s">
        <v>973</v>
      </c>
      <c r="B787" s="12">
        <v>1804597</v>
      </c>
      <c r="C787" s="12">
        <v>210894</v>
      </c>
      <c r="D787" s="12" t="s">
        <v>3406</v>
      </c>
      <c r="E787" s="13">
        <v>45169</v>
      </c>
      <c r="F787" s="14">
        <f t="shared" si="12"/>
        <v>1044648.4727722772</v>
      </c>
    </row>
    <row r="788" spans="1:6">
      <c r="A788" s="7" t="s">
        <v>974</v>
      </c>
      <c r="B788" s="8">
        <v>749099</v>
      </c>
      <c r="C788" s="8">
        <v>69596</v>
      </c>
      <c r="D788" s="8" t="s">
        <v>3404</v>
      </c>
      <c r="E788" s="9">
        <v>44878</v>
      </c>
      <c r="F788" s="10">
        <f t="shared" si="12"/>
        <v>746435.40070921986</v>
      </c>
    </row>
    <row r="789" spans="1:6">
      <c r="A789" s="11" t="s">
        <v>975</v>
      </c>
      <c r="B789" s="12">
        <v>774062</v>
      </c>
      <c r="C789" s="12">
        <v>89814</v>
      </c>
      <c r="D789" s="12" t="s">
        <v>3404</v>
      </c>
      <c r="E789" s="13">
        <v>44880</v>
      </c>
      <c r="F789" s="14">
        <f t="shared" si="12"/>
        <v>746435.40070921986</v>
      </c>
    </row>
    <row r="790" spans="1:6">
      <c r="A790" s="7" t="s">
        <v>976</v>
      </c>
      <c r="B790" s="8">
        <v>612785</v>
      </c>
      <c r="C790" s="8">
        <v>31828</v>
      </c>
      <c r="D790" s="8" t="s">
        <v>3404</v>
      </c>
      <c r="E790" s="9">
        <v>43489</v>
      </c>
      <c r="F790" s="10">
        <f t="shared" si="12"/>
        <v>746435.40070921986</v>
      </c>
    </row>
    <row r="791" spans="1:6">
      <c r="A791" s="11" t="s">
        <v>977</v>
      </c>
      <c r="B791" s="12">
        <v>1000585</v>
      </c>
      <c r="C791" s="12">
        <v>119935</v>
      </c>
      <c r="D791" s="12" t="s">
        <v>3403</v>
      </c>
      <c r="E791" s="13">
        <v>44601</v>
      </c>
      <c r="F791" s="14">
        <f t="shared" si="12"/>
        <v>1044648.4727722772</v>
      </c>
    </row>
    <row r="792" spans="1:6">
      <c r="A792" s="7" t="s">
        <v>978</v>
      </c>
      <c r="B792" s="8">
        <v>687020</v>
      </c>
      <c r="C792" s="8">
        <v>41900</v>
      </c>
      <c r="D792" s="8" t="s">
        <v>3404</v>
      </c>
      <c r="E792" s="9">
        <v>45199</v>
      </c>
      <c r="F792" s="10">
        <f t="shared" si="12"/>
        <v>746435.40070921986</v>
      </c>
    </row>
    <row r="793" spans="1:6">
      <c r="A793" s="11" t="s">
        <v>979</v>
      </c>
      <c r="B793" s="12">
        <v>821334</v>
      </c>
      <c r="C793" s="12">
        <v>101599</v>
      </c>
      <c r="D793" s="12" t="s">
        <v>3404</v>
      </c>
      <c r="E793" s="13">
        <v>45339</v>
      </c>
      <c r="F793" s="14">
        <f t="shared" si="12"/>
        <v>746435.40070921986</v>
      </c>
    </row>
    <row r="794" spans="1:6">
      <c r="A794" s="7" t="s">
        <v>980</v>
      </c>
      <c r="B794" s="8">
        <v>1194070</v>
      </c>
      <c r="C794" s="8">
        <v>113913</v>
      </c>
      <c r="D794" s="8" t="s">
        <v>3403</v>
      </c>
      <c r="E794" s="9">
        <v>45260</v>
      </c>
      <c r="F794" s="10">
        <f t="shared" si="12"/>
        <v>1044648.4727722772</v>
      </c>
    </row>
    <row r="795" spans="1:6">
      <c r="A795" s="11" t="s">
        <v>981</v>
      </c>
      <c r="B795" s="12">
        <v>720962</v>
      </c>
      <c r="C795" s="12">
        <v>107013</v>
      </c>
      <c r="D795" s="12" t="s">
        <v>3404</v>
      </c>
      <c r="E795" s="13">
        <v>44247</v>
      </c>
      <c r="F795" s="14">
        <f t="shared" si="12"/>
        <v>746435.40070921986</v>
      </c>
    </row>
    <row r="796" spans="1:6">
      <c r="A796" s="7" t="s">
        <v>982</v>
      </c>
      <c r="B796" s="8">
        <v>435319</v>
      </c>
      <c r="C796" s="8">
        <v>30710</v>
      </c>
      <c r="D796" s="8" t="s">
        <v>3402</v>
      </c>
      <c r="E796" s="9">
        <v>46055</v>
      </c>
      <c r="F796" s="10">
        <f t="shared" si="12"/>
        <v>499723.03723404254</v>
      </c>
    </row>
    <row r="797" spans="1:6">
      <c r="A797" s="11" t="s">
        <v>983</v>
      </c>
      <c r="B797" s="12">
        <v>482931</v>
      </c>
      <c r="C797" s="12">
        <v>33200</v>
      </c>
      <c r="D797" s="12" t="s">
        <v>3402</v>
      </c>
      <c r="E797" s="13">
        <v>45269</v>
      </c>
      <c r="F797" s="14">
        <f t="shared" si="12"/>
        <v>499723.03723404254</v>
      </c>
    </row>
    <row r="798" spans="1:6">
      <c r="A798" s="7" t="s">
        <v>984</v>
      </c>
      <c r="B798" s="8">
        <v>851674</v>
      </c>
      <c r="C798" s="8">
        <v>91243</v>
      </c>
      <c r="D798" s="8" t="s">
        <v>3404</v>
      </c>
      <c r="E798" s="9">
        <v>43533</v>
      </c>
      <c r="F798" s="10">
        <f t="shared" si="12"/>
        <v>746435.40070921986</v>
      </c>
    </row>
    <row r="799" spans="1:6">
      <c r="A799" s="11" t="s">
        <v>985</v>
      </c>
      <c r="B799" s="12">
        <v>735025</v>
      </c>
      <c r="C799" s="12">
        <v>46617</v>
      </c>
      <c r="D799" s="12" t="s">
        <v>3404</v>
      </c>
      <c r="E799" s="13">
        <v>43822</v>
      </c>
      <c r="F799" s="14">
        <f t="shared" si="12"/>
        <v>746435.40070921986</v>
      </c>
    </row>
    <row r="800" spans="1:6">
      <c r="A800" s="7" t="s">
        <v>986</v>
      </c>
      <c r="B800" s="8">
        <v>573493</v>
      </c>
      <c r="C800" s="8">
        <v>84491</v>
      </c>
      <c r="D800" s="8" t="s">
        <v>3402</v>
      </c>
      <c r="E800" s="9">
        <v>45689</v>
      </c>
      <c r="F800" s="10">
        <f t="shared" si="12"/>
        <v>499723.03723404254</v>
      </c>
    </row>
    <row r="801" spans="1:6">
      <c r="A801" s="11" t="s">
        <v>987</v>
      </c>
      <c r="B801" s="12">
        <v>1128466</v>
      </c>
      <c r="C801" s="12">
        <v>103070</v>
      </c>
      <c r="D801" s="12" t="s">
        <v>3403</v>
      </c>
      <c r="E801" s="13">
        <v>44797</v>
      </c>
      <c r="F801" s="14">
        <f t="shared" si="12"/>
        <v>1044648.4727722772</v>
      </c>
    </row>
    <row r="802" spans="1:6">
      <c r="A802" s="7" t="s">
        <v>988</v>
      </c>
      <c r="B802" s="8">
        <v>676963</v>
      </c>
      <c r="C802" s="8">
        <v>43428</v>
      </c>
      <c r="D802" s="8" t="s">
        <v>3404</v>
      </c>
      <c r="E802" s="9">
        <v>44196</v>
      </c>
      <c r="F802" s="10">
        <f t="shared" si="12"/>
        <v>746435.40070921986</v>
      </c>
    </row>
    <row r="803" spans="1:6">
      <c r="A803" s="11" t="s">
        <v>989</v>
      </c>
      <c r="B803" s="12">
        <v>850185</v>
      </c>
      <c r="C803" s="12">
        <v>68540</v>
      </c>
      <c r="D803" s="12" t="s">
        <v>3404</v>
      </c>
      <c r="E803" s="13">
        <v>44083</v>
      </c>
      <c r="F803" s="14">
        <f t="shared" si="12"/>
        <v>746435.40070921986</v>
      </c>
    </row>
    <row r="804" spans="1:6">
      <c r="A804" s="7" t="s">
        <v>990</v>
      </c>
      <c r="B804" s="8">
        <v>1046604</v>
      </c>
      <c r="C804" s="8">
        <v>60050</v>
      </c>
      <c r="D804" s="8" t="s">
        <v>3403</v>
      </c>
      <c r="E804" s="9">
        <v>43951</v>
      </c>
      <c r="F804" s="10">
        <f t="shared" si="12"/>
        <v>1044648.4727722772</v>
      </c>
    </row>
    <row r="805" spans="1:6">
      <c r="A805" s="11" t="s">
        <v>991</v>
      </c>
      <c r="B805" s="12">
        <v>464480</v>
      </c>
      <c r="C805" s="12">
        <v>34616</v>
      </c>
      <c r="D805" s="12" t="s">
        <v>3402</v>
      </c>
      <c r="E805" s="13">
        <v>44893</v>
      </c>
      <c r="F805" s="14">
        <f t="shared" si="12"/>
        <v>499723.03723404254</v>
      </c>
    </row>
    <row r="806" spans="1:6">
      <c r="A806" s="7" t="s">
        <v>992</v>
      </c>
      <c r="B806" s="8">
        <v>1175873</v>
      </c>
      <c r="C806" s="8">
        <v>95576</v>
      </c>
      <c r="D806" s="8" t="s">
        <v>3403</v>
      </c>
      <c r="E806" s="9">
        <v>43571</v>
      </c>
      <c r="F806" s="10">
        <f t="shared" si="12"/>
        <v>1044648.4727722772</v>
      </c>
    </row>
    <row r="807" spans="1:6">
      <c r="A807" s="11" t="s">
        <v>993</v>
      </c>
      <c r="B807" s="12">
        <v>570395</v>
      </c>
      <c r="C807" s="12">
        <v>42067</v>
      </c>
      <c r="D807" s="12" t="s">
        <v>3402</v>
      </c>
      <c r="E807" s="13">
        <v>45001</v>
      </c>
      <c r="F807" s="14">
        <f t="shared" si="12"/>
        <v>499723.03723404254</v>
      </c>
    </row>
    <row r="808" spans="1:6">
      <c r="A808" s="7" t="s">
        <v>994</v>
      </c>
      <c r="B808" s="8">
        <v>1506880</v>
      </c>
      <c r="C808" s="8">
        <v>206648</v>
      </c>
      <c r="D808" s="8" t="s">
        <v>3405</v>
      </c>
      <c r="E808" s="9">
        <v>44923</v>
      </c>
      <c r="F808" s="10">
        <f t="shared" si="12"/>
        <v>1044648.4727722772</v>
      </c>
    </row>
    <row r="809" spans="1:6">
      <c r="A809" s="11" t="s">
        <v>995</v>
      </c>
      <c r="B809" s="12">
        <v>757949</v>
      </c>
      <c r="C809" s="12">
        <v>104785</v>
      </c>
      <c r="D809" s="12" t="s">
        <v>3404</v>
      </c>
      <c r="E809" s="13">
        <v>44982</v>
      </c>
      <c r="F809" s="14">
        <f t="shared" si="12"/>
        <v>746435.40070921986</v>
      </c>
    </row>
    <row r="810" spans="1:6">
      <c r="A810" s="7" t="s">
        <v>996</v>
      </c>
      <c r="B810" s="8">
        <v>645227</v>
      </c>
      <c r="C810" s="8">
        <v>69435</v>
      </c>
      <c r="D810" s="8" t="s">
        <v>3404</v>
      </c>
      <c r="E810" s="9">
        <v>44816</v>
      </c>
      <c r="F810" s="10">
        <f t="shared" si="12"/>
        <v>746435.40070921986</v>
      </c>
    </row>
    <row r="811" spans="1:6">
      <c r="A811" s="11" t="s">
        <v>997</v>
      </c>
      <c r="B811" s="12">
        <v>576734</v>
      </c>
      <c r="C811" s="12">
        <v>76129</v>
      </c>
      <c r="D811" s="12" t="s">
        <v>3402</v>
      </c>
      <c r="E811" s="13">
        <v>45865</v>
      </c>
      <c r="F811" s="14">
        <f t="shared" si="12"/>
        <v>499723.03723404254</v>
      </c>
    </row>
    <row r="812" spans="1:6">
      <c r="A812" s="7" t="s">
        <v>998</v>
      </c>
      <c r="B812" s="8">
        <v>2057435</v>
      </c>
      <c r="C812" s="8">
        <v>247056</v>
      </c>
      <c r="D812" s="8" t="s">
        <v>3406</v>
      </c>
      <c r="E812" s="9">
        <v>44491</v>
      </c>
      <c r="F812" s="10">
        <f t="shared" si="12"/>
        <v>1044648.4727722772</v>
      </c>
    </row>
    <row r="813" spans="1:6">
      <c r="A813" s="11" t="s">
        <v>999</v>
      </c>
      <c r="B813" s="12">
        <v>905243</v>
      </c>
      <c r="C813" s="12">
        <v>74230</v>
      </c>
      <c r="D813" s="12" t="s">
        <v>3403</v>
      </c>
      <c r="E813" s="13">
        <v>44122</v>
      </c>
      <c r="F813" s="14">
        <f t="shared" si="12"/>
        <v>1044648.4727722772</v>
      </c>
    </row>
    <row r="814" spans="1:6">
      <c r="A814" s="7" t="s">
        <v>1000</v>
      </c>
      <c r="B814" s="8">
        <v>682482</v>
      </c>
      <c r="C814" s="8">
        <v>61666</v>
      </c>
      <c r="D814" s="8" t="s">
        <v>3404</v>
      </c>
      <c r="E814" s="9">
        <v>44230</v>
      </c>
      <c r="F814" s="10">
        <f t="shared" si="12"/>
        <v>746435.40070921986</v>
      </c>
    </row>
    <row r="815" spans="1:6">
      <c r="A815" s="11" t="s">
        <v>1001</v>
      </c>
      <c r="B815" s="12">
        <v>465216</v>
      </c>
      <c r="C815" s="12">
        <v>42888</v>
      </c>
      <c r="D815" s="12" t="s">
        <v>3402</v>
      </c>
      <c r="E815" s="13">
        <v>45137</v>
      </c>
      <c r="F815" s="14">
        <f t="shared" si="12"/>
        <v>499723.03723404254</v>
      </c>
    </row>
    <row r="816" spans="1:6">
      <c r="A816" s="7" t="s">
        <v>1002</v>
      </c>
      <c r="B816" s="8">
        <v>696187</v>
      </c>
      <c r="C816" s="8">
        <v>45694</v>
      </c>
      <c r="D816" s="8" t="s">
        <v>3404</v>
      </c>
      <c r="E816" s="9">
        <v>45562</v>
      </c>
      <c r="F816" s="10">
        <f t="shared" si="12"/>
        <v>746435.40070921986</v>
      </c>
    </row>
    <row r="817" spans="1:6">
      <c r="A817" s="11" t="s">
        <v>1003</v>
      </c>
      <c r="B817" s="12">
        <v>628069</v>
      </c>
      <c r="C817" s="12">
        <v>57106</v>
      </c>
      <c r="D817" s="12" t="s">
        <v>3404</v>
      </c>
      <c r="E817" s="13">
        <v>45888</v>
      </c>
      <c r="F817" s="14">
        <f t="shared" si="12"/>
        <v>746435.40070921986</v>
      </c>
    </row>
    <row r="818" spans="1:6">
      <c r="A818" s="7" t="s">
        <v>1004</v>
      </c>
      <c r="B818" s="8">
        <v>547691</v>
      </c>
      <c r="C818" s="8">
        <v>49182</v>
      </c>
      <c r="D818" s="8" t="s">
        <v>3402</v>
      </c>
      <c r="E818" s="9">
        <v>44383</v>
      </c>
      <c r="F818" s="10">
        <f t="shared" si="12"/>
        <v>499723.03723404254</v>
      </c>
    </row>
    <row r="819" spans="1:6">
      <c r="A819" s="11" t="s">
        <v>1005</v>
      </c>
      <c r="B819" s="12">
        <v>622944</v>
      </c>
      <c r="C819" s="12">
        <v>46536</v>
      </c>
      <c r="D819" s="12" t="s">
        <v>3404</v>
      </c>
      <c r="E819" s="13">
        <v>45844</v>
      </c>
      <c r="F819" s="14">
        <f t="shared" si="12"/>
        <v>746435.40070921986</v>
      </c>
    </row>
    <row r="820" spans="1:6">
      <c r="A820" s="7" t="s">
        <v>1006</v>
      </c>
      <c r="B820" s="8">
        <v>1399012</v>
      </c>
      <c r="C820" s="8">
        <v>72388</v>
      </c>
      <c r="D820" s="8" t="s">
        <v>3405</v>
      </c>
      <c r="E820" s="9">
        <v>44624</v>
      </c>
      <c r="F820" s="10">
        <f t="shared" si="12"/>
        <v>1044648.4727722772</v>
      </c>
    </row>
    <row r="821" spans="1:6">
      <c r="A821" s="11" t="s">
        <v>1007</v>
      </c>
      <c r="B821" s="12">
        <v>915711</v>
      </c>
      <c r="C821" s="12">
        <v>94121</v>
      </c>
      <c r="D821" s="12" t="s">
        <v>3403</v>
      </c>
      <c r="E821" s="13">
        <v>45036</v>
      </c>
      <c r="F821" s="14">
        <f t="shared" si="12"/>
        <v>1044648.4727722772</v>
      </c>
    </row>
    <row r="822" spans="1:6">
      <c r="A822" s="7" t="s">
        <v>1008</v>
      </c>
      <c r="B822" s="8">
        <v>845922</v>
      </c>
      <c r="C822" s="8">
        <v>115152</v>
      </c>
      <c r="D822" s="8" t="s">
        <v>3404</v>
      </c>
      <c r="E822" s="9">
        <v>45490</v>
      </c>
      <c r="F822" s="10">
        <f t="shared" si="12"/>
        <v>746435.40070921986</v>
      </c>
    </row>
    <row r="823" spans="1:6">
      <c r="A823" s="11" t="s">
        <v>1009</v>
      </c>
      <c r="B823" s="12">
        <v>597291</v>
      </c>
      <c r="C823" s="12">
        <v>85492</v>
      </c>
      <c r="D823" s="12" t="s">
        <v>3402</v>
      </c>
      <c r="E823" s="13">
        <v>45312</v>
      </c>
      <c r="F823" s="14">
        <f t="shared" si="12"/>
        <v>499723.03723404254</v>
      </c>
    </row>
    <row r="824" spans="1:6">
      <c r="A824" s="7" t="s">
        <v>1010</v>
      </c>
      <c r="B824" s="8">
        <v>996909</v>
      </c>
      <c r="C824" s="8">
        <v>123878</v>
      </c>
      <c r="D824" s="8" t="s">
        <v>3403</v>
      </c>
      <c r="E824" s="9">
        <v>44822</v>
      </c>
      <c r="F824" s="10">
        <f t="shared" si="12"/>
        <v>1044648.4727722772</v>
      </c>
    </row>
    <row r="825" spans="1:6">
      <c r="A825" s="11" t="s">
        <v>1011</v>
      </c>
      <c r="B825" s="12">
        <v>632828</v>
      </c>
      <c r="C825" s="12">
        <v>83073</v>
      </c>
      <c r="D825" s="12" t="s">
        <v>3404</v>
      </c>
      <c r="E825" s="13">
        <v>45600</v>
      </c>
      <c r="F825" s="14">
        <f t="shared" si="12"/>
        <v>746435.40070921986</v>
      </c>
    </row>
    <row r="826" spans="1:6">
      <c r="A826" s="7" t="s">
        <v>1012</v>
      </c>
      <c r="B826" s="8">
        <v>1845069</v>
      </c>
      <c r="C826" s="8">
        <v>259685</v>
      </c>
      <c r="D826" s="8" t="s">
        <v>3406</v>
      </c>
      <c r="E826" s="9">
        <v>44960</v>
      </c>
      <c r="F826" s="10">
        <f t="shared" si="12"/>
        <v>1044648.4727722772</v>
      </c>
    </row>
    <row r="827" spans="1:6">
      <c r="A827" s="11" t="s">
        <v>1013</v>
      </c>
      <c r="B827" s="12">
        <v>665115</v>
      </c>
      <c r="C827" s="12">
        <v>85763</v>
      </c>
      <c r="D827" s="12" t="s">
        <v>3404</v>
      </c>
      <c r="E827" s="13">
        <v>44446</v>
      </c>
      <c r="F827" s="14">
        <f t="shared" si="12"/>
        <v>746435.40070921986</v>
      </c>
    </row>
    <row r="828" spans="1:6">
      <c r="A828" s="7" t="s">
        <v>1014</v>
      </c>
      <c r="B828" s="8">
        <v>1245195</v>
      </c>
      <c r="C828" s="8">
        <v>130929</v>
      </c>
      <c r="D828" s="8" t="s">
        <v>3405</v>
      </c>
      <c r="E828" s="9">
        <v>44580</v>
      </c>
      <c r="F828" s="10">
        <f t="shared" si="12"/>
        <v>1044648.4727722772</v>
      </c>
    </row>
    <row r="829" spans="1:6">
      <c r="A829" s="11" t="s">
        <v>1015</v>
      </c>
      <c r="B829" s="12">
        <v>604300</v>
      </c>
      <c r="C829" s="12">
        <v>40117</v>
      </c>
      <c r="D829" s="12" t="s">
        <v>3404</v>
      </c>
      <c r="E829" s="13">
        <v>46017</v>
      </c>
      <c r="F829" s="14">
        <f t="shared" si="12"/>
        <v>746435.40070921986</v>
      </c>
    </row>
    <row r="830" spans="1:6">
      <c r="A830" s="7" t="s">
        <v>1016</v>
      </c>
      <c r="B830" s="8">
        <v>726135</v>
      </c>
      <c r="C830" s="8">
        <v>90686</v>
      </c>
      <c r="D830" s="8" t="s">
        <v>3404</v>
      </c>
      <c r="E830" s="9">
        <v>45568</v>
      </c>
      <c r="F830" s="10">
        <f t="shared" si="12"/>
        <v>746435.40070921986</v>
      </c>
    </row>
    <row r="831" spans="1:6">
      <c r="A831" s="11" t="s">
        <v>1017</v>
      </c>
      <c r="B831" s="12">
        <v>653228</v>
      </c>
      <c r="C831" s="12">
        <v>87501</v>
      </c>
      <c r="D831" s="12" t="s">
        <v>3404</v>
      </c>
      <c r="E831" s="13">
        <v>43890</v>
      </c>
      <c r="F831" s="14">
        <f t="shared" si="12"/>
        <v>746435.40070921986</v>
      </c>
    </row>
    <row r="832" spans="1:6">
      <c r="A832" s="7" t="s">
        <v>1018</v>
      </c>
      <c r="B832" s="8">
        <v>1101729</v>
      </c>
      <c r="C832" s="8">
        <v>69903</v>
      </c>
      <c r="D832" s="8" t="s">
        <v>3403</v>
      </c>
      <c r="E832" s="9">
        <v>45654</v>
      </c>
      <c r="F832" s="10">
        <f t="shared" si="12"/>
        <v>1044648.4727722772</v>
      </c>
    </row>
    <row r="833" spans="1:6">
      <c r="A833" s="11" t="s">
        <v>1019</v>
      </c>
      <c r="B833" s="12">
        <v>811720</v>
      </c>
      <c r="C833" s="12">
        <v>64135</v>
      </c>
      <c r="D833" s="12" t="s">
        <v>3404</v>
      </c>
      <c r="E833" s="13">
        <v>44494</v>
      </c>
      <c r="F833" s="14">
        <f t="shared" si="12"/>
        <v>746435.40070921986</v>
      </c>
    </row>
    <row r="834" spans="1:6">
      <c r="A834" s="7" t="s">
        <v>1020</v>
      </c>
      <c r="B834" s="8">
        <v>656709</v>
      </c>
      <c r="C834" s="8">
        <v>48323</v>
      </c>
      <c r="D834" s="8" t="s">
        <v>3404</v>
      </c>
      <c r="E834" s="9">
        <v>46059</v>
      </c>
      <c r="F834" s="10">
        <f t="shared" ref="F834:F897" si="13">IF(D834="L1",$L$3,IF(D834="L2",$L$4,$L$5))</f>
        <v>746435.40070921986</v>
      </c>
    </row>
    <row r="835" spans="1:6">
      <c r="A835" s="11" t="s">
        <v>1021</v>
      </c>
      <c r="B835" s="12">
        <v>1118606</v>
      </c>
      <c r="C835" s="12">
        <v>65090</v>
      </c>
      <c r="D835" s="12" t="s">
        <v>3403</v>
      </c>
      <c r="E835" s="13">
        <v>43455</v>
      </c>
      <c r="F835" s="14">
        <f t="shared" si="13"/>
        <v>1044648.4727722772</v>
      </c>
    </row>
    <row r="836" spans="1:6">
      <c r="A836" s="7" t="s">
        <v>1022</v>
      </c>
      <c r="B836" s="8">
        <v>554366</v>
      </c>
      <c r="C836" s="8">
        <v>50992</v>
      </c>
      <c r="D836" s="8" t="s">
        <v>3402</v>
      </c>
      <c r="E836" s="9">
        <v>44194</v>
      </c>
      <c r="F836" s="10">
        <f t="shared" si="13"/>
        <v>499723.03723404254</v>
      </c>
    </row>
    <row r="837" spans="1:6">
      <c r="A837" s="11" t="s">
        <v>1023</v>
      </c>
      <c r="B837" s="12">
        <v>1390506</v>
      </c>
      <c r="C837" s="12">
        <v>108416</v>
      </c>
      <c r="D837" s="12" t="s">
        <v>3405</v>
      </c>
      <c r="E837" s="13">
        <v>44173</v>
      </c>
      <c r="F837" s="14">
        <f t="shared" si="13"/>
        <v>1044648.4727722772</v>
      </c>
    </row>
    <row r="838" spans="1:6">
      <c r="A838" s="7" t="s">
        <v>1024</v>
      </c>
      <c r="B838" s="8">
        <v>750679</v>
      </c>
      <c r="C838" s="8">
        <v>89733</v>
      </c>
      <c r="D838" s="8" t="s">
        <v>3404</v>
      </c>
      <c r="E838" s="9">
        <v>43848</v>
      </c>
      <c r="F838" s="10">
        <f t="shared" si="13"/>
        <v>746435.40070921986</v>
      </c>
    </row>
    <row r="839" spans="1:6">
      <c r="A839" s="11" t="s">
        <v>1025</v>
      </c>
      <c r="B839" s="12">
        <v>675137</v>
      </c>
      <c r="C839" s="12">
        <v>98636</v>
      </c>
      <c r="D839" s="12" t="s">
        <v>3404</v>
      </c>
      <c r="E839" s="13">
        <v>44241</v>
      </c>
      <c r="F839" s="14">
        <f t="shared" si="13"/>
        <v>746435.40070921986</v>
      </c>
    </row>
    <row r="840" spans="1:6">
      <c r="A840" s="7" t="s">
        <v>1026</v>
      </c>
      <c r="B840" s="8">
        <v>1249147</v>
      </c>
      <c r="C840" s="8">
        <v>159071</v>
      </c>
      <c r="D840" s="8" t="s">
        <v>3405</v>
      </c>
      <c r="E840" s="9">
        <v>45795</v>
      </c>
      <c r="F840" s="10">
        <f t="shared" si="13"/>
        <v>1044648.4727722772</v>
      </c>
    </row>
    <row r="841" spans="1:6">
      <c r="A841" s="11" t="s">
        <v>1027</v>
      </c>
      <c r="B841" s="12">
        <v>910946</v>
      </c>
      <c r="C841" s="12">
        <v>45613</v>
      </c>
      <c r="D841" s="12" t="s">
        <v>3403</v>
      </c>
      <c r="E841" s="13">
        <v>44514</v>
      </c>
      <c r="F841" s="14">
        <f t="shared" si="13"/>
        <v>1044648.4727722772</v>
      </c>
    </row>
    <row r="842" spans="1:6">
      <c r="A842" s="7" t="s">
        <v>1028</v>
      </c>
      <c r="B842" s="8">
        <v>741368</v>
      </c>
      <c r="C842" s="8">
        <v>101731</v>
      </c>
      <c r="D842" s="8" t="s">
        <v>3404</v>
      </c>
      <c r="E842" s="9">
        <v>44248</v>
      </c>
      <c r="F842" s="10">
        <f t="shared" si="13"/>
        <v>746435.40070921986</v>
      </c>
    </row>
    <row r="843" spans="1:6">
      <c r="A843" s="11" t="s">
        <v>1029</v>
      </c>
      <c r="B843" s="12">
        <v>684309</v>
      </c>
      <c r="C843" s="12">
        <v>45725</v>
      </c>
      <c r="D843" s="12" t="s">
        <v>3404</v>
      </c>
      <c r="E843" s="13">
        <v>45686</v>
      </c>
      <c r="F843" s="14">
        <f t="shared" si="13"/>
        <v>746435.40070921986</v>
      </c>
    </row>
    <row r="844" spans="1:6">
      <c r="A844" s="7" t="s">
        <v>1030</v>
      </c>
      <c r="B844" s="8">
        <v>1414953</v>
      </c>
      <c r="C844" s="8">
        <v>172336</v>
      </c>
      <c r="D844" s="8" t="s">
        <v>3405</v>
      </c>
      <c r="E844" s="9">
        <v>45487</v>
      </c>
      <c r="F844" s="10">
        <f t="shared" si="13"/>
        <v>1044648.4727722772</v>
      </c>
    </row>
    <row r="845" spans="1:6">
      <c r="A845" s="11" t="s">
        <v>1031</v>
      </c>
      <c r="B845" s="12">
        <v>1557985</v>
      </c>
      <c r="C845" s="12">
        <v>213363</v>
      </c>
      <c r="D845" s="12" t="s">
        <v>3405</v>
      </c>
      <c r="E845" s="13">
        <v>44931</v>
      </c>
      <c r="F845" s="14">
        <f t="shared" si="13"/>
        <v>1044648.4727722772</v>
      </c>
    </row>
    <row r="846" spans="1:6">
      <c r="A846" s="7" t="s">
        <v>1032</v>
      </c>
      <c r="B846" s="8">
        <v>713350</v>
      </c>
      <c r="C846" s="8">
        <v>103384</v>
      </c>
      <c r="D846" s="8" t="s">
        <v>3404</v>
      </c>
      <c r="E846" s="9">
        <v>45690</v>
      </c>
      <c r="F846" s="10">
        <f t="shared" si="13"/>
        <v>746435.40070921986</v>
      </c>
    </row>
    <row r="847" spans="1:6">
      <c r="A847" s="11" t="s">
        <v>1033</v>
      </c>
      <c r="B847" s="12">
        <v>433157</v>
      </c>
      <c r="C847" s="12">
        <v>62591</v>
      </c>
      <c r="D847" s="12" t="s">
        <v>3402</v>
      </c>
      <c r="E847" s="13">
        <v>45114</v>
      </c>
      <c r="F847" s="14">
        <f t="shared" si="13"/>
        <v>499723.03723404254</v>
      </c>
    </row>
    <row r="848" spans="1:6">
      <c r="A848" s="7" t="s">
        <v>1034</v>
      </c>
      <c r="B848" s="8">
        <v>1211756</v>
      </c>
      <c r="C848" s="8">
        <v>164355</v>
      </c>
      <c r="D848" s="8" t="s">
        <v>3405</v>
      </c>
      <c r="E848" s="9">
        <v>45787</v>
      </c>
      <c r="F848" s="10">
        <f t="shared" si="13"/>
        <v>1044648.4727722772</v>
      </c>
    </row>
    <row r="849" spans="1:6">
      <c r="A849" s="11" t="s">
        <v>1035</v>
      </c>
      <c r="B849" s="12">
        <v>752036</v>
      </c>
      <c r="C849" s="12">
        <v>63988</v>
      </c>
      <c r="D849" s="12" t="s">
        <v>3404</v>
      </c>
      <c r="E849" s="13">
        <v>45515</v>
      </c>
      <c r="F849" s="14">
        <f t="shared" si="13"/>
        <v>746435.40070921986</v>
      </c>
    </row>
    <row r="850" spans="1:6">
      <c r="A850" s="7" t="s">
        <v>1036</v>
      </c>
      <c r="B850" s="8">
        <v>702885</v>
      </c>
      <c r="C850" s="8">
        <v>51285</v>
      </c>
      <c r="D850" s="8" t="s">
        <v>3404</v>
      </c>
      <c r="E850" s="9">
        <v>44605</v>
      </c>
      <c r="F850" s="10">
        <f t="shared" si="13"/>
        <v>746435.40070921986</v>
      </c>
    </row>
    <row r="851" spans="1:6">
      <c r="A851" s="11" t="s">
        <v>1037</v>
      </c>
      <c r="B851" s="12">
        <v>403813</v>
      </c>
      <c r="C851" s="12">
        <v>43898</v>
      </c>
      <c r="D851" s="12" t="s">
        <v>3402</v>
      </c>
      <c r="E851" s="13">
        <v>43659</v>
      </c>
      <c r="F851" s="14">
        <f t="shared" si="13"/>
        <v>499723.03723404254</v>
      </c>
    </row>
    <row r="852" spans="1:6">
      <c r="A852" s="7" t="s">
        <v>1038</v>
      </c>
      <c r="B852" s="8">
        <v>1012962</v>
      </c>
      <c r="C852" s="8">
        <v>91537</v>
      </c>
      <c r="D852" s="8" t="s">
        <v>3403</v>
      </c>
      <c r="E852" s="9">
        <v>43884</v>
      </c>
      <c r="F852" s="10">
        <f t="shared" si="13"/>
        <v>1044648.4727722772</v>
      </c>
    </row>
    <row r="853" spans="1:6">
      <c r="A853" s="11" t="s">
        <v>1039</v>
      </c>
      <c r="B853" s="12">
        <v>1087284</v>
      </c>
      <c r="C853" s="12">
        <v>69503</v>
      </c>
      <c r="D853" s="12" t="s">
        <v>3403</v>
      </c>
      <c r="E853" s="13">
        <v>46082</v>
      </c>
      <c r="F853" s="14">
        <f t="shared" si="13"/>
        <v>1044648.4727722772</v>
      </c>
    </row>
    <row r="854" spans="1:6">
      <c r="A854" s="7" t="s">
        <v>1040</v>
      </c>
      <c r="B854" s="8">
        <v>1196687</v>
      </c>
      <c r="C854" s="8">
        <v>177019</v>
      </c>
      <c r="D854" s="8" t="s">
        <v>3403</v>
      </c>
      <c r="E854" s="9">
        <v>44066</v>
      </c>
      <c r="F854" s="10">
        <f t="shared" si="13"/>
        <v>1044648.4727722772</v>
      </c>
    </row>
    <row r="855" spans="1:6">
      <c r="A855" s="11" t="s">
        <v>1041</v>
      </c>
      <c r="B855" s="12">
        <v>641649</v>
      </c>
      <c r="C855" s="12">
        <v>80382</v>
      </c>
      <c r="D855" s="12" t="s">
        <v>3404</v>
      </c>
      <c r="E855" s="13">
        <v>44005</v>
      </c>
      <c r="F855" s="14">
        <f t="shared" si="13"/>
        <v>746435.40070921986</v>
      </c>
    </row>
    <row r="856" spans="1:6">
      <c r="A856" s="7" t="s">
        <v>1042</v>
      </c>
      <c r="B856" s="8">
        <v>535193</v>
      </c>
      <c r="C856" s="8">
        <v>34338</v>
      </c>
      <c r="D856" s="8" t="s">
        <v>3402</v>
      </c>
      <c r="E856" s="9">
        <v>44124</v>
      </c>
      <c r="F856" s="10">
        <f t="shared" si="13"/>
        <v>499723.03723404254</v>
      </c>
    </row>
    <row r="857" spans="1:6">
      <c r="A857" s="11" t="s">
        <v>1043</v>
      </c>
      <c r="B857" s="12">
        <v>461713</v>
      </c>
      <c r="C857" s="12">
        <v>58275</v>
      </c>
      <c r="D857" s="12" t="s">
        <v>3402</v>
      </c>
      <c r="E857" s="13">
        <v>44941</v>
      </c>
      <c r="F857" s="14">
        <f t="shared" si="13"/>
        <v>499723.03723404254</v>
      </c>
    </row>
    <row r="858" spans="1:6">
      <c r="A858" s="7" t="s">
        <v>1044</v>
      </c>
      <c r="B858" s="8">
        <v>1000944</v>
      </c>
      <c r="C858" s="8">
        <v>83976</v>
      </c>
      <c r="D858" s="8" t="s">
        <v>3403</v>
      </c>
      <c r="E858" s="9">
        <v>44803</v>
      </c>
      <c r="F858" s="10">
        <f t="shared" si="13"/>
        <v>1044648.4727722772</v>
      </c>
    </row>
    <row r="859" spans="1:6">
      <c r="A859" s="11" t="s">
        <v>1045</v>
      </c>
      <c r="B859" s="12">
        <v>419971</v>
      </c>
      <c r="C859" s="12">
        <v>24911</v>
      </c>
      <c r="D859" s="12" t="s">
        <v>3402</v>
      </c>
      <c r="E859" s="13">
        <v>44352</v>
      </c>
      <c r="F859" s="14">
        <f t="shared" si="13"/>
        <v>499723.03723404254</v>
      </c>
    </row>
    <row r="860" spans="1:6">
      <c r="A860" s="7" t="s">
        <v>1046</v>
      </c>
      <c r="B860" s="8">
        <v>577607</v>
      </c>
      <c r="C860" s="8">
        <v>74964</v>
      </c>
      <c r="D860" s="8" t="s">
        <v>3402</v>
      </c>
      <c r="E860" s="9">
        <v>44137</v>
      </c>
      <c r="F860" s="10">
        <f t="shared" si="13"/>
        <v>499723.03723404254</v>
      </c>
    </row>
    <row r="861" spans="1:6">
      <c r="A861" s="11" t="s">
        <v>1047</v>
      </c>
      <c r="B861" s="12">
        <v>904899</v>
      </c>
      <c r="C861" s="12">
        <v>90095</v>
      </c>
      <c r="D861" s="12" t="s">
        <v>3403</v>
      </c>
      <c r="E861" s="13">
        <v>43644</v>
      </c>
      <c r="F861" s="14">
        <f t="shared" si="13"/>
        <v>1044648.4727722772</v>
      </c>
    </row>
    <row r="862" spans="1:6">
      <c r="A862" s="7" t="s">
        <v>1048</v>
      </c>
      <c r="B862" s="8">
        <v>858761</v>
      </c>
      <c r="C862" s="8">
        <v>60277</v>
      </c>
      <c r="D862" s="8" t="s">
        <v>3404</v>
      </c>
      <c r="E862" s="9">
        <v>43915</v>
      </c>
      <c r="F862" s="10">
        <f t="shared" si="13"/>
        <v>746435.40070921986</v>
      </c>
    </row>
    <row r="863" spans="1:6">
      <c r="A863" s="11" t="s">
        <v>1049</v>
      </c>
      <c r="B863" s="12">
        <v>463381</v>
      </c>
      <c r="C863" s="12">
        <v>45671</v>
      </c>
      <c r="D863" s="12" t="s">
        <v>3402</v>
      </c>
      <c r="E863" s="13">
        <v>43762</v>
      </c>
      <c r="F863" s="14">
        <f t="shared" si="13"/>
        <v>499723.03723404254</v>
      </c>
    </row>
    <row r="864" spans="1:6">
      <c r="A864" s="7" t="s">
        <v>1050</v>
      </c>
      <c r="B864" s="8">
        <v>844076</v>
      </c>
      <c r="C864" s="8">
        <v>123624</v>
      </c>
      <c r="D864" s="8" t="s">
        <v>3404</v>
      </c>
      <c r="E864" s="9">
        <v>45147</v>
      </c>
      <c r="F864" s="10">
        <f t="shared" si="13"/>
        <v>746435.40070921986</v>
      </c>
    </row>
    <row r="865" spans="1:6">
      <c r="A865" s="11" t="s">
        <v>1051</v>
      </c>
      <c r="B865" s="12">
        <v>638963</v>
      </c>
      <c r="C865" s="12">
        <v>67582</v>
      </c>
      <c r="D865" s="12" t="s">
        <v>3404</v>
      </c>
      <c r="E865" s="13">
        <v>45075</v>
      </c>
      <c r="F865" s="14">
        <f t="shared" si="13"/>
        <v>746435.40070921986</v>
      </c>
    </row>
    <row r="866" spans="1:6">
      <c r="A866" s="7" t="s">
        <v>1052</v>
      </c>
      <c r="B866" s="8">
        <v>518744</v>
      </c>
      <c r="C866" s="8">
        <v>58272</v>
      </c>
      <c r="D866" s="8" t="s">
        <v>3402</v>
      </c>
      <c r="E866" s="9">
        <v>44901</v>
      </c>
      <c r="F866" s="10">
        <f t="shared" si="13"/>
        <v>499723.03723404254</v>
      </c>
    </row>
    <row r="867" spans="1:6">
      <c r="A867" s="11" t="s">
        <v>1053</v>
      </c>
      <c r="B867" s="12">
        <v>544378</v>
      </c>
      <c r="C867" s="12">
        <v>73097</v>
      </c>
      <c r="D867" s="12" t="s">
        <v>3402</v>
      </c>
      <c r="E867" s="13">
        <v>45959</v>
      </c>
      <c r="F867" s="14">
        <f t="shared" si="13"/>
        <v>499723.03723404254</v>
      </c>
    </row>
    <row r="868" spans="1:6">
      <c r="A868" s="7" t="s">
        <v>1054</v>
      </c>
      <c r="B868" s="8">
        <v>1581430</v>
      </c>
      <c r="C868" s="8">
        <v>79672</v>
      </c>
      <c r="D868" s="8" t="s">
        <v>3405</v>
      </c>
      <c r="E868" s="9">
        <v>43452</v>
      </c>
      <c r="F868" s="10">
        <f t="shared" si="13"/>
        <v>1044648.4727722772</v>
      </c>
    </row>
    <row r="869" spans="1:6">
      <c r="A869" s="11" t="s">
        <v>1055</v>
      </c>
      <c r="B869" s="12">
        <v>593841</v>
      </c>
      <c r="C869" s="12">
        <v>53637</v>
      </c>
      <c r="D869" s="12" t="s">
        <v>3402</v>
      </c>
      <c r="E869" s="13">
        <v>45435</v>
      </c>
      <c r="F869" s="14">
        <f t="shared" si="13"/>
        <v>499723.03723404254</v>
      </c>
    </row>
    <row r="870" spans="1:6">
      <c r="A870" s="7" t="s">
        <v>1056</v>
      </c>
      <c r="B870" s="8">
        <v>676040</v>
      </c>
      <c r="C870" s="8">
        <v>74283</v>
      </c>
      <c r="D870" s="8" t="s">
        <v>3404</v>
      </c>
      <c r="E870" s="9">
        <v>45775</v>
      </c>
      <c r="F870" s="10">
        <f t="shared" si="13"/>
        <v>746435.40070921986</v>
      </c>
    </row>
    <row r="871" spans="1:6">
      <c r="A871" s="11" t="s">
        <v>1057</v>
      </c>
      <c r="B871" s="12">
        <v>769443</v>
      </c>
      <c r="C871" s="12">
        <v>113332</v>
      </c>
      <c r="D871" s="12" t="s">
        <v>3404</v>
      </c>
      <c r="E871" s="13">
        <v>46169</v>
      </c>
      <c r="F871" s="14">
        <f t="shared" si="13"/>
        <v>746435.40070921986</v>
      </c>
    </row>
    <row r="872" spans="1:6">
      <c r="A872" s="7" t="s">
        <v>1058</v>
      </c>
      <c r="B872" s="8">
        <v>457405</v>
      </c>
      <c r="C872" s="8">
        <v>34621</v>
      </c>
      <c r="D872" s="8" t="s">
        <v>3402</v>
      </c>
      <c r="E872" s="9">
        <v>44455</v>
      </c>
      <c r="F872" s="10">
        <f t="shared" si="13"/>
        <v>499723.03723404254</v>
      </c>
    </row>
    <row r="873" spans="1:6">
      <c r="A873" s="11" t="s">
        <v>1059</v>
      </c>
      <c r="B873" s="12">
        <v>1465060</v>
      </c>
      <c r="C873" s="12">
        <v>199780</v>
      </c>
      <c r="D873" s="12" t="s">
        <v>3405</v>
      </c>
      <c r="E873" s="13">
        <v>43980</v>
      </c>
      <c r="F873" s="14">
        <f t="shared" si="13"/>
        <v>1044648.4727722772</v>
      </c>
    </row>
    <row r="874" spans="1:6">
      <c r="A874" s="7" t="s">
        <v>1060</v>
      </c>
      <c r="B874" s="8">
        <v>821282</v>
      </c>
      <c r="C874" s="8">
        <v>69761</v>
      </c>
      <c r="D874" s="8" t="s">
        <v>3404</v>
      </c>
      <c r="E874" s="9">
        <v>43702</v>
      </c>
      <c r="F874" s="10">
        <f t="shared" si="13"/>
        <v>746435.40070921986</v>
      </c>
    </row>
    <row r="875" spans="1:6">
      <c r="A875" s="11" t="s">
        <v>1061</v>
      </c>
      <c r="B875" s="12">
        <v>794437</v>
      </c>
      <c r="C875" s="12">
        <v>87580</v>
      </c>
      <c r="D875" s="12" t="s">
        <v>3404</v>
      </c>
      <c r="E875" s="13">
        <v>44144</v>
      </c>
      <c r="F875" s="14">
        <f t="shared" si="13"/>
        <v>746435.40070921986</v>
      </c>
    </row>
    <row r="876" spans="1:6">
      <c r="A876" s="7" t="s">
        <v>1062</v>
      </c>
      <c r="B876" s="8">
        <v>568081</v>
      </c>
      <c r="C876" s="8">
        <v>69866</v>
      </c>
      <c r="D876" s="8" t="s">
        <v>3402</v>
      </c>
      <c r="E876" s="9">
        <v>45015</v>
      </c>
      <c r="F876" s="10">
        <f t="shared" si="13"/>
        <v>499723.03723404254</v>
      </c>
    </row>
    <row r="877" spans="1:6">
      <c r="A877" s="11" t="s">
        <v>1063</v>
      </c>
      <c r="B877" s="12">
        <v>728459</v>
      </c>
      <c r="C877" s="12">
        <v>75969</v>
      </c>
      <c r="D877" s="12" t="s">
        <v>3404</v>
      </c>
      <c r="E877" s="13">
        <v>45799</v>
      </c>
      <c r="F877" s="14">
        <f t="shared" si="13"/>
        <v>746435.40070921986</v>
      </c>
    </row>
    <row r="878" spans="1:6">
      <c r="A878" s="7" t="s">
        <v>1064</v>
      </c>
      <c r="B878" s="8">
        <v>1233206</v>
      </c>
      <c r="C878" s="8">
        <v>128693</v>
      </c>
      <c r="D878" s="8" t="s">
        <v>3405</v>
      </c>
      <c r="E878" s="9">
        <v>44514</v>
      </c>
      <c r="F878" s="10">
        <f t="shared" si="13"/>
        <v>1044648.4727722772</v>
      </c>
    </row>
    <row r="879" spans="1:6">
      <c r="A879" s="11" t="s">
        <v>1065</v>
      </c>
      <c r="B879" s="12">
        <v>519002</v>
      </c>
      <c r="C879" s="12">
        <v>42459</v>
      </c>
      <c r="D879" s="12" t="s">
        <v>3402</v>
      </c>
      <c r="E879" s="13">
        <v>45484</v>
      </c>
      <c r="F879" s="14">
        <f t="shared" si="13"/>
        <v>499723.03723404254</v>
      </c>
    </row>
    <row r="880" spans="1:6">
      <c r="A880" s="7" t="s">
        <v>1066</v>
      </c>
      <c r="B880" s="8">
        <v>817830</v>
      </c>
      <c r="C880" s="8">
        <v>61107</v>
      </c>
      <c r="D880" s="8" t="s">
        <v>3404</v>
      </c>
      <c r="E880" s="9">
        <v>44907</v>
      </c>
      <c r="F880" s="10">
        <f t="shared" si="13"/>
        <v>746435.40070921986</v>
      </c>
    </row>
    <row r="881" spans="1:6">
      <c r="A881" s="11" t="s">
        <v>1067</v>
      </c>
      <c r="B881" s="12">
        <v>928643</v>
      </c>
      <c r="C881" s="12">
        <v>63530</v>
      </c>
      <c r="D881" s="12" t="s">
        <v>3403</v>
      </c>
      <c r="E881" s="13">
        <v>43694</v>
      </c>
      <c r="F881" s="14">
        <f t="shared" si="13"/>
        <v>1044648.4727722772</v>
      </c>
    </row>
    <row r="882" spans="1:6">
      <c r="A882" s="7" t="s">
        <v>1068</v>
      </c>
      <c r="B882" s="8">
        <v>966894</v>
      </c>
      <c r="C882" s="8">
        <v>54386</v>
      </c>
      <c r="D882" s="8" t="s">
        <v>3403</v>
      </c>
      <c r="E882" s="9">
        <v>44362</v>
      </c>
      <c r="F882" s="10">
        <f t="shared" si="13"/>
        <v>1044648.4727722772</v>
      </c>
    </row>
    <row r="883" spans="1:6">
      <c r="A883" s="11" t="s">
        <v>1069</v>
      </c>
      <c r="B883" s="12">
        <v>1312021</v>
      </c>
      <c r="C883" s="12">
        <v>113743</v>
      </c>
      <c r="D883" s="12" t="s">
        <v>3405</v>
      </c>
      <c r="E883" s="13">
        <v>45196</v>
      </c>
      <c r="F883" s="14">
        <f t="shared" si="13"/>
        <v>1044648.4727722772</v>
      </c>
    </row>
    <row r="884" spans="1:6">
      <c r="A884" s="7" t="s">
        <v>1070</v>
      </c>
      <c r="B884" s="8">
        <v>460599</v>
      </c>
      <c r="C884" s="8">
        <v>52478</v>
      </c>
      <c r="D884" s="8" t="s">
        <v>3402</v>
      </c>
      <c r="E884" s="9">
        <v>43634</v>
      </c>
      <c r="F884" s="10">
        <f t="shared" si="13"/>
        <v>499723.03723404254</v>
      </c>
    </row>
    <row r="885" spans="1:6">
      <c r="A885" s="11" t="s">
        <v>1071</v>
      </c>
      <c r="B885" s="12">
        <v>674164</v>
      </c>
      <c r="C885" s="12">
        <v>47216</v>
      </c>
      <c r="D885" s="12" t="s">
        <v>3404</v>
      </c>
      <c r="E885" s="13">
        <v>44169</v>
      </c>
      <c r="F885" s="14">
        <f t="shared" si="13"/>
        <v>746435.40070921986</v>
      </c>
    </row>
    <row r="886" spans="1:6">
      <c r="A886" s="7" t="s">
        <v>1072</v>
      </c>
      <c r="B886" s="8">
        <v>1254932</v>
      </c>
      <c r="C886" s="8">
        <v>81762</v>
      </c>
      <c r="D886" s="8" t="s">
        <v>3405</v>
      </c>
      <c r="E886" s="9">
        <v>45440</v>
      </c>
      <c r="F886" s="10">
        <f t="shared" si="13"/>
        <v>1044648.4727722772</v>
      </c>
    </row>
    <row r="887" spans="1:6">
      <c r="A887" s="11" t="s">
        <v>1073</v>
      </c>
      <c r="B887" s="12">
        <v>854445</v>
      </c>
      <c r="C887" s="12">
        <v>124649</v>
      </c>
      <c r="D887" s="12" t="s">
        <v>3404</v>
      </c>
      <c r="E887" s="13">
        <v>43384</v>
      </c>
      <c r="F887" s="14">
        <f t="shared" si="13"/>
        <v>746435.40070921986</v>
      </c>
    </row>
    <row r="888" spans="1:6">
      <c r="A888" s="7" t="s">
        <v>1074</v>
      </c>
      <c r="B888" s="8">
        <v>460920</v>
      </c>
      <c r="C888" s="8">
        <v>39767</v>
      </c>
      <c r="D888" s="8" t="s">
        <v>3402</v>
      </c>
      <c r="E888" s="9">
        <v>43335</v>
      </c>
      <c r="F888" s="10">
        <f t="shared" si="13"/>
        <v>499723.03723404254</v>
      </c>
    </row>
    <row r="889" spans="1:6">
      <c r="A889" s="11" t="s">
        <v>1075</v>
      </c>
      <c r="B889" s="12">
        <v>569474</v>
      </c>
      <c r="C889" s="12">
        <v>50533</v>
      </c>
      <c r="D889" s="12" t="s">
        <v>3402</v>
      </c>
      <c r="E889" s="13">
        <v>44215</v>
      </c>
      <c r="F889" s="14">
        <f t="shared" si="13"/>
        <v>499723.03723404254</v>
      </c>
    </row>
    <row r="890" spans="1:6">
      <c r="A890" s="7" t="s">
        <v>1076</v>
      </c>
      <c r="B890" s="8">
        <v>1067441</v>
      </c>
      <c r="C890" s="8">
        <v>92457</v>
      </c>
      <c r="D890" s="8" t="s">
        <v>3403</v>
      </c>
      <c r="E890" s="9">
        <v>44757</v>
      </c>
      <c r="F890" s="10">
        <f t="shared" si="13"/>
        <v>1044648.4727722772</v>
      </c>
    </row>
    <row r="891" spans="1:6">
      <c r="A891" s="11" t="s">
        <v>1077</v>
      </c>
      <c r="B891" s="12">
        <v>1273285</v>
      </c>
      <c r="C891" s="12">
        <v>141467</v>
      </c>
      <c r="D891" s="12" t="s">
        <v>3405</v>
      </c>
      <c r="E891" s="13">
        <v>45800</v>
      </c>
      <c r="F891" s="14">
        <f t="shared" si="13"/>
        <v>1044648.4727722772</v>
      </c>
    </row>
    <row r="892" spans="1:6">
      <c r="A892" s="7" t="s">
        <v>1078</v>
      </c>
      <c r="B892" s="8">
        <v>1560389</v>
      </c>
      <c r="C892" s="8">
        <v>163172</v>
      </c>
      <c r="D892" s="8" t="s">
        <v>3405</v>
      </c>
      <c r="E892" s="9">
        <v>45383</v>
      </c>
      <c r="F892" s="10">
        <f t="shared" si="13"/>
        <v>1044648.4727722772</v>
      </c>
    </row>
    <row r="893" spans="1:6">
      <c r="A893" s="11" t="s">
        <v>1079</v>
      </c>
      <c r="B893" s="12">
        <v>954338</v>
      </c>
      <c r="C893" s="12">
        <v>106046</v>
      </c>
      <c r="D893" s="12" t="s">
        <v>3403</v>
      </c>
      <c r="E893" s="13">
        <v>45188</v>
      </c>
      <c r="F893" s="14">
        <f t="shared" si="13"/>
        <v>1044648.4727722772</v>
      </c>
    </row>
    <row r="894" spans="1:6">
      <c r="A894" s="7" t="s">
        <v>1080</v>
      </c>
      <c r="B894" s="8">
        <v>1298313</v>
      </c>
      <c r="C894" s="8">
        <v>168394</v>
      </c>
      <c r="D894" s="8" t="s">
        <v>3405</v>
      </c>
      <c r="E894" s="9">
        <v>44457</v>
      </c>
      <c r="F894" s="10">
        <f t="shared" si="13"/>
        <v>1044648.4727722772</v>
      </c>
    </row>
    <row r="895" spans="1:6">
      <c r="A895" s="11" t="s">
        <v>1081</v>
      </c>
      <c r="B895" s="12">
        <v>734170</v>
      </c>
      <c r="C895" s="12">
        <v>107784</v>
      </c>
      <c r="D895" s="12" t="s">
        <v>3404</v>
      </c>
      <c r="E895" s="13">
        <v>45609</v>
      </c>
      <c r="F895" s="14">
        <f t="shared" si="13"/>
        <v>746435.40070921986</v>
      </c>
    </row>
    <row r="896" spans="1:6">
      <c r="A896" s="7" t="s">
        <v>1082</v>
      </c>
      <c r="B896" s="8">
        <v>521742</v>
      </c>
      <c r="C896" s="8">
        <v>40789</v>
      </c>
      <c r="D896" s="8" t="s">
        <v>3402</v>
      </c>
      <c r="E896" s="9">
        <v>45887</v>
      </c>
      <c r="F896" s="10">
        <f t="shared" si="13"/>
        <v>499723.03723404254</v>
      </c>
    </row>
    <row r="897" spans="1:6">
      <c r="A897" s="11" t="s">
        <v>1083</v>
      </c>
      <c r="B897" s="12">
        <v>1076415</v>
      </c>
      <c r="C897" s="12">
        <v>65547</v>
      </c>
      <c r="D897" s="12" t="s">
        <v>3403</v>
      </c>
      <c r="E897" s="13">
        <v>43396</v>
      </c>
      <c r="F897" s="14">
        <f t="shared" si="13"/>
        <v>1044648.4727722772</v>
      </c>
    </row>
    <row r="898" spans="1:6">
      <c r="A898" s="7" t="s">
        <v>1084</v>
      </c>
      <c r="B898" s="8">
        <v>849174</v>
      </c>
      <c r="C898" s="8">
        <v>108432</v>
      </c>
      <c r="D898" s="8" t="s">
        <v>3404</v>
      </c>
      <c r="E898" s="9">
        <v>45829</v>
      </c>
      <c r="F898" s="10">
        <f t="shared" ref="F898:F961" si="14">IF(D898="L1",$L$3,IF(D898="L2",$L$4,$L$5))</f>
        <v>746435.40070921986</v>
      </c>
    </row>
    <row r="899" spans="1:6">
      <c r="A899" s="11" t="s">
        <v>1085</v>
      </c>
      <c r="B899" s="12">
        <v>480564</v>
      </c>
      <c r="C899" s="12">
        <v>68316</v>
      </c>
      <c r="D899" s="12" t="s">
        <v>3402</v>
      </c>
      <c r="E899" s="13">
        <v>46013</v>
      </c>
      <c r="F899" s="14">
        <f t="shared" si="14"/>
        <v>499723.03723404254</v>
      </c>
    </row>
    <row r="900" spans="1:6">
      <c r="A900" s="7" t="s">
        <v>1086</v>
      </c>
      <c r="B900" s="8">
        <v>1219395</v>
      </c>
      <c r="C900" s="8">
        <v>104148</v>
      </c>
      <c r="D900" s="8" t="s">
        <v>3405</v>
      </c>
      <c r="E900" s="9">
        <v>43898</v>
      </c>
      <c r="F900" s="10">
        <f t="shared" si="14"/>
        <v>1044648.4727722772</v>
      </c>
    </row>
    <row r="901" spans="1:6">
      <c r="A901" s="11" t="s">
        <v>1087</v>
      </c>
      <c r="B901" s="12">
        <v>1081228</v>
      </c>
      <c r="C901" s="12">
        <v>139588</v>
      </c>
      <c r="D901" s="12" t="s">
        <v>3403</v>
      </c>
      <c r="E901" s="13">
        <v>44185</v>
      </c>
      <c r="F901" s="14">
        <f t="shared" si="14"/>
        <v>1044648.4727722772</v>
      </c>
    </row>
    <row r="902" spans="1:6">
      <c r="A902" s="7" t="s">
        <v>1088</v>
      </c>
      <c r="B902" s="8">
        <v>641975</v>
      </c>
      <c r="C902" s="8">
        <v>75093</v>
      </c>
      <c r="D902" s="8" t="s">
        <v>3404</v>
      </c>
      <c r="E902" s="9">
        <v>44268</v>
      </c>
      <c r="F902" s="10">
        <f t="shared" si="14"/>
        <v>746435.40070921986</v>
      </c>
    </row>
    <row r="903" spans="1:6">
      <c r="A903" s="11" t="s">
        <v>1089</v>
      </c>
      <c r="B903" s="12">
        <v>940698</v>
      </c>
      <c r="C903" s="12">
        <v>81449</v>
      </c>
      <c r="D903" s="12" t="s">
        <v>3403</v>
      </c>
      <c r="E903" s="13">
        <v>45461</v>
      </c>
      <c r="F903" s="14">
        <f t="shared" si="14"/>
        <v>1044648.4727722772</v>
      </c>
    </row>
    <row r="904" spans="1:6">
      <c r="A904" s="7" t="s">
        <v>1090</v>
      </c>
      <c r="B904" s="8">
        <v>718323</v>
      </c>
      <c r="C904" s="8">
        <v>89500</v>
      </c>
      <c r="D904" s="8" t="s">
        <v>3404</v>
      </c>
      <c r="E904" s="9">
        <v>46083</v>
      </c>
      <c r="F904" s="10">
        <f t="shared" si="14"/>
        <v>746435.40070921986</v>
      </c>
    </row>
    <row r="905" spans="1:6">
      <c r="A905" s="11" t="s">
        <v>1091</v>
      </c>
      <c r="B905" s="12">
        <v>636673</v>
      </c>
      <c r="C905" s="12">
        <v>88316</v>
      </c>
      <c r="D905" s="12" t="s">
        <v>3404</v>
      </c>
      <c r="E905" s="13">
        <v>44946</v>
      </c>
      <c r="F905" s="14">
        <f t="shared" si="14"/>
        <v>746435.40070921986</v>
      </c>
    </row>
    <row r="906" spans="1:6">
      <c r="A906" s="7" t="s">
        <v>1092</v>
      </c>
      <c r="B906" s="8">
        <v>2009214</v>
      </c>
      <c r="C906" s="8">
        <v>162873</v>
      </c>
      <c r="D906" s="8" t="s">
        <v>3406</v>
      </c>
      <c r="E906" s="9">
        <v>43839</v>
      </c>
      <c r="F906" s="10">
        <f t="shared" si="14"/>
        <v>1044648.4727722772</v>
      </c>
    </row>
    <row r="907" spans="1:6">
      <c r="A907" s="11" t="s">
        <v>1093</v>
      </c>
      <c r="B907" s="12">
        <v>1166007</v>
      </c>
      <c r="C907" s="12">
        <v>73463</v>
      </c>
      <c r="D907" s="12" t="s">
        <v>3403</v>
      </c>
      <c r="E907" s="13">
        <v>44467</v>
      </c>
      <c r="F907" s="14">
        <f t="shared" si="14"/>
        <v>1044648.4727722772</v>
      </c>
    </row>
    <row r="908" spans="1:6">
      <c r="A908" s="7" t="s">
        <v>1094</v>
      </c>
      <c r="B908" s="8">
        <v>1088133</v>
      </c>
      <c r="C908" s="8">
        <v>65119</v>
      </c>
      <c r="D908" s="8" t="s">
        <v>3403</v>
      </c>
      <c r="E908" s="9">
        <v>45484</v>
      </c>
      <c r="F908" s="10">
        <f t="shared" si="14"/>
        <v>1044648.4727722772</v>
      </c>
    </row>
    <row r="909" spans="1:6">
      <c r="A909" s="11" t="s">
        <v>1095</v>
      </c>
      <c r="B909" s="12">
        <v>419421</v>
      </c>
      <c r="C909" s="12">
        <v>29047</v>
      </c>
      <c r="D909" s="12" t="s">
        <v>3402</v>
      </c>
      <c r="E909" s="13">
        <v>45531</v>
      </c>
      <c r="F909" s="14">
        <f t="shared" si="14"/>
        <v>499723.03723404254</v>
      </c>
    </row>
    <row r="910" spans="1:6">
      <c r="A910" s="7" t="s">
        <v>1096</v>
      </c>
      <c r="B910" s="8">
        <v>997315</v>
      </c>
      <c r="C910" s="8">
        <v>142256</v>
      </c>
      <c r="D910" s="8" t="s">
        <v>3403</v>
      </c>
      <c r="E910" s="9">
        <v>45049</v>
      </c>
      <c r="F910" s="10">
        <f t="shared" si="14"/>
        <v>1044648.4727722772</v>
      </c>
    </row>
    <row r="911" spans="1:6">
      <c r="A911" s="11" t="s">
        <v>1097</v>
      </c>
      <c r="B911" s="12">
        <v>886158</v>
      </c>
      <c r="C911" s="12">
        <v>119496</v>
      </c>
      <c r="D911" s="12" t="s">
        <v>3404</v>
      </c>
      <c r="E911" s="13">
        <v>43294</v>
      </c>
      <c r="F911" s="14">
        <f t="shared" si="14"/>
        <v>746435.40070921986</v>
      </c>
    </row>
    <row r="912" spans="1:6">
      <c r="A912" s="7" t="s">
        <v>1098</v>
      </c>
      <c r="B912" s="8">
        <v>835476</v>
      </c>
      <c r="C912" s="8">
        <v>93182</v>
      </c>
      <c r="D912" s="8" t="s">
        <v>3404</v>
      </c>
      <c r="E912" s="9">
        <v>44051</v>
      </c>
      <c r="F912" s="10">
        <f t="shared" si="14"/>
        <v>746435.40070921986</v>
      </c>
    </row>
    <row r="913" spans="1:6">
      <c r="A913" s="11" t="s">
        <v>1099</v>
      </c>
      <c r="B913" s="12">
        <v>929548</v>
      </c>
      <c r="C913" s="12">
        <v>117488</v>
      </c>
      <c r="D913" s="12" t="s">
        <v>3403</v>
      </c>
      <c r="E913" s="13">
        <v>43985</v>
      </c>
      <c r="F913" s="14">
        <f t="shared" si="14"/>
        <v>1044648.4727722772</v>
      </c>
    </row>
    <row r="914" spans="1:6">
      <c r="A914" s="7" t="s">
        <v>1100</v>
      </c>
      <c r="B914" s="8">
        <v>718611</v>
      </c>
      <c r="C914" s="8">
        <v>87363</v>
      </c>
      <c r="D914" s="8" t="s">
        <v>3404</v>
      </c>
      <c r="E914" s="9">
        <v>44985</v>
      </c>
      <c r="F914" s="10">
        <f t="shared" si="14"/>
        <v>746435.40070921986</v>
      </c>
    </row>
    <row r="915" spans="1:6">
      <c r="A915" s="11" t="s">
        <v>1101</v>
      </c>
      <c r="B915" s="12">
        <v>1054438</v>
      </c>
      <c r="C915" s="12">
        <v>82951</v>
      </c>
      <c r="D915" s="12" t="s">
        <v>3403</v>
      </c>
      <c r="E915" s="13">
        <v>45664</v>
      </c>
      <c r="F915" s="14">
        <f t="shared" si="14"/>
        <v>1044648.4727722772</v>
      </c>
    </row>
    <row r="916" spans="1:6">
      <c r="A916" s="7" t="s">
        <v>1102</v>
      </c>
      <c r="B916" s="8">
        <v>589069</v>
      </c>
      <c r="C916" s="8">
        <v>64835</v>
      </c>
      <c r="D916" s="8" t="s">
        <v>3402</v>
      </c>
      <c r="E916" s="9">
        <v>45756</v>
      </c>
      <c r="F916" s="10">
        <f t="shared" si="14"/>
        <v>499723.03723404254</v>
      </c>
    </row>
    <row r="917" spans="1:6">
      <c r="A917" s="11" t="s">
        <v>1103</v>
      </c>
      <c r="B917" s="12">
        <v>784642</v>
      </c>
      <c r="C917" s="12">
        <v>86219</v>
      </c>
      <c r="D917" s="12" t="s">
        <v>3404</v>
      </c>
      <c r="E917" s="13">
        <v>45080</v>
      </c>
      <c r="F917" s="14">
        <f t="shared" si="14"/>
        <v>746435.40070921986</v>
      </c>
    </row>
    <row r="918" spans="1:6">
      <c r="A918" s="7" t="s">
        <v>1104</v>
      </c>
      <c r="B918" s="8">
        <v>744483</v>
      </c>
      <c r="C918" s="8">
        <v>75820</v>
      </c>
      <c r="D918" s="8" t="s">
        <v>3404</v>
      </c>
      <c r="E918" s="9">
        <v>44801</v>
      </c>
      <c r="F918" s="10">
        <f t="shared" si="14"/>
        <v>746435.40070921986</v>
      </c>
    </row>
    <row r="919" spans="1:6">
      <c r="A919" s="11" t="s">
        <v>1105</v>
      </c>
      <c r="B919" s="12">
        <v>849398</v>
      </c>
      <c r="C919" s="12">
        <v>105984</v>
      </c>
      <c r="D919" s="12" t="s">
        <v>3404</v>
      </c>
      <c r="E919" s="13">
        <v>45642</v>
      </c>
      <c r="F919" s="14">
        <f t="shared" si="14"/>
        <v>746435.40070921986</v>
      </c>
    </row>
    <row r="920" spans="1:6">
      <c r="A920" s="7" t="s">
        <v>1106</v>
      </c>
      <c r="B920" s="8">
        <v>960714</v>
      </c>
      <c r="C920" s="8">
        <v>75393</v>
      </c>
      <c r="D920" s="8" t="s">
        <v>3403</v>
      </c>
      <c r="E920" s="9">
        <v>44620</v>
      </c>
      <c r="F920" s="10">
        <f t="shared" si="14"/>
        <v>1044648.4727722772</v>
      </c>
    </row>
    <row r="921" spans="1:6">
      <c r="A921" s="11" t="s">
        <v>1107</v>
      </c>
      <c r="B921" s="12">
        <v>1850232</v>
      </c>
      <c r="C921" s="12">
        <v>174076</v>
      </c>
      <c r="D921" s="12" t="s">
        <v>3406</v>
      </c>
      <c r="E921" s="13">
        <v>45078</v>
      </c>
      <c r="F921" s="14">
        <f t="shared" si="14"/>
        <v>1044648.4727722772</v>
      </c>
    </row>
    <row r="922" spans="1:6">
      <c r="A922" s="7" t="s">
        <v>1108</v>
      </c>
      <c r="B922" s="8">
        <v>860192</v>
      </c>
      <c r="C922" s="8">
        <v>57063</v>
      </c>
      <c r="D922" s="8" t="s">
        <v>3404</v>
      </c>
      <c r="E922" s="9">
        <v>45563</v>
      </c>
      <c r="F922" s="10">
        <f t="shared" si="14"/>
        <v>746435.40070921986</v>
      </c>
    </row>
    <row r="923" spans="1:6">
      <c r="A923" s="11" t="s">
        <v>1109</v>
      </c>
      <c r="B923" s="12">
        <v>841941</v>
      </c>
      <c r="C923" s="12">
        <v>90166</v>
      </c>
      <c r="D923" s="12" t="s">
        <v>3404</v>
      </c>
      <c r="E923" s="13">
        <v>45297</v>
      </c>
      <c r="F923" s="14">
        <f t="shared" si="14"/>
        <v>746435.40070921986</v>
      </c>
    </row>
    <row r="924" spans="1:6">
      <c r="A924" s="7" t="s">
        <v>1110</v>
      </c>
      <c r="B924" s="8">
        <v>900251</v>
      </c>
      <c r="C924" s="8">
        <v>127767</v>
      </c>
      <c r="D924" s="8" t="s">
        <v>3403</v>
      </c>
      <c r="E924" s="9">
        <v>45054</v>
      </c>
      <c r="F924" s="10">
        <f t="shared" si="14"/>
        <v>1044648.4727722772</v>
      </c>
    </row>
    <row r="925" spans="1:6">
      <c r="A925" s="11" t="s">
        <v>1111</v>
      </c>
      <c r="B925" s="12">
        <v>466812</v>
      </c>
      <c r="C925" s="12">
        <v>36291</v>
      </c>
      <c r="D925" s="12" t="s">
        <v>3402</v>
      </c>
      <c r="E925" s="13">
        <v>45837</v>
      </c>
      <c r="F925" s="14">
        <f t="shared" si="14"/>
        <v>499723.03723404254</v>
      </c>
    </row>
    <row r="926" spans="1:6">
      <c r="A926" s="7" t="s">
        <v>1112</v>
      </c>
      <c r="B926" s="8">
        <v>555659</v>
      </c>
      <c r="C926" s="8">
        <v>47054</v>
      </c>
      <c r="D926" s="8" t="s">
        <v>3402</v>
      </c>
      <c r="E926" s="9">
        <v>44219</v>
      </c>
      <c r="F926" s="10">
        <f t="shared" si="14"/>
        <v>499723.03723404254</v>
      </c>
    </row>
    <row r="927" spans="1:6">
      <c r="A927" s="11" t="s">
        <v>1113</v>
      </c>
      <c r="B927" s="12">
        <v>639206</v>
      </c>
      <c r="C927" s="12">
        <v>86026</v>
      </c>
      <c r="D927" s="12" t="s">
        <v>3404</v>
      </c>
      <c r="E927" s="13">
        <v>45406</v>
      </c>
      <c r="F927" s="14">
        <f t="shared" si="14"/>
        <v>746435.40070921986</v>
      </c>
    </row>
    <row r="928" spans="1:6">
      <c r="A928" s="7" t="s">
        <v>1114</v>
      </c>
      <c r="B928" s="8">
        <v>438157</v>
      </c>
      <c r="C928" s="8">
        <v>59291</v>
      </c>
      <c r="D928" s="8" t="s">
        <v>3402</v>
      </c>
      <c r="E928" s="9">
        <v>43903</v>
      </c>
      <c r="F928" s="10">
        <f t="shared" si="14"/>
        <v>499723.03723404254</v>
      </c>
    </row>
    <row r="929" spans="1:6">
      <c r="A929" s="11" t="s">
        <v>1115</v>
      </c>
      <c r="B929" s="12">
        <v>1058934</v>
      </c>
      <c r="C929" s="12">
        <v>103428</v>
      </c>
      <c r="D929" s="12" t="s">
        <v>3403</v>
      </c>
      <c r="E929" s="13">
        <v>44760</v>
      </c>
      <c r="F929" s="14">
        <f t="shared" si="14"/>
        <v>1044648.4727722772</v>
      </c>
    </row>
    <row r="930" spans="1:6">
      <c r="A930" s="7" t="s">
        <v>1116</v>
      </c>
      <c r="B930" s="8">
        <v>798306</v>
      </c>
      <c r="C930" s="8">
        <v>104029</v>
      </c>
      <c r="D930" s="8" t="s">
        <v>3404</v>
      </c>
      <c r="E930" s="9">
        <v>44728</v>
      </c>
      <c r="F930" s="10">
        <f t="shared" si="14"/>
        <v>746435.40070921986</v>
      </c>
    </row>
    <row r="931" spans="1:6">
      <c r="A931" s="11" t="s">
        <v>1117</v>
      </c>
      <c r="B931" s="12">
        <v>680073</v>
      </c>
      <c r="C931" s="12">
        <v>86079</v>
      </c>
      <c r="D931" s="12" t="s">
        <v>3404</v>
      </c>
      <c r="E931" s="13">
        <v>45325</v>
      </c>
      <c r="F931" s="14">
        <f t="shared" si="14"/>
        <v>746435.40070921986</v>
      </c>
    </row>
    <row r="932" spans="1:6">
      <c r="A932" s="7" t="s">
        <v>1118</v>
      </c>
      <c r="B932" s="8">
        <v>1444890</v>
      </c>
      <c r="C932" s="8">
        <v>122527</v>
      </c>
      <c r="D932" s="8" t="s">
        <v>3405</v>
      </c>
      <c r="E932" s="9">
        <v>44378</v>
      </c>
      <c r="F932" s="10">
        <f t="shared" si="14"/>
        <v>1044648.4727722772</v>
      </c>
    </row>
    <row r="933" spans="1:6">
      <c r="A933" s="11" t="s">
        <v>1119</v>
      </c>
      <c r="B933" s="12">
        <v>563001</v>
      </c>
      <c r="C933" s="12">
        <v>32683</v>
      </c>
      <c r="D933" s="12" t="s">
        <v>3402</v>
      </c>
      <c r="E933" s="13">
        <v>44500</v>
      </c>
      <c r="F933" s="14">
        <f t="shared" si="14"/>
        <v>499723.03723404254</v>
      </c>
    </row>
    <row r="934" spans="1:6">
      <c r="A934" s="7" t="s">
        <v>1120</v>
      </c>
      <c r="B934" s="8">
        <v>448656</v>
      </c>
      <c r="C934" s="8">
        <v>54576</v>
      </c>
      <c r="D934" s="8" t="s">
        <v>3402</v>
      </c>
      <c r="E934" s="9">
        <v>43847</v>
      </c>
      <c r="F934" s="10">
        <f t="shared" si="14"/>
        <v>499723.03723404254</v>
      </c>
    </row>
    <row r="935" spans="1:6">
      <c r="A935" s="11" t="s">
        <v>1121</v>
      </c>
      <c r="B935" s="12">
        <v>931163</v>
      </c>
      <c r="C935" s="12">
        <v>97321</v>
      </c>
      <c r="D935" s="12" t="s">
        <v>3403</v>
      </c>
      <c r="E935" s="13">
        <v>45089</v>
      </c>
      <c r="F935" s="14">
        <f t="shared" si="14"/>
        <v>1044648.4727722772</v>
      </c>
    </row>
    <row r="936" spans="1:6">
      <c r="A936" s="7" t="s">
        <v>1122</v>
      </c>
      <c r="B936" s="8">
        <v>793697</v>
      </c>
      <c r="C936" s="8">
        <v>104443</v>
      </c>
      <c r="D936" s="8" t="s">
        <v>3404</v>
      </c>
      <c r="E936" s="9">
        <v>43457</v>
      </c>
      <c r="F936" s="10">
        <f t="shared" si="14"/>
        <v>746435.40070921986</v>
      </c>
    </row>
    <row r="937" spans="1:6">
      <c r="A937" s="11" t="s">
        <v>1123</v>
      </c>
      <c r="B937" s="12">
        <v>664870</v>
      </c>
      <c r="C937" s="12">
        <v>55138</v>
      </c>
      <c r="D937" s="12" t="s">
        <v>3404</v>
      </c>
      <c r="E937" s="13">
        <v>45540</v>
      </c>
      <c r="F937" s="14">
        <f t="shared" si="14"/>
        <v>746435.40070921986</v>
      </c>
    </row>
    <row r="938" spans="1:6">
      <c r="A938" s="7" t="s">
        <v>1124</v>
      </c>
      <c r="B938" s="8">
        <v>756425</v>
      </c>
      <c r="C938" s="8">
        <v>77482</v>
      </c>
      <c r="D938" s="8" t="s">
        <v>3404</v>
      </c>
      <c r="E938" s="9">
        <v>44352</v>
      </c>
      <c r="F938" s="10">
        <f t="shared" si="14"/>
        <v>746435.40070921986</v>
      </c>
    </row>
    <row r="939" spans="1:6">
      <c r="A939" s="11" t="s">
        <v>1125</v>
      </c>
      <c r="B939" s="12">
        <v>1448517</v>
      </c>
      <c r="C939" s="12">
        <v>133560</v>
      </c>
      <c r="D939" s="12" t="s">
        <v>3405</v>
      </c>
      <c r="E939" s="13">
        <v>43505</v>
      </c>
      <c r="F939" s="14">
        <f t="shared" si="14"/>
        <v>1044648.4727722772</v>
      </c>
    </row>
    <row r="940" spans="1:6">
      <c r="A940" s="7" t="s">
        <v>1126</v>
      </c>
      <c r="B940" s="8">
        <v>516812</v>
      </c>
      <c r="C940" s="8">
        <v>76795</v>
      </c>
      <c r="D940" s="8" t="s">
        <v>3402</v>
      </c>
      <c r="E940" s="9">
        <v>45609</v>
      </c>
      <c r="F940" s="10">
        <f t="shared" si="14"/>
        <v>499723.03723404254</v>
      </c>
    </row>
    <row r="941" spans="1:6">
      <c r="A941" s="11" t="s">
        <v>1127</v>
      </c>
      <c r="B941" s="12">
        <v>1051809</v>
      </c>
      <c r="C941" s="12">
        <v>70287</v>
      </c>
      <c r="D941" s="12" t="s">
        <v>3403</v>
      </c>
      <c r="E941" s="13">
        <v>45623</v>
      </c>
      <c r="F941" s="14">
        <f t="shared" si="14"/>
        <v>1044648.4727722772</v>
      </c>
    </row>
    <row r="942" spans="1:6">
      <c r="A942" s="7" t="s">
        <v>1128</v>
      </c>
      <c r="B942" s="8">
        <v>699231</v>
      </c>
      <c r="C942" s="8">
        <v>98008</v>
      </c>
      <c r="D942" s="8" t="s">
        <v>3404</v>
      </c>
      <c r="E942" s="9">
        <v>43931</v>
      </c>
      <c r="F942" s="10">
        <f t="shared" si="14"/>
        <v>746435.40070921986</v>
      </c>
    </row>
    <row r="943" spans="1:6">
      <c r="A943" s="11" t="s">
        <v>1129</v>
      </c>
      <c r="B943" s="12">
        <v>942406</v>
      </c>
      <c r="C943" s="12">
        <v>81166</v>
      </c>
      <c r="D943" s="12" t="s">
        <v>3403</v>
      </c>
      <c r="E943" s="13">
        <v>44452</v>
      </c>
      <c r="F943" s="14">
        <f t="shared" si="14"/>
        <v>1044648.4727722772</v>
      </c>
    </row>
    <row r="944" spans="1:6">
      <c r="A944" s="7" t="s">
        <v>1130</v>
      </c>
      <c r="B944" s="8">
        <v>1177777</v>
      </c>
      <c r="C944" s="8">
        <v>137016</v>
      </c>
      <c r="D944" s="8" t="s">
        <v>3403</v>
      </c>
      <c r="E944" s="9">
        <v>45149</v>
      </c>
      <c r="F944" s="10">
        <f t="shared" si="14"/>
        <v>1044648.4727722772</v>
      </c>
    </row>
    <row r="945" spans="1:6">
      <c r="A945" s="11" t="s">
        <v>1131</v>
      </c>
      <c r="B945" s="12">
        <v>540644</v>
      </c>
      <c r="C945" s="12">
        <v>40880</v>
      </c>
      <c r="D945" s="12" t="s">
        <v>3402</v>
      </c>
      <c r="E945" s="13">
        <v>44641</v>
      </c>
      <c r="F945" s="14">
        <f t="shared" si="14"/>
        <v>499723.03723404254</v>
      </c>
    </row>
    <row r="946" spans="1:6">
      <c r="A946" s="7" t="s">
        <v>1132</v>
      </c>
      <c r="B946" s="8">
        <v>484699</v>
      </c>
      <c r="C946" s="8">
        <v>54690</v>
      </c>
      <c r="D946" s="8" t="s">
        <v>3402</v>
      </c>
      <c r="E946" s="9">
        <v>45407</v>
      </c>
      <c r="F946" s="10">
        <f t="shared" si="14"/>
        <v>499723.03723404254</v>
      </c>
    </row>
    <row r="947" spans="1:6">
      <c r="A947" s="11" t="s">
        <v>1133</v>
      </c>
      <c r="B947" s="12">
        <v>2128363</v>
      </c>
      <c r="C947" s="12">
        <v>145036</v>
      </c>
      <c r="D947" s="12" t="s">
        <v>3406</v>
      </c>
      <c r="E947" s="13">
        <v>45257</v>
      </c>
      <c r="F947" s="14">
        <f t="shared" si="14"/>
        <v>1044648.4727722772</v>
      </c>
    </row>
    <row r="948" spans="1:6">
      <c r="A948" s="7" t="s">
        <v>1134</v>
      </c>
      <c r="B948" s="8">
        <v>980988</v>
      </c>
      <c r="C948" s="8">
        <v>137524</v>
      </c>
      <c r="D948" s="8" t="s">
        <v>3403</v>
      </c>
      <c r="E948" s="9">
        <v>43734</v>
      </c>
      <c r="F948" s="10">
        <f t="shared" si="14"/>
        <v>1044648.4727722772</v>
      </c>
    </row>
    <row r="949" spans="1:6">
      <c r="A949" s="11" t="s">
        <v>1135</v>
      </c>
      <c r="B949" s="12">
        <v>836425</v>
      </c>
      <c r="C949" s="12">
        <v>66635</v>
      </c>
      <c r="D949" s="12" t="s">
        <v>3404</v>
      </c>
      <c r="E949" s="13">
        <v>46048</v>
      </c>
      <c r="F949" s="14">
        <f t="shared" si="14"/>
        <v>746435.40070921986</v>
      </c>
    </row>
    <row r="950" spans="1:6">
      <c r="A950" s="7" t="s">
        <v>1136</v>
      </c>
      <c r="B950" s="8">
        <v>780803</v>
      </c>
      <c r="C950" s="8">
        <v>73422</v>
      </c>
      <c r="D950" s="8" t="s">
        <v>3404</v>
      </c>
      <c r="E950" s="9">
        <v>43929</v>
      </c>
      <c r="F950" s="10">
        <f t="shared" si="14"/>
        <v>746435.40070921986</v>
      </c>
    </row>
    <row r="951" spans="1:6">
      <c r="A951" s="11" t="s">
        <v>1137</v>
      </c>
      <c r="B951" s="12">
        <v>825112</v>
      </c>
      <c r="C951" s="12">
        <v>58226</v>
      </c>
      <c r="D951" s="12" t="s">
        <v>3404</v>
      </c>
      <c r="E951" s="13">
        <v>44487</v>
      </c>
      <c r="F951" s="14">
        <f t="shared" si="14"/>
        <v>746435.40070921986</v>
      </c>
    </row>
    <row r="952" spans="1:6">
      <c r="A952" s="7" t="s">
        <v>1138</v>
      </c>
      <c r="B952" s="8">
        <v>1206294</v>
      </c>
      <c r="C952" s="8">
        <v>164061</v>
      </c>
      <c r="D952" s="8" t="s">
        <v>3405</v>
      </c>
      <c r="E952" s="9">
        <v>44448</v>
      </c>
      <c r="F952" s="10">
        <f t="shared" si="14"/>
        <v>1044648.4727722772</v>
      </c>
    </row>
    <row r="953" spans="1:6">
      <c r="A953" s="11" t="s">
        <v>1139</v>
      </c>
      <c r="B953" s="12">
        <v>614245</v>
      </c>
      <c r="C953" s="12">
        <v>53050</v>
      </c>
      <c r="D953" s="12" t="s">
        <v>3404</v>
      </c>
      <c r="E953" s="13">
        <v>44667</v>
      </c>
      <c r="F953" s="14">
        <f t="shared" si="14"/>
        <v>746435.40070921986</v>
      </c>
    </row>
    <row r="954" spans="1:6">
      <c r="A954" s="7" t="s">
        <v>1140</v>
      </c>
      <c r="B954" s="8">
        <v>856182</v>
      </c>
      <c r="C954" s="8">
        <v>64729</v>
      </c>
      <c r="D954" s="8" t="s">
        <v>3404</v>
      </c>
      <c r="E954" s="9">
        <v>43865</v>
      </c>
      <c r="F954" s="10">
        <f t="shared" si="14"/>
        <v>746435.40070921986</v>
      </c>
    </row>
    <row r="955" spans="1:6">
      <c r="A955" s="11" t="s">
        <v>1141</v>
      </c>
      <c r="B955" s="12">
        <v>551853</v>
      </c>
      <c r="C955" s="12">
        <v>40415</v>
      </c>
      <c r="D955" s="12" t="s">
        <v>3402</v>
      </c>
      <c r="E955" s="13">
        <v>44844</v>
      </c>
      <c r="F955" s="14">
        <f t="shared" si="14"/>
        <v>499723.03723404254</v>
      </c>
    </row>
    <row r="956" spans="1:6">
      <c r="A956" s="7" t="s">
        <v>1142</v>
      </c>
      <c r="B956" s="8">
        <v>709202</v>
      </c>
      <c r="C956" s="8">
        <v>53122</v>
      </c>
      <c r="D956" s="8" t="s">
        <v>3404</v>
      </c>
      <c r="E956" s="9">
        <v>44090</v>
      </c>
      <c r="F956" s="10">
        <f t="shared" si="14"/>
        <v>746435.40070921986</v>
      </c>
    </row>
    <row r="957" spans="1:6">
      <c r="A957" s="11" t="s">
        <v>1143</v>
      </c>
      <c r="B957" s="12">
        <v>561688</v>
      </c>
      <c r="C957" s="12">
        <v>81746</v>
      </c>
      <c r="D957" s="12" t="s">
        <v>3402</v>
      </c>
      <c r="E957" s="13">
        <v>44650</v>
      </c>
      <c r="F957" s="14">
        <f t="shared" si="14"/>
        <v>499723.03723404254</v>
      </c>
    </row>
    <row r="958" spans="1:6">
      <c r="A958" s="7" t="s">
        <v>1144</v>
      </c>
      <c r="B958" s="8">
        <v>1145501</v>
      </c>
      <c r="C958" s="8">
        <v>114930</v>
      </c>
      <c r="D958" s="8" t="s">
        <v>3403</v>
      </c>
      <c r="E958" s="9">
        <v>44559</v>
      </c>
      <c r="F958" s="10">
        <f t="shared" si="14"/>
        <v>1044648.4727722772</v>
      </c>
    </row>
    <row r="959" spans="1:6">
      <c r="A959" s="11" t="s">
        <v>1145</v>
      </c>
      <c r="B959" s="12">
        <v>873075</v>
      </c>
      <c r="C959" s="12">
        <v>71035</v>
      </c>
      <c r="D959" s="12" t="s">
        <v>3404</v>
      </c>
      <c r="E959" s="13">
        <v>45755</v>
      </c>
      <c r="F959" s="14">
        <f t="shared" si="14"/>
        <v>746435.40070921986</v>
      </c>
    </row>
    <row r="960" spans="1:6">
      <c r="A960" s="7" t="s">
        <v>1146</v>
      </c>
      <c r="B960" s="8">
        <v>437736</v>
      </c>
      <c r="C960" s="8">
        <v>65325</v>
      </c>
      <c r="D960" s="8" t="s">
        <v>3402</v>
      </c>
      <c r="E960" s="9">
        <v>44671</v>
      </c>
      <c r="F960" s="10">
        <f t="shared" si="14"/>
        <v>499723.03723404254</v>
      </c>
    </row>
    <row r="961" spans="1:6">
      <c r="A961" s="11" t="s">
        <v>1147</v>
      </c>
      <c r="B961" s="12">
        <v>1014000</v>
      </c>
      <c r="C961" s="12">
        <v>126122</v>
      </c>
      <c r="D961" s="12" t="s">
        <v>3403</v>
      </c>
      <c r="E961" s="13">
        <v>44186</v>
      </c>
      <c r="F961" s="14">
        <f t="shared" si="14"/>
        <v>1044648.4727722772</v>
      </c>
    </row>
    <row r="962" spans="1:6">
      <c r="A962" s="7" t="s">
        <v>1148</v>
      </c>
      <c r="B962" s="8">
        <v>692106</v>
      </c>
      <c r="C962" s="8">
        <v>78722</v>
      </c>
      <c r="D962" s="8" t="s">
        <v>3404</v>
      </c>
      <c r="E962" s="9">
        <v>44278</v>
      </c>
      <c r="F962" s="10">
        <f t="shared" ref="F962:F1025" si="15">IF(D962="L1",$L$3,IF(D962="L2",$L$4,$L$5))</f>
        <v>746435.40070921986</v>
      </c>
    </row>
    <row r="963" spans="1:6">
      <c r="A963" s="11" t="s">
        <v>1149</v>
      </c>
      <c r="B963" s="12">
        <v>743771</v>
      </c>
      <c r="C963" s="12">
        <v>81831</v>
      </c>
      <c r="D963" s="12" t="s">
        <v>3404</v>
      </c>
      <c r="E963" s="13">
        <v>43974</v>
      </c>
      <c r="F963" s="14">
        <f t="shared" si="15"/>
        <v>746435.40070921986</v>
      </c>
    </row>
    <row r="964" spans="1:6">
      <c r="A964" s="7" t="s">
        <v>1150</v>
      </c>
      <c r="B964" s="8">
        <v>828751</v>
      </c>
      <c r="C964" s="8">
        <v>75002</v>
      </c>
      <c r="D964" s="8" t="s">
        <v>3404</v>
      </c>
      <c r="E964" s="9">
        <v>44999</v>
      </c>
      <c r="F964" s="10">
        <f t="shared" si="15"/>
        <v>746435.40070921986</v>
      </c>
    </row>
    <row r="965" spans="1:6">
      <c r="A965" s="11" t="s">
        <v>1151</v>
      </c>
      <c r="B965" s="12">
        <v>684227</v>
      </c>
      <c r="C965" s="12">
        <v>50081</v>
      </c>
      <c r="D965" s="12" t="s">
        <v>3404</v>
      </c>
      <c r="E965" s="13">
        <v>45123</v>
      </c>
      <c r="F965" s="14">
        <f t="shared" si="15"/>
        <v>746435.40070921986</v>
      </c>
    </row>
    <row r="966" spans="1:6">
      <c r="A966" s="7" t="s">
        <v>1152</v>
      </c>
      <c r="B966" s="8">
        <v>446497</v>
      </c>
      <c r="C966" s="8">
        <v>22532</v>
      </c>
      <c r="D966" s="8" t="s">
        <v>3402</v>
      </c>
      <c r="E966" s="9">
        <v>44979</v>
      </c>
      <c r="F966" s="10">
        <f t="shared" si="15"/>
        <v>499723.03723404254</v>
      </c>
    </row>
    <row r="967" spans="1:6">
      <c r="A967" s="11" t="s">
        <v>1153</v>
      </c>
      <c r="B967" s="12">
        <v>651911</v>
      </c>
      <c r="C967" s="12">
        <v>53478</v>
      </c>
      <c r="D967" s="12" t="s">
        <v>3404</v>
      </c>
      <c r="E967" s="13">
        <v>44945</v>
      </c>
      <c r="F967" s="14">
        <f t="shared" si="15"/>
        <v>746435.40070921986</v>
      </c>
    </row>
    <row r="968" spans="1:6">
      <c r="A968" s="7" t="s">
        <v>1154</v>
      </c>
      <c r="B968" s="8">
        <v>917743</v>
      </c>
      <c r="C968" s="8">
        <v>53877</v>
      </c>
      <c r="D968" s="8" t="s">
        <v>3403</v>
      </c>
      <c r="E968" s="9">
        <v>45091</v>
      </c>
      <c r="F968" s="10">
        <f t="shared" si="15"/>
        <v>1044648.4727722772</v>
      </c>
    </row>
    <row r="969" spans="1:6">
      <c r="A969" s="11" t="s">
        <v>1155</v>
      </c>
      <c r="B969" s="12">
        <v>589603</v>
      </c>
      <c r="C969" s="12">
        <v>46026</v>
      </c>
      <c r="D969" s="12" t="s">
        <v>3402</v>
      </c>
      <c r="E969" s="13">
        <v>44708</v>
      </c>
      <c r="F969" s="14">
        <f t="shared" si="15"/>
        <v>499723.03723404254</v>
      </c>
    </row>
    <row r="970" spans="1:6">
      <c r="A970" s="7" t="s">
        <v>1156</v>
      </c>
      <c r="B970" s="8">
        <v>897307</v>
      </c>
      <c r="C970" s="8">
        <v>64284</v>
      </c>
      <c r="D970" s="8" t="s">
        <v>3404</v>
      </c>
      <c r="E970" s="9">
        <v>43779</v>
      </c>
      <c r="F970" s="10">
        <f t="shared" si="15"/>
        <v>746435.40070921986</v>
      </c>
    </row>
    <row r="971" spans="1:6">
      <c r="A971" s="11" t="s">
        <v>1157</v>
      </c>
      <c r="B971" s="12">
        <v>627200</v>
      </c>
      <c r="C971" s="12">
        <v>36264</v>
      </c>
      <c r="D971" s="12" t="s">
        <v>3404</v>
      </c>
      <c r="E971" s="13">
        <v>44727</v>
      </c>
      <c r="F971" s="14">
        <f t="shared" si="15"/>
        <v>746435.40070921986</v>
      </c>
    </row>
    <row r="972" spans="1:6">
      <c r="A972" s="7" t="s">
        <v>1158</v>
      </c>
      <c r="B972" s="8">
        <v>1225196</v>
      </c>
      <c r="C972" s="8">
        <v>126349</v>
      </c>
      <c r="D972" s="8" t="s">
        <v>3405</v>
      </c>
      <c r="E972" s="9">
        <v>44405</v>
      </c>
      <c r="F972" s="10">
        <f t="shared" si="15"/>
        <v>1044648.4727722772</v>
      </c>
    </row>
    <row r="973" spans="1:6">
      <c r="A973" s="11" t="s">
        <v>1159</v>
      </c>
      <c r="B973" s="12">
        <v>626089</v>
      </c>
      <c r="C973" s="12">
        <v>58952</v>
      </c>
      <c r="D973" s="12" t="s">
        <v>3404</v>
      </c>
      <c r="E973" s="13">
        <v>44950</v>
      </c>
      <c r="F973" s="14">
        <f t="shared" si="15"/>
        <v>746435.40070921986</v>
      </c>
    </row>
    <row r="974" spans="1:6">
      <c r="A974" s="7" t="s">
        <v>1160</v>
      </c>
      <c r="B974" s="8">
        <v>505672</v>
      </c>
      <c r="C974" s="8">
        <v>65906</v>
      </c>
      <c r="D974" s="8" t="s">
        <v>3402</v>
      </c>
      <c r="E974" s="9">
        <v>44171</v>
      </c>
      <c r="F974" s="10">
        <f t="shared" si="15"/>
        <v>499723.03723404254</v>
      </c>
    </row>
    <row r="975" spans="1:6">
      <c r="A975" s="11" t="s">
        <v>1161</v>
      </c>
      <c r="B975" s="12">
        <v>1161530</v>
      </c>
      <c r="C975" s="12">
        <v>165728</v>
      </c>
      <c r="D975" s="12" t="s">
        <v>3403</v>
      </c>
      <c r="E975" s="13">
        <v>43380</v>
      </c>
      <c r="F975" s="14">
        <f t="shared" si="15"/>
        <v>1044648.4727722772</v>
      </c>
    </row>
    <row r="976" spans="1:6">
      <c r="A976" s="7" t="s">
        <v>1162</v>
      </c>
      <c r="B976" s="8">
        <v>1167059</v>
      </c>
      <c r="C976" s="8">
        <v>104436</v>
      </c>
      <c r="D976" s="8" t="s">
        <v>3403</v>
      </c>
      <c r="E976" s="9">
        <v>45278</v>
      </c>
      <c r="F976" s="10">
        <f t="shared" si="15"/>
        <v>1044648.4727722772</v>
      </c>
    </row>
    <row r="977" spans="1:6">
      <c r="A977" s="11" t="s">
        <v>1163</v>
      </c>
      <c r="B977" s="12">
        <v>1109842</v>
      </c>
      <c r="C977" s="12">
        <v>72445</v>
      </c>
      <c r="D977" s="12" t="s">
        <v>3403</v>
      </c>
      <c r="E977" s="13">
        <v>44618</v>
      </c>
      <c r="F977" s="14">
        <f t="shared" si="15"/>
        <v>1044648.4727722772</v>
      </c>
    </row>
    <row r="978" spans="1:6">
      <c r="A978" s="7" t="s">
        <v>1164</v>
      </c>
      <c r="B978" s="8">
        <v>676471</v>
      </c>
      <c r="C978" s="8">
        <v>55768</v>
      </c>
      <c r="D978" s="8" t="s">
        <v>3404</v>
      </c>
      <c r="E978" s="9">
        <v>45799</v>
      </c>
      <c r="F978" s="10">
        <f t="shared" si="15"/>
        <v>746435.40070921986</v>
      </c>
    </row>
    <row r="979" spans="1:6">
      <c r="A979" s="11" t="s">
        <v>1165</v>
      </c>
      <c r="B979" s="12">
        <v>1259051</v>
      </c>
      <c r="C979" s="12">
        <v>159428</v>
      </c>
      <c r="D979" s="12" t="s">
        <v>3405</v>
      </c>
      <c r="E979" s="13">
        <v>45071</v>
      </c>
      <c r="F979" s="14">
        <f t="shared" si="15"/>
        <v>1044648.4727722772</v>
      </c>
    </row>
    <row r="980" spans="1:6">
      <c r="A980" s="7" t="s">
        <v>1166</v>
      </c>
      <c r="B980" s="8">
        <v>726046</v>
      </c>
      <c r="C980" s="8">
        <v>79256</v>
      </c>
      <c r="D980" s="8" t="s">
        <v>3404</v>
      </c>
      <c r="E980" s="9">
        <v>43297</v>
      </c>
      <c r="F980" s="10">
        <f t="shared" si="15"/>
        <v>746435.40070921986</v>
      </c>
    </row>
    <row r="981" spans="1:6">
      <c r="A981" s="11" t="s">
        <v>1167</v>
      </c>
      <c r="B981" s="12">
        <v>1259850</v>
      </c>
      <c r="C981" s="12">
        <v>106646</v>
      </c>
      <c r="D981" s="12" t="s">
        <v>3405</v>
      </c>
      <c r="E981" s="13">
        <v>45588</v>
      </c>
      <c r="F981" s="14">
        <f t="shared" si="15"/>
        <v>1044648.4727722772</v>
      </c>
    </row>
    <row r="982" spans="1:6">
      <c r="A982" s="7" t="s">
        <v>1168</v>
      </c>
      <c r="B982" s="8">
        <v>1130825</v>
      </c>
      <c r="C982" s="8">
        <v>59530</v>
      </c>
      <c r="D982" s="8" t="s">
        <v>3403</v>
      </c>
      <c r="E982" s="9">
        <v>43714</v>
      </c>
      <c r="F982" s="10">
        <f t="shared" si="15"/>
        <v>1044648.4727722772</v>
      </c>
    </row>
    <row r="983" spans="1:6">
      <c r="A983" s="11" t="s">
        <v>1169</v>
      </c>
      <c r="B983" s="12">
        <v>518854</v>
      </c>
      <c r="C983" s="12">
        <v>75600</v>
      </c>
      <c r="D983" s="12" t="s">
        <v>3402</v>
      </c>
      <c r="E983" s="13">
        <v>43723</v>
      </c>
      <c r="F983" s="14">
        <f t="shared" si="15"/>
        <v>499723.03723404254</v>
      </c>
    </row>
    <row r="984" spans="1:6">
      <c r="A984" s="7" t="s">
        <v>1170</v>
      </c>
      <c r="B984" s="8">
        <v>1138948</v>
      </c>
      <c r="C984" s="8">
        <v>114353</v>
      </c>
      <c r="D984" s="8" t="s">
        <v>3403</v>
      </c>
      <c r="E984" s="9">
        <v>44027</v>
      </c>
      <c r="F984" s="10">
        <f t="shared" si="15"/>
        <v>1044648.4727722772</v>
      </c>
    </row>
    <row r="985" spans="1:6">
      <c r="A985" s="11" t="s">
        <v>1171</v>
      </c>
      <c r="B985" s="12">
        <v>875152</v>
      </c>
      <c r="C985" s="12">
        <v>89146</v>
      </c>
      <c r="D985" s="12" t="s">
        <v>3404</v>
      </c>
      <c r="E985" s="13">
        <v>45207</v>
      </c>
      <c r="F985" s="14">
        <f t="shared" si="15"/>
        <v>746435.40070921986</v>
      </c>
    </row>
    <row r="986" spans="1:6">
      <c r="A986" s="7" t="s">
        <v>1172</v>
      </c>
      <c r="B986" s="8">
        <v>665341</v>
      </c>
      <c r="C986" s="8">
        <v>33332</v>
      </c>
      <c r="D986" s="8" t="s">
        <v>3404</v>
      </c>
      <c r="E986" s="9">
        <v>43980</v>
      </c>
      <c r="F986" s="10">
        <f t="shared" si="15"/>
        <v>746435.40070921986</v>
      </c>
    </row>
    <row r="987" spans="1:6">
      <c r="A987" s="11" t="s">
        <v>1173</v>
      </c>
      <c r="B987" s="12">
        <v>736189</v>
      </c>
      <c r="C987" s="12">
        <v>93768</v>
      </c>
      <c r="D987" s="12" t="s">
        <v>3404</v>
      </c>
      <c r="E987" s="13">
        <v>43723</v>
      </c>
      <c r="F987" s="14">
        <f t="shared" si="15"/>
        <v>746435.40070921986</v>
      </c>
    </row>
    <row r="988" spans="1:6">
      <c r="A988" s="7" t="s">
        <v>1174</v>
      </c>
      <c r="B988" s="8">
        <v>704361</v>
      </c>
      <c r="C988" s="8">
        <v>53659</v>
      </c>
      <c r="D988" s="8" t="s">
        <v>3404</v>
      </c>
      <c r="E988" s="9">
        <v>43408</v>
      </c>
      <c r="F988" s="10">
        <f t="shared" si="15"/>
        <v>746435.40070921986</v>
      </c>
    </row>
    <row r="989" spans="1:6">
      <c r="A989" s="11" t="s">
        <v>1175</v>
      </c>
      <c r="B989" s="12">
        <v>1125536</v>
      </c>
      <c r="C989" s="12">
        <v>70027</v>
      </c>
      <c r="D989" s="12" t="s">
        <v>3403</v>
      </c>
      <c r="E989" s="13">
        <v>45950</v>
      </c>
      <c r="F989" s="14">
        <f t="shared" si="15"/>
        <v>1044648.4727722772</v>
      </c>
    </row>
    <row r="990" spans="1:6">
      <c r="A990" s="7" t="s">
        <v>1176</v>
      </c>
      <c r="B990" s="8">
        <v>898488</v>
      </c>
      <c r="C990" s="8">
        <v>90940</v>
      </c>
      <c r="D990" s="8" t="s">
        <v>3404</v>
      </c>
      <c r="E990" s="9">
        <v>44249</v>
      </c>
      <c r="F990" s="10">
        <f t="shared" si="15"/>
        <v>746435.40070921986</v>
      </c>
    </row>
    <row r="991" spans="1:6">
      <c r="A991" s="11" t="s">
        <v>1177</v>
      </c>
      <c r="B991" s="12">
        <v>665880</v>
      </c>
      <c r="C991" s="12">
        <v>45289</v>
      </c>
      <c r="D991" s="12" t="s">
        <v>3404</v>
      </c>
      <c r="E991" s="13">
        <v>44274</v>
      </c>
      <c r="F991" s="14">
        <f t="shared" si="15"/>
        <v>746435.40070921986</v>
      </c>
    </row>
    <row r="992" spans="1:6">
      <c r="A992" s="7" t="s">
        <v>1178</v>
      </c>
      <c r="B992" s="8">
        <v>568012</v>
      </c>
      <c r="C992" s="8">
        <v>54927</v>
      </c>
      <c r="D992" s="8" t="s">
        <v>3402</v>
      </c>
      <c r="E992" s="9">
        <v>44019</v>
      </c>
      <c r="F992" s="10">
        <f t="shared" si="15"/>
        <v>499723.03723404254</v>
      </c>
    </row>
    <row r="993" spans="1:6">
      <c r="A993" s="11" t="s">
        <v>1179</v>
      </c>
      <c r="B993" s="12">
        <v>805553</v>
      </c>
      <c r="C993" s="12">
        <v>63375</v>
      </c>
      <c r="D993" s="12" t="s">
        <v>3404</v>
      </c>
      <c r="E993" s="13">
        <v>43847</v>
      </c>
      <c r="F993" s="14">
        <f t="shared" si="15"/>
        <v>746435.40070921986</v>
      </c>
    </row>
    <row r="994" spans="1:6">
      <c r="A994" s="7" t="s">
        <v>1180</v>
      </c>
      <c r="B994" s="8">
        <v>808899</v>
      </c>
      <c r="C994" s="8">
        <v>86509</v>
      </c>
      <c r="D994" s="8" t="s">
        <v>3404</v>
      </c>
      <c r="E994" s="9">
        <v>44598</v>
      </c>
      <c r="F994" s="10">
        <f t="shared" si="15"/>
        <v>746435.40070921986</v>
      </c>
    </row>
    <row r="995" spans="1:6">
      <c r="A995" s="11" t="s">
        <v>1181</v>
      </c>
      <c r="B995" s="12">
        <v>1029946</v>
      </c>
      <c r="C995" s="12">
        <v>120080</v>
      </c>
      <c r="D995" s="12" t="s">
        <v>3403</v>
      </c>
      <c r="E995" s="13">
        <v>44079</v>
      </c>
      <c r="F995" s="14">
        <f t="shared" si="15"/>
        <v>1044648.4727722772</v>
      </c>
    </row>
    <row r="996" spans="1:6">
      <c r="A996" s="7" t="s">
        <v>1182</v>
      </c>
      <c r="B996" s="8">
        <v>1020883</v>
      </c>
      <c r="C996" s="8">
        <v>69065</v>
      </c>
      <c r="D996" s="8" t="s">
        <v>3403</v>
      </c>
      <c r="E996" s="9">
        <v>45348</v>
      </c>
      <c r="F996" s="10">
        <f t="shared" si="15"/>
        <v>1044648.4727722772</v>
      </c>
    </row>
    <row r="997" spans="1:6">
      <c r="A997" s="11" t="s">
        <v>1183</v>
      </c>
      <c r="B997" s="12">
        <v>456292</v>
      </c>
      <c r="C997" s="12">
        <v>33177</v>
      </c>
      <c r="D997" s="12" t="s">
        <v>3402</v>
      </c>
      <c r="E997" s="13">
        <v>45272</v>
      </c>
      <c r="F997" s="14">
        <f t="shared" si="15"/>
        <v>499723.03723404254</v>
      </c>
    </row>
    <row r="998" spans="1:6">
      <c r="A998" s="7" t="s">
        <v>1184</v>
      </c>
      <c r="B998" s="8">
        <v>966609</v>
      </c>
      <c r="C998" s="8">
        <v>116033</v>
      </c>
      <c r="D998" s="8" t="s">
        <v>3403</v>
      </c>
      <c r="E998" s="9">
        <v>43801</v>
      </c>
      <c r="F998" s="10">
        <f t="shared" si="15"/>
        <v>1044648.4727722772</v>
      </c>
    </row>
    <row r="999" spans="1:6">
      <c r="A999" s="11" t="s">
        <v>1185</v>
      </c>
      <c r="B999" s="12">
        <v>813427</v>
      </c>
      <c r="C999" s="12">
        <v>65800</v>
      </c>
      <c r="D999" s="12" t="s">
        <v>3404</v>
      </c>
      <c r="E999" s="13">
        <v>45044</v>
      </c>
      <c r="F999" s="14">
        <f t="shared" si="15"/>
        <v>746435.40070921986</v>
      </c>
    </row>
    <row r="1000" spans="1:6">
      <c r="A1000" s="7" t="s">
        <v>1186</v>
      </c>
      <c r="B1000" s="8">
        <v>1502655</v>
      </c>
      <c r="C1000" s="8">
        <v>91534</v>
      </c>
      <c r="D1000" s="8" t="s">
        <v>3405</v>
      </c>
      <c r="E1000" s="9">
        <v>44448</v>
      </c>
      <c r="F1000" s="10">
        <f t="shared" si="15"/>
        <v>1044648.4727722772</v>
      </c>
    </row>
    <row r="1001" spans="1:6">
      <c r="A1001" s="11" t="s">
        <v>1187</v>
      </c>
      <c r="B1001" s="12">
        <v>694476</v>
      </c>
      <c r="C1001" s="12">
        <v>96172</v>
      </c>
      <c r="D1001" s="12" t="s">
        <v>3404</v>
      </c>
      <c r="E1001" s="13">
        <v>44038</v>
      </c>
      <c r="F1001" s="14">
        <f t="shared" si="15"/>
        <v>746435.40070921986</v>
      </c>
    </row>
    <row r="1002" spans="1:6">
      <c r="A1002" s="7" t="s">
        <v>1188</v>
      </c>
      <c r="B1002" s="8">
        <v>817207</v>
      </c>
      <c r="C1002" s="8">
        <v>111687</v>
      </c>
      <c r="D1002" s="8" t="s">
        <v>3404</v>
      </c>
      <c r="E1002" s="9">
        <v>43911</v>
      </c>
      <c r="F1002" s="10">
        <f t="shared" si="15"/>
        <v>746435.40070921986</v>
      </c>
    </row>
    <row r="1003" spans="1:6">
      <c r="A1003" s="11" t="s">
        <v>1189</v>
      </c>
      <c r="B1003" s="12">
        <v>843146</v>
      </c>
      <c r="C1003" s="12">
        <v>111311</v>
      </c>
      <c r="D1003" s="12" t="s">
        <v>3404</v>
      </c>
      <c r="E1003" s="13">
        <v>45093</v>
      </c>
      <c r="F1003" s="14">
        <f t="shared" si="15"/>
        <v>746435.40070921986</v>
      </c>
    </row>
    <row r="1004" spans="1:6">
      <c r="A1004" s="7" t="s">
        <v>1190</v>
      </c>
      <c r="B1004" s="8">
        <v>636397</v>
      </c>
      <c r="C1004" s="8">
        <v>89422</v>
      </c>
      <c r="D1004" s="8" t="s">
        <v>3404</v>
      </c>
      <c r="E1004" s="9">
        <v>44171</v>
      </c>
      <c r="F1004" s="10">
        <f t="shared" si="15"/>
        <v>746435.40070921986</v>
      </c>
    </row>
    <row r="1005" spans="1:6">
      <c r="A1005" s="11" t="s">
        <v>1191</v>
      </c>
      <c r="B1005" s="12">
        <v>447669</v>
      </c>
      <c r="C1005" s="12">
        <v>61244</v>
      </c>
      <c r="D1005" s="12" t="s">
        <v>3402</v>
      </c>
      <c r="E1005" s="13">
        <v>44965</v>
      </c>
      <c r="F1005" s="14">
        <f t="shared" si="15"/>
        <v>499723.03723404254</v>
      </c>
    </row>
    <row r="1006" spans="1:6">
      <c r="A1006" s="7" t="s">
        <v>1192</v>
      </c>
      <c r="B1006" s="8">
        <v>723078</v>
      </c>
      <c r="C1006" s="8">
        <v>98913</v>
      </c>
      <c r="D1006" s="8" t="s">
        <v>3404</v>
      </c>
      <c r="E1006" s="9">
        <v>45436</v>
      </c>
      <c r="F1006" s="10">
        <f t="shared" si="15"/>
        <v>746435.40070921986</v>
      </c>
    </row>
    <row r="1007" spans="1:6">
      <c r="A1007" s="11" t="s">
        <v>1193</v>
      </c>
      <c r="B1007" s="12">
        <v>557104</v>
      </c>
      <c r="C1007" s="12">
        <v>65034</v>
      </c>
      <c r="D1007" s="12" t="s">
        <v>3402</v>
      </c>
      <c r="E1007" s="13">
        <v>44967</v>
      </c>
      <c r="F1007" s="14">
        <f t="shared" si="15"/>
        <v>499723.03723404254</v>
      </c>
    </row>
    <row r="1008" spans="1:6">
      <c r="A1008" s="7" t="s">
        <v>1194</v>
      </c>
      <c r="B1008" s="8">
        <v>1015791</v>
      </c>
      <c r="C1008" s="8">
        <v>62121</v>
      </c>
      <c r="D1008" s="8" t="s">
        <v>3403</v>
      </c>
      <c r="E1008" s="9">
        <v>45970</v>
      </c>
      <c r="F1008" s="10">
        <f t="shared" si="15"/>
        <v>1044648.4727722772</v>
      </c>
    </row>
    <row r="1009" spans="1:6">
      <c r="A1009" s="11" t="s">
        <v>1195</v>
      </c>
      <c r="B1009" s="12">
        <v>546505</v>
      </c>
      <c r="C1009" s="12">
        <v>63431</v>
      </c>
      <c r="D1009" s="12" t="s">
        <v>3402</v>
      </c>
      <c r="E1009" s="13">
        <v>44353</v>
      </c>
      <c r="F1009" s="14">
        <f t="shared" si="15"/>
        <v>499723.03723404254</v>
      </c>
    </row>
    <row r="1010" spans="1:6">
      <c r="A1010" s="7" t="s">
        <v>1196</v>
      </c>
      <c r="B1010" s="8">
        <v>1079214</v>
      </c>
      <c r="C1010" s="8">
        <v>132530</v>
      </c>
      <c r="D1010" s="8" t="s">
        <v>3403</v>
      </c>
      <c r="E1010" s="9">
        <v>43935</v>
      </c>
      <c r="F1010" s="10">
        <f t="shared" si="15"/>
        <v>1044648.4727722772</v>
      </c>
    </row>
    <row r="1011" spans="1:6">
      <c r="A1011" s="11" t="s">
        <v>1197</v>
      </c>
      <c r="B1011" s="12">
        <v>718342</v>
      </c>
      <c r="C1011" s="12">
        <v>96942</v>
      </c>
      <c r="D1011" s="12" t="s">
        <v>3404</v>
      </c>
      <c r="E1011" s="13">
        <v>45427</v>
      </c>
      <c r="F1011" s="14">
        <f t="shared" si="15"/>
        <v>746435.40070921986</v>
      </c>
    </row>
    <row r="1012" spans="1:6">
      <c r="A1012" s="7" t="s">
        <v>1198</v>
      </c>
      <c r="B1012" s="8">
        <v>1123915</v>
      </c>
      <c r="C1012" s="8">
        <v>86125</v>
      </c>
      <c r="D1012" s="8" t="s">
        <v>3403</v>
      </c>
      <c r="E1012" s="9">
        <v>45691</v>
      </c>
      <c r="F1012" s="10">
        <f t="shared" si="15"/>
        <v>1044648.4727722772</v>
      </c>
    </row>
    <row r="1013" spans="1:6">
      <c r="A1013" s="11" t="s">
        <v>1199</v>
      </c>
      <c r="B1013" s="12">
        <v>1592767</v>
      </c>
      <c r="C1013" s="12">
        <v>206419</v>
      </c>
      <c r="D1013" s="12" t="s">
        <v>3405</v>
      </c>
      <c r="E1013" s="13">
        <v>44839</v>
      </c>
      <c r="F1013" s="14">
        <f t="shared" si="15"/>
        <v>1044648.4727722772</v>
      </c>
    </row>
    <row r="1014" spans="1:6">
      <c r="A1014" s="7" t="s">
        <v>1200</v>
      </c>
      <c r="B1014" s="8">
        <v>604340</v>
      </c>
      <c r="C1014" s="8">
        <v>32051</v>
      </c>
      <c r="D1014" s="8" t="s">
        <v>3404</v>
      </c>
      <c r="E1014" s="9">
        <v>44057</v>
      </c>
      <c r="F1014" s="10">
        <f t="shared" si="15"/>
        <v>746435.40070921986</v>
      </c>
    </row>
    <row r="1015" spans="1:6">
      <c r="A1015" s="11" t="s">
        <v>1201</v>
      </c>
      <c r="B1015" s="12">
        <v>749367</v>
      </c>
      <c r="C1015" s="12">
        <v>38434</v>
      </c>
      <c r="D1015" s="12" t="s">
        <v>3404</v>
      </c>
      <c r="E1015" s="13">
        <v>43690</v>
      </c>
      <c r="F1015" s="14">
        <f t="shared" si="15"/>
        <v>746435.40070921986</v>
      </c>
    </row>
    <row r="1016" spans="1:6">
      <c r="A1016" s="7" t="s">
        <v>1202</v>
      </c>
      <c r="B1016" s="8">
        <v>929326</v>
      </c>
      <c r="C1016" s="8">
        <v>139291</v>
      </c>
      <c r="D1016" s="8" t="s">
        <v>3403</v>
      </c>
      <c r="E1016" s="9">
        <v>46042</v>
      </c>
      <c r="F1016" s="10">
        <f t="shared" si="15"/>
        <v>1044648.4727722772</v>
      </c>
    </row>
    <row r="1017" spans="1:6">
      <c r="A1017" s="11" t="s">
        <v>1203</v>
      </c>
      <c r="B1017" s="12">
        <v>634384</v>
      </c>
      <c r="C1017" s="12">
        <v>94718</v>
      </c>
      <c r="D1017" s="12" t="s">
        <v>3404</v>
      </c>
      <c r="E1017" s="13">
        <v>44238</v>
      </c>
      <c r="F1017" s="14">
        <f t="shared" si="15"/>
        <v>746435.40070921986</v>
      </c>
    </row>
    <row r="1018" spans="1:6">
      <c r="A1018" s="7" t="s">
        <v>1204</v>
      </c>
      <c r="B1018" s="8">
        <v>852797</v>
      </c>
      <c r="C1018" s="8">
        <v>44078</v>
      </c>
      <c r="D1018" s="8" t="s">
        <v>3404</v>
      </c>
      <c r="E1018" s="9">
        <v>44206</v>
      </c>
      <c r="F1018" s="10">
        <f t="shared" si="15"/>
        <v>746435.40070921986</v>
      </c>
    </row>
    <row r="1019" spans="1:6">
      <c r="A1019" s="11" t="s">
        <v>1205</v>
      </c>
      <c r="B1019" s="12">
        <v>787595</v>
      </c>
      <c r="C1019" s="12">
        <v>82874</v>
      </c>
      <c r="D1019" s="12" t="s">
        <v>3404</v>
      </c>
      <c r="E1019" s="13">
        <v>43778</v>
      </c>
      <c r="F1019" s="14">
        <f t="shared" si="15"/>
        <v>746435.40070921986</v>
      </c>
    </row>
    <row r="1020" spans="1:6">
      <c r="A1020" s="7" t="s">
        <v>1206</v>
      </c>
      <c r="B1020" s="8">
        <v>640224</v>
      </c>
      <c r="C1020" s="8">
        <v>49037</v>
      </c>
      <c r="D1020" s="8" t="s">
        <v>3404</v>
      </c>
      <c r="E1020" s="9">
        <v>45076</v>
      </c>
      <c r="F1020" s="10">
        <f t="shared" si="15"/>
        <v>746435.40070921986</v>
      </c>
    </row>
    <row r="1021" spans="1:6">
      <c r="A1021" s="11" t="s">
        <v>1207</v>
      </c>
      <c r="B1021" s="12">
        <v>906787</v>
      </c>
      <c r="C1021" s="12">
        <v>99301</v>
      </c>
      <c r="D1021" s="12" t="s">
        <v>3403</v>
      </c>
      <c r="E1021" s="13">
        <v>44299</v>
      </c>
      <c r="F1021" s="14">
        <f t="shared" si="15"/>
        <v>1044648.4727722772</v>
      </c>
    </row>
    <row r="1022" spans="1:6">
      <c r="A1022" s="7" t="s">
        <v>1208</v>
      </c>
      <c r="B1022" s="8">
        <v>777844</v>
      </c>
      <c r="C1022" s="8">
        <v>62745</v>
      </c>
      <c r="D1022" s="8" t="s">
        <v>3404</v>
      </c>
      <c r="E1022" s="9">
        <v>44424</v>
      </c>
      <c r="F1022" s="10">
        <f t="shared" si="15"/>
        <v>746435.40070921986</v>
      </c>
    </row>
    <row r="1023" spans="1:6">
      <c r="A1023" s="11" t="s">
        <v>1209</v>
      </c>
      <c r="B1023" s="12">
        <v>1487976</v>
      </c>
      <c r="C1023" s="12">
        <v>115886</v>
      </c>
      <c r="D1023" s="12" t="s">
        <v>3405</v>
      </c>
      <c r="E1023" s="13">
        <v>44275</v>
      </c>
      <c r="F1023" s="14">
        <f t="shared" si="15"/>
        <v>1044648.4727722772</v>
      </c>
    </row>
    <row r="1024" spans="1:6">
      <c r="A1024" s="7" t="s">
        <v>1210</v>
      </c>
      <c r="B1024" s="8">
        <v>489944</v>
      </c>
      <c r="C1024" s="8">
        <v>45187</v>
      </c>
      <c r="D1024" s="8" t="s">
        <v>3402</v>
      </c>
      <c r="E1024" s="9">
        <v>44127</v>
      </c>
      <c r="F1024" s="10">
        <f t="shared" si="15"/>
        <v>499723.03723404254</v>
      </c>
    </row>
    <row r="1025" spans="1:6">
      <c r="A1025" s="11" t="s">
        <v>1211</v>
      </c>
      <c r="B1025" s="12">
        <v>753193</v>
      </c>
      <c r="C1025" s="12">
        <v>50878</v>
      </c>
      <c r="D1025" s="12" t="s">
        <v>3404</v>
      </c>
      <c r="E1025" s="13">
        <v>43532</v>
      </c>
      <c r="F1025" s="14">
        <f t="shared" si="15"/>
        <v>746435.40070921986</v>
      </c>
    </row>
    <row r="1026" spans="1:6">
      <c r="A1026" s="7" t="s">
        <v>1212</v>
      </c>
      <c r="B1026" s="8">
        <v>618440</v>
      </c>
      <c r="C1026" s="8">
        <v>50795</v>
      </c>
      <c r="D1026" s="8" t="s">
        <v>3404</v>
      </c>
      <c r="E1026" s="9">
        <v>43922</v>
      </c>
      <c r="F1026" s="10">
        <f t="shared" ref="F1026:F1089" si="16">IF(D1026="L1",$L$3,IF(D1026="L2",$L$4,$L$5))</f>
        <v>746435.40070921986</v>
      </c>
    </row>
    <row r="1027" spans="1:6">
      <c r="A1027" s="11" t="s">
        <v>1213</v>
      </c>
      <c r="B1027" s="12">
        <v>1882790</v>
      </c>
      <c r="C1027" s="12">
        <v>231312</v>
      </c>
      <c r="D1027" s="12" t="s">
        <v>3406</v>
      </c>
      <c r="E1027" s="13">
        <v>46236</v>
      </c>
      <c r="F1027" s="14">
        <f t="shared" si="16"/>
        <v>1044648.4727722772</v>
      </c>
    </row>
    <row r="1028" spans="1:6">
      <c r="A1028" s="7" t="s">
        <v>1214</v>
      </c>
      <c r="B1028" s="8">
        <v>980066</v>
      </c>
      <c r="C1028" s="8">
        <v>94485</v>
      </c>
      <c r="D1028" s="8" t="s">
        <v>3403</v>
      </c>
      <c r="E1028" s="9">
        <v>43624</v>
      </c>
      <c r="F1028" s="10">
        <f t="shared" si="16"/>
        <v>1044648.4727722772</v>
      </c>
    </row>
    <row r="1029" spans="1:6">
      <c r="A1029" s="11" t="s">
        <v>1215</v>
      </c>
      <c r="B1029" s="12">
        <v>1457552</v>
      </c>
      <c r="C1029" s="12">
        <v>99992</v>
      </c>
      <c r="D1029" s="12" t="s">
        <v>3405</v>
      </c>
      <c r="E1029" s="13">
        <v>43804</v>
      </c>
      <c r="F1029" s="14">
        <f t="shared" si="16"/>
        <v>1044648.4727722772</v>
      </c>
    </row>
    <row r="1030" spans="1:6">
      <c r="A1030" s="7" t="s">
        <v>1216</v>
      </c>
      <c r="B1030" s="8">
        <v>702080</v>
      </c>
      <c r="C1030" s="8">
        <v>64393</v>
      </c>
      <c r="D1030" s="8" t="s">
        <v>3404</v>
      </c>
      <c r="E1030" s="9">
        <v>45166</v>
      </c>
      <c r="F1030" s="10">
        <f t="shared" si="16"/>
        <v>746435.40070921986</v>
      </c>
    </row>
    <row r="1031" spans="1:6">
      <c r="A1031" s="11" t="s">
        <v>1217</v>
      </c>
      <c r="B1031" s="12">
        <v>540915</v>
      </c>
      <c r="C1031" s="12">
        <v>31664</v>
      </c>
      <c r="D1031" s="12" t="s">
        <v>3402</v>
      </c>
      <c r="E1031" s="13">
        <v>45172</v>
      </c>
      <c r="F1031" s="14">
        <f t="shared" si="16"/>
        <v>499723.03723404254</v>
      </c>
    </row>
    <row r="1032" spans="1:6">
      <c r="A1032" s="7" t="s">
        <v>1218</v>
      </c>
      <c r="B1032" s="8">
        <v>730587</v>
      </c>
      <c r="C1032" s="8">
        <v>65792</v>
      </c>
      <c r="D1032" s="8" t="s">
        <v>3404</v>
      </c>
      <c r="E1032" s="9">
        <v>45699</v>
      </c>
      <c r="F1032" s="10">
        <f t="shared" si="16"/>
        <v>746435.40070921986</v>
      </c>
    </row>
    <row r="1033" spans="1:6">
      <c r="A1033" s="11" t="s">
        <v>1219</v>
      </c>
      <c r="B1033" s="12">
        <v>950018</v>
      </c>
      <c r="C1033" s="12">
        <v>101265</v>
      </c>
      <c r="D1033" s="12" t="s">
        <v>3403</v>
      </c>
      <c r="E1033" s="13">
        <v>45466</v>
      </c>
      <c r="F1033" s="14">
        <f t="shared" si="16"/>
        <v>1044648.4727722772</v>
      </c>
    </row>
    <row r="1034" spans="1:6">
      <c r="A1034" s="7" t="s">
        <v>1220</v>
      </c>
      <c r="B1034" s="8">
        <v>487700</v>
      </c>
      <c r="C1034" s="8">
        <v>56975</v>
      </c>
      <c r="D1034" s="8" t="s">
        <v>3402</v>
      </c>
      <c r="E1034" s="9">
        <v>45847</v>
      </c>
      <c r="F1034" s="10">
        <f t="shared" si="16"/>
        <v>499723.03723404254</v>
      </c>
    </row>
    <row r="1035" spans="1:6">
      <c r="A1035" s="11" t="s">
        <v>1221</v>
      </c>
      <c r="B1035" s="12">
        <v>1082203</v>
      </c>
      <c r="C1035" s="12">
        <v>83392</v>
      </c>
      <c r="D1035" s="12" t="s">
        <v>3403</v>
      </c>
      <c r="E1035" s="13">
        <v>44222</v>
      </c>
      <c r="F1035" s="14">
        <f t="shared" si="16"/>
        <v>1044648.4727722772</v>
      </c>
    </row>
    <row r="1036" spans="1:6">
      <c r="A1036" s="7" t="s">
        <v>1222</v>
      </c>
      <c r="B1036" s="8">
        <v>641665</v>
      </c>
      <c r="C1036" s="8">
        <v>52355</v>
      </c>
      <c r="D1036" s="8" t="s">
        <v>3404</v>
      </c>
      <c r="E1036" s="9">
        <v>44327</v>
      </c>
      <c r="F1036" s="10">
        <f t="shared" si="16"/>
        <v>746435.40070921986</v>
      </c>
    </row>
    <row r="1037" spans="1:6">
      <c r="A1037" s="11" t="s">
        <v>1223</v>
      </c>
      <c r="B1037" s="12">
        <v>972995</v>
      </c>
      <c r="C1037" s="12">
        <v>98956</v>
      </c>
      <c r="D1037" s="12" t="s">
        <v>3403</v>
      </c>
      <c r="E1037" s="13">
        <v>44991</v>
      </c>
      <c r="F1037" s="14">
        <f t="shared" si="16"/>
        <v>1044648.4727722772</v>
      </c>
    </row>
    <row r="1038" spans="1:6">
      <c r="A1038" s="7" t="s">
        <v>1224</v>
      </c>
      <c r="B1038" s="8">
        <v>953783</v>
      </c>
      <c r="C1038" s="8">
        <v>114864</v>
      </c>
      <c r="D1038" s="8" t="s">
        <v>3403</v>
      </c>
      <c r="E1038" s="9">
        <v>45768</v>
      </c>
      <c r="F1038" s="10">
        <f t="shared" si="16"/>
        <v>1044648.4727722772</v>
      </c>
    </row>
    <row r="1039" spans="1:6">
      <c r="A1039" s="11" t="s">
        <v>1225</v>
      </c>
      <c r="B1039" s="12">
        <v>1114629</v>
      </c>
      <c r="C1039" s="12">
        <v>59556</v>
      </c>
      <c r="D1039" s="12" t="s">
        <v>3403</v>
      </c>
      <c r="E1039" s="13">
        <v>43789</v>
      </c>
      <c r="F1039" s="14">
        <f t="shared" si="16"/>
        <v>1044648.4727722772</v>
      </c>
    </row>
    <row r="1040" spans="1:6">
      <c r="A1040" s="7" t="s">
        <v>1226</v>
      </c>
      <c r="B1040" s="8">
        <v>903485</v>
      </c>
      <c r="C1040" s="8">
        <v>117706</v>
      </c>
      <c r="D1040" s="8" t="s">
        <v>3403</v>
      </c>
      <c r="E1040" s="9">
        <v>44283</v>
      </c>
      <c r="F1040" s="10">
        <f t="shared" si="16"/>
        <v>1044648.4727722772</v>
      </c>
    </row>
    <row r="1041" spans="1:6">
      <c r="A1041" s="11" t="s">
        <v>1227</v>
      </c>
      <c r="B1041" s="12">
        <v>470454</v>
      </c>
      <c r="C1041" s="12">
        <v>33120</v>
      </c>
      <c r="D1041" s="12" t="s">
        <v>3402</v>
      </c>
      <c r="E1041" s="13">
        <v>44733</v>
      </c>
      <c r="F1041" s="14">
        <f t="shared" si="16"/>
        <v>499723.03723404254</v>
      </c>
    </row>
    <row r="1042" spans="1:6">
      <c r="A1042" s="7" t="s">
        <v>1228</v>
      </c>
      <c r="B1042" s="8">
        <v>779282</v>
      </c>
      <c r="C1042" s="8">
        <v>41624</v>
      </c>
      <c r="D1042" s="8" t="s">
        <v>3404</v>
      </c>
      <c r="E1042" s="9">
        <v>43880</v>
      </c>
      <c r="F1042" s="10">
        <f t="shared" si="16"/>
        <v>746435.40070921986</v>
      </c>
    </row>
    <row r="1043" spans="1:6">
      <c r="A1043" s="11" t="s">
        <v>1229</v>
      </c>
      <c r="B1043" s="12">
        <v>616019</v>
      </c>
      <c r="C1043" s="12">
        <v>83302</v>
      </c>
      <c r="D1043" s="12" t="s">
        <v>3404</v>
      </c>
      <c r="E1043" s="13">
        <v>45044</v>
      </c>
      <c r="F1043" s="14">
        <f t="shared" si="16"/>
        <v>746435.40070921986</v>
      </c>
    </row>
    <row r="1044" spans="1:6">
      <c r="A1044" s="7" t="s">
        <v>1230</v>
      </c>
      <c r="B1044" s="8">
        <v>773651</v>
      </c>
      <c r="C1044" s="8">
        <v>113690</v>
      </c>
      <c r="D1044" s="8" t="s">
        <v>3404</v>
      </c>
      <c r="E1044" s="9">
        <v>43801</v>
      </c>
      <c r="F1044" s="10">
        <f t="shared" si="16"/>
        <v>746435.40070921986</v>
      </c>
    </row>
    <row r="1045" spans="1:6">
      <c r="A1045" s="11" t="s">
        <v>1231</v>
      </c>
      <c r="B1045" s="12">
        <v>1528465</v>
      </c>
      <c r="C1045" s="12">
        <v>197200</v>
      </c>
      <c r="D1045" s="12" t="s">
        <v>3405</v>
      </c>
      <c r="E1045" s="13">
        <v>45681</v>
      </c>
      <c r="F1045" s="14">
        <f t="shared" si="16"/>
        <v>1044648.4727722772</v>
      </c>
    </row>
    <row r="1046" spans="1:6">
      <c r="A1046" s="7" t="s">
        <v>1232</v>
      </c>
      <c r="B1046" s="8">
        <v>705031</v>
      </c>
      <c r="C1046" s="8">
        <v>43924</v>
      </c>
      <c r="D1046" s="8" t="s">
        <v>3404</v>
      </c>
      <c r="E1046" s="9">
        <v>44409</v>
      </c>
      <c r="F1046" s="10">
        <f t="shared" si="16"/>
        <v>746435.40070921986</v>
      </c>
    </row>
    <row r="1047" spans="1:6">
      <c r="A1047" s="11" t="s">
        <v>1233</v>
      </c>
      <c r="B1047" s="12">
        <v>2185129</v>
      </c>
      <c r="C1047" s="12">
        <v>163051</v>
      </c>
      <c r="D1047" s="12" t="s">
        <v>3406</v>
      </c>
      <c r="E1047" s="13">
        <v>43148</v>
      </c>
      <c r="F1047" s="14">
        <f t="shared" si="16"/>
        <v>1044648.4727722772</v>
      </c>
    </row>
    <row r="1048" spans="1:6">
      <c r="A1048" s="7" t="s">
        <v>1234</v>
      </c>
      <c r="B1048" s="8">
        <v>682983</v>
      </c>
      <c r="C1048" s="8">
        <v>57601</v>
      </c>
      <c r="D1048" s="8" t="s">
        <v>3404</v>
      </c>
      <c r="E1048" s="9">
        <v>44974</v>
      </c>
      <c r="F1048" s="10">
        <f t="shared" si="16"/>
        <v>746435.40070921986</v>
      </c>
    </row>
    <row r="1049" spans="1:6">
      <c r="A1049" s="11" t="s">
        <v>1235</v>
      </c>
      <c r="B1049" s="12">
        <v>935773</v>
      </c>
      <c r="C1049" s="12">
        <v>74344</v>
      </c>
      <c r="D1049" s="12" t="s">
        <v>3403</v>
      </c>
      <c r="E1049" s="13">
        <v>44031</v>
      </c>
      <c r="F1049" s="14">
        <f t="shared" si="16"/>
        <v>1044648.4727722772</v>
      </c>
    </row>
    <row r="1050" spans="1:6">
      <c r="A1050" s="7" t="s">
        <v>1236</v>
      </c>
      <c r="B1050" s="8">
        <v>1248451</v>
      </c>
      <c r="C1050" s="8">
        <v>179617</v>
      </c>
      <c r="D1050" s="8" t="s">
        <v>3405</v>
      </c>
      <c r="E1050" s="9">
        <v>44087</v>
      </c>
      <c r="F1050" s="10">
        <f t="shared" si="16"/>
        <v>1044648.4727722772</v>
      </c>
    </row>
    <row r="1051" spans="1:6">
      <c r="A1051" s="11" t="s">
        <v>1237</v>
      </c>
      <c r="B1051" s="12">
        <v>644813</v>
      </c>
      <c r="C1051" s="12">
        <v>32991</v>
      </c>
      <c r="D1051" s="12" t="s">
        <v>3404</v>
      </c>
      <c r="E1051" s="13">
        <v>43838</v>
      </c>
      <c r="F1051" s="14">
        <f t="shared" si="16"/>
        <v>746435.40070921986</v>
      </c>
    </row>
    <row r="1052" spans="1:6">
      <c r="A1052" s="7" t="s">
        <v>1238</v>
      </c>
      <c r="B1052" s="8">
        <v>1552071</v>
      </c>
      <c r="C1052" s="8">
        <v>113320</v>
      </c>
      <c r="D1052" s="8" t="s">
        <v>3405</v>
      </c>
      <c r="E1052" s="9">
        <v>44602</v>
      </c>
      <c r="F1052" s="10">
        <f t="shared" si="16"/>
        <v>1044648.4727722772</v>
      </c>
    </row>
    <row r="1053" spans="1:6">
      <c r="A1053" s="11" t="s">
        <v>1239</v>
      </c>
      <c r="B1053" s="12">
        <v>1020919</v>
      </c>
      <c r="C1053" s="12">
        <v>127214</v>
      </c>
      <c r="D1053" s="12" t="s">
        <v>3403</v>
      </c>
      <c r="E1053" s="13">
        <v>43817</v>
      </c>
      <c r="F1053" s="14">
        <f t="shared" si="16"/>
        <v>1044648.4727722772</v>
      </c>
    </row>
    <row r="1054" spans="1:6">
      <c r="A1054" s="7" t="s">
        <v>1240</v>
      </c>
      <c r="B1054" s="8">
        <v>1346948</v>
      </c>
      <c r="C1054" s="8">
        <v>100014</v>
      </c>
      <c r="D1054" s="8" t="s">
        <v>3405</v>
      </c>
      <c r="E1054" s="9">
        <v>44028</v>
      </c>
      <c r="F1054" s="10">
        <f t="shared" si="16"/>
        <v>1044648.4727722772</v>
      </c>
    </row>
    <row r="1055" spans="1:6">
      <c r="A1055" s="11" t="s">
        <v>1241</v>
      </c>
      <c r="B1055" s="12">
        <v>879067</v>
      </c>
      <c r="C1055" s="12">
        <v>102046</v>
      </c>
      <c r="D1055" s="12" t="s">
        <v>3404</v>
      </c>
      <c r="E1055" s="13">
        <v>43961</v>
      </c>
      <c r="F1055" s="14">
        <f t="shared" si="16"/>
        <v>746435.40070921986</v>
      </c>
    </row>
    <row r="1056" spans="1:6">
      <c r="A1056" s="7" t="s">
        <v>1242</v>
      </c>
      <c r="B1056" s="8">
        <v>452827</v>
      </c>
      <c r="C1056" s="8">
        <v>33606</v>
      </c>
      <c r="D1056" s="8" t="s">
        <v>3402</v>
      </c>
      <c r="E1056" s="9">
        <v>44374</v>
      </c>
      <c r="F1056" s="10">
        <f t="shared" si="16"/>
        <v>499723.03723404254</v>
      </c>
    </row>
    <row r="1057" spans="1:6">
      <c r="A1057" s="11" t="s">
        <v>1243</v>
      </c>
      <c r="B1057" s="12">
        <v>1489626</v>
      </c>
      <c r="C1057" s="12">
        <v>216717</v>
      </c>
      <c r="D1057" s="12" t="s">
        <v>3405</v>
      </c>
      <c r="E1057" s="13">
        <v>43672</v>
      </c>
      <c r="F1057" s="14">
        <f t="shared" si="16"/>
        <v>1044648.4727722772</v>
      </c>
    </row>
    <row r="1058" spans="1:6">
      <c r="A1058" s="7" t="s">
        <v>1244</v>
      </c>
      <c r="B1058" s="8">
        <v>460937</v>
      </c>
      <c r="C1058" s="8">
        <v>25419</v>
      </c>
      <c r="D1058" s="8" t="s">
        <v>3402</v>
      </c>
      <c r="E1058" s="9">
        <v>45554</v>
      </c>
      <c r="F1058" s="10">
        <f t="shared" si="16"/>
        <v>499723.03723404254</v>
      </c>
    </row>
    <row r="1059" spans="1:6">
      <c r="A1059" s="11" t="s">
        <v>1245</v>
      </c>
      <c r="B1059" s="12">
        <v>891718</v>
      </c>
      <c r="C1059" s="12">
        <v>89158</v>
      </c>
      <c r="D1059" s="12" t="s">
        <v>3404</v>
      </c>
      <c r="E1059" s="13">
        <v>45186</v>
      </c>
      <c r="F1059" s="14">
        <f t="shared" si="16"/>
        <v>746435.40070921986</v>
      </c>
    </row>
    <row r="1060" spans="1:6">
      <c r="A1060" s="7" t="s">
        <v>1246</v>
      </c>
      <c r="B1060" s="8">
        <v>888210</v>
      </c>
      <c r="C1060" s="8">
        <v>69439</v>
      </c>
      <c r="D1060" s="8" t="s">
        <v>3404</v>
      </c>
      <c r="E1060" s="9">
        <v>45061</v>
      </c>
      <c r="F1060" s="10">
        <f t="shared" si="16"/>
        <v>746435.40070921986</v>
      </c>
    </row>
    <row r="1061" spans="1:6">
      <c r="A1061" s="11" t="s">
        <v>1247</v>
      </c>
      <c r="B1061" s="12">
        <v>1032228</v>
      </c>
      <c r="C1061" s="12">
        <v>82304</v>
      </c>
      <c r="D1061" s="12" t="s">
        <v>3403</v>
      </c>
      <c r="E1061" s="13">
        <v>45593</v>
      </c>
      <c r="F1061" s="14">
        <f t="shared" si="16"/>
        <v>1044648.4727722772</v>
      </c>
    </row>
    <row r="1062" spans="1:6">
      <c r="A1062" s="7" t="s">
        <v>1248</v>
      </c>
      <c r="B1062" s="8">
        <v>1541897</v>
      </c>
      <c r="C1062" s="8">
        <v>186898</v>
      </c>
      <c r="D1062" s="8" t="s">
        <v>3405</v>
      </c>
      <c r="E1062" s="9">
        <v>44448</v>
      </c>
      <c r="F1062" s="10">
        <f t="shared" si="16"/>
        <v>1044648.4727722772</v>
      </c>
    </row>
    <row r="1063" spans="1:6">
      <c r="A1063" s="11" t="s">
        <v>1249</v>
      </c>
      <c r="B1063" s="12">
        <v>466068</v>
      </c>
      <c r="C1063" s="12">
        <v>44740</v>
      </c>
      <c r="D1063" s="12" t="s">
        <v>3402</v>
      </c>
      <c r="E1063" s="13">
        <v>45228</v>
      </c>
      <c r="F1063" s="14">
        <f t="shared" si="16"/>
        <v>499723.03723404254</v>
      </c>
    </row>
    <row r="1064" spans="1:6">
      <c r="A1064" s="7" t="s">
        <v>1250</v>
      </c>
      <c r="B1064" s="8">
        <v>1277418</v>
      </c>
      <c r="C1064" s="8">
        <v>119255</v>
      </c>
      <c r="D1064" s="8" t="s">
        <v>3405</v>
      </c>
      <c r="E1064" s="9">
        <v>43767</v>
      </c>
      <c r="F1064" s="10">
        <f t="shared" si="16"/>
        <v>1044648.4727722772</v>
      </c>
    </row>
    <row r="1065" spans="1:6">
      <c r="A1065" s="11" t="s">
        <v>1251</v>
      </c>
      <c r="B1065" s="12">
        <v>1230649</v>
      </c>
      <c r="C1065" s="12">
        <v>109449</v>
      </c>
      <c r="D1065" s="12" t="s">
        <v>3405</v>
      </c>
      <c r="E1065" s="13">
        <v>43874</v>
      </c>
      <c r="F1065" s="14">
        <f t="shared" si="16"/>
        <v>1044648.4727722772</v>
      </c>
    </row>
    <row r="1066" spans="1:6">
      <c r="A1066" s="7" t="s">
        <v>1252</v>
      </c>
      <c r="B1066" s="8">
        <v>576315</v>
      </c>
      <c r="C1066" s="8">
        <v>36119</v>
      </c>
      <c r="D1066" s="8" t="s">
        <v>3402</v>
      </c>
      <c r="E1066" s="9">
        <v>44191</v>
      </c>
      <c r="F1066" s="10">
        <f t="shared" si="16"/>
        <v>499723.03723404254</v>
      </c>
    </row>
    <row r="1067" spans="1:6">
      <c r="A1067" s="11" t="s">
        <v>1253</v>
      </c>
      <c r="B1067" s="12">
        <v>924050</v>
      </c>
      <c r="C1067" s="12">
        <v>72293</v>
      </c>
      <c r="D1067" s="12" t="s">
        <v>3403</v>
      </c>
      <c r="E1067" s="13">
        <v>43336</v>
      </c>
      <c r="F1067" s="14">
        <f t="shared" si="16"/>
        <v>1044648.4727722772</v>
      </c>
    </row>
    <row r="1068" spans="1:6">
      <c r="A1068" s="7" t="s">
        <v>1254</v>
      </c>
      <c r="B1068" s="8">
        <v>882628</v>
      </c>
      <c r="C1068" s="8">
        <v>126332</v>
      </c>
      <c r="D1068" s="8" t="s">
        <v>3404</v>
      </c>
      <c r="E1068" s="9">
        <v>45896</v>
      </c>
      <c r="F1068" s="10">
        <f t="shared" si="16"/>
        <v>746435.40070921986</v>
      </c>
    </row>
    <row r="1069" spans="1:6">
      <c r="A1069" s="11" t="s">
        <v>1255</v>
      </c>
      <c r="B1069" s="12">
        <v>1259346</v>
      </c>
      <c r="C1069" s="12">
        <v>172419</v>
      </c>
      <c r="D1069" s="12" t="s">
        <v>3405</v>
      </c>
      <c r="E1069" s="13">
        <v>44511</v>
      </c>
      <c r="F1069" s="14">
        <f t="shared" si="16"/>
        <v>1044648.4727722772</v>
      </c>
    </row>
    <row r="1070" spans="1:6">
      <c r="A1070" s="7" t="s">
        <v>1256</v>
      </c>
      <c r="B1070" s="8">
        <v>2139578</v>
      </c>
      <c r="C1070" s="8">
        <v>131161</v>
      </c>
      <c r="D1070" s="8" t="s">
        <v>3406</v>
      </c>
      <c r="E1070" s="9">
        <v>44085</v>
      </c>
      <c r="F1070" s="10">
        <f t="shared" si="16"/>
        <v>1044648.4727722772</v>
      </c>
    </row>
    <row r="1071" spans="1:6">
      <c r="A1071" s="11" t="s">
        <v>1257</v>
      </c>
      <c r="B1071" s="12">
        <v>857694</v>
      </c>
      <c r="C1071" s="12">
        <v>78752</v>
      </c>
      <c r="D1071" s="12" t="s">
        <v>3404</v>
      </c>
      <c r="E1071" s="13">
        <v>46039</v>
      </c>
      <c r="F1071" s="14">
        <f t="shared" si="16"/>
        <v>746435.40070921986</v>
      </c>
    </row>
    <row r="1072" spans="1:6">
      <c r="A1072" s="7" t="s">
        <v>1258</v>
      </c>
      <c r="B1072" s="8">
        <v>1018126</v>
      </c>
      <c r="C1072" s="8">
        <v>88292</v>
      </c>
      <c r="D1072" s="8" t="s">
        <v>3403</v>
      </c>
      <c r="E1072" s="9">
        <v>45993</v>
      </c>
      <c r="F1072" s="10">
        <f t="shared" si="16"/>
        <v>1044648.4727722772</v>
      </c>
    </row>
    <row r="1073" spans="1:6">
      <c r="A1073" s="11" t="s">
        <v>1259</v>
      </c>
      <c r="B1073" s="12">
        <v>835125</v>
      </c>
      <c r="C1073" s="12">
        <v>67755</v>
      </c>
      <c r="D1073" s="12" t="s">
        <v>3404</v>
      </c>
      <c r="E1073" s="13">
        <v>43720</v>
      </c>
      <c r="F1073" s="14">
        <f t="shared" si="16"/>
        <v>746435.40070921986</v>
      </c>
    </row>
    <row r="1074" spans="1:6">
      <c r="A1074" s="7" t="s">
        <v>1260</v>
      </c>
      <c r="B1074" s="8">
        <v>897260</v>
      </c>
      <c r="C1074" s="8">
        <v>111784</v>
      </c>
      <c r="D1074" s="8" t="s">
        <v>3404</v>
      </c>
      <c r="E1074" s="9">
        <v>44240</v>
      </c>
      <c r="F1074" s="10">
        <f t="shared" si="16"/>
        <v>746435.40070921986</v>
      </c>
    </row>
    <row r="1075" spans="1:6">
      <c r="A1075" s="11" t="s">
        <v>1261</v>
      </c>
      <c r="B1075" s="12">
        <v>1207956</v>
      </c>
      <c r="C1075" s="12">
        <v>122326</v>
      </c>
      <c r="D1075" s="12" t="s">
        <v>3405</v>
      </c>
      <c r="E1075" s="13">
        <v>43430</v>
      </c>
      <c r="F1075" s="14">
        <f t="shared" si="16"/>
        <v>1044648.4727722772</v>
      </c>
    </row>
    <row r="1076" spans="1:6">
      <c r="A1076" s="7" t="s">
        <v>1262</v>
      </c>
      <c r="B1076" s="8">
        <v>811077</v>
      </c>
      <c r="C1076" s="8">
        <v>91505</v>
      </c>
      <c r="D1076" s="8" t="s">
        <v>3404</v>
      </c>
      <c r="E1076" s="9">
        <v>45218</v>
      </c>
      <c r="F1076" s="10">
        <f t="shared" si="16"/>
        <v>746435.40070921986</v>
      </c>
    </row>
    <row r="1077" spans="1:6">
      <c r="A1077" s="11" t="s">
        <v>1263</v>
      </c>
      <c r="B1077" s="12">
        <v>680337</v>
      </c>
      <c r="C1077" s="12">
        <v>46346</v>
      </c>
      <c r="D1077" s="12" t="s">
        <v>3404</v>
      </c>
      <c r="E1077" s="13">
        <v>44765</v>
      </c>
      <c r="F1077" s="14">
        <f t="shared" si="16"/>
        <v>746435.40070921986</v>
      </c>
    </row>
    <row r="1078" spans="1:6">
      <c r="A1078" s="7" t="s">
        <v>1264</v>
      </c>
      <c r="B1078" s="8">
        <v>1362595</v>
      </c>
      <c r="C1078" s="8">
        <v>97098</v>
      </c>
      <c r="D1078" s="8" t="s">
        <v>3405</v>
      </c>
      <c r="E1078" s="9">
        <v>44112</v>
      </c>
      <c r="F1078" s="10">
        <f t="shared" si="16"/>
        <v>1044648.4727722772</v>
      </c>
    </row>
    <row r="1079" spans="1:6">
      <c r="A1079" s="11" t="s">
        <v>1265</v>
      </c>
      <c r="B1079" s="12">
        <v>1026544</v>
      </c>
      <c r="C1079" s="12">
        <v>86319</v>
      </c>
      <c r="D1079" s="12" t="s">
        <v>3403</v>
      </c>
      <c r="E1079" s="13">
        <v>43955</v>
      </c>
      <c r="F1079" s="14">
        <f t="shared" si="16"/>
        <v>1044648.4727722772</v>
      </c>
    </row>
    <row r="1080" spans="1:6">
      <c r="A1080" s="7" t="s">
        <v>1266</v>
      </c>
      <c r="B1080" s="8">
        <v>603205</v>
      </c>
      <c r="C1080" s="8">
        <v>80855</v>
      </c>
      <c r="D1080" s="8" t="s">
        <v>3404</v>
      </c>
      <c r="E1080" s="9">
        <v>43949</v>
      </c>
      <c r="F1080" s="10">
        <f t="shared" si="16"/>
        <v>746435.40070921986</v>
      </c>
    </row>
    <row r="1081" spans="1:6">
      <c r="A1081" s="11" t="s">
        <v>1267</v>
      </c>
      <c r="B1081" s="12">
        <v>1243761</v>
      </c>
      <c r="C1081" s="12">
        <v>106380</v>
      </c>
      <c r="D1081" s="12" t="s">
        <v>3405</v>
      </c>
      <c r="E1081" s="13">
        <v>44027</v>
      </c>
      <c r="F1081" s="14">
        <f t="shared" si="16"/>
        <v>1044648.4727722772</v>
      </c>
    </row>
    <row r="1082" spans="1:6">
      <c r="A1082" s="7" t="s">
        <v>1268</v>
      </c>
      <c r="B1082" s="8">
        <v>1238028</v>
      </c>
      <c r="C1082" s="8">
        <v>182323</v>
      </c>
      <c r="D1082" s="8" t="s">
        <v>3405</v>
      </c>
      <c r="E1082" s="9">
        <v>44831</v>
      </c>
      <c r="F1082" s="10">
        <f t="shared" si="16"/>
        <v>1044648.4727722772</v>
      </c>
    </row>
    <row r="1083" spans="1:6">
      <c r="A1083" s="11" t="s">
        <v>1269</v>
      </c>
      <c r="B1083" s="12">
        <v>576077</v>
      </c>
      <c r="C1083" s="12">
        <v>71562</v>
      </c>
      <c r="D1083" s="12" t="s">
        <v>3402</v>
      </c>
      <c r="E1083" s="13">
        <v>45819</v>
      </c>
      <c r="F1083" s="14">
        <f t="shared" si="16"/>
        <v>499723.03723404254</v>
      </c>
    </row>
    <row r="1084" spans="1:6">
      <c r="A1084" s="7" t="s">
        <v>1270</v>
      </c>
      <c r="B1084" s="8">
        <v>1037785</v>
      </c>
      <c r="C1084" s="8">
        <v>105657</v>
      </c>
      <c r="D1084" s="8" t="s">
        <v>3403</v>
      </c>
      <c r="E1084" s="9">
        <v>45854</v>
      </c>
      <c r="F1084" s="10">
        <f t="shared" si="16"/>
        <v>1044648.4727722772</v>
      </c>
    </row>
    <row r="1085" spans="1:6">
      <c r="A1085" s="11" t="s">
        <v>1271</v>
      </c>
      <c r="B1085" s="12">
        <v>1144508</v>
      </c>
      <c r="C1085" s="12">
        <v>134647</v>
      </c>
      <c r="D1085" s="12" t="s">
        <v>3403</v>
      </c>
      <c r="E1085" s="13">
        <v>45600</v>
      </c>
      <c r="F1085" s="14">
        <f t="shared" si="16"/>
        <v>1044648.4727722772</v>
      </c>
    </row>
    <row r="1086" spans="1:6">
      <c r="A1086" s="7" t="s">
        <v>1272</v>
      </c>
      <c r="B1086" s="8">
        <v>874755</v>
      </c>
      <c r="C1086" s="8">
        <v>79449</v>
      </c>
      <c r="D1086" s="8" t="s">
        <v>3404</v>
      </c>
      <c r="E1086" s="9">
        <v>44777</v>
      </c>
      <c r="F1086" s="10">
        <f t="shared" si="16"/>
        <v>746435.40070921986</v>
      </c>
    </row>
    <row r="1087" spans="1:6">
      <c r="A1087" s="11" t="s">
        <v>1273</v>
      </c>
      <c r="B1087" s="12">
        <v>960026</v>
      </c>
      <c r="C1087" s="12">
        <v>121710</v>
      </c>
      <c r="D1087" s="12" t="s">
        <v>3403</v>
      </c>
      <c r="E1087" s="13">
        <v>45002</v>
      </c>
      <c r="F1087" s="14">
        <f t="shared" si="16"/>
        <v>1044648.4727722772</v>
      </c>
    </row>
    <row r="1088" spans="1:6">
      <c r="A1088" s="7" t="s">
        <v>1274</v>
      </c>
      <c r="B1088" s="8">
        <v>731073</v>
      </c>
      <c r="C1088" s="8">
        <v>61392</v>
      </c>
      <c r="D1088" s="8" t="s">
        <v>3404</v>
      </c>
      <c r="E1088" s="9">
        <v>45055</v>
      </c>
      <c r="F1088" s="10">
        <f t="shared" si="16"/>
        <v>746435.40070921986</v>
      </c>
    </row>
    <row r="1089" spans="1:6">
      <c r="A1089" s="11" t="s">
        <v>1275</v>
      </c>
      <c r="B1089" s="12">
        <v>495807</v>
      </c>
      <c r="C1089" s="12">
        <v>50338</v>
      </c>
      <c r="D1089" s="12" t="s">
        <v>3402</v>
      </c>
      <c r="E1089" s="13">
        <v>45623</v>
      </c>
      <c r="F1089" s="14">
        <f t="shared" si="16"/>
        <v>499723.03723404254</v>
      </c>
    </row>
    <row r="1090" spans="1:6">
      <c r="A1090" s="7" t="s">
        <v>1276</v>
      </c>
      <c r="B1090" s="8">
        <v>1020029</v>
      </c>
      <c r="C1090" s="8">
        <v>61630</v>
      </c>
      <c r="D1090" s="8" t="s">
        <v>3403</v>
      </c>
      <c r="E1090" s="9">
        <v>43869</v>
      </c>
      <c r="F1090" s="10">
        <f t="shared" ref="F1090:F1153" si="17">IF(D1090="L1",$L$3,IF(D1090="L2",$L$4,$L$5))</f>
        <v>1044648.4727722772</v>
      </c>
    </row>
    <row r="1091" spans="1:6">
      <c r="A1091" s="11" t="s">
        <v>1277</v>
      </c>
      <c r="B1091" s="12">
        <v>902926</v>
      </c>
      <c r="C1091" s="12">
        <v>57494</v>
      </c>
      <c r="D1091" s="12" t="s">
        <v>3403</v>
      </c>
      <c r="E1091" s="13">
        <v>44642</v>
      </c>
      <c r="F1091" s="14">
        <f t="shared" si="17"/>
        <v>1044648.4727722772</v>
      </c>
    </row>
    <row r="1092" spans="1:6">
      <c r="A1092" s="7" t="s">
        <v>1278</v>
      </c>
      <c r="B1092" s="8">
        <v>1638630</v>
      </c>
      <c r="C1092" s="8">
        <v>143243</v>
      </c>
      <c r="D1092" s="8" t="s">
        <v>3406</v>
      </c>
      <c r="E1092" s="9">
        <v>45421</v>
      </c>
      <c r="F1092" s="10">
        <f t="shared" si="17"/>
        <v>1044648.4727722772</v>
      </c>
    </row>
    <row r="1093" spans="1:6">
      <c r="A1093" s="11" t="s">
        <v>1279</v>
      </c>
      <c r="B1093" s="12">
        <v>957179</v>
      </c>
      <c r="C1093" s="12">
        <v>112374</v>
      </c>
      <c r="D1093" s="12" t="s">
        <v>3403</v>
      </c>
      <c r="E1093" s="13">
        <v>43348</v>
      </c>
      <c r="F1093" s="14">
        <f t="shared" si="17"/>
        <v>1044648.4727722772</v>
      </c>
    </row>
    <row r="1094" spans="1:6">
      <c r="A1094" s="7" t="s">
        <v>1280</v>
      </c>
      <c r="B1094" s="8">
        <v>484570</v>
      </c>
      <c r="C1094" s="8">
        <v>61452</v>
      </c>
      <c r="D1094" s="8" t="s">
        <v>3402</v>
      </c>
      <c r="E1094" s="9">
        <v>45024</v>
      </c>
      <c r="F1094" s="10">
        <f t="shared" si="17"/>
        <v>499723.03723404254</v>
      </c>
    </row>
    <row r="1095" spans="1:6">
      <c r="A1095" s="11" t="s">
        <v>1281</v>
      </c>
      <c r="B1095" s="12">
        <v>882896</v>
      </c>
      <c r="C1095" s="12">
        <v>125831</v>
      </c>
      <c r="D1095" s="12" t="s">
        <v>3404</v>
      </c>
      <c r="E1095" s="13">
        <v>44300</v>
      </c>
      <c r="F1095" s="14">
        <f t="shared" si="17"/>
        <v>746435.40070921986</v>
      </c>
    </row>
    <row r="1096" spans="1:6">
      <c r="A1096" s="7" t="s">
        <v>1282</v>
      </c>
      <c r="B1096" s="8">
        <v>448488</v>
      </c>
      <c r="C1096" s="8">
        <v>32325</v>
      </c>
      <c r="D1096" s="8" t="s">
        <v>3402</v>
      </c>
      <c r="E1096" s="9">
        <v>45392</v>
      </c>
      <c r="F1096" s="10">
        <f t="shared" si="17"/>
        <v>499723.03723404254</v>
      </c>
    </row>
    <row r="1097" spans="1:6">
      <c r="A1097" s="11" t="s">
        <v>1283</v>
      </c>
      <c r="B1097" s="12">
        <v>2076097</v>
      </c>
      <c r="C1097" s="12">
        <v>176403</v>
      </c>
      <c r="D1097" s="12" t="s">
        <v>3406</v>
      </c>
      <c r="E1097" s="13">
        <v>45806</v>
      </c>
      <c r="F1097" s="14">
        <f t="shared" si="17"/>
        <v>1044648.4727722772</v>
      </c>
    </row>
    <row r="1098" spans="1:6">
      <c r="A1098" s="7" t="s">
        <v>1284</v>
      </c>
      <c r="B1098" s="8">
        <v>458195</v>
      </c>
      <c r="C1098" s="8">
        <v>55774</v>
      </c>
      <c r="D1098" s="8" t="s">
        <v>3402</v>
      </c>
      <c r="E1098" s="9">
        <v>45693</v>
      </c>
      <c r="F1098" s="10">
        <f t="shared" si="17"/>
        <v>499723.03723404254</v>
      </c>
    </row>
    <row r="1099" spans="1:6">
      <c r="A1099" s="11" t="s">
        <v>1285</v>
      </c>
      <c r="B1099" s="12">
        <v>1985886</v>
      </c>
      <c r="C1099" s="12">
        <v>264920</v>
      </c>
      <c r="D1099" s="12" t="s">
        <v>3406</v>
      </c>
      <c r="E1099" s="13">
        <v>45459</v>
      </c>
      <c r="F1099" s="14">
        <f t="shared" si="17"/>
        <v>1044648.4727722772</v>
      </c>
    </row>
    <row r="1100" spans="1:6">
      <c r="A1100" s="7" t="s">
        <v>1286</v>
      </c>
      <c r="B1100" s="8">
        <v>1038107</v>
      </c>
      <c r="C1100" s="8">
        <v>75833</v>
      </c>
      <c r="D1100" s="8" t="s">
        <v>3403</v>
      </c>
      <c r="E1100" s="9">
        <v>44700</v>
      </c>
      <c r="F1100" s="10">
        <f t="shared" si="17"/>
        <v>1044648.4727722772</v>
      </c>
    </row>
    <row r="1101" spans="1:6">
      <c r="A1101" s="11" t="s">
        <v>1287</v>
      </c>
      <c r="B1101" s="12">
        <v>1126239</v>
      </c>
      <c r="C1101" s="12">
        <v>118516</v>
      </c>
      <c r="D1101" s="12" t="s">
        <v>3403</v>
      </c>
      <c r="E1101" s="13">
        <v>44029</v>
      </c>
      <c r="F1101" s="14">
        <f t="shared" si="17"/>
        <v>1044648.4727722772</v>
      </c>
    </row>
    <row r="1102" spans="1:6">
      <c r="A1102" s="7" t="s">
        <v>1288</v>
      </c>
      <c r="B1102" s="8">
        <v>1650271</v>
      </c>
      <c r="C1102" s="8">
        <v>236390</v>
      </c>
      <c r="D1102" s="8" t="s">
        <v>3406</v>
      </c>
      <c r="E1102" s="9">
        <v>44539</v>
      </c>
      <c r="F1102" s="10">
        <f t="shared" si="17"/>
        <v>1044648.4727722772</v>
      </c>
    </row>
    <row r="1103" spans="1:6">
      <c r="A1103" s="11" t="s">
        <v>1289</v>
      </c>
      <c r="B1103" s="12">
        <v>845022</v>
      </c>
      <c r="C1103" s="12">
        <v>69777</v>
      </c>
      <c r="D1103" s="12" t="s">
        <v>3404</v>
      </c>
      <c r="E1103" s="13">
        <v>44406</v>
      </c>
      <c r="F1103" s="14">
        <f t="shared" si="17"/>
        <v>746435.40070921986</v>
      </c>
    </row>
    <row r="1104" spans="1:6">
      <c r="A1104" s="7" t="s">
        <v>1290</v>
      </c>
      <c r="B1104" s="8">
        <v>762060</v>
      </c>
      <c r="C1104" s="8">
        <v>40956</v>
      </c>
      <c r="D1104" s="8" t="s">
        <v>3404</v>
      </c>
      <c r="E1104" s="9">
        <v>45383</v>
      </c>
      <c r="F1104" s="10">
        <f t="shared" si="17"/>
        <v>746435.40070921986</v>
      </c>
    </row>
    <row r="1105" spans="1:6">
      <c r="A1105" s="11" t="s">
        <v>1291</v>
      </c>
      <c r="B1105" s="12">
        <v>827135</v>
      </c>
      <c r="C1105" s="12">
        <v>53748</v>
      </c>
      <c r="D1105" s="12" t="s">
        <v>3404</v>
      </c>
      <c r="E1105" s="13">
        <v>44565</v>
      </c>
      <c r="F1105" s="14">
        <f t="shared" si="17"/>
        <v>746435.40070921986</v>
      </c>
    </row>
    <row r="1106" spans="1:6">
      <c r="A1106" s="7" t="s">
        <v>1292</v>
      </c>
      <c r="B1106" s="8">
        <v>788840</v>
      </c>
      <c r="C1106" s="8">
        <v>88807</v>
      </c>
      <c r="D1106" s="8" t="s">
        <v>3404</v>
      </c>
      <c r="E1106" s="9">
        <v>45674</v>
      </c>
      <c r="F1106" s="10">
        <f t="shared" si="17"/>
        <v>746435.40070921986</v>
      </c>
    </row>
    <row r="1107" spans="1:6">
      <c r="A1107" s="11" t="s">
        <v>1293</v>
      </c>
      <c r="B1107" s="12">
        <v>578155</v>
      </c>
      <c r="C1107" s="12">
        <v>47821</v>
      </c>
      <c r="D1107" s="12" t="s">
        <v>3402</v>
      </c>
      <c r="E1107" s="13">
        <v>44773</v>
      </c>
      <c r="F1107" s="14">
        <f t="shared" si="17"/>
        <v>499723.03723404254</v>
      </c>
    </row>
    <row r="1108" spans="1:6">
      <c r="A1108" s="7" t="s">
        <v>1294</v>
      </c>
      <c r="B1108" s="8">
        <v>674696</v>
      </c>
      <c r="C1108" s="8">
        <v>66279</v>
      </c>
      <c r="D1108" s="8" t="s">
        <v>3404</v>
      </c>
      <c r="E1108" s="9">
        <v>44199</v>
      </c>
      <c r="F1108" s="10">
        <f t="shared" si="17"/>
        <v>746435.40070921986</v>
      </c>
    </row>
    <row r="1109" spans="1:6">
      <c r="A1109" s="11" t="s">
        <v>1295</v>
      </c>
      <c r="B1109" s="12">
        <v>655217</v>
      </c>
      <c r="C1109" s="12">
        <v>51249</v>
      </c>
      <c r="D1109" s="12" t="s">
        <v>3404</v>
      </c>
      <c r="E1109" s="13">
        <v>43932</v>
      </c>
      <c r="F1109" s="14">
        <f t="shared" si="17"/>
        <v>746435.40070921986</v>
      </c>
    </row>
    <row r="1110" spans="1:6">
      <c r="A1110" s="7" t="s">
        <v>1296</v>
      </c>
      <c r="B1110" s="8">
        <v>1161631</v>
      </c>
      <c r="C1110" s="8">
        <v>77190</v>
      </c>
      <c r="D1110" s="8" t="s">
        <v>3403</v>
      </c>
      <c r="E1110" s="9">
        <v>44143</v>
      </c>
      <c r="F1110" s="10">
        <f t="shared" si="17"/>
        <v>1044648.4727722772</v>
      </c>
    </row>
    <row r="1111" spans="1:6">
      <c r="A1111" s="11" t="s">
        <v>1297</v>
      </c>
      <c r="B1111" s="12">
        <v>455435</v>
      </c>
      <c r="C1111" s="12">
        <v>58920</v>
      </c>
      <c r="D1111" s="12" t="s">
        <v>3402</v>
      </c>
      <c r="E1111" s="13">
        <v>45680</v>
      </c>
      <c r="F1111" s="14">
        <f t="shared" si="17"/>
        <v>499723.03723404254</v>
      </c>
    </row>
    <row r="1112" spans="1:6">
      <c r="A1112" s="7" t="s">
        <v>1298</v>
      </c>
      <c r="B1112" s="8">
        <v>865275</v>
      </c>
      <c r="C1112" s="8">
        <v>108340</v>
      </c>
      <c r="D1112" s="8" t="s">
        <v>3404</v>
      </c>
      <c r="E1112" s="9">
        <v>45530</v>
      </c>
      <c r="F1112" s="10">
        <f t="shared" si="17"/>
        <v>746435.40070921986</v>
      </c>
    </row>
    <row r="1113" spans="1:6">
      <c r="A1113" s="11" t="s">
        <v>1299</v>
      </c>
      <c r="B1113" s="12">
        <v>1454473</v>
      </c>
      <c r="C1113" s="12">
        <v>209782</v>
      </c>
      <c r="D1113" s="12" t="s">
        <v>3405</v>
      </c>
      <c r="E1113" s="13">
        <v>45704</v>
      </c>
      <c r="F1113" s="14">
        <f t="shared" si="17"/>
        <v>1044648.4727722772</v>
      </c>
    </row>
    <row r="1114" spans="1:6">
      <c r="A1114" s="7" t="s">
        <v>1300</v>
      </c>
      <c r="B1114" s="8">
        <v>455828</v>
      </c>
      <c r="C1114" s="8">
        <v>34486</v>
      </c>
      <c r="D1114" s="8" t="s">
        <v>3402</v>
      </c>
      <c r="E1114" s="9">
        <v>45040</v>
      </c>
      <c r="F1114" s="10">
        <f t="shared" si="17"/>
        <v>499723.03723404254</v>
      </c>
    </row>
    <row r="1115" spans="1:6">
      <c r="A1115" s="11" t="s">
        <v>1301</v>
      </c>
      <c r="B1115" s="12">
        <v>821406</v>
      </c>
      <c r="C1115" s="12">
        <v>69450</v>
      </c>
      <c r="D1115" s="12" t="s">
        <v>3404</v>
      </c>
      <c r="E1115" s="13">
        <v>45799</v>
      </c>
      <c r="F1115" s="14">
        <f t="shared" si="17"/>
        <v>746435.40070921986</v>
      </c>
    </row>
    <row r="1116" spans="1:6">
      <c r="A1116" s="7" t="s">
        <v>1302</v>
      </c>
      <c r="B1116" s="8">
        <v>985056</v>
      </c>
      <c r="C1116" s="8">
        <v>101695</v>
      </c>
      <c r="D1116" s="8" t="s">
        <v>3403</v>
      </c>
      <c r="E1116" s="9">
        <v>44821</v>
      </c>
      <c r="F1116" s="10">
        <f t="shared" si="17"/>
        <v>1044648.4727722772</v>
      </c>
    </row>
    <row r="1117" spans="1:6">
      <c r="A1117" s="11" t="s">
        <v>1303</v>
      </c>
      <c r="B1117" s="12">
        <v>455722</v>
      </c>
      <c r="C1117" s="12">
        <v>39404</v>
      </c>
      <c r="D1117" s="12" t="s">
        <v>3402</v>
      </c>
      <c r="E1117" s="13">
        <v>44585</v>
      </c>
      <c r="F1117" s="14">
        <f t="shared" si="17"/>
        <v>499723.03723404254</v>
      </c>
    </row>
    <row r="1118" spans="1:6">
      <c r="A1118" s="7" t="s">
        <v>1304</v>
      </c>
      <c r="B1118" s="8">
        <v>705142</v>
      </c>
      <c r="C1118" s="8">
        <v>102964</v>
      </c>
      <c r="D1118" s="8" t="s">
        <v>3404</v>
      </c>
      <c r="E1118" s="9">
        <v>44732</v>
      </c>
      <c r="F1118" s="10">
        <f t="shared" si="17"/>
        <v>746435.40070921986</v>
      </c>
    </row>
    <row r="1119" spans="1:6">
      <c r="A1119" s="11" t="s">
        <v>1305</v>
      </c>
      <c r="B1119" s="12">
        <v>1010770</v>
      </c>
      <c r="C1119" s="12">
        <v>66786</v>
      </c>
      <c r="D1119" s="12" t="s">
        <v>3403</v>
      </c>
      <c r="E1119" s="13">
        <v>45069</v>
      </c>
      <c r="F1119" s="14">
        <f t="shared" si="17"/>
        <v>1044648.4727722772</v>
      </c>
    </row>
    <row r="1120" spans="1:6">
      <c r="A1120" s="7" t="s">
        <v>1306</v>
      </c>
      <c r="B1120" s="8">
        <v>463758</v>
      </c>
      <c r="C1120" s="8">
        <v>49121</v>
      </c>
      <c r="D1120" s="8" t="s">
        <v>3402</v>
      </c>
      <c r="E1120" s="9">
        <v>45928</v>
      </c>
      <c r="F1120" s="10">
        <f t="shared" si="17"/>
        <v>499723.03723404254</v>
      </c>
    </row>
    <row r="1121" spans="1:6">
      <c r="A1121" s="11" t="s">
        <v>1307</v>
      </c>
      <c r="B1121" s="12">
        <v>829399</v>
      </c>
      <c r="C1121" s="12">
        <v>57969</v>
      </c>
      <c r="D1121" s="12" t="s">
        <v>3404</v>
      </c>
      <c r="E1121" s="13">
        <v>44612</v>
      </c>
      <c r="F1121" s="14">
        <f t="shared" si="17"/>
        <v>746435.40070921986</v>
      </c>
    </row>
    <row r="1122" spans="1:6">
      <c r="A1122" s="7" t="s">
        <v>1308</v>
      </c>
      <c r="B1122" s="8">
        <v>618867</v>
      </c>
      <c r="C1122" s="8">
        <v>77904</v>
      </c>
      <c r="D1122" s="8" t="s">
        <v>3404</v>
      </c>
      <c r="E1122" s="9">
        <v>44198</v>
      </c>
      <c r="F1122" s="10">
        <f t="shared" si="17"/>
        <v>746435.40070921986</v>
      </c>
    </row>
    <row r="1123" spans="1:6">
      <c r="A1123" s="11" t="s">
        <v>1309</v>
      </c>
      <c r="B1123" s="12">
        <v>601234</v>
      </c>
      <c r="C1123" s="12">
        <v>52652</v>
      </c>
      <c r="D1123" s="12" t="s">
        <v>3404</v>
      </c>
      <c r="E1123" s="13">
        <v>45586</v>
      </c>
      <c r="F1123" s="14">
        <f t="shared" si="17"/>
        <v>746435.40070921986</v>
      </c>
    </row>
    <row r="1124" spans="1:6">
      <c r="A1124" s="7" t="s">
        <v>1310</v>
      </c>
      <c r="B1124" s="8">
        <v>676061</v>
      </c>
      <c r="C1124" s="8">
        <v>72156</v>
      </c>
      <c r="D1124" s="8" t="s">
        <v>3404</v>
      </c>
      <c r="E1124" s="9">
        <v>46164</v>
      </c>
      <c r="F1124" s="10">
        <f t="shared" si="17"/>
        <v>746435.40070921986</v>
      </c>
    </row>
    <row r="1125" spans="1:6">
      <c r="A1125" s="11" t="s">
        <v>1311</v>
      </c>
      <c r="B1125" s="12">
        <v>1552575</v>
      </c>
      <c r="C1125" s="12">
        <v>198745</v>
      </c>
      <c r="D1125" s="12" t="s">
        <v>3405</v>
      </c>
      <c r="E1125" s="13">
        <v>44734</v>
      </c>
      <c r="F1125" s="14">
        <f t="shared" si="17"/>
        <v>1044648.4727722772</v>
      </c>
    </row>
    <row r="1126" spans="1:6">
      <c r="A1126" s="7" t="s">
        <v>1312</v>
      </c>
      <c r="B1126" s="8">
        <v>1305706</v>
      </c>
      <c r="C1126" s="8">
        <v>181732</v>
      </c>
      <c r="D1126" s="8" t="s">
        <v>3405</v>
      </c>
      <c r="E1126" s="9">
        <v>44493</v>
      </c>
      <c r="F1126" s="10">
        <f t="shared" si="17"/>
        <v>1044648.4727722772</v>
      </c>
    </row>
    <row r="1127" spans="1:6">
      <c r="A1127" s="11" t="s">
        <v>1313</v>
      </c>
      <c r="B1127" s="12">
        <v>852106</v>
      </c>
      <c r="C1127" s="12">
        <v>121610</v>
      </c>
      <c r="D1127" s="12" t="s">
        <v>3404</v>
      </c>
      <c r="E1127" s="13">
        <v>43419</v>
      </c>
      <c r="F1127" s="14">
        <f t="shared" si="17"/>
        <v>746435.40070921986</v>
      </c>
    </row>
    <row r="1128" spans="1:6">
      <c r="A1128" s="7" t="s">
        <v>1314</v>
      </c>
      <c r="B1128" s="8">
        <v>745869</v>
      </c>
      <c r="C1128" s="8">
        <v>92988</v>
      </c>
      <c r="D1128" s="8" t="s">
        <v>3404</v>
      </c>
      <c r="E1128" s="9">
        <v>44681</v>
      </c>
      <c r="F1128" s="10">
        <f t="shared" si="17"/>
        <v>746435.40070921986</v>
      </c>
    </row>
    <row r="1129" spans="1:6">
      <c r="A1129" s="11" t="s">
        <v>1315</v>
      </c>
      <c r="B1129" s="12">
        <v>1287396</v>
      </c>
      <c r="C1129" s="12">
        <v>149919</v>
      </c>
      <c r="D1129" s="12" t="s">
        <v>3405</v>
      </c>
      <c r="E1129" s="13">
        <v>45594</v>
      </c>
      <c r="F1129" s="14">
        <f t="shared" si="17"/>
        <v>1044648.4727722772</v>
      </c>
    </row>
    <row r="1130" spans="1:6">
      <c r="A1130" s="7" t="s">
        <v>1316</v>
      </c>
      <c r="B1130" s="8">
        <v>571576</v>
      </c>
      <c r="C1130" s="8">
        <v>42929</v>
      </c>
      <c r="D1130" s="8" t="s">
        <v>3402</v>
      </c>
      <c r="E1130" s="9">
        <v>43927</v>
      </c>
      <c r="F1130" s="10">
        <f t="shared" si="17"/>
        <v>499723.03723404254</v>
      </c>
    </row>
    <row r="1131" spans="1:6">
      <c r="A1131" s="11" t="s">
        <v>1317</v>
      </c>
      <c r="B1131" s="12">
        <v>1656394</v>
      </c>
      <c r="C1131" s="12">
        <v>237867</v>
      </c>
      <c r="D1131" s="12" t="s">
        <v>3406</v>
      </c>
      <c r="E1131" s="13">
        <v>44303</v>
      </c>
      <c r="F1131" s="14">
        <f t="shared" si="17"/>
        <v>1044648.4727722772</v>
      </c>
    </row>
    <row r="1132" spans="1:6">
      <c r="A1132" s="7" t="s">
        <v>1318</v>
      </c>
      <c r="B1132" s="8">
        <v>1026413</v>
      </c>
      <c r="C1132" s="8">
        <v>136467</v>
      </c>
      <c r="D1132" s="8" t="s">
        <v>3403</v>
      </c>
      <c r="E1132" s="9">
        <v>44061</v>
      </c>
      <c r="F1132" s="10">
        <f t="shared" si="17"/>
        <v>1044648.4727722772</v>
      </c>
    </row>
    <row r="1133" spans="1:6">
      <c r="A1133" s="11" t="s">
        <v>1319</v>
      </c>
      <c r="B1133" s="12">
        <v>1002174</v>
      </c>
      <c r="C1133" s="12">
        <v>111720</v>
      </c>
      <c r="D1133" s="12" t="s">
        <v>3403</v>
      </c>
      <c r="E1133" s="13">
        <v>45458</v>
      </c>
      <c r="F1133" s="14">
        <f t="shared" si="17"/>
        <v>1044648.4727722772</v>
      </c>
    </row>
    <row r="1134" spans="1:6">
      <c r="A1134" s="7" t="s">
        <v>1320</v>
      </c>
      <c r="B1134" s="8">
        <v>1173259</v>
      </c>
      <c r="C1134" s="8">
        <v>82922</v>
      </c>
      <c r="D1134" s="8" t="s">
        <v>3403</v>
      </c>
      <c r="E1134" s="9">
        <v>45936</v>
      </c>
      <c r="F1134" s="10">
        <f t="shared" si="17"/>
        <v>1044648.4727722772</v>
      </c>
    </row>
    <row r="1135" spans="1:6">
      <c r="A1135" s="11" t="s">
        <v>1321</v>
      </c>
      <c r="B1135" s="12">
        <v>932124</v>
      </c>
      <c r="C1135" s="12">
        <v>56917</v>
      </c>
      <c r="D1135" s="12" t="s">
        <v>3403</v>
      </c>
      <c r="E1135" s="13">
        <v>45714</v>
      </c>
      <c r="F1135" s="14">
        <f t="shared" si="17"/>
        <v>1044648.4727722772</v>
      </c>
    </row>
    <row r="1136" spans="1:6">
      <c r="A1136" s="7" t="s">
        <v>1322</v>
      </c>
      <c r="B1136" s="8">
        <v>516908</v>
      </c>
      <c r="C1136" s="8">
        <v>61474</v>
      </c>
      <c r="D1136" s="8" t="s">
        <v>3402</v>
      </c>
      <c r="E1136" s="9">
        <v>44950</v>
      </c>
      <c r="F1136" s="10">
        <f t="shared" si="17"/>
        <v>499723.03723404254</v>
      </c>
    </row>
    <row r="1137" spans="1:6">
      <c r="A1137" s="11" t="s">
        <v>1323</v>
      </c>
      <c r="B1137" s="12">
        <v>1085076</v>
      </c>
      <c r="C1137" s="12">
        <v>64441</v>
      </c>
      <c r="D1137" s="12" t="s">
        <v>3403</v>
      </c>
      <c r="E1137" s="13">
        <v>44525</v>
      </c>
      <c r="F1137" s="14">
        <f t="shared" si="17"/>
        <v>1044648.4727722772</v>
      </c>
    </row>
    <row r="1138" spans="1:6">
      <c r="A1138" s="7" t="s">
        <v>1324</v>
      </c>
      <c r="B1138" s="8">
        <v>1031119</v>
      </c>
      <c r="C1138" s="8">
        <v>111420</v>
      </c>
      <c r="D1138" s="8" t="s">
        <v>3403</v>
      </c>
      <c r="E1138" s="9">
        <v>44809</v>
      </c>
      <c r="F1138" s="10">
        <f t="shared" si="17"/>
        <v>1044648.4727722772</v>
      </c>
    </row>
    <row r="1139" spans="1:6">
      <c r="A1139" s="11" t="s">
        <v>1325</v>
      </c>
      <c r="B1139" s="12">
        <v>474497</v>
      </c>
      <c r="C1139" s="12">
        <v>28331</v>
      </c>
      <c r="D1139" s="12" t="s">
        <v>3402</v>
      </c>
      <c r="E1139" s="13">
        <v>44783</v>
      </c>
      <c r="F1139" s="14">
        <f t="shared" si="17"/>
        <v>499723.03723404254</v>
      </c>
    </row>
    <row r="1140" spans="1:6">
      <c r="A1140" s="7" t="s">
        <v>1326</v>
      </c>
      <c r="B1140" s="8">
        <v>1162151</v>
      </c>
      <c r="C1140" s="8">
        <v>76101</v>
      </c>
      <c r="D1140" s="8" t="s">
        <v>3403</v>
      </c>
      <c r="E1140" s="9">
        <v>44399</v>
      </c>
      <c r="F1140" s="10">
        <f t="shared" si="17"/>
        <v>1044648.4727722772</v>
      </c>
    </row>
    <row r="1141" spans="1:6">
      <c r="A1141" s="11" t="s">
        <v>1327</v>
      </c>
      <c r="B1141" s="12">
        <v>577551</v>
      </c>
      <c r="C1141" s="12">
        <v>56635</v>
      </c>
      <c r="D1141" s="12" t="s">
        <v>3402</v>
      </c>
      <c r="E1141" s="13">
        <v>45832</v>
      </c>
      <c r="F1141" s="14">
        <f t="shared" si="17"/>
        <v>499723.03723404254</v>
      </c>
    </row>
    <row r="1142" spans="1:6">
      <c r="A1142" s="7" t="s">
        <v>1328</v>
      </c>
      <c r="B1142" s="8">
        <v>618769</v>
      </c>
      <c r="C1142" s="8">
        <v>57918</v>
      </c>
      <c r="D1142" s="8" t="s">
        <v>3404</v>
      </c>
      <c r="E1142" s="9">
        <v>45283</v>
      </c>
      <c r="F1142" s="10">
        <f t="shared" si="17"/>
        <v>746435.40070921986</v>
      </c>
    </row>
    <row r="1143" spans="1:6">
      <c r="A1143" s="11" t="s">
        <v>1329</v>
      </c>
      <c r="B1143" s="12">
        <v>1081418</v>
      </c>
      <c r="C1143" s="12">
        <v>161864</v>
      </c>
      <c r="D1143" s="12" t="s">
        <v>3403</v>
      </c>
      <c r="E1143" s="13">
        <v>45462</v>
      </c>
      <c r="F1143" s="14">
        <f t="shared" si="17"/>
        <v>1044648.4727722772</v>
      </c>
    </row>
    <row r="1144" spans="1:6">
      <c r="A1144" s="7" t="s">
        <v>1330</v>
      </c>
      <c r="B1144" s="8">
        <v>424216</v>
      </c>
      <c r="C1144" s="8">
        <v>50795</v>
      </c>
      <c r="D1144" s="8" t="s">
        <v>3402</v>
      </c>
      <c r="E1144" s="9">
        <v>45386</v>
      </c>
      <c r="F1144" s="10">
        <f t="shared" si="17"/>
        <v>499723.03723404254</v>
      </c>
    </row>
    <row r="1145" spans="1:6">
      <c r="A1145" s="11" t="s">
        <v>1331</v>
      </c>
      <c r="B1145" s="12">
        <v>690628</v>
      </c>
      <c r="C1145" s="12">
        <v>93609</v>
      </c>
      <c r="D1145" s="12" t="s">
        <v>3404</v>
      </c>
      <c r="E1145" s="13">
        <v>44555</v>
      </c>
      <c r="F1145" s="14">
        <f t="shared" si="17"/>
        <v>746435.40070921986</v>
      </c>
    </row>
    <row r="1146" spans="1:6">
      <c r="A1146" s="7" t="s">
        <v>1332</v>
      </c>
      <c r="B1146" s="8">
        <v>699425</v>
      </c>
      <c r="C1146" s="8">
        <v>84358</v>
      </c>
      <c r="D1146" s="8" t="s">
        <v>3404</v>
      </c>
      <c r="E1146" s="9">
        <v>43584</v>
      </c>
      <c r="F1146" s="10">
        <f t="shared" si="17"/>
        <v>746435.40070921986</v>
      </c>
    </row>
    <row r="1147" spans="1:6">
      <c r="A1147" s="11" t="s">
        <v>1333</v>
      </c>
      <c r="B1147" s="12">
        <v>499563</v>
      </c>
      <c r="C1147" s="12">
        <v>59764</v>
      </c>
      <c r="D1147" s="12" t="s">
        <v>3402</v>
      </c>
      <c r="E1147" s="13">
        <v>43899</v>
      </c>
      <c r="F1147" s="14">
        <f t="shared" si="17"/>
        <v>499723.03723404254</v>
      </c>
    </row>
    <row r="1148" spans="1:6">
      <c r="A1148" s="7" t="s">
        <v>1334</v>
      </c>
      <c r="B1148" s="8">
        <v>1402997</v>
      </c>
      <c r="C1148" s="8">
        <v>154350</v>
      </c>
      <c r="D1148" s="8" t="s">
        <v>3405</v>
      </c>
      <c r="E1148" s="9">
        <v>45820</v>
      </c>
      <c r="F1148" s="10">
        <f t="shared" si="17"/>
        <v>1044648.4727722772</v>
      </c>
    </row>
    <row r="1149" spans="1:6">
      <c r="A1149" s="11" t="s">
        <v>1335</v>
      </c>
      <c r="B1149" s="12">
        <v>1161898</v>
      </c>
      <c r="C1149" s="12">
        <v>73700</v>
      </c>
      <c r="D1149" s="12" t="s">
        <v>3403</v>
      </c>
      <c r="E1149" s="13">
        <v>43862</v>
      </c>
      <c r="F1149" s="14">
        <f t="shared" si="17"/>
        <v>1044648.4727722772</v>
      </c>
    </row>
    <row r="1150" spans="1:6">
      <c r="A1150" s="7" t="s">
        <v>1336</v>
      </c>
      <c r="B1150" s="8">
        <v>454941</v>
      </c>
      <c r="C1150" s="8">
        <v>51322</v>
      </c>
      <c r="D1150" s="8" t="s">
        <v>3402</v>
      </c>
      <c r="E1150" s="9">
        <v>45555</v>
      </c>
      <c r="F1150" s="10">
        <f t="shared" si="17"/>
        <v>499723.03723404254</v>
      </c>
    </row>
    <row r="1151" spans="1:6">
      <c r="A1151" s="11" t="s">
        <v>1337</v>
      </c>
      <c r="B1151" s="12">
        <v>1975898</v>
      </c>
      <c r="C1151" s="12">
        <v>151550</v>
      </c>
      <c r="D1151" s="12" t="s">
        <v>3406</v>
      </c>
      <c r="E1151" s="13">
        <v>45751</v>
      </c>
      <c r="F1151" s="14">
        <f t="shared" si="17"/>
        <v>1044648.4727722772</v>
      </c>
    </row>
    <row r="1152" spans="1:6">
      <c r="A1152" s="7" t="s">
        <v>1338</v>
      </c>
      <c r="B1152" s="8">
        <v>1096653</v>
      </c>
      <c r="C1152" s="8">
        <v>131461</v>
      </c>
      <c r="D1152" s="8" t="s">
        <v>3403</v>
      </c>
      <c r="E1152" s="9">
        <v>45335</v>
      </c>
      <c r="F1152" s="10">
        <f t="shared" si="17"/>
        <v>1044648.4727722772</v>
      </c>
    </row>
    <row r="1153" spans="1:6">
      <c r="A1153" s="11" t="s">
        <v>1339</v>
      </c>
      <c r="B1153" s="12">
        <v>401739</v>
      </c>
      <c r="C1153" s="12">
        <v>58837</v>
      </c>
      <c r="D1153" s="12" t="s">
        <v>3402</v>
      </c>
      <c r="E1153" s="13">
        <v>43988</v>
      </c>
      <c r="F1153" s="14">
        <f t="shared" si="17"/>
        <v>499723.03723404254</v>
      </c>
    </row>
    <row r="1154" spans="1:6">
      <c r="A1154" s="7" t="s">
        <v>1340</v>
      </c>
      <c r="B1154" s="8">
        <v>695968</v>
      </c>
      <c r="C1154" s="8">
        <v>97763</v>
      </c>
      <c r="D1154" s="8" t="s">
        <v>3404</v>
      </c>
      <c r="E1154" s="9">
        <v>44571</v>
      </c>
      <c r="F1154" s="10">
        <f t="shared" ref="F1154:F1217" si="18">IF(D1154="L1",$L$3,IF(D1154="L2",$L$4,$L$5))</f>
        <v>746435.40070921986</v>
      </c>
    </row>
    <row r="1155" spans="1:6">
      <c r="A1155" s="11" t="s">
        <v>1341</v>
      </c>
      <c r="B1155" s="12">
        <v>850583</v>
      </c>
      <c r="C1155" s="12">
        <v>73697</v>
      </c>
      <c r="D1155" s="12" t="s">
        <v>3404</v>
      </c>
      <c r="E1155" s="13">
        <v>45407</v>
      </c>
      <c r="F1155" s="14">
        <f t="shared" si="18"/>
        <v>746435.40070921986</v>
      </c>
    </row>
    <row r="1156" spans="1:6">
      <c r="A1156" s="7" t="s">
        <v>1342</v>
      </c>
      <c r="B1156" s="8">
        <v>1063570</v>
      </c>
      <c r="C1156" s="8">
        <v>140935</v>
      </c>
      <c r="D1156" s="8" t="s">
        <v>3403</v>
      </c>
      <c r="E1156" s="9">
        <v>44172</v>
      </c>
      <c r="F1156" s="10">
        <f t="shared" si="18"/>
        <v>1044648.4727722772</v>
      </c>
    </row>
    <row r="1157" spans="1:6">
      <c r="A1157" s="11" t="s">
        <v>1343</v>
      </c>
      <c r="B1157" s="12">
        <v>951092</v>
      </c>
      <c r="C1157" s="12">
        <v>53520</v>
      </c>
      <c r="D1157" s="12" t="s">
        <v>3403</v>
      </c>
      <c r="E1157" s="13">
        <v>45293</v>
      </c>
      <c r="F1157" s="14">
        <f t="shared" si="18"/>
        <v>1044648.4727722772</v>
      </c>
    </row>
    <row r="1158" spans="1:6">
      <c r="A1158" s="7" t="s">
        <v>1344</v>
      </c>
      <c r="B1158" s="8">
        <v>653405</v>
      </c>
      <c r="C1158" s="8">
        <v>57958</v>
      </c>
      <c r="D1158" s="8" t="s">
        <v>3404</v>
      </c>
      <c r="E1158" s="9">
        <v>44332</v>
      </c>
      <c r="F1158" s="10">
        <f t="shared" si="18"/>
        <v>746435.40070921986</v>
      </c>
    </row>
    <row r="1159" spans="1:6">
      <c r="A1159" s="11" t="s">
        <v>1345</v>
      </c>
      <c r="B1159" s="12">
        <v>472143</v>
      </c>
      <c r="C1159" s="12">
        <v>68339</v>
      </c>
      <c r="D1159" s="12" t="s">
        <v>3402</v>
      </c>
      <c r="E1159" s="13">
        <v>45432</v>
      </c>
      <c r="F1159" s="14">
        <f t="shared" si="18"/>
        <v>499723.03723404254</v>
      </c>
    </row>
    <row r="1160" spans="1:6">
      <c r="A1160" s="7" t="s">
        <v>1346</v>
      </c>
      <c r="B1160" s="8">
        <v>521760</v>
      </c>
      <c r="C1160" s="8">
        <v>59205</v>
      </c>
      <c r="D1160" s="8" t="s">
        <v>3402</v>
      </c>
      <c r="E1160" s="9">
        <v>43543</v>
      </c>
      <c r="F1160" s="10">
        <f t="shared" si="18"/>
        <v>499723.03723404254</v>
      </c>
    </row>
    <row r="1161" spans="1:6">
      <c r="A1161" s="11" t="s">
        <v>1347</v>
      </c>
      <c r="B1161" s="12">
        <v>912452</v>
      </c>
      <c r="C1161" s="12">
        <v>131250</v>
      </c>
      <c r="D1161" s="12" t="s">
        <v>3403</v>
      </c>
      <c r="E1161" s="13">
        <v>44730</v>
      </c>
      <c r="F1161" s="14">
        <f t="shared" si="18"/>
        <v>1044648.4727722772</v>
      </c>
    </row>
    <row r="1162" spans="1:6">
      <c r="A1162" s="7" t="s">
        <v>1348</v>
      </c>
      <c r="B1162" s="8">
        <v>583922</v>
      </c>
      <c r="C1162" s="8">
        <v>35473</v>
      </c>
      <c r="D1162" s="8" t="s">
        <v>3402</v>
      </c>
      <c r="E1162" s="9">
        <v>44337</v>
      </c>
      <c r="F1162" s="10">
        <f t="shared" si="18"/>
        <v>499723.03723404254</v>
      </c>
    </row>
    <row r="1163" spans="1:6">
      <c r="A1163" s="11" t="s">
        <v>1349</v>
      </c>
      <c r="B1163" s="12">
        <v>664237</v>
      </c>
      <c r="C1163" s="12">
        <v>67486</v>
      </c>
      <c r="D1163" s="12" t="s">
        <v>3404</v>
      </c>
      <c r="E1163" s="13">
        <v>45605</v>
      </c>
      <c r="F1163" s="14">
        <f t="shared" si="18"/>
        <v>746435.40070921986</v>
      </c>
    </row>
    <row r="1164" spans="1:6">
      <c r="A1164" s="7" t="s">
        <v>1350</v>
      </c>
      <c r="B1164" s="8">
        <v>1174056</v>
      </c>
      <c r="C1164" s="8">
        <v>145795</v>
      </c>
      <c r="D1164" s="8" t="s">
        <v>3403</v>
      </c>
      <c r="E1164" s="9">
        <v>45792</v>
      </c>
      <c r="F1164" s="10">
        <f t="shared" si="18"/>
        <v>1044648.4727722772</v>
      </c>
    </row>
    <row r="1165" spans="1:6">
      <c r="A1165" s="11" t="s">
        <v>1351</v>
      </c>
      <c r="B1165" s="12">
        <v>1045663</v>
      </c>
      <c r="C1165" s="12">
        <v>141938</v>
      </c>
      <c r="D1165" s="12" t="s">
        <v>3403</v>
      </c>
      <c r="E1165" s="13">
        <v>45261</v>
      </c>
      <c r="F1165" s="14">
        <f t="shared" si="18"/>
        <v>1044648.4727722772</v>
      </c>
    </row>
    <row r="1166" spans="1:6">
      <c r="A1166" s="7" t="s">
        <v>1352</v>
      </c>
      <c r="B1166" s="8">
        <v>662969</v>
      </c>
      <c r="C1166" s="8">
        <v>71926</v>
      </c>
      <c r="D1166" s="8" t="s">
        <v>3404</v>
      </c>
      <c r="E1166" s="9">
        <v>45324</v>
      </c>
      <c r="F1166" s="10">
        <f t="shared" si="18"/>
        <v>746435.40070921986</v>
      </c>
    </row>
    <row r="1167" spans="1:6">
      <c r="A1167" s="11" t="s">
        <v>1353</v>
      </c>
      <c r="B1167" s="12">
        <v>738569</v>
      </c>
      <c r="C1167" s="12">
        <v>106732</v>
      </c>
      <c r="D1167" s="12" t="s">
        <v>3404</v>
      </c>
      <c r="E1167" s="13">
        <v>44233</v>
      </c>
      <c r="F1167" s="14">
        <f t="shared" si="18"/>
        <v>746435.40070921986</v>
      </c>
    </row>
    <row r="1168" spans="1:6">
      <c r="A1168" s="7" t="s">
        <v>1354</v>
      </c>
      <c r="B1168" s="8">
        <v>429362</v>
      </c>
      <c r="C1168" s="8">
        <v>35492</v>
      </c>
      <c r="D1168" s="8" t="s">
        <v>3402</v>
      </c>
      <c r="E1168" s="9">
        <v>44071</v>
      </c>
      <c r="F1168" s="10">
        <f t="shared" si="18"/>
        <v>499723.03723404254</v>
      </c>
    </row>
    <row r="1169" spans="1:6">
      <c r="A1169" s="11" t="s">
        <v>1355</v>
      </c>
      <c r="B1169" s="12">
        <v>847889</v>
      </c>
      <c r="C1169" s="12">
        <v>72460</v>
      </c>
      <c r="D1169" s="12" t="s">
        <v>3404</v>
      </c>
      <c r="E1169" s="13">
        <v>43560</v>
      </c>
      <c r="F1169" s="14">
        <f t="shared" si="18"/>
        <v>746435.40070921986</v>
      </c>
    </row>
    <row r="1170" spans="1:6">
      <c r="A1170" s="7" t="s">
        <v>1356</v>
      </c>
      <c r="B1170" s="8">
        <v>577437</v>
      </c>
      <c r="C1170" s="8">
        <v>29375</v>
      </c>
      <c r="D1170" s="8" t="s">
        <v>3402</v>
      </c>
      <c r="E1170" s="9">
        <v>45837</v>
      </c>
      <c r="F1170" s="10">
        <f t="shared" si="18"/>
        <v>499723.03723404254</v>
      </c>
    </row>
    <row r="1171" spans="1:6">
      <c r="A1171" s="11" t="s">
        <v>1357</v>
      </c>
      <c r="B1171" s="12">
        <v>929466</v>
      </c>
      <c r="C1171" s="12">
        <v>89712</v>
      </c>
      <c r="D1171" s="12" t="s">
        <v>3403</v>
      </c>
      <c r="E1171" s="13">
        <v>44616</v>
      </c>
      <c r="F1171" s="14">
        <f t="shared" si="18"/>
        <v>1044648.4727722772</v>
      </c>
    </row>
    <row r="1172" spans="1:6">
      <c r="A1172" s="7" t="s">
        <v>1358</v>
      </c>
      <c r="B1172" s="8">
        <v>1127627</v>
      </c>
      <c r="C1172" s="8">
        <v>75271</v>
      </c>
      <c r="D1172" s="8" t="s">
        <v>3403</v>
      </c>
      <c r="E1172" s="9">
        <v>45119</v>
      </c>
      <c r="F1172" s="10">
        <f t="shared" si="18"/>
        <v>1044648.4727722772</v>
      </c>
    </row>
    <row r="1173" spans="1:6">
      <c r="A1173" s="11" t="s">
        <v>1359</v>
      </c>
      <c r="B1173" s="12">
        <v>512508</v>
      </c>
      <c r="C1173" s="12">
        <v>71228</v>
      </c>
      <c r="D1173" s="12" t="s">
        <v>3402</v>
      </c>
      <c r="E1173" s="13">
        <v>44573</v>
      </c>
      <c r="F1173" s="14">
        <f t="shared" si="18"/>
        <v>499723.03723404254</v>
      </c>
    </row>
    <row r="1174" spans="1:6">
      <c r="A1174" s="7" t="s">
        <v>1360</v>
      </c>
      <c r="B1174" s="8">
        <v>950604</v>
      </c>
      <c r="C1174" s="8">
        <v>127704</v>
      </c>
      <c r="D1174" s="8" t="s">
        <v>3403</v>
      </c>
      <c r="E1174" s="9">
        <v>43413</v>
      </c>
      <c r="F1174" s="10">
        <f t="shared" si="18"/>
        <v>1044648.4727722772</v>
      </c>
    </row>
    <row r="1175" spans="1:6">
      <c r="A1175" s="11" t="s">
        <v>1361</v>
      </c>
      <c r="B1175" s="12">
        <v>1462344</v>
      </c>
      <c r="C1175" s="12">
        <v>162622</v>
      </c>
      <c r="D1175" s="12" t="s">
        <v>3405</v>
      </c>
      <c r="E1175" s="13">
        <v>45110</v>
      </c>
      <c r="F1175" s="14">
        <f t="shared" si="18"/>
        <v>1044648.4727722772</v>
      </c>
    </row>
    <row r="1176" spans="1:6">
      <c r="A1176" s="7" t="s">
        <v>1362</v>
      </c>
      <c r="B1176" s="8">
        <v>1598441</v>
      </c>
      <c r="C1176" s="8">
        <v>231354</v>
      </c>
      <c r="D1176" s="8" t="s">
        <v>3405</v>
      </c>
      <c r="E1176" s="9">
        <v>43648</v>
      </c>
      <c r="F1176" s="10">
        <f t="shared" si="18"/>
        <v>1044648.4727722772</v>
      </c>
    </row>
    <row r="1177" spans="1:6">
      <c r="A1177" s="11" t="s">
        <v>1363</v>
      </c>
      <c r="B1177" s="12">
        <v>898028</v>
      </c>
      <c r="C1177" s="12">
        <v>130995</v>
      </c>
      <c r="D1177" s="12" t="s">
        <v>3404</v>
      </c>
      <c r="E1177" s="13">
        <v>43225</v>
      </c>
      <c r="F1177" s="14">
        <f t="shared" si="18"/>
        <v>746435.40070921986</v>
      </c>
    </row>
    <row r="1178" spans="1:6">
      <c r="A1178" s="7" t="s">
        <v>1364</v>
      </c>
      <c r="B1178" s="8">
        <v>991366</v>
      </c>
      <c r="C1178" s="8">
        <v>124429</v>
      </c>
      <c r="D1178" s="8" t="s">
        <v>3403</v>
      </c>
      <c r="E1178" s="9">
        <v>44207</v>
      </c>
      <c r="F1178" s="10">
        <f t="shared" si="18"/>
        <v>1044648.4727722772</v>
      </c>
    </row>
    <row r="1179" spans="1:6">
      <c r="A1179" s="11" t="s">
        <v>1365</v>
      </c>
      <c r="B1179" s="12">
        <v>437734</v>
      </c>
      <c r="C1179" s="12">
        <v>39837</v>
      </c>
      <c r="D1179" s="12" t="s">
        <v>3402</v>
      </c>
      <c r="E1179" s="13">
        <v>45873</v>
      </c>
      <c r="F1179" s="14">
        <f t="shared" si="18"/>
        <v>499723.03723404254</v>
      </c>
    </row>
    <row r="1180" spans="1:6">
      <c r="A1180" s="7" t="s">
        <v>1366</v>
      </c>
      <c r="B1180" s="8">
        <v>1052897</v>
      </c>
      <c r="C1180" s="8">
        <v>115641</v>
      </c>
      <c r="D1180" s="8" t="s">
        <v>3403</v>
      </c>
      <c r="E1180" s="9">
        <v>46276</v>
      </c>
      <c r="F1180" s="10">
        <f t="shared" si="18"/>
        <v>1044648.4727722772</v>
      </c>
    </row>
    <row r="1181" spans="1:6">
      <c r="A1181" s="11" t="s">
        <v>1367</v>
      </c>
      <c r="B1181" s="12">
        <v>617326</v>
      </c>
      <c r="C1181" s="12">
        <v>34801</v>
      </c>
      <c r="D1181" s="12" t="s">
        <v>3404</v>
      </c>
      <c r="E1181" s="13">
        <v>44477</v>
      </c>
      <c r="F1181" s="14">
        <f t="shared" si="18"/>
        <v>746435.40070921986</v>
      </c>
    </row>
    <row r="1182" spans="1:6">
      <c r="A1182" s="7" t="s">
        <v>1368</v>
      </c>
      <c r="B1182" s="8">
        <v>1542418</v>
      </c>
      <c r="C1182" s="8">
        <v>225595</v>
      </c>
      <c r="D1182" s="8" t="s">
        <v>3405</v>
      </c>
      <c r="E1182" s="9">
        <v>46272</v>
      </c>
      <c r="F1182" s="10">
        <f t="shared" si="18"/>
        <v>1044648.4727722772</v>
      </c>
    </row>
    <row r="1183" spans="1:6">
      <c r="A1183" s="11" t="s">
        <v>1369</v>
      </c>
      <c r="B1183" s="12">
        <v>634677</v>
      </c>
      <c r="C1183" s="12">
        <v>65355</v>
      </c>
      <c r="D1183" s="12" t="s">
        <v>3404</v>
      </c>
      <c r="E1183" s="13">
        <v>45364</v>
      </c>
      <c r="F1183" s="14">
        <f t="shared" si="18"/>
        <v>746435.40070921986</v>
      </c>
    </row>
    <row r="1184" spans="1:6">
      <c r="A1184" s="7" t="s">
        <v>1370</v>
      </c>
      <c r="B1184" s="8">
        <v>1096762</v>
      </c>
      <c r="C1184" s="8">
        <v>93155</v>
      </c>
      <c r="D1184" s="8" t="s">
        <v>3403</v>
      </c>
      <c r="E1184" s="9">
        <v>44606</v>
      </c>
      <c r="F1184" s="10">
        <f t="shared" si="18"/>
        <v>1044648.4727722772</v>
      </c>
    </row>
    <row r="1185" spans="1:6">
      <c r="A1185" s="11" t="s">
        <v>1371</v>
      </c>
      <c r="B1185" s="12">
        <v>644601</v>
      </c>
      <c r="C1185" s="12">
        <v>50924</v>
      </c>
      <c r="D1185" s="12" t="s">
        <v>3404</v>
      </c>
      <c r="E1185" s="13">
        <v>44051</v>
      </c>
      <c r="F1185" s="14">
        <f t="shared" si="18"/>
        <v>746435.40070921986</v>
      </c>
    </row>
    <row r="1186" spans="1:6">
      <c r="A1186" s="7" t="s">
        <v>1372</v>
      </c>
      <c r="B1186" s="8">
        <v>417069</v>
      </c>
      <c r="C1186" s="8">
        <v>23866</v>
      </c>
      <c r="D1186" s="8" t="s">
        <v>3402</v>
      </c>
      <c r="E1186" s="9">
        <v>44343</v>
      </c>
      <c r="F1186" s="10">
        <f t="shared" si="18"/>
        <v>499723.03723404254</v>
      </c>
    </row>
    <row r="1187" spans="1:6">
      <c r="A1187" s="11" t="s">
        <v>1373</v>
      </c>
      <c r="B1187" s="12">
        <v>1183737</v>
      </c>
      <c r="C1187" s="12">
        <v>80654</v>
      </c>
      <c r="D1187" s="12" t="s">
        <v>3403</v>
      </c>
      <c r="E1187" s="13">
        <v>43565</v>
      </c>
      <c r="F1187" s="14">
        <f t="shared" si="18"/>
        <v>1044648.4727722772</v>
      </c>
    </row>
    <row r="1188" spans="1:6">
      <c r="A1188" s="7" t="s">
        <v>1374</v>
      </c>
      <c r="B1188" s="8">
        <v>628389</v>
      </c>
      <c r="C1188" s="8">
        <v>90476</v>
      </c>
      <c r="D1188" s="8" t="s">
        <v>3404</v>
      </c>
      <c r="E1188" s="9">
        <v>44883</v>
      </c>
      <c r="F1188" s="10">
        <f t="shared" si="18"/>
        <v>746435.40070921986</v>
      </c>
    </row>
    <row r="1189" spans="1:6">
      <c r="A1189" s="11" t="s">
        <v>1375</v>
      </c>
      <c r="B1189" s="12">
        <v>2059994</v>
      </c>
      <c r="C1189" s="12">
        <v>252208</v>
      </c>
      <c r="D1189" s="12" t="s">
        <v>3406</v>
      </c>
      <c r="E1189" s="13">
        <v>44259</v>
      </c>
      <c r="F1189" s="14">
        <f t="shared" si="18"/>
        <v>1044648.4727722772</v>
      </c>
    </row>
    <row r="1190" spans="1:6">
      <c r="A1190" s="7" t="s">
        <v>1376</v>
      </c>
      <c r="B1190" s="8">
        <v>707359</v>
      </c>
      <c r="C1190" s="8">
        <v>96807</v>
      </c>
      <c r="D1190" s="8" t="s">
        <v>3404</v>
      </c>
      <c r="E1190" s="9">
        <v>45881</v>
      </c>
      <c r="F1190" s="10">
        <f t="shared" si="18"/>
        <v>746435.40070921986</v>
      </c>
    </row>
    <row r="1191" spans="1:6">
      <c r="A1191" s="11" t="s">
        <v>1377</v>
      </c>
      <c r="B1191" s="12">
        <v>720521</v>
      </c>
      <c r="C1191" s="12">
        <v>86709</v>
      </c>
      <c r="D1191" s="12" t="s">
        <v>3404</v>
      </c>
      <c r="E1191" s="13">
        <v>43419</v>
      </c>
      <c r="F1191" s="14">
        <f t="shared" si="18"/>
        <v>746435.40070921986</v>
      </c>
    </row>
    <row r="1192" spans="1:6">
      <c r="A1192" s="7" t="s">
        <v>1378</v>
      </c>
      <c r="B1192" s="8">
        <v>1101392</v>
      </c>
      <c r="C1192" s="8">
        <v>158482</v>
      </c>
      <c r="D1192" s="8" t="s">
        <v>3403</v>
      </c>
      <c r="E1192" s="9">
        <v>44747</v>
      </c>
      <c r="F1192" s="10">
        <f t="shared" si="18"/>
        <v>1044648.4727722772</v>
      </c>
    </row>
    <row r="1193" spans="1:6">
      <c r="A1193" s="11" t="s">
        <v>1379</v>
      </c>
      <c r="B1193" s="12">
        <v>803402</v>
      </c>
      <c r="C1193" s="12">
        <v>58654</v>
      </c>
      <c r="D1193" s="12" t="s">
        <v>3404</v>
      </c>
      <c r="E1193" s="13">
        <v>44918</v>
      </c>
      <c r="F1193" s="14">
        <f t="shared" si="18"/>
        <v>746435.40070921986</v>
      </c>
    </row>
    <row r="1194" spans="1:6">
      <c r="A1194" s="7" t="s">
        <v>1380</v>
      </c>
      <c r="B1194" s="8">
        <v>1184922</v>
      </c>
      <c r="C1194" s="8">
        <v>89923</v>
      </c>
      <c r="D1194" s="8" t="s">
        <v>3403</v>
      </c>
      <c r="E1194" s="9">
        <v>45436</v>
      </c>
      <c r="F1194" s="10">
        <f t="shared" si="18"/>
        <v>1044648.4727722772</v>
      </c>
    </row>
    <row r="1195" spans="1:6">
      <c r="A1195" s="11" t="s">
        <v>1381</v>
      </c>
      <c r="B1195" s="12">
        <v>640887</v>
      </c>
      <c r="C1195" s="12">
        <v>49121</v>
      </c>
      <c r="D1195" s="12" t="s">
        <v>3404</v>
      </c>
      <c r="E1195" s="13">
        <v>45554</v>
      </c>
      <c r="F1195" s="14">
        <f t="shared" si="18"/>
        <v>746435.40070921986</v>
      </c>
    </row>
    <row r="1196" spans="1:6">
      <c r="A1196" s="7" t="s">
        <v>1382</v>
      </c>
      <c r="B1196" s="8">
        <v>975840</v>
      </c>
      <c r="C1196" s="8">
        <v>59638</v>
      </c>
      <c r="D1196" s="8" t="s">
        <v>3403</v>
      </c>
      <c r="E1196" s="9">
        <v>44876</v>
      </c>
      <c r="F1196" s="10">
        <f t="shared" si="18"/>
        <v>1044648.4727722772</v>
      </c>
    </row>
    <row r="1197" spans="1:6">
      <c r="A1197" s="11" t="s">
        <v>1383</v>
      </c>
      <c r="B1197" s="12">
        <v>510360</v>
      </c>
      <c r="C1197" s="12">
        <v>46846</v>
      </c>
      <c r="D1197" s="12" t="s">
        <v>3402</v>
      </c>
      <c r="E1197" s="13">
        <v>44421</v>
      </c>
      <c r="F1197" s="14">
        <f t="shared" si="18"/>
        <v>499723.03723404254</v>
      </c>
    </row>
    <row r="1198" spans="1:6">
      <c r="A1198" s="7" t="s">
        <v>1384</v>
      </c>
      <c r="B1198" s="8">
        <v>478754</v>
      </c>
      <c r="C1198" s="8">
        <v>27458</v>
      </c>
      <c r="D1198" s="8" t="s">
        <v>3402</v>
      </c>
      <c r="E1198" s="9">
        <v>45481</v>
      </c>
      <c r="F1198" s="10">
        <f t="shared" si="18"/>
        <v>499723.03723404254</v>
      </c>
    </row>
    <row r="1199" spans="1:6">
      <c r="A1199" s="11" t="s">
        <v>1385</v>
      </c>
      <c r="B1199" s="12">
        <v>1387316</v>
      </c>
      <c r="C1199" s="12">
        <v>112518</v>
      </c>
      <c r="D1199" s="12" t="s">
        <v>3405</v>
      </c>
      <c r="E1199" s="13">
        <v>44878</v>
      </c>
      <c r="F1199" s="14">
        <f t="shared" si="18"/>
        <v>1044648.4727722772</v>
      </c>
    </row>
    <row r="1200" spans="1:6">
      <c r="A1200" s="7" t="s">
        <v>1386</v>
      </c>
      <c r="B1200" s="8">
        <v>1189808</v>
      </c>
      <c r="C1200" s="8">
        <v>176544</v>
      </c>
      <c r="D1200" s="8" t="s">
        <v>3403</v>
      </c>
      <c r="E1200" s="9">
        <v>45289</v>
      </c>
      <c r="F1200" s="10">
        <f t="shared" si="18"/>
        <v>1044648.4727722772</v>
      </c>
    </row>
    <row r="1201" spans="1:6">
      <c r="A1201" s="11" t="s">
        <v>1387</v>
      </c>
      <c r="B1201" s="12">
        <v>806411</v>
      </c>
      <c r="C1201" s="12">
        <v>70813</v>
      </c>
      <c r="D1201" s="12" t="s">
        <v>3404</v>
      </c>
      <c r="E1201" s="13">
        <v>45613</v>
      </c>
      <c r="F1201" s="14">
        <f t="shared" si="18"/>
        <v>746435.40070921986</v>
      </c>
    </row>
    <row r="1202" spans="1:6">
      <c r="A1202" s="7" t="s">
        <v>1388</v>
      </c>
      <c r="B1202" s="8">
        <v>464790</v>
      </c>
      <c r="C1202" s="8">
        <v>36631</v>
      </c>
      <c r="D1202" s="8" t="s">
        <v>3402</v>
      </c>
      <c r="E1202" s="9">
        <v>45159</v>
      </c>
      <c r="F1202" s="10">
        <f t="shared" si="18"/>
        <v>499723.03723404254</v>
      </c>
    </row>
    <row r="1203" spans="1:6">
      <c r="A1203" s="11" t="s">
        <v>1389</v>
      </c>
      <c r="B1203" s="12">
        <v>428283</v>
      </c>
      <c r="C1203" s="12">
        <v>58958</v>
      </c>
      <c r="D1203" s="12" t="s">
        <v>3402</v>
      </c>
      <c r="E1203" s="13">
        <v>44311</v>
      </c>
      <c r="F1203" s="14">
        <f t="shared" si="18"/>
        <v>499723.03723404254</v>
      </c>
    </row>
    <row r="1204" spans="1:6">
      <c r="A1204" s="7" t="s">
        <v>1390</v>
      </c>
      <c r="B1204" s="8">
        <v>441717</v>
      </c>
      <c r="C1204" s="8">
        <v>42162</v>
      </c>
      <c r="D1204" s="8" t="s">
        <v>3402</v>
      </c>
      <c r="E1204" s="9">
        <v>44204</v>
      </c>
      <c r="F1204" s="10">
        <f t="shared" si="18"/>
        <v>499723.03723404254</v>
      </c>
    </row>
    <row r="1205" spans="1:6">
      <c r="A1205" s="11" t="s">
        <v>1391</v>
      </c>
      <c r="B1205" s="12">
        <v>1559159</v>
      </c>
      <c r="C1205" s="12">
        <v>80208</v>
      </c>
      <c r="D1205" s="12" t="s">
        <v>3405</v>
      </c>
      <c r="E1205" s="13">
        <v>43631</v>
      </c>
      <c r="F1205" s="14">
        <f t="shared" si="18"/>
        <v>1044648.4727722772</v>
      </c>
    </row>
    <row r="1206" spans="1:6">
      <c r="A1206" s="7" t="s">
        <v>1392</v>
      </c>
      <c r="B1206" s="8">
        <v>1154785</v>
      </c>
      <c r="C1206" s="8">
        <v>160354</v>
      </c>
      <c r="D1206" s="8" t="s">
        <v>3403</v>
      </c>
      <c r="E1206" s="9">
        <v>44020</v>
      </c>
      <c r="F1206" s="10">
        <f t="shared" si="18"/>
        <v>1044648.4727722772</v>
      </c>
    </row>
    <row r="1207" spans="1:6">
      <c r="A1207" s="11" t="s">
        <v>1393</v>
      </c>
      <c r="B1207" s="12">
        <v>643042</v>
      </c>
      <c r="C1207" s="12">
        <v>46986</v>
      </c>
      <c r="D1207" s="12" t="s">
        <v>3404</v>
      </c>
      <c r="E1207" s="13">
        <v>45104</v>
      </c>
      <c r="F1207" s="14">
        <f t="shared" si="18"/>
        <v>746435.40070921986</v>
      </c>
    </row>
    <row r="1208" spans="1:6">
      <c r="A1208" s="7" t="s">
        <v>1394</v>
      </c>
      <c r="B1208" s="8">
        <v>495924</v>
      </c>
      <c r="C1208" s="8">
        <v>35826</v>
      </c>
      <c r="D1208" s="8" t="s">
        <v>3402</v>
      </c>
      <c r="E1208" s="9">
        <v>44876</v>
      </c>
      <c r="F1208" s="10">
        <f t="shared" si="18"/>
        <v>499723.03723404254</v>
      </c>
    </row>
    <row r="1209" spans="1:6">
      <c r="A1209" s="11" t="s">
        <v>1395</v>
      </c>
      <c r="B1209" s="12">
        <v>1019085</v>
      </c>
      <c r="C1209" s="12">
        <v>129141</v>
      </c>
      <c r="D1209" s="12" t="s">
        <v>3403</v>
      </c>
      <c r="E1209" s="13">
        <v>44795</v>
      </c>
      <c r="F1209" s="14">
        <f t="shared" si="18"/>
        <v>1044648.4727722772</v>
      </c>
    </row>
    <row r="1210" spans="1:6">
      <c r="A1210" s="7" t="s">
        <v>1396</v>
      </c>
      <c r="B1210" s="8">
        <v>595271</v>
      </c>
      <c r="C1210" s="8">
        <v>54332</v>
      </c>
      <c r="D1210" s="8" t="s">
        <v>3402</v>
      </c>
      <c r="E1210" s="9">
        <v>44342</v>
      </c>
      <c r="F1210" s="10">
        <f t="shared" si="18"/>
        <v>499723.03723404254</v>
      </c>
    </row>
    <row r="1211" spans="1:6">
      <c r="A1211" s="11" t="s">
        <v>1397</v>
      </c>
      <c r="B1211" s="12">
        <v>749203</v>
      </c>
      <c r="C1211" s="12">
        <v>57414</v>
      </c>
      <c r="D1211" s="12" t="s">
        <v>3404</v>
      </c>
      <c r="E1211" s="13">
        <v>44770</v>
      </c>
      <c r="F1211" s="14">
        <f t="shared" si="18"/>
        <v>746435.40070921986</v>
      </c>
    </row>
    <row r="1212" spans="1:6">
      <c r="A1212" s="7" t="s">
        <v>1398</v>
      </c>
      <c r="B1212" s="8">
        <v>961154</v>
      </c>
      <c r="C1212" s="8">
        <v>113319</v>
      </c>
      <c r="D1212" s="8" t="s">
        <v>3403</v>
      </c>
      <c r="E1212" s="9">
        <v>45487</v>
      </c>
      <c r="F1212" s="10">
        <f t="shared" si="18"/>
        <v>1044648.4727722772</v>
      </c>
    </row>
    <row r="1213" spans="1:6">
      <c r="A1213" s="11" t="s">
        <v>1399</v>
      </c>
      <c r="B1213" s="12">
        <v>689396</v>
      </c>
      <c r="C1213" s="12">
        <v>59415</v>
      </c>
      <c r="D1213" s="12" t="s">
        <v>3404</v>
      </c>
      <c r="E1213" s="13">
        <v>46463</v>
      </c>
      <c r="F1213" s="14">
        <f t="shared" si="18"/>
        <v>746435.40070921986</v>
      </c>
    </row>
    <row r="1214" spans="1:6">
      <c r="A1214" s="7" t="s">
        <v>1400</v>
      </c>
      <c r="B1214" s="8">
        <v>588339</v>
      </c>
      <c r="C1214" s="8">
        <v>67818</v>
      </c>
      <c r="D1214" s="8" t="s">
        <v>3402</v>
      </c>
      <c r="E1214" s="9">
        <v>45330</v>
      </c>
      <c r="F1214" s="10">
        <f t="shared" si="18"/>
        <v>499723.03723404254</v>
      </c>
    </row>
    <row r="1215" spans="1:6">
      <c r="A1215" s="11" t="s">
        <v>1401</v>
      </c>
      <c r="B1215" s="12">
        <v>877181</v>
      </c>
      <c r="C1215" s="12">
        <v>59018</v>
      </c>
      <c r="D1215" s="12" t="s">
        <v>3404</v>
      </c>
      <c r="E1215" s="13">
        <v>45361</v>
      </c>
      <c r="F1215" s="14">
        <f t="shared" si="18"/>
        <v>746435.40070921986</v>
      </c>
    </row>
    <row r="1216" spans="1:6">
      <c r="A1216" s="7" t="s">
        <v>1402</v>
      </c>
      <c r="B1216" s="8">
        <v>641677</v>
      </c>
      <c r="C1216" s="8">
        <v>91615</v>
      </c>
      <c r="D1216" s="8" t="s">
        <v>3404</v>
      </c>
      <c r="E1216" s="9">
        <v>44063</v>
      </c>
      <c r="F1216" s="10">
        <f t="shared" si="18"/>
        <v>746435.40070921986</v>
      </c>
    </row>
    <row r="1217" spans="1:6">
      <c r="A1217" s="11" t="s">
        <v>1403</v>
      </c>
      <c r="B1217" s="12">
        <v>732894</v>
      </c>
      <c r="C1217" s="12">
        <v>105303</v>
      </c>
      <c r="D1217" s="12" t="s">
        <v>3404</v>
      </c>
      <c r="E1217" s="13">
        <v>44130</v>
      </c>
      <c r="F1217" s="14">
        <f t="shared" si="18"/>
        <v>746435.40070921986</v>
      </c>
    </row>
    <row r="1218" spans="1:6">
      <c r="A1218" s="7" t="s">
        <v>1404</v>
      </c>
      <c r="B1218" s="8">
        <v>615461</v>
      </c>
      <c r="C1218" s="8">
        <v>30871</v>
      </c>
      <c r="D1218" s="8" t="s">
        <v>3404</v>
      </c>
      <c r="E1218" s="9">
        <v>44597</v>
      </c>
      <c r="F1218" s="10">
        <f t="shared" ref="F1218:F1281" si="19">IF(D1218="L1",$L$3,IF(D1218="L2",$L$4,$L$5))</f>
        <v>746435.40070921986</v>
      </c>
    </row>
    <row r="1219" spans="1:6">
      <c r="A1219" s="11" t="s">
        <v>1405</v>
      </c>
      <c r="B1219" s="12">
        <v>570181</v>
      </c>
      <c r="C1219" s="12">
        <v>72327</v>
      </c>
      <c r="D1219" s="12" t="s">
        <v>3402</v>
      </c>
      <c r="E1219" s="13">
        <v>45844</v>
      </c>
      <c r="F1219" s="14">
        <f t="shared" si="19"/>
        <v>499723.03723404254</v>
      </c>
    </row>
    <row r="1220" spans="1:6">
      <c r="A1220" s="7" t="s">
        <v>1406</v>
      </c>
      <c r="B1220" s="8">
        <v>1175035</v>
      </c>
      <c r="C1220" s="8">
        <v>74199</v>
      </c>
      <c r="D1220" s="8" t="s">
        <v>3403</v>
      </c>
      <c r="E1220" s="9">
        <v>45105</v>
      </c>
      <c r="F1220" s="10">
        <f t="shared" si="19"/>
        <v>1044648.4727722772</v>
      </c>
    </row>
    <row r="1221" spans="1:6">
      <c r="A1221" s="11" t="s">
        <v>1407</v>
      </c>
      <c r="B1221" s="12">
        <v>1298882</v>
      </c>
      <c r="C1221" s="12">
        <v>106396</v>
      </c>
      <c r="D1221" s="12" t="s">
        <v>3405</v>
      </c>
      <c r="E1221" s="13">
        <v>44255</v>
      </c>
      <c r="F1221" s="14">
        <f t="shared" si="19"/>
        <v>1044648.4727722772</v>
      </c>
    </row>
    <row r="1222" spans="1:6">
      <c r="A1222" s="7" t="s">
        <v>1408</v>
      </c>
      <c r="B1222" s="8">
        <v>1222166</v>
      </c>
      <c r="C1222" s="8">
        <v>123185</v>
      </c>
      <c r="D1222" s="8" t="s">
        <v>3405</v>
      </c>
      <c r="E1222" s="9">
        <v>45784</v>
      </c>
      <c r="F1222" s="10">
        <f t="shared" si="19"/>
        <v>1044648.4727722772</v>
      </c>
    </row>
    <row r="1223" spans="1:6">
      <c r="A1223" s="11" t="s">
        <v>1409</v>
      </c>
      <c r="B1223" s="12">
        <v>864174</v>
      </c>
      <c r="C1223" s="12">
        <v>54182</v>
      </c>
      <c r="D1223" s="12" t="s">
        <v>3404</v>
      </c>
      <c r="E1223" s="13">
        <v>44613</v>
      </c>
      <c r="F1223" s="14">
        <f t="shared" si="19"/>
        <v>746435.40070921986</v>
      </c>
    </row>
    <row r="1224" spans="1:6">
      <c r="A1224" s="7" t="s">
        <v>1410</v>
      </c>
      <c r="B1224" s="8">
        <v>1082452</v>
      </c>
      <c r="C1224" s="8">
        <v>111429</v>
      </c>
      <c r="D1224" s="8" t="s">
        <v>3403</v>
      </c>
      <c r="E1224" s="9">
        <v>44604</v>
      </c>
      <c r="F1224" s="10">
        <f t="shared" si="19"/>
        <v>1044648.4727722772</v>
      </c>
    </row>
    <row r="1225" spans="1:6">
      <c r="A1225" s="11" t="s">
        <v>1411</v>
      </c>
      <c r="B1225" s="12">
        <v>1078421</v>
      </c>
      <c r="C1225" s="12">
        <v>63949</v>
      </c>
      <c r="D1225" s="12" t="s">
        <v>3403</v>
      </c>
      <c r="E1225" s="13">
        <v>45407</v>
      </c>
      <c r="F1225" s="14">
        <f t="shared" si="19"/>
        <v>1044648.4727722772</v>
      </c>
    </row>
    <row r="1226" spans="1:6">
      <c r="A1226" s="7" t="s">
        <v>1412</v>
      </c>
      <c r="B1226" s="8">
        <v>1437568</v>
      </c>
      <c r="C1226" s="8">
        <v>213130</v>
      </c>
      <c r="D1226" s="8" t="s">
        <v>3405</v>
      </c>
      <c r="E1226" s="9">
        <v>44097</v>
      </c>
      <c r="F1226" s="10">
        <f t="shared" si="19"/>
        <v>1044648.4727722772</v>
      </c>
    </row>
    <row r="1227" spans="1:6">
      <c r="A1227" s="11" t="s">
        <v>1413</v>
      </c>
      <c r="B1227" s="12">
        <v>771518</v>
      </c>
      <c r="C1227" s="12">
        <v>95378</v>
      </c>
      <c r="D1227" s="12" t="s">
        <v>3404</v>
      </c>
      <c r="E1227" s="13">
        <v>44376</v>
      </c>
      <c r="F1227" s="14">
        <f t="shared" si="19"/>
        <v>746435.40070921986</v>
      </c>
    </row>
    <row r="1228" spans="1:6">
      <c r="A1228" s="7" t="s">
        <v>1414</v>
      </c>
      <c r="B1228" s="8">
        <v>843134</v>
      </c>
      <c r="C1228" s="8">
        <v>123204</v>
      </c>
      <c r="D1228" s="8" t="s">
        <v>3404</v>
      </c>
      <c r="E1228" s="9">
        <v>45358</v>
      </c>
      <c r="F1228" s="10">
        <f t="shared" si="19"/>
        <v>746435.40070921986</v>
      </c>
    </row>
    <row r="1229" spans="1:6">
      <c r="A1229" s="11" t="s">
        <v>1415</v>
      </c>
      <c r="B1229" s="12">
        <v>429069</v>
      </c>
      <c r="C1229" s="12">
        <v>42074</v>
      </c>
      <c r="D1229" s="12" t="s">
        <v>3402</v>
      </c>
      <c r="E1229" s="13">
        <v>44267</v>
      </c>
      <c r="F1229" s="14">
        <f t="shared" si="19"/>
        <v>499723.03723404254</v>
      </c>
    </row>
    <row r="1230" spans="1:6">
      <c r="A1230" s="7" t="s">
        <v>1416</v>
      </c>
      <c r="B1230" s="8">
        <v>469645</v>
      </c>
      <c r="C1230" s="8">
        <v>28998</v>
      </c>
      <c r="D1230" s="8" t="s">
        <v>3402</v>
      </c>
      <c r="E1230" s="9">
        <v>45221</v>
      </c>
      <c r="F1230" s="10">
        <f t="shared" si="19"/>
        <v>499723.03723404254</v>
      </c>
    </row>
    <row r="1231" spans="1:6">
      <c r="A1231" s="11" t="s">
        <v>1417</v>
      </c>
      <c r="B1231" s="12">
        <v>1189125</v>
      </c>
      <c r="C1231" s="12">
        <v>125013</v>
      </c>
      <c r="D1231" s="12" t="s">
        <v>3403</v>
      </c>
      <c r="E1231" s="13">
        <v>44111</v>
      </c>
      <c r="F1231" s="14">
        <f t="shared" si="19"/>
        <v>1044648.4727722772</v>
      </c>
    </row>
    <row r="1232" spans="1:6">
      <c r="A1232" s="7" t="s">
        <v>1418</v>
      </c>
      <c r="B1232" s="8">
        <v>1350338</v>
      </c>
      <c r="C1232" s="8">
        <v>107030</v>
      </c>
      <c r="D1232" s="8" t="s">
        <v>3405</v>
      </c>
      <c r="E1232" s="9">
        <v>44423</v>
      </c>
      <c r="F1232" s="10">
        <f t="shared" si="19"/>
        <v>1044648.4727722772</v>
      </c>
    </row>
    <row r="1233" spans="1:6">
      <c r="A1233" s="11" t="s">
        <v>1419</v>
      </c>
      <c r="B1233" s="12">
        <v>1021335</v>
      </c>
      <c r="C1233" s="12">
        <v>90703</v>
      </c>
      <c r="D1233" s="12" t="s">
        <v>3403</v>
      </c>
      <c r="E1233" s="13">
        <v>45130</v>
      </c>
      <c r="F1233" s="14">
        <f t="shared" si="19"/>
        <v>1044648.4727722772</v>
      </c>
    </row>
    <row r="1234" spans="1:6">
      <c r="A1234" s="7" t="s">
        <v>1420</v>
      </c>
      <c r="B1234" s="8">
        <v>986556</v>
      </c>
      <c r="C1234" s="8">
        <v>53255</v>
      </c>
      <c r="D1234" s="8" t="s">
        <v>3403</v>
      </c>
      <c r="E1234" s="9">
        <v>45320</v>
      </c>
      <c r="F1234" s="10">
        <f t="shared" si="19"/>
        <v>1044648.4727722772</v>
      </c>
    </row>
    <row r="1235" spans="1:6">
      <c r="A1235" s="11" t="s">
        <v>1421</v>
      </c>
      <c r="B1235" s="12">
        <v>460730</v>
      </c>
      <c r="C1235" s="12">
        <v>60587</v>
      </c>
      <c r="D1235" s="12" t="s">
        <v>3402</v>
      </c>
      <c r="E1235" s="13">
        <v>46061</v>
      </c>
      <c r="F1235" s="14">
        <f t="shared" si="19"/>
        <v>499723.03723404254</v>
      </c>
    </row>
    <row r="1236" spans="1:6">
      <c r="A1236" s="7" t="s">
        <v>1422</v>
      </c>
      <c r="B1236" s="8">
        <v>889609</v>
      </c>
      <c r="C1236" s="8">
        <v>58766</v>
      </c>
      <c r="D1236" s="8" t="s">
        <v>3404</v>
      </c>
      <c r="E1236" s="9">
        <v>45467</v>
      </c>
      <c r="F1236" s="10">
        <f t="shared" si="19"/>
        <v>746435.40070921986</v>
      </c>
    </row>
    <row r="1237" spans="1:6">
      <c r="A1237" s="11" t="s">
        <v>1423</v>
      </c>
      <c r="B1237" s="12">
        <v>864544</v>
      </c>
      <c r="C1237" s="12">
        <v>97434</v>
      </c>
      <c r="D1237" s="12" t="s">
        <v>3404</v>
      </c>
      <c r="E1237" s="13">
        <v>44588</v>
      </c>
      <c r="F1237" s="14">
        <f t="shared" si="19"/>
        <v>746435.40070921986</v>
      </c>
    </row>
    <row r="1238" spans="1:6">
      <c r="A1238" s="7" t="s">
        <v>1424</v>
      </c>
      <c r="B1238" s="8">
        <v>686068</v>
      </c>
      <c r="C1238" s="8">
        <v>69034</v>
      </c>
      <c r="D1238" s="8" t="s">
        <v>3404</v>
      </c>
      <c r="E1238" s="9">
        <v>44391</v>
      </c>
      <c r="F1238" s="10">
        <f t="shared" si="19"/>
        <v>746435.40070921986</v>
      </c>
    </row>
    <row r="1239" spans="1:6">
      <c r="A1239" s="11" t="s">
        <v>1425</v>
      </c>
      <c r="B1239" s="12">
        <v>566517</v>
      </c>
      <c r="C1239" s="12">
        <v>59570</v>
      </c>
      <c r="D1239" s="12" t="s">
        <v>3402</v>
      </c>
      <c r="E1239" s="13">
        <v>44038</v>
      </c>
      <c r="F1239" s="14">
        <f t="shared" si="19"/>
        <v>499723.03723404254</v>
      </c>
    </row>
    <row r="1240" spans="1:6">
      <c r="A1240" s="7" t="s">
        <v>1426</v>
      </c>
      <c r="B1240" s="8">
        <v>1048731</v>
      </c>
      <c r="C1240" s="8">
        <v>94093</v>
      </c>
      <c r="D1240" s="8" t="s">
        <v>3403</v>
      </c>
      <c r="E1240" s="9">
        <v>44499</v>
      </c>
      <c r="F1240" s="10">
        <f t="shared" si="19"/>
        <v>1044648.4727722772</v>
      </c>
    </row>
    <row r="1241" spans="1:6">
      <c r="A1241" s="11" t="s">
        <v>1427</v>
      </c>
      <c r="B1241" s="12">
        <v>499445</v>
      </c>
      <c r="C1241" s="12">
        <v>71009</v>
      </c>
      <c r="D1241" s="12" t="s">
        <v>3402</v>
      </c>
      <c r="E1241" s="13">
        <v>44973</v>
      </c>
      <c r="F1241" s="14">
        <f t="shared" si="19"/>
        <v>499723.03723404254</v>
      </c>
    </row>
    <row r="1242" spans="1:6">
      <c r="A1242" s="7" t="s">
        <v>1428</v>
      </c>
      <c r="B1242" s="8">
        <v>820606</v>
      </c>
      <c r="C1242" s="8">
        <v>78302</v>
      </c>
      <c r="D1242" s="8" t="s">
        <v>3404</v>
      </c>
      <c r="E1242" s="9">
        <v>43687</v>
      </c>
      <c r="F1242" s="10">
        <f t="shared" si="19"/>
        <v>746435.40070921986</v>
      </c>
    </row>
    <row r="1243" spans="1:6">
      <c r="A1243" s="11" t="s">
        <v>1429</v>
      </c>
      <c r="B1243" s="12">
        <v>702160</v>
      </c>
      <c r="C1243" s="12">
        <v>93415</v>
      </c>
      <c r="D1243" s="12" t="s">
        <v>3404</v>
      </c>
      <c r="E1243" s="13">
        <v>45367</v>
      </c>
      <c r="F1243" s="14">
        <f t="shared" si="19"/>
        <v>746435.40070921986</v>
      </c>
    </row>
    <row r="1244" spans="1:6">
      <c r="A1244" s="7" t="s">
        <v>1430</v>
      </c>
      <c r="B1244" s="8">
        <v>491927</v>
      </c>
      <c r="C1244" s="8">
        <v>36433</v>
      </c>
      <c r="D1244" s="8" t="s">
        <v>3402</v>
      </c>
      <c r="E1244" s="9">
        <v>44921</v>
      </c>
      <c r="F1244" s="10">
        <f t="shared" si="19"/>
        <v>499723.03723404254</v>
      </c>
    </row>
    <row r="1245" spans="1:6">
      <c r="A1245" s="11" t="s">
        <v>1431</v>
      </c>
      <c r="B1245" s="12">
        <v>467196</v>
      </c>
      <c r="C1245" s="12">
        <v>37689</v>
      </c>
      <c r="D1245" s="12" t="s">
        <v>3402</v>
      </c>
      <c r="E1245" s="13">
        <v>44939</v>
      </c>
      <c r="F1245" s="14">
        <f t="shared" si="19"/>
        <v>499723.03723404254</v>
      </c>
    </row>
    <row r="1246" spans="1:6">
      <c r="A1246" s="7" t="s">
        <v>1432</v>
      </c>
      <c r="B1246" s="8">
        <v>1511889</v>
      </c>
      <c r="C1246" s="8">
        <v>201450</v>
      </c>
      <c r="D1246" s="8" t="s">
        <v>3405</v>
      </c>
      <c r="E1246" s="9">
        <v>45274</v>
      </c>
      <c r="F1246" s="10">
        <f t="shared" si="19"/>
        <v>1044648.4727722772</v>
      </c>
    </row>
    <row r="1247" spans="1:6">
      <c r="A1247" s="11" t="s">
        <v>1433</v>
      </c>
      <c r="B1247" s="12">
        <v>884458</v>
      </c>
      <c r="C1247" s="12">
        <v>101692</v>
      </c>
      <c r="D1247" s="12" t="s">
        <v>3404</v>
      </c>
      <c r="E1247" s="13">
        <v>44652</v>
      </c>
      <c r="F1247" s="14">
        <f t="shared" si="19"/>
        <v>746435.40070921986</v>
      </c>
    </row>
    <row r="1248" spans="1:6">
      <c r="A1248" s="7" t="s">
        <v>1434</v>
      </c>
      <c r="B1248" s="8">
        <v>687597</v>
      </c>
      <c r="C1248" s="8">
        <v>89614</v>
      </c>
      <c r="D1248" s="8" t="s">
        <v>3404</v>
      </c>
      <c r="E1248" s="9">
        <v>46431</v>
      </c>
      <c r="F1248" s="10">
        <f t="shared" si="19"/>
        <v>746435.40070921986</v>
      </c>
    </row>
    <row r="1249" spans="1:6">
      <c r="A1249" s="11" t="s">
        <v>1435</v>
      </c>
      <c r="B1249" s="12">
        <v>770719</v>
      </c>
      <c r="C1249" s="12">
        <v>97451</v>
      </c>
      <c r="D1249" s="12" t="s">
        <v>3404</v>
      </c>
      <c r="E1249" s="13">
        <v>45651</v>
      </c>
      <c r="F1249" s="14">
        <f t="shared" si="19"/>
        <v>746435.40070921986</v>
      </c>
    </row>
    <row r="1250" spans="1:6">
      <c r="A1250" s="7" t="s">
        <v>1436</v>
      </c>
      <c r="B1250" s="8">
        <v>1069335</v>
      </c>
      <c r="C1250" s="8">
        <v>131851</v>
      </c>
      <c r="D1250" s="8" t="s">
        <v>3403</v>
      </c>
      <c r="E1250" s="9">
        <v>45992</v>
      </c>
      <c r="F1250" s="10">
        <f t="shared" si="19"/>
        <v>1044648.4727722772</v>
      </c>
    </row>
    <row r="1251" spans="1:6">
      <c r="A1251" s="11" t="s">
        <v>1437</v>
      </c>
      <c r="B1251" s="12">
        <v>1511383</v>
      </c>
      <c r="C1251" s="12">
        <v>102535</v>
      </c>
      <c r="D1251" s="12" t="s">
        <v>3405</v>
      </c>
      <c r="E1251" s="13">
        <v>44167</v>
      </c>
      <c r="F1251" s="14">
        <f t="shared" si="19"/>
        <v>1044648.4727722772</v>
      </c>
    </row>
    <row r="1252" spans="1:6">
      <c r="A1252" s="7" t="s">
        <v>1438</v>
      </c>
      <c r="B1252" s="8">
        <v>459582</v>
      </c>
      <c r="C1252" s="8">
        <v>64801</v>
      </c>
      <c r="D1252" s="8" t="s">
        <v>3402</v>
      </c>
      <c r="E1252" s="9">
        <v>43557</v>
      </c>
      <c r="F1252" s="10">
        <f t="shared" si="19"/>
        <v>499723.03723404254</v>
      </c>
    </row>
    <row r="1253" spans="1:6">
      <c r="A1253" s="11" t="s">
        <v>1439</v>
      </c>
      <c r="B1253" s="12">
        <v>765924</v>
      </c>
      <c r="C1253" s="12">
        <v>79540</v>
      </c>
      <c r="D1253" s="12" t="s">
        <v>3404</v>
      </c>
      <c r="E1253" s="13">
        <v>43628</v>
      </c>
      <c r="F1253" s="14">
        <f t="shared" si="19"/>
        <v>746435.40070921986</v>
      </c>
    </row>
    <row r="1254" spans="1:6">
      <c r="A1254" s="7" t="s">
        <v>1440</v>
      </c>
      <c r="B1254" s="8">
        <v>1092522</v>
      </c>
      <c r="C1254" s="8">
        <v>68931</v>
      </c>
      <c r="D1254" s="8" t="s">
        <v>3403</v>
      </c>
      <c r="E1254" s="9">
        <v>44652</v>
      </c>
      <c r="F1254" s="10">
        <f t="shared" si="19"/>
        <v>1044648.4727722772</v>
      </c>
    </row>
    <row r="1255" spans="1:6">
      <c r="A1255" s="11" t="s">
        <v>1441</v>
      </c>
      <c r="B1255" s="12">
        <v>497733</v>
      </c>
      <c r="C1255" s="12">
        <v>50014</v>
      </c>
      <c r="D1255" s="12" t="s">
        <v>3402</v>
      </c>
      <c r="E1255" s="13">
        <v>45748</v>
      </c>
      <c r="F1255" s="14">
        <f t="shared" si="19"/>
        <v>499723.03723404254</v>
      </c>
    </row>
    <row r="1256" spans="1:6">
      <c r="A1256" s="7" t="s">
        <v>1442</v>
      </c>
      <c r="B1256" s="8">
        <v>824404</v>
      </c>
      <c r="C1256" s="8">
        <v>67139</v>
      </c>
      <c r="D1256" s="8" t="s">
        <v>3404</v>
      </c>
      <c r="E1256" s="9">
        <v>45369</v>
      </c>
      <c r="F1256" s="10">
        <f t="shared" si="19"/>
        <v>746435.40070921986</v>
      </c>
    </row>
    <row r="1257" spans="1:6">
      <c r="A1257" s="11" t="s">
        <v>1443</v>
      </c>
      <c r="B1257" s="12">
        <v>1294729</v>
      </c>
      <c r="C1257" s="12">
        <v>122839</v>
      </c>
      <c r="D1257" s="12" t="s">
        <v>3405</v>
      </c>
      <c r="E1257" s="13">
        <v>43571</v>
      </c>
      <c r="F1257" s="14">
        <f t="shared" si="19"/>
        <v>1044648.4727722772</v>
      </c>
    </row>
    <row r="1258" spans="1:6">
      <c r="A1258" s="7" t="s">
        <v>1444</v>
      </c>
      <c r="B1258" s="8">
        <v>812573</v>
      </c>
      <c r="C1258" s="8">
        <v>114429</v>
      </c>
      <c r="D1258" s="8" t="s">
        <v>3404</v>
      </c>
      <c r="E1258" s="9">
        <v>45512</v>
      </c>
      <c r="F1258" s="10">
        <f t="shared" si="19"/>
        <v>746435.40070921986</v>
      </c>
    </row>
    <row r="1259" spans="1:6">
      <c r="A1259" s="11" t="s">
        <v>1445</v>
      </c>
      <c r="B1259" s="12">
        <v>580471</v>
      </c>
      <c r="C1259" s="12">
        <v>43216</v>
      </c>
      <c r="D1259" s="12" t="s">
        <v>3402</v>
      </c>
      <c r="E1259" s="13">
        <v>44854</v>
      </c>
      <c r="F1259" s="14">
        <f t="shared" si="19"/>
        <v>499723.03723404254</v>
      </c>
    </row>
    <row r="1260" spans="1:6">
      <c r="A1260" s="7" t="s">
        <v>1446</v>
      </c>
      <c r="B1260" s="8">
        <v>991585</v>
      </c>
      <c r="C1260" s="8">
        <v>122360</v>
      </c>
      <c r="D1260" s="8" t="s">
        <v>3403</v>
      </c>
      <c r="E1260" s="9">
        <v>45352</v>
      </c>
      <c r="F1260" s="10">
        <f t="shared" si="19"/>
        <v>1044648.4727722772</v>
      </c>
    </row>
    <row r="1261" spans="1:6">
      <c r="A1261" s="11" t="s">
        <v>1447</v>
      </c>
      <c r="B1261" s="12">
        <v>846228</v>
      </c>
      <c r="C1261" s="12">
        <v>66052</v>
      </c>
      <c r="D1261" s="12" t="s">
        <v>3404</v>
      </c>
      <c r="E1261" s="13">
        <v>45644</v>
      </c>
      <c r="F1261" s="14">
        <f t="shared" si="19"/>
        <v>746435.40070921986</v>
      </c>
    </row>
    <row r="1262" spans="1:6">
      <c r="A1262" s="7" t="s">
        <v>1448</v>
      </c>
      <c r="B1262" s="8">
        <v>814910</v>
      </c>
      <c r="C1262" s="8">
        <v>42897</v>
      </c>
      <c r="D1262" s="8" t="s">
        <v>3404</v>
      </c>
      <c r="E1262" s="9">
        <v>45691</v>
      </c>
      <c r="F1262" s="10">
        <f t="shared" si="19"/>
        <v>746435.40070921986</v>
      </c>
    </row>
    <row r="1263" spans="1:6">
      <c r="A1263" s="11" t="s">
        <v>1449</v>
      </c>
      <c r="B1263" s="12">
        <v>866594</v>
      </c>
      <c r="C1263" s="12">
        <v>118581</v>
      </c>
      <c r="D1263" s="12" t="s">
        <v>3404</v>
      </c>
      <c r="E1263" s="13">
        <v>44736</v>
      </c>
      <c r="F1263" s="14">
        <f t="shared" si="19"/>
        <v>746435.40070921986</v>
      </c>
    </row>
    <row r="1264" spans="1:6">
      <c r="A1264" s="7" t="s">
        <v>1450</v>
      </c>
      <c r="B1264" s="8">
        <v>690758</v>
      </c>
      <c r="C1264" s="8">
        <v>65988</v>
      </c>
      <c r="D1264" s="8" t="s">
        <v>3404</v>
      </c>
      <c r="E1264" s="9">
        <v>44103</v>
      </c>
      <c r="F1264" s="10">
        <f t="shared" si="19"/>
        <v>746435.40070921986</v>
      </c>
    </row>
    <row r="1265" spans="1:6">
      <c r="A1265" s="11" t="s">
        <v>1451</v>
      </c>
      <c r="B1265" s="12">
        <v>1173944</v>
      </c>
      <c r="C1265" s="12">
        <v>78895</v>
      </c>
      <c r="D1265" s="12" t="s">
        <v>3403</v>
      </c>
      <c r="E1265" s="13">
        <v>43910</v>
      </c>
      <c r="F1265" s="14">
        <f t="shared" si="19"/>
        <v>1044648.4727722772</v>
      </c>
    </row>
    <row r="1266" spans="1:6">
      <c r="A1266" s="7" t="s">
        <v>1452</v>
      </c>
      <c r="B1266" s="8">
        <v>822692</v>
      </c>
      <c r="C1266" s="8">
        <v>44385</v>
      </c>
      <c r="D1266" s="8" t="s">
        <v>3404</v>
      </c>
      <c r="E1266" s="9">
        <v>43958</v>
      </c>
      <c r="F1266" s="10">
        <f t="shared" si="19"/>
        <v>746435.40070921986</v>
      </c>
    </row>
    <row r="1267" spans="1:6">
      <c r="A1267" s="11" t="s">
        <v>1453</v>
      </c>
      <c r="B1267" s="12">
        <v>611878</v>
      </c>
      <c r="C1267" s="12">
        <v>84784</v>
      </c>
      <c r="D1267" s="12" t="s">
        <v>3404</v>
      </c>
      <c r="E1267" s="13">
        <v>44187</v>
      </c>
      <c r="F1267" s="14">
        <f t="shared" si="19"/>
        <v>746435.40070921986</v>
      </c>
    </row>
    <row r="1268" spans="1:6">
      <c r="A1268" s="7" t="s">
        <v>1454</v>
      </c>
      <c r="B1268" s="8">
        <v>1121083</v>
      </c>
      <c r="C1268" s="8">
        <v>128318</v>
      </c>
      <c r="D1268" s="8" t="s">
        <v>3403</v>
      </c>
      <c r="E1268" s="9">
        <v>45003</v>
      </c>
      <c r="F1268" s="10">
        <f t="shared" si="19"/>
        <v>1044648.4727722772</v>
      </c>
    </row>
    <row r="1269" spans="1:6">
      <c r="A1269" s="11" t="s">
        <v>1455</v>
      </c>
      <c r="B1269" s="12">
        <v>657125</v>
      </c>
      <c r="C1269" s="12">
        <v>44493</v>
      </c>
      <c r="D1269" s="12" t="s">
        <v>3404</v>
      </c>
      <c r="E1269" s="13">
        <v>44877</v>
      </c>
      <c r="F1269" s="14">
        <f t="shared" si="19"/>
        <v>746435.40070921986</v>
      </c>
    </row>
    <row r="1270" spans="1:6">
      <c r="A1270" s="7" t="s">
        <v>1456</v>
      </c>
      <c r="B1270" s="8">
        <v>993255</v>
      </c>
      <c r="C1270" s="8">
        <v>101006</v>
      </c>
      <c r="D1270" s="8" t="s">
        <v>3403</v>
      </c>
      <c r="E1270" s="9">
        <v>44338</v>
      </c>
      <c r="F1270" s="10">
        <f t="shared" si="19"/>
        <v>1044648.4727722772</v>
      </c>
    </row>
    <row r="1271" spans="1:6">
      <c r="A1271" s="11" t="s">
        <v>1457</v>
      </c>
      <c r="B1271" s="12">
        <v>593869</v>
      </c>
      <c r="C1271" s="12">
        <v>60735</v>
      </c>
      <c r="D1271" s="12" t="s">
        <v>3402</v>
      </c>
      <c r="E1271" s="13">
        <v>46012</v>
      </c>
      <c r="F1271" s="14">
        <f t="shared" si="19"/>
        <v>499723.03723404254</v>
      </c>
    </row>
    <row r="1272" spans="1:6">
      <c r="A1272" s="7" t="s">
        <v>1458</v>
      </c>
      <c r="B1272" s="8">
        <v>847272</v>
      </c>
      <c r="C1272" s="8">
        <v>77639</v>
      </c>
      <c r="D1272" s="8" t="s">
        <v>3404</v>
      </c>
      <c r="E1272" s="9">
        <v>44509</v>
      </c>
      <c r="F1272" s="10">
        <f t="shared" si="19"/>
        <v>746435.40070921986</v>
      </c>
    </row>
    <row r="1273" spans="1:6">
      <c r="A1273" s="11" t="s">
        <v>1459</v>
      </c>
      <c r="B1273" s="12">
        <v>804574</v>
      </c>
      <c r="C1273" s="12">
        <v>71873</v>
      </c>
      <c r="D1273" s="12" t="s">
        <v>3404</v>
      </c>
      <c r="E1273" s="13">
        <v>45284</v>
      </c>
      <c r="F1273" s="14">
        <f t="shared" si="19"/>
        <v>746435.40070921986</v>
      </c>
    </row>
    <row r="1274" spans="1:6">
      <c r="A1274" s="7" t="s">
        <v>1460</v>
      </c>
      <c r="B1274" s="8">
        <v>1134837</v>
      </c>
      <c r="C1274" s="8">
        <v>141146</v>
      </c>
      <c r="D1274" s="8" t="s">
        <v>3403</v>
      </c>
      <c r="E1274" s="9">
        <v>44361</v>
      </c>
      <c r="F1274" s="10">
        <f t="shared" si="19"/>
        <v>1044648.4727722772</v>
      </c>
    </row>
    <row r="1275" spans="1:6">
      <c r="A1275" s="11" t="s">
        <v>1461</v>
      </c>
      <c r="B1275" s="12">
        <v>590954</v>
      </c>
      <c r="C1275" s="12">
        <v>58930</v>
      </c>
      <c r="D1275" s="12" t="s">
        <v>3402</v>
      </c>
      <c r="E1275" s="13">
        <v>43521</v>
      </c>
      <c r="F1275" s="14">
        <f t="shared" si="19"/>
        <v>499723.03723404254</v>
      </c>
    </row>
    <row r="1276" spans="1:6">
      <c r="A1276" s="7" t="s">
        <v>1462</v>
      </c>
      <c r="B1276" s="8">
        <v>1176961</v>
      </c>
      <c r="C1276" s="8">
        <v>152496</v>
      </c>
      <c r="D1276" s="8" t="s">
        <v>3403</v>
      </c>
      <c r="E1276" s="9">
        <v>44848</v>
      </c>
      <c r="F1276" s="10">
        <f t="shared" si="19"/>
        <v>1044648.4727722772</v>
      </c>
    </row>
    <row r="1277" spans="1:6">
      <c r="A1277" s="11" t="s">
        <v>1463</v>
      </c>
      <c r="B1277" s="12">
        <v>696324</v>
      </c>
      <c r="C1277" s="12">
        <v>64104</v>
      </c>
      <c r="D1277" s="12" t="s">
        <v>3404</v>
      </c>
      <c r="E1277" s="13">
        <v>45158</v>
      </c>
      <c r="F1277" s="14">
        <f t="shared" si="19"/>
        <v>746435.40070921986</v>
      </c>
    </row>
    <row r="1278" spans="1:6">
      <c r="A1278" s="7" t="s">
        <v>1464</v>
      </c>
      <c r="B1278" s="8">
        <v>641034</v>
      </c>
      <c r="C1278" s="8">
        <v>56801</v>
      </c>
      <c r="D1278" s="8" t="s">
        <v>3404</v>
      </c>
      <c r="E1278" s="9">
        <v>45618</v>
      </c>
      <c r="F1278" s="10">
        <f t="shared" si="19"/>
        <v>746435.40070921986</v>
      </c>
    </row>
    <row r="1279" spans="1:6">
      <c r="A1279" s="11" t="s">
        <v>1465</v>
      </c>
      <c r="B1279" s="12">
        <v>1191581</v>
      </c>
      <c r="C1279" s="12">
        <v>177384</v>
      </c>
      <c r="D1279" s="12" t="s">
        <v>3403</v>
      </c>
      <c r="E1279" s="13">
        <v>45623</v>
      </c>
      <c r="F1279" s="14">
        <f t="shared" si="19"/>
        <v>1044648.4727722772</v>
      </c>
    </row>
    <row r="1280" spans="1:6">
      <c r="A1280" s="7" t="s">
        <v>1466</v>
      </c>
      <c r="B1280" s="8">
        <v>745259</v>
      </c>
      <c r="C1280" s="8">
        <v>91337</v>
      </c>
      <c r="D1280" s="8" t="s">
        <v>3404</v>
      </c>
      <c r="E1280" s="9">
        <v>43522</v>
      </c>
      <c r="F1280" s="10">
        <f t="shared" si="19"/>
        <v>746435.40070921986</v>
      </c>
    </row>
    <row r="1281" spans="1:6">
      <c r="A1281" s="11" t="s">
        <v>1467</v>
      </c>
      <c r="B1281" s="12">
        <v>584214</v>
      </c>
      <c r="C1281" s="12">
        <v>43652</v>
      </c>
      <c r="D1281" s="12" t="s">
        <v>3402</v>
      </c>
      <c r="E1281" s="13">
        <v>45149</v>
      </c>
      <c r="F1281" s="14">
        <f t="shared" si="19"/>
        <v>499723.03723404254</v>
      </c>
    </row>
    <row r="1282" spans="1:6">
      <c r="A1282" s="7" t="s">
        <v>1468</v>
      </c>
      <c r="B1282" s="8">
        <v>648530</v>
      </c>
      <c r="C1282" s="8">
        <v>55027</v>
      </c>
      <c r="D1282" s="8" t="s">
        <v>3404</v>
      </c>
      <c r="E1282" s="9">
        <v>44915</v>
      </c>
      <c r="F1282" s="10">
        <f t="shared" ref="F1282:F1345" si="20">IF(D1282="L1",$L$3,IF(D1282="L2",$L$4,$L$5))</f>
        <v>746435.40070921986</v>
      </c>
    </row>
    <row r="1283" spans="1:6">
      <c r="A1283" s="11" t="s">
        <v>1469</v>
      </c>
      <c r="B1283" s="12">
        <v>1260637</v>
      </c>
      <c r="C1283" s="12">
        <v>101282</v>
      </c>
      <c r="D1283" s="12" t="s">
        <v>3405</v>
      </c>
      <c r="E1283" s="13">
        <v>45958</v>
      </c>
      <c r="F1283" s="14">
        <f t="shared" si="20"/>
        <v>1044648.4727722772</v>
      </c>
    </row>
    <row r="1284" spans="1:6">
      <c r="A1284" s="7" t="s">
        <v>1470</v>
      </c>
      <c r="B1284" s="8">
        <v>1047605</v>
      </c>
      <c r="C1284" s="8">
        <v>127868</v>
      </c>
      <c r="D1284" s="8" t="s">
        <v>3403</v>
      </c>
      <c r="E1284" s="9">
        <v>44848</v>
      </c>
      <c r="F1284" s="10">
        <f t="shared" si="20"/>
        <v>1044648.4727722772</v>
      </c>
    </row>
    <row r="1285" spans="1:6">
      <c r="A1285" s="11" t="s">
        <v>1471</v>
      </c>
      <c r="B1285" s="12">
        <v>921584</v>
      </c>
      <c r="C1285" s="12">
        <v>118570</v>
      </c>
      <c r="D1285" s="12" t="s">
        <v>3403</v>
      </c>
      <c r="E1285" s="13">
        <v>44838</v>
      </c>
      <c r="F1285" s="14">
        <f t="shared" si="20"/>
        <v>1044648.4727722772</v>
      </c>
    </row>
    <row r="1286" spans="1:6">
      <c r="A1286" s="7" t="s">
        <v>1472</v>
      </c>
      <c r="B1286" s="8">
        <v>532893</v>
      </c>
      <c r="C1286" s="8">
        <v>50905</v>
      </c>
      <c r="D1286" s="8" t="s">
        <v>3402</v>
      </c>
      <c r="E1286" s="9">
        <v>44797</v>
      </c>
      <c r="F1286" s="10">
        <f t="shared" si="20"/>
        <v>499723.03723404254</v>
      </c>
    </row>
    <row r="1287" spans="1:6">
      <c r="A1287" s="11" t="s">
        <v>1473</v>
      </c>
      <c r="B1287" s="12">
        <v>766458</v>
      </c>
      <c r="C1287" s="12">
        <v>88604</v>
      </c>
      <c r="D1287" s="12" t="s">
        <v>3404</v>
      </c>
      <c r="E1287" s="13">
        <v>45056</v>
      </c>
      <c r="F1287" s="14">
        <f t="shared" si="20"/>
        <v>746435.40070921986</v>
      </c>
    </row>
    <row r="1288" spans="1:6">
      <c r="A1288" s="7" t="s">
        <v>1474</v>
      </c>
      <c r="B1288" s="8">
        <v>607893</v>
      </c>
      <c r="C1288" s="8">
        <v>45409</v>
      </c>
      <c r="D1288" s="8" t="s">
        <v>3404</v>
      </c>
      <c r="E1288" s="9">
        <v>44499</v>
      </c>
      <c r="F1288" s="10">
        <f t="shared" si="20"/>
        <v>746435.40070921986</v>
      </c>
    </row>
    <row r="1289" spans="1:6">
      <c r="A1289" s="11" t="s">
        <v>1475</v>
      </c>
      <c r="B1289" s="12">
        <v>1916788</v>
      </c>
      <c r="C1289" s="12">
        <v>105753</v>
      </c>
      <c r="D1289" s="12" t="s">
        <v>3406</v>
      </c>
      <c r="E1289" s="13">
        <v>44124</v>
      </c>
      <c r="F1289" s="14">
        <f t="shared" si="20"/>
        <v>1044648.4727722772</v>
      </c>
    </row>
    <row r="1290" spans="1:6">
      <c r="A1290" s="7" t="s">
        <v>1476</v>
      </c>
      <c r="B1290" s="8">
        <v>744404</v>
      </c>
      <c r="C1290" s="8">
        <v>78166</v>
      </c>
      <c r="D1290" s="8" t="s">
        <v>3404</v>
      </c>
      <c r="E1290" s="9">
        <v>43871</v>
      </c>
      <c r="F1290" s="10">
        <f t="shared" si="20"/>
        <v>746435.40070921986</v>
      </c>
    </row>
    <row r="1291" spans="1:6">
      <c r="A1291" s="11" t="s">
        <v>1477</v>
      </c>
      <c r="B1291" s="12">
        <v>605769</v>
      </c>
      <c r="C1291" s="12">
        <v>52177</v>
      </c>
      <c r="D1291" s="12" t="s">
        <v>3404</v>
      </c>
      <c r="E1291" s="13">
        <v>45597</v>
      </c>
      <c r="F1291" s="14">
        <f t="shared" si="20"/>
        <v>746435.40070921986</v>
      </c>
    </row>
    <row r="1292" spans="1:6">
      <c r="A1292" s="7" t="s">
        <v>1478</v>
      </c>
      <c r="B1292" s="8">
        <v>487008</v>
      </c>
      <c r="C1292" s="8">
        <v>50010</v>
      </c>
      <c r="D1292" s="8" t="s">
        <v>3402</v>
      </c>
      <c r="E1292" s="9">
        <v>44701</v>
      </c>
      <c r="F1292" s="10">
        <f t="shared" si="20"/>
        <v>499723.03723404254</v>
      </c>
    </row>
    <row r="1293" spans="1:6">
      <c r="A1293" s="11" t="s">
        <v>1479</v>
      </c>
      <c r="B1293" s="12">
        <v>746873</v>
      </c>
      <c r="C1293" s="12">
        <v>77769</v>
      </c>
      <c r="D1293" s="12" t="s">
        <v>3404</v>
      </c>
      <c r="E1293" s="13">
        <v>45307</v>
      </c>
      <c r="F1293" s="14">
        <f t="shared" si="20"/>
        <v>746435.40070921986</v>
      </c>
    </row>
    <row r="1294" spans="1:6">
      <c r="A1294" s="7" t="s">
        <v>1480</v>
      </c>
      <c r="B1294" s="8">
        <v>754061</v>
      </c>
      <c r="C1294" s="8">
        <v>96356</v>
      </c>
      <c r="D1294" s="8" t="s">
        <v>3404</v>
      </c>
      <c r="E1294" s="9">
        <v>44430</v>
      </c>
      <c r="F1294" s="10">
        <f t="shared" si="20"/>
        <v>746435.40070921986</v>
      </c>
    </row>
    <row r="1295" spans="1:6">
      <c r="A1295" s="11" t="s">
        <v>1481</v>
      </c>
      <c r="B1295" s="12">
        <v>430751</v>
      </c>
      <c r="C1295" s="12">
        <v>32108</v>
      </c>
      <c r="D1295" s="12" t="s">
        <v>3402</v>
      </c>
      <c r="E1295" s="13">
        <v>46404</v>
      </c>
      <c r="F1295" s="14">
        <f t="shared" si="20"/>
        <v>499723.03723404254</v>
      </c>
    </row>
    <row r="1296" spans="1:6">
      <c r="A1296" s="7" t="s">
        <v>1482</v>
      </c>
      <c r="B1296" s="8">
        <v>772454</v>
      </c>
      <c r="C1296" s="8">
        <v>96479</v>
      </c>
      <c r="D1296" s="8" t="s">
        <v>3404</v>
      </c>
      <c r="E1296" s="9">
        <v>43565</v>
      </c>
      <c r="F1296" s="10">
        <f t="shared" si="20"/>
        <v>746435.40070921986</v>
      </c>
    </row>
    <row r="1297" spans="1:6">
      <c r="A1297" s="11" t="s">
        <v>1483</v>
      </c>
      <c r="B1297" s="12">
        <v>1494664</v>
      </c>
      <c r="C1297" s="12">
        <v>154983</v>
      </c>
      <c r="D1297" s="12" t="s">
        <v>3405</v>
      </c>
      <c r="E1297" s="13">
        <v>45133</v>
      </c>
      <c r="F1297" s="14">
        <f t="shared" si="20"/>
        <v>1044648.4727722772</v>
      </c>
    </row>
    <row r="1298" spans="1:6">
      <c r="A1298" s="7" t="s">
        <v>1484</v>
      </c>
      <c r="B1298" s="8">
        <v>436416</v>
      </c>
      <c r="C1298" s="8">
        <v>63222</v>
      </c>
      <c r="D1298" s="8" t="s">
        <v>3402</v>
      </c>
      <c r="E1298" s="9">
        <v>43883</v>
      </c>
      <c r="F1298" s="10">
        <f t="shared" si="20"/>
        <v>499723.03723404254</v>
      </c>
    </row>
    <row r="1299" spans="1:6">
      <c r="A1299" s="11" t="s">
        <v>1485</v>
      </c>
      <c r="B1299" s="12">
        <v>606572</v>
      </c>
      <c r="C1299" s="12">
        <v>68638</v>
      </c>
      <c r="D1299" s="12" t="s">
        <v>3404</v>
      </c>
      <c r="E1299" s="13">
        <v>44223</v>
      </c>
      <c r="F1299" s="14">
        <f t="shared" si="20"/>
        <v>746435.40070921986</v>
      </c>
    </row>
    <row r="1300" spans="1:6">
      <c r="A1300" s="7" t="s">
        <v>1486</v>
      </c>
      <c r="B1300" s="8">
        <v>1218870</v>
      </c>
      <c r="C1300" s="8">
        <v>180382</v>
      </c>
      <c r="D1300" s="8" t="s">
        <v>3405</v>
      </c>
      <c r="E1300" s="9">
        <v>44356</v>
      </c>
      <c r="F1300" s="10">
        <f t="shared" si="20"/>
        <v>1044648.4727722772</v>
      </c>
    </row>
    <row r="1301" spans="1:6">
      <c r="A1301" s="11" t="s">
        <v>1487</v>
      </c>
      <c r="B1301" s="12">
        <v>780323</v>
      </c>
      <c r="C1301" s="12">
        <v>88001</v>
      </c>
      <c r="D1301" s="12" t="s">
        <v>3404</v>
      </c>
      <c r="E1301" s="13">
        <v>44179</v>
      </c>
      <c r="F1301" s="14">
        <f t="shared" si="20"/>
        <v>746435.40070921986</v>
      </c>
    </row>
    <row r="1302" spans="1:6">
      <c r="A1302" s="7" t="s">
        <v>1488</v>
      </c>
      <c r="B1302" s="8">
        <v>924820</v>
      </c>
      <c r="C1302" s="8">
        <v>120128</v>
      </c>
      <c r="D1302" s="8" t="s">
        <v>3403</v>
      </c>
      <c r="E1302" s="9">
        <v>44108</v>
      </c>
      <c r="F1302" s="10">
        <f t="shared" si="20"/>
        <v>1044648.4727722772</v>
      </c>
    </row>
    <row r="1303" spans="1:6">
      <c r="A1303" s="11" t="s">
        <v>1489</v>
      </c>
      <c r="B1303" s="12">
        <v>866533</v>
      </c>
      <c r="C1303" s="12">
        <v>58220</v>
      </c>
      <c r="D1303" s="12" t="s">
        <v>3404</v>
      </c>
      <c r="E1303" s="13">
        <v>44926</v>
      </c>
      <c r="F1303" s="14">
        <f t="shared" si="20"/>
        <v>746435.40070921986</v>
      </c>
    </row>
    <row r="1304" spans="1:6">
      <c r="A1304" s="7" t="s">
        <v>1490</v>
      </c>
      <c r="B1304" s="8">
        <v>975367</v>
      </c>
      <c r="C1304" s="8">
        <v>125527</v>
      </c>
      <c r="D1304" s="8" t="s">
        <v>3403</v>
      </c>
      <c r="E1304" s="9">
        <v>45001</v>
      </c>
      <c r="F1304" s="10">
        <f t="shared" si="20"/>
        <v>1044648.4727722772</v>
      </c>
    </row>
    <row r="1305" spans="1:6">
      <c r="A1305" s="11" t="s">
        <v>1491</v>
      </c>
      <c r="B1305" s="12">
        <v>1439651</v>
      </c>
      <c r="C1305" s="12">
        <v>157126</v>
      </c>
      <c r="D1305" s="12" t="s">
        <v>3405</v>
      </c>
      <c r="E1305" s="13">
        <v>44954</v>
      </c>
      <c r="F1305" s="14">
        <f t="shared" si="20"/>
        <v>1044648.4727722772</v>
      </c>
    </row>
    <row r="1306" spans="1:6">
      <c r="A1306" s="7" t="s">
        <v>1492</v>
      </c>
      <c r="B1306" s="8">
        <v>1055543</v>
      </c>
      <c r="C1306" s="8">
        <v>61186</v>
      </c>
      <c r="D1306" s="8" t="s">
        <v>3403</v>
      </c>
      <c r="E1306" s="9">
        <v>45145</v>
      </c>
      <c r="F1306" s="10">
        <f t="shared" si="20"/>
        <v>1044648.4727722772</v>
      </c>
    </row>
    <row r="1307" spans="1:6">
      <c r="A1307" s="11" t="s">
        <v>1493</v>
      </c>
      <c r="B1307" s="12">
        <v>1068092</v>
      </c>
      <c r="C1307" s="12">
        <v>125584</v>
      </c>
      <c r="D1307" s="12" t="s">
        <v>3403</v>
      </c>
      <c r="E1307" s="13">
        <v>45341</v>
      </c>
      <c r="F1307" s="14">
        <f t="shared" si="20"/>
        <v>1044648.4727722772</v>
      </c>
    </row>
    <row r="1308" spans="1:6">
      <c r="A1308" s="7" t="s">
        <v>1494</v>
      </c>
      <c r="B1308" s="8">
        <v>525065</v>
      </c>
      <c r="C1308" s="8">
        <v>73064</v>
      </c>
      <c r="D1308" s="8" t="s">
        <v>3402</v>
      </c>
      <c r="E1308" s="9">
        <v>45266</v>
      </c>
      <c r="F1308" s="10">
        <f t="shared" si="20"/>
        <v>499723.03723404254</v>
      </c>
    </row>
    <row r="1309" spans="1:6">
      <c r="A1309" s="11" t="s">
        <v>1495</v>
      </c>
      <c r="B1309" s="12">
        <v>632109</v>
      </c>
      <c r="C1309" s="12">
        <v>75895</v>
      </c>
      <c r="D1309" s="12" t="s">
        <v>3404</v>
      </c>
      <c r="E1309" s="13">
        <v>45571</v>
      </c>
      <c r="F1309" s="14">
        <f t="shared" si="20"/>
        <v>746435.40070921986</v>
      </c>
    </row>
    <row r="1310" spans="1:6">
      <c r="A1310" s="7" t="s">
        <v>1496</v>
      </c>
      <c r="B1310" s="8">
        <v>1149752</v>
      </c>
      <c r="C1310" s="8">
        <v>119115</v>
      </c>
      <c r="D1310" s="8" t="s">
        <v>3403</v>
      </c>
      <c r="E1310" s="9">
        <v>45464</v>
      </c>
      <c r="F1310" s="10">
        <f t="shared" si="20"/>
        <v>1044648.4727722772</v>
      </c>
    </row>
    <row r="1311" spans="1:6">
      <c r="A1311" s="11" t="s">
        <v>1497</v>
      </c>
      <c r="B1311" s="12">
        <v>806107</v>
      </c>
      <c r="C1311" s="12">
        <v>81449</v>
      </c>
      <c r="D1311" s="12" t="s">
        <v>3404</v>
      </c>
      <c r="E1311" s="13">
        <v>44036</v>
      </c>
      <c r="F1311" s="14">
        <f t="shared" si="20"/>
        <v>746435.40070921986</v>
      </c>
    </row>
    <row r="1312" spans="1:6">
      <c r="A1312" s="7" t="s">
        <v>1498</v>
      </c>
      <c r="B1312" s="8">
        <v>848288</v>
      </c>
      <c r="C1312" s="8">
        <v>112993</v>
      </c>
      <c r="D1312" s="8" t="s">
        <v>3404</v>
      </c>
      <c r="E1312" s="9">
        <v>44512</v>
      </c>
      <c r="F1312" s="10">
        <f t="shared" si="20"/>
        <v>746435.40070921986</v>
      </c>
    </row>
    <row r="1313" spans="1:6">
      <c r="A1313" s="11" t="s">
        <v>1499</v>
      </c>
      <c r="B1313" s="12">
        <v>1011827</v>
      </c>
      <c r="C1313" s="12">
        <v>73773</v>
      </c>
      <c r="D1313" s="12" t="s">
        <v>3403</v>
      </c>
      <c r="E1313" s="13">
        <v>44925</v>
      </c>
      <c r="F1313" s="14">
        <f t="shared" si="20"/>
        <v>1044648.4727722772</v>
      </c>
    </row>
    <row r="1314" spans="1:6">
      <c r="A1314" s="7" t="s">
        <v>1500</v>
      </c>
      <c r="B1314" s="8">
        <v>966781</v>
      </c>
      <c r="C1314" s="8">
        <v>83443</v>
      </c>
      <c r="D1314" s="8" t="s">
        <v>3403</v>
      </c>
      <c r="E1314" s="9">
        <v>45616</v>
      </c>
      <c r="F1314" s="10">
        <f t="shared" si="20"/>
        <v>1044648.4727722772</v>
      </c>
    </row>
    <row r="1315" spans="1:6">
      <c r="A1315" s="11" t="s">
        <v>1501</v>
      </c>
      <c r="B1315" s="12">
        <v>480501</v>
      </c>
      <c r="C1315" s="12">
        <v>32435</v>
      </c>
      <c r="D1315" s="12" t="s">
        <v>3402</v>
      </c>
      <c r="E1315" s="13">
        <v>43965</v>
      </c>
      <c r="F1315" s="14">
        <f t="shared" si="20"/>
        <v>499723.03723404254</v>
      </c>
    </row>
    <row r="1316" spans="1:6">
      <c r="A1316" s="7" t="s">
        <v>1502</v>
      </c>
      <c r="B1316" s="8">
        <v>1720734</v>
      </c>
      <c r="C1316" s="8">
        <v>92786</v>
      </c>
      <c r="D1316" s="8" t="s">
        <v>3406</v>
      </c>
      <c r="E1316" s="9">
        <v>43879</v>
      </c>
      <c r="F1316" s="10">
        <f t="shared" si="20"/>
        <v>1044648.4727722772</v>
      </c>
    </row>
    <row r="1317" spans="1:6">
      <c r="A1317" s="11" t="s">
        <v>1503</v>
      </c>
      <c r="B1317" s="12">
        <v>408178</v>
      </c>
      <c r="C1317" s="12">
        <v>39990</v>
      </c>
      <c r="D1317" s="12" t="s">
        <v>3402</v>
      </c>
      <c r="E1317" s="13">
        <v>43745</v>
      </c>
      <c r="F1317" s="14">
        <f t="shared" si="20"/>
        <v>499723.03723404254</v>
      </c>
    </row>
    <row r="1318" spans="1:6">
      <c r="A1318" s="7" t="s">
        <v>1504</v>
      </c>
      <c r="B1318" s="8">
        <v>403489</v>
      </c>
      <c r="C1318" s="8">
        <v>31930</v>
      </c>
      <c r="D1318" s="8" t="s">
        <v>3402</v>
      </c>
      <c r="E1318" s="9">
        <v>43898</v>
      </c>
      <c r="F1318" s="10">
        <f t="shared" si="20"/>
        <v>499723.03723404254</v>
      </c>
    </row>
    <row r="1319" spans="1:6">
      <c r="A1319" s="11" t="s">
        <v>1505</v>
      </c>
      <c r="B1319" s="12">
        <v>570349</v>
      </c>
      <c r="C1319" s="12">
        <v>85249</v>
      </c>
      <c r="D1319" s="12" t="s">
        <v>3402</v>
      </c>
      <c r="E1319" s="13">
        <v>45197</v>
      </c>
      <c r="F1319" s="14">
        <f t="shared" si="20"/>
        <v>499723.03723404254</v>
      </c>
    </row>
    <row r="1320" spans="1:6">
      <c r="A1320" s="7" t="s">
        <v>1506</v>
      </c>
      <c r="B1320" s="8">
        <v>739102</v>
      </c>
      <c r="C1320" s="8">
        <v>44701</v>
      </c>
      <c r="D1320" s="8" t="s">
        <v>3404</v>
      </c>
      <c r="E1320" s="9">
        <v>44954</v>
      </c>
      <c r="F1320" s="10">
        <f t="shared" si="20"/>
        <v>746435.40070921986</v>
      </c>
    </row>
    <row r="1321" spans="1:6">
      <c r="A1321" s="11" t="s">
        <v>1507</v>
      </c>
      <c r="B1321" s="12">
        <v>1368324</v>
      </c>
      <c r="C1321" s="12">
        <v>176161</v>
      </c>
      <c r="D1321" s="12" t="s">
        <v>3405</v>
      </c>
      <c r="E1321" s="13">
        <v>44852</v>
      </c>
      <c r="F1321" s="14">
        <f t="shared" si="20"/>
        <v>1044648.4727722772</v>
      </c>
    </row>
    <row r="1322" spans="1:6">
      <c r="A1322" s="7" t="s">
        <v>1508</v>
      </c>
      <c r="B1322" s="8">
        <v>2119690</v>
      </c>
      <c r="C1322" s="8">
        <v>294191</v>
      </c>
      <c r="D1322" s="8" t="s">
        <v>3406</v>
      </c>
      <c r="E1322" s="9">
        <v>43566</v>
      </c>
      <c r="F1322" s="10">
        <f t="shared" si="20"/>
        <v>1044648.4727722772</v>
      </c>
    </row>
    <row r="1323" spans="1:6">
      <c r="A1323" s="11" t="s">
        <v>1509</v>
      </c>
      <c r="B1323" s="12">
        <v>1119357</v>
      </c>
      <c r="C1323" s="12">
        <v>151472</v>
      </c>
      <c r="D1323" s="12" t="s">
        <v>3403</v>
      </c>
      <c r="E1323" s="13">
        <v>44113</v>
      </c>
      <c r="F1323" s="14">
        <f t="shared" si="20"/>
        <v>1044648.4727722772</v>
      </c>
    </row>
    <row r="1324" spans="1:6">
      <c r="A1324" s="7" t="s">
        <v>1510</v>
      </c>
      <c r="B1324" s="8">
        <v>444326</v>
      </c>
      <c r="C1324" s="8">
        <v>34442</v>
      </c>
      <c r="D1324" s="8" t="s">
        <v>3402</v>
      </c>
      <c r="E1324" s="9">
        <v>45635</v>
      </c>
      <c r="F1324" s="10">
        <f t="shared" si="20"/>
        <v>499723.03723404254</v>
      </c>
    </row>
    <row r="1325" spans="1:6">
      <c r="A1325" s="11" t="s">
        <v>1511</v>
      </c>
      <c r="B1325" s="12">
        <v>1931575</v>
      </c>
      <c r="C1325" s="12">
        <v>277311</v>
      </c>
      <c r="D1325" s="12" t="s">
        <v>3406</v>
      </c>
      <c r="E1325" s="13">
        <v>45853</v>
      </c>
      <c r="F1325" s="14">
        <f t="shared" si="20"/>
        <v>1044648.4727722772</v>
      </c>
    </row>
    <row r="1326" spans="1:6">
      <c r="A1326" s="7" t="s">
        <v>1512</v>
      </c>
      <c r="B1326" s="8">
        <v>1163921</v>
      </c>
      <c r="C1326" s="8">
        <v>95063</v>
      </c>
      <c r="D1326" s="8" t="s">
        <v>3403</v>
      </c>
      <c r="E1326" s="9">
        <v>45373</v>
      </c>
      <c r="F1326" s="10">
        <f t="shared" si="20"/>
        <v>1044648.4727722772</v>
      </c>
    </row>
    <row r="1327" spans="1:6">
      <c r="A1327" s="11" t="s">
        <v>1513</v>
      </c>
      <c r="B1327" s="12">
        <v>1559873</v>
      </c>
      <c r="C1327" s="12">
        <v>226489</v>
      </c>
      <c r="D1327" s="12" t="s">
        <v>3405</v>
      </c>
      <c r="E1327" s="13">
        <v>44591</v>
      </c>
      <c r="F1327" s="14">
        <f t="shared" si="20"/>
        <v>1044648.4727722772</v>
      </c>
    </row>
    <row r="1328" spans="1:6">
      <c r="A1328" s="7" t="s">
        <v>1514</v>
      </c>
      <c r="B1328" s="8">
        <v>1434037</v>
      </c>
      <c r="C1328" s="8">
        <v>144675</v>
      </c>
      <c r="D1328" s="8" t="s">
        <v>3405</v>
      </c>
      <c r="E1328" s="9">
        <v>44860</v>
      </c>
      <c r="F1328" s="10">
        <f t="shared" si="20"/>
        <v>1044648.4727722772</v>
      </c>
    </row>
    <row r="1329" spans="1:6">
      <c r="A1329" s="11" t="s">
        <v>1515</v>
      </c>
      <c r="B1329" s="12">
        <v>825123</v>
      </c>
      <c r="C1329" s="12">
        <v>65759</v>
      </c>
      <c r="D1329" s="12" t="s">
        <v>3404</v>
      </c>
      <c r="E1329" s="13">
        <v>43752</v>
      </c>
      <c r="F1329" s="14">
        <f t="shared" si="20"/>
        <v>746435.40070921986</v>
      </c>
    </row>
    <row r="1330" spans="1:6">
      <c r="A1330" s="7" t="s">
        <v>1516</v>
      </c>
      <c r="B1330" s="8">
        <v>963677</v>
      </c>
      <c r="C1330" s="8">
        <v>63691</v>
      </c>
      <c r="D1330" s="8" t="s">
        <v>3403</v>
      </c>
      <c r="E1330" s="9">
        <v>44960</v>
      </c>
      <c r="F1330" s="10">
        <f t="shared" si="20"/>
        <v>1044648.4727722772</v>
      </c>
    </row>
    <row r="1331" spans="1:6">
      <c r="A1331" s="11" t="s">
        <v>1517</v>
      </c>
      <c r="B1331" s="12">
        <v>406558</v>
      </c>
      <c r="C1331" s="12">
        <v>22612</v>
      </c>
      <c r="D1331" s="12" t="s">
        <v>3402</v>
      </c>
      <c r="E1331" s="13">
        <v>44261</v>
      </c>
      <c r="F1331" s="14">
        <f t="shared" si="20"/>
        <v>499723.03723404254</v>
      </c>
    </row>
    <row r="1332" spans="1:6">
      <c r="A1332" s="7" t="s">
        <v>1518</v>
      </c>
      <c r="B1332" s="8">
        <v>882798</v>
      </c>
      <c r="C1332" s="8">
        <v>99612</v>
      </c>
      <c r="D1332" s="8" t="s">
        <v>3404</v>
      </c>
      <c r="E1332" s="9">
        <v>43864</v>
      </c>
      <c r="F1332" s="10">
        <f t="shared" si="20"/>
        <v>746435.40070921986</v>
      </c>
    </row>
    <row r="1333" spans="1:6">
      <c r="A1333" s="11" t="s">
        <v>1519</v>
      </c>
      <c r="B1333" s="12">
        <v>501062</v>
      </c>
      <c r="C1333" s="12">
        <v>69383</v>
      </c>
      <c r="D1333" s="12" t="s">
        <v>3402</v>
      </c>
      <c r="E1333" s="13">
        <v>45004</v>
      </c>
      <c r="F1333" s="14">
        <f t="shared" si="20"/>
        <v>499723.03723404254</v>
      </c>
    </row>
    <row r="1334" spans="1:6">
      <c r="A1334" s="7" t="s">
        <v>1520</v>
      </c>
      <c r="B1334" s="8">
        <v>808456</v>
      </c>
      <c r="C1334" s="8">
        <v>90542</v>
      </c>
      <c r="D1334" s="8" t="s">
        <v>3404</v>
      </c>
      <c r="E1334" s="9">
        <v>43537</v>
      </c>
      <c r="F1334" s="10">
        <f t="shared" si="20"/>
        <v>746435.40070921986</v>
      </c>
    </row>
    <row r="1335" spans="1:6">
      <c r="A1335" s="11" t="s">
        <v>1521</v>
      </c>
      <c r="B1335" s="12">
        <v>863755</v>
      </c>
      <c r="C1335" s="12">
        <v>61434</v>
      </c>
      <c r="D1335" s="12" t="s">
        <v>3404</v>
      </c>
      <c r="E1335" s="13">
        <v>44255</v>
      </c>
      <c r="F1335" s="14">
        <f t="shared" si="20"/>
        <v>746435.40070921986</v>
      </c>
    </row>
    <row r="1336" spans="1:6">
      <c r="A1336" s="7" t="s">
        <v>1522</v>
      </c>
      <c r="B1336" s="8">
        <v>466913</v>
      </c>
      <c r="C1336" s="8">
        <v>50700</v>
      </c>
      <c r="D1336" s="8" t="s">
        <v>3402</v>
      </c>
      <c r="E1336" s="9">
        <v>44226</v>
      </c>
      <c r="F1336" s="10">
        <f t="shared" si="20"/>
        <v>499723.03723404254</v>
      </c>
    </row>
    <row r="1337" spans="1:6">
      <c r="A1337" s="11" t="s">
        <v>1523</v>
      </c>
      <c r="B1337" s="12">
        <v>1117622</v>
      </c>
      <c r="C1337" s="12">
        <v>126162</v>
      </c>
      <c r="D1337" s="12" t="s">
        <v>3403</v>
      </c>
      <c r="E1337" s="13">
        <v>44868</v>
      </c>
      <c r="F1337" s="14">
        <f t="shared" si="20"/>
        <v>1044648.4727722772</v>
      </c>
    </row>
    <row r="1338" spans="1:6">
      <c r="A1338" s="7" t="s">
        <v>1524</v>
      </c>
      <c r="B1338" s="8">
        <v>470415</v>
      </c>
      <c r="C1338" s="8">
        <v>41900</v>
      </c>
      <c r="D1338" s="8" t="s">
        <v>3402</v>
      </c>
      <c r="E1338" s="9">
        <v>45070</v>
      </c>
      <c r="F1338" s="10">
        <f t="shared" si="20"/>
        <v>499723.03723404254</v>
      </c>
    </row>
    <row r="1339" spans="1:6">
      <c r="A1339" s="11" t="s">
        <v>1525</v>
      </c>
      <c r="B1339" s="12">
        <v>519084</v>
      </c>
      <c r="C1339" s="12">
        <v>31703</v>
      </c>
      <c r="D1339" s="12" t="s">
        <v>3402</v>
      </c>
      <c r="E1339" s="13">
        <v>44274</v>
      </c>
      <c r="F1339" s="14">
        <f t="shared" si="20"/>
        <v>499723.03723404254</v>
      </c>
    </row>
    <row r="1340" spans="1:6">
      <c r="A1340" s="7" t="s">
        <v>1526</v>
      </c>
      <c r="B1340" s="8">
        <v>631349</v>
      </c>
      <c r="C1340" s="8">
        <v>88398</v>
      </c>
      <c r="D1340" s="8" t="s">
        <v>3404</v>
      </c>
      <c r="E1340" s="9">
        <v>43616</v>
      </c>
      <c r="F1340" s="10">
        <f t="shared" si="20"/>
        <v>746435.40070921986</v>
      </c>
    </row>
    <row r="1341" spans="1:6">
      <c r="A1341" s="11" t="s">
        <v>1527</v>
      </c>
      <c r="B1341" s="12">
        <v>501369</v>
      </c>
      <c r="C1341" s="12">
        <v>71736</v>
      </c>
      <c r="D1341" s="12" t="s">
        <v>3402</v>
      </c>
      <c r="E1341" s="13">
        <v>44186</v>
      </c>
      <c r="F1341" s="14">
        <f t="shared" si="20"/>
        <v>499723.03723404254</v>
      </c>
    </row>
    <row r="1342" spans="1:6">
      <c r="A1342" s="7" t="s">
        <v>1528</v>
      </c>
      <c r="B1342" s="8">
        <v>575199</v>
      </c>
      <c r="C1342" s="8">
        <v>79481</v>
      </c>
      <c r="D1342" s="8" t="s">
        <v>3402</v>
      </c>
      <c r="E1342" s="9">
        <v>46030</v>
      </c>
      <c r="F1342" s="10">
        <f t="shared" si="20"/>
        <v>499723.03723404254</v>
      </c>
    </row>
    <row r="1343" spans="1:6">
      <c r="A1343" s="11" t="s">
        <v>1529</v>
      </c>
      <c r="B1343" s="12">
        <v>868030</v>
      </c>
      <c r="C1343" s="12">
        <v>128816</v>
      </c>
      <c r="D1343" s="12" t="s">
        <v>3404</v>
      </c>
      <c r="E1343" s="13">
        <v>44621</v>
      </c>
      <c r="F1343" s="14">
        <f t="shared" si="20"/>
        <v>746435.40070921986</v>
      </c>
    </row>
    <row r="1344" spans="1:6">
      <c r="A1344" s="7" t="s">
        <v>1530</v>
      </c>
      <c r="B1344" s="8">
        <v>1111753</v>
      </c>
      <c r="C1344" s="8">
        <v>70774</v>
      </c>
      <c r="D1344" s="8" t="s">
        <v>3403</v>
      </c>
      <c r="E1344" s="9">
        <v>43852</v>
      </c>
      <c r="F1344" s="10">
        <f t="shared" si="20"/>
        <v>1044648.4727722772</v>
      </c>
    </row>
    <row r="1345" spans="1:6">
      <c r="A1345" s="11" t="s">
        <v>1531</v>
      </c>
      <c r="B1345" s="12">
        <v>1807282</v>
      </c>
      <c r="C1345" s="12">
        <v>111216</v>
      </c>
      <c r="D1345" s="12" t="s">
        <v>3406</v>
      </c>
      <c r="E1345" s="13">
        <v>44875</v>
      </c>
      <c r="F1345" s="14">
        <f t="shared" si="20"/>
        <v>1044648.4727722772</v>
      </c>
    </row>
    <row r="1346" spans="1:6">
      <c r="A1346" s="7" t="s">
        <v>1532</v>
      </c>
      <c r="B1346" s="8">
        <v>1240800</v>
      </c>
      <c r="C1346" s="8">
        <v>92450</v>
      </c>
      <c r="D1346" s="8" t="s">
        <v>3405</v>
      </c>
      <c r="E1346" s="9">
        <v>45181</v>
      </c>
      <c r="F1346" s="10">
        <f t="shared" ref="F1346:F1409" si="21">IF(D1346="L1",$L$3,IF(D1346="L2",$L$4,$L$5))</f>
        <v>1044648.4727722772</v>
      </c>
    </row>
    <row r="1347" spans="1:6">
      <c r="A1347" s="11" t="s">
        <v>1533</v>
      </c>
      <c r="B1347" s="12">
        <v>737816</v>
      </c>
      <c r="C1347" s="12">
        <v>65655</v>
      </c>
      <c r="D1347" s="12" t="s">
        <v>3404</v>
      </c>
      <c r="E1347" s="13">
        <v>44440</v>
      </c>
      <c r="F1347" s="14">
        <f t="shared" si="21"/>
        <v>746435.40070921986</v>
      </c>
    </row>
    <row r="1348" spans="1:6">
      <c r="A1348" s="7" t="s">
        <v>1534</v>
      </c>
      <c r="B1348" s="8">
        <v>1077160</v>
      </c>
      <c r="C1348" s="8">
        <v>81196</v>
      </c>
      <c r="D1348" s="8" t="s">
        <v>3403</v>
      </c>
      <c r="E1348" s="9">
        <v>44934</v>
      </c>
      <c r="F1348" s="10">
        <f t="shared" si="21"/>
        <v>1044648.4727722772</v>
      </c>
    </row>
    <row r="1349" spans="1:6">
      <c r="A1349" s="11" t="s">
        <v>1535</v>
      </c>
      <c r="B1349" s="12">
        <v>515675</v>
      </c>
      <c r="C1349" s="12">
        <v>48961</v>
      </c>
      <c r="D1349" s="12" t="s">
        <v>3402</v>
      </c>
      <c r="E1349" s="13">
        <v>45140</v>
      </c>
      <c r="F1349" s="14">
        <f t="shared" si="21"/>
        <v>499723.03723404254</v>
      </c>
    </row>
    <row r="1350" spans="1:6">
      <c r="A1350" s="7" t="s">
        <v>1536</v>
      </c>
      <c r="B1350" s="8">
        <v>944174</v>
      </c>
      <c r="C1350" s="8">
        <v>102689</v>
      </c>
      <c r="D1350" s="8" t="s">
        <v>3403</v>
      </c>
      <c r="E1350" s="9">
        <v>44258</v>
      </c>
      <c r="F1350" s="10">
        <f t="shared" si="21"/>
        <v>1044648.4727722772</v>
      </c>
    </row>
    <row r="1351" spans="1:6">
      <c r="A1351" s="11" t="s">
        <v>1537</v>
      </c>
      <c r="B1351" s="12">
        <v>572260</v>
      </c>
      <c r="C1351" s="12">
        <v>45502</v>
      </c>
      <c r="D1351" s="12" t="s">
        <v>3402</v>
      </c>
      <c r="E1351" s="13">
        <v>45450</v>
      </c>
      <c r="F1351" s="14">
        <f t="shared" si="21"/>
        <v>499723.03723404254</v>
      </c>
    </row>
    <row r="1352" spans="1:6">
      <c r="A1352" s="7" t="s">
        <v>1538</v>
      </c>
      <c r="B1352" s="8">
        <v>898269</v>
      </c>
      <c r="C1352" s="8">
        <v>47956</v>
      </c>
      <c r="D1352" s="8" t="s">
        <v>3404</v>
      </c>
      <c r="E1352" s="9">
        <v>44605</v>
      </c>
      <c r="F1352" s="10">
        <f t="shared" si="21"/>
        <v>746435.40070921986</v>
      </c>
    </row>
    <row r="1353" spans="1:6">
      <c r="A1353" s="11" t="s">
        <v>1539</v>
      </c>
      <c r="B1353" s="12">
        <v>644064</v>
      </c>
      <c r="C1353" s="12">
        <v>49000</v>
      </c>
      <c r="D1353" s="12" t="s">
        <v>3404</v>
      </c>
      <c r="E1353" s="13">
        <v>45726</v>
      </c>
      <c r="F1353" s="14">
        <f t="shared" si="21"/>
        <v>746435.40070921986</v>
      </c>
    </row>
    <row r="1354" spans="1:6">
      <c r="A1354" s="7" t="s">
        <v>1540</v>
      </c>
      <c r="B1354" s="8">
        <v>1500019</v>
      </c>
      <c r="C1354" s="8">
        <v>88520</v>
      </c>
      <c r="D1354" s="8" t="s">
        <v>3405</v>
      </c>
      <c r="E1354" s="9">
        <v>43544</v>
      </c>
      <c r="F1354" s="10">
        <f t="shared" si="21"/>
        <v>1044648.4727722772</v>
      </c>
    </row>
    <row r="1355" spans="1:6">
      <c r="A1355" s="11" t="s">
        <v>1541</v>
      </c>
      <c r="B1355" s="12">
        <v>899524</v>
      </c>
      <c r="C1355" s="12">
        <v>56495</v>
      </c>
      <c r="D1355" s="12" t="s">
        <v>3404</v>
      </c>
      <c r="E1355" s="13">
        <v>43557</v>
      </c>
      <c r="F1355" s="14">
        <f t="shared" si="21"/>
        <v>746435.40070921986</v>
      </c>
    </row>
    <row r="1356" spans="1:6">
      <c r="A1356" s="7" t="s">
        <v>1542</v>
      </c>
      <c r="B1356" s="8">
        <v>1561003</v>
      </c>
      <c r="C1356" s="8">
        <v>227177</v>
      </c>
      <c r="D1356" s="8" t="s">
        <v>3405</v>
      </c>
      <c r="E1356" s="9">
        <v>44763</v>
      </c>
      <c r="F1356" s="10">
        <f t="shared" si="21"/>
        <v>1044648.4727722772</v>
      </c>
    </row>
    <row r="1357" spans="1:6">
      <c r="A1357" s="11" t="s">
        <v>1543</v>
      </c>
      <c r="B1357" s="12">
        <v>1702155</v>
      </c>
      <c r="C1357" s="12">
        <v>121637</v>
      </c>
      <c r="D1357" s="12" t="s">
        <v>3406</v>
      </c>
      <c r="E1357" s="13">
        <v>45343</v>
      </c>
      <c r="F1357" s="14">
        <f t="shared" si="21"/>
        <v>1044648.4727722772</v>
      </c>
    </row>
    <row r="1358" spans="1:6">
      <c r="A1358" s="7" t="s">
        <v>1544</v>
      </c>
      <c r="B1358" s="8">
        <v>519924</v>
      </c>
      <c r="C1358" s="8">
        <v>47892</v>
      </c>
      <c r="D1358" s="8" t="s">
        <v>3402</v>
      </c>
      <c r="E1358" s="9">
        <v>44931</v>
      </c>
      <c r="F1358" s="10">
        <f t="shared" si="21"/>
        <v>499723.03723404254</v>
      </c>
    </row>
    <row r="1359" spans="1:6">
      <c r="A1359" s="11" t="s">
        <v>1545</v>
      </c>
      <c r="B1359" s="12">
        <v>1360954</v>
      </c>
      <c r="C1359" s="12">
        <v>103071</v>
      </c>
      <c r="D1359" s="12" t="s">
        <v>3405</v>
      </c>
      <c r="E1359" s="13">
        <v>45026</v>
      </c>
      <c r="F1359" s="14">
        <f t="shared" si="21"/>
        <v>1044648.4727722772</v>
      </c>
    </row>
    <row r="1360" spans="1:6">
      <c r="A1360" s="7" t="s">
        <v>1546</v>
      </c>
      <c r="B1360" s="8">
        <v>643147</v>
      </c>
      <c r="C1360" s="8">
        <v>86206</v>
      </c>
      <c r="D1360" s="8" t="s">
        <v>3404</v>
      </c>
      <c r="E1360" s="9">
        <v>45985</v>
      </c>
      <c r="F1360" s="10">
        <f t="shared" si="21"/>
        <v>746435.40070921986</v>
      </c>
    </row>
    <row r="1361" spans="1:6">
      <c r="A1361" s="11" t="s">
        <v>1547</v>
      </c>
      <c r="B1361" s="12">
        <v>1774132</v>
      </c>
      <c r="C1361" s="12">
        <v>101195</v>
      </c>
      <c r="D1361" s="12" t="s">
        <v>3406</v>
      </c>
      <c r="E1361" s="13">
        <v>44361</v>
      </c>
      <c r="F1361" s="14">
        <f t="shared" si="21"/>
        <v>1044648.4727722772</v>
      </c>
    </row>
    <row r="1362" spans="1:6">
      <c r="A1362" s="7" t="s">
        <v>1548</v>
      </c>
      <c r="B1362" s="8">
        <v>523621</v>
      </c>
      <c r="C1362" s="8">
        <v>74722</v>
      </c>
      <c r="D1362" s="8" t="s">
        <v>3402</v>
      </c>
      <c r="E1362" s="9">
        <v>44745</v>
      </c>
      <c r="F1362" s="10">
        <f t="shared" si="21"/>
        <v>499723.03723404254</v>
      </c>
    </row>
    <row r="1363" spans="1:6">
      <c r="A1363" s="11" t="s">
        <v>1549</v>
      </c>
      <c r="B1363" s="12">
        <v>509199</v>
      </c>
      <c r="C1363" s="12">
        <v>49716</v>
      </c>
      <c r="D1363" s="12" t="s">
        <v>3402</v>
      </c>
      <c r="E1363" s="13">
        <v>45467</v>
      </c>
      <c r="F1363" s="14">
        <f t="shared" si="21"/>
        <v>499723.03723404254</v>
      </c>
    </row>
    <row r="1364" spans="1:6">
      <c r="A1364" s="7" t="s">
        <v>1550</v>
      </c>
      <c r="B1364" s="8">
        <v>620405</v>
      </c>
      <c r="C1364" s="8">
        <v>87413</v>
      </c>
      <c r="D1364" s="8" t="s">
        <v>3404</v>
      </c>
      <c r="E1364" s="9">
        <v>44531</v>
      </c>
      <c r="F1364" s="10">
        <f t="shared" si="21"/>
        <v>746435.40070921986</v>
      </c>
    </row>
    <row r="1365" spans="1:6">
      <c r="A1365" s="11" t="s">
        <v>1551</v>
      </c>
      <c r="B1365" s="12">
        <v>613115</v>
      </c>
      <c r="C1365" s="12">
        <v>33623</v>
      </c>
      <c r="D1365" s="12" t="s">
        <v>3404</v>
      </c>
      <c r="E1365" s="13">
        <v>44968</v>
      </c>
      <c r="F1365" s="14">
        <f t="shared" si="21"/>
        <v>746435.40070921986</v>
      </c>
    </row>
    <row r="1366" spans="1:6">
      <c r="A1366" s="7" t="s">
        <v>1552</v>
      </c>
      <c r="B1366" s="8">
        <v>527757</v>
      </c>
      <c r="C1366" s="8">
        <v>47348</v>
      </c>
      <c r="D1366" s="8" t="s">
        <v>3402</v>
      </c>
      <c r="E1366" s="9">
        <v>44690</v>
      </c>
      <c r="F1366" s="10">
        <f t="shared" si="21"/>
        <v>499723.03723404254</v>
      </c>
    </row>
    <row r="1367" spans="1:6">
      <c r="A1367" s="11" t="s">
        <v>1553</v>
      </c>
      <c r="B1367" s="12">
        <v>1058287</v>
      </c>
      <c r="C1367" s="12">
        <v>129403</v>
      </c>
      <c r="D1367" s="12" t="s">
        <v>3403</v>
      </c>
      <c r="E1367" s="13">
        <v>44036</v>
      </c>
      <c r="F1367" s="14">
        <f t="shared" si="21"/>
        <v>1044648.4727722772</v>
      </c>
    </row>
    <row r="1368" spans="1:6">
      <c r="A1368" s="7" t="s">
        <v>1554</v>
      </c>
      <c r="B1368" s="8">
        <v>1122388</v>
      </c>
      <c r="C1368" s="8">
        <v>73275</v>
      </c>
      <c r="D1368" s="8" t="s">
        <v>3403</v>
      </c>
      <c r="E1368" s="9">
        <v>44583</v>
      </c>
      <c r="F1368" s="10">
        <f t="shared" si="21"/>
        <v>1044648.4727722772</v>
      </c>
    </row>
    <row r="1369" spans="1:6">
      <c r="A1369" s="11" t="s">
        <v>1555</v>
      </c>
      <c r="B1369" s="12">
        <v>1095881</v>
      </c>
      <c r="C1369" s="12">
        <v>62417</v>
      </c>
      <c r="D1369" s="12" t="s">
        <v>3403</v>
      </c>
      <c r="E1369" s="13">
        <v>43700</v>
      </c>
      <c r="F1369" s="14">
        <f t="shared" si="21"/>
        <v>1044648.4727722772</v>
      </c>
    </row>
    <row r="1370" spans="1:6">
      <c r="A1370" s="7" t="s">
        <v>1556</v>
      </c>
      <c r="B1370" s="8">
        <v>606896</v>
      </c>
      <c r="C1370" s="8">
        <v>81744</v>
      </c>
      <c r="D1370" s="8" t="s">
        <v>3404</v>
      </c>
      <c r="E1370" s="9">
        <v>44737</v>
      </c>
      <c r="F1370" s="10">
        <f t="shared" si="21"/>
        <v>746435.40070921986</v>
      </c>
    </row>
    <row r="1371" spans="1:6">
      <c r="A1371" s="11" t="s">
        <v>1557</v>
      </c>
      <c r="B1371" s="12">
        <v>438596</v>
      </c>
      <c r="C1371" s="12">
        <v>46218</v>
      </c>
      <c r="D1371" s="12" t="s">
        <v>3402</v>
      </c>
      <c r="E1371" s="13">
        <v>44209</v>
      </c>
      <c r="F1371" s="14">
        <f t="shared" si="21"/>
        <v>499723.03723404254</v>
      </c>
    </row>
    <row r="1372" spans="1:6">
      <c r="A1372" s="7" t="s">
        <v>1558</v>
      </c>
      <c r="B1372" s="8">
        <v>829922</v>
      </c>
      <c r="C1372" s="8">
        <v>87270</v>
      </c>
      <c r="D1372" s="8" t="s">
        <v>3404</v>
      </c>
      <c r="E1372" s="9">
        <v>44382</v>
      </c>
      <c r="F1372" s="10">
        <f t="shared" si="21"/>
        <v>746435.40070921986</v>
      </c>
    </row>
    <row r="1373" spans="1:6">
      <c r="A1373" s="11" t="s">
        <v>1559</v>
      </c>
      <c r="B1373" s="12">
        <v>672449</v>
      </c>
      <c r="C1373" s="12">
        <v>39008</v>
      </c>
      <c r="D1373" s="12" t="s">
        <v>3404</v>
      </c>
      <c r="E1373" s="13">
        <v>44435</v>
      </c>
      <c r="F1373" s="14">
        <f t="shared" si="21"/>
        <v>746435.40070921986</v>
      </c>
    </row>
    <row r="1374" spans="1:6">
      <c r="A1374" s="7" t="s">
        <v>1560</v>
      </c>
      <c r="B1374" s="8">
        <v>1055241</v>
      </c>
      <c r="C1374" s="8">
        <v>81184</v>
      </c>
      <c r="D1374" s="8" t="s">
        <v>3403</v>
      </c>
      <c r="E1374" s="9">
        <v>43820</v>
      </c>
      <c r="F1374" s="10">
        <f t="shared" si="21"/>
        <v>1044648.4727722772</v>
      </c>
    </row>
    <row r="1375" spans="1:6">
      <c r="A1375" s="11" t="s">
        <v>1561</v>
      </c>
      <c r="B1375" s="12">
        <v>429106</v>
      </c>
      <c r="C1375" s="12">
        <v>52513</v>
      </c>
      <c r="D1375" s="12" t="s">
        <v>3402</v>
      </c>
      <c r="E1375" s="13">
        <v>45980</v>
      </c>
      <c r="F1375" s="14">
        <f t="shared" si="21"/>
        <v>499723.03723404254</v>
      </c>
    </row>
    <row r="1376" spans="1:6">
      <c r="A1376" s="7" t="s">
        <v>1562</v>
      </c>
      <c r="B1376" s="8">
        <v>796489</v>
      </c>
      <c r="C1376" s="8">
        <v>57688</v>
      </c>
      <c r="D1376" s="8" t="s">
        <v>3404</v>
      </c>
      <c r="E1376" s="9">
        <v>43518</v>
      </c>
      <c r="F1376" s="10">
        <f t="shared" si="21"/>
        <v>746435.40070921986</v>
      </c>
    </row>
    <row r="1377" spans="1:6">
      <c r="A1377" s="11" t="s">
        <v>1563</v>
      </c>
      <c r="B1377" s="12">
        <v>786586</v>
      </c>
      <c r="C1377" s="12">
        <v>56137</v>
      </c>
      <c r="D1377" s="12" t="s">
        <v>3404</v>
      </c>
      <c r="E1377" s="13">
        <v>44982</v>
      </c>
      <c r="F1377" s="14">
        <f t="shared" si="21"/>
        <v>746435.40070921986</v>
      </c>
    </row>
    <row r="1378" spans="1:6">
      <c r="A1378" s="7" t="s">
        <v>1564</v>
      </c>
      <c r="B1378" s="8">
        <v>1061609</v>
      </c>
      <c r="C1378" s="8">
        <v>106932</v>
      </c>
      <c r="D1378" s="8" t="s">
        <v>3403</v>
      </c>
      <c r="E1378" s="9">
        <v>43673</v>
      </c>
      <c r="F1378" s="10">
        <f t="shared" si="21"/>
        <v>1044648.4727722772</v>
      </c>
    </row>
    <row r="1379" spans="1:6">
      <c r="A1379" s="11" t="s">
        <v>1565</v>
      </c>
      <c r="B1379" s="12">
        <v>1799738</v>
      </c>
      <c r="C1379" s="12">
        <v>176326</v>
      </c>
      <c r="D1379" s="12" t="s">
        <v>3406</v>
      </c>
      <c r="E1379" s="13">
        <v>43956</v>
      </c>
      <c r="F1379" s="14">
        <f t="shared" si="21"/>
        <v>1044648.4727722772</v>
      </c>
    </row>
    <row r="1380" spans="1:6">
      <c r="A1380" s="7" t="s">
        <v>1566</v>
      </c>
      <c r="B1380" s="8">
        <v>552351</v>
      </c>
      <c r="C1380" s="8">
        <v>77436</v>
      </c>
      <c r="D1380" s="8" t="s">
        <v>3402</v>
      </c>
      <c r="E1380" s="9">
        <v>45233</v>
      </c>
      <c r="F1380" s="10">
        <f t="shared" si="21"/>
        <v>499723.03723404254</v>
      </c>
    </row>
    <row r="1381" spans="1:6">
      <c r="A1381" s="11" t="s">
        <v>1567</v>
      </c>
      <c r="B1381" s="12">
        <v>886396</v>
      </c>
      <c r="C1381" s="12">
        <v>98350</v>
      </c>
      <c r="D1381" s="12" t="s">
        <v>3404</v>
      </c>
      <c r="E1381" s="13">
        <v>45122</v>
      </c>
      <c r="F1381" s="14">
        <f t="shared" si="21"/>
        <v>746435.40070921986</v>
      </c>
    </row>
    <row r="1382" spans="1:6">
      <c r="A1382" s="7" t="s">
        <v>1568</v>
      </c>
      <c r="B1382" s="8">
        <v>720714</v>
      </c>
      <c r="C1382" s="8">
        <v>85197</v>
      </c>
      <c r="D1382" s="8" t="s">
        <v>3404</v>
      </c>
      <c r="E1382" s="9">
        <v>45510</v>
      </c>
      <c r="F1382" s="10">
        <f t="shared" si="21"/>
        <v>746435.40070921986</v>
      </c>
    </row>
    <row r="1383" spans="1:6">
      <c r="A1383" s="11" t="s">
        <v>1569</v>
      </c>
      <c r="B1383" s="12">
        <v>880780</v>
      </c>
      <c r="C1383" s="12">
        <v>127506</v>
      </c>
      <c r="D1383" s="12" t="s">
        <v>3404</v>
      </c>
      <c r="E1383" s="13">
        <v>45663</v>
      </c>
      <c r="F1383" s="14">
        <f t="shared" si="21"/>
        <v>746435.40070921986</v>
      </c>
    </row>
    <row r="1384" spans="1:6">
      <c r="A1384" s="7" t="s">
        <v>1570</v>
      </c>
      <c r="B1384" s="8">
        <v>1090202</v>
      </c>
      <c r="C1384" s="8">
        <v>103935</v>
      </c>
      <c r="D1384" s="8" t="s">
        <v>3403</v>
      </c>
      <c r="E1384" s="9">
        <v>45119</v>
      </c>
      <c r="F1384" s="10">
        <f t="shared" si="21"/>
        <v>1044648.4727722772</v>
      </c>
    </row>
    <row r="1385" spans="1:6">
      <c r="A1385" s="11" t="s">
        <v>1571</v>
      </c>
      <c r="B1385" s="12">
        <v>589163</v>
      </c>
      <c r="C1385" s="12">
        <v>47576</v>
      </c>
      <c r="D1385" s="12" t="s">
        <v>3402</v>
      </c>
      <c r="E1385" s="13">
        <v>45158</v>
      </c>
      <c r="F1385" s="14">
        <f t="shared" si="21"/>
        <v>499723.03723404254</v>
      </c>
    </row>
    <row r="1386" spans="1:6">
      <c r="A1386" s="7" t="s">
        <v>1572</v>
      </c>
      <c r="B1386" s="8">
        <v>1255450</v>
      </c>
      <c r="C1386" s="8">
        <v>91643</v>
      </c>
      <c r="D1386" s="8" t="s">
        <v>3405</v>
      </c>
      <c r="E1386" s="9">
        <v>45791</v>
      </c>
      <c r="F1386" s="10">
        <f t="shared" si="21"/>
        <v>1044648.4727722772</v>
      </c>
    </row>
    <row r="1387" spans="1:6">
      <c r="A1387" s="11" t="s">
        <v>1573</v>
      </c>
      <c r="B1387" s="12">
        <v>479926</v>
      </c>
      <c r="C1387" s="12">
        <v>26644</v>
      </c>
      <c r="D1387" s="12" t="s">
        <v>3402</v>
      </c>
      <c r="E1387" s="13">
        <v>45489</v>
      </c>
      <c r="F1387" s="14">
        <f t="shared" si="21"/>
        <v>499723.03723404254</v>
      </c>
    </row>
    <row r="1388" spans="1:6">
      <c r="A1388" s="7" t="s">
        <v>1574</v>
      </c>
      <c r="B1388" s="8">
        <v>543589</v>
      </c>
      <c r="C1388" s="8">
        <v>46660</v>
      </c>
      <c r="D1388" s="8" t="s">
        <v>3402</v>
      </c>
      <c r="E1388" s="9">
        <v>43781</v>
      </c>
      <c r="F1388" s="10">
        <f t="shared" si="21"/>
        <v>499723.03723404254</v>
      </c>
    </row>
    <row r="1389" spans="1:6">
      <c r="A1389" s="11" t="s">
        <v>1575</v>
      </c>
      <c r="B1389" s="12">
        <v>490007</v>
      </c>
      <c r="C1389" s="12">
        <v>65976</v>
      </c>
      <c r="D1389" s="12" t="s">
        <v>3402</v>
      </c>
      <c r="E1389" s="13">
        <v>45871</v>
      </c>
      <c r="F1389" s="14">
        <f t="shared" si="21"/>
        <v>499723.03723404254</v>
      </c>
    </row>
    <row r="1390" spans="1:6">
      <c r="A1390" s="7" t="s">
        <v>1576</v>
      </c>
      <c r="B1390" s="8">
        <v>458790</v>
      </c>
      <c r="C1390" s="8">
        <v>38386</v>
      </c>
      <c r="D1390" s="8" t="s">
        <v>3402</v>
      </c>
      <c r="E1390" s="9">
        <v>45627</v>
      </c>
      <c r="F1390" s="10">
        <f t="shared" si="21"/>
        <v>499723.03723404254</v>
      </c>
    </row>
    <row r="1391" spans="1:6">
      <c r="A1391" s="11" t="s">
        <v>1577</v>
      </c>
      <c r="B1391" s="12">
        <v>552454</v>
      </c>
      <c r="C1391" s="12">
        <v>45009</v>
      </c>
      <c r="D1391" s="12" t="s">
        <v>3402</v>
      </c>
      <c r="E1391" s="13">
        <v>44805</v>
      </c>
      <c r="F1391" s="14">
        <f t="shared" si="21"/>
        <v>499723.03723404254</v>
      </c>
    </row>
    <row r="1392" spans="1:6">
      <c r="A1392" s="7" t="s">
        <v>1578</v>
      </c>
      <c r="B1392" s="8">
        <v>809369</v>
      </c>
      <c r="C1392" s="8">
        <v>110660</v>
      </c>
      <c r="D1392" s="8" t="s">
        <v>3404</v>
      </c>
      <c r="E1392" s="9">
        <v>43877</v>
      </c>
      <c r="F1392" s="10">
        <f t="shared" si="21"/>
        <v>746435.40070921986</v>
      </c>
    </row>
    <row r="1393" spans="1:6">
      <c r="A1393" s="11" t="s">
        <v>1579</v>
      </c>
      <c r="B1393" s="12">
        <v>571290</v>
      </c>
      <c r="C1393" s="12">
        <v>41311</v>
      </c>
      <c r="D1393" s="12" t="s">
        <v>3402</v>
      </c>
      <c r="E1393" s="13">
        <v>44022</v>
      </c>
      <c r="F1393" s="14">
        <f t="shared" si="21"/>
        <v>499723.03723404254</v>
      </c>
    </row>
    <row r="1394" spans="1:6">
      <c r="A1394" s="7" t="s">
        <v>1580</v>
      </c>
      <c r="B1394" s="8">
        <v>809262</v>
      </c>
      <c r="C1394" s="8">
        <v>67491</v>
      </c>
      <c r="D1394" s="8" t="s">
        <v>3404</v>
      </c>
      <c r="E1394" s="9">
        <v>44338</v>
      </c>
      <c r="F1394" s="10">
        <f t="shared" si="21"/>
        <v>746435.40070921986</v>
      </c>
    </row>
    <row r="1395" spans="1:6">
      <c r="A1395" s="11" t="s">
        <v>1581</v>
      </c>
      <c r="B1395" s="12">
        <v>574984</v>
      </c>
      <c r="C1395" s="12">
        <v>60773</v>
      </c>
      <c r="D1395" s="12" t="s">
        <v>3402</v>
      </c>
      <c r="E1395" s="13">
        <v>45537</v>
      </c>
      <c r="F1395" s="14">
        <f t="shared" si="21"/>
        <v>499723.03723404254</v>
      </c>
    </row>
    <row r="1396" spans="1:6">
      <c r="A1396" s="7" t="s">
        <v>1582</v>
      </c>
      <c r="B1396" s="8">
        <v>435894</v>
      </c>
      <c r="C1396" s="8">
        <v>24487</v>
      </c>
      <c r="D1396" s="8" t="s">
        <v>3402</v>
      </c>
      <c r="E1396" s="9">
        <v>43986</v>
      </c>
      <c r="F1396" s="10">
        <f t="shared" si="21"/>
        <v>499723.03723404254</v>
      </c>
    </row>
    <row r="1397" spans="1:6">
      <c r="A1397" s="11" t="s">
        <v>1583</v>
      </c>
      <c r="B1397" s="12">
        <v>454172</v>
      </c>
      <c r="C1397" s="12">
        <v>37565</v>
      </c>
      <c r="D1397" s="12" t="s">
        <v>3402</v>
      </c>
      <c r="E1397" s="13">
        <v>44406</v>
      </c>
      <c r="F1397" s="14">
        <f t="shared" si="21"/>
        <v>499723.03723404254</v>
      </c>
    </row>
    <row r="1398" spans="1:6">
      <c r="A1398" s="7" t="s">
        <v>1584</v>
      </c>
      <c r="B1398" s="8">
        <v>479187</v>
      </c>
      <c r="C1398" s="8">
        <v>26410</v>
      </c>
      <c r="D1398" s="8" t="s">
        <v>3402</v>
      </c>
      <c r="E1398" s="9">
        <v>44424</v>
      </c>
      <c r="F1398" s="10">
        <f t="shared" si="21"/>
        <v>499723.03723404254</v>
      </c>
    </row>
    <row r="1399" spans="1:6">
      <c r="A1399" s="11" t="s">
        <v>1585</v>
      </c>
      <c r="B1399" s="12">
        <v>816734</v>
      </c>
      <c r="C1399" s="12">
        <v>103980</v>
      </c>
      <c r="D1399" s="12" t="s">
        <v>3404</v>
      </c>
      <c r="E1399" s="13">
        <v>45966</v>
      </c>
      <c r="F1399" s="14">
        <f t="shared" si="21"/>
        <v>746435.40070921986</v>
      </c>
    </row>
    <row r="1400" spans="1:6">
      <c r="A1400" s="7" t="s">
        <v>1586</v>
      </c>
      <c r="B1400" s="8">
        <v>676333</v>
      </c>
      <c r="C1400" s="8">
        <v>78687</v>
      </c>
      <c r="D1400" s="8" t="s">
        <v>3404</v>
      </c>
      <c r="E1400" s="9">
        <v>45524</v>
      </c>
      <c r="F1400" s="10">
        <f t="shared" si="21"/>
        <v>746435.40070921986</v>
      </c>
    </row>
    <row r="1401" spans="1:6">
      <c r="A1401" s="11" t="s">
        <v>1587</v>
      </c>
      <c r="B1401" s="12">
        <v>625210</v>
      </c>
      <c r="C1401" s="12">
        <v>56579</v>
      </c>
      <c r="D1401" s="12" t="s">
        <v>3404</v>
      </c>
      <c r="E1401" s="13">
        <v>45657</v>
      </c>
      <c r="F1401" s="14">
        <f t="shared" si="21"/>
        <v>746435.40070921986</v>
      </c>
    </row>
    <row r="1402" spans="1:6">
      <c r="A1402" s="7" t="s">
        <v>1588</v>
      </c>
      <c r="B1402" s="8">
        <v>1131553</v>
      </c>
      <c r="C1402" s="8">
        <v>59463</v>
      </c>
      <c r="D1402" s="8" t="s">
        <v>3403</v>
      </c>
      <c r="E1402" s="9">
        <v>45696</v>
      </c>
      <c r="F1402" s="10">
        <f t="shared" si="21"/>
        <v>1044648.4727722772</v>
      </c>
    </row>
    <row r="1403" spans="1:6">
      <c r="A1403" s="11" t="s">
        <v>1589</v>
      </c>
      <c r="B1403" s="12">
        <v>492205</v>
      </c>
      <c r="C1403" s="12">
        <v>42469</v>
      </c>
      <c r="D1403" s="12" t="s">
        <v>3402</v>
      </c>
      <c r="E1403" s="13">
        <v>44622</v>
      </c>
      <c r="F1403" s="14">
        <f t="shared" si="21"/>
        <v>499723.03723404254</v>
      </c>
    </row>
    <row r="1404" spans="1:6">
      <c r="A1404" s="7" t="s">
        <v>1590</v>
      </c>
      <c r="B1404" s="8">
        <v>708497</v>
      </c>
      <c r="C1404" s="8">
        <v>98616</v>
      </c>
      <c r="D1404" s="8" t="s">
        <v>3404</v>
      </c>
      <c r="E1404" s="9">
        <v>43371</v>
      </c>
      <c r="F1404" s="10">
        <f t="shared" si="21"/>
        <v>746435.40070921986</v>
      </c>
    </row>
    <row r="1405" spans="1:6">
      <c r="A1405" s="11" t="s">
        <v>1591</v>
      </c>
      <c r="B1405" s="12">
        <v>442830</v>
      </c>
      <c r="C1405" s="12">
        <v>55473</v>
      </c>
      <c r="D1405" s="12" t="s">
        <v>3402</v>
      </c>
      <c r="E1405" s="13">
        <v>44478</v>
      </c>
      <c r="F1405" s="14">
        <f t="shared" si="21"/>
        <v>499723.03723404254</v>
      </c>
    </row>
    <row r="1406" spans="1:6">
      <c r="A1406" s="7" t="s">
        <v>1592</v>
      </c>
      <c r="B1406" s="8">
        <v>555736</v>
      </c>
      <c r="C1406" s="8">
        <v>83076</v>
      </c>
      <c r="D1406" s="8" t="s">
        <v>3402</v>
      </c>
      <c r="E1406" s="9">
        <v>43752</v>
      </c>
      <c r="F1406" s="10">
        <f t="shared" si="21"/>
        <v>499723.03723404254</v>
      </c>
    </row>
    <row r="1407" spans="1:6">
      <c r="A1407" s="11" t="s">
        <v>1593</v>
      </c>
      <c r="B1407" s="12">
        <v>489644</v>
      </c>
      <c r="C1407" s="12">
        <v>73148</v>
      </c>
      <c r="D1407" s="12" t="s">
        <v>3402</v>
      </c>
      <c r="E1407" s="13">
        <v>43797</v>
      </c>
      <c r="F1407" s="14">
        <f t="shared" si="21"/>
        <v>499723.03723404254</v>
      </c>
    </row>
    <row r="1408" spans="1:6">
      <c r="A1408" s="7" t="s">
        <v>1594</v>
      </c>
      <c r="B1408" s="8">
        <v>453057</v>
      </c>
      <c r="C1408" s="8">
        <v>23778</v>
      </c>
      <c r="D1408" s="8" t="s">
        <v>3402</v>
      </c>
      <c r="E1408" s="9">
        <v>45491</v>
      </c>
      <c r="F1408" s="10">
        <f t="shared" si="21"/>
        <v>499723.03723404254</v>
      </c>
    </row>
    <row r="1409" spans="1:6">
      <c r="A1409" s="11" t="s">
        <v>1595</v>
      </c>
      <c r="B1409" s="12">
        <v>1490651</v>
      </c>
      <c r="C1409" s="12">
        <v>127781</v>
      </c>
      <c r="D1409" s="12" t="s">
        <v>3405</v>
      </c>
      <c r="E1409" s="13">
        <v>45720</v>
      </c>
      <c r="F1409" s="14">
        <f t="shared" si="21"/>
        <v>1044648.4727722772</v>
      </c>
    </row>
    <row r="1410" spans="1:6">
      <c r="A1410" s="7" t="s">
        <v>1596</v>
      </c>
      <c r="B1410" s="8">
        <v>1253769</v>
      </c>
      <c r="C1410" s="8">
        <v>173975</v>
      </c>
      <c r="D1410" s="8" t="s">
        <v>3405</v>
      </c>
      <c r="E1410" s="9">
        <v>43553</v>
      </c>
      <c r="F1410" s="10">
        <f t="shared" ref="F1410:F1473" si="22">IF(D1410="L1",$L$3,IF(D1410="L2",$L$4,$L$5))</f>
        <v>1044648.4727722772</v>
      </c>
    </row>
    <row r="1411" spans="1:6">
      <c r="A1411" s="11" t="s">
        <v>1597</v>
      </c>
      <c r="B1411" s="12">
        <v>765002</v>
      </c>
      <c r="C1411" s="12">
        <v>62925</v>
      </c>
      <c r="D1411" s="12" t="s">
        <v>3404</v>
      </c>
      <c r="E1411" s="13">
        <v>44356</v>
      </c>
      <c r="F1411" s="14">
        <f t="shared" si="22"/>
        <v>746435.40070921986</v>
      </c>
    </row>
    <row r="1412" spans="1:6">
      <c r="A1412" s="7" t="s">
        <v>1598</v>
      </c>
      <c r="B1412" s="8">
        <v>478600</v>
      </c>
      <c r="C1412" s="8">
        <v>35317</v>
      </c>
      <c r="D1412" s="8" t="s">
        <v>3402</v>
      </c>
      <c r="E1412" s="9">
        <v>44235</v>
      </c>
      <c r="F1412" s="10">
        <f t="shared" si="22"/>
        <v>499723.03723404254</v>
      </c>
    </row>
    <row r="1413" spans="1:6">
      <c r="A1413" s="11" t="s">
        <v>1599</v>
      </c>
      <c r="B1413" s="12">
        <v>672085</v>
      </c>
      <c r="C1413" s="12">
        <v>40140</v>
      </c>
      <c r="D1413" s="12" t="s">
        <v>3404</v>
      </c>
      <c r="E1413" s="13">
        <v>44603</v>
      </c>
      <c r="F1413" s="14">
        <f t="shared" si="22"/>
        <v>746435.40070921986</v>
      </c>
    </row>
    <row r="1414" spans="1:6">
      <c r="A1414" s="7" t="s">
        <v>1600</v>
      </c>
      <c r="B1414" s="8">
        <v>471678</v>
      </c>
      <c r="C1414" s="8">
        <v>41209</v>
      </c>
      <c r="D1414" s="8" t="s">
        <v>3402</v>
      </c>
      <c r="E1414" s="9">
        <v>44414</v>
      </c>
      <c r="F1414" s="10">
        <f t="shared" si="22"/>
        <v>499723.03723404254</v>
      </c>
    </row>
    <row r="1415" spans="1:6">
      <c r="A1415" s="11" t="s">
        <v>1601</v>
      </c>
      <c r="B1415" s="12">
        <v>1077602</v>
      </c>
      <c r="C1415" s="12">
        <v>106236</v>
      </c>
      <c r="D1415" s="12" t="s">
        <v>3403</v>
      </c>
      <c r="E1415" s="13">
        <v>43449</v>
      </c>
      <c r="F1415" s="14">
        <f t="shared" si="22"/>
        <v>1044648.4727722772</v>
      </c>
    </row>
    <row r="1416" spans="1:6">
      <c r="A1416" s="7" t="s">
        <v>1602</v>
      </c>
      <c r="B1416" s="8">
        <v>481328</v>
      </c>
      <c r="C1416" s="8">
        <v>44409</v>
      </c>
      <c r="D1416" s="8" t="s">
        <v>3402</v>
      </c>
      <c r="E1416" s="9">
        <v>45574</v>
      </c>
      <c r="F1416" s="10">
        <f t="shared" si="22"/>
        <v>499723.03723404254</v>
      </c>
    </row>
    <row r="1417" spans="1:6">
      <c r="A1417" s="11" t="s">
        <v>1603</v>
      </c>
      <c r="B1417" s="12">
        <v>1114344</v>
      </c>
      <c r="C1417" s="12">
        <v>123914</v>
      </c>
      <c r="D1417" s="12" t="s">
        <v>3403</v>
      </c>
      <c r="E1417" s="13">
        <v>45662</v>
      </c>
      <c r="F1417" s="14">
        <f t="shared" si="22"/>
        <v>1044648.4727722772</v>
      </c>
    </row>
    <row r="1418" spans="1:6">
      <c r="A1418" s="7" t="s">
        <v>1604</v>
      </c>
      <c r="B1418" s="8">
        <v>645262</v>
      </c>
      <c r="C1418" s="8">
        <v>70483</v>
      </c>
      <c r="D1418" s="8" t="s">
        <v>3404</v>
      </c>
      <c r="E1418" s="9">
        <v>44978</v>
      </c>
      <c r="F1418" s="10">
        <f t="shared" si="22"/>
        <v>746435.40070921986</v>
      </c>
    </row>
    <row r="1419" spans="1:6">
      <c r="A1419" s="11" t="s">
        <v>1605</v>
      </c>
      <c r="B1419" s="12">
        <v>1482935</v>
      </c>
      <c r="C1419" s="12">
        <v>121008</v>
      </c>
      <c r="D1419" s="12" t="s">
        <v>3405</v>
      </c>
      <c r="E1419" s="13">
        <v>44070</v>
      </c>
      <c r="F1419" s="14">
        <f t="shared" si="22"/>
        <v>1044648.4727722772</v>
      </c>
    </row>
    <row r="1420" spans="1:6">
      <c r="A1420" s="7" t="s">
        <v>1606</v>
      </c>
      <c r="B1420" s="8">
        <v>643657</v>
      </c>
      <c r="C1420" s="8">
        <v>43802</v>
      </c>
      <c r="D1420" s="8" t="s">
        <v>3404</v>
      </c>
      <c r="E1420" s="9">
        <v>44316</v>
      </c>
      <c r="F1420" s="10">
        <f t="shared" si="22"/>
        <v>746435.40070921986</v>
      </c>
    </row>
    <row r="1421" spans="1:6">
      <c r="A1421" s="11" t="s">
        <v>1607</v>
      </c>
      <c r="B1421" s="12">
        <v>497881</v>
      </c>
      <c r="C1421" s="12">
        <v>32412</v>
      </c>
      <c r="D1421" s="12" t="s">
        <v>3402</v>
      </c>
      <c r="E1421" s="13">
        <v>44672</v>
      </c>
      <c r="F1421" s="14">
        <f t="shared" si="22"/>
        <v>499723.03723404254</v>
      </c>
    </row>
    <row r="1422" spans="1:6">
      <c r="A1422" s="7" t="s">
        <v>1608</v>
      </c>
      <c r="B1422" s="8">
        <v>945841</v>
      </c>
      <c r="C1422" s="8">
        <v>77326</v>
      </c>
      <c r="D1422" s="8" t="s">
        <v>3403</v>
      </c>
      <c r="E1422" s="9">
        <v>45519</v>
      </c>
      <c r="F1422" s="10">
        <f t="shared" si="22"/>
        <v>1044648.4727722772</v>
      </c>
    </row>
    <row r="1423" spans="1:6">
      <c r="A1423" s="11" t="s">
        <v>1609</v>
      </c>
      <c r="B1423" s="12">
        <v>2160735</v>
      </c>
      <c r="C1423" s="12">
        <v>122846</v>
      </c>
      <c r="D1423" s="12" t="s">
        <v>3406</v>
      </c>
      <c r="E1423" s="13">
        <v>44859</v>
      </c>
      <c r="F1423" s="14">
        <f t="shared" si="22"/>
        <v>1044648.4727722772</v>
      </c>
    </row>
    <row r="1424" spans="1:6">
      <c r="A1424" s="7" t="s">
        <v>1610</v>
      </c>
      <c r="B1424" s="8">
        <v>489048</v>
      </c>
      <c r="C1424" s="8">
        <v>55231</v>
      </c>
      <c r="D1424" s="8" t="s">
        <v>3402</v>
      </c>
      <c r="E1424" s="9">
        <v>44766</v>
      </c>
      <c r="F1424" s="10">
        <f t="shared" si="22"/>
        <v>499723.03723404254</v>
      </c>
    </row>
    <row r="1425" spans="1:6">
      <c r="A1425" s="11" t="s">
        <v>1611</v>
      </c>
      <c r="B1425" s="12">
        <v>634817</v>
      </c>
      <c r="C1425" s="12">
        <v>75157</v>
      </c>
      <c r="D1425" s="12" t="s">
        <v>3404</v>
      </c>
      <c r="E1425" s="13">
        <v>45443</v>
      </c>
      <c r="F1425" s="14">
        <f t="shared" si="22"/>
        <v>746435.40070921986</v>
      </c>
    </row>
    <row r="1426" spans="1:6">
      <c r="A1426" s="7" t="s">
        <v>1612</v>
      </c>
      <c r="B1426" s="8">
        <v>432120</v>
      </c>
      <c r="C1426" s="8">
        <v>63049</v>
      </c>
      <c r="D1426" s="8" t="s">
        <v>3402</v>
      </c>
      <c r="E1426" s="9">
        <v>45480</v>
      </c>
      <c r="F1426" s="10">
        <f t="shared" si="22"/>
        <v>499723.03723404254</v>
      </c>
    </row>
    <row r="1427" spans="1:6">
      <c r="A1427" s="11" t="s">
        <v>1613</v>
      </c>
      <c r="B1427" s="12">
        <v>1066106</v>
      </c>
      <c r="C1427" s="12">
        <v>149603</v>
      </c>
      <c r="D1427" s="12" t="s">
        <v>3403</v>
      </c>
      <c r="E1427" s="13">
        <v>44409</v>
      </c>
      <c r="F1427" s="14">
        <f t="shared" si="22"/>
        <v>1044648.4727722772</v>
      </c>
    </row>
    <row r="1428" spans="1:6">
      <c r="A1428" s="7" t="s">
        <v>1614</v>
      </c>
      <c r="B1428" s="8">
        <v>1596661</v>
      </c>
      <c r="C1428" s="8">
        <v>135236</v>
      </c>
      <c r="D1428" s="8" t="s">
        <v>3405</v>
      </c>
      <c r="E1428" s="9">
        <v>44771</v>
      </c>
      <c r="F1428" s="10">
        <f t="shared" si="22"/>
        <v>1044648.4727722772</v>
      </c>
    </row>
    <row r="1429" spans="1:6">
      <c r="A1429" s="11" t="s">
        <v>1615</v>
      </c>
      <c r="B1429" s="12">
        <v>592422</v>
      </c>
      <c r="C1429" s="12">
        <v>81490</v>
      </c>
      <c r="D1429" s="12" t="s">
        <v>3402</v>
      </c>
      <c r="E1429" s="13">
        <v>44281</v>
      </c>
      <c r="F1429" s="14">
        <f t="shared" si="22"/>
        <v>499723.03723404254</v>
      </c>
    </row>
    <row r="1430" spans="1:6">
      <c r="A1430" s="7" t="s">
        <v>1616</v>
      </c>
      <c r="B1430" s="8">
        <v>923855</v>
      </c>
      <c r="C1430" s="8">
        <v>50382</v>
      </c>
      <c r="D1430" s="8" t="s">
        <v>3403</v>
      </c>
      <c r="E1430" s="9">
        <v>45473</v>
      </c>
      <c r="F1430" s="10">
        <f t="shared" si="22"/>
        <v>1044648.4727722772</v>
      </c>
    </row>
    <row r="1431" spans="1:6">
      <c r="A1431" s="11" t="s">
        <v>1617</v>
      </c>
      <c r="B1431" s="12">
        <v>1281866</v>
      </c>
      <c r="C1431" s="12">
        <v>172678</v>
      </c>
      <c r="D1431" s="12" t="s">
        <v>3405</v>
      </c>
      <c r="E1431" s="13">
        <v>45656</v>
      </c>
      <c r="F1431" s="14">
        <f t="shared" si="22"/>
        <v>1044648.4727722772</v>
      </c>
    </row>
    <row r="1432" spans="1:6">
      <c r="A1432" s="7" t="s">
        <v>1618</v>
      </c>
      <c r="B1432" s="8">
        <v>1415767</v>
      </c>
      <c r="C1432" s="8">
        <v>212280</v>
      </c>
      <c r="D1432" s="8" t="s">
        <v>3405</v>
      </c>
      <c r="E1432" s="9">
        <v>44901</v>
      </c>
      <c r="F1432" s="10">
        <f t="shared" si="22"/>
        <v>1044648.4727722772</v>
      </c>
    </row>
    <row r="1433" spans="1:6">
      <c r="A1433" s="11" t="s">
        <v>1619</v>
      </c>
      <c r="B1433" s="12">
        <v>576558</v>
      </c>
      <c r="C1433" s="12">
        <v>67445</v>
      </c>
      <c r="D1433" s="12" t="s">
        <v>3402</v>
      </c>
      <c r="E1433" s="13">
        <v>44129</v>
      </c>
      <c r="F1433" s="14">
        <f t="shared" si="22"/>
        <v>499723.03723404254</v>
      </c>
    </row>
    <row r="1434" spans="1:6">
      <c r="A1434" s="7" t="s">
        <v>1620</v>
      </c>
      <c r="B1434" s="8">
        <v>705190</v>
      </c>
      <c r="C1434" s="8">
        <v>91576</v>
      </c>
      <c r="D1434" s="8" t="s">
        <v>3404</v>
      </c>
      <c r="E1434" s="9">
        <v>45248</v>
      </c>
      <c r="F1434" s="10">
        <f t="shared" si="22"/>
        <v>746435.40070921986</v>
      </c>
    </row>
    <row r="1435" spans="1:6">
      <c r="A1435" s="11" t="s">
        <v>1621</v>
      </c>
      <c r="B1435" s="12">
        <v>773201</v>
      </c>
      <c r="C1435" s="12">
        <v>41405</v>
      </c>
      <c r="D1435" s="12" t="s">
        <v>3404</v>
      </c>
      <c r="E1435" s="13">
        <v>45175</v>
      </c>
      <c r="F1435" s="14">
        <f t="shared" si="22"/>
        <v>746435.40070921986</v>
      </c>
    </row>
    <row r="1436" spans="1:6">
      <c r="A1436" s="7" t="s">
        <v>1622</v>
      </c>
      <c r="B1436" s="8">
        <v>950960</v>
      </c>
      <c r="C1436" s="8">
        <v>130450</v>
      </c>
      <c r="D1436" s="8" t="s">
        <v>3403</v>
      </c>
      <c r="E1436" s="9">
        <v>44127</v>
      </c>
      <c r="F1436" s="10">
        <f t="shared" si="22"/>
        <v>1044648.4727722772</v>
      </c>
    </row>
    <row r="1437" spans="1:6">
      <c r="A1437" s="11" t="s">
        <v>1623</v>
      </c>
      <c r="B1437" s="12">
        <v>661357</v>
      </c>
      <c r="C1437" s="12">
        <v>35709</v>
      </c>
      <c r="D1437" s="12" t="s">
        <v>3404</v>
      </c>
      <c r="E1437" s="13">
        <v>45560</v>
      </c>
      <c r="F1437" s="14">
        <f t="shared" si="22"/>
        <v>746435.40070921986</v>
      </c>
    </row>
    <row r="1438" spans="1:6">
      <c r="A1438" s="7" t="s">
        <v>1624</v>
      </c>
      <c r="B1438" s="8">
        <v>533341</v>
      </c>
      <c r="C1438" s="8">
        <v>46431</v>
      </c>
      <c r="D1438" s="8" t="s">
        <v>3402</v>
      </c>
      <c r="E1438" s="9">
        <v>45297</v>
      </c>
      <c r="F1438" s="10">
        <f t="shared" si="22"/>
        <v>499723.03723404254</v>
      </c>
    </row>
    <row r="1439" spans="1:6">
      <c r="A1439" s="11" t="s">
        <v>1625</v>
      </c>
      <c r="B1439" s="12">
        <v>505759</v>
      </c>
      <c r="C1439" s="12">
        <v>25799</v>
      </c>
      <c r="D1439" s="12" t="s">
        <v>3402</v>
      </c>
      <c r="E1439" s="13">
        <v>45069</v>
      </c>
      <c r="F1439" s="14">
        <f t="shared" si="22"/>
        <v>499723.03723404254</v>
      </c>
    </row>
    <row r="1440" spans="1:6">
      <c r="A1440" s="7" t="s">
        <v>1626</v>
      </c>
      <c r="B1440" s="8">
        <v>1024774</v>
      </c>
      <c r="C1440" s="8">
        <v>78380</v>
      </c>
      <c r="D1440" s="8" t="s">
        <v>3403</v>
      </c>
      <c r="E1440" s="9">
        <v>45570</v>
      </c>
      <c r="F1440" s="10">
        <f t="shared" si="22"/>
        <v>1044648.4727722772</v>
      </c>
    </row>
    <row r="1441" spans="1:6">
      <c r="A1441" s="11" t="s">
        <v>1627</v>
      </c>
      <c r="B1441" s="12">
        <v>555929</v>
      </c>
      <c r="C1441" s="12">
        <v>30061</v>
      </c>
      <c r="D1441" s="12" t="s">
        <v>3402</v>
      </c>
      <c r="E1441" s="13">
        <v>44840</v>
      </c>
      <c r="F1441" s="14">
        <f t="shared" si="22"/>
        <v>499723.03723404254</v>
      </c>
    </row>
    <row r="1442" spans="1:6">
      <c r="A1442" s="7" t="s">
        <v>1628</v>
      </c>
      <c r="B1442" s="8">
        <v>1467580</v>
      </c>
      <c r="C1442" s="8">
        <v>181492</v>
      </c>
      <c r="D1442" s="8" t="s">
        <v>3405</v>
      </c>
      <c r="E1442" s="9">
        <v>45251</v>
      </c>
      <c r="F1442" s="10">
        <f t="shared" si="22"/>
        <v>1044648.4727722772</v>
      </c>
    </row>
    <row r="1443" spans="1:6">
      <c r="A1443" s="11" t="s">
        <v>1629</v>
      </c>
      <c r="B1443" s="12">
        <v>722016</v>
      </c>
      <c r="C1443" s="12">
        <v>105273</v>
      </c>
      <c r="D1443" s="12" t="s">
        <v>3404</v>
      </c>
      <c r="E1443" s="13">
        <v>44947</v>
      </c>
      <c r="F1443" s="14">
        <f t="shared" si="22"/>
        <v>746435.40070921986</v>
      </c>
    </row>
    <row r="1444" spans="1:6">
      <c r="A1444" s="7" t="s">
        <v>1630</v>
      </c>
      <c r="B1444" s="8">
        <v>459775</v>
      </c>
      <c r="C1444" s="8">
        <v>37851</v>
      </c>
      <c r="D1444" s="8" t="s">
        <v>3402</v>
      </c>
      <c r="E1444" s="9">
        <v>45261</v>
      </c>
      <c r="F1444" s="10">
        <f t="shared" si="22"/>
        <v>499723.03723404254</v>
      </c>
    </row>
    <row r="1445" spans="1:6">
      <c r="A1445" s="11" t="s">
        <v>1631</v>
      </c>
      <c r="B1445" s="12">
        <v>610690</v>
      </c>
      <c r="C1445" s="12">
        <v>65643</v>
      </c>
      <c r="D1445" s="12" t="s">
        <v>3404</v>
      </c>
      <c r="E1445" s="13">
        <v>44434</v>
      </c>
      <c r="F1445" s="14">
        <f t="shared" si="22"/>
        <v>746435.40070921986</v>
      </c>
    </row>
    <row r="1446" spans="1:6">
      <c r="A1446" s="7" t="s">
        <v>1632</v>
      </c>
      <c r="B1446" s="8">
        <v>554961</v>
      </c>
      <c r="C1446" s="8">
        <v>65650</v>
      </c>
      <c r="D1446" s="8" t="s">
        <v>3402</v>
      </c>
      <c r="E1446" s="9">
        <v>45229</v>
      </c>
      <c r="F1446" s="10">
        <f t="shared" si="22"/>
        <v>499723.03723404254</v>
      </c>
    </row>
    <row r="1447" spans="1:6">
      <c r="A1447" s="11" t="s">
        <v>1633</v>
      </c>
      <c r="B1447" s="12">
        <v>1497363</v>
      </c>
      <c r="C1447" s="12">
        <v>133744</v>
      </c>
      <c r="D1447" s="12" t="s">
        <v>3405</v>
      </c>
      <c r="E1447" s="13">
        <v>46068</v>
      </c>
      <c r="F1447" s="14">
        <f t="shared" si="22"/>
        <v>1044648.4727722772</v>
      </c>
    </row>
    <row r="1448" spans="1:6">
      <c r="A1448" s="7" t="s">
        <v>1634</v>
      </c>
      <c r="B1448" s="8">
        <v>1280952</v>
      </c>
      <c r="C1448" s="8">
        <v>160794</v>
      </c>
      <c r="D1448" s="8" t="s">
        <v>3405</v>
      </c>
      <c r="E1448" s="9">
        <v>43467</v>
      </c>
      <c r="F1448" s="10">
        <f t="shared" si="22"/>
        <v>1044648.4727722772</v>
      </c>
    </row>
    <row r="1449" spans="1:6">
      <c r="A1449" s="11" t="s">
        <v>1635</v>
      </c>
      <c r="B1449" s="12">
        <v>651704</v>
      </c>
      <c r="C1449" s="12">
        <v>36721</v>
      </c>
      <c r="D1449" s="12" t="s">
        <v>3404</v>
      </c>
      <c r="E1449" s="13">
        <v>44677</v>
      </c>
      <c r="F1449" s="14">
        <f t="shared" si="22"/>
        <v>746435.40070921986</v>
      </c>
    </row>
    <row r="1450" spans="1:6">
      <c r="A1450" s="7" t="s">
        <v>1636</v>
      </c>
      <c r="B1450" s="8">
        <v>814117</v>
      </c>
      <c r="C1450" s="8">
        <v>85231</v>
      </c>
      <c r="D1450" s="8" t="s">
        <v>3404</v>
      </c>
      <c r="E1450" s="9">
        <v>45716</v>
      </c>
      <c r="F1450" s="10">
        <f t="shared" si="22"/>
        <v>746435.40070921986</v>
      </c>
    </row>
    <row r="1451" spans="1:6">
      <c r="A1451" s="11" t="s">
        <v>1637</v>
      </c>
      <c r="B1451" s="12">
        <v>1011056</v>
      </c>
      <c r="C1451" s="12">
        <v>136006</v>
      </c>
      <c r="D1451" s="12" t="s">
        <v>3403</v>
      </c>
      <c r="E1451" s="13">
        <v>45219</v>
      </c>
      <c r="F1451" s="14">
        <f t="shared" si="22"/>
        <v>1044648.4727722772</v>
      </c>
    </row>
    <row r="1452" spans="1:6">
      <c r="A1452" s="7" t="s">
        <v>1638</v>
      </c>
      <c r="B1452" s="8">
        <v>928563</v>
      </c>
      <c r="C1452" s="8">
        <v>106513</v>
      </c>
      <c r="D1452" s="8" t="s">
        <v>3403</v>
      </c>
      <c r="E1452" s="9">
        <v>46034</v>
      </c>
      <c r="F1452" s="10">
        <f t="shared" si="22"/>
        <v>1044648.4727722772</v>
      </c>
    </row>
    <row r="1453" spans="1:6">
      <c r="A1453" s="11" t="s">
        <v>1639</v>
      </c>
      <c r="B1453" s="12">
        <v>518887</v>
      </c>
      <c r="C1453" s="12">
        <v>77784</v>
      </c>
      <c r="D1453" s="12" t="s">
        <v>3402</v>
      </c>
      <c r="E1453" s="13">
        <v>44653</v>
      </c>
      <c r="F1453" s="14">
        <f t="shared" si="22"/>
        <v>499723.03723404254</v>
      </c>
    </row>
    <row r="1454" spans="1:6">
      <c r="A1454" s="7" t="s">
        <v>1640</v>
      </c>
      <c r="B1454" s="8">
        <v>664739</v>
      </c>
      <c r="C1454" s="8">
        <v>43013</v>
      </c>
      <c r="D1454" s="8" t="s">
        <v>3404</v>
      </c>
      <c r="E1454" s="9">
        <v>45981</v>
      </c>
      <c r="F1454" s="10">
        <f t="shared" si="22"/>
        <v>746435.40070921986</v>
      </c>
    </row>
    <row r="1455" spans="1:6">
      <c r="A1455" s="11" t="s">
        <v>1641</v>
      </c>
      <c r="B1455" s="12">
        <v>851519</v>
      </c>
      <c r="C1455" s="12">
        <v>125869</v>
      </c>
      <c r="D1455" s="12" t="s">
        <v>3404</v>
      </c>
      <c r="E1455" s="13">
        <v>44901</v>
      </c>
      <c r="F1455" s="14">
        <f t="shared" si="22"/>
        <v>746435.40070921986</v>
      </c>
    </row>
    <row r="1456" spans="1:6">
      <c r="A1456" s="7" t="s">
        <v>1642</v>
      </c>
      <c r="B1456" s="8">
        <v>1022428</v>
      </c>
      <c r="C1456" s="8">
        <v>80720</v>
      </c>
      <c r="D1456" s="8" t="s">
        <v>3403</v>
      </c>
      <c r="E1456" s="9">
        <v>44999</v>
      </c>
      <c r="F1456" s="10">
        <f t="shared" si="22"/>
        <v>1044648.4727722772</v>
      </c>
    </row>
    <row r="1457" spans="1:6">
      <c r="A1457" s="11" t="s">
        <v>1643</v>
      </c>
      <c r="B1457" s="12">
        <v>1127133</v>
      </c>
      <c r="C1457" s="12">
        <v>157571</v>
      </c>
      <c r="D1457" s="12" t="s">
        <v>3403</v>
      </c>
      <c r="E1457" s="13">
        <v>44143</v>
      </c>
      <c r="F1457" s="14">
        <f t="shared" si="22"/>
        <v>1044648.4727722772</v>
      </c>
    </row>
    <row r="1458" spans="1:6">
      <c r="A1458" s="7" t="s">
        <v>1644</v>
      </c>
      <c r="B1458" s="8">
        <v>1296674</v>
      </c>
      <c r="C1458" s="8">
        <v>168496</v>
      </c>
      <c r="D1458" s="8" t="s">
        <v>3405</v>
      </c>
      <c r="E1458" s="9">
        <v>43918</v>
      </c>
      <c r="F1458" s="10">
        <f t="shared" si="22"/>
        <v>1044648.4727722772</v>
      </c>
    </row>
    <row r="1459" spans="1:6">
      <c r="A1459" s="11" t="s">
        <v>1645</v>
      </c>
      <c r="B1459" s="12">
        <v>569266</v>
      </c>
      <c r="C1459" s="12">
        <v>63270</v>
      </c>
      <c r="D1459" s="12" t="s">
        <v>3402</v>
      </c>
      <c r="E1459" s="13">
        <v>44639</v>
      </c>
      <c r="F1459" s="14">
        <f t="shared" si="22"/>
        <v>499723.03723404254</v>
      </c>
    </row>
    <row r="1460" spans="1:6">
      <c r="A1460" s="7" t="s">
        <v>1646</v>
      </c>
      <c r="B1460" s="8">
        <v>1118259</v>
      </c>
      <c r="C1460" s="8">
        <v>154160</v>
      </c>
      <c r="D1460" s="8" t="s">
        <v>3403</v>
      </c>
      <c r="E1460" s="9">
        <v>44481</v>
      </c>
      <c r="F1460" s="10">
        <f t="shared" si="22"/>
        <v>1044648.4727722772</v>
      </c>
    </row>
    <row r="1461" spans="1:6">
      <c r="A1461" s="11" t="s">
        <v>1647</v>
      </c>
      <c r="B1461" s="12">
        <v>1243250</v>
      </c>
      <c r="C1461" s="12">
        <v>65290</v>
      </c>
      <c r="D1461" s="12" t="s">
        <v>3405</v>
      </c>
      <c r="E1461" s="13">
        <v>45409</v>
      </c>
      <c r="F1461" s="14">
        <f t="shared" si="22"/>
        <v>1044648.4727722772</v>
      </c>
    </row>
    <row r="1462" spans="1:6">
      <c r="A1462" s="7" t="s">
        <v>1648</v>
      </c>
      <c r="B1462" s="8">
        <v>632716</v>
      </c>
      <c r="C1462" s="8">
        <v>44640</v>
      </c>
      <c r="D1462" s="8" t="s">
        <v>3404</v>
      </c>
      <c r="E1462" s="9">
        <v>44962</v>
      </c>
      <c r="F1462" s="10">
        <f t="shared" si="22"/>
        <v>746435.40070921986</v>
      </c>
    </row>
    <row r="1463" spans="1:6">
      <c r="A1463" s="11" t="s">
        <v>1649</v>
      </c>
      <c r="B1463" s="12">
        <v>1203371</v>
      </c>
      <c r="C1463" s="12">
        <v>154381</v>
      </c>
      <c r="D1463" s="12" t="s">
        <v>3405</v>
      </c>
      <c r="E1463" s="13">
        <v>44743</v>
      </c>
      <c r="F1463" s="14">
        <f t="shared" si="22"/>
        <v>1044648.4727722772</v>
      </c>
    </row>
    <row r="1464" spans="1:6">
      <c r="A1464" s="7" t="s">
        <v>1650</v>
      </c>
      <c r="B1464" s="8">
        <v>497706</v>
      </c>
      <c r="C1464" s="8">
        <v>29512</v>
      </c>
      <c r="D1464" s="8" t="s">
        <v>3402</v>
      </c>
      <c r="E1464" s="9">
        <v>44495</v>
      </c>
      <c r="F1464" s="10">
        <f t="shared" si="22"/>
        <v>499723.03723404254</v>
      </c>
    </row>
    <row r="1465" spans="1:6">
      <c r="A1465" s="11" t="s">
        <v>1651</v>
      </c>
      <c r="B1465" s="12">
        <v>1008426</v>
      </c>
      <c r="C1465" s="12">
        <v>59829</v>
      </c>
      <c r="D1465" s="12" t="s">
        <v>3403</v>
      </c>
      <c r="E1465" s="13">
        <v>45702</v>
      </c>
      <c r="F1465" s="14">
        <f t="shared" si="22"/>
        <v>1044648.4727722772</v>
      </c>
    </row>
    <row r="1466" spans="1:6">
      <c r="A1466" s="7" t="s">
        <v>1652</v>
      </c>
      <c r="B1466" s="8">
        <v>436538</v>
      </c>
      <c r="C1466" s="8">
        <v>61006</v>
      </c>
      <c r="D1466" s="8" t="s">
        <v>3402</v>
      </c>
      <c r="E1466" s="9">
        <v>45145</v>
      </c>
      <c r="F1466" s="10">
        <f t="shared" si="22"/>
        <v>499723.03723404254</v>
      </c>
    </row>
    <row r="1467" spans="1:6">
      <c r="A1467" s="11" t="s">
        <v>1653</v>
      </c>
      <c r="B1467" s="12">
        <v>989919</v>
      </c>
      <c r="C1467" s="12">
        <v>78614</v>
      </c>
      <c r="D1467" s="12" t="s">
        <v>3403</v>
      </c>
      <c r="E1467" s="13">
        <v>43601</v>
      </c>
      <c r="F1467" s="14">
        <f t="shared" si="22"/>
        <v>1044648.4727722772</v>
      </c>
    </row>
    <row r="1468" spans="1:6">
      <c r="A1468" s="7" t="s">
        <v>1654</v>
      </c>
      <c r="B1468" s="8">
        <v>855614</v>
      </c>
      <c r="C1468" s="8">
        <v>127437</v>
      </c>
      <c r="D1468" s="8" t="s">
        <v>3404</v>
      </c>
      <c r="E1468" s="9">
        <v>45175</v>
      </c>
      <c r="F1468" s="10">
        <f t="shared" si="22"/>
        <v>746435.40070921986</v>
      </c>
    </row>
    <row r="1469" spans="1:6">
      <c r="A1469" s="11" t="s">
        <v>1655</v>
      </c>
      <c r="B1469" s="12">
        <v>1118677</v>
      </c>
      <c r="C1469" s="12">
        <v>133265</v>
      </c>
      <c r="D1469" s="12" t="s">
        <v>3403</v>
      </c>
      <c r="E1469" s="13">
        <v>46183</v>
      </c>
      <c r="F1469" s="14">
        <f t="shared" si="22"/>
        <v>1044648.4727722772</v>
      </c>
    </row>
    <row r="1470" spans="1:6">
      <c r="A1470" s="7" t="s">
        <v>1656</v>
      </c>
      <c r="B1470" s="8">
        <v>951306</v>
      </c>
      <c r="C1470" s="8">
        <v>111782</v>
      </c>
      <c r="D1470" s="8" t="s">
        <v>3403</v>
      </c>
      <c r="E1470" s="9">
        <v>43663</v>
      </c>
      <c r="F1470" s="10">
        <f t="shared" si="22"/>
        <v>1044648.4727722772</v>
      </c>
    </row>
    <row r="1471" spans="1:6">
      <c r="A1471" s="11" t="s">
        <v>1657</v>
      </c>
      <c r="B1471" s="12">
        <v>1184607</v>
      </c>
      <c r="C1471" s="12">
        <v>139702</v>
      </c>
      <c r="D1471" s="12" t="s">
        <v>3403</v>
      </c>
      <c r="E1471" s="13">
        <v>45287</v>
      </c>
      <c r="F1471" s="14">
        <f t="shared" si="22"/>
        <v>1044648.4727722772</v>
      </c>
    </row>
    <row r="1472" spans="1:6">
      <c r="A1472" s="7" t="s">
        <v>1658</v>
      </c>
      <c r="B1472" s="8">
        <v>1011559</v>
      </c>
      <c r="C1472" s="8">
        <v>146457</v>
      </c>
      <c r="D1472" s="8" t="s">
        <v>3403</v>
      </c>
      <c r="E1472" s="9">
        <v>44932</v>
      </c>
      <c r="F1472" s="10">
        <f t="shared" si="22"/>
        <v>1044648.4727722772</v>
      </c>
    </row>
    <row r="1473" spans="1:6">
      <c r="A1473" s="11" t="s">
        <v>1659</v>
      </c>
      <c r="B1473" s="12">
        <v>779403</v>
      </c>
      <c r="C1473" s="12">
        <v>99421</v>
      </c>
      <c r="D1473" s="12" t="s">
        <v>3404</v>
      </c>
      <c r="E1473" s="13">
        <v>43863</v>
      </c>
      <c r="F1473" s="14">
        <f t="shared" si="22"/>
        <v>746435.40070921986</v>
      </c>
    </row>
    <row r="1474" spans="1:6">
      <c r="A1474" s="7" t="s">
        <v>1660</v>
      </c>
      <c r="B1474" s="8">
        <v>441333</v>
      </c>
      <c r="C1474" s="8">
        <v>38913</v>
      </c>
      <c r="D1474" s="8" t="s">
        <v>3402</v>
      </c>
      <c r="E1474" s="9">
        <v>45390</v>
      </c>
      <c r="F1474" s="10">
        <f t="shared" ref="F1474:F1537" si="23">IF(D1474="L1",$L$3,IF(D1474="L2",$L$4,$L$5))</f>
        <v>499723.03723404254</v>
      </c>
    </row>
    <row r="1475" spans="1:6">
      <c r="A1475" s="11" t="s">
        <v>1661</v>
      </c>
      <c r="B1475" s="12">
        <v>1146279</v>
      </c>
      <c r="C1475" s="12">
        <v>65037</v>
      </c>
      <c r="D1475" s="12" t="s">
        <v>3403</v>
      </c>
      <c r="E1475" s="13">
        <v>46099</v>
      </c>
      <c r="F1475" s="14">
        <f t="shared" si="23"/>
        <v>1044648.4727722772</v>
      </c>
    </row>
    <row r="1476" spans="1:6">
      <c r="A1476" s="7" t="s">
        <v>1662</v>
      </c>
      <c r="B1476" s="8">
        <v>971391</v>
      </c>
      <c r="C1476" s="8">
        <v>139128</v>
      </c>
      <c r="D1476" s="8" t="s">
        <v>3403</v>
      </c>
      <c r="E1476" s="9">
        <v>45609</v>
      </c>
      <c r="F1476" s="10">
        <f t="shared" si="23"/>
        <v>1044648.4727722772</v>
      </c>
    </row>
    <row r="1477" spans="1:6">
      <c r="A1477" s="11" t="s">
        <v>1663</v>
      </c>
      <c r="B1477" s="12">
        <v>1125727</v>
      </c>
      <c r="C1477" s="12">
        <v>117385</v>
      </c>
      <c r="D1477" s="12" t="s">
        <v>3403</v>
      </c>
      <c r="E1477" s="13">
        <v>46132</v>
      </c>
      <c r="F1477" s="14">
        <f t="shared" si="23"/>
        <v>1044648.4727722772</v>
      </c>
    </row>
    <row r="1478" spans="1:6">
      <c r="A1478" s="7" t="s">
        <v>1664</v>
      </c>
      <c r="B1478" s="8">
        <v>901631</v>
      </c>
      <c r="C1478" s="8">
        <v>95109</v>
      </c>
      <c r="D1478" s="8" t="s">
        <v>3403</v>
      </c>
      <c r="E1478" s="9">
        <v>46085</v>
      </c>
      <c r="F1478" s="10">
        <f t="shared" si="23"/>
        <v>1044648.4727722772</v>
      </c>
    </row>
    <row r="1479" spans="1:6">
      <c r="A1479" s="11" t="s">
        <v>1665</v>
      </c>
      <c r="B1479" s="12">
        <v>1553612</v>
      </c>
      <c r="C1479" s="12">
        <v>126678</v>
      </c>
      <c r="D1479" s="12" t="s">
        <v>3405</v>
      </c>
      <c r="E1479" s="13">
        <v>44976</v>
      </c>
      <c r="F1479" s="14">
        <f t="shared" si="23"/>
        <v>1044648.4727722772</v>
      </c>
    </row>
    <row r="1480" spans="1:6">
      <c r="A1480" s="7" t="s">
        <v>1666</v>
      </c>
      <c r="B1480" s="8">
        <v>716051</v>
      </c>
      <c r="C1480" s="8">
        <v>58552</v>
      </c>
      <c r="D1480" s="8" t="s">
        <v>3404</v>
      </c>
      <c r="E1480" s="9">
        <v>44849</v>
      </c>
      <c r="F1480" s="10">
        <f t="shared" si="23"/>
        <v>746435.40070921986</v>
      </c>
    </row>
    <row r="1481" spans="1:6">
      <c r="A1481" s="11" t="s">
        <v>1667</v>
      </c>
      <c r="B1481" s="12">
        <v>427184</v>
      </c>
      <c r="C1481" s="12">
        <v>54147</v>
      </c>
      <c r="D1481" s="12" t="s">
        <v>3402</v>
      </c>
      <c r="E1481" s="13">
        <v>45916</v>
      </c>
      <c r="F1481" s="14">
        <f t="shared" si="23"/>
        <v>499723.03723404254</v>
      </c>
    </row>
    <row r="1482" spans="1:6">
      <c r="A1482" s="7" t="s">
        <v>1668</v>
      </c>
      <c r="B1482" s="8">
        <v>462539</v>
      </c>
      <c r="C1482" s="8">
        <v>56429</v>
      </c>
      <c r="D1482" s="8" t="s">
        <v>3402</v>
      </c>
      <c r="E1482" s="9">
        <v>45577</v>
      </c>
      <c r="F1482" s="10">
        <f t="shared" si="23"/>
        <v>499723.03723404254</v>
      </c>
    </row>
    <row r="1483" spans="1:6">
      <c r="A1483" s="11" t="s">
        <v>1669</v>
      </c>
      <c r="B1483" s="12">
        <v>1347848</v>
      </c>
      <c r="C1483" s="12">
        <v>102930</v>
      </c>
      <c r="D1483" s="12" t="s">
        <v>3405</v>
      </c>
      <c r="E1483" s="13">
        <v>46348</v>
      </c>
      <c r="F1483" s="14">
        <f t="shared" si="23"/>
        <v>1044648.4727722772</v>
      </c>
    </row>
    <row r="1484" spans="1:6">
      <c r="A1484" s="7" t="s">
        <v>1670</v>
      </c>
      <c r="B1484" s="8">
        <v>2198499</v>
      </c>
      <c r="C1484" s="8">
        <v>304785</v>
      </c>
      <c r="D1484" s="8" t="s">
        <v>3406</v>
      </c>
      <c r="E1484" s="9">
        <v>44421</v>
      </c>
      <c r="F1484" s="10">
        <f t="shared" si="23"/>
        <v>1044648.4727722772</v>
      </c>
    </row>
    <row r="1485" spans="1:6">
      <c r="A1485" s="11" t="s">
        <v>1671</v>
      </c>
      <c r="B1485" s="12">
        <v>1429462</v>
      </c>
      <c r="C1485" s="12">
        <v>178185</v>
      </c>
      <c r="D1485" s="12" t="s">
        <v>3405</v>
      </c>
      <c r="E1485" s="13">
        <v>44773</v>
      </c>
      <c r="F1485" s="14">
        <f t="shared" si="23"/>
        <v>1044648.4727722772</v>
      </c>
    </row>
    <row r="1486" spans="1:6">
      <c r="A1486" s="7" t="s">
        <v>1672</v>
      </c>
      <c r="B1486" s="8">
        <v>1164373</v>
      </c>
      <c r="C1486" s="8">
        <v>87336</v>
      </c>
      <c r="D1486" s="8" t="s">
        <v>3403</v>
      </c>
      <c r="E1486" s="9">
        <v>44191</v>
      </c>
      <c r="F1486" s="10">
        <f t="shared" si="23"/>
        <v>1044648.4727722772</v>
      </c>
    </row>
    <row r="1487" spans="1:6">
      <c r="A1487" s="11" t="s">
        <v>1673</v>
      </c>
      <c r="B1487" s="12">
        <v>766223</v>
      </c>
      <c r="C1487" s="12">
        <v>63079</v>
      </c>
      <c r="D1487" s="12" t="s">
        <v>3404</v>
      </c>
      <c r="E1487" s="13">
        <v>45531</v>
      </c>
      <c r="F1487" s="14">
        <f t="shared" si="23"/>
        <v>746435.40070921986</v>
      </c>
    </row>
    <row r="1488" spans="1:6">
      <c r="A1488" s="7" t="s">
        <v>1674</v>
      </c>
      <c r="B1488" s="8">
        <v>712526</v>
      </c>
      <c r="C1488" s="8">
        <v>90044</v>
      </c>
      <c r="D1488" s="8" t="s">
        <v>3404</v>
      </c>
      <c r="E1488" s="9">
        <v>45526</v>
      </c>
      <c r="F1488" s="10">
        <f t="shared" si="23"/>
        <v>746435.40070921986</v>
      </c>
    </row>
    <row r="1489" spans="1:6">
      <c r="A1489" s="11" t="s">
        <v>1675</v>
      </c>
      <c r="B1489" s="12">
        <v>970023</v>
      </c>
      <c r="C1489" s="12">
        <v>96111</v>
      </c>
      <c r="D1489" s="12" t="s">
        <v>3403</v>
      </c>
      <c r="E1489" s="13">
        <v>44637</v>
      </c>
      <c r="F1489" s="14">
        <f t="shared" si="23"/>
        <v>1044648.4727722772</v>
      </c>
    </row>
    <row r="1490" spans="1:6">
      <c r="A1490" s="7" t="s">
        <v>1676</v>
      </c>
      <c r="B1490" s="8">
        <v>749761</v>
      </c>
      <c r="C1490" s="8">
        <v>99022</v>
      </c>
      <c r="D1490" s="8" t="s">
        <v>3404</v>
      </c>
      <c r="E1490" s="9">
        <v>44505</v>
      </c>
      <c r="F1490" s="10">
        <f t="shared" si="23"/>
        <v>746435.40070921986</v>
      </c>
    </row>
    <row r="1491" spans="1:6">
      <c r="A1491" s="11" t="s">
        <v>1677</v>
      </c>
      <c r="B1491" s="12">
        <v>692166</v>
      </c>
      <c r="C1491" s="12">
        <v>93596</v>
      </c>
      <c r="D1491" s="12" t="s">
        <v>3404</v>
      </c>
      <c r="E1491" s="13">
        <v>44287</v>
      </c>
      <c r="F1491" s="14">
        <f t="shared" si="23"/>
        <v>746435.40070921986</v>
      </c>
    </row>
    <row r="1492" spans="1:6">
      <c r="A1492" s="7" t="s">
        <v>1678</v>
      </c>
      <c r="B1492" s="8">
        <v>868913</v>
      </c>
      <c r="C1492" s="8">
        <v>71740</v>
      </c>
      <c r="D1492" s="8" t="s">
        <v>3404</v>
      </c>
      <c r="E1492" s="9">
        <v>44347</v>
      </c>
      <c r="F1492" s="10">
        <f t="shared" si="23"/>
        <v>746435.40070921986</v>
      </c>
    </row>
    <row r="1493" spans="1:6">
      <c r="A1493" s="11" t="s">
        <v>1679</v>
      </c>
      <c r="B1493" s="12">
        <v>1025826</v>
      </c>
      <c r="C1493" s="12">
        <v>132440</v>
      </c>
      <c r="D1493" s="12" t="s">
        <v>3403</v>
      </c>
      <c r="E1493" s="13">
        <v>45065</v>
      </c>
      <c r="F1493" s="14">
        <f t="shared" si="23"/>
        <v>1044648.4727722772</v>
      </c>
    </row>
    <row r="1494" spans="1:6">
      <c r="A1494" s="7" t="s">
        <v>1680</v>
      </c>
      <c r="B1494" s="8">
        <v>588802</v>
      </c>
      <c r="C1494" s="8">
        <v>48905</v>
      </c>
      <c r="D1494" s="8" t="s">
        <v>3402</v>
      </c>
      <c r="E1494" s="9">
        <v>45369</v>
      </c>
      <c r="F1494" s="10">
        <f t="shared" si="23"/>
        <v>499723.03723404254</v>
      </c>
    </row>
    <row r="1495" spans="1:6">
      <c r="A1495" s="11" t="s">
        <v>1681</v>
      </c>
      <c r="B1495" s="12">
        <v>764626</v>
      </c>
      <c r="C1495" s="12">
        <v>110339</v>
      </c>
      <c r="D1495" s="12" t="s">
        <v>3404</v>
      </c>
      <c r="E1495" s="13">
        <v>44848</v>
      </c>
      <c r="F1495" s="14">
        <f t="shared" si="23"/>
        <v>746435.40070921986</v>
      </c>
    </row>
    <row r="1496" spans="1:6">
      <c r="A1496" s="7" t="s">
        <v>1682</v>
      </c>
      <c r="B1496" s="8">
        <v>538330</v>
      </c>
      <c r="C1496" s="8">
        <v>56651</v>
      </c>
      <c r="D1496" s="8" t="s">
        <v>3402</v>
      </c>
      <c r="E1496" s="9">
        <v>44985</v>
      </c>
      <c r="F1496" s="10">
        <f t="shared" si="23"/>
        <v>499723.03723404254</v>
      </c>
    </row>
    <row r="1497" spans="1:6">
      <c r="A1497" s="11" t="s">
        <v>1683</v>
      </c>
      <c r="B1497" s="12">
        <v>2049976</v>
      </c>
      <c r="C1497" s="12">
        <v>278256</v>
      </c>
      <c r="D1497" s="12" t="s">
        <v>3406</v>
      </c>
      <c r="E1497" s="13">
        <v>44311</v>
      </c>
      <c r="F1497" s="14">
        <f t="shared" si="23"/>
        <v>1044648.4727722772</v>
      </c>
    </row>
    <row r="1498" spans="1:6">
      <c r="A1498" s="7" t="s">
        <v>1684</v>
      </c>
      <c r="B1498" s="8">
        <v>792168</v>
      </c>
      <c r="C1498" s="8">
        <v>118008</v>
      </c>
      <c r="D1498" s="8" t="s">
        <v>3404</v>
      </c>
      <c r="E1498" s="9">
        <v>44682</v>
      </c>
      <c r="F1498" s="10">
        <f t="shared" si="23"/>
        <v>746435.40070921986</v>
      </c>
    </row>
    <row r="1499" spans="1:6">
      <c r="A1499" s="11" t="s">
        <v>1685</v>
      </c>
      <c r="B1499" s="12">
        <v>890262</v>
      </c>
      <c r="C1499" s="12">
        <v>98985</v>
      </c>
      <c r="D1499" s="12" t="s">
        <v>3404</v>
      </c>
      <c r="E1499" s="13">
        <v>44656</v>
      </c>
      <c r="F1499" s="14">
        <f t="shared" si="23"/>
        <v>746435.40070921986</v>
      </c>
    </row>
    <row r="1500" spans="1:6">
      <c r="A1500" s="7" t="s">
        <v>1686</v>
      </c>
      <c r="B1500" s="8">
        <v>742913</v>
      </c>
      <c r="C1500" s="8">
        <v>90691</v>
      </c>
      <c r="D1500" s="8" t="s">
        <v>3404</v>
      </c>
      <c r="E1500" s="9">
        <v>44363</v>
      </c>
      <c r="F1500" s="10">
        <f t="shared" si="23"/>
        <v>746435.40070921986</v>
      </c>
    </row>
    <row r="1501" spans="1:6">
      <c r="A1501" s="11" t="s">
        <v>1687</v>
      </c>
      <c r="B1501" s="12">
        <v>914387</v>
      </c>
      <c r="C1501" s="12">
        <v>93260</v>
      </c>
      <c r="D1501" s="12" t="s">
        <v>3403</v>
      </c>
      <c r="E1501" s="13">
        <v>44046</v>
      </c>
      <c r="F1501" s="14">
        <f t="shared" si="23"/>
        <v>1044648.4727722772</v>
      </c>
    </row>
    <row r="1502" spans="1:6">
      <c r="A1502" s="7" t="s">
        <v>1688</v>
      </c>
      <c r="B1502" s="8">
        <v>1568557</v>
      </c>
      <c r="C1502" s="8">
        <v>159708</v>
      </c>
      <c r="D1502" s="8" t="s">
        <v>3405</v>
      </c>
      <c r="E1502" s="9">
        <v>44632</v>
      </c>
      <c r="F1502" s="10">
        <f t="shared" si="23"/>
        <v>1044648.4727722772</v>
      </c>
    </row>
    <row r="1503" spans="1:6">
      <c r="A1503" s="11" t="s">
        <v>1689</v>
      </c>
      <c r="B1503" s="12">
        <v>1097735</v>
      </c>
      <c r="C1503" s="12">
        <v>57436</v>
      </c>
      <c r="D1503" s="12" t="s">
        <v>3403</v>
      </c>
      <c r="E1503" s="13">
        <v>44944</v>
      </c>
      <c r="F1503" s="14">
        <f t="shared" si="23"/>
        <v>1044648.4727722772</v>
      </c>
    </row>
    <row r="1504" spans="1:6">
      <c r="A1504" s="7" t="s">
        <v>1690</v>
      </c>
      <c r="B1504" s="8">
        <v>659921</v>
      </c>
      <c r="C1504" s="8">
        <v>62319</v>
      </c>
      <c r="D1504" s="8" t="s">
        <v>3404</v>
      </c>
      <c r="E1504" s="9">
        <v>44885</v>
      </c>
      <c r="F1504" s="10">
        <f t="shared" si="23"/>
        <v>746435.40070921986</v>
      </c>
    </row>
    <row r="1505" spans="1:6">
      <c r="A1505" s="11" t="s">
        <v>1691</v>
      </c>
      <c r="B1505" s="12">
        <v>836057</v>
      </c>
      <c r="C1505" s="12">
        <v>71139</v>
      </c>
      <c r="D1505" s="12" t="s">
        <v>3404</v>
      </c>
      <c r="E1505" s="13">
        <v>44368</v>
      </c>
      <c r="F1505" s="14">
        <f t="shared" si="23"/>
        <v>746435.40070921986</v>
      </c>
    </row>
    <row r="1506" spans="1:6">
      <c r="A1506" s="7" t="s">
        <v>1692</v>
      </c>
      <c r="B1506" s="8">
        <v>452503</v>
      </c>
      <c r="C1506" s="8">
        <v>38658</v>
      </c>
      <c r="D1506" s="8" t="s">
        <v>3402</v>
      </c>
      <c r="E1506" s="9">
        <v>43987</v>
      </c>
      <c r="F1506" s="10">
        <f t="shared" si="23"/>
        <v>499723.03723404254</v>
      </c>
    </row>
    <row r="1507" spans="1:6">
      <c r="A1507" s="11" t="s">
        <v>1693</v>
      </c>
      <c r="B1507" s="12">
        <v>982470</v>
      </c>
      <c r="C1507" s="12">
        <v>136738</v>
      </c>
      <c r="D1507" s="12" t="s">
        <v>3403</v>
      </c>
      <c r="E1507" s="13">
        <v>44735</v>
      </c>
      <c r="F1507" s="14">
        <f t="shared" si="23"/>
        <v>1044648.4727722772</v>
      </c>
    </row>
    <row r="1508" spans="1:6">
      <c r="A1508" s="7" t="s">
        <v>1694</v>
      </c>
      <c r="B1508" s="8">
        <v>1111679</v>
      </c>
      <c r="C1508" s="8">
        <v>145245</v>
      </c>
      <c r="D1508" s="8" t="s">
        <v>3403</v>
      </c>
      <c r="E1508" s="9">
        <v>44893</v>
      </c>
      <c r="F1508" s="10">
        <f t="shared" si="23"/>
        <v>1044648.4727722772</v>
      </c>
    </row>
    <row r="1509" spans="1:6">
      <c r="A1509" s="11" t="s">
        <v>1695</v>
      </c>
      <c r="B1509" s="12">
        <v>544769</v>
      </c>
      <c r="C1509" s="12">
        <v>68157</v>
      </c>
      <c r="D1509" s="12" t="s">
        <v>3402</v>
      </c>
      <c r="E1509" s="13">
        <v>43911</v>
      </c>
      <c r="F1509" s="14">
        <f t="shared" si="23"/>
        <v>499723.03723404254</v>
      </c>
    </row>
    <row r="1510" spans="1:6">
      <c r="A1510" s="7" t="s">
        <v>1696</v>
      </c>
      <c r="B1510" s="8">
        <v>638127</v>
      </c>
      <c r="C1510" s="8">
        <v>95330</v>
      </c>
      <c r="D1510" s="8" t="s">
        <v>3404</v>
      </c>
      <c r="E1510" s="9">
        <v>44126</v>
      </c>
      <c r="F1510" s="10">
        <f t="shared" si="23"/>
        <v>746435.40070921986</v>
      </c>
    </row>
    <row r="1511" spans="1:6">
      <c r="A1511" s="11" t="s">
        <v>1697</v>
      </c>
      <c r="B1511" s="12">
        <v>503452</v>
      </c>
      <c r="C1511" s="12">
        <v>60027</v>
      </c>
      <c r="D1511" s="12" t="s">
        <v>3402</v>
      </c>
      <c r="E1511" s="13">
        <v>45998</v>
      </c>
      <c r="F1511" s="14">
        <f t="shared" si="23"/>
        <v>499723.03723404254</v>
      </c>
    </row>
    <row r="1512" spans="1:6">
      <c r="A1512" s="7" t="s">
        <v>1698</v>
      </c>
      <c r="B1512" s="8">
        <v>1134037</v>
      </c>
      <c r="C1512" s="8">
        <v>165168</v>
      </c>
      <c r="D1512" s="8" t="s">
        <v>3403</v>
      </c>
      <c r="E1512" s="9">
        <v>43659</v>
      </c>
      <c r="F1512" s="10">
        <f t="shared" si="23"/>
        <v>1044648.4727722772</v>
      </c>
    </row>
    <row r="1513" spans="1:6">
      <c r="A1513" s="11" t="s">
        <v>1699</v>
      </c>
      <c r="B1513" s="12">
        <v>1698193</v>
      </c>
      <c r="C1513" s="12">
        <v>249357</v>
      </c>
      <c r="D1513" s="12" t="s">
        <v>3406</v>
      </c>
      <c r="E1513" s="13">
        <v>44774</v>
      </c>
      <c r="F1513" s="14">
        <f t="shared" si="23"/>
        <v>1044648.4727722772</v>
      </c>
    </row>
    <row r="1514" spans="1:6">
      <c r="A1514" s="7" t="s">
        <v>1700</v>
      </c>
      <c r="B1514" s="8">
        <v>790542</v>
      </c>
      <c r="C1514" s="8">
        <v>90806</v>
      </c>
      <c r="D1514" s="8" t="s">
        <v>3404</v>
      </c>
      <c r="E1514" s="9">
        <v>45005</v>
      </c>
      <c r="F1514" s="10">
        <f t="shared" si="23"/>
        <v>746435.40070921986</v>
      </c>
    </row>
    <row r="1515" spans="1:6">
      <c r="A1515" s="11" t="s">
        <v>1701</v>
      </c>
      <c r="B1515" s="12">
        <v>1337101</v>
      </c>
      <c r="C1515" s="12">
        <v>161447</v>
      </c>
      <c r="D1515" s="12" t="s">
        <v>3405</v>
      </c>
      <c r="E1515" s="13">
        <v>44798</v>
      </c>
      <c r="F1515" s="14">
        <f t="shared" si="23"/>
        <v>1044648.4727722772</v>
      </c>
    </row>
    <row r="1516" spans="1:6">
      <c r="A1516" s="7" t="s">
        <v>1702</v>
      </c>
      <c r="B1516" s="8">
        <v>894454</v>
      </c>
      <c r="C1516" s="8">
        <v>54139</v>
      </c>
      <c r="D1516" s="8" t="s">
        <v>3404</v>
      </c>
      <c r="E1516" s="9">
        <v>45646</v>
      </c>
      <c r="F1516" s="10">
        <f t="shared" si="23"/>
        <v>746435.40070921986</v>
      </c>
    </row>
    <row r="1517" spans="1:6">
      <c r="A1517" s="11" t="s">
        <v>1703</v>
      </c>
      <c r="B1517" s="12">
        <v>490557</v>
      </c>
      <c r="C1517" s="12">
        <v>52472</v>
      </c>
      <c r="D1517" s="12" t="s">
        <v>3402</v>
      </c>
      <c r="E1517" s="13">
        <v>45688</v>
      </c>
      <c r="F1517" s="14">
        <f t="shared" si="23"/>
        <v>499723.03723404254</v>
      </c>
    </row>
    <row r="1518" spans="1:6">
      <c r="A1518" s="7" t="s">
        <v>1704</v>
      </c>
      <c r="B1518" s="8">
        <v>626088</v>
      </c>
      <c r="C1518" s="8">
        <v>79386</v>
      </c>
      <c r="D1518" s="8" t="s">
        <v>3404</v>
      </c>
      <c r="E1518" s="9">
        <v>44589</v>
      </c>
      <c r="F1518" s="10">
        <f t="shared" si="23"/>
        <v>746435.40070921986</v>
      </c>
    </row>
    <row r="1519" spans="1:6">
      <c r="A1519" s="11" t="s">
        <v>1705</v>
      </c>
      <c r="B1519" s="12">
        <v>1064782</v>
      </c>
      <c r="C1519" s="12">
        <v>134226</v>
      </c>
      <c r="D1519" s="12" t="s">
        <v>3403</v>
      </c>
      <c r="E1519" s="13">
        <v>45395</v>
      </c>
      <c r="F1519" s="14">
        <f t="shared" si="23"/>
        <v>1044648.4727722772</v>
      </c>
    </row>
    <row r="1520" spans="1:6">
      <c r="A1520" s="7" t="s">
        <v>1706</v>
      </c>
      <c r="B1520" s="8">
        <v>511446</v>
      </c>
      <c r="C1520" s="8">
        <v>42316</v>
      </c>
      <c r="D1520" s="8" t="s">
        <v>3402</v>
      </c>
      <c r="E1520" s="9">
        <v>44374</v>
      </c>
      <c r="F1520" s="10">
        <f t="shared" si="23"/>
        <v>499723.03723404254</v>
      </c>
    </row>
    <row r="1521" spans="1:6">
      <c r="A1521" s="11" t="s">
        <v>1707</v>
      </c>
      <c r="B1521" s="12">
        <v>1021636</v>
      </c>
      <c r="C1521" s="12">
        <v>126430</v>
      </c>
      <c r="D1521" s="12" t="s">
        <v>3403</v>
      </c>
      <c r="E1521" s="13">
        <v>44584</v>
      </c>
      <c r="F1521" s="14">
        <f t="shared" si="23"/>
        <v>1044648.4727722772</v>
      </c>
    </row>
    <row r="1522" spans="1:6">
      <c r="A1522" s="7" t="s">
        <v>1708</v>
      </c>
      <c r="B1522" s="8">
        <v>1543443</v>
      </c>
      <c r="C1522" s="8">
        <v>159290</v>
      </c>
      <c r="D1522" s="8" t="s">
        <v>3405</v>
      </c>
      <c r="E1522" s="9">
        <v>45125</v>
      </c>
      <c r="F1522" s="10">
        <f t="shared" si="23"/>
        <v>1044648.4727722772</v>
      </c>
    </row>
    <row r="1523" spans="1:6">
      <c r="A1523" s="11" t="s">
        <v>1709</v>
      </c>
      <c r="B1523" s="12">
        <v>909670</v>
      </c>
      <c r="C1523" s="12">
        <v>94172</v>
      </c>
      <c r="D1523" s="12" t="s">
        <v>3403</v>
      </c>
      <c r="E1523" s="13">
        <v>43654</v>
      </c>
      <c r="F1523" s="14">
        <f t="shared" si="23"/>
        <v>1044648.4727722772</v>
      </c>
    </row>
    <row r="1524" spans="1:6">
      <c r="A1524" s="7" t="s">
        <v>1710</v>
      </c>
      <c r="B1524" s="8">
        <v>1031257</v>
      </c>
      <c r="C1524" s="8">
        <v>76572</v>
      </c>
      <c r="D1524" s="8" t="s">
        <v>3403</v>
      </c>
      <c r="E1524" s="9">
        <v>44833</v>
      </c>
      <c r="F1524" s="10">
        <f t="shared" si="23"/>
        <v>1044648.4727722772</v>
      </c>
    </row>
    <row r="1525" spans="1:6">
      <c r="A1525" s="11" t="s">
        <v>1711</v>
      </c>
      <c r="B1525" s="12">
        <v>908724</v>
      </c>
      <c r="C1525" s="12">
        <v>108529</v>
      </c>
      <c r="D1525" s="12" t="s">
        <v>3403</v>
      </c>
      <c r="E1525" s="13">
        <v>45552</v>
      </c>
      <c r="F1525" s="14">
        <f t="shared" si="23"/>
        <v>1044648.4727722772</v>
      </c>
    </row>
    <row r="1526" spans="1:6">
      <c r="A1526" s="7" t="s">
        <v>1712</v>
      </c>
      <c r="B1526" s="8">
        <v>652245</v>
      </c>
      <c r="C1526" s="8">
        <v>45817</v>
      </c>
      <c r="D1526" s="8" t="s">
        <v>3404</v>
      </c>
      <c r="E1526" s="9">
        <v>44364</v>
      </c>
      <c r="F1526" s="10">
        <f t="shared" si="23"/>
        <v>746435.40070921986</v>
      </c>
    </row>
    <row r="1527" spans="1:6">
      <c r="A1527" s="11" t="s">
        <v>1713</v>
      </c>
      <c r="B1527" s="12">
        <v>484353</v>
      </c>
      <c r="C1527" s="12">
        <v>49601</v>
      </c>
      <c r="D1527" s="12" t="s">
        <v>3402</v>
      </c>
      <c r="E1527" s="13">
        <v>44253</v>
      </c>
      <c r="F1527" s="14">
        <f t="shared" si="23"/>
        <v>499723.03723404254</v>
      </c>
    </row>
    <row r="1528" spans="1:6">
      <c r="A1528" s="7" t="s">
        <v>1714</v>
      </c>
      <c r="B1528" s="8">
        <v>467020</v>
      </c>
      <c r="C1528" s="8">
        <v>35182</v>
      </c>
      <c r="D1528" s="8" t="s">
        <v>3402</v>
      </c>
      <c r="E1528" s="9">
        <v>45823</v>
      </c>
      <c r="F1528" s="10">
        <f t="shared" si="23"/>
        <v>499723.03723404254</v>
      </c>
    </row>
    <row r="1529" spans="1:6">
      <c r="A1529" s="11" t="s">
        <v>1715</v>
      </c>
      <c r="B1529" s="12">
        <v>1615895</v>
      </c>
      <c r="C1529" s="12">
        <v>106096</v>
      </c>
      <c r="D1529" s="12" t="s">
        <v>3406</v>
      </c>
      <c r="E1529" s="13">
        <v>45633</v>
      </c>
      <c r="F1529" s="14">
        <f t="shared" si="23"/>
        <v>1044648.4727722772</v>
      </c>
    </row>
    <row r="1530" spans="1:6">
      <c r="A1530" s="7" t="s">
        <v>1716</v>
      </c>
      <c r="B1530" s="8">
        <v>1032715</v>
      </c>
      <c r="C1530" s="8">
        <v>124347</v>
      </c>
      <c r="D1530" s="8" t="s">
        <v>3403</v>
      </c>
      <c r="E1530" s="9">
        <v>43183</v>
      </c>
      <c r="F1530" s="10">
        <f t="shared" si="23"/>
        <v>1044648.4727722772</v>
      </c>
    </row>
    <row r="1531" spans="1:6">
      <c r="A1531" s="11" t="s">
        <v>1717</v>
      </c>
      <c r="B1531" s="12">
        <v>926868</v>
      </c>
      <c r="C1531" s="12">
        <v>63558</v>
      </c>
      <c r="D1531" s="12" t="s">
        <v>3403</v>
      </c>
      <c r="E1531" s="13">
        <v>45095</v>
      </c>
      <c r="F1531" s="14">
        <f t="shared" si="23"/>
        <v>1044648.4727722772</v>
      </c>
    </row>
    <row r="1532" spans="1:6">
      <c r="A1532" s="7" t="s">
        <v>1718</v>
      </c>
      <c r="B1532" s="8">
        <v>514080</v>
      </c>
      <c r="C1532" s="8">
        <v>68749</v>
      </c>
      <c r="D1532" s="8" t="s">
        <v>3402</v>
      </c>
      <c r="E1532" s="9">
        <v>45720</v>
      </c>
      <c r="F1532" s="10">
        <f t="shared" si="23"/>
        <v>499723.03723404254</v>
      </c>
    </row>
    <row r="1533" spans="1:6">
      <c r="A1533" s="11" t="s">
        <v>1719</v>
      </c>
      <c r="B1533" s="12">
        <v>1936433</v>
      </c>
      <c r="C1533" s="12">
        <v>176539</v>
      </c>
      <c r="D1533" s="12" t="s">
        <v>3406</v>
      </c>
      <c r="E1533" s="13">
        <v>45395</v>
      </c>
      <c r="F1533" s="14">
        <f t="shared" si="23"/>
        <v>1044648.4727722772</v>
      </c>
    </row>
    <row r="1534" spans="1:6">
      <c r="A1534" s="7" t="s">
        <v>1720</v>
      </c>
      <c r="B1534" s="8">
        <v>1184913</v>
      </c>
      <c r="C1534" s="8">
        <v>88658</v>
      </c>
      <c r="D1534" s="8" t="s">
        <v>3403</v>
      </c>
      <c r="E1534" s="9">
        <v>44770</v>
      </c>
      <c r="F1534" s="10">
        <f t="shared" si="23"/>
        <v>1044648.4727722772</v>
      </c>
    </row>
    <row r="1535" spans="1:6">
      <c r="A1535" s="11" t="s">
        <v>1721</v>
      </c>
      <c r="B1535" s="12">
        <v>439857</v>
      </c>
      <c r="C1535" s="12">
        <v>30964</v>
      </c>
      <c r="D1535" s="12" t="s">
        <v>3402</v>
      </c>
      <c r="E1535" s="13">
        <v>43357</v>
      </c>
      <c r="F1535" s="14">
        <f t="shared" si="23"/>
        <v>499723.03723404254</v>
      </c>
    </row>
    <row r="1536" spans="1:6">
      <c r="A1536" s="7" t="s">
        <v>1722</v>
      </c>
      <c r="B1536" s="8">
        <v>759903</v>
      </c>
      <c r="C1536" s="8">
        <v>106070</v>
      </c>
      <c r="D1536" s="8" t="s">
        <v>3404</v>
      </c>
      <c r="E1536" s="9">
        <v>44126</v>
      </c>
      <c r="F1536" s="10">
        <f t="shared" si="23"/>
        <v>746435.40070921986</v>
      </c>
    </row>
    <row r="1537" spans="1:6">
      <c r="A1537" s="11" t="s">
        <v>1723</v>
      </c>
      <c r="B1537" s="12">
        <v>1115528</v>
      </c>
      <c r="C1537" s="12">
        <v>149996</v>
      </c>
      <c r="D1537" s="12" t="s">
        <v>3403</v>
      </c>
      <c r="E1537" s="13">
        <v>45723</v>
      </c>
      <c r="F1537" s="14">
        <f t="shared" si="23"/>
        <v>1044648.4727722772</v>
      </c>
    </row>
    <row r="1538" spans="1:6">
      <c r="A1538" s="7" t="s">
        <v>1724</v>
      </c>
      <c r="B1538" s="8">
        <v>663418</v>
      </c>
      <c r="C1538" s="8">
        <v>99136</v>
      </c>
      <c r="D1538" s="8" t="s">
        <v>3404</v>
      </c>
      <c r="E1538" s="9">
        <v>43866</v>
      </c>
      <c r="F1538" s="10">
        <f t="shared" ref="F1538:F1601" si="24">IF(D1538="L1",$L$3,IF(D1538="L2",$L$4,$L$5))</f>
        <v>746435.40070921986</v>
      </c>
    </row>
    <row r="1539" spans="1:6">
      <c r="A1539" s="11" t="s">
        <v>1725</v>
      </c>
      <c r="B1539" s="12">
        <v>949297</v>
      </c>
      <c r="C1539" s="12">
        <v>71294</v>
      </c>
      <c r="D1539" s="12" t="s">
        <v>3403</v>
      </c>
      <c r="E1539" s="13">
        <v>45230</v>
      </c>
      <c r="F1539" s="14">
        <f t="shared" si="24"/>
        <v>1044648.4727722772</v>
      </c>
    </row>
    <row r="1540" spans="1:6">
      <c r="A1540" s="7" t="s">
        <v>1726</v>
      </c>
      <c r="B1540" s="8">
        <v>1103570</v>
      </c>
      <c r="C1540" s="8">
        <v>120183</v>
      </c>
      <c r="D1540" s="8" t="s">
        <v>3403</v>
      </c>
      <c r="E1540" s="9">
        <v>43783</v>
      </c>
      <c r="F1540" s="10">
        <f t="shared" si="24"/>
        <v>1044648.4727722772</v>
      </c>
    </row>
    <row r="1541" spans="1:6">
      <c r="A1541" s="11" t="s">
        <v>1727</v>
      </c>
      <c r="B1541" s="12">
        <v>1149999</v>
      </c>
      <c r="C1541" s="12">
        <v>106449</v>
      </c>
      <c r="D1541" s="12" t="s">
        <v>3403</v>
      </c>
      <c r="E1541" s="13">
        <v>44316</v>
      </c>
      <c r="F1541" s="14">
        <f t="shared" si="24"/>
        <v>1044648.4727722772</v>
      </c>
    </row>
    <row r="1542" spans="1:6">
      <c r="A1542" s="7" t="s">
        <v>1728</v>
      </c>
      <c r="B1542" s="8">
        <v>890363</v>
      </c>
      <c r="C1542" s="8">
        <v>111011</v>
      </c>
      <c r="D1542" s="8" t="s">
        <v>3404</v>
      </c>
      <c r="E1542" s="9">
        <v>44737</v>
      </c>
      <c r="F1542" s="10">
        <f t="shared" si="24"/>
        <v>746435.40070921986</v>
      </c>
    </row>
    <row r="1543" spans="1:6">
      <c r="A1543" s="11" t="s">
        <v>1729</v>
      </c>
      <c r="B1543" s="12">
        <v>443079</v>
      </c>
      <c r="C1543" s="12">
        <v>62198</v>
      </c>
      <c r="D1543" s="12" t="s">
        <v>3402</v>
      </c>
      <c r="E1543" s="13">
        <v>45033</v>
      </c>
      <c r="F1543" s="14">
        <f t="shared" si="24"/>
        <v>499723.03723404254</v>
      </c>
    </row>
    <row r="1544" spans="1:6">
      <c r="A1544" s="7" t="s">
        <v>1730</v>
      </c>
      <c r="B1544" s="8">
        <v>693807</v>
      </c>
      <c r="C1544" s="8">
        <v>88663</v>
      </c>
      <c r="D1544" s="8" t="s">
        <v>3404</v>
      </c>
      <c r="E1544" s="9">
        <v>43351</v>
      </c>
      <c r="F1544" s="10">
        <f t="shared" si="24"/>
        <v>746435.40070921986</v>
      </c>
    </row>
    <row r="1545" spans="1:6">
      <c r="A1545" s="11" t="s">
        <v>1731</v>
      </c>
      <c r="B1545" s="12">
        <v>989604</v>
      </c>
      <c r="C1545" s="12">
        <v>113912</v>
      </c>
      <c r="D1545" s="12" t="s">
        <v>3403</v>
      </c>
      <c r="E1545" s="13">
        <v>43532</v>
      </c>
      <c r="F1545" s="14">
        <f t="shared" si="24"/>
        <v>1044648.4727722772</v>
      </c>
    </row>
    <row r="1546" spans="1:6">
      <c r="A1546" s="7" t="s">
        <v>1732</v>
      </c>
      <c r="B1546" s="8">
        <v>973521</v>
      </c>
      <c r="C1546" s="8">
        <v>130586</v>
      </c>
      <c r="D1546" s="8" t="s">
        <v>3403</v>
      </c>
      <c r="E1546" s="9">
        <v>44407</v>
      </c>
      <c r="F1546" s="10">
        <f t="shared" si="24"/>
        <v>1044648.4727722772</v>
      </c>
    </row>
    <row r="1547" spans="1:6">
      <c r="A1547" s="11" t="s">
        <v>1733</v>
      </c>
      <c r="B1547" s="12">
        <v>548131</v>
      </c>
      <c r="C1547" s="12">
        <v>60101</v>
      </c>
      <c r="D1547" s="12" t="s">
        <v>3402</v>
      </c>
      <c r="E1547" s="13">
        <v>44524</v>
      </c>
      <c r="F1547" s="14">
        <f t="shared" si="24"/>
        <v>499723.03723404254</v>
      </c>
    </row>
    <row r="1548" spans="1:6">
      <c r="A1548" s="7" t="s">
        <v>1734</v>
      </c>
      <c r="B1548" s="8">
        <v>879999</v>
      </c>
      <c r="C1548" s="8">
        <v>61556</v>
      </c>
      <c r="D1548" s="8" t="s">
        <v>3404</v>
      </c>
      <c r="E1548" s="9">
        <v>45371</v>
      </c>
      <c r="F1548" s="10">
        <f t="shared" si="24"/>
        <v>746435.40070921986</v>
      </c>
    </row>
    <row r="1549" spans="1:6">
      <c r="A1549" s="11" t="s">
        <v>1735</v>
      </c>
      <c r="B1549" s="12">
        <v>482589</v>
      </c>
      <c r="C1549" s="12">
        <v>31290</v>
      </c>
      <c r="D1549" s="12" t="s">
        <v>3402</v>
      </c>
      <c r="E1549" s="13">
        <v>45248</v>
      </c>
      <c r="F1549" s="14">
        <f t="shared" si="24"/>
        <v>499723.03723404254</v>
      </c>
    </row>
    <row r="1550" spans="1:6">
      <c r="A1550" s="7" t="s">
        <v>1736</v>
      </c>
      <c r="B1550" s="8">
        <v>813818</v>
      </c>
      <c r="C1550" s="8">
        <v>98704</v>
      </c>
      <c r="D1550" s="8" t="s">
        <v>3404</v>
      </c>
      <c r="E1550" s="9">
        <v>45374</v>
      </c>
      <c r="F1550" s="10">
        <f t="shared" si="24"/>
        <v>746435.40070921986</v>
      </c>
    </row>
    <row r="1551" spans="1:6">
      <c r="A1551" s="11" t="s">
        <v>1737</v>
      </c>
      <c r="B1551" s="12">
        <v>481084</v>
      </c>
      <c r="C1551" s="12">
        <v>66856</v>
      </c>
      <c r="D1551" s="12" t="s">
        <v>3402</v>
      </c>
      <c r="E1551" s="13">
        <v>45624</v>
      </c>
      <c r="F1551" s="14">
        <f t="shared" si="24"/>
        <v>499723.03723404254</v>
      </c>
    </row>
    <row r="1552" spans="1:6">
      <c r="A1552" s="7" t="s">
        <v>1738</v>
      </c>
      <c r="B1552" s="8">
        <v>735520</v>
      </c>
      <c r="C1552" s="8">
        <v>98150</v>
      </c>
      <c r="D1552" s="8" t="s">
        <v>3404</v>
      </c>
      <c r="E1552" s="9">
        <v>45095</v>
      </c>
      <c r="F1552" s="10">
        <f t="shared" si="24"/>
        <v>746435.40070921986</v>
      </c>
    </row>
    <row r="1553" spans="1:6">
      <c r="A1553" s="11" t="s">
        <v>1739</v>
      </c>
      <c r="B1553" s="12">
        <v>1107573</v>
      </c>
      <c r="C1553" s="12">
        <v>138091</v>
      </c>
      <c r="D1553" s="12" t="s">
        <v>3403</v>
      </c>
      <c r="E1553" s="13">
        <v>45792</v>
      </c>
      <c r="F1553" s="14">
        <f t="shared" si="24"/>
        <v>1044648.4727722772</v>
      </c>
    </row>
    <row r="1554" spans="1:6">
      <c r="A1554" s="7" t="s">
        <v>1740</v>
      </c>
      <c r="B1554" s="8">
        <v>1722415</v>
      </c>
      <c r="C1554" s="8">
        <v>204035</v>
      </c>
      <c r="D1554" s="8" t="s">
        <v>3406</v>
      </c>
      <c r="E1554" s="9">
        <v>45398</v>
      </c>
      <c r="F1554" s="10">
        <f t="shared" si="24"/>
        <v>1044648.4727722772</v>
      </c>
    </row>
    <row r="1555" spans="1:6">
      <c r="A1555" s="11" t="s">
        <v>1741</v>
      </c>
      <c r="B1555" s="12">
        <v>969997</v>
      </c>
      <c r="C1555" s="12">
        <v>79643</v>
      </c>
      <c r="D1555" s="12" t="s">
        <v>3403</v>
      </c>
      <c r="E1555" s="13">
        <v>44733</v>
      </c>
      <c r="F1555" s="14">
        <f t="shared" si="24"/>
        <v>1044648.4727722772</v>
      </c>
    </row>
    <row r="1556" spans="1:6">
      <c r="A1556" s="7" t="s">
        <v>1742</v>
      </c>
      <c r="B1556" s="8">
        <v>766970</v>
      </c>
      <c r="C1556" s="8">
        <v>64697</v>
      </c>
      <c r="D1556" s="8" t="s">
        <v>3404</v>
      </c>
      <c r="E1556" s="9">
        <v>43593</v>
      </c>
      <c r="F1556" s="10">
        <f t="shared" si="24"/>
        <v>746435.40070921986</v>
      </c>
    </row>
    <row r="1557" spans="1:6">
      <c r="A1557" s="11" t="s">
        <v>1743</v>
      </c>
      <c r="B1557" s="12">
        <v>1027264</v>
      </c>
      <c r="C1557" s="12">
        <v>128394</v>
      </c>
      <c r="D1557" s="12" t="s">
        <v>3403</v>
      </c>
      <c r="E1557" s="13">
        <v>44014</v>
      </c>
      <c r="F1557" s="14">
        <f t="shared" si="24"/>
        <v>1044648.4727722772</v>
      </c>
    </row>
    <row r="1558" spans="1:6">
      <c r="A1558" s="7" t="s">
        <v>1744</v>
      </c>
      <c r="B1558" s="8">
        <v>1960483</v>
      </c>
      <c r="C1558" s="8">
        <v>276514</v>
      </c>
      <c r="D1558" s="8" t="s">
        <v>3406</v>
      </c>
      <c r="E1558" s="9">
        <v>43670</v>
      </c>
      <c r="F1558" s="10">
        <f t="shared" si="24"/>
        <v>1044648.4727722772</v>
      </c>
    </row>
    <row r="1559" spans="1:6">
      <c r="A1559" s="11" t="s">
        <v>1745</v>
      </c>
      <c r="B1559" s="12">
        <v>1140417</v>
      </c>
      <c r="C1559" s="12">
        <v>156923</v>
      </c>
      <c r="D1559" s="12" t="s">
        <v>3403</v>
      </c>
      <c r="E1559" s="13">
        <v>43784</v>
      </c>
      <c r="F1559" s="14">
        <f t="shared" si="24"/>
        <v>1044648.4727722772</v>
      </c>
    </row>
    <row r="1560" spans="1:6">
      <c r="A1560" s="7" t="s">
        <v>1746</v>
      </c>
      <c r="B1560" s="8">
        <v>496003</v>
      </c>
      <c r="C1560" s="8">
        <v>27310</v>
      </c>
      <c r="D1560" s="8" t="s">
        <v>3402</v>
      </c>
      <c r="E1560" s="9">
        <v>44459</v>
      </c>
      <c r="F1560" s="10">
        <f t="shared" si="24"/>
        <v>499723.03723404254</v>
      </c>
    </row>
    <row r="1561" spans="1:6">
      <c r="A1561" s="11" t="s">
        <v>1747</v>
      </c>
      <c r="B1561" s="12">
        <v>1062299</v>
      </c>
      <c r="C1561" s="12">
        <v>82231</v>
      </c>
      <c r="D1561" s="12" t="s">
        <v>3403</v>
      </c>
      <c r="E1561" s="13">
        <v>46203</v>
      </c>
      <c r="F1561" s="14">
        <f t="shared" si="24"/>
        <v>1044648.4727722772</v>
      </c>
    </row>
    <row r="1562" spans="1:6">
      <c r="A1562" s="7" t="s">
        <v>1748</v>
      </c>
      <c r="B1562" s="8">
        <v>1095558</v>
      </c>
      <c r="C1562" s="8">
        <v>93681</v>
      </c>
      <c r="D1562" s="8" t="s">
        <v>3403</v>
      </c>
      <c r="E1562" s="9">
        <v>44117</v>
      </c>
      <c r="F1562" s="10">
        <f t="shared" si="24"/>
        <v>1044648.4727722772</v>
      </c>
    </row>
    <row r="1563" spans="1:6">
      <c r="A1563" s="11" t="s">
        <v>1749</v>
      </c>
      <c r="B1563" s="12">
        <v>630184</v>
      </c>
      <c r="C1563" s="12">
        <v>50123</v>
      </c>
      <c r="D1563" s="12" t="s">
        <v>3404</v>
      </c>
      <c r="E1563" s="13">
        <v>45509</v>
      </c>
      <c r="F1563" s="14">
        <f t="shared" si="24"/>
        <v>746435.40070921986</v>
      </c>
    </row>
    <row r="1564" spans="1:6">
      <c r="A1564" s="7" t="s">
        <v>1750</v>
      </c>
      <c r="B1564" s="8">
        <v>842934</v>
      </c>
      <c r="C1564" s="8">
        <v>122827</v>
      </c>
      <c r="D1564" s="8" t="s">
        <v>3404</v>
      </c>
      <c r="E1564" s="9">
        <v>44582</v>
      </c>
      <c r="F1564" s="10">
        <f t="shared" si="24"/>
        <v>746435.40070921986</v>
      </c>
    </row>
    <row r="1565" spans="1:6">
      <c r="A1565" s="11" t="s">
        <v>1751</v>
      </c>
      <c r="B1565" s="12">
        <v>410231</v>
      </c>
      <c r="C1565" s="12">
        <v>56738</v>
      </c>
      <c r="D1565" s="12" t="s">
        <v>3402</v>
      </c>
      <c r="E1565" s="13">
        <v>44683</v>
      </c>
      <c r="F1565" s="14">
        <f t="shared" si="24"/>
        <v>499723.03723404254</v>
      </c>
    </row>
    <row r="1566" spans="1:6">
      <c r="A1566" s="7" t="s">
        <v>1752</v>
      </c>
      <c r="B1566" s="8">
        <v>1330125</v>
      </c>
      <c r="C1566" s="8">
        <v>131456</v>
      </c>
      <c r="D1566" s="8" t="s">
        <v>3405</v>
      </c>
      <c r="E1566" s="9">
        <v>43885</v>
      </c>
      <c r="F1566" s="10">
        <f t="shared" si="24"/>
        <v>1044648.4727722772</v>
      </c>
    </row>
    <row r="1567" spans="1:6">
      <c r="A1567" s="11" t="s">
        <v>1753</v>
      </c>
      <c r="B1567" s="12">
        <v>885775</v>
      </c>
      <c r="C1567" s="12">
        <v>98553</v>
      </c>
      <c r="D1567" s="12" t="s">
        <v>3404</v>
      </c>
      <c r="E1567" s="13">
        <v>45585</v>
      </c>
      <c r="F1567" s="14">
        <f t="shared" si="24"/>
        <v>746435.40070921986</v>
      </c>
    </row>
    <row r="1568" spans="1:6">
      <c r="A1568" s="7" t="s">
        <v>1754</v>
      </c>
      <c r="B1568" s="8">
        <v>1090075</v>
      </c>
      <c r="C1568" s="8">
        <v>105791</v>
      </c>
      <c r="D1568" s="8" t="s">
        <v>3403</v>
      </c>
      <c r="E1568" s="9">
        <v>45366</v>
      </c>
      <c r="F1568" s="10">
        <f t="shared" si="24"/>
        <v>1044648.4727722772</v>
      </c>
    </row>
    <row r="1569" spans="1:6">
      <c r="A1569" s="11" t="s">
        <v>1755</v>
      </c>
      <c r="B1569" s="12">
        <v>967363</v>
      </c>
      <c r="C1569" s="12">
        <v>93238</v>
      </c>
      <c r="D1569" s="12" t="s">
        <v>3403</v>
      </c>
      <c r="E1569" s="13">
        <v>44609</v>
      </c>
      <c r="F1569" s="14">
        <f t="shared" si="24"/>
        <v>1044648.4727722772</v>
      </c>
    </row>
    <row r="1570" spans="1:6">
      <c r="A1570" s="7" t="s">
        <v>1756</v>
      </c>
      <c r="B1570" s="8">
        <v>868734</v>
      </c>
      <c r="C1570" s="8">
        <v>109627</v>
      </c>
      <c r="D1570" s="8" t="s">
        <v>3404</v>
      </c>
      <c r="E1570" s="9">
        <v>44641</v>
      </c>
      <c r="F1570" s="10">
        <f t="shared" si="24"/>
        <v>746435.40070921986</v>
      </c>
    </row>
    <row r="1571" spans="1:6">
      <c r="A1571" s="11" t="s">
        <v>1757</v>
      </c>
      <c r="B1571" s="12">
        <v>675859</v>
      </c>
      <c r="C1571" s="12">
        <v>52710</v>
      </c>
      <c r="D1571" s="12" t="s">
        <v>3404</v>
      </c>
      <c r="E1571" s="13">
        <v>44649</v>
      </c>
      <c r="F1571" s="14">
        <f t="shared" si="24"/>
        <v>746435.40070921986</v>
      </c>
    </row>
    <row r="1572" spans="1:6">
      <c r="A1572" s="7" t="s">
        <v>1758</v>
      </c>
      <c r="B1572" s="8">
        <v>789898</v>
      </c>
      <c r="C1572" s="8">
        <v>117289</v>
      </c>
      <c r="D1572" s="8" t="s">
        <v>3404</v>
      </c>
      <c r="E1572" s="9">
        <v>43839</v>
      </c>
      <c r="F1572" s="10">
        <f t="shared" si="24"/>
        <v>746435.40070921986</v>
      </c>
    </row>
    <row r="1573" spans="1:6">
      <c r="A1573" s="11" t="s">
        <v>1759</v>
      </c>
      <c r="B1573" s="12">
        <v>555982</v>
      </c>
      <c r="C1573" s="12">
        <v>75843</v>
      </c>
      <c r="D1573" s="12" t="s">
        <v>3402</v>
      </c>
      <c r="E1573" s="13">
        <v>43818</v>
      </c>
      <c r="F1573" s="14">
        <f t="shared" si="24"/>
        <v>499723.03723404254</v>
      </c>
    </row>
    <row r="1574" spans="1:6">
      <c r="A1574" s="7" t="s">
        <v>1760</v>
      </c>
      <c r="B1574" s="8">
        <v>752291</v>
      </c>
      <c r="C1574" s="8">
        <v>59973</v>
      </c>
      <c r="D1574" s="8" t="s">
        <v>3404</v>
      </c>
      <c r="E1574" s="9">
        <v>45507</v>
      </c>
      <c r="F1574" s="10">
        <f t="shared" si="24"/>
        <v>746435.40070921986</v>
      </c>
    </row>
    <row r="1575" spans="1:6">
      <c r="A1575" s="11" t="s">
        <v>1761</v>
      </c>
      <c r="B1575" s="12">
        <v>920024</v>
      </c>
      <c r="C1575" s="12">
        <v>82232</v>
      </c>
      <c r="D1575" s="12" t="s">
        <v>3403</v>
      </c>
      <c r="E1575" s="13">
        <v>46038</v>
      </c>
      <c r="F1575" s="14">
        <f t="shared" si="24"/>
        <v>1044648.4727722772</v>
      </c>
    </row>
    <row r="1576" spans="1:6">
      <c r="A1576" s="7" t="s">
        <v>1762</v>
      </c>
      <c r="B1576" s="8">
        <v>408038</v>
      </c>
      <c r="C1576" s="8">
        <v>56220</v>
      </c>
      <c r="D1576" s="8" t="s">
        <v>3402</v>
      </c>
      <c r="E1576" s="9">
        <v>45053</v>
      </c>
      <c r="F1576" s="10">
        <f t="shared" si="24"/>
        <v>499723.03723404254</v>
      </c>
    </row>
    <row r="1577" spans="1:6">
      <c r="A1577" s="11" t="s">
        <v>1763</v>
      </c>
      <c r="B1577" s="12">
        <v>1050906</v>
      </c>
      <c r="C1577" s="12">
        <v>154641</v>
      </c>
      <c r="D1577" s="12" t="s">
        <v>3403</v>
      </c>
      <c r="E1577" s="13">
        <v>44178</v>
      </c>
      <c r="F1577" s="14">
        <f t="shared" si="24"/>
        <v>1044648.4727722772</v>
      </c>
    </row>
    <row r="1578" spans="1:6">
      <c r="A1578" s="7" t="s">
        <v>1764</v>
      </c>
      <c r="B1578" s="8">
        <v>655462</v>
      </c>
      <c r="C1578" s="8">
        <v>38785</v>
      </c>
      <c r="D1578" s="8" t="s">
        <v>3404</v>
      </c>
      <c r="E1578" s="9">
        <v>46009</v>
      </c>
      <c r="F1578" s="10">
        <f t="shared" si="24"/>
        <v>746435.40070921986</v>
      </c>
    </row>
    <row r="1579" spans="1:6">
      <c r="A1579" s="11" t="s">
        <v>1765</v>
      </c>
      <c r="B1579" s="12">
        <v>1389822</v>
      </c>
      <c r="C1579" s="12">
        <v>99252</v>
      </c>
      <c r="D1579" s="12" t="s">
        <v>3405</v>
      </c>
      <c r="E1579" s="13">
        <v>44860</v>
      </c>
      <c r="F1579" s="14">
        <f t="shared" si="24"/>
        <v>1044648.4727722772</v>
      </c>
    </row>
    <row r="1580" spans="1:6">
      <c r="A1580" s="7" t="s">
        <v>1766</v>
      </c>
      <c r="B1580" s="8">
        <v>441206</v>
      </c>
      <c r="C1580" s="8">
        <v>22425</v>
      </c>
      <c r="D1580" s="8" t="s">
        <v>3402</v>
      </c>
      <c r="E1580" s="9">
        <v>45660</v>
      </c>
      <c r="F1580" s="10">
        <f t="shared" si="24"/>
        <v>499723.03723404254</v>
      </c>
    </row>
    <row r="1581" spans="1:6">
      <c r="A1581" s="11" t="s">
        <v>1767</v>
      </c>
      <c r="B1581" s="12">
        <v>887124</v>
      </c>
      <c r="C1581" s="12">
        <v>85444</v>
      </c>
      <c r="D1581" s="12" t="s">
        <v>3404</v>
      </c>
      <c r="E1581" s="13">
        <v>44294</v>
      </c>
      <c r="F1581" s="14">
        <f t="shared" si="24"/>
        <v>746435.40070921986</v>
      </c>
    </row>
    <row r="1582" spans="1:6">
      <c r="A1582" s="7" t="s">
        <v>1768</v>
      </c>
      <c r="B1582" s="8">
        <v>2198648</v>
      </c>
      <c r="C1582" s="8">
        <v>243315</v>
      </c>
      <c r="D1582" s="8" t="s">
        <v>3406</v>
      </c>
      <c r="E1582" s="9">
        <v>44139</v>
      </c>
      <c r="F1582" s="10">
        <f t="shared" si="24"/>
        <v>1044648.4727722772</v>
      </c>
    </row>
    <row r="1583" spans="1:6">
      <c r="A1583" s="11" t="s">
        <v>1769</v>
      </c>
      <c r="B1583" s="12">
        <v>659394</v>
      </c>
      <c r="C1583" s="12">
        <v>59614</v>
      </c>
      <c r="D1583" s="12" t="s">
        <v>3404</v>
      </c>
      <c r="E1583" s="13">
        <v>44315</v>
      </c>
      <c r="F1583" s="14">
        <f t="shared" si="24"/>
        <v>746435.40070921986</v>
      </c>
    </row>
    <row r="1584" spans="1:6">
      <c r="A1584" s="7" t="s">
        <v>1770</v>
      </c>
      <c r="B1584" s="8">
        <v>431137</v>
      </c>
      <c r="C1584" s="8">
        <v>59761</v>
      </c>
      <c r="D1584" s="8" t="s">
        <v>3402</v>
      </c>
      <c r="E1584" s="9">
        <v>45839</v>
      </c>
      <c r="F1584" s="10">
        <f t="shared" si="24"/>
        <v>499723.03723404254</v>
      </c>
    </row>
    <row r="1585" spans="1:6">
      <c r="A1585" s="11" t="s">
        <v>1771</v>
      </c>
      <c r="B1585" s="12">
        <v>1175761</v>
      </c>
      <c r="C1585" s="12">
        <v>157729</v>
      </c>
      <c r="D1585" s="12" t="s">
        <v>3403</v>
      </c>
      <c r="E1585" s="13">
        <v>44125</v>
      </c>
      <c r="F1585" s="14">
        <f t="shared" si="24"/>
        <v>1044648.4727722772</v>
      </c>
    </row>
    <row r="1586" spans="1:6">
      <c r="A1586" s="7" t="s">
        <v>1772</v>
      </c>
      <c r="B1586" s="8">
        <v>1016915</v>
      </c>
      <c r="C1586" s="8">
        <v>95005</v>
      </c>
      <c r="D1586" s="8" t="s">
        <v>3403</v>
      </c>
      <c r="E1586" s="9">
        <v>46389</v>
      </c>
      <c r="F1586" s="10">
        <f t="shared" si="24"/>
        <v>1044648.4727722772</v>
      </c>
    </row>
    <row r="1587" spans="1:6">
      <c r="A1587" s="11" t="s">
        <v>1773</v>
      </c>
      <c r="B1587" s="12">
        <v>1584487</v>
      </c>
      <c r="C1587" s="12">
        <v>173945</v>
      </c>
      <c r="D1587" s="12" t="s">
        <v>3405</v>
      </c>
      <c r="E1587" s="13">
        <v>44238</v>
      </c>
      <c r="F1587" s="14">
        <f t="shared" si="24"/>
        <v>1044648.4727722772</v>
      </c>
    </row>
    <row r="1588" spans="1:6">
      <c r="A1588" s="7" t="s">
        <v>1774</v>
      </c>
      <c r="B1588" s="8">
        <v>1154338</v>
      </c>
      <c r="C1588" s="8">
        <v>155087</v>
      </c>
      <c r="D1588" s="8" t="s">
        <v>3403</v>
      </c>
      <c r="E1588" s="9">
        <v>46110</v>
      </c>
      <c r="F1588" s="10">
        <f t="shared" si="24"/>
        <v>1044648.4727722772</v>
      </c>
    </row>
    <row r="1589" spans="1:6">
      <c r="A1589" s="11" t="s">
        <v>1775</v>
      </c>
      <c r="B1589" s="12">
        <v>668645</v>
      </c>
      <c r="C1589" s="12">
        <v>66980</v>
      </c>
      <c r="D1589" s="12" t="s">
        <v>3404</v>
      </c>
      <c r="E1589" s="13">
        <v>45213</v>
      </c>
      <c r="F1589" s="14">
        <f t="shared" si="24"/>
        <v>746435.40070921986</v>
      </c>
    </row>
    <row r="1590" spans="1:6">
      <c r="A1590" s="7" t="s">
        <v>1776</v>
      </c>
      <c r="B1590" s="8">
        <v>1466185</v>
      </c>
      <c r="C1590" s="8">
        <v>151424</v>
      </c>
      <c r="D1590" s="8" t="s">
        <v>3405</v>
      </c>
      <c r="E1590" s="9">
        <v>45239</v>
      </c>
      <c r="F1590" s="10">
        <f t="shared" si="24"/>
        <v>1044648.4727722772</v>
      </c>
    </row>
    <row r="1591" spans="1:6">
      <c r="A1591" s="11" t="s">
        <v>1777</v>
      </c>
      <c r="B1591" s="12">
        <v>1460176</v>
      </c>
      <c r="C1591" s="12">
        <v>108821</v>
      </c>
      <c r="D1591" s="12" t="s">
        <v>3405</v>
      </c>
      <c r="E1591" s="13">
        <v>44573</v>
      </c>
      <c r="F1591" s="14">
        <f t="shared" si="24"/>
        <v>1044648.4727722772</v>
      </c>
    </row>
    <row r="1592" spans="1:6">
      <c r="A1592" s="7" t="s">
        <v>1778</v>
      </c>
      <c r="B1592" s="8">
        <v>890790</v>
      </c>
      <c r="C1592" s="8">
        <v>55624</v>
      </c>
      <c r="D1592" s="8" t="s">
        <v>3404</v>
      </c>
      <c r="E1592" s="9">
        <v>44312</v>
      </c>
      <c r="F1592" s="10">
        <f t="shared" si="24"/>
        <v>746435.40070921986</v>
      </c>
    </row>
    <row r="1593" spans="1:6">
      <c r="A1593" s="11" t="s">
        <v>1779</v>
      </c>
      <c r="B1593" s="12">
        <v>1276225</v>
      </c>
      <c r="C1593" s="12">
        <v>78811</v>
      </c>
      <c r="D1593" s="12" t="s">
        <v>3405</v>
      </c>
      <c r="E1593" s="13">
        <v>46187</v>
      </c>
      <c r="F1593" s="14">
        <f t="shared" si="24"/>
        <v>1044648.4727722772</v>
      </c>
    </row>
    <row r="1594" spans="1:6">
      <c r="A1594" s="7" t="s">
        <v>1780</v>
      </c>
      <c r="B1594" s="8">
        <v>525162</v>
      </c>
      <c r="C1594" s="8">
        <v>44841</v>
      </c>
      <c r="D1594" s="8" t="s">
        <v>3402</v>
      </c>
      <c r="E1594" s="9">
        <v>45224</v>
      </c>
      <c r="F1594" s="10">
        <f t="shared" si="24"/>
        <v>499723.03723404254</v>
      </c>
    </row>
    <row r="1595" spans="1:6">
      <c r="A1595" s="11" t="s">
        <v>1781</v>
      </c>
      <c r="B1595" s="12">
        <v>842428</v>
      </c>
      <c r="C1595" s="12">
        <v>103002</v>
      </c>
      <c r="D1595" s="12" t="s">
        <v>3404</v>
      </c>
      <c r="E1595" s="13">
        <v>45866</v>
      </c>
      <c r="F1595" s="14">
        <f t="shared" si="24"/>
        <v>746435.40070921986</v>
      </c>
    </row>
    <row r="1596" spans="1:6">
      <c r="A1596" s="7" t="s">
        <v>1782</v>
      </c>
      <c r="B1596" s="8">
        <v>408426</v>
      </c>
      <c r="C1596" s="8">
        <v>58595</v>
      </c>
      <c r="D1596" s="8" t="s">
        <v>3402</v>
      </c>
      <c r="E1596" s="9">
        <v>44979</v>
      </c>
      <c r="F1596" s="10">
        <f t="shared" si="24"/>
        <v>499723.03723404254</v>
      </c>
    </row>
    <row r="1597" spans="1:6">
      <c r="A1597" s="11" t="s">
        <v>1783</v>
      </c>
      <c r="B1597" s="12">
        <v>626078</v>
      </c>
      <c r="C1597" s="12">
        <v>67802</v>
      </c>
      <c r="D1597" s="12" t="s">
        <v>3404</v>
      </c>
      <c r="E1597" s="13">
        <v>44059</v>
      </c>
      <c r="F1597" s="14">
        <f t="shared" si="24"/>
        <v>746435.40070921986</v>
      </c>
    </row>
    <row r="1598" spans="1:6">
      <c r="A1598" s="7" t="s">
        <v>1784</v>
      </c>
      <c r="B1598" s="8">
        <v>676218</v>
      </c>
      <c r="C1598" s="8">
        <v>94708</v>
      </c>
      <c r="D1598" s="8" t="s">
        <v>3404</v>
      </c>
      <c r="E1598" s="9">
        <v>45687</v>
      </c>
      <c r="F1598" s="10">
        <f t="shared" si="24"/>
        <v>746435.40070921986</v>
      </c>
    </row>
    <row r="1599" spans="1:6">
      <c r="A1599" s="11" t="s">
        <v>1785</v>
      </c>
      <c r="B1599" s="12">
        <v>909316</v>
      </c>
      <c r="C1599" s="12">
        <v>124929</v>
      </c>
      <c r="D1599" s="12" t="s">
        <v>3403</v>
      </c>
      <c r="E1599" s="13">
        <v>46194</v>
      </c>
      <c r="F1599" s="14">
        <f t="shared" si="24"/>
        <v>1044648.4727722772</v>
      </c>
    </row>
    <row r="1600" spans="1:6">
      <c r="A1600" s="7" t="s">
        <v>1786</v>
      </c>
      <c r="B1600" s="8">
        <v>743877</v>
      </c>
      <c r="C1600" s="8">
        <v>91559</v>
      </c>
      <c r="D1600" s="8" t="s">
        <v>3404</v>
      </c>
      <c r="E1600" s="9">
        <v>45668</v>
      </c>
      <c r="F1600" s="10">
        <f t="shared" si="24"/>
        <v>746435.40070921986</v>
      </c>
    </row>
    <row r="1601" spans="1:6">
      <c r="A1601" s="11" t="s">
        <v>1787</v>
      </c>
      <c r="B1601" s="12">
        <v>1166775</v>
      </c>
      <c r="C1601" s="12">
        <v>73338</v>
      </c>
      <c r="D1601" s="12" t="s">
        <v>3403</v>
      </c>
      <c r="E1601" s="13">
        <v>45466</v>
      </c>
      <c r="F1601" s="14">
        <f t="shared" si="24"/>
        <v>1044648.4727722772</v>
      </c>
    </row>
    <row r="1602" spans="1:6">
      <c r="A1602" s="7" t="s">
        <v>1788</v>
      </c>
      <c r="B1602" s="8">
        <v>702765</v>
      </c>
      <c r="C1602" s="8">
        <v>44919</v>
      </c>
      <c r="D1602" s="8" t="s">
        <v>3404</v>
      </c>
      <c r="E1602" s="9">
        <v>43803</v>
      </c>
      <c r="F1602" s="10">
        <f t="shared" ref="F1602:F1665" si="25">IF(D1602="L1",$L$3,IF(D1602="L2",$L$4,$L$5))</f>
        <v>746435.40070921986</v>
      </c>
    </row>
    <row r="1603" spans="1:6">
      <c r="A1603" s="11" t="s">
        <v>1789</v>
      </c>
      <c r="B1603" s="12">
        <v>963784</v>
      </c>
      <c r="C1603" s="12">
        <v>57243</v>
      </c>
      <c r="D1603" s="12" t="s">
        <v>3403</v>
      </c>
      <c r="E1603" s="13">
        <v>44162</v>
      </c>
      <c r="F1603" s="14">
        <f t="shared" si="25"/>
        <v>1044648.4727722772</v>
      </c>
    </row>
    <row r="1604" spans="1:6">
      <c r="A1604" s="7" t="s">
        <v>1790</v>
      </c>
      <c r="B1604" s="8">
        <v>949962</v>
      </c>
      <c r="C1604" s="8">
        <v>141705</v>
      </c>
      <c r="D1604" s="8" t="s">
        <v>3403</v>
      </c>
      <c r="E1604" s="9">
        <v>45223</v>
      </c>
      <c r="F1604" s="10">
        <f t="shared" si="25"/>
        <v>1044648.4727722772</v>
      </c>
    </row>
    <row r="1605" spans="1:6">
      <c r="A1605" s="11" t="s">
        <v>1791</v>
      </c>
      <c r="B1605" s="12">
        <v>1097683</v>
      </c>
      <c r="C1605" s="12">
        <v>81886</v>
      </c>
      <c r="D1605" s="12" t="s">
        <v>3403</v>
      </c>
      <c r="E1605" s="13">
        <v>45834</v>
      </c>
      <c r="F1605" s="14">
        <f t="shared" si="25"/>
        <v>1044648.4727722772</v>
      </c>
    </row>
    <row r="1606" spans="1:6">
      <c r="A1606" s="7" t="s">
        <v>1792</v>
      </c>
      <c r="B1606" s="8">
        <v>1115558</v>
      </c>
      <c r="C1606" s="8">
        <v>95705</v>
      </c>
      <c r="D1606" s="8" t="s">
        <v>3403</v>
      </c>
      <c r="E1606" s="9">
        <v>46119</v>
      </c>
      <c r="F1606" s="10">
        <f t="shared" si="25"/>
        <v>1044648.4727722772</v>
      </c>
    </row>
    <row r="1607" spans="1:6">
      <c r="A1607" s="11" t="s">
        <v>1793</v>
      </c>
      <c r="B1607" s="12">
        <v>1004794</v>
      </c>
      <c r="C1607" s="12">
        <v>76371</v>
      </c>
      <c r="D1607" s="12" t="s">
        <v>3403</v>
      </c>
      <c r="E1607" s="13">
        <v>44980</v>
      </c>
      <c r="F1607" s="14">
        <f t="shared" si="25"/>
        <v>1044648.4727722772</v>
      </c>
    </row>
    <row r="1608" spans="1:6">
      <c r="A1608" s="7" t="s">
        <v>1794</v>
      </c>
      <c r="B1608" s="8">
        <v>652408</v>
      </c>
      <c r="C1608" s="8">
        <v>68249</v>
      </c>
      <c r="D1608" s="8" t="s">
        <v>3404</v>
      </c>
      <c r="E1608" s="9">
        <v>44242</v>
      </c>
      <c r="F1608" s="10">
        <f t="shared" si="25"/>
        <v>746435.40070921986</v>
      </c>
    </row>
    <row r="1609" spans="1:6">
      <c r="A1609" s="11" t="s">
        <v>1795</v>
      </c>
      <c r="B1609" s="12">
        <v>586557</v>
      </c>
      <c r="C1609" s="12">
        <v>55614</v>
      </c>
      <c r="D1609" s="12" t="s">
        <v>3402</v>
      </c>
      <c r="E1609" s="13">
        <v>44444</v>
      </c>
      <c r="F1609" s="14">
        <f t="shared" si="25"/>
        <v>499723.03723404254</v>
      </c>
    </row>
    <row r="1610" spans="1:6">
      <c r="A1610" s="7" t="s">
        <v>1796</v>
      </c>
      <c r="B1610" s="8">
        <v>666307</v>
      </c>
      <c r="C1610" s="8">
        <v>34886</v>
      </c>
      <c r="D1610" s="8" t="s">
        <v>3404</v>
      </c>
      <c r="E1610" s="9">
        <v>43409</v>
      </c>
      <c r="F1610" s="10">
        <f t="shared" si="25"/>
        <v>746435.40070921986</v>
      </c>
    </row>
    <row r="1611" spans="1:6">
      <c r="A1611" s="11" t="s">
        <v>1797</v>
      </c>
      <c r="B1611" s="12">
        <v>1378610</v>
      </c>
      <c r="C1611" s="12">
        <v>75755</v>
      </c>
      <c r="D1611" s="12" t="s">
        <v>3405</v>
      </c>
      <c r="E1611" s="13">
        <v>44896</v>
      </c>
      <c r="F1611" s="14">
        <f t="shared" si="25"/>
        <v>1044648.4727722772</v>
      </c>
    </row>
    <row r="1612" spans="1:6">
      <c r="A1612" s="7" t="s">
        <v>1798</v>
      </c>
      <c r="B1612" s="8">
        <v>1889148</v>
      </c>
      <c r="C1612" s="8">
        <v>165462</v>
      </c>
      <c r="D1612" s="8" t="s">
        <v>3406</v>
      </c>
      <c r="E1612" s="9">
        <v>44100</v>
      </c>
      <c r="F1612" s="10">
        <f t="shared" si="25"/>
        <v>1044648.4727722772</v>
      </c>
    </row>
    <row r="1613" spans="1:6">
      <c r="A1613" s="11" t="s">
        <v>1799</v>
      </c>
      <c r="B1613" s="12">
        <v>972477</v>
      </c>
      <c r="C1613" s="12">
        <v>76249</v>
      </c>
      <c r="D1613" s="12" t="s">
        <v>3403</v>
      </c>
      <c r="E1613" s="13">
        <v>45687</v>
      </c>
      <c r="F1613" s="14">
        <f t="shared" si="25"/>
        <v>1044648.4727722772</v>
      </c>
    </row>
    <row r="1614" spans="1:6">
      <c r="A1614" s="7" t="s">
        <v>1800</v>
      </c>
      <c r="B1614" s="8">
        <v>603693</v>
      </c>
      <c r="C1614" s="8">
        <v>54594</v>
      </c>
      <c r="D1614" s="8" t="s">
        <v>3404</v>
      </c>
      <c r="E1614" s="9">
        <v>43660</v>
      </c>
      <c r="F1614" s="10">
        <f t="shared" si="25"/>
        <v>746435.40070921986</v>
      </c>
    </row>
    <row r="1615" spans="1:6">
      <c r="A1615" s="11" t="s">
        <v>1801</v>
      </c>
      <c r="B1615" s="12">
        <v>548674</v>
      </c>
      <c r="C1615" s="12">
        <v>75963</v>
      </c>
      <c r="D1615" s="12" t="s">
        <v>3402</v>
      </c>
      <c r="E1615" s="13">
        <v>44132</v>
      </c>
      <c r="F1615" s="14">
        <f t="shared" si="25"/>
        <v>499723.03723404254</v>
      </c>
    </row>
    <row r="1616" spans="1:6">
      <c r="A1616" s="7" t="s">
        <v>1802</v>
      </c>
      <c r="B1616" s="8">
        <v>502841</v>
      </c>
      <c r="C1616" s="8">
        <v>57966</v>
      </c>
      <c r="D1616" s="8" t="s">
        <v>3402</v>
      </c>
      <c r="E1616" s="9">
        <v>43805</v>
      </c>
      <c r="F1616" s="10">
        <f t="shared" si="25"/>
        <v>499723.03723404254</v>
      </c>
    </row>
    <row r="1617" spans="1:6">
      <c r="A1617" s="11" t="s">
        <v>1803</v>
      </c>
      <c r="B1617" s="12">
        <v>777827</v>
      </c>
      <c r="C1617" s="12">
        <v>102368</v>
      </c>
      <c r="D1617" s="12" t="s">
        <v>3404</v>
      </c>
      <c r="E1617" s="13">
        <v>45833</v>
      </c>
      <c r="F1617" s="14">
        <f t="shared" si="25"/>
        <v>746435.40070921986</v>
      </c>
    </row>
    <row r="1618" spans="1:6">
      <c r="A1618" s="7" t="s">
        <v>1804</v>
      </c>
      <c r="B1618" s="8">
        <v>744160</v>
      </c>
      <c r="C1618" s="8">
        <v>103645</v>
      </c>
      <c r="D1618" s="8" t="s">
        <v>3404</v>
      </c>
      <c r="E1618" s="9">
        <v>45523</v>
      </c>
      <c r="F1618" s="10">
        <f t="shared" si="25"/>
        <v>746435.40070921986</v>
      </c>
    </row>
    <row r="1619" spans="1:6">
      <c r="A1619" s="11" t="s">
        <v>1805</v>
      </c>
      <c r="B1619" s="12">
        <v>885650</v>
      </c>
      <c r="C1619" s="12">
        <v>72542</v>
      </c>
      <c r="D1619" s="12" t="s">
        <v>3404</v>
      </c>
      <c r="E1619" s="13">
        <v>43515</v>
      </c>
      <c r="F1619" s="14">
        <f t="shared" si="25"/>
        <v>746435.40070921986</v>
      </c>
    </row>
    <row r="1620" spans="1:6">
      <c r="A1620" s="7" t="s">
        <v>1806</v>
      </c>
      <c r="B1620" s="8">
        <v>835660</v>
      </c>
      <c r="C1620" s="8">
        <v>49138</v>
      </c>
      <c r="D1620" s="8" t="s">
        <v>3404</v>
      </c>
      <c r="E1620" s="9">
        <v>44512</v>
      </c>
      <c r="F1620" s="10">
        <f t="shared" si="25"/>
        <v>746435.40070921986</v>
      </c>
    </row>
    <row r="1621" spans="1:6">
      <c r="A1621" s="11" t="s">
        <v>1807</v>
      </c>
      <c r="B1621" s="12">
        <v>860935</v>
      </c>
      <c r="C1621" s="12">
        <v>51711</v>
      </c>
      <c r="D1621" s="12" t="s">
        <v>3404</v>
      </c>
      <c r="E1621" s="13">
        <v>44923</v>
      </c>
      <c r="F1621" s="14">
        <f t="shared" si="25"/>
        <v>746435.40070921986</v>
      </c>
    </row>
    <row r="1622" spans="1:6">
      <c r="A1622" s="7" t="s">
        <v>1808</v>
      </c>
      <c r="B1622" s="8">
        <v>766995</v>
      </c>
      <c r="C1622" s="8">
        <v>66635</v>
      </c>
      <c r="D1622" s="8" t="s">
        <v>3404</v>
      </c>
      <c r="E1622" s="9">
        <v>43470</v>
      </c>
      <c r="F1622" s="10">
        <f t="shared" si="25"/>
        <v>746435.40070921986</v>
      </c>
    </row>
    <row r="1623" spans="1:6">
      <c r="A1623" s="11" t="s">
        <v>1809</v>
      </c>
      <c r="B1623" s="12">
        <v>404240</v>
      </c>
      <c r="C1623" s="12">
        <v>34612</v>
      </c>
      <c r="D1623" s="12" t="s">
        <v>3402</v>
      </c>
      <c r="E1623" s="13">
        <v>44568</v>
      </c>
      <c r="F1623" s="14">
        <f t="shared" si="25"/>
        <v>499723.03723404254</v>
      </c>
    </row>
    <row r="1624" spans="1:6">
      <c r="A1624" s="7" t="s">
        <v>1810</v>
      </c>
      <c r="B1624" s="8">
        <v>492865</v>
      </c>
      <c r="C1624" s="8">
        <v>51863</v>
      </c>
      <c r="D1624" s="8" t="s">
        <v>3402</v>
      </c>
      <c r="E1624" s="9">
        <v>44889</v>
      </c>
      <c r="F1624" s="10">
        <f t="shared" si="25"/>
        <v>499723.03723404254</v>
      </c>
    </row>
    <row r="1625" spans="1:6">
      <c r="A1625" s="11" t="s">
        <v>1811</v>
      </c>
      <c r="B1625" s="12">
        <v>1522688</v>
      </c>
      <c r="C1625" s="12">
        <v>213359</v>
      </c>
      <c r="D1625" s="12" t="s">
        <v>3405</v>
      </c>
      <c r="E1625" s="13">
        <v>44095</v>
      </c>
      <c r="F1625" s="14">
        <f t="shared" si="25"/>
        <v>1044648.4727722772</v>
      </c>
    </row>
    <row r="1626" spans="1:6">
      <c r="A1626" s="7" t="s">
        <v>1812</v>
      </c>
      <c r="B1626" s="8">
        <v>1370726</v>
      </c>
      <c r="C1626" s="8">
        <v>195255</v>
      </c>
      <c r="D1626" s="8" t="s">
        <v>3405</v>
      </c>
      <c r="E1626" s="9">
        <v>43659</v>
      </c>
      <c r="F1626" s="10">
        <f t="shared" si="25"/>
        <v>1044648.4727722772</v>
      </c>
    </row>
    <row r="1627" spans="1:6">
      <c r="A1627" s="11" t="s">
        <v>1813</v>
      </c>
      <c r="B1627" s="12">
        <v>2160322</v>
      </c>
      <c r="C1627" s="12">
        <v>248842</v>
      </c>
      <c r="D1627" s="12" t="s">
        <v>3406</v>
      </c>
      <c r="E1627" s="13">
        <v>44777</v>
      </c>
      <c r="F1627" s="14">
        <f t="shared" si="25"/>
        <v>1044648.4727722772</v>
      </c>
    </row>
    <row r="1628" spans="1:6">
      <c r="A1628" s="7" t="s">
        <v>1814</v>
      </c>
      <c r="B1628" s="8">
        <v>909143</v>
      </c>
      <c r="C1628" s="8">
        <v>130119</v>
      </c>
      <c r="D1628" s="8" t="s">
        <v>3403</v>
      </c>
      <c r="E1628" s="9">
        <v>43548</v>
      </c>
      <c r="F1628" s="10">
        <f t="shared" si="25"/>
        <v>1044648.4727722772</v>
      </c>
    </row>
    <row r="1629" spans="1:6">
      <c r="A1629" s="11" t="s">
        <v>1815</v>
      </c>
      <c r="B1629" s="12">
        <v>788610</v>
      </c>
      <c r="C1629" s="12">
        <v>63847</v>
      </c>
      <c r="D1629" s="12" t="s">
        <v>3404</v>
      </c>
      <c r="E1629" s="13">
        <v>44586</v>
      </c>
      <c r="F1629" s="14">
        <f t="shared" si="25"/>
        <v>746435.40070921986</v>
      </c>
    </row>
    <row r="1630" spans="1:6">
      <c r="A1630" s="7" t="s">
        <v>1816</v>
      </c>
      <c r="B1630" s="8">
        <v>1121916</v>
      </c>
      <c r="C1630" s="8">
        <v>121857</v>
      </c>
      <c r="D1630" s="8" t="s">
        <v>3403</v>
      </c>
      <c r="E1630" s="9">
        <v>44925</v>
      </c>
      <c r="F1630" s="10">
        <f t="shared" si="25"/>
        <v>1044648.4727722772</v>
      </c>
    </row>
    <row r="1631" spans="1:6">
      <c r="A1631" s="11" t="s">
        <v>1817</v>
      </c>
      <c r="B1631" s="12">
        <v>565128</v>
      </c>
      <c r="C1631" s="12">
        <v>31455</v>
      </c>
      <c r="D1631" s="12" t="s">
        <v>3402</v>
      </c>
      <c r="E1631" s="13">
        <v>44597</v>
      </c>
      <c r="F1631" s="14">
        <f t="shared" si="25"/>
        <v>499723.03723404254</v>
      </c>
    </row>
    <row r="1632" spans="1:6">
      <c r="A1632" s="7" t="s">
        <v>1818</v>
      </c>
      <c r="B1632" s="8">
        <v>1401202</v>
      </c>
      <c r="C1632" s="8">
        <v>104385</v>
      </c>
      <c r="D1632" s="8" t="s">
        <v>3405</v>
      </c>
      <c r="E1632" s="9">
        <v>45105</v>
      </c>
      <c r="F1632" s="10">
        <f t="shared" si="25"/>
        <v>1044648.4727722772</v>
      </c>
    </row>
    <row r="1633" spans="1:6">
      <c r="A1633" s="11" t="s">
        <v>1819</v>
      </c>
      <c r="B1633" s="12">
        <v>1233812</v>
      </c>
      <c r="C1633" s="12">
        <v>123703</v>
      </c>
      <c r="D1633" s="12" t="s">
        <v>3405</v>
      </c>
      <c r="E1633" s="13">
        <v>46173</v>
      </c>
      <c r="F1633" s="14">
        <f t="shared" si="25"/>
        <v>1044648.4727722772</v>
      </c>
    </row>
    <row r="1634" spans="1:6">
      <c r="A1634" s="7" t="s">
        <v>1820</v>
      </c>
      <c r="B1634" s="8">
        <v>653551</v>
      </c>
      <c r="C1634" s="8">
        <v>92548</v>
      </c>
      <c r="D1634" s="8" t="s">
        <v>3404</v>
      </c>
      <c r="E1634" s="9">
        <v>43641</v>
      </c>
      <c r="F1634" s="10">
        <f t="shared" si="25"/>
        <v>746435.40070921986</v>
      </c>
    </row>
    <row r="1635" spans="1:6">
      <c r="A1635" s="11" t="s">
        <v>1821</v>
      </c>
      <c r="B1635" s="12">
        <v>440522</v>
      </c>
      <c r="C1635" s="12">
        <v>63900</v>
      </c>
      <c r="D1635" s="12" t="s">
        <v>3402</v>
      </c>
      <c r="E1635" s="13">
        <v>43614</v>
      </c>
      <c r="F1635" s="14">
        <f t="shared" si="25"/>
        <v>499723.03723404254</v>
      </c>
    </row>
    <row r="1636" spans="1:6">
      <c r="A1636" s="7" t="s">
        <v>1822</v>
      </c>
      <c r="B1636" s="8">
        <v>672920</v>
      </c>
      <c r="C1636" s="8">
        <v>63947</v>
      </c>
      <c r="D1636" s="8" t="s">
        <v>3404</v>
      </c>
      <c r="E1636" s="9">
        <v>45089</v>
      </c>
      <c r="F1636" s="10">
        <f t="shared" si="25"/>
        <v>746435.40070921986</v>
      </c>
    </row>
    <row r="1637" spans="1:6">
      <c r="A1637" s="11" t="s">
        <v>1823</v>
      </c>
      <c r="B1637" s="12">
        <v>456681</v>
      </c>
      <c r="C1637" s="12">
        <v>31496</v>
      </c>
      <c r="D1637" s="12" t="s">
        <v>3402</v>
      </c>
      <c r="E1637" s="13">
        <v>44608</v>
      </c>
      <c r="F1637" s="14">
        <f t="shared" si="25"/>
        <v>499723.03723404254</v>
      </c>
    </row>
    <row r="1638" spans="1:6">
      <c r="A1638" s="7" t="s">
        <v>1824</v>
      </c>
      <c r="B1638" s="8">
        <v>1984649</v>
      </c>
      <c r="C1638" s="8">
        <v>167240</v>
      </c>
      <c r="D1638" s="8" t="s">
        <v>3406</v>
      </c>
      <c r="E1638" s="9">
        <v>46031</v>
      </c>
      <c r="F1638" s="10">
        <f t="shared" si="25"/>
        <v>1044648.4727722772</v>
      </c>
    </row>
    <row r="1639" spans="1:6">
      <c r="A1639" s="11" t="s">
        <v>1825</v>
      </c>
      <c r="B1639" s="12">
        <v>1380968</v>
      </c>
      <c r="C1639" s="12">
        <v>124783</v>
      </c>
      <c r="D1639" s="12" t="s">
        <v>3405</v>
      </c>
      <c r="E1639" s="13">
        <v>45938</v>
      </c>
      <c r="F1639" s="14">
        <f t="shared" si="25"/>
        <v>1044648.4727722772</v>
      </c>
    </row>
    <row r="1640" spans="1:6">
      <c r="A1640" s="7" t="s">
        <v>1826</v>
      </c>
      <c r="B1640" s="8">
        <v>470261</v>
      </c>
      <c r="C1640" s="8">
        <v>27303</v>
      </c>
      <c r="D1640" s="8" t="s">
        <v>3402</v>
      </c>
      <c r="E1640" s="9">
        <v>43631</v>
      </c>
      <c r="F1640" s="10">
        <f t="shared" si="25"/>
        <v>499723.03723404254</v>
      </c>
    </row>
    <row r="1641" spans="1:6">
      <c r="A1641" s="11" t="s">
        <v>1827</v>
      </c>
      <c r="B1641" s="12">
        <v>1149957</v>
      </c>
      <c r="C1641" s="12">
        <v>167152</v>
      </c>
      <c r="D1641" s="12" t="s">
        <v>3403</v>
      </c>
      <c r="E1641" s="13">
        <v>44267</v>
      </c>
      <c r="F1641" s="14">
        <f t="shared" si="25"/>
        <v>1044648.4727722772</v>
      </c>
    </row>
    <row r="1642" spans="1:6">
      <c r="A1642" s="7" t="s">
        <v>1828</v>
      </c>
      <c r="B1642" s="8">
        <v>981042</v>
      </c>
      <c r="C1642" s="8">
        <v>126755</v>
      </c>
      <c r="D1642" s="8" t="s">
        <v>3403</v>
      </c>
      <c r="E1642" s="9">
        <v>45704</v>
      </c>
      <c r="F1642" s="10">
        <f t="shared" si="25"/>
        <v>1044648.4727722772</v>
      </c>
    </row>
    <row r="1643" spans="1:6">
      <c r="A1643" s="11" t="s">
        <v>1829</v>
      </c>
      <c r="B1643" s="12">
        <v>413159</v>
      </c>
      <c r="C1643" s="12">
        <v>39063</v>
      </c>
      <c r="D1643" s="12" t="s">
        <v>3402</v>
      </c>
      <c r="E1643" s="13">
        <v>43801</v>
      </c>
      <c r="F1643" s="14">
        <f t="shared" si="25"/>
        <v>499723.03723404254</v>
      </c>
    </row>
    <row r="1644" spans="1:6">
      <c r="A1644" s="7" t="s">
        <v>1830</v>
      </c>
      <c r="B1644" s="8">
        <v>653709</v>
      </c>
      <c r="C1644" s="8">
        <v>37082</v>
      </c>
      <c r="D1644" s="8" t="s">
        <v>3404</v>
      </c>
      <c r="E1644" s="9">
        <v>44868</v>
      </c>
      <c r="F1644" s="10">
        <f t="shared" si="25"/>
        <v>746435.40070921986</v>
      </c>
    </row>
    <row r="1645" spans="1:6">
      <c r="A1645" s="11" t="s">
        <v>1831</v>
      </c>
      <c r="B1645" s="12">
        <v>1153098</v>
      </c>
      <c r="C1645" s="12">
        <v>141502</v>
      </c>
      <c r="D1645" s="12" t="s">
        <v>3403</v>
      </c>
      <c r="E1645" s="13">
        <v>44547</v>
      </c>
      <c r="F1645" s="14">
        <f t="shared" si="25"/>
        <v>1044648.4727722772</v>
      </c>
    </row>
    <row r="1646" spans="1:6">
      <c r="A1646" s="7" t="s">
        <v>1832</v>
      </c>
      <c r="B1646" s="8">
        <v>707459</v>
      </c>
      <c r="C1646" s="8">
        <v>48431</v>
      </c>
      <c r="D1646" s="8" t="s">
        <v>3404</v>
      </c>
      <c r="E1646" s="9">
        <v>45356</v>
      </c>
      <c r="F1646" s="10">
        <f t="shared" si="25"/>
        <v>746435.40070921986</v>
      </c>
    </row>
    <row r="1647" spans="1:6">
      <c r="A1647" s="11" t="s">
        <v>1833</v>
      </c>
      <c r="B1647" s="12">
        <v>466685</v>
      </c>
      <c r="C1647" s="12">
        <v>36683</v>
      </c>
      <c r="D1647" s="12" t="s">
        <v>3402</v>
      </c>
      <c r="E1647" s="13">
        <v>45672</v>
      </c>
      <c r="F1647" s="14">
        <f t="shared" si="25"/>
        <v>499723.03723404254</v>
      </c>
    </row>
    <row r="1648" spans="1:6">
      <c r="A1648" s="7" t="s">
        <v>1834</v>
      </c>
      <c r="B1648" s="8">
        <v>702587</v>
      </c>
      <c r="C1648" s="8">
        <v>90498</v>
      </c>
      <c r="D1648" s="8" t="s">
        <v>3404</v>
      </c>
      <c r="E1648" s="9">
        <v>45944</v>
      </c>
      <c r="F1648" s="10">
        <f t="shared" si="25"/>
        <v>746435.40070921986</v>
      </c>
    </row>
    <row r="1649" spans="1:6">
      <c r="A1649" s="11" t="s">
        <v>1835</v>
      </c>
      <c r="B1649" s="12">
        <v>1132358</v>
      </c>
      <c r="C1649" s="12">
        <v>132617</v>
      </c>
      <c r="D1649" s="12" t="s">
        <v>3403</v>
      </c>
      <c r="E1649" s="13">
        <v>45757</v>
      </c>
      <c r="F1649" s="14">
        <f t="shared" si="25"/>
        <v>1044648.4727722772</v>
      </c>
    </row>
    <row r="1650" spans="1:6">
      <c r="A1650" s="7" t="s">
        <v>1836</v>
      </c>
      <c r="B1650" s="8">
        <v>967133</v>
      </c>
      <c r="C1650" s="8">
        <v>128827</v>
      </c>
      <c r="D1650" s="8" t="s">
        <v>3403</v>
      </c>
      <c r="E1650" s="9">
        <v>45757</v>
      </c>
      <c r="F1650" s="10">
        <f t="shared" si="25"/>
        <v>1044648.4727722772</v>
      </c>
    </row>
    <row r="1651" spans="1:6">
      <c r="A1651" s="11" t="s">
        <v>1837</v>
      </c>
      <c r="B1651" s="12">
        <v>561720</v>
      </c>
      <c r="C1651" s="12">
        <v>34386</v>
      </c>
      <c r="D1651" s="12" t="s">
        <v>3402</v>
      </c>
      <c r="E1651" s="13">
        <v>44297</v>
      </c>
      <c r="F1651" s="14">
        <f t="shared" si="25"/>
        <v>499723.03723404254</v>
      </c>
    </row>
    <row r="1652" spans="1:6">
      <c r="A1652" s="7" t="s">
        <v>1838</v>
      </c>
      <c r="B1652" s="8">
        <v>1493621</v>
      </c>
      <c r="C1652" s="8">
        <v>85626</v>
      </c>
      <c r="D1652" s="8" t="s">
        <v>3405</v>
      </c>
      <c r="E1652" s="9">
        <v>43430</v>
      </c>
      <c r="F1652" s="10">
        <f t="shared" si="25"/>
        <v>1044648.4727722772</v>
      </c>
    </row>
    <row r="1653" spans="1:6">
      <c r="A1653" s="11" t="s">
        <v>1839</v>
      </c>
      <c r="B1653" s="12">
        <v>493910</v>
      </c>
      <c r="C1653" s="12">
        <v>64446</v>
      </c>
      <c r="D1653" s="12" t="s">
        <v>3402</v>
      </c>
      <c r="E1653" s="13">
        <v>45150</v>
      </c>
      <c r="F1653" s="14">
        <f t="shared" si="25"/>
        <v>499723.03723404254</v>
      </c>
    </row>
    <row r="1654" spans="1:6">
      <c r="A1654" s="7" t="s">
        <v>1840</v>
      </c>
      <c r="B1654" s="8">
        <v>751491</v>
      </c>
      <c r="C1654" s="8">
        <v>87484</v>
      </c>
      <c r="D1654" s="8" t="s">
        <v>3404</v>
      </c>
      <c r="E1654" s="9">
        <v>44805</v>
      </c>
      <c r="F1654" s="10">
        <f t="shared" si="25"/>
        <v>746435.40070921986</v>
      </c>
    </row>
    <row r="1655" spans="1:6">
      <c r="A1655" s="11" t="s">
        <v>1841</v>
      </c>
      <c r="B1655" s="12">
        <v>1054421</v>
      </c>
      <c r="C1655" s="12">
        <v>126503</v>
      </c>
      <c r="D1655" s="12" t="s">
        <v>3403</v>
      </c>
      <c r="E1655" s="13">
        <v>45445</v>
      </c>
      <c r="F1655" s="14">
        <f t="shared" si="25"/>
        <v>1044648.4727722772</v>
      </c>
    </row>
    <row r="1656" spans="1:6">
      <c r="A1656" s="7" t="s">
        <v>1842</v>
      </c>
      <c r="B1656" s="8">
        <v>866791</v>
      </c>
      <c r="C1656" s="8">
        <v>91758</v>
      </c>
      <c r="D1656" s="8" t="s">
        <v>3404</v>
      </c>
      <c r="E1656" s="9">
        <v>44262</v>
      </c>
      <c r="F1656" s="10">
        <f t="shared" si="25"/>
        <v>746435.40070921986</v>
      </c>
    </row>
    <row r="1657" spans="1:6">
      <c r="A1657" s="11" t="s">
        <v>1843</v>
      </c>
      <c r="B1657" s="12">
        <v>447878</v>
      </c>
      <c r="C1657" s="12">
        <v>43185</v>
      </c>
      <c r="D1657" s="12" t="s">
        <v>3402</v>
      </c>
      <c r="E1657" s="13">
        <v>45329</v>
      </c>
      <c r="F1657" s="14">
        <f t="shared" si="25"/>
        <v>499723.03723404254</v>
      </c>
    </row>
    <row r="1658" spans="1:6">
      <c r="A1658" s="7" t="s">
        <v>1844</v>
      </c>
      <c r="B1658" s="8">
        <v>683534</v>
      </c>
      <c r="C1658" s="8">
        <v>86769</v>
      </c>
      <c r="D1658" s="8" t="s">
        <v>3404</v>
      </c>
      <c r="E1658" s="9">
        <v>43697</v>
      </c>
      <c r="F1658" s="10">
        <f t="shared" si="25"/>
        <v>746435.40070921986</v>
      </c>
    </row>
    <row r="1659" spans="1:6">
      <c r="A1659" s="11" t="s">
        <v>1845</v>
      </c>
      <c r="B1659" s="12">
        <v>1399865</v>
      </c>
      <c r="C1659" s="12">
        <v>178144</v>
      </c>
      <c r="D1659" s="12" t="s">
        <v>3405</v>
      </c>
      <c r="E1659" s="13">
        <v>45220</v>
      </c>
      <c r="F1659" s="14">
        <f t="shared" si="25"/>
        <v>1044648.4727722772</v>
      </c>
    </row>
    <row r="1660" spans="1:6">
      <c r="A1660" s="7" t="s">
        <v>1846</v>
      </c>
      <c r="B1660" s="8">
        <v>518162</v>
      </c>
      <c r="C1660" s="8">
        <v>69008</v>
      </c>
      <c r="D1660" s="8" t="s">
        <v>3402</v>
      </c>
      <c r="E1660" s="9">
        <v>43296</v>
      </c>
      <c r="F1660" s="10">
        <f t="shared" si="25"/>
        <v>499723.03723404254</v>
      </c>
    </row>
    <row r="1661" spans="1:6">
      <c r="A1661" s="11" t="s">
        <v>1847</v>
      </c>
      <c r="B1661" s="12">
        <v>529837</v>
      </c>
      <c r="C1661" s="12">
        <v>46130</v>
      </c>
      <c r="D1661" s="12" t="s">
        <v>3402</v>
      </c>
      <c r="E1661" s="13">
        <v>44432</v>
      </c>
      <c r="F1661" s="14">
        <f t="shared" si="25"/>
        <v>499723.03723404254</v>
      </c>
    </row>
    <row r="1662" spans="1:6">
      <c r="A1662" s="7" t="s">
        <v>1848</v>
      </c>
      <c r="B1662" s="8">
        <v>805416</v>
      </c>
      <c r="C1662" s="8">
        <v>43472</v>
      </c>
      <c r="D1662" s="8" t="s">
        <v>3404</v>
      </c>
      <c r="E1662" s="9">
        <v>43993</v>
      </c>
      <c r="F1662" s="10">
        <f t="shared" si="25"/>
        <v>746435.40070921986</v>
      </c>
    </row>
    <row r="1663" spans="1:6">
      <c r="A1663" s="11" t="s">
        <v>1849</v>
      </c>
      <c r="B1663" s="12">
        <v>709525</v>
      </c>
      <c r="C1663" s="12">
        <v>43738</v>
      </c>
      <c r="D1663" s="12" t="s">
        <v>3404</v>
      </c>
      <c r="E1663" s="13">
        <v>45437</v>
      </c>
      <c r="F1663" s="14">
        <f t="shared" si="25"/>
        <v>746435.40070921986</v>
      </c>
    </row>
    <row r="1664" spans="1:6">
      <c r="A1664" s="7" t="s">
        <v>1850</v>
      </c>
      <c r="B1664" s="8">
        <v>564030</v>
      </c>
      <c r="C1664" s="8">
        <v>64957</v>
      </c>
      <c r="D1664" s="8" t="s">
        <v>3402</v>
      </c>
      <c r="E1664" s="9">
        <v>44594</v>
      </c>
      <c r="F1664" s="10">
        <f t="shared" si="25"/>
        <v>499723.03723404254</v>
      </c>
    </row>
    <row r="1665" spans="1:6">
      <c r="A1665" s="11" t="s">
        <v>1851</v>
      </c>
      <c r="B1665" s="12">
        <v>526240</v>
      </c>
      <c r="C1665" s="12">
        <v>56356</v>
      </c>
      <c r="D1665" s="12" t="s">
        <v>3402</v>
      </c>
      <c r="E1665" s="13">
        <v>45858</v>
      </c>
      <c r="F1665" s="14">
        <f t="shared" si="25"/>
        <v>499723.03723404254</v>
      </c>
    </row>
    <row r="1666" spans="1:6">
      <c r="A1666" s="7" t="s">
        <v>1852</v>
      </c>
      <c r="B1666" s="8">
        <v>497489</v>
      </c>
      <c r="C1666" s="8">
        <v>25074</v>
      </c>
      <c r="D1666" s="8" t="s">
        <v>3402</v>
      </c>
      <c r="E1666" s="9">
        <v>44351</v>
      </c>
      <c r="F1666" s="10">
        <f t="shared" ref="F1666:F1729" si="26">IF(D1666="L1",$L$3,IF(D1666="L2",$L$4,$L$5))</f>
        <v>499723.03723404254</v>
      </c>
    </row>
    <row r="1667" spans="1:6">
      <c r="A1667" s="11" t="s">
        <v>1853</v>
      </c>
      <c r="B1667" s="12">
        <v>1177182</v>
      </c>
      <c r="C1667" s="12">
        <v>90767</v>
      </c>
      <c r="D1667" s="12" t="s">
        <v>3403</v>
      </c>
      <c r="E1667" s="13">
        <v>45570</v>
      </c>
      <c r="F1667" s="14">
        <f t="shared" si="26"/>
        <v>1044648.4727722772</v>
      </c>
    </row>
    <row r="1668" spans="1:6">
      <c r="A1668" s="7" t="s">
        <v>1854</v>
      </c>
      <c r="B1668" s="8">
        <v>741599</v>
      </c>
      <c r="C1668" s="8">
        <v>86278</v>
      </c>
      <c r="D1668" s="8" t="s">
        <v>3404</v>
      </c>
      <c r="E1668" s="9">
        <v>43844</v>
      </c>
      <c r="F1668" s="10">
        <f t="shared" si="26"/>
        <v>746435.40070921986</v>
      </c>
    </row>
    <row r="1669" spans="1:6">
      <c r="A1669" s="11" t="s">
        <v>1855</v>
      </c>
      <c r="B1669" s="12">
        <v>1033070</v>
      </c>
      <c r="C1669" s="12">
        <v>129008</v>
      </c>
      <c r="D1669" s="12" t="s">
        <v>3403</v>
      </c>
      <c r="E1669" s="13">
        <v>45425</v>
      </c>
      <c r="F1669" s="14">
        <f t="shared" si="26"/>
        <v>1044648.4727722772</v>
      </c>
    </row>
    <row r="1670" spans="1:6">
      <c r="A1670" s="7" t="s">
        <v>1856</v>
      </c>
      <c r="B1670" s="8">
        <v>1001798</v>
      </c>
      <c r="C1670" s="8">
        <v>68959</v>
      </c>
      <c r="D1670" s="8" t="s">
        <v>3403</v>
      </c>
      <c r="E1670" s="9">
        <v>43471</v>
      </c>
      <c r="F1670" s="10">
        <f t="shared" si="26"/>
        <v>1044648.4727722772</v>
      </c>
    </row>
    <row r="1671" spans="1:6">
      <c r="A1671" s="11" t="s">
        <v>1857</v>
      </c>
      <c r="B1671" s="12">
        <v>956488</v>
      </c>
      <c r="C1671" s="12">
        <v>128650</v>
      </c>
      <c r="D1671" s="12" t="s">
        <v>3403</v>
      </c>
      <c r="E1671" s="13">
        <v>45581</v>
      </c>
      <c r="F1671" s="14">
        <f t="shared" si="26"/>
        <v>1044648.4727722772</v>
      </c>
    </row>
    <row r="1672" spans="1:6">
      <c r="A1672" s="7" t="s">
        <v>1858</v>
      </c>
      <c r="B1672" s="8">
        <v>814359</v>
      </c>
      <c r="C1672" s="8">
        <v>68735</v>
      </c>
      <c r="D1672" s="8" t="s">
        <v>3404</v>
      </c>
      <c r="E1672" s="9">
        <v>44225</v>
      </c>
      <c r="F1672" s="10">
        <f t="shared" si="26"/>
        <v>746435.40070921986</v>
      </c>
    </row>
    <row r="1673" spans="1:6">
      <c r="A1673" s="11" t="s">
        <v>1859</v>
      </c>
      <c r="B1673" s="12">
        <v>826980</v>
      </c>
      <c r="C1673" s="12">
        <v>58837</v>
      </c>
      <c r="D1673" s="12" t="s">
        <v>3404</v>
      </c>
      <c r="E1673" s="13">
        <v>44065</v>
      </c>
      <c r="F1673" s="14">
        <f t="shared" si="26"/>
        <v>746435.40070921986</v>
      </c>
    </row>
    <row r="1674" spans="1:6">
      <c r="A1674" s="7" t="s">
        <v>1860</v>
      </c>
      <c r="B1674" s="8">
        <v>786836</v>
      </c>
      <c r="C1674" s="8">
        <v>57978</v>
      </c>
      <c r="D1674" s="8" t="s">
        <v>3404</v>
      </c>
      <c r="E1674" s="9">
        <v>44466</v>
      </c>
      <c r="F1674" s="10">
        <f t="shared" si="26"/>
        <v>746435.40070921986</v>
      </c>
    </row>
    <row r="1675" spans="1:6">
      <c r="A1675" s="11" t="s">
        <v>1861</v>
      </c>
      <c r="B1675" s="12">
        <v>1128203</v>
      </c>
      <c r="C1675" s="12">
        <v>135912</v>
      </c>
      <c r="D1675" s="12" t="s">
        <v>3403</v>
      </c>
      <c r="E1675" s="13">
        <v>45819</v>
      </c>
      <c r="F1675" s="14">
        <f t="shared" si="26"/>
        <v>1044648.4727722772</v>
      </c>
    </row>
    <row r="1676" spans="1:6">
      <c r="A1676" s="7" t="s">
        <v>1862</v>
      </c>
      <c r="B1676" s="8">
        <v>533210</v>
      </c>
      <c r="C1676" s="8">
        <v>68630</v>
      </c>
      <c r="D1676" s="8" t="s">
        <v>3402</v>
      </c>
      <c r="E1676" s="9">
        <v>45913</v>
      </c>
      <c r="F1676" s="10">
        <f t="shared" si="26"/>
        <v>499723.03723404254</v>
      </c>
    </row>
    <row r="1677" spans="1:6">
      <c r="A1677" s="11" t="s">
        <v>1863</v>
      </c>
      <c r="B1677" s="12">
        <v>670222</v>
      </c>
      <c r="C1677" s="12">
        <v>80002</v>
      </c>
      <c r="D1677" s="12" t="s">
        <v>3404</v>
      </c>
      <c r="E1677" s="13">
        <v>44896</v>
      </c>
      <c r="F1677" s="14">
        <f t="shared" si="26"/>
        <v>746435.40070921986</v>
      </c>
    </row>
    <row r="1678" spans="1:6">
      <c r="A1678" s="7" t="s">
        <v>1864</v>
      </c>
      <c r="B1678" s="8">
        <v>415281</v>
      </c>
      <c r="C1678" s="8">
        <v>26430</v>
      </c>
      <c r="D1678" s="8" t="s">
        <v>3402</v>
      </c>
      <c r="E1678" s="9">
        <v>45664</v>
      </c>
      <c r="F1678" s="10">
        <f t="shared" si="26"/>
        <v>499723.03723404254</v>
      </c>
    </row>
    <row r="1679" spans="1:6">
      <c r="A1679" s="11" t="s">
        <v>1865</v>
      </c>
      <c r="B1679" s="12">
        <v>438816</v>
      </c>
      <c r="C1679" s="12">
        <v>24917</v>
      </c>
      <c r="D1679" s="12" t="s">
        <v>3402</v>
      </c>
      <c r="E1679" s="13">
        <v>45227</v>
      </c>
      <c r="F1679" s="14">
        <f t="shared" si="26"/>
        <v>499723.03723404254</v>
      </c>
    </row>
    <row r="1680" spans="1:6">
      <c r="A1680" s="7" t="s">
        <v>1866</v>
      </c>
      <c r="B1680" s="8">
        <v>808658</v>
      </c>
      <c r="C1680" s="8">
        <v>89658</v>
      </c>
      <c r="D1680" s="8" t="s">
        <v>3404</v>
      </c>
      <c r="E1680" s="9">
        <v>45675</v>
      </c>
      <c r="F1680" s="10">
        <f t="shared" si="26"/>
        <v>746435.40070921986</v>
      </c>
    </row>
    <row r="1681" spans="1:6">
      <c r="A1681" s="11" t="s">
        <v>1867</v>
      </c>
      <c r="B1681" s="12">
        <v>629594</v>
      </c>
      <c r="C1681" s="12">
        <v>84764</v>
      </c>
      <c r="D1681" s="12" t="s">
        <v>3404</v>
      </c>
      <c r="E1681" s="13">
        <v>44337</v>
      </c>
      <c r="F1681" s="14">
        <f t="shared" si="26"/>
        <v>746435.40070921986</v>
      </c>
    </row>
    <row r="1682" spans="1:6">
      <c r="A1682" s="7" t="s">
        <v>1868</v>
      </c>
      <c r="B1682" s="8">
        <v>830409</v>
      </c>
      <c r="C1682" s="8">
        <v>123084</v>
      </c>
      <c r="D1682" s="8" t="s">
        <v>3404</v>
      </c>
      <c r="E1682" s="9">
        <v>44142</v>
      </c>
      <c r="F1682" s="10">
        <f t="shared" si="26"/>
        <v>746435.40070921986</v>
      </c>
    </row>
    <row r="1683" spans="1:6">
      <c r="A1683" s="11" t="s">
        <v>1869</v>
      </c>
      <c r="B1683" s="12">
        <v>938801</v>
      </c>
      <c r="C1683" s="12">
        <v>63111</v>
      </c>
      <c r="D1683" s="12" t="s">
        <v>3403</v>
      </c>
      <c r="E1683" s="13">
        <v>45960</v>
      </c>
      <c r="F1683" s="14">
        <f t="shared" si="26"/>
        <v>1044648.4727722772</v>
      </c>
    </row>
    <row r="1684" spans="1:6">
      <c r="A1684" s="7" t="s">
        <v>1870</v>
      </c>
      <c r="B1684" s="8">
        <v>839888</v>
      </c>
      <c r="C1684" s="8">
        <v>106443</v>
      </c>
      <c r="D1684" s="8" t="s">
        <v>3404</v>
      </c>
      <c r="E1684" s="9">
        <v>45905</v>
      </c>
      <c r="F1684" s="10">
        <f t="shared" si="26"/>
        <v>746435.40070921986</v>
      </c>
    </row>
    <row r="1685" spans="1:6">
      <c r="A1685" s="11" t="s">
        <v>1871</v>
      </c>
      <c r="B1685" s="12">
        <v>457370</v>
      </c>
      <c r="C1685" s="12">
        <v>63917</v>
      </c>
      <c r="D1685" s="12" t="s">
        <v>3402</v>
      </c>
      <c r="E1685" s="13">
        <v>45054</v>
      </c>
      <c r="F1685" s="14">
        <f t="shared" si="26"/>
        <v>499723.03723404254</v>
      </c>
    </row>
    <row r="1686" spans="1:6">
      <c r="A1686" s="7" t="s">
        <v>1872</v>
      </c>
      <c r="B1686" s="8">
        <v>570078</v>
      </c>
      <c r="C1686" s="8">
        <v>37067</v>
      </c>
      <c r="D1686" s="8" t="s">
        <v>3402</v>
      </c>
      <c r="E1686" s="9">
        <v>44891</v>
      </c>
      <c r="F1686" s="10">
        <f t="shared" si="26"/>
        <v>499723.03723404254</v>
      </c>
    </row>
    <row r="1687" spans="1:6">
      <c r="A1687" s="11" t="s">
        <v>1873</v>
      </c>
      <c r="B1687" s="12">
        <v>439925</v>
      </c>
      <c r="C1687" s="12">
        <v>29745</v>
      </c>
      <c r="D1687" s="12" t="s">
        <v>3402</v>
      </c>
      <c r="E1687" s="13">
        <v>43295</v>
      </c>
      <c r="F1687" s="14">
        <f t="shared" si="26"/>
        <v>499723.03723404254</v>
      </c>
    </row>
    <row r="1688" spans="1:6">
      <c r="A1688" s="7" t="s">
        <v>1874</v>
      </c>
      <c r="B1688" s="8">
        <v>862847</v>
      </c>
      <c r="C1688" s="8">
        <v>107233</v>
      </c>
      <c r="D1688" s="8" t="s">
        <v>3404</v>
      </c>
      <c r="E1688" s="9">
        <v>46149</v>
      </c>
      <c r="F1688" s="10">
        <f t="shared" si="26"/>
        <v>746435.40070921986</v>
      </c>
    </row>
    <row r="1689" spans="1:6">
      <c r="A1689" s="11" t="s">
        <v>1875</v>
      </c>
      <c r="B1689" s="12">
        <v>781722</v>
      </c>
      <c r="C1689" s="12">
        <v>88706</v>
      </c>
      <c r="D1689" s="12" t="s">
        <v>3404</v>
      </c>
      <c r="E1689" s="13">
        <v>45385</v>
      </c>
      <c r="F1689" s="14">
        <f t="shared" si="26"/>
        <v>746435.40070921986</v>
      </c>
    </row>
    <row r="1690" spans="1:6">
      <c r="A1690" s="7" t="s">
        <v>1876</v>
      </c>
      <c r="B1690" s="8">
        <v>658931</v>
      </c>
      <c r="C1690" s="8">
        <v>92954</v>
      </c>
      <c r="D1690" s="8" t="s">
        <v>3404</v>
      </c>
      <c r="E1690" s="9">
        <v>43922</v>
      </c>
      <c r="F1690" s="10">
        <f t="shared" si="26"/>
        <v>746435.40070921986</v>
      </c>
    </row>
    <row r="1691" spans="1:6">
      <c r="A1691" s="11" t="s">
        <v>1877</v>
      </c>
      <c r="B1691" s="12">
        <v>446459</v>
      </c>
      <c r="C1691" s="12">
        <v>32920</v>
      </c>
      <c r="D1691" s="12" t="s">
        <v>3402</v>
      </c>
      <c r="E1691" s="13">
        <v>44606</v>
      </c>
      <c r="F1691" s="14">
        <f t="shared" si="26"/>
        <v>499723.03723404254</v>
      </c>
    </row>
    <row r="1692" spans="1:6">
      <c r="A1692" s="7" t="s">
        <v>1878</v>
      </c>
      <c r="B1692" s="8">
        <v>711577</v>
      </c>
      <c r="C1692" s="8">
        <v>103014</v>
      </c>
      <c r="D1692" s="8" t="s">
        <v>3404</v>
      </c>
      <c r="E1692" s="9">
        <v>43885</v>
      </c>
      <c r="F1692" s="10">
        <f t="shared" si="26"/>
        <v>746435.40070921986</v>
      </c>
    </row>
    <row r="1693" spans="1:6">
      <c r="A1693" s="11" t="s">
        <v>1879</v>
      </c>
      <c r="B1693" s="12">
        <v>1044670</v>
      </c>
      <c r="C1693" s="12">
        <v>112353</v>
      </c>
      <c r="D1693" s="12" t="s">
        <v>3403</v>
      </c>
      <c r="E1693" s="13">
        <v>44866</v>
      </c>
      <c r="F1693" s="14">
        <f t="shared" si="26"/>
        <v>1044648.4727722772</v>
      </c>
    </row>
    <row r="1694" spans="1:6">
      <c r="A1694" s="7" t="s">
        <v>1880</v>
      </c>
      <c r="B1694" s="8">
        <v>736322</v>
      </c>
      <c r="C1694" s="8">
        <v>65859</v>
      </c>
      <c r="D1694" s="8" t="s">
        <v>3404</v>
      </c>
      <c r="E1694" s="9">
        <v>44635</v>
      </c>
      <c r="F1694" s="10">
        <f t="shared" si="26"/>
        <v>746435.40070921986</v>
      </c>
    </row>
    <row r="1695" spans="1:6">
      <c r="A1695" s="11" t="s">
        <v>1881</v>
      </c>
      <c r="B1695" s="12">
        <v>791035</v>
      </c>
      <c r="C1695" s="12">
        <v>57116</v>
      </c>
      <c r="D1695" s="12" t="s">
        <v>3404</v>
      </c>
      <c r="E1695" s="13">
        <v>45960</v>
      </c>
      <c r="F1695" s="14">
        <f t="shared" si="26"/>
        <v>746435.40070921986</v>
      </c>
    </row>
    <row r="1696" spans="1:6">
      <c r="A1696" s="7" t="s">
        <v>1882</v>
      </c>
      <c r="B1696" s="8">
        <v>1030900</v>
      </c>
      <c r="C1696" s="8">
        <v>120556</v>
      </c>
      <c r="D1696" s="8" t="s">
        <v>3403</v>
      </c>
      <c r="E1696" s="9">
        <v>44397</v>
      </c>
      <c r="F1696" s="10">
        <f t="shared" si="26"/>
        <v>1044648.4727722772</v>
      </c>
    </row>
    <row r="1697" spans="1:6">
      <c r="A1697" s="11" t="s">
        <v>1883</v>
      </c>
      <c r="B1697" s="12">
        <v>513955</v>
      </c>
      <c r="C1697" s="12">
        <v>75268</v>
      </c>
      <c r="D1697" s="12" t="s">
        <v>3402</v>
      </c>
      <c r="E1697" s="13">
        <v>43967</v>
      </c>
      <c r="F1697" s="14">
        <f t="shared" si="26"/>
        <v>499723.03723404254</v>
      </c>
    </row>
    <row r="1698" spans="1:6">
      <c r="A1698" s="7" t="s">
        <v>1884</v>
      </c>
      <c r="B1698" s="8">
        <v>1003944</v>
      </c>
      <c r="C1698" s="8">
        <v>91595</v>
      </c>
      <c r="D1698" s="8" t="s">
        <v>3403</v>
      </c>
      <c r="E1698" s="9">
        <v>44949</v>
      </c>
      <c r="F1698" s="10">
        <f t="shared" si="26"/>
        <v>1044648.4727722772</v>
      </c>
    </row>
    <row r="1699" spans="1:6">
      <c r="A1699" s="11" t="s">
        <v>1885</v>
      </c>
      <c r="B1699" s="12">
        <v>783692</v>
      </c>
      <c r="C1699" s="12">
        <v>110324</v>
      </c>
      <c r="D1699" s="12" t="s">
        <v>3404</v>
      </c>
      <c r="E1699" s="13">
        <v>45334</v>
      </c>
      <c r="F1699" s="14">
        <f t="shared" si="26"/>
        <v>746435.40070921986</v>
      </c>
    </row>
    <row r="1700" spans="1:6">
      <c r="A1700" s="7" t="s">
        <v>1886</v>
      </c>
      <c r="B1700" s="8">
        <v>762016</v>
      </c>
      <c r="C1700" s="8">
        <v>106753</v>
      </c>
      <c r="D1700" s="8" t="s">
        <v>3404</v>
      </c>
      <c r="E1700" s="9">
        <v>43918</v>
      </c>
      <c r="F1700" s="10">
        <f t="shared" si="26"/>
        <v>746435.40070921986</v>
      </c>
    </row>
    <row r="1701" spans="1:6">
      <c r="A1701" s="11" t="s">
        <v>1887</v>
      </c>
      <c r="B1701" s="12">
        <v>702972</v>
      </c>
      <c r="C1701" s="12">
        <v>48342</v>
      </c>
      <c r="D1701" s="12" t="s">
        <v>3404</v>
      </c>
      <c r="E1701" s="13">
        <v>44865</v>
      </c>
      <c r="F1701" s="14">
        <f t="shared" si="26"/>
        <v>746435.40070921986</v>
      </c>
    </row>
    <row r="1702" spans="1:6">
      <c r="A1702" s="7" t="s">
        <v>1888</v>
      </c>
      <c r="B1702" s="8">
        <v>1654159</v>
      </c>
      <c r="C1702" s="8">
        <v>209547</v>
      </c>
      <c r="D1702" s="8" t="s">
        <v>3406</v>
      </c>
      <c r="E1702" s="9">
        <v>44899</v>
      </c>
      <c r="F1702" s="10">
        <f t="shared" si="26"/>
        <v>1044648.4727722772</v>
      </c>
    </row>
    <row r="1703" spans="1:6">
      <c r="A1703" s="11" t="s">
        <v>1889</v>
      </c>
      <c r="B1703" s="12">
        <v>939041</v>
      </c>
      <c r="C1703" s="12">
        <v>70020</v>
      </c>
      <c r="D1703" s="12" t="s">
        <v>3403</v>
      </c>
      <c r="E1703" s="13">
        <v>44444</v>
      </c>
      <c r="F1703" s="14">
        <f t="shared" si="26"/>
        <v>1044648.4727722772</v>
      </c>
    </row>
    <row r="1704" spans="1:6">
      <c r="A1704" s="7" t="s">
        <v>1890</v>
      </c>
      <c r="B1704" s="8">
        <v>896603</v>
      </c>
      <c r="C1704" s="8">
        <v>73012</v>
      </c>
      <c r="D1704" s="8" t="s">
        <v>3404</v>
      </c>
      <c r="E1704" s="9">
        <v>44462</v>
      </c>
      <c r="F1704" s="10">
        <f t="shared" si="26"/>
        <v>746435.40070921986</v>
      </c>
    </row>
    <row r="1705" spans="1:6">
      <c r="A1705" s="11" t="s">
        <v>1891</v>
      </c>
      <c r="B1705" s="12">
        <v>602305</v>
      </c>
      <c r="C1705" s="12">
        <v>70932</v>
      </c>
      <c r="D1705" s="12" t="s">
        <v>3404</v>
      </c>
      <c r="E1705" s="13">
        <v>43465</v>
      </c>
      <c r="F1705" s="14">
        <f t="shared" si="26"/>
        <v>746435.40070921986</v>
      </c>
    </row>
    <row r="1706" spans="1:6">
      <c r="A1706" s="7" t="s">
        <v>1892</v>
      </c>
      <c r="B1706" s="8">
        <v>860351</v>
      </c>
      <c r="C1706" s="8">
        <v>66565</v>
      </c>
      <c r="D1706" s="8" t="s">
        <v>3404</v>
      </c>
      <c r="E1706" s="9">
        <v>45877</v>
      </c>
      <c r="F1706" s="10">
        <f t="shared" si="26"/>
        <v>746435.40070921986</v>
      </c>
    </row>
    <row r="1707" spans="1:6">
      <c r="A1707" s="11" t="s">
        <v>1893</v>
      </c>
      <c r="B1707" s="12">
        <v>599825</v>
      </c>
      <c r="C1707" s="12">
        <v>73156</v>
      </c>
      <c r="D1707" s="12" t="s">
        <v>3402</v>
      </c>
      <c r="E1707" s="13">
        <v>45303</v>
      </c>
      <c r="F1707" s="14">
        <f t="shared" si="26"/>
        <v>499723.03723404254</v>
      </c>
    </row>
    <row r="1708" spans="1:6">
      <c r="A1708" s="7" t="s">
        <v>1894</v>
      </c>
      <c r="B1708" s="8">
        <v>1122114</v>
      </c>
      <c r="C1708" s="8">
        <v>139439</v>
      </c>
      <c r="D1708" s="8" t="s">
        <v>3403</v>
      </c>
      <c r="E1708" s="9">
        <v>45670</v>
      </c>
      <c r="F1708" s="10">
        <f t="shared" si="26"/>
        <v>1044648.4727722772</v>
      </c>
    </row>
    <row r="1709" spans="1:6">
      <c r="A1709" s="11" t="s">
        <v>1895</v>
      </c>
      <c r="B1709" s="12">
        <v>525062</v>
      </c>
      <c r="C1709" s="12">
        <v>54647</v>
      </c>
      <c r="D1709" s="12" t="s">
        <v>3402</v>
      </c>
      <c r="E1709" s="13">
        <v>45343</v>
      </c>
      <c r="F1709" s="14">
        <f t="shared" si="26"/>
        <v>499723.03723404254</v>
      </c>
    </row>
    <row r="1710" spans="1:6">
      <c r="A1710" s="7" t="s">
        <v>1896</v>
      </c>
      <c r="B1710" s="8">
        <v>1000720</v>
      </c>
      <c r="C1710" s="8">
        <v>133608</v>
      </c>
      <c r="D1710" s="8" t="s">
        <v>3403</v>
      </c>
      <c r="E1710" s="9">
        <v>44407</v>
      </c>
      <c r="F1710" s="10">
        <f t="shared" si="26"/>
        <v>1044648.4727722772</v>
      </c>
    </row>
    <row r="1711" spans="1:6">
      <c r="A1711" s="11" t="s">
        <v>1897</v>
      </c>
      <c r="B1711" s="12">
        <v>679183</v>
      </c>
      <c r="C1711" s="12">
        <v>75649</v>
      </c>
      <c r="D1711" s="12" t="s">
        <v>3404</v>
      </c>
      <c r="E1711" s="13">
        <v>45640</v>
      </c>
      <c r="F1711" s="14">
        <f t="shared" si="26"/>
        <v>746435.40070921986</v>
      </c>
    </row>
    <row r="1712" spans="1:6">
      <c r="A1712" s="7" t="s">
        <v>1898</v>
      </c>
      <c r="B1712" s="8">
        <v>666022</v>
      </c>
      <c r="C1712" s="8">
        <v>33995</v>
      </c>
      <c r="D1712" s="8" t="s">
        <v>3404</v>
      </c>
      <c r="E1712" s="9">
        <v>44083</v>
      </c>
      <c r="F1712" s="10">
        <f t="shared" si="26"/>
        <v>746435.40070921986</v>
      </c>
    </row>
    <row r="1713" spans="1:6">
      <c r="A1713" s="11" t="s">
        <v>1899</v>
      </c>
      <c r="B1713" s="12">
        <v>861801</v>
      </c>
      <c r="C1713" s="12">
        <v>81815</v>
      </c>
      <c r="D1713" s="12" t="s">
        <v>3404</v>
      </c>
      <c r="E1713" s="13">
        <v>46396</v>
      </c>
      <c r="F1713" s="14">
        <f t="shared" si="26"/>
        <v>746435.40070921986</v>
      </c>
    </row>
    <row r="1714" spans="1:6">
      <c r="A1714" s="7" t="s">
        <v>1900</v>
      </c>
      <c r="B1714" s="8">
        <v>514577</v>
      </c>
      <c r="C1714" s="8">
        <v>66126</v>
      </c>
      <c r="D1714" s="8" t="s">
        <v>3402</v>
      </c>
      <c r="E1714" s="9">
        <v>44162</v>
      </c>
      <c r="F1714" s="10">
        <f t="shared" si="26"/>
        <v>499723.03723404254</v>
      </c>
    </row>
    <row r="1715" spans="1:6">
      <c r="A1715" s="11" t="s">
        <v>1901</v>
      </c>
      <c r="B1715" s="12">
        <v>1155822</v>
      </c>
      <c r="C1715" s="12">
        <v>134187</v>
      </c>
      <c r="D1715" s="12" t="s">
        <v>3403</v>
      </c>
      <c r="E1715" s="13">
        <v>45415</v>
      </c>
      <c r="F1715" s="14">
        <f t="shared" si="26"/>
        <v>1044648.4727722772</v>
      </c>
    </row>
    <row r="1716" spans="1:6">
      <c r="A1716" s="7" t="s">
        <v>1902</v>
      </c>
      <c r="B1716" s="8">
        <v>410200</v>
      </c>
      <c r="C1716" s="8">
        <v>44112</v>
      </c>
      <c r="D1716" s="8" t="s">
        <v>3402</v>
      </c>
      <c r="E1716" s="9">
        <v>46098</v>
      </c>
      <c r="F1716" s="10">
        <f t="shared" si="26"/>
        <v>499723.03723404254</v>
      </c>
    </row>
    <row r="1717" spans="1:6">
      <c r="A1717" s="11" t="s">
        <v>1903</v>
      </c>
      <c r="B1717" s="12">
        <v>469399</v>
      </c>
      <c r="C1717" s="12">
        <v>24516</v>
      </c>
      <c r="D1717" s="12" t="s">
        <v>3402</v>
      </c>
      <c r="E1717" s="13">
        <v>43627</v>
      </c>
      <c r="F1717" s="14">
        <f t="shared" si="26"/>
        <v>499723.03723404254</v>
      </c>
    </row>
    <row r="1718" spans="1:6">
      <c r="A1718" s="7" t="s">
        <v>1904</v>
      </c>
      <c r="B1718" s="8">
        <v>558797</v>
      </c>
      <c r="C1718" s="8">
        <v>81396</v>
      </c>
      <c r="D1718" s="8" t="s">
        <v>3402</v>
      </c>
      <c r="E1718" s="9">
        <v>45079</v>
      </c>
      <c r="F1718" s="10">
        <f t="shared" si="26"/>
        <v>499723.03723404254</v>
      </c>
    </row>
    <row r="1719" spans="1:6">
      <c r="A1719" s="11" t="s">
        <v>1905</v>
      </c>
      <c r="B1719" s="12">
        <v>481280</v>
      </c>
      <c r="C1719" s="12">
        <v>46549</v>
      </c>
      <c r="D1719" s="12" t="s">
        <v>3402</v>
      </c>
      <c r="E1719" s="13">
        <v>44241</v>
      </c>
      <c r="F1719" s="14">
        <f t="shared" si="26"/>
        <v>499723.03723404254</v>
      </c>
    </row>
    <row r="1720" spans="1:6">
      <c r="A1720" s="7" t="s">
        <v>1906</v>
      </c>
      <c r="B1720" s="8">
        <v>784751</v>
      </c>
      <c r="C1720" s="8">
        <v>97187</v>
      </c>
      <c r="D1720" s="8" t="s">
        <v>3404</v>
      </c>
      <c r="E1720" s="9">
        <v>45159</v>
      </c>
      <c r="F1720" s="10">
        <f t="shared" si="26"/>
        <v>746435.40070921986</v>
      </c>
    </row>
    <row r="1721" spans="1:6">
      <c r="A1721" s="11" t="s">
        <v>1907</v>
      </c>
      <c r="B1721" s="12">
        <v>703284</v>
      </c>
      <c r="C1721" s="12">
        <v>53880</v>
      </c>
      <c r="D1721" s="12" t="s">
        <v>3404</v>
      </c>
      <c r="E1721" s="13">
        <v>44224</v>
      </c>
      <c r="F1721" s="14">
        <f t="shared" si="26"/>
        <v>746435.40070921986</v>
      </c>
    </row>
    <row r="1722" spans="1:6">
      <c r="A1722" s="7" t="s">
        <v>1908</v>
      </c>
      <c r="B1722" s="8">
        <v>781874</v>
      </c>
      <c r="C1722" s="8">
        <v>106429</v>
      </c>
      <c r="D1722" s="8" t="s">
        <v>3404</v>
      </c>
      <c r="E1722" s="9">
        <v>45482</v>
      </c>
      <c r="F1722" s="10">
        <f t="shared" si="26"/>
        <v>746435.40070921986</v>
      </c>
    </row>
    <row r="1723" spans="1:6">
      <c r="A1723" s="11" t="s">
        <v>1909</v>
      </c>
      <c r="B1723" s="12">
        <v>976029</v>
      </c>
      <c r="C1723" s="12">
        <v>55498</v>
      </c>
      <c r="D1723" s="12" t="s">
        <v>3403</v>
      </c>
      <c r="E1723" s="13">
        <v>43764</v>
      </c>
      <c r="F1723" s="14">
        <f t="shared" si="26"/>
        <v>1044648.4727722772</v>
      </c>
    </row>
    <row r="1724" spans="1:6">
      <c r="A1724" s="7" t="s">
        <v>1910</v>
      </c>
      <c r="B1724" s="8">
        <v>1389577</v>
      </c>
      <c r="C1724" s="8">
        <v>177547</v>
      </c>
      <c r="D1724" s="8" t="s">
        <v>3405</v>
      </c>
      <c r="E1724" s="9">
        <v>44753</v>
      </c>
      <c r="F1724" s="10">
        <f t="shared" si="26"/>
        <v>1044648.4727722772</v>
      </c>
    </row>
    <row r="1725" spans="1:6">
      <c r="A1725" s="11" t="s">
        <v>1911</v>
      </c>
      <c r="B1725" s="12">
        <v>859289</v>
      </c>
      <c r="C1725" s="12">
        <v>107290</v>
      </c>
      <c r="D1725" s="12" t="s">
        <v>3404</v>
      </c>
      <c r="E1725" s="13">
        <v>44609</v>
      </c>
      <c r="F1725" s="14">
        <f t="shared" si="26"/>
        <v>746435.40070921986</v>
      </c>
    </row>
    <row r="1726" spans="1:6">
      <c r="A1726" s="7" t="s">
        <v>1912</v>
      </c>
      <c r="B1726" s="8">
        <v>1914044</v>
      </c>
      <c r="C1726" s="8">
        <v>262673</v>
      </c>
      <c r="D1726" s="8" t="s">
        <v>3406</v>
      </c>
      <c r="E1726" s="9">
        <v>45270</v>
      </c>
      <c r="F1726" s="10">
        <f t="shared" si="26"/>
        <v>1044648.4727722772</v>
      </c>
    </row>
    <row r="1727" spans="1:6">
      <c r="A1727" s="11" t="s">
        <v>1913</v>
      </c>
      <c r="B1727" s="12">
        <v>400851</v>
      </c>
      <c r="C1727" s="12">
        <v>38163</v>
      </c>
      <c r="D1727" s="12" t="s">
        <v>3402</v>
      </c>
      <c r="E1727" s="13">
        <v>45562</v>
      </c>
      <c r="F1727" s="14">
        <f t="shared" si="26"/>
        <v>499723.03723404254</v>
      </c>
    </row>
    <row r="1728" spans="1:6">
      <c r="A1728" s="7" t="s">
        <v>1914</v>
      </c>
      <c r="B1728" s="8">
        <v>877827</v>
      </c>
      <c r="C1728" s="8">
        <v>91588</v>
      </c>
      <c r="D1728" s="8" t="s">
        <v>3404</v>
      </c>
      <c r="E1728" s="9">
        <v>44256</v>
      </c>
      <c r="F1728" s="10">
        <f t="shared" si="26"/>
        <v>746435.40070921986</v>
      </c>
    </row>
    <row r="1729" spans="1:6">
      <c r="A1729" s="11" t="s">
        <v>1915</v>
      </c>
      <c r="B1729" s="12">
        <v>988629</v>
      </c>
      <c r="C1729" s="12">
        <v>120597</v>
      </c>
      <c r="D1729" s="12" t="s">
        <v>3403</v>
      </c>
      <c r="E1729" s="13">
        <v>45405</v>
      </c>
      <c r="F1729" s="14">
        <f t="shared" si="26"/>
        <v>1044648.4727722772</v>
      </c>
    </row>
    <row r="1730" spans="1:6">
      <c r="A1730" s="7" t="s">
        <v>1916</v>
      </c>
      <c r="B1730" s="8">
        <v>1361194</v>
      </c>
      <c r="C1730" s="8">
        <v>91113</v>
      </c>
      <c r="D1730" s="8" t="s">
        <v>3405</v>
      </c>
      <c r="E1730" s="9">
        <v>46040</v>
      </c>
      <c r="F1730" s="10">
        <f t="shared" ref="F1730:F1793" si="27">IF(D1730="L1",$L$3,IF(D1730="L2",$L$4,$L$5))</f>
        <v>1044648.4727722772</v>
      </c>
    </row>
    <row r="1731" spans="1:6">
      <c r="A1731" s="11" t="s">
        <v>1917</v>
      </c>
      <c r="B1731" s="12">
        <v>552875</v>
      </c>
      <c r="C1731" s="12">
        <v>66705</v>
      </c>
      <c r="D1731" s="12" t="s">
        <v>3402</v>
      </c>
      <c r="E1731" s="13">
        <v>45466</v>
      </c>
      <c r="F1731" s="14">
        <f t="shared" si="27"/>
        <v>499723.03723404254</v>
      </c>
    </row>
    <row r="1732" spans="1:6">
      <c r="A1732" s="7" t="s">
        <v>1918</v>
      </c>
      <c r="B1732" s="8">
        <v>818552</v>
      </c>
      <c r="C1732" s="8">
        <v>87911</v>
      </c>
      <c r="D1732" s="8" t="s">
        <v>3404</v>
      </c>
      <c r="E1732" s="9">
        <v>44379</v>
      </c>
      <c r="F1732" s="10">
        <f t="shared" si="27"/>
        <v>746435.40070921986</v>
      </c>
    </row>
    <row r="1733" spans="1:6">
      <c r="A1733" s="11" t="s">
        <v>1919</v>
      </c>
      <c r="B1733" s="12">
        <v>1495517</v>
      </c>
      <c r="C1733" s="12">
        <v>88092</v>
      </c>
      <c r="D1733" s="12" t="s">
        <v>3405</v>
      </c>
      <c r="E1733" s="13">
        <v>45882</v>
      </c>
      <c r="F1733" s="14">
        <f t="shared" si="27"/>
        <v>1044648.4727722772</v>
      </c>
    </row>
    <row r="1734" spans="1:6">
      <c r="A1734" s="7" t="s">
        <v>1920</v>
      </c>
      <c r="B1734" s="8">
        <v>1292221</v>
      </c>
      <c r="C1734" s="8">
        <v>145770</v>
      </c>
      <c r="D1734" s="8" t="s">
        <v>3405</v>
      </c>
      <c r="E1734" s="9">
        <v>44554</v>
      </c>
      <c r="F1734" s="10">
        <f t="shared" si="27"/>
        <v>1044648.4727722772</v>
      </c>
    </row>
    <row r="1735" spans="1:6">
      <c r="A1735" s="11" t="s">
        <v>1921</v>
      </c>
      <c r="B1735" s="12">
        <v>423085</v>
      </c>
      <c r="C1735" s="12">
        <v>21824</v>
      </c>
      <c r="D1735" s="12" t="s">
        <v>3402</v>
      </c>
      <c r="E1735" s="13">
        <v>44847</v>
      </c>
      <c r="F1735" s="14">
        <f t="shared" si="27"/>
        <v>499723.03723404254</v>
      </c>
    </row>
    <row r="1736" spans="1:6">
      <c r="A1736" s="7" t="s">
        <v>1922</v>
      </c>
      <c r="B1736" s="8">
        <v>439274</v>
      </c>
      <c r="C1736" s="8">
        <v>60590</v>
      </c>
      <c r="D1736" s="8" t="s">
        <v>3402</v>
      </c>
      <c r="E1736" s="9">
        <v>45648</v>
      </c>
      <c r="F1736" s="10">
        <f t="shared" si="27"/>
        <v>499723.03723404254</v>
      </c>
    </row>
    <row r="1737" spans="1:6">
      <c r="A1737" s="11" t="s">
        <v>1923</v>
      </c>
      <c r="B1737" s="12">
        <v>766174</v>
      </c>
      <c r="C1737" s="12">
        <v>98490</v>
      </c>
      <c r="D1737" s="12" t="s">
        <v>3404</v>
      </c>
      <c r="E1737" s="13">
        <v>44735</v>
      </c>
      <c r="F1737" s="14">
        <f t="shared" si="27"/>
        <v>746435.40070921986</v>
      </c>
    </row>
    <row r="1738" spans="1:6">
      <c r="A1738" s="7" t="s">
        <v>1924</v>
      </c>
      <c r="B1738" s="8">
        <v>482806</v>
      </c>
      <c r="C1738" s="8">
        <v>48615</v>
      </c>
      <c r="D1738" s="8" t="s">
        <v>3402</v>
      </c>
      <c r="E1738" s="9">
        <v>44895</v>
      </c>
      <c r="F1738" s="10">
        <f t="shared" si="27"/>
        <v>499723.03723404254</v>
      </c>
    </row>
    <row r="1739" spans="1:6">
      <c r="A1739" s="11" t="s">
        <v>1925</v>
      </c>
      <c r="B1739" s="12">
        <v>1016200</v>
      </c>
      <c r="C1739" s="12">
        <v>147297</v>
      </c>
      <c r="D1739" s="12" t="s">
        <v>3403</v>
      </c>
      <c r="E1739" s="13">
        <v>45449</v>
      </c>
      <c r="F1739" s="14">
        <f t="shared" si="27"/>
        <v>1044648.4727722772</v>
      </c>
    </row>
    <row r="1740" spans="1:6">
      <c r="A1740" s="7" t="s">
        <v>1926</v>
      </c>
      <c r="B1740" s="8">
        <v>1075767</v>
      </c>
      <c r="C1740" s="8">
        <v>89253</v>
      </c>
      <c r="D1740" s="8" t="s">
        <v>3403</v>
      </c>
      <c r="E1740" s="9">
        <v>44338</v>
      </c>
      <c r="F1740" s="10">
        <f t="shared" si="27"/>
        <v>1044648.4727722772</v>
      </c>
    </row>
    <row r="1741" spans="1:6">
      <c r="A1741" s="11" t="s">
        <v>1927</v>
      </c>
      <c r="B1741" s="12">
        <v>839755</v>
      </c>
      <c r="C1741" s="12">
        <v>121167</v>
      </c>
      <c r="D1741" s="12" t="s">
        <v>3404</v>
      </c>
      <c r="E1741" s="13">
        <v>43661</v>
      </c>
      <c r="F1741" s="14">
        <f t="shared" si="27"/>
        <v>746435.40070921986</v>
      </c>
    </row>
    <row r="1742" spans="1:6">
      <c r="A1742" s="7" t="s">
        <v>1928</v>
      </c>
      <c r="B1742" s="8">
        <v>530386</v>
      </c>
      <c r="C1742" s="8">
        <v>49631</v>
      </c>
      <c r="D1742" s="8" t="s">
        <v>3402</v>
      </c>
      <c r="E1742" s="9">
        <v>45196</v>
      </c>
      <c r="F1742" s="10">
        <f t="shared" si="27"/>
        <v>499723.03723404254</v>
      </c>
    </row>
    <row r="1743" spans="1:6">
      <c r="A1743" s="11" t="s">
        <v>1929</v>
      </c>
      <c r="B1743" s="12">
        <v>1034774</v>
      </c>
      <c r="C1743" s="12">
        <v>102524</v>
      </c>
      <c r="D1743" s="12" t="s">
        <v>3403</v>
      </c>
      <c r="E1743" s="13">
        <v>45305</v>
      </c>
      <c r="F1743" s="14">
        <f t="shared" si="27"/>
        <v>1044648.4727722772</v>
      </c>
    </row>
    <row r="1744" spans="1:6">
      <c r="A1744" s="7" t="s">
        <v>1930</v>
      </c>
      <c r="B1744" s="8">
        <v>722453</v>
      </c>
      <c r="C1744" s="8">
        <v>87997</v>
      </c>
      <c r="D1744" s="8" t="s">
        <v>3404</v>
      </c>
      <c r="E1744" s="9">
        <v>43775</v>
      </c>
      <c r="F1744" s="10">
        <f t="shared" si="27"/>
        <v>746435.40070921986</v>
      </c>
    </row>
    <row r="1745" spans="1:6">
      <c r="A1745" s="11" t="s">
        <v>1931</v>
      </c>
      <c r="B1745" s="12">
        <v>637243</v>
      </c>
      <c r="C1745" s="12">
        <v>90019</v>
      </c>
      <c r="D1745" s="12" t="s">
        <v>3404</v>
      </c>
      <c r="E1745" s="13">
        <v>43766</v>
      </c>
      <c r="F1745" s="14">
        <f t="shared" si="27"/>
        <v>746435.40070921986</v>
      </c>
    </row>
    <row r="1746" spans="1:6">
      <c r="A1746" s="7" t="s">
        <v>1932</v>
      </c>
      <c r="B1746" s="8">
        <v>550353</v>
      </c>
      <c r="C1746" s="8">
        <v>79881</v>
      </c>
      <c r="D1746" s="8" t="s">
        <v>3402</v>
      </c>
      <c r="E1746" s="9">
        <v>45836</v>
      </c>
      <c r="F1746" s="10">
        <f t="shared" si="27"/>
        <v>499723.03723404254</v>
      </c>
    </row>
    <row r="1747" spans="1:6">
      <c r="A1747" s="11" t="s">
        <v>1933</v>
      </c>
      <c r="B1747" s="12">
        <v>418501</v>
      </c>
      <c r="C1747" s="12">
        <v>28735</v>
      </c>
      <c r="D1747" s="12" t="s">
        <v>3402</v>
      </c>
      <c r="E1747" s="13">
        <v>45883</v>
      </c>
      <c r="F1747" s="14">
        <f t="shared" si="27"/>
        <v>499723.03723404254</v>
      </c>
    </row>
    <row r="1748" spans="1:6">
      <c r="A1748" s="7" t="s">
        <v>1934</v>
      </c>
      <c r="B1748" s="8">
        <v>464751</v>
      </c>
      <c r="C1748" s="8">
        <v>32636</v>
      </c>
      <c r="D1748" s="8" t="s">
        <v>3402</v>
      </c>
      <c r="E1748" s="9">
        <v>45107</v>
      </c>
      <c r="F1748" s="10">
        <f t="shared" si="27"/>
        <v>499723.03723404254</v>
      </c>
    </row>
    <row r="1749" spans="1:6">
      <c r="A1749" s="11" t="s">
        <v>1935</v>
      </c>
      <c r="B1749" s="12">
        <v>1380421</v>
      </c>
      <c r="C1749" s="12">
        <v>200340</v>
      </c>
      <c r="D1749" s="12" t="s">
        <v>3405</v>
      </c>
      <c r="E1749" s="13">
        <v>44685</v>
      </c>
      <c r="F1749" s="14">
        <f t="shared" si="27"/>
        <v>1044648.4727722772</v>
      </c>
    </row>
    <row r="1750" spans="1:6">
      <c r="A1750" s="7" t="s">
        <v>1936</v>
      </c>
      <c r="B1750" s="8">
        <v>674821</v>
      </c>
      <c r="C1750" s="8">
        <v>88481</v>
      </c>
      <c r="D1750" s="8" t="s">
        <v>3404</v>
      </c>
      <c r="E1750" s="9">
        <v>44395</v>
      </c>
      <c r="F1750" s="10">
        <f t="shared" si="27"/>
        <v>746435.40070921986</v>
      </c>
    </row>
    <row r="1751" spans="1:6">
      <c r="A1751" s="11" t="s">
        <v>1937</v>
      </c>
      <c r="B1751" s="12">
        <v>1582391</v>
      </c>
      <c r="C1751" s="12">
        <v>191928</v>
      </c>
      <c r="D1751" s="12" t="s">
        <v>3405</v>
      </c>
      <c r="E1751" s="13">
        <v>44823</v>
      </c>
      <c r="F1751" s="14">
        <f t="shared" si="27"/>
        <v>1044648.4727722772</v>
      </c>
    </row>
    <row r="1752" spans="1:6">
      <c r="A1752" s="7" t="s">
        <v>1938</v>
      </c>
      <c r="B1752" s="8">
        <v>1140967</v>
      </c>
      <c r="C1752" s="8">
        <v>169490</v>
      </c>
      <c r="D1752" s="8" t="s">
        <v>3403</v>
      </c>
      <c r="E1752" s="9">
        <v>45138</v>
      </c>
      <c r="F1752" s="10">
        <f t="shared" si="27"/>
        <v>1044648.4727722772</v>
      </c>
    </row>
    <row r="1753" spans="1:6">
      <c r="A1753" s="11" t="s">
        <v>1939</v>
      </c>
      <c r="B1753" s="12">
        <v>1534793</v>
      </c>
      <c r="C1753" s="12">
        <v>161665</v>
      </c>
      <c r="D1753" s="12" t="s">
        <v>3405</v>
      </c>
      <c r="E1753" s="13">
        <v>45274</v>
      </c>
      <c r="F1753" s="14">
        <f t="shared" si="27"/>
        <v>1044648.4727722772</v>
      </c>
    </row>
    <row r="1754" spans="1:6">
      <c r="A1754" s="7" t="s">
        <v>1940</v>
      </c>
      <c r="B1754" s="8">
        <v>1160123</v>
      </c>
      <c r="C1754" s="8">
        <v>84688</v>
      </c>
      <c r="D1754" s="8" t="s">
        <v>3403</v>
      </c>
      <c r="E1754" s="9">
        <v>44572</v>
      </c>
      <c r="F1754" s="10">
        <f t="shared" si="27"/>
        <v>1044648.4727722772</v>
      </c>
    </row>
    <row r="1755" spans="1:6">
      <c r="A1755" s="11" t="s">
        <v>1941</v>
      </c>
      <c r="B1755" s="12">
        <v>526200</v>
      </c>
      <c r="C1755" s="12">
        <v>39030</v>
      </c>
      <c r="D1755" s="12" t="s">
        <v>3402</v>
      </c>
      <c r="E1755" s="13">
        <v>43750</v>
      </c>
      <c r="F1755" s="14">
        <f t="shared" si="27"/>
        <v>499723.03723404254</v>
      </c>
    </row>
    <row r="1756" spans="1:6">
      <c r="A1756" s="7" t="s">
        <v>1942</v>
      </c>
      <c r="B1756" s="8">
        <v>824290</v>
      </c>
      <c r="C1756" s="8">
        <v>95306</v>
      </c>
      <c r="D1756" s="8" t="s">
        <v>3404</v>
      </c>
      <c r="E1756" s="9">
        <v>45549</v>
      </c>
      <c r="F1756" s="10">
        <f t="shared" si="27"/>
        <v>746435.40070921986</v>
      </c>
    </row>
    <row r="1757" spans="1:6">
      <c r="A1757" s="11" t="s">
        <v>1943</v>
      </c>
      <c r="B1757" s="12">
        <v>525224</v>
      </c>
      <c r="C1757" s="12">
        <v>29585</v>
      </c>
      <c r="D1757" s="12" t="s">
        <v>3402</v>
      </c>
      <c r="E1757" s="13">
        <v>44895</v>
      </c>
      <c r="F1757" s="14">
        <f t="shared" si="27"/>
        <v>499723.03723404254</v>
      </c>
    </row>
    <row r="1758" spans="1:6">
      <c r="A1758" s="7" t="s">
        <v>1944</v>
      </c>
      <c r="B1758" s="8">
        <v>1837859</v>
      </c>
      <c r="C1758" s="8">
        <v>202097</v>
      </c>
      <c r="D1758" s="8" t="s">
        <v>3406</v>
      </c>
      <c r="E1758" s="9">
        <v>44223</v>
      </c>
      <c r="F1758" s="10">
        <f t="shared" si="27"/>
        <v>1044648.4727722772</v>
      </c>
    </row>
    <row r="1759" spans="1:6">
      <c r="A1759" s="11" t="s">
        <v>1945</v>
      </c>
      <c r="B1759" s="12">
        <v>577284</v>
      </c>
      <c r="C1759" s="12">
        <v>29497</v>
      </c>
      <c r="D1759" s="12" t="s">
        <v>3402</v>
      </c>
      <c r="E1759" s="13">
        <v>45238</v>
      </c>
      <c r="F1759" s="14">
        <f t="shared" si="27"/>
        <v>499723.03723404254</v>
      </c>
    </row>
    <row r="1760" spans="1:6">
      <c r="A1760" s="7" t="s">
        <v>1946</v>
      </c>
      <c r="B1760" s="8">
        <v>1579303</v>
      </c>
      <c r="C1760" s="8">
        <v>205755</v>
      </c>
      <c r="D1760" s="8" t="s">
        <v>3405</v>
      </c>
      <c r="E1760" s="9">
        <v>45517</v>
      </c>
      <c r="F1760" s="10">
        <f t="shared" si="27"/>
        <v>1044648.4727722772</v>
      </c>
    </row>
    <row r="1761" spans="1:6">
      <c r="A1761" s="11" t="s">
        <v>1947</v>
      </c>
      <c r="B1761" s="12">
        <v>623490</v>
      </c>
      <c r="C1761" s="12">
        <v>90377</v>
      </c>
      <c r="D1761" s="12" t="s">
        <v>3404</v>
      </c>
      <c r="E1761" s="13">
        <v>45112</v>
      </c>
      <c r="F1761" s="14">
        <f t="shared" si="27"/>
        <v>746435.40070921986</v>
      </c>
    </row>
    <row r="1762" spans="1:6">
      <c r="A1762" s="7" t="s">
        <v>1948</v>
      </c>
      <c r="B1762" s="8">
        <v>1569452</v>
      </c>
      <c r="C1762" s="8">
        <v>88517</v>
      </c>
      <c r="D1762" s="8" t="s">
        <v>3405</v>
      </c>
      <c r="E1762" s="9">
        <v>43848</v>
      </c>
      <c r="F1762" s="10">
        <f t="shared" si="27"/>
        <v>1044648.4727722772</v>
      </c>
    </row>
    <row r="1763" spans="1:6">
      <c r="A1763" s="11" t="s">
        <v>1949</v>
      </c>
      <c r="B1763" s="12">
        <v>815624</v>
      </c>
      <c r="C1763" s="12">
        <v>122189</v>
      </c>
      <c r="D1763" s="12" t="s">
        <v>3404</v>
      </c>
      <c r="E1763" s="13">
        <v>43598</v>
      </c>
      <c r="F1763" s="14">
        <f t="shared" si="27"/>
        <v>746435.40070921986</v>
      </c>
    </row>
    <row r="1764" spans="1:6">
      <c r="A1764" s="7" t="s">
        <v>1950</v>
      </c>
      <c r="B1764" s="8">
        <v>1541021</v>
      </c>
      <c r="C1764" s="8">
        <v>87186</v>
      </c>
      <c r="D1764" s="8" t="s">
        <v>3405</v>
      </c>
      <c r="E1764" s="9">
        <v>44170</v>
      </c>
      <c r="F1764" s="10">
        <f t="shared" si="27"/>
        <v>1044648.4727722772</v>
      </c>
    </row>
    <row r="1765" spans="1:6">
      <c r="A1765" s="11" t="s">
        <v>1951</v>
      </c>
      <c r="B1765" s="12">
        <v>533837</v>
      </c>
      <c r="C1765" s="12">
        <v>29646</v>
      </c>
      <c r="D1765" s="12" t="s">
        <v>3402</v>
      </c>
      <c r="E1765" s="13">
        <v>44817</v>
      </c>
      <c r="F1765" s="14">
        <f t="shared" si="27"/>
        <v>499723.03723404254</v>
      </c>
    </row>
    <row r="1766" spans="1:6">
      <c r="A1766" s="7" t="s">
        <v>1952</v>
      </c>
      <c r="B1766" s="8">
        <v>1142096</v>
      </c>
      <c r="C1766" s="8">
        <v>108838</v>
      </c>
      <c r="D1766" s="8" t="s">
        <v>3403</v>
      </c>
      <c r="E1766" s="9">
        <v>46060</v>
      </c>
      <c r="F1766" s="10">
        <f t="shared" si="27"/>
        <v>1044648.4727722772</v>
      </c>
    </row>
    <row r="1767" spans="1:6">
      <c r="A1767" s="11" t="s">
        <v>1953</v>
      </c>
      <c r="B1767" s="12">
        <v>711407</v>
      </c>
      <c r="C1767" s="12">
        <v>87957</v>
      </c>
      <c r="D1767" s="12" t="s">
        <v>3404</v>
      </c>
      <c r="E1767" s="13">
        <v>43534</v>
      </c>
      <c r="F1767" s="14">
        <f t="shared" si="27"/>
        <v>746435.40070921986</v>
      </c>
    </row>
    <row r="1768" spans="1:6">
      <c r="A1768" s="7" t="s">
        <v>1954</v>
      </c>
      <c r="B1768" s="8">
        <v>749824</v>
      </c>
      <c r="C1768" s="8">
        <v>49901</v>
      </c>
      <c r="D1768" s="8" t="s">
        <v>3404</v>
      </c>
      <c r="E1768" s="9">
        <v>45485</v>
      </c>
      <c r="F1768" s="10">
        <f t="shared" si="27"/>
        <v>746435.40070921986</v>
      </c>
    </row>
    <row r="1769" spans="1:6">
      <c r="A1769" s="11" t="s">
        <v>1955</v>
      </c>
      <c r="B1769" s="12">
        <v>694241</v>
      </c>
      <c r="C1769" s="12">
        <v>39239</v>
      </c>
      <c r="D1769" s="12" t="s">
        <v>3404</v>
      </c>
      <c r="E1769" s="13">
        <v>44628</v>
      </c>
      <c r="F1769" s="14">
        <f t="shared" si="27"/>
        <v>746435.40070921986</v>
      </c>
    </row>
    <row r="1770" spans="1:6">
      <c r="A1770" s="7" t="s">
        <v>1956</v>
      </c>
      <c r="B1770" s="8">
        <v>755157</v>
      </c>
      <c r="C1770" s="8">
        <v>73786</v>
      </c>
      <c r="D1770" s="8" t="s">
        <v>3404</v>
      </c>
      <c r="E1770" s="9">
        <v>45025</v>
      </c>
      <c r="F1770" s="10">
        <f t="shared" si="27"/>
        <v>746435.40070921986</v>
      </c>
    </row>
    <row r="1771" spans="1:6">
      <c r="A1771" s="11" t="s">
        <v>1957</v>
      </c>
      <c r="B1771" s="12">
        <v>1865695</v>
      </c>
      <c r="C1771" s="12">
        <v>180746</v>
      </c>
      <c r="D1771" s="12" t="s">
        <v>3406</v>
      </c>
      <c r="E1771" s="13">
        <v>45672</v>
      </c>
      <c r="F1771" s="14">
        <f t="shared" si="27"/>
        <v>1044648.4727722772</v>
      </c>
    </row>
    <row r="1772" spans="1:6">
      <c r="A1772" s="7" t="s">
        <v>1958</v>
      </c>
      <c r="B1772" s="8">
        <v>507343</v>
      </c>
      <c r="C1772" s="8">
        <v>64675</v>
      </c>
      <c r="D1772" s="8" t="s">
        <v>3402</v>
      </c>
      <c r="E1772" s="9">
        <v>45309</v>
      </c>
      <c r="F1772" s="10">
        <f t="shared" si="27"/>
        <v>499723.03723404254</v>
      </c>
    </row>
    <row r="1773" spans="1:6">
      <c r="A1773" s="11" t="s">
        <v>1959</v>
      </c>
      <c r="B1773" s="12">
        <v>1386009</v>
      </c>
      <c r="C1773" s="12">
        <v>106876</v>
      </c>
      <c r="D1773" s="12" t="s">
        <v>3405</v>
      </c>
      <c r="E1773" s="13">
        <v>46260</v>
      </c>
      <c r="F1773" s="14">
        <f t="shared" si="27"/>
        <v>1044648.4727722772</v>
      </c>
    </row>
    <row r="1774" spans="1:6">
      <c r="A1774" s="7" t="s">
        <v>1960</v>
      </c>
      <c r="B1774" s="8">
        <v>691045</v>
      </c>
      <c r="C1774" s="8">
        <v>82143</v>
      </c>
      <c r="D1774" s="8" t="s">
        <v>3404</v>
      </c>
      <c r="E1774" s="9">
        <v>44059</v>
      </c>
      <c r="F1774" s="10">
        <f t="shared" si="27"/>
        <v>746435.40070921986</v>
      </c>
    </row>
    <row r="1775" spans="1:6">
      <c r="A1775" s="11" t="s">
        <v>1961</v>
      </c>
      <c r="B1775" s="12">
        <v>942331</v>
      </c>
      <c r="C1775" s="12">
        <v>103677</v>
      </c>
      <c r="D1775" s="12" t="s">
        <v>3403</v>
      </c>
      <c r="E1775" s="13">
        <v>44994</v>
      </c>
      <c r="F1775" s="14">
        <f t="shared" si="27"/>
        <v>1044648.4727722772</v>
      </c>
    </row>
    <row r="1776" spans="1:6">
      <c r="A1776" s="7" t="s">
        <v>1962</v>
      </c>
      <c r="B1776" s="8">
        <v>796676</v>
      </c>
      <c r="C1776" s="8">
        <v>111387</v>
      </c>
      <c r="D1776" s="8" t="s">
        <v>3404</v>
      </c>
      <c r="E1776" s="9">
        <v>45493</v>
      </c>
      <c r="F1776" s="10">
        <f t="shared" si="27"/>
        <v>746435.40070921986</v>
      </c>
    </row>
    <row r="1777" spans="1:6">
      <c r="A1777" s="11" t="s">
        <v>1963</v>
      </c>
      <c r="B1777" s="12">
        <v>768111</v>
      </c>
      <c r="C1777" s="12">
        <v>103900</v>
      </c>
      <c r="D1777" s="12" t="s">
        <v>3404</v>
      </c>
      <c r="E1777" s="13">
        <v>44791</v>
      </c>
      <c r="F1777" s="14">
        <f t="shared" si="27"/>
        <v>746435.40070921986</v>
      </c>
    </row>
    <row r="1778" spans="1:6">
      <c r="A1778" s="7" t="s">
        <v>1964</v>
      </c>
      <c r="B1778" s="8">
        <v>840766</v>
      </c>
      <c r="C1778" s="8">
        <v>98181</v>
      </c>
      <c r="D1778" s="8" t="s">
        <v>3404</v>
      </c>
      <c r="E1778" s="9">
        <v>45068</v>
      </c>
      <c r="F1778" s="10">
        <f t="shared" si="27"/>
        <v>746435.40070921986</v>
      </c>
    </row>
    <row r="1779" spans="1:6">
      <c r="A1779" s="11" t="s">
        <v>1965</v>
      </c>
      <c r="B1779" s="12">
        <v>999488</v>
      </c>
      <c r="C1779" s="12">
        <v>57975</v>
      </c>
      <c r="D1779" s="12" t="s">
        <v>3403</v>
      </c>
      <c r="E1779" s="13">
        <v>43871</v>
      </c>
      <c r="F1779" s="14">
        <f t="shared" si="27"/>
        <v>1044648.4727722772</v>
      </c>
    </row>
    <row r="1780" spans="1:6">
      <c r="A1780" s="7" t="s">
        <v>1966</v>
      </c>
      <c r="B1780" s="8">
        <v>1356852</v>
      </c>
      <c r="C1780" s="8">
        <v>94897</v>
      </c>
      <c r="D1780" s="8" t="s">
        <v>3405</v>
      </c>
      <c r="E1780" s="9">
        <v>44727</v>
      </c>
      <c r="F1780" s="10">
        <f t="shared" si="27"/>
        <v>1044648.4727722772</v>
      </c>
    </row>
    <row r="1781" spans="1:6">
      <c r="A1781" s="11" t="s">
        <v>1967</v>
      </c>
      <c r="B1781" s="12">
        <v>756125</v>
      </c>
      <c r="C1781" s="12">
        <v>51056</v>
      </c>
      <c r="D1781" s="12" t="s">
        <v>3404</v>
      </c>
      <c r="E1781" s="13">
        <v>46069</v>
      </c>
      <c r="F1781" s="14">
        <f t="shared" si="27"/>
        <v>746435.40070921986</v>
      </c>
    </row>
    <row r="1782" spans="1:6">
      <c r="A1782" s="7" t="s">
        <v>1968</v>
      </c>
      <c r="B1782" s="8">
        <v>652683</v>
      </c>
      <c r="C1782" s="8">
        <v>60977</v>
      </c>
      <c r="D1782" s="8" t="s">
        <v>3404</v>
      </c>
      <c r="E1782" s="9">
        <v>44567</v>
      </c>
      <c r="F1782" s="10">
        <f t="shared" si="27"/>
        <v>746435.40070921986</v>
      </c>
    </row>
    <row r="1783" spans="1:6">
      <c r="A1783" s="11" t="s">
        <v>1969</v>
      </c>
      <c r="B1783" s="12">
        <v>1122623</v>
      </c>
      <c r="C1783" s="12">
        <v>133666</v>
      </c>
      <c r="D1783" s="12" t="s">
        <v>3403</v>
      </c>
      <c r="E1783" s="13">
        <v>44694</v>
      </c>
      <c r="F1783" s="14">
        <f t="shared" si="27"/>
        <v>1044648.4727722772</v>
      </c>
    </row>
    <row r="1784" spans="1:6">
      <c r="A1784" s="7" t="s">
        <v>1970</v>
      </c>
      <c r="B1784" s="8">
        <v>1132287</v>
      </c>
      <c r="C1784" s="8">
        <v>131847</v>
      </c>
      <c r="D1784" s="8" t="s">
        <v>3403</v>
      </c>
      <c r="E1784" s="9">
        <v>45966</v>
      </c>
      <c r="F1784" s="10">
        <f t="shared" si="27"/>
        <v>1044648.4727722772</v>
      </c>
    </row>
    <row r="1785" spans="1:6">
      <c r="A1785" s="11" t="s">
        <v>1971</v>
      </c>
      <c r="B1785" s="12">
        <v>761959</v>
      </c>
      <c r="C1785" s="12">
        <v>67668</v>
      </c>
      <c r="D1785" s="12" t="s">
        <v>3404</v>
      </c>
      <c r="E1785" s="13">
        <v>45759</v>
      </c>
      <c r="F1785" s="14">
        <f t="shared" si="27"/>
        <v>746435.40070921986</v>
      </c>
    </row>
    <row r="1786" spans="1:6">
      <c r="A1786" s="7" t="s">
        <v>1972</v>
      </c>
      <c r="B1786" s="8">
        <v>1695398</v>
      </c>
      <c r="C1786" s="8">
        <v>93277</v>
      </c>
      <c r="D1786" s="8" t="s">
        <v>3406</v>
      </c>
      <c r="E1786" s="9">
        <v>44623</v>
      </c>
      <c r="F1786" s="10">
        <f t="shared" si="27"/>
        <v>1044648.4727722772</v>
      </c>
    </row>
    <row r="1787" spans="1:6">
      <c r="A1787" s="11" t="s">
        <v>1973</v>
      </c>
      <c r="B1787" s="12">
        <v>1356873</v>
      </c>
      <c r="C1787" s="12">
        <v>144352</v>
      </c>
      <c r="D1787" s="12" t="s">
        <v>3405</v>
      </c>
      <c r="E1787" s="13">
        <v>45375</v>
      </c>
      <c r="F1787" s="14">
        <f t="shared" si="27"/>
        <v>1044648.4727722772</v>
      </c>
    </row>
    <row r="1788" spans="1:6">
      <c r="A1788" s="7" t="s">
        <v>1974</v>
      </c>
      <c r="B1788" s="8">
        <v>1543669</v>
      </c>
      <c r="C1788" s="8">
        <v>161630</v>
      </c>
      <c r="D1788" s="8" t="s">
        <v>3405</v>
      </c>
      <c r="E1788" s="9">
        <v>44616</v>
      </c>
      <c r="F1788" s="10">
        <f t="shared" si="27"/>
        <v>1044648.4727722772</v>
      </c>
    </row>
    <row r="1789" spans="1:6">
      <c r="A1789" s="11" t="s">
        <v>1975</v>
      </c>
      <c r="B1789" s="12">
        <v>1565431</v>
      </c>
      <c r="C1789" s="12">
        <v>219751</v>
      </c>
      <c r="D1789" s="12" t="s">
        <v>3405</v>
      </c>
      <c r="E1789" s="13">
        <v>44563</v>
      </c>
      <c r="F1789" s="14">
        <f t="shared" si="27"/>
        <v>1044648.4727722772</v>
      </c>
    </row>
    <row r="1790" spans="1:6">
      <c r="A1790" s="7" t="s">
        <v>1976</v>
      </c>
      <c r="B1790" s="8">
        <v>780430</v>
      </c>
      <c r="C1790" s="8">
        <v>88650</v>
      </c>
      <c r="D1790" s="8" t="s">
        <v>3404</v>
      </c>
      <c r="E1790" s="9">
        <v>44736</v>
      </c>
      <c r="F1790" s="10">
        <f t="shared" si="27"/>
        <v>746435.40070921986</v>
      </c>
    </row>
    <row r="1791" spans="1:6">
      <c r="A1791" s="11" t="s">
        <v>1977</v>
      </c>
      <c r="B1791" s="12">
        <v>1081246</v>
      </c>
      <c r="C1791" s="12">
        <v>147620</v>
      </c>
      <c r="D1791" s="12" t="s">
        <v>3403</v>
      </c>
      <c r="E1791" s="13">
        <v>45595</v>
      </c>
      <c r="F1791" s="14">
        <f t="shared" si="27"/>
        <v>1044648.4727722772</v>
      </c>
    </row>
    <row r="1792" spans="1:6">
      <c r="A1792" s="7" t="s">
        <v>1978</v>
      </c>
      <c r="B1792" s="8">
        <v>1647098</v>
      </c>
      <c r="C1792" s="8">
        <v>158208</v>
      </c>
      <c r="D1792" s="8" t="s">
        <v>3406</v>
      </c>
      <c r="E1792" s="9">
        <v>45105</v>
      </c>
      <c r="F1792" s="10">
        <f t="shared" si="27"/>
        <v>1044648.4727722772</v>
      </c>
    </row>
    <row r="1793" spans="1:6">
      <c r="A1793" s="11" t="s">
        <v>1979</v>
      </c>
      <c r="B1793" s="12">
        <v>1286447</v>
      </c>
      <c r="C1793" s="12">
        <v>158033</v>
      </c>
      <c r="D1793" s="12" t="s">
        <v>3405</v>
      </c>
      <c r="E1793" s="13">
        <v>43793</v>
      </c>
      <c r="F1793" s="14">
        <f t="shared" si="27"/>
        <v>1044648.4727722772</v>
      </c>
    </row>
    <row r="1794" spans="1:6">
      <c r="A1794" s="7" t="s">
        <v>1980</v>
      </c>
      <c r="B1794" s="8">
        <v>727676</v>
      </c>
      <c r="C1794" s="8">
        <v>41854</v>
      </c>
      <c r="D1794" s="8" t="s">
        <v>3404</v>
      </c>
      <c r="E1794" s="9">
        <v>43633</v>
      </c>
      <c r="F1794" s="10">
        <f t="shared" ref="F1794:F1857" si="28">IF(D1794="L1",$L$3,IF(D1794="L2",$L$4,$L$5))</f>
        <v>746435.40070921986</v>
      </c>
    </row>
    <row r="1795" spans="1:6">
      <c r="A1795" s="11" t="s">
        <v>1981</v>
      </c>
      <c r="B1795" s="12">
        <v>659022</v>
      </c>
      <c r="C1795" s="12">
        <v>87275</v>
      </c>
      <c r="D1795" s="12" t="s">
        <v>3404</v>
      </c>
      <c r="E1795" s="13">
        <v>45421</v>
      </c>
      <c r="F1795" s="14">
        <f t="shared" si="28"/>
        <v>746435.40070921986</v>
      </c>
    </row>
    <row r="1796" spans="1:6">
      <c r="A1796" s="7" t="s">
        <v>1982</v>
      </c>
      <c r="B1796" s="8">
        <v>735548</v>
      </c>
      <c r="C1796" s="8">
        <v>96791</v>
      </c>
      <c r="D1796" s="8" t="s">
        <v>3404</v>
      </c>
      <c r="E1796" s="9">
        <v>43927</v>
      </c>
      <c r="F1796" s="10">
        <f t="shared" si="28"/>
        <v>746435.40070921986</v>
      </c>
    </row>
    <row r="1797" spans="1:6">
      <c r="A1797" s="11" t="s">
        <v>1983</v>
      </c>
      <c r="B1797" s="12">
        <v>578695</v>
      </c>
      <c r="C1797" s="12">
        <v>55401</v>
      </c>
      <c r="D1797" s="12" t="s">
        <v>3402</v>
      </c>
      <c r="E1797" s="13">
        <v>45678</v>
      </c>
      <c r="F1797" s="14">
        <f t="shared" si="28"/>
        <v>499723.03723404254</v>
      </c>
    </row>
    <row r="1798" spans="1:6">
      <c r="A1798" s="7" t="s">
        <v>1984</v>
      </c>
      <c r="B1798" s="8">
        <v>2028639</v>
      </c>
      <c r="C1798" s="8">
        <v>214325</v>
      </c>
      <c r="D1798" s="8" t="s">
        <v>3406</v>
      </c>
      <c r="E1798" s="9">
        <v>44009</v>
      </c>
      <c r="F1798" s="10">
        <f t="shared" si="28"/>
        <v>1044648.4727722772</v>
      </c>
    </row>
    <row r="1799" spans="1:6">
      <c r="A1799" s="11" t="s">
        <v>1985</v>
      </c>
      <c r="B1799" s="12">
        <v>566817</v>
      </c>
      <c r="C1799" s="12">
        <v>58924</v>
      </c>
      <c r="D1799" s="12" t="s">
        <v>3402</v>
      </c>
      <c r="E1799" s="13">
        <v>43621</v>
      </c>
      <c r="F1799" s="14">
        <f t="shared" si="28"/>
        <v>499723.03723404254</v>
      </c>
    </row>
    <row r="1800" spans="1:6">
      <c r="A1800" s="7" t="s">
        <v>1986</v>
      </c>
      <c r="B1800" s="8">
        <v>973020</v>
      </c>
      <c r="C1800" s="8">
        <v>145929</v>
      </c>
      <c r="D1800" s="8" t="s">
        <v>3403</v>
      </c>
      <c r="E1800" s="9">
        <v>46382</v>
      </c>
      <c r="F1800" s="10">
        <f t="shared" si="28"/>
        <v>1044648.4727722772</v>
      </c>
    </row>
    <row r="1801" spans="1:6">
      <c r="A1801" s="11" t="s">
        <v>1987</v>
      </c>
      <c r="B1801" s="12">
        <v>560618</v>
      </c>
      <c r="C1801" s="12">
        <v>38384</v>
      </c>
      <c r="D1801" s="12" t="s">
        <v>3402</v>
      </c>
      <c r="E1801" s="13">
        <v>44620</v>
      </c>
      <c r="F1801" s="14">
        <f t="shared" si="28"/>
        <v>499723.03723404254</v>
      </c>
    </row>
    <row r="1802" spans="1:6">
      <c r="A1802" s="7" t="s">
        <v>1988</v>
      </c>
      <c r="B1802" s="8">
        <v>418566</v>
      </c>
      <c r="C1802" s="8">
        <v>42707</v>
      </c>
      <c r="D1802" s="8" t="s">
        <v>3402</v>
      </c>
      <c r="E1802" s="9">
        <v>45767</v>
      </c>
      <c r="F1802" s="10">
        <f t="shared" si="28"/>
        <v>499723.03723404254</v>
      </c>
    </row>
    <row r="1803" spans="1:6">
      <c r="A1803" s="11" t="s">
        <v>1989</v>
      </c>
      <c r="B1803" s="12">
        <v>820932</v>
      </c>
      <c r="C1803" s="12">
        <v>50154</v>
      </c>
      <c r="D1803" s="12" t="s">
        <v>3404</v>
      </c>
      <c r="E1803" s="13">
        <v>44886</v>
      </c>
      <c r="F1803" s="14">
        <f t="shared" si="28"/>
        <v>746435.40070921986</v>
      </c>
    </row>
    <row r="1804" spans="1:6">
      <c r="A1804" s="7" t="s">
        <v>1990</v>
      </c>
      <c r="B1804" s="8">
        <v>1406265</v>
      </c>
      <c r="C1804" s="8">
        <v>135559</v>
      </c>
      <c r="D1804" s="8" t="s">
        <v>3405</v>
      </c>
      <c r="E1804" s="9">
        <v>45317</v>
      </c>
      <c r="F1804" s="10">
        <f t="shared" si="28"/>
        <v>1044648.4727722772</v>
      </c>
    </row>
    <row r="1805" spans="1:6">
      <c r="A1805" s="11" t="s">
        <v>1991</v>
      </c>
      <c r="B1805" s="12">
        <v>781417</v>
      </c>
      <c r="C1805" s="12">
        <v>80534</v>
      </c>
      <c r="D1805" s="12" t="s">
        <v>3404</v>
      </c>
      <c r="E1805" s="13">
        <v>45201</v>
      </c>
      <c r="F1805" s="14">
        <f t="shared" si="28"/>
        <v>746435.40070921986</v>
      </c>
    </row>
    <row r="1806" spans="1:6">
      <c r="A1806" s="7" t="s">
        <v>1992</v>
      </c>
      <c r="B1806" s="8">
        <v>1321437</v>
      </c>
      <c r="C1806" s="8">
        <v>120684</v>
      </c>
      <c r="D1806" s="8" t="s">
        <v>3405</v>
      </c>
      <c r="E1806" s="9">
        <v>45092</v>
      </c>
      <c r="F1806" s="10">
        <f t="shared" si="28"/>
        <v>1044648.4727722772</v>
      </c>
    </row>
    <row r="1807" spans="1:6">
      <c r="A1807" s="11" t="s">
        <v>1993</v>
      </c>
      <c r="B1807" s="12">
        <v>575048</v>
      </c>
      <c r="C1807" s="12">
        <v>71248</v>
      </c>
      <c r="D1807" s="12" t="s">
        <v>3402</v>
      </c>
      <c r="E1807" s="13">
        <v>45491</v>
      </c>
      <c r="F1807" s="14">
        <f t="shared" si="28"/>
        <v>499723.03723404254</v>
      </c>
    </row>
    <row r="1808" spans="1:6">
      <c r="A1808" s="7" t="s">
        <v>1994</v>
      </c>
      <c r="B1808" s="8">
        <v>1210432</v>
      </c>
      <c r="C1808" s="8">
        <v>154419</v>
      </c>
      <c r="D1808" s="8" t="s">
        <v>3405</v>
      </c>
      <c r="E1808" s="9">
        <v>43832</v>
      </c>
      <c r="F1808" s="10">
        <f t="shared" si="28"/>
        <v>1044648.4727722772</v>
      </c>
    </row>
    <row r="1809" spans="1:6">
      <c r="A1809" s="11" t="s">
        <v>1995</v>
      </c>
      <c r="B1809" s="12">
        <v>652175</v>
      </c>
      <c r="C1809" s="12">
        <v>59210</v>
      </c>
      <c r="D1809" s="12" t="s">
        <v>3404</v>
      </c>
      <c r="E1809" s="13">
        <v>45796</v>
      </c>
      <c r="F1809" s="14">
        <f t="shared" si="28"/>
        <v>746435.40070921986</v>
      </c>
    </row>
    <row r="1810" spans="1:6">
      <c r="A1810" s="7" t="s">
        <v>1996</v>
      </c>
      <c r="B1810" s="8">
        <v>796024</v>
      </c>
      <c r="C1810" s="8">
        <v>109666</v>
      </c>
      <c r="D1810" s="8" t="s">
        <v>3404</v>
      </c>
      <c r="E1810" s="9">
        <v>43985</v>
      </c>
      <c r="F1810" s="10">
        <f t="shared" si="28"/>
        <v>746435.40070921986</v>
      </c>
    </row>
    <row r="1811" spans="1:6">
      <c r="A1811" s="11" t="s">
        <v>1997</v>
      </c>
      <c r="B1811" s="12">
        <v>422203</v>
      </c>
      <c r="C1811" s="12">
        <v>49289</v>
      </c>
      <c r="D1811" s="12" t="s">
        <v>3402</v>
      </c>
      <c r="E1811" s="13">
        <v>44416</v>
      </c>
      <c r="F1811" s="14">
        <f t="shared" si="28"/>
        <v>499723.03723404254</v>
      </c>
    </row>
    <row r="1812" spans="1:6">
      <c r="A1812" s="7" t="s">
        <v>1998</v>
      </c>
      <c r="B1812" s="8">
        <v>1223279</v>
      </c>
      <c r="C1812" s="8">
        <v>68074</v>
      </c>
      <c r="D1812" s="8" t="s">
        <v>3405</v>
      </c>
      <c r="E1812" s="9">
        <v>43363</v>
      </c>
      <c r="F1812" s="10">
        <f t="shared" si="28"/>
        <v>1044648.4727722772</v>
      </c>
    </row>
    <row r="1813" spans="1:6">
      <c r="A1813" s="11" t="s">
        <v>1999</v>
      </c>
      <c r="B1813" s="12">
        <v>874370</v>
      </c>
      <c r="C1813" s="12">
        <v>43861</v>
      </c>
      <c r="D1813" s="12" t="s">
        <v>3404</v>
      </c>
      <c r="E1813" s="13">
        <v>45985</v>
      </c>
      <c r="F1813" s="14">
        <f t="shared" si="28"/>
        <v>746435.40070921986</v>
      </c>
    </row>
    <row r="1814" spans="1:6">
      <c r="A1814" s="7" t="s">
        <v>2000</v>
      </c>
      <c r="B1814" s="8">
        <v>476331</v>
      </c>
      <c r="C1814" s="8">
        <v>59510</v>
      </c>
      <c r="D1814" s="8" t="s">
        <v>3402</v>
      </c>
      <c r="E1814" s="9">
        <v>43582</v>
      </c>
      <c r="F1814" s="10">
        <f t="shared" si="28"/>
        <v>499723.03723404254</v>
      </c>
    </row>
    <row r="1815" spans="1:6">
      <c r="A1815" s="11" t="s">
        <v>2001</v>
      </c>
      <c r="B1815" s="12">
        <v>1130861</v>
      </c>
      <c r="C1815" s="12">
        <v>138191</v>
      </c>
      <c r="D1815" s="12" t="s">
        <v>3403</v>
      </c>
      <c r="E1815" s="13">
        <v>44784</v>
      </c>
      <c r="F1815" s="14">
        <f t="shared" si="28"/>
        <v>1044648.4727722772</v>
      </c>
    </row>
    <row r="1816" spans="1:6">
      <c r="A1816" s="7" t="s">
        <v>2002</v>
      </c>
      <c r="B1816" s="8">
        <v>1314474</v>
      </c>
      <c r="C1816" s="8">
        <v>118512</v>
      </c>
      <c r="D1816" s="8" t="s">
        <v>3405</v>
      </c>
      <c r="E1816" s="9">
        <v>44047</v>
      </c>
      <c r="F1816" s="10">
        <f t="shared" si="28"/>
        <v>1044648.4727722772</v>
      </c>
    </row>
    <row r="1817" spans="1:6">
      <c r="A1817" s="11" t="s">
        <v>2003</v>
      </c>
      <c r="B1817" s="12">
        <v>1074455</v>
      </c>
      <c r="C1817" s="12">
        <v>78153</v>
      </c>
      <c r="D1817" s="12" t="s">
        <v>3403</v>
      </c>
      <c r="E1817" s="13">
        <v>45590</v>
      </c>
      <c r="F1817" s="14">
        <f t="shared" si="28"/>
        <v>1044648.4727722772</v>
      </c>
    </row>
    <row r="1818" spans="1:6">
      <c r="A1818" s="7" t="s">
        <v>2004</v>
      </c>
      <c r="B1818" s="8">
        <v>762128</v>
      </c>
      <c r="C1818" s="8">
        <v>112111</v>
      </c>
      <c r="D1818" s="8" t="s">
        <v>3404</v>
      </c>
      <c r="E1818" s="9">
        <v>43765</v>
      </c>
      <c r="F1818" s="10">
        <f t="shared" si="28"/>
        <v>746435.40070921986</v>
      </c>
    </row>
    <row r="1819" spans="1:6">
      <c r="A1819" s="11" t="s">
        <v>2005</v>
      </c>
      <c r="B1819" s="12">
        <v>598107</v>
      </c>
      <c r="C1819" s="12">
        <v>49745</v>
      </c>
      <c r="D1819" s="12" t="s">
        <v>3402</v>
      </c>
      <c r="E1819" s="13">
        <v>44880</v>
      </c>
      <c r="F1819" s="14">
        <f t="shared" si="28"/>
        <v>499723.03723404254</v>
      </c>
    </row>
    <row r="1820" spans="1:6">
      <c r="A1820" s="7" t="s">
        <v>2006</v>
      </c>
      <c r="B1820" s="8">
        <v>547817</v>
      </c>
      <c r="C1820" s="8">
        <v>34875</v>
      </c>
      <c r="D1820" s="8" t="s">
        <v>3402</v>
      </c>
      <c r="E1820" s="9">
        <v>45460</v>
      </c>
      <c r="F1820" s="10">
        <f t="shared" si="28"/>
        <v>499723.03723404254</v>
      </c>
    </row>
    <row r="1821" spans="1:6">
      <c r="A1821" s="11" t="s">
        <v>2007</v>
      </c>
      <c r="B1821" s="12">
        <v>1023886</v>
      </c>
      <c r="C1821" s="12">
        <v>57060</v>
      </c>
      <c r="D1821" s="12" t="s">
        <v>3403</v>
      </c>
      <c r="E1821" s="13">
        <v>44890</v>
      </c>
      <c r="F1821" s="14">
        <f t="shared" si="28"/>
        <v>1044648.4727722772</v>
      </c>
    </row>
    <row r="1822" spans="1:6">
      <c r="A1822" s="7" t="s">
        <v>2008</v>
      </c>
      <c r="B1822" s="8">
        <v>405068</v>
      </c>
      <c r="C1822" s="8">
        <v>51155</v>
      </c>
      <c r="D1822" s="8" t="s">
        <v>3402</v>
      </c>
      <c r="E1822" s="9">
        <v>44282</v>
      </c>
      <c r="F1822" s="10">
        <f t="shared" si="28"/>
        <v>499723.03723404254</v>
      </c>
    </row>
    <row r="1823" spans="1:6">
      <c r="A1823" s="11" t="s">
        <v>2009</v>
      </c>
      <c r="B1823" s="12">
        <v>584933</v>
      </c>
      <c r="C1823" s="12">
        <v>41735</v>
      </c>
      <c r="D1823" s="12" t="s">
        <v>3402</v>
      </c>
      <c r="E1823" s="13">
        <v>45941</v>
      </c>
      <c r="F1823" s="14">
        <f t="shared" si="28"/>
        <v>499723.03723404254</v>
      </c>
    </row>
    <row r="1824" spans="1:6">
      <c r="A1824" s="7" t="s">
        <v>2010</v>
      </c>
      <c r="B1824" s="8">
        <v>1143688</v>
      </c>
      <c r="C1824" s="8">
        <v>81088</v>
      </c>
      <c r="D1824" s="8" t="s">
        <v>3403</v>
      </c>
      <c r="E1824" s="9">
        <v>45203</v>
      </c>
      <c r="F1824" s="10">
        <f t="shared" si="28"/>
        <v>1044648.4727722772</v>
      </c>
    </row>
    <row r="1825" spans="1:6">
      <c r="A1825" s="11" t="s">
        <v>2011</v>
      </c>
      <c r="B1825" s="12">
        <v>538450</v>
      </c>
      <c r="C1825" s="12">
        <v>74437</v>
      </c>
      <c r="D1825" s="12" t="s">
        <v>3402</v>
      </c>
      <c r="E1825" s="13">
        <v>45751</v>
      </c>
      <c r="F1825" s="14">
        <f t="shared" si="28"/>
        <v>499723.03723404254</v>
      </c>
    </row>
    <row r="1826" spans="1:6">
      <c r="A1826" s="7" t="s">
        <v>2012</v>
      </c>
      <c r="B1826" s="8">
        <v>842117</v>
      </c>
      <c r="C1826" s="8">
        <v>50860</v>
      </c>
      <c r="D1826" s="8" t="s">
        <v>3404</v>
      </c>
      <c r="E1826" s="9">
        <v>44878</v>
      </c>
      <c r="F1826" s="10">
        <f t="shared" si="28"/>
        <v>746435.40070921986</v>
      </c>
    </row>
    <row r="1827" spans="1:6">
      <c r="A1827" s="11" t="s">
        <v>2013</v>
      </c>
      <c r="B1827" s="12">
        <v>719458</v>
      </c>
      <c r="C1827" s="12">
        <v>98436</v>
      </c>
      <c r="D1827" s="12" t="s">
        <v>3404</v>
      </c>
      <c r="E1827" s="13">
        <v>44013</v>
      </c>
      <c r="F1827" s="14">
        <f t="shared" si="28"/>
        <v>746435.40070921986</v>
      </c>
    </row>
    <row r="1828" spans="1:6">
      <c r="A1828" s="7" t="s">
        <v>2014</v>
      </c>
      <c r="B1828" s="8">
        <v>1896671</v>
      </c>
      <c r="C1828" s="8">
        <v>244331</v>
      </c>
      <c r="D1828" s="8" t="s">
        <v>3406</v>
      </c>
      <c r="E1828" s="9">
        <v>43528</v>
      </c>
      <c r="F1828" s="10">
        <f t="shared" si="28"/>
        <v>1044648.4727722772</v>
      </c>
    </row>
    <row r="1829" spans="1:6">
      <c r="A1829" s="11" t="s">
        <v>2015</v>
      </c>
      <c r="B1829" s="12">
        <v>1866528</v>
      </c>
      <c r="C1829" s="12">
        <v>237226</v>
      </c>
      <c r="D1829" s="12" t="s">
        <v>3406</v>
      </c>
      <c r="E1829" s="13">
        <v>45789</v>
      </c>
      <c r="F1829" s="14">
        <f t="shared" si="28"/>
        <v>1044648.4727722772</v>
      </c>
    </row>
    <row r="1830" spans="1:6">
      <c r="A1830" s="7" t="s">
        <v>2016</v>
      </c>
      <c r="B1830" s="8">
        <v>1028508</v>
      </c>
      <c r="C1830" s="8">
        <v>126159</v>
      </c>
      <c r="D1830" s="8" t="s">
        <v>3403</v>
      </c>
      <c r="E1830" s="9">
        <v>45828</v>
      </c>
      <c r="F1830" s="10">
        <f t="shared" si="28"/>
        <v>1044648.4727722772</v>
      </c>
    </row>
    <row r="1831" spans="1:6">
      <c r="A1831" s="11" t="s">
        <v>2017</v>
      </c>
      <c r="B1831" s="12">
        <v>559444</v>
      </c>
      <c r="C1831" s="12">
        <v>65721</v>
      </c>
      <c r="D1831" s="12" t="s">
        <v>3402</v>
      </c>
      <c r="E1831" s="13">
        <v>44797</v>
      </c>
      <c r="F1831" s="14">
        <f t="shared" si="28"/>
        <v>499723.03723404254</v>
      </c>
    </row>
    <row r="1832" spans="1:6">
      <c r="A1832" s="7" t="s">
        <v>2018</v>
      </c>
      <c r="B1832" s="8">
        <v>871985</v>
      </c>
      <c r="C1832" s="8">
        <v>79752</v>
      </c>
      <c r="D1832" s="8" t="s">
        <v>3404</v>
      </c>
      <c r="E1832" s="9">
        <v>43866</v>
      </c>
      <c r="F1832" s="10">
        <f t="shared" si="28"/>
        <v>746435.40070921986</v>
      </c>
    </row>
    <row r="1833" spans="1:6">
      <c r="A1833" s="11" t="s">
        <v>2019</v>
      </c>
      <c r="B1833" s="12">
        <v>1819161</v>
      </c>
      <c r="C1833" s="12">
        <v>154379</v>
      </c>
      <c r="D1833" s="12" t="s">
        <v>3406</v>
      </c>
      <c r="E1833" s="13">
        <v>45144</v>
      </c>
      <c r="F1833" s="14">
        <f t="shared" si="28"/>
        <v>1044648.4727722772</v>
      </c>
    </row>
    <row r="1834" spans="1:6">
      <c r="A1834" s="7" t="s">
        <v>2020</v>
      </c>
      <c r="B1834" s="8">
        <v>983088</v>
      </c>
      <c r="C1834" s="8">
        <v>104873</v>
      </c>
      <c r="D1834" s="8" t="s">
        <v>3403</v>
      </c>
      <c r="E1834" s="9">
        <v>45092</v>
      </c>
      <c r="F1834" s="10">
        <f t="shared" si="28"/>
        <v>1044648.4727722772</v>
      </c>
    </row>
    <row r="1835" spans="1:6">
      <c r="A1835" s="11" t="s">
        <v>2021</v>
      </c>
      <c r="B1835" s="12">
        <v>2000398</v>
      </c>
      <c r="C1835" s="12">
        <v>149059</v>
      </c>
      <c r="D1835" s="12" t="s">
        <v>3406</v>
      </c>
      <c r="E1835" s="13">
        <v>44995</v>
      </c>
      <c r="F1835" s="14">
        <f t="shared" si="28"/>
        <v>1044648.4727722772</v>
      </c>
    </row>
    <row r="1836" spans="1:6">
      <c r="A1836" s="7" t="s">
        <v>2022</v>
      </c>
      <c r="B1836" s="8">
        <v>873981</v>
      </c>
      <c r="C1836" s="8">
        <v>91054</v>
      </c>
      <c r="D1836" s="8" t="s">
        <v>3404</v>
      </c>
      <c r="E1836" s="9">
        <v>44964</v>
      </c>
      <c r="F1836" s="10">
        <f t="shared" si="28"/>
        <v>746435.40070921986</v>
      </c>
    </row>
    <row r="1837" spans="1:6">
      <c r="A1837" s="11" t="s">
        <v>2023</v>
      </c>
      <c r="B1837" s="12">
        <v>1053814</v>
      </c>
      <c r="C1837" s="12">
        <v>158057</v>
      </c>
      <c r="D1837" s="12" t="s">
        <v>3403</v>
      </c>
      <c r="E1837" s="13">
        <v>43992</v>
      </c>
      <c r="F1837" s="14">
        <f t="shared" si="28"/>
        <v>1044648.4727722772</v>
      </c>
    </row>
    <row r="1838" spans="1:6">
      <c r="A1838" s="7" t="s">
        <v>2024</v>
      </c>
      <c r="B1838" s="8">
        <v>636217</v>
      </c>
      <c r="C1838" s="8">
        <v>40208</v>
      </c>
      <c r="D1838" s="8" t="s">
        <v>3404</v>
      </c>
      <c r="E1838" s="9">
        <v>45500</v>
      </c>
      <c r="F1838" s="10">
        <f t="shared" si="28"/>
        <v>746435.40070921986</v>
      </c>
    </row>
    <row r="1839" spans="1:6">
      <c r="A1839" s="11" t="s">
        <v>2025</v>
      </c>
      <c r="B1839" s="12">
        <v>516197</v>
      </c>
      <c r="C1839" s="12">
        <v>34934</v>
      </c>
      <c r="D1839" s="12" t="s">
        <v>3402</v>
      </c>
      <c r="E1839" s="13">
        <v>45699</v>
      </c>
      <c r="F1839" s="14">
        <f t="shared" si="28"/>
        <v>499723.03723404254</v>
      </c>
    </row>
    <row r="1840" spans="1:6">
      <c r="A1840" s="7" t="s">
        <v>2026</v>
      </c>
      <c r="B1840" s="8">
        <v>819295</v>
      </c>
      <c r="C1840" s="8">
        <v>66182</v>
      </c>
      <c r="D1840" s="8" t="s">
        <v>3404</v>
      </c>
      <c r="E1840" s="9">
        <v>44296</v>
      </c>
      <c r="F1840" s="10">
        <f t="shared" si="28"/>
        <v>746435.40070921986</v>
      </c>
    </row>
    <row r="1841" spans="1:6">
      <c r="A1841" s="11" t="s">
        <v>2027</v>
      </c>
      <c r="B1841" s="12">
        <v>1341826</v>
      </c>
      <c r="C1841" s="12">
        <v>105456</v>
      </c>
      <c r="D1841" s="12" t="s">
        <v>3405</v>
      </c>
      <c r="E1841" s="13">
        <v>45374</v>
      </c>
      <c r="F1841" s="14">
        <f t="shared" si="28"/>
        <v>1044648.4727722772</v>
      </c>
    </row>
    <row r="1842" spans="1:6">
      <c r="A1842" s="7" t="s">
        <v>2028</v>
      </c>
      <c r="B1842" s="8">
        <v>995984</v>
      </c>
      <c r="C1842" s="8">
        <v>65877</v>
      </c>
      <c r="D1842" s="8" t="s">
        <v>3403</v>
      </c>
      <c r="E1842" s="9">
        <v>45982</v>
      </c>
      <c r="F1842" s="10">
        <f t="shared" si="28"/>
        <v>1044648.4727722772</v>
      </c>
    </row>
    <row r="1843" spans="1:6">
      <c r="A1843" s="11" t="s">
        <v>2029</v>
      </c>
      <c r="B1843" s="12">
        <v>1154491</v>
      </c>
      <c r="C1843" s="12">
        <v>66745</v>
      </c>
      <c r="D1843" s="12" t="s">
        <v>3403</v>
      </c>
      <c r="E1843" s="13">
        <v>44053</v>
      </c>
      <c r="F1843" s="14">
        <f t="shared" si="28"/>
        <v>1044648.4727722772</v>
      </c>
    </row>
    <row r="1844" spans="1:6">
      <c r="A1844" s="7" t="s">
        <v>2030</v>
      </c>
      <c r="B1844" s="8">
        <v>709072</v>
      </c>
      <c r="C1844" s="8">
        <v>46083</v>
      </c>
      <c r="D1844" s="8" t="s">
        <v>3404</v>
      </c>
      <c r="E1844" s="9">
        <v>44762</v>
      </c>
      <c r="F1844" s="10">
        <f t="shared" si="28"/>
        <v>746435.40070921986</v>
      </c>
    </row>
    <row r="1845" spans="1:6">
      <c r="A1845" s="11" t="s">
        <v>2031</v>
      </c>
      <c r="B1845" s="12">
        <v>752480</v>
      </c>
      <c r="C1845" s="12">
        <v>85680</v>
      </c>
      <c r="D1845" s="12" t="s">
        <v>3404</v>
      </c>
      <c r="E1845" s="13">
        <v>45564</v>
      </c>
      <c r="F1845" s="14">
        <f t="shared" si="28"/>
        <v>746435.40070921986</v>
      </c>
    </row>
    <row r="1846" spans="1:6">
      <c r="A1846" s="7" t="s">
        <v>2032</v>
      </c>
      <c r="B1846" s="8">
        <v>1995473</v>
      </c>
      <c r="C1846" s="8">
        <v>261755</v>
      </c>
      <c r="D1846" s="8" t="s">
        <v>3406</v>
      </c>
      <c r="E1846" s="9">
        <v>45332</v>
      </c>
      <c r="F1846" s="10">
        <f t="shared" si="28"/>
        <v>1044648.4727722772</v>
      </c>
    </row>
    <row r="1847" spans="1:6">
      <c r="A1847" s="11" t="s">
        <v>2033</v>
      </c>
      <c r="B1847" s="12">
        <v>583402</v>
      </c>
      <c r="C1847" s="12">
        <v>37245</v>
      </c>
      <c r="D1847" s="12" t="s">
        <v>3402</v>
      </c>
      <c r="E1847" s="13">
        <v>44474</v>
      </c>
      <c r="F1847" s="14">
        <f t="shared" si="28"/>
        <v>499723.03723404254</v>
      </c>
    </row>
    <row r="1848" spans="1:6">
      <c r="A1848" s="7" t="s">
        <v>2034</v>
      </c>
      <c r="B1848" s="8">
        <v>1038626</v>
      </c>
      <c r="C1848" s="8">
        <v>72318</v>
      </c>
      <c r="D1848" s="8" t="s">
        <v>3403</v>
      </c>
      <c r="E1848" s="9">
        <v>45681</v>
      </c>
      <c r="F1848" s="10">
        <f t="shared" si="28"/>
        <v>1044648.4727722772</v>
      </c>
    </row>
    <row r="1849" spans="1:6">
      <c r="A1849" s="11" t="s">
        <v>2035</v>
      </c>
      <c r="B1849" s="12">
        <v>811330</v>
      </c>
      <c r="C1849" s="12">
        <v>74282</v>
      </c>
      <c r="D1849" s="12" t="s">
        <v>3404</v>
      </c>
      <c r="E1849" s="13">
        <v>45513</v>
      </c>
      <c r="F1849" s="14">
        <f t="shared" si="28"/>
        <v>746435.40070921986</v>
      </c>
    </row>
    <row r="1850" spans="1:6">
      <c r="A1850" s="7" t="s">
        <v>2036</v>
      </c>
      <c r="B1850" s="8">
        <v>1119442</v>
      </c>
      <c r="C1850" s="8">
        <v>145827</v>
      </c>
      <c r="D1850" s="8" t="s">
        <v>3403</v>
      </c>
      <c r="E1850" s="9">
        <v>43768</v>
      </c>
      <c r="F1850" s="10">
        <f t="shared" si="28"/>
        <v>1044648.4727722772</v>
      </c>
    </row>
    <row r="1851" spans="1:6">
      <c r="A1851" s="11" t="s">
        <v>2037</v>
      </c>
      <c r="B1851" s="12">
        <v>415955</v>
      </c>
      <c r="C1851" s="12">
        <v>28437</v>
      </c>
      <c r="D1851" s="12" t="s">
        <v>3402</v>
      </c>
      <c r="E1851" s="13">
        <v>45672</v>
      </c>
      <c r="F1851" s="14">
        <f t="shared" si="28"/>
        <v>499723.03723404254</v>
      </c>
    </row>
    <row r="1852" spans="1:6">
      <c r="A1852" s="7" t="s">
        <v>2038</v>
      </c>
      <c r="B1852" s="8">
        <v>1124400</v>
      </c>
      <c r="C1852" s="8">
        <v>101524</v>
      </c>
      <c r="D1852" s="8" t="s">
        <v>3403</v>
      </c>
      <c r="E1852" s="9">
        <v>45424</v>
      </c>
      <c r="F1852" s="10">
        <f t="shared" si="28"/>
        <v>1044648.4727722772</v>
      </c>
    </row>
    <row r="1853" spans="1:6">
      <c r="A1853" s="11" t="s">
        <v>2039</v>
      </c>
      <c r="B1853" s="12">
        <v>708933</v>
      </c>
      <c r="C1853" s="12">
        <v>89963</v>
      </c>
      <c r="D1853" s="12" t="s">
        <v>3404</v>
      </c>
      <c r="E1853" s="13">
        <v>45250</v>
      </c>
      <c r="F1853" s="14">
        <f t="shared" si="28"/>
        <v>746435.40070921986</v>
      </c>
    </row>
    <row r="1854" spans="1:6">
      <c r="A1854" s="7" t="s">
        <v>2040</v>
      </c>
      <c r="B1854" s="8">
        <v>947149</v>
      </c>
      <c r="C1854" s="8">
        <v>60279</v>
      </c>
      <c r="D1854" s="8" t="s">
        <v>3403</v>
      </c>
      <c r="E1854" s="9">
        <v>45074</v>
      </c>
      <c r="F1854" s="10">
        <f t="shared" si="28"/>
        <v>1044648.4727722772</v>
      </c>
    </row>
    <row r="1855" spans="1:6">
      <c r="A1855" s="11" t="s">
        <v>2041</v>
      </c>
      <c r="B1855" s="12">
        <v>617939</v>
      </c>
      <c r="C1855" s="12">
        <v>86116</v>
      </c>
      <c r="D1855" s="12" t="s">
        <v>3404</v>
      </c>
      <c r="E1855" s="13">
        <v>45747</v>
      </c>
      <c r="F1855" s="14">
        <f t="shared" si="28"/>
        <v>746435.40070921986</v>
      </c>
    </row>
    <row r="1856" spans="1:6">
      <c r="A1856" s="7" t="s">
        <v>2042</v>
      </c>
      <c r="B1856" s="8">
        <v>542290</v>
      </c>
      <c r="C1856" s="8">
        <v>45983</v>
      </c>
      <c r="D1856" s="8" t="s">
        <v>3402</v>
      </c>
      <c r="E1856" s="9">
        <v>44824</v>
      </c>
      <c r="F1856" s="10">
        <f t="shared" si="28"/>
        <v>499723.03723404254</v>
      </c>
    </row>
    <row r="1857" spans="1:6">
      <c r="A1857" s="11" t="s">
        <v>2043</v>
      </c>
      <c r="B1857" s="12">
        <v>1104016</v>
      </c>
      <c r="C1857" s="12">
        <v>118332</v>
      </c>
      <c r="D1857" s="12" t="s">
        <v>3403</v>
      </c>
      <c r="E1857" s="13">
        <v>44782</v>
      </c>
      <c r="F1857" s="14">
        <f t="shared" si="28"/>
        <v>1044648.4727722772</v>
      </c>
    </row>
    <row r="1858" spans="1:6">
      <c r="A1858" s="7" t="s">
        <v>2044</v>
      </c>
      <c r="B1858" s="8">
        <v>1525942</v>
      </c>
      <c r="C1858" s="8">
        <v>177284</v>
      </c>
      <c r="D1858" s="8" t="s">
        <v>3405</v>
      </c>
      <c r="E1858" s="9">
        <v>44643</v>
      </c>
      <c r="F1858" s="10">
        <f t="shared" ref="F1858:F1921" si="29">IF(D1858="L1",$L$3,IF(D1858="L2",$L$4,$L$5))</f>
        <v>1044648.4727722772</v>
      </c>
    </row>
    <row r="1859" spans="1:6">
      <c r="A1859" s="11" t="s">
        <v>2045</v>
      </c>
      <c r="B1859" s="12">
        <v>1296600</v>
      </c>
      <c r="C1859" s="12">
        <v>182873</v>
      </c>
      <c r="D1859" s="12" t="s">
        <v>3405</v>
      </c>
      <c r="E1859" s="13">
        <v>46013</v>
      </c>
      <c r="F1859" s="14">
        <f t="shared" si="29"/>
        <v>1044648.4727722772</v>
      </c>
    </row>
    <row r="1860" spans="1:6">
      <c r="A1860" s="7" t="s">
        <v>2046</v>
      </c>
      <c r="B1860" s="8">
        <v>740926</v>
      </c>
      <c r="C1860" s="8">
        <v>91287</v>
      </c>
      <c r="D1860" s="8" t="s">
        <v>3404</v>
      </c>
      <c r="E1860" s="9">
        <v>43901</v>
      </c>
      <c r="F1860" s="10">
        <f t="shared" si="29"/>
        <v>746435.40070921986</v>
      </c>
    </row>
    <row r="1861" spans="1:6">
      <c r="A1861" s="11" t="s">
        <v>2047</v>
      </c>
      <c r="B1861" s="12">
        <v>821852</v>
      </c>
      <c r="C1861" s="12">
        <v>107857</v>
      </c>
      <c r="D1861" s="12" t="s">
        <v>3404</v>
      </c>
      <c r="E1861" s="13">
        <v>44704</v>
      </c>
      <c r="F1861" s="14">
        <f t="shared" si="29"/>
        <v>746435.40070921986</v>
      </c>
    </row>
    <row r="1862" spans="1:6">
      <c r="A1862" s="7" t="s">
        <v>2048</v>
      </c>
      <c r="B1862" s="8">
        <v>638651</v>
      </c>
      <c r="C1862" s="8">
        <v>43490</v>
      </c>
      <c r="D1862" s="8" t="s">
        <v>3404</v>
      </c>
      <c r="E1862" s="9">
        <v>44073</v>
      </c>
      <c r="F1862" s="10">
        <f t="shared" si="29"/>
        <v>746435.40070921986</v>
      </c>
    </row>
    <row r="1863" spans="1:6">
      <c r="A1863" s="11" t="s">
        <v>2049</v>
      </c>
      <c r="B1863" s="12">
        <v>1160024</v>
      </c>
      <c r="C1863" s="12">
        <v>140584</v>
      </c>
      <c r="D1863" s="12" t="s">
        <v>3403</v>
      </c>
      <c r="E1863" s="13">
        <v>44226</v>
      </c>
      <c r="F1863" s="14">
        <f t="shared" si="29"/>
        <v>1044648.4727722772</v>
      </c>
    </row>
    <row r="1864" spans="1:6">
      <c r="A1864" s="7" t="s">
        <v>2050</v>
      </c>
      <c r="B1864" s="8">
        <v>804688</v>
      </c>
      <c r="C1864" s="8">
        <v>70478</v>
      </c>
      <c r="D1864" s="8" t="s">
        <v>3404</v>
      </c>
      <c r="E1864" s="9">
        <v>46106</v>
      </c>
      <c r="F1864" s="10">
        <f t="shared" si="29"/>
        <v>746435.40070921986</v>
      </c>
    </row>
    <row r="1865" spans="1:6">
      <c r="A1865" s="11" t="s">
        <v>2051</v>
      </c>
      <c r="B1865" s="12">
        <v>450301</v>
      </c>
      <c r="C1865" s="12">
        <v>50144</v>
      </c>
      <c r="D1865" s="12" t="s">
        <v>3402</v>
      </c>
      <c r="E1865" s="13">
        <v>45674</v>
      </c>
      <c r="F1865" s="14">
        <f t="shared" si="29"/>
        <v>499723.03723404254</v>
      </c>
    </row>
    <row r="1866" spans="1:6">
      <c r="A1866" s="7" t="s">
        <v>2052</v>
      </c>
      <c r="B1866" s="8">
        <v>718343</v>
      </c>
      <c r="C1866" s="8">
        <v>38181</v>
      </c>
      <c r="D1866" s="8" t="s">
        <v>3404</v>
      </c>
      <c r="E1866" s="9">
        <v>46068</v>
      </c>
      <c r="F1866" s="10">
        <f t="shared" si="29"/>
        <v>746435.40070921986</v>
      </c>
    </row>
    <row r="1867" spans="1:6">
      <c r="A1867" s="11" t="s">
        <v>2053</v>
      </c>
      <c r="B1867" s="12">
        <v>618986</v>
      </c>
      <c r="C1867" s="12">
        <v>61430</v>
      </c>
      <c r="D1867" s="12" t="s">
        <v>3404</v>
      </c>
      <c r="E1867" s="13">
        <v>45796</v>
      </c>
      <c r="F1867" s="14">
        <f t="shared" si="29"/>
        <v>746435.40070921986</v>
      </c>
    </row>
    <row r="1868" spans="1:6">
      <c r="A1868" s="7" t="s">
        <v>2054</v>
      </c>
      <c r="B1868" s="8">
        <v>1138741</v>
      </c>
      <c r="C1868" s="8">
        <v>134786</v>
      </c>
      <c r="D1868" s="8" t="s">
        <v>3403</v>
      </c>
      <c r="E1868" s="9">
        <v>44295</v>
      </c>
      <c r="F1868" s="10">
        <f t="shared" si="29"/>
        <v>1044648.4727722772</v>
      </c>
    </row>
    <row r="1869" spans="1:6">
      <c r="A1869" s="11" t="s">
        <v>2055</v>
      </c>
      <c r="B1869" s="12">
        <v>930487</v>
      </c>
      <c r="C1869" s="12">
        <v>83261</v>
      </c>
      <c r="D1869" s="12" t="s">
        <v>3403</v>
      </c>
      <c r="E1869" s="13">
        <v>46035</v>
      </c>
      <c r="F1869" s="14">
        <f t="shared" si="29"/>
        <v>1044648.4727722772</v>
      </c>
    </row>
    <row r="1870" spans="1:6">
      <c r="A1870" s="7" t="s">
        <v>2056</v>
      </c>
      <c r="B1870" s="8">
        <v>716941</v>
      </c>
      <c r="C1870" s="8">
        <v>80497</v>
      </c>
      <c r="D1870" s="8" t="s">
        <v>3404</v>
      </c>
      <c r="E1870" s="9">
        <v>45044</v>
      </c>
      <c r="F1870" s="10">
        <f t="shared" si="29"/>
        <v>746435.40070921986</v>
      </c>
    </row>
    <row r="1871" spans="1:6">
      <c r="A1871" s="11" t="s">
        <v>2057</v>
      </c>
      <c r="B1871" s="12">
        <v>1856626</v>
      </c>
      <c r="C1871" s="12">
        <v>131552</v>
      </c>
      <c r="D1871" s="12" t="s">
        <v>3406</v>
      </c>
      <c r="E1871" s="13">
        <v>44553</v>
      </c>
      <c r="F1871" s="14">
        <f t="shared" si="29"/>
        <v>1044648.4727722772</v>
      </c>
    </row>
    <row r="1872" spans="1:6">
      <c r="A1872" s="7" t="s">
        <v>2058</v>
      </c>
      <c r="B1872" s="8">
        <v>1207877</v>
      </c>
      <c r="C1872" s="8">
        <v>118503</v>
      </c>
      <c r="D1872" s="8" t="s">
        <v>3405</v>
      </c>
      <c r="E1872" s="9">
        <v>45774</v>
      </c>
      <c r="F1872" s="10">
        <f t="shared" si="29"/>
        <v>1044648.4727722772</v>
      </c>
    </row>
    <row r="1873" spans="1:6">
      <c r="A1873" s="11" t="s">
        <v>2059</v>
      </c>
      <c r="B1873" s="12">
        <v>782927</v>
      </c>
      <c r="C1873" s="12">
        <v>97573</v>
      </c>
      <c r="D1873" s="12" t="s">
        <v>3404</v>
      </c>
      <c r="E1873" s="13">
        <v>46034</v>
      </c>
      <c r="F1873" s="14">
        <f t="shared" si="29"/>
        <v>746435.40070921986</v>
      </c>
    </row>
    <row r="1874" spans="1:6">
      <c r="A1874" s="7" t="s">
        <v>2060</v>
      </c>
      <c r="B1874" s="8">
        <v>404866</v>
      </c>
      <c r="C1874" s="8">
        <v>57558</v>
      </c>
      <c r="D1874" s="8" t="s">
        <v>3402</v>
      </c>
      <c r="E1874" s="9">
        <v>43498</v>
      </c>
      <c r="F1874" s="10">
        <f t="shared" si="29"/>
        <v>499723.03723404254</v>
      </c>
    </row>
    <row r="1875" spans="1:6">
      <c r="A1875" s="11" t="s">
        <v>2061</v>
      </c>
      <c r="B1875" s="12">
        <v>727208</v>
      </c>
      <c r="C1875" s="12">
        <v>69354</v>
      </c>
      <c r="D1875" s="12" t="s">
        <v>3404</v>
      </c>
      <c r="E1875" s="13">
        <v>45353</v>
      </c>
      <c r="F1875" s="14">
        <f t="shared" si="29"/>
        <v>746435.40070921986</v>
      </c>
    </row>
    <row r="1876" spans="1:6">
      <c r="A1876" s="7" t="s">
        <v>2062</v>
      </c>
      <c r="B1876" s="8">
        <v>1004256</v>
      </c>
      <c r="C1876" s="8">
        <v>96730</v>
      </c>
      <c r="D1876" s="8" t="s">
        <v>3403</v>
      </c>
      <c r="E1876" s="9">
        <v>44688</v>
      </c>
      <c r="F1876" s="10">
        <f t="shared" si="29"/>
        <v>1044648.4727722772</v>
      </c>
    </row>
    <row r="1877" spans="1:6">
      <c r="A1877" s="11" t="s">
        <v>2063</v>
      </c>
      <c r="B1877" s="12">
        <v>795586</v>
      </c>
      <c r="C1877" s="12">
        <v>89460</v>
      </c>
      <c r="D1877" s="12" t="s">
        <v>3404</v>
      </c>
      <c r="E1877" s="13">
        <v>44235</v>
      </c>
      <c r="F1877" s="14">
        <f t="shared" si="29"/>
        <v>746435.40070921986</v>
      </c>
    </row>
    <row r="1878" spans="1:6">
      <c r="A1878" s="7" t="s">
        <v>2064</v>
      </c>
      <c r="B1878" s="8">
        <v>1017672</v>
      </c>
      <c r="C1878" s="8">
        <v>55548</v>
      </c>
      <c r="D1878" s="8" t="s">
        <v>3403</v>
      </c>
      <c r="E1878" s="9">
        <v>45745</v>
      </c>
      <c r="F1878" s="10">
        <f t="shared" si="29"/>
        <v>1044648.4727722772</v>
      </c>
    </row>
    <row r="1879" spans="1:6">
      <c r="A1879" s="11" t="s">
        <v>2065</v>
      </c>
      <c r="B1879" s="12">
        <v>1042448</v>
      </c>
      <c r="C1879" s="12">
        <v>147455</v>
      </c>
      <c r="D1879" s="12" t="s">
        <v>3403</v>
      </c>
      <c r="E1879" s="13">
        <v>44540</v>
      </c>
      <c r="F1879" s="14">
        <f t="shared" si="29"/>
        <v>1044648.4727722772</v>
      </c>
    </row>
    <row r="1880" spans="1:6">
      <c r="A1880" s="7" t="s">
        <v>2066</v>
      </c>
      <c r="B1880" s="8">
        <v>871197</v>
      </c>
      <c r="C1880" s="8">
        <v>113298</v>
      </c>
      <c r="D1880" s="8" t="s">
        <v>3404</v>
      </c>
      <c r="E1880" s="9">
        <v>45186</v>
      </c>
      <c r="F1880" s="10">
        <f t="shared" si="29"/>
        <v>746435.40070921986</v>
      </c>
    </row>
    <row r="1881" spans="1:6">
      <c r="A1881" s="11" t="s">
        <v>2067</v>
      </c>
      <c r="B1881" s="12">
        <v>986731</v>
      </c>
      <c r="C1881" s="12">
        <v>81829</v>
      </c>
      <c r="D1881" s="12" t="s">
        <v>3403</v>
      </c>
      <c r="E1881" s="13">
        <v>44054</v>
      </c>
      <c r="F1881" s="14">
        <f t="shared" si="29"/>
        <v>1044648.4727722772</v>
      </c>
    </row>
    <row r="1882" spans="1:6">
      <c r="A1882" s="7" t="s">
        <v>2068</v>
      </c>
      <c r="B1882" s="8">
        <v>1146330</v>
      </c>
      <c r="C1882" s="8">
        <v>68039</v>
      </c>
      <c r="D1882" s="8" t="s">
        <v>3403</v>
      </c>
      <c r="E1882" s="9">
        <v>46216</v>
      </c>
      <c r="F1882" s="10">
        <f t="shared" si="29"/>
        <v>1044648.4727722772</v>
      </c>
    </row>
    <row r="1883" spans="1:6">
      <c r="A1883" s="11" t="s">
        <v>2069</v>
      </c>
      <c r="B1883" s="12">
        <v>1372762</v>
      </c>
      <c r="C1883" s="12">
        <v>122960</v>
      </c>
      <c r="D1883" s="12" t="s">
        <v>3405</v>
      </c>
      <c r="E1883" s="13">
        <v>45639</v>
      </c>
      <c r="F1883" s="14">
        <f t="shared" si="29"/>
        <v>1044648.4727722772</v>
      </c>
    </row>
    <row r="1884" spans="1:6">
      <c r="A1884" s="7" t="s">
        <v>2070</v>
      </c>
      <c r="B1884" s="8">
        <v>515013</v>
      </c>
      <c r="C1884" s="8">
        <v>45514</v>
      </c>
      <c r="D1884" s="8" t="s">
        <v>3402</v>
      </c>
      <c r="E1884" s="9">
        <v>46191</v>
      </c>
      <c r="F1884" s="10">
        <f t="shared" si="29"/>
        <v>499723.03723404254</v>
      </c>
    </row>
    <row r="1885" spans="1:6">
      <c r="A1885" s="11" t="s">
        <v>2071</v>
      </c>
      <c r="B1885" s="12">
        <v>685155</v>
      </c>
      <c r="C1885" s="12">
        <v>56168</v>
      </c>
      <c r="D1885" s="12" t="s">
        <v>3404</v>
      </c>
      <c r="E1885" s="13">
        <v>43718</v>
      </c>
      <c r="F1885" s="14">
        <f t="shared" si="29"/>
        <v>746435.40070921986</v>
      </c>
    </row>
    <row r="1886" spans="1:6">
      <c r="A1886" s="7" t="s">
        <v>2072</v>
      </c>
      <c r="B1886" s="8">
        <v>539818</v>
      </c>
      <c r="C1886" s="8">
        <v>46255</v>
      </c>
      <c r="D1886" s="8" t="s">
        <v>3402</v>
      </c>
      <c r="E1886" s="9">
        <v>45930</v>
      </c>
      <c r="F1886" s="10">
        <f t="shared" si="29"/>
        <v>499723.03723404254</v>
      </c>
    </row>
    <row r="1887" spans="1:6">
      <c r="A1887" s="11" t="s">
        <v>2073</v>
      </c>
      <c r="B1887" s="12">
        <v>828818</v>
      </c>
      <c r="C1887" s="12">
        <v>101978</v>
      </c>
      <c r="D1887" s="12" t="s">
        <v>3404</v>
      </c>
      <c r="E1887" s="13">
        <v>43975</v>
      </c>
      <c r="F1887" s="14">
        <f t="shared" si="29"/>
        <v>746435.40070921986</v>
      </c>
    </row>
    <row r="1888" spans="1:6">
      <c r="A1888" s="7" t="s">
        <v>2074</v>
      </c>
      <c r="B1888" s="8">
        <v>812873</v>
      </c>
      <c r="C1888" s="8">
        <v>109900</v>
      </c>
      <c r="D1888" s="8" t="s">
        <v>3404</v>
      </c>
      <c r="E1888" s="9">
        <v>45661</v>
      </c>
      <c r="F1888" s="10">
        <f t="shared" si="29"/>
        <v>746435.40070921986</v>
      </c>
    </row>
    <row r="1889" spans="1:6">
      <c r="A1889" s="11" t="s">
        <v>2075</v>
      </c>
      <c r="B1889" s="12">
        <v>660548</v>
      </c>
      <c r="C1889" s="12">
        <v>96128</v>
      </c>
      <c r="D1889" s="12" t="s">
        <v>3404</v>
      </c>
      <c r="E1889" s="13">
        <v>45409</v>
      </c>
      <c r="F1889" s="14">
        <f t="shared" si="29"/>
        <v>746435.40070921986</v>
      </c>
    </row>
    <row r="1890" spans="1:6">
      <c r="A1890" s="7" t="s">
        <v>2076</v>
      </c>
      <c r="B1890" s="8">
        <v>486174</v>
      </c>
      <c r="C1890" s="8">
        <v>34627</v>
      </c>
      <c r="D1890" s="8" t="s">
        <v>3402</v>
      </c>
      <c r="E1890" s="9">
        <v>46090</v>
      </c>
      <c r="F1890" s="10">
        <f t="shared" si="29"/>
        <v>499723.03723404254</v>
      </c>
    </row>
    <row r="1891" spans="1:6">
      <c r="A1891" s="11" t="s">
        <v>2077</v>
      </c>
      <c r="B1891" s="12">
        <v>584878</v>
      </c>
      <c r="C1891" s="12">
        <v>53944</v>
      </c>
      <c r="D1891" s="12" t="s">
        <v>3402</v>
      </c>
      <c r="E1891" s="13">
        <v>43821</v>
      </c>
      <c r="F1891" s="14">
        <f t="shared" si="29"/>
        <v>499723.03723404254</v>
      </c>
    </row>
    <row r="1892" spans="1:6">
      <c r="A1892" s="7" t="s">
        <v>2078</v>
      </c>
      <c r="B1892" s="8">
        <v>803294</v>
      </c>
      <c r="C1892" s="8">
        <v>99077</v>
      </c>
      <c r="D1892" s="8" t="s">
        <v>3404</v>
      </c>
      <c r="E1892" s="9">
        <v>44634</v>
      </c>
      <c r="F1892" s="10">
        <f t="shared" si="29"/>
        <v>746435.40070921986</v>
      </c>
    </row>
    <row r="1893" spans="1:6">
      <c r="A1893" s="11" t="s">
        <v>2079</v>
      </c>
      <c r="B1893" s="12">
        <v>634266</v>
      </c>
      <c r="C1893" s="12">
        <v>73119</v>
      </c>
      <c r="D1893" s="12" t="s">
        <v>3404</v>
      </c>
      <c r="E1893" s="13">
        <v>43684</v>
      </c>
      <c r="F1893" s="14">
        <f t="shared" si="29"/>
        <v>746435.40070921986</v>
      </c>
    </row>
    <row r="1894" spans="1:6">
      <c r="A1894" s="7" t="s">
        <v>2080</v>
      </c>
      <c r="B1894" s="8">
        <v>1089313</v>
      </c>
      <c r="C1894" s="8">
        <v>108710</v>
      </c>
      <c r="D1894" s="8" t="s">
        <v>3403</v>
      </c>
      <c r="E1894" s="9">
        <v>43778</v>
      </c>
      <c r="F1894" s="10">
        <f t="shared" si="29"/>
        <v>1044648.4727722772</v>
      </c>
    </row>
    <row r="1895" spans="1:6">
      <c r="A1895" s="11" t="s">
        <v>2081</v>
      </c>
      <c r="B1895" s="12">
        <v>632527</v>
      </c>
      <c r="C1895" s="12">
        <v>94367</v>
      </c>
      <c r="D1895" s="12" t="s">
        <v>3404</v>
      </c>
      <c r="E1895" s="13">
        <v>44535</v>
      </c>
      <c r="F1895" s="14">
        <f t="shared" si="29"/>
        <v>746435.40070921986</v>
      </c>
    </row>
    <row r="1896" spans="1:6">
      <c r="A1896" s="7" t="s">
        <v>2082</v>
      </c>
      <c r="B1896" s="8">
        <v>915670</v>
      </c>
      <c r="C1896" s="8">
        <v>109127</v>
      </c>
      <c r="D1896" s="8" t="s">
        <v>3403</v>
      </c>
      <c r="E1896" s="9">
        <v>44707</v>
      </c>
      <c r="F1896" s="10">
        <f t="shared" si="29"/>
        <v>1044648.4727722772</v>
      </c>
    </row>
    <row r="1897" spans="1:6">
      <c r="A1897" s="11" t="s">
        <v>2083</v>
      </c>
      <c r="B1897" s="12">
        <v>842413</v>
      </c>
      <c r="C1897" s="12">
        <v>104255</v>
      </c>
      <c r="D1897" s="12" t="s">
        <v>3404</v>
      </c>
      <c r="E1897" s="13">
        <v>45316</v>
      </c>
      <c r="F1897" s="14">
        <f t="shared" si="29"/>
        <v>746435.40070921986</v>
      </c>
    </row>
    <row r="1898" spans="1:6">
      <c r="A1898" s="7" t="s">
        <v>2084</v>
      </c>
      <c r="B1898" s="8">
        <v>885695</v>
      </c>
      <c r="C1898" s="8">
        <v>100596</v>
      </c>
      <c r="D1898" s="8" t="s">
        <v>3404</v>
      </c>
      <c r="E1898" s="9">
        <v>45083</v>
      </c>
      <c r="F1898" s="10">
        <f t="shared" si="29"/>
        <v>746435.40070921986</v>
      </c>
    </row>
    <row r="1899" spans="1:6">
      <c r="A1899" s="11" t="s">
        <v>2085</v>
      </c>
      <c r="B1899" s="12">
        <v>850599</v>
      </c>
      <c r="C1899" s="12">
        <v>69023</v>
      </c>
      <c r="D1899" s="12" t="s">
        <v>3404</v>
      </c>
      <c r="E1899" s="13">
        <v>44916</v>
      </c>
      <c r="F1899" s="14">
        <f t="shared" si="29"/>
        <v>746435.40070921986</v>
      </c>
    </row>
    <row r="1900" spans="1:6">
      <c r="A1900" s="7" t="s">
        <v>2086</v>
      </c>
      <c r="B1900" s="8">
        <v>1102344</v>
      </c>
      <c r="C1900" s="8">
        <v>112510</v>
      </c>
      <c r="D1900" s="8" t="s">
        <v>3403</v>
      </c>
      <c r="E1900" s="9">
        <v>43565</v>
      </c>
      <c r="F1900" s="10">
        <f t="shared" si="29"/>
        <v>1044648.4727722772</v>
      </c>
    </row>
    <row r="1901" spans="1:6">
      <c r="A1901" s="11" t="s">
        <v>2087</v>
      </c>
      <c r="B1901" s="12">
        <v>522781</v>
      </c>
      <c r="C1901" s="12">
        <v>65805</v>
      </c>
      <c r="D1901" s="12" t="s">
        <v>3402</v>
      </c>
      <c r="E1901" s="13">
        <v>45178</v>
      </c>
      <c r="F1901" s="14">
        <f t="shared" si="29"/>
        <v>499723.03723404254</v>
      </c>
    </row>
    <row r="1902" spans="1:6">
      <c r="A1902" s="7" t="s">
        <v>2088</v>
      </c>
      <c r="B1902" s="8">
        <v>1739656</v>
      </c>
      <c r="C1902" s="8">
        <v>240979</v>
      </c>
      <c r="D1902" s="8" t="s">
        <v>3406</v>
      </c>
      <c r="E1902" s="9">
        <v>43559</v>
      </c>
      <c r="F1902" s="10">
        <f t="shared" si="29"/>
        <v>1044648.4727722772</v>
      </c>
    </row>
    <row r="1903" spans="1:6">
      <c r="A1903" s="11" t="s">
        <v>2089</v>
      </c>
      <c r="B1903" s="12">
        <v>1111859</v>
      </c>
      <c r="C1903" s="12">
        <v>131991</v>
      </c>
      <c r="D1903" s="12" t="s">
        <v>3403</v>
      </c>
      <c r="E1903" s="13">
        <v>45672</v>
      </c>
      <c r="F1903" s="14">
        <f t="shared" si="29"/>
        <v>1044648.4727722772</v>
      </c>
    </row>
    <row r="1904" spans="1:6">
      <c r="A1904" s="7" t="s">
        <v>2090</v>
      </c>
      <c r="B1904" s="8">
        <v>432454</v>
      </c>
      <c r="C1904" s="8">
        <v>59340</v>
      </c>
      <c r="D1904" s="8" t="s">
        <v>3402</v>
      </c>
      <c r="E1904" s="9">
        <v>43825</v>
      </c>
      <c r="F1904" s="10">
        <f t="shared" si="29"/>
        <v>499723.03723404254</v>
      </c>
    </row>
    <row r="1905" spans="1:6">
      <c r="A1905" s="11" t="s">
        <v>2091</v>
      </c>
      <c r="B1905" s="12">
        <v>727562</v>
      </c>
      <c r="C1905" s="12">
        <v>87528</v>
      </c>
      <c r="D1905" s="12" t="s">
        <v>3404</v>
      </c>
      <c r="E1905" s="13">
        <v>45730</v>
      </c>
      <c r="F1905" s="14">
        <f t="shared" si="29"/>
        <v>746435.40070921986</v>
      </c>
    </row>
    <row r="1906" spans="1:6">
      <c r="A1906" s="7" t="s">
        <v>2092</v>
      </c>
      <c r="B1906" s="8">
        <v>2190672</v>
      </c>
      <c r="C1906" s="8">
        <v>194935</v>
      </c>
      <c r="D1906" s="8" t="s">
        <v>3406</v>
      </c>
      <c r="E1906" s="9">
        <v>45903</v>
      </c>
      <c r="F1906" s="10">
        <f t="shared" si="29"/>
        <v>1044648.4727722772</v>
      </c>
    </row>
    <row r="1907" spans="1:6">
      <c r="A1907" s="11" t="s">
        <v>2093</v>
      </c>
      <c r="B1907" s="12">
        <v>680799</v>
      </c>
      <c r="C1907" s="12">
        <v>96658</v>
      </c>
      <c r="D1907" s="12" t="s">
        <v>3404</v>
      </c>
      <c r="E1907" s="13">
        <v>45476</v>
      </c>
      <c r="F1907" s="14">
        <f t="shared" si="29"/>
        <v>746435.40070921986</v>
      </c>
    </row>
    <row r="1908" spans="1:6">
      <c r="A1908" s="7" t="s">
        <v>2094</v>
      </c>
      <c r="B1908" s="8">
        <v>750966</v>
      </c>
      <c r="C1908" s="8">
        <v>41935</v>
      </c>
      <c r="D1908" s="8" t="s">
        <v>3404</v>
      </c>
      <c r="E1908" s="9">
        <v>44198</v>
      </c>
      <c r="F1908" s="10">
        <f t="shared" si="29"/>
        <v>746435.40070921986</v>
      </c>
    </row>
    <row r="1909" spans="1:6">
      <c r="A1909" s="11" t="s">
        <v>2095</v>
      </c>
      <c r="B1909" s="12">
        <v>1310766</v>
      </c>
      <c r="C1909" s="12">
        <v>80634</v>
      </c>
      <c r="D1909" s="12" t="s">
        <v>3405</v>
      </c>
      <c r="E1909" s="13">
        <v>45956</v>
      </c>
      <c r="F1909" s="14">
        <f t="shared" si="29"/>
        <v>1044648.4727722772</v>
      </c>
    </row>
    <row r="1910" spans="1:6">
      <c r="A1910" s="7" t="s">
        <v>2096</v>
      </c>
      <c r="B1910" s="8">
        <v>933876</v>
      </c>
      <c r="C1910" s="8">
        <v>76516</v>
      </c>
      <c r="D1910" s="8" t="s">
        <v>3403</v>
      </c>
      <c r="E1910" s="9">
        <v>45278</v>
      </c>
      <c r="F1910" s="10">
        <f t="shared" si="29"/>
        <v>1044648.4727722772</v>
      </c>
    </row>
    <row r="1911" spans="1:6">
      <c r="A1911" s="11" t="s">
        <v>2097</v>
      </c>
      <c r="B1911" s="12">
        <v>520860</v>
      </c>
      <c r="C1911" s="12">
        <v>52090</v>
      </c>
      <c r="D1911" s="12" t="s">
        <v>3402</v>
      </c>
      <c r="E1911" s="13">
        <v>45453</v>
      </c>
      <c r="F1911" s="14">
        <f t="shared" si="29"/>
        <v>499723.03723404254</v>
      </c>
    </row>
    <row r="1912" spans="1:6">
      <c r="A1912" s="7" t="s">
        <v>2098</v>
      </c>
      <c r="B1912" s="8">
        <v>952369</v>
      </c>
      <c r="C1912" s="8">
        <v>129825</v>
      </c>
      <c r="D1912" s="8" t="s">
        <v>3403</v>
      </c>
      <c r="E1912" s="9">
        <v>43818</v>
      </c>
      <c r="F1912" s="10">
        <f t="shared" si="29"/>
        <v>1044648.4727722772</v>
      </c>
    </row>
    <row r="1913" spans="1:6">
      <c r="A1913" s="11" t="s">
        <v>2099</v>
      </c>
      <c r="B1913" s="12">
        <v>788762</v>
      </c>
      <c r="C1913" s="12">
        <v>98592</v>
      </c>
      <c r="D1913" s="12" t="s">
        <v>3404</v>
      </c>
      <c r="E1913" s="13">
        <v>44225</v>
      </c>
      <c r="F1913" s="14">
        <f t="shared" si="29"/>
        <v>746435.40070921986</v>
      </c>
    </row>
    <row r="1914" spans="1:6">
      <c r="A1914" s="7" t="s">
        <v>2100</v>
      </c>
      <c r="B1914" s="8">
        <v>927045</v>
      </c>
      <c r="C1914" s="8">
        <v>77625</v>
      </c>
      <c r="D1914" s="8" t="s">
        <v>3403</v>
      </c>
      <c r="E1914" s="9">
        <v>44350</v>
      </c>
      <c r="F1914" s="10">
        <f t="shared" si="29"/>
        <v>1044648.4727722772</v>
      </c>
    </row>
    <row r="1915" spans="1:6">
      <c r="A1915" s="11" t="s">
        <v>2101</v>
      </c>
      <c r="B1915" s="12">
        <v>883310</v>
      </c>
      <c r="C1915" s="12">
        <v>92224</v>
      </c>
      <c r="D1915" s="12" t="s">
        <v>3404</v>
      </c>
      <c r="E1915" s="13">
        <v>45721</v>
      </c>
      <c r="F1915" s="14">
        <f t="shared" si="29"/>
        <v>746435.40070921986</v>
      </c>
    </row>
    <row r="1916" spans="1:6">
      <c r="A1916" s="7" t="s">
        <v>2102</v>
      </c>
      <c r="B1916" s="8">
        <v>2072882</v>
      </c>
      <c r="C1916" s="8">
        <v>278933</v>
      </c>
      <c r="D1916" s="8" t="s">
        <v>3406</v>
      </c>
      <c r="E1916" s="9">
        <v>44122</v>
      </c>
      <c r="F1916" s="10">
        <f t="shared" si="29"/>
        <v>1044648.4727722772</v>
      </c>
    </row>
    <row r="1917" spans="1:6">
      <c r="A1917" s="11" t="s">
        <v>2103</v>
      </c>
      <c r="B1917" s="12">
        <v>927534</v>
      </c>
      <c r="C1917" s="12">
        <v>131097</v>
      </c>
      <c r="D1917" s="12" t="s">
        <v>3403</v>
      </c>
      <c r="E1917" s="13">
        <v>44782</v>
      </c>
      <c r="F1917" s="14">
        <f t="shared" si="29"/>
        <v>1044648.4727722772</v>
      </c>
    </row>
    <row r="1918" spans="1:6">
      <c r="A1918" s="7" t="s">
        <v>2104</v>
      </c>
      <c r="B1918" s="8">
        <v>789915</v>
      </c>
      <c r="C1918" s="8">
        <v>70547</v>
      </c>
      <c r="D1918" s="8" t="s">
        <v>3404</v>
      </c>
      <c r="E1918" s="9">
        <v>44198</v>
      </c>
      <c r="F1918" s="10">
        <f t="shared" si="29"/>
        <v>746435.40070921986</v>
      </c>
    </row>
    <row r="1919" spans="1:6">
      <c r="A1919" s="11" t="s">
        <v>2105</v>
      </c>
      <c r="B1919" s="12">
        <v>519847</v>
      </c>
      <c r="C1919" s="12">
        <v>32760</v>
      </c>
      <c r="D1919" s="12" t="s">
        <v>3402</v>
      </c>
      <c r="E1919" s="13">
        <v>44485</v>
      </c>
      <c r="F1919" s="14">
        <f t="shared" si="29"/>
        <v>499723.03723404254</v>
      </c>
    </row>
    <row r="1920" spans="1:6">
      <c r="A1920" s="7" t="s">
        <v>2106</v>
      </c>
      <c r="B1920" s="8">
        <v>1827011</v>
      </c>
      <c r="C1920" s="8">
        <v>135752</v>
      </c>
      <c r="D1920" s="8" t="s">
        <v>3406</v>
      </c>
      <c r="E1920" s="9">
        <v>44311</v>
      </c>
      <c r="F1920" s="10">
        <f t="shared" si="29"/>
        <v>1044648.4727722772</v>
      </c>
    </row>
    <row r="1921" spans="1:6">
      <c r="A1921" s="11" t="s">
        <v>2107</v>
      </c>
      <c r="B1921" s="12">
        <v>870876</v>
      </c>
      <c r="C1921" s="12">
        <v>81937</v>
      </c>
      <c r="D1921" s="12" t="s">
        <v>3404</v>
      </c>
      <c r="E1921" s="13">
        <v>45118</v>
      </c>
      <c r="F1921" s="14">
        <f t="shared" si="29"/>
        <v>746435.40070921986</v>
      </c>
    </row>
    <row r="1922" spans="1:6">
      <c r="A1922" s="7" t="s">
        <v>2108</v>
      </c>
      <c r="B1922" s="8">
        <v>660150</v>
      </c>
      <c r="C1922" s="8">
        <v>97630</v>
      </c>
      <c r="D1922" s="8" t="s">
        <v>3404</v>
      </c>
      <c r="E1922" s="9">
        <v>44215</v>
      </c>
      <c r="F1922" s="10">
        <f t="shared" ref="F1922:F1985" si="30">IF(D1922="L1",$L$3,IF(D1922="L2",$L$4,$L$5))</f>
        <v>746435.40070921986</v>
      </c>
    </row>
    <row r="1923" spans="1:6">
      <c r="A1923" s="11" t="s">
        <v>2109</v>
      </c>
      <c r="B1923" s="12">
        <v>413357</v>
      </c>
      <c r="C1923" s="12">
        <v>44697</v>
      </c>
      <c r="D1923" s="12" t="s">
        <v>3402</v>
      </c>
      <c r="E1923" s="13">
        <v>44871</v>
      </c>
      <c r="F1923" s="14">
        <f t="shared" si="30"/>
        <v>499723.03723404254</v>
      </c>
    </row>
    <row r="1924" spans="1:6">
      <c r="A1924" s="7" t="s">
        <v>2110</v>
      </c>
      <c r="B1924" s="8">
        <v>503459</v>
      </c>
      <c r="C1924" s="8">
        <v>65611</v>
      </c>
      <c r="D1924" s="8" t="s">
        <v>3402</v>
      </c>
      <c r="E1924" s="9">
        <v>44236</v>
      </c>
      <c r="F1924" s="10">
        <f t="shared" si="30"/>
        <v>499723.03723404254</v>
      </c>
    </row>
    <row r="1925" spans="1:6">
      <c r="A1925" s="11" t="s">
        <v>2111</v>
      </c>
      <c r="B1925" s="12">
        <v>1025243</v>
      </c>
      <c r="C1925" s="12">
        <v>137233</v>
      </c>
      <c r="D1925" s="12" t="s">
        <v>3403</v>
      </c>
      <c r="E1925" s="13">
        <v>45708</v>
      </c>
      <c r="F1925" s="14">
        <f t="shared" si="30"/>
        <v>1044648.4727722772</v>
      </c>
    </row>
    <row r="1926" spans="1:6">
      <c r="A1926" s="7" t="s">
        <v>2112</v>
      </c>
      <c r="B1926" s="8">
        <v>590199</v>
      </c>
      <c r="C1926" s="8">
        <v>41244</v>
      </c>
      <c r="D1926" s="8" t="s">
        <v>3402</v>
      </c>
      <c r="E1926" s="9">
        <v>44088</v>
      </c>
      <c r="F1926" s="10">
        <f t="shared" si="30"/>
        <v>499723.03723404254</v>
      </c>
    </row>
    <row r="1927" spans="1:6">
      <c r="A1927" s="11" t="s">
        <v>2113</v>
      </c>
      <c r="B1927" s="12">
        <v>831198</v>
      </c>
      <c r="C1927" s="12">
        <v>65812</v>
      </c>
      <c r="D1927" s="12" t="s">
        <v>3404</v>
      </c>
      <c r="E1927" s="13">
        <v>43462</v>
      </c>
      <c r="F1927" s="14">
        <f t="shared" si="30"/>
        <v>746435.40070921986</v>
      </c>
    </row>
    <row r="1928" spans="1:6">
      <c r="A1928" s="7" t="s">
        <v>2114</v>
      </c>
      <c r="B1928" s="8">
        <v>492810</v>
      </c>
      <c r="C1928" s="8">
        <v>27050</v>
      </c>
      <c r="D1928" s="8" t="s">
        <v>3402</v>
      </c>
      <c r="E1928" s="9">
        <v>45729</v>
      </c>
      <c r="F1928" s="10">
        <f t="shared" si="30"/>
        <v>499723.03723404254</v>
      </c>
    </row>
    <row r="1929" spans="1:6">
      <c r="A1929" s="11" t="s">
        <v>2115</v>
      </c>
      <c r="B1929" s="12">
        <v>843281</v>
      </c>
      <c r="C1929" s="12">
        <v>49059</v>
      </c>
      <c r="D1929" s="12" t="s">
        <v>3404</v>
      </c>
      <c r="E1929" s="13">
        <v>44371</v>
      </c>
      <c r="F1929" s="14">
        <f t="shared" si="30"/>
        <v>746435.40070921986</v>
      </c>
    </row>
    <row r="1930" spans="1:6">
      <c r="A1930" s="7" t="s">
        <v>2116</v>
      </c>
      <c r="B1930" s="8">
        <v>752379</v>
      </c>
      <c r="C1930" s="8">
        <v>68722</v>
      </c>
      <c r="D1930" s="8" t="s">
        <v>3404</v>
      </c>
      <c r="E1930" s="9">
        <v>44138</v>
      </c>
      <c r="F1930" s="10">
        <f t="shared" si="30"/>
        <v>746435.40070921986</v>
      </c>
    </row>
    <row r="1931" spans="1:6">
      <c r="A1931" s="11" t="s">
        <v>2117</v>
      </c>
      <c r="B1931" s="12">
        <v>704544</v>
      </c>
      <c r="C1931" s="12">
        <v>90189</v>
      </c>
      <c r="D1931" s="12" t="s">
        <v>3404</v>
      </c>
      <c r="E1931" s="13">
        <v>44675</v>
      </c>
      <c r="F1931" s="14">
        <f t="shared" si="30"/>
        <v>746435.40070921986</v>
      </c>
    </row>
    <row r="1932" spans="1:6">
      <c r="A1932" s="7" t="s">
        <v>2118</v>
      </c>
      <c r="B1932" s="8">
        <v>609097</v>
      </c>
      <c r="C1932" s="8">
        <v>52544</v>
      </c>
      <c r="D1932" s="8" t="s">
        <v>3404</v>
      </c>
      <c r="E1932" s="9">
        <v>46010</v>
      </c>
      <c r="F1932" s="10">
        <f t="shared" si="30"/>
        <v>746435.40070921986</v>
      </c>
    </row>
    <row r="1933" spans="1:6">
      <c r="A1933" s="11" t="s">
        <v>2119</v>
      </c>
      <c r="B1933" s="12">
        <v>674960</v>
      </c>
      <c r="C1933" s="12">
        <v>39854</v>
      </c>
      <c r="D1933" s="12" t="s">
        <v>3404</v>
      </c>
      <c r="E1933" s="13">
        <v>46298</v>
      </c>
      <c r="F1933" s="14">
        <f t="shared" si="30"/>
        <v>746435.40070921986</v>
      </c>
    </row>
    <row r="1934" spans="1:6">
      <c r="A1934" s="7" t="s">
        <v>2120</v>
      </c>
      <c r="B1934" s="8">
        <v>892193</v>
      </c>
      <c r="C1934" s="8">
        <v>60143</v>
      </c>
      <c r="D1934" s="8" t="s">
        <v>3404</v>
      </c>
      <c r="E1934" s="9">
        <v>45801</v>
      </c>
      <c r="F1934" s="10">
        <f t="shared" si="30"/>
        <v>746435.40070921986</v>
      </c>
    </row>
    <row r="1935" spans="1:6">
      <c r="A1935" s="11" t="s">
        <v>2121</v>
      </c>
      <c r="B1935" s="12">
        <v>828859</v>
      </c>
      <c r="C1935" s="12">
        <v>51587</v>
      </c>
      <c r="D1935" s="12" t="s">
        <v>3404</v>
      </c>
      <c r="E1935" s="13">
        <v>44830</v>
      </c>
      <c r="F1935" s="14">
        <f t="shared" si="30"/>
        <v>746435.40070921986</v>
      </c>
    </row>
    <row r="1936" spans="1:6">
      <c r="A1936" s="7" t="s">
        <v>2122</v>
      </c>
      <c r="B1936" s="8">
        <v>1118814</v>
      </c>
      <c r="C1936" s="8">
        <v>147736</v>
      </c>
      <c r="D1936" s="8" t="s">
        <v>3403</v>
      </c>
      <c r="E1936" s="9">
        <v>44425</v>
      </c>
      <c r="F1936" s="10">
        <f t="shared" si="30"/>
        <v>1044648.4727722772</v>
      </c>
    </row>
    <row r="1937" spans="1:6">
      <c r="A1937" s="11" t="s">
        <v>2123</v>
      </c>
      <c r="B1937" s="12">
        <v>857930</v>
      </c>
      <c r="C1937" s="12">
        <v>104176</v>
      </c>
      <c r="D1937" s="12" t="s">
        <v>3404</v>
      </c>
      <c r="E1937" s="13">
        <v>44411</v>
      </c>
      <c r="F1937" s="14">
        <f t="shared" si="30"/>
        <v>746435.40070921986</v>
      </c>
    </row>
    <row r="1938" spans="1:6">
      <c r="A1938" s="7" t="s">
        <v>2124</v>
      </c>
      <c r="B1938" s="8">
        <v>995685</v>
      </c>
      <c r="C1938" s="8">
        <v>71665</v>
      </c>
      <c r="D1938" s="8" t="s">
        <v>3403</v>
      </c>
      <c r="E1938" s="9">
        <v>44687</v>
      </c>
      <c r="F1938" s="10">
        <f t="shared" si="30"/>
        <v>1044648.4727722772</v>
      </c>
    </row>
    <row r="1939" spans="1:6">
      <c r="A1939" s="11" t="s">
        <v>2125</v>
      </c>
      <c r="B1939" s="12">
        <v>1132033</v>
      </c>
      <c r="C1939" s="12">
        <v>124290</v>
      </c>
      <c r="D1939" s="12" t="s">
        <v>3403</v>
      </c>
      <c r="E1939" s="13">
        <v>44628</v>
      </c>
      <c r="F1939" s="14">
        <f t="shared" si="30"/>
        <v>1044648.4727722772</v>
      </c>
    </row>
    <row r="1940" spans="1:6">
      <c r="A1940" s="7" t="s">
        <v>2126</v>
      </c>
      <c r="B1940" s="8">
        <v>1111228</v>
      </c>
      <c r="C1940" s="8">
        <v>121850</v>
      </c>
      <c r="D1940" s="8" t="s">
        <v>3403</v>
      </c>
      <c r="E1940" s="9">
        <v>46110</v>
      </c>
      <c r="F1940" s="10">
        <f t="shared" si="30"/>
        <v>1044648.4727722772</v>
      </c>
    </row>
    <row r="1941" spans="1:6">
      <c r="A1941" s="11" t="s">
        <v>2127</v>
      </c>
      <c r="B1941" s="12">
        <v>523736</v>
      </c>
      <c r="C1941" s="12">
        <v>73222</v>
      </c>
      <c r="D1941" s="12" t="s">
        <v>3402</v>
      </c>
      <c r="E1941" s="13">
        <v>45712</v>
      </c>
      <c r="F1941" s="14">
        <f t="shared" si="30"/>
        <v>499723.03723404254</v>
      </c>
    </row>
    <row r="1942" spans="1:6">
      <c r="A1942" s="7" t="s">
        <v>2128</v>
      </c>
      <c r="B1942" s="8">
        <v>629444</v>
      </c>
      <c r="C1942" s="8">
        <v>70031</v>
      </c>
      <c r="D1942" s="8" t="s">
        <v>3404</v>
      </c>
      <c r="E1942" s="9">
        <v>44893</v>
      </c>
      <c r="F1942" s="10">
        <f t="shared" si="30"/>
        <v>746435.40070921986</v>
      </c>
    </row>
    <row r="1943" spans="1:6">
      <c r="A1943" s="11" t="s">
        <v>2129</v>
      </c>
      <c r="B1943" s="12">
        <v>889495</v>
      </c>
      <c r="C1943" s="12">
        <v>86011</v>
      </c>
      <c r="D1943" s="12" t="s">
        <v>3404</v>
      </c>
      <c r="E1943" s="13">
        <v>44417</v>
      </c>
      <c r="F1943" s="14">
        <f t="shared" si="30"/>
        <v>746435.40070921986</v>
      </c>
    </row>
    <row r="1944" spans="1:6">
      <c r="A1944" s="7" t="s">
        <v>2130</v>
      </c>
      <c r="B1944" s="8">
        <v>750883</v>
      </c>
      <c r="C1944" s="8">
        <v>103825</v>
      </c>
      <c r="D1944" s="8" t="s">
        <v>3404</v>
      </c>
      <c r="E1944" s="9">
        <v>45212</v>
      </c>
      <c r="F1944" s="10">
        <f t="shared" si="30"/>
        <v>746435.40070921986</v>
      </c>
    </row>
    <row r="1945" spans="1:6">
      <c r="A1945" s="11" t="s">
        <v>2131</v>
      </c>
      <c r="B1945" s="12">
        <v>1551509</v>
      </c>
      <c r="C1945" s="12">
        <v>189489</v>
      </c>
      <c r="D1945" s="12" t="s">
        <v>3405</v>
      </c>
      <c r="E1945" s="13">
        <v>44652</v>
      </c>
      <c r="F1945" s="14">
        <f t="shared" si="30"/>
        <v>1044648.4727722772</v>
      </c>
    </row>
    <row r="1946" spans="1:6">
      <c r="A1946" s="7" t="s">
        <v>2132</v>
      </c>
      <c r="B1946" s="8">
        <v>1012563</v>
      </c>
      <c r="C1946" s="8">
        <v>62681</v>
      </c>
      <c r="D1946" s="8" t="s">
        <v>3403</v>
      </c>
      <c r="E1946" s="9">
        <v>44663</v>
      </c>
      <c r="F1946" s="10">
        <f t="shared" si="30"/>
        <v>1044648.4727722772</v>
      </c>
    </row>
    <row r="1947" spans="1:6">
      <c r="A1947" s="11" t="s">
        <v>2133</v>
      </c>
      <c r="B1947" s="12">
        <v>629563</v>
      </c>
      <c r="C1947" s="12">
        <v>71926</v>
      </c>
      <c r="D1947" s="12" t="s">
        <v>3404</v>
      </c>
      <c r="E1947" s="13">
        <v>44809</v>
      </c>
      <c r="F1947" s="14">
        <f t="shared" si="30"/>
        <v>746435.40070921986</v>
      </c>
    </row>
    <row r="1948" spans="1:6">
      <c r="A1948" s="7" t="s">
        <v>2134</v>
      </c>
      <c r="B1948" s="8">
        <v>1197771</v>
      </c>
      <c r="C1948" s="8">
        <v>115042</v>
      </c>
      <c r="D1948" s="8" t="s">
        <v>3403</v>
      </c>
      <c r="E1948" s="9">
        <v>44127</v>
      </c>
      <c r="F1948" s="10">
        <f t="shared" si="30"/>
        <v>1044648.4727722772</v>
      </c>
    </row>
    <row r="1949" spans="1:6">
      <c r="A1949" s="11" t="s">
        <v>2135</v>
      </c>
      <c r="B1949" s="12">
        <v>646977</v>
      </c>
      <c r="C1949" s="12">
        <v>72259</v>
      </c>
      <c r="D1949" s="12" t="s">
        <v>3404</v>
      </c>
      <c r="E1949" s="13">
        <v>44804</v>
      </c>
      <c r="F1949" s="14">
        <f t="shared" si="30"/>
        <v>746435.40070921986</v>
      </c>
    </row>
    <row r="1950" spans="1:6">
      <c r="A1950" s="7" t="s">
        <v>2136</v>
      </c>
      <c r="B1950" s="8">
        <v>592742</v>
      </c>
      <c r="C1950" s="8">
        <v>77006</v>
      </c>
      <c r="D1950" s="8" t="s">
        <v>3402</v>
      </c>
      <c r="E1950" s="9">
        <v>45161</v>
      </c>
      <c r="F1950" s="10">
        <f t="shared" si="30"/>
        <v>499723.03723404254</v>
      </c>
    </row>
    <row r="1951" spans="1:6">
      <c r="A1951" s="11" t="s">
        <v>2137</v>
      </c>
      <c r="B1951" s="12">
        <v>739552</v>
      </c>
      <c r="C1951" s="12">
        <v>103750</v>
      </c>
      <c r="D1951" s="12" t="s">
        <v>3404</v>
      </c>
      <c r="E1951" s="13">
        <v>45421</v>
      </c>
      <c r="F1951" s="14">
        <f t="shared" si="30"/>
        <v>746435.40070921986</v>
      </c>
    </row>
    <row r="1952" spans="1:6">
      <c r="A1952" s="7" t="s">
        <v>2138</v>
      </c>
      <c r="B1952" s="8">
        <v>759212</v>
      </c>
      <c r="C1952" s="8">
        <v>89173</v>
      </c>
      <c r="D1952" s="8" t="s">
        <v>3404</v>
      </c>
      <c r="E1952" s="9">
        <v>45582</v>
      </c>
      <c r="F1952" s="10">
        <f t="shared" si="30"/>
        <v>746435.40070921986</v>
      </c>
    </row>
    <row r="1953" spans="1:6">
      <c r="A1953" s="11" t="s">
        <v>2139</v>
      </c>
      <c r="B1953" s="12">
        <v>1146723</v>
      </c>
      <c r="C1953" s="12">
        <v>116944</v>
      </c>
      <c r="D1953" s="12" t="s">
        <v>3403</v>
      </c>
      <c r="E1953" s="13">
        <v>45514</v>
      </c>
      <c r="F1953" s="14">
        <f t="shared" si="30"/>
        <v>1044648.4727722772</v>
      </c>
    </row>
    <row r="1954" spans="1:6">
      <c r="A1954" s="7" t="s">
        <v>2140</v>
      </c>
      <c r="B1954" s="8">
        <v>501460</v>
      </c>
      <c r="C1954" s="8">
        <v>71119</v>
      </c>
      <c r="D1954" s="8" t="s">
        <v>3402</v>
      </c>
      <c r="E1954" s="9">
        <v>44572</v>
      </c>
      <c r="F1954" s="10">
        <f t="shared" si="30"/>
        <v>499723.03723404254</v>
      </c>
    </row>
    <row r="1955" spans="1:6">
      <c r="A1955" s="11" t="s">
        <v>2141</v>
      </c>
      <c r="B1955" s="12">
        <v>553094</v>
      </c>
      <c r="C1955" s="12">
        <v>68894</v>
      </c>
      <c r="D1955" s="12" t="s">
        <v>3402</v>
      </c>
      <c r="E1955" s="13">
        <v>43729</v>
      </c>
      <c r="F1955" s="14">
        <f t="shared" si="30"/>
        <v>499723.03723404254</v>
      </c>
    </row>
    <row r="1956" spans="1:6">
      <c r="A1956" s="7" t="s">
        <v>2142</v>
      </c>
      <c r="B1956" s="8">
        <v>607651</v>
      </c>
      <c r="C1956" s="8">
        <v>67889</v>
      </c>
      <c r="D1956" s="8" t="s">
        <v>3404</v>
      </c>
      <c r="E1956" s="9">
        <v>44079</v>
      </c>
      <c r="F1956" s="10">
        <f t="shared" si="30"/>
        <v>746435.40070921986</v>
      </c>
    </row>
    <row r="1957" spans="1:6">
      <c r="A1957" s="11" t="s">
        <v>2143</v>
      </c>
      <c r="B1957" s="12">
        <v>773688</v>
      </c>
      <c r="C1957" s="12">
        <v>91190</v>
      </c>
      <c r="D1957" s="12" t="s">
        <v>3404</v>
      </c>
      <c r="E1957" s="13">
        <v>44424</v>
      </c>
      <c r="F1957" s="14">
        <f t="shared" si="30"/>
        <v>746435.40070921986</v>
      </c>
    </row>
    <row r="1958" spans="1:6">
      <c r="A1958" s="7" t="s">
        <v>2144</v>
      </c>
      <c r="B1958" s="8">
        <v>1148216</v>
      </c>
      <c r="C1958" s="8">
        <v>84893</v>
      </c>
      <c r="D1958" s="8" t="s">
        <v>3403</v>
      </c>
      <c r="E1958" s="9">
        <v>44748</v>
      </c>
      <c r="F1958" s="10">
        <f t="shared" si="30"/>
        <v>1044648.4727722772</v>
      </c>
    </row>
    <row r="1959" spans="1:6">
      <c r="A1959" s="11" t="s">
        <v>2145</v>
      </c>
      <c r="B1959" s="12">
        <v>2059739</v>
      </c>
      <c r="C1959" s="12">
        <v>174721</v>
      </c>
      <c r="D1959" s="12" t="s">
        <v>3406</v>
      </c>
      <c r="E1959" s="13">
        <v>45974</v>
      </c>
      <c r="F1959" s="14">
        <f t="shared" si="30"/>
        <v>1044648.4727722772</v>
      </c>
    </row>
    <row r="1960" spans="1:6">
      <c r="A1960" s="7" t="s">
        <v>2146</v>
      </c>
      <c r="B1960" s="8">
        <v>532095</v>
      </c>
      <c r="C1960" s="8">
        <v>58951</v>
      </c>
      <c r="D1960" s="8" t="s">
        <v>3402</v>
      </c>
      <c r="E1960" s="9">
        <v>44454</v>
      </c>
      <c r="F1960" s="10">
        <f t="shared" si="30"/>
        <v>499723.03723404254</v>
      </c>
    </row>
    <row r="1961" spans="1:6">
      <c r="A1961" s="11" t="s">
        <v>2147</v>
      </c>
      <c r="B1961" s="12">
        <v>1771891</v>
      </c>
      <c r="C1961" s="12">
        <v>113406</v>
      </c>
      <c r="D1961" s="12" t="s">
        <v>3406</v>
      </c>
      <c r="E1961" s="13">
        <v>45037</v>
      </c>
      <c r="F1961" s="14">
        <f t="shared" si="30"/>
        <v>1044648.4727722772</v>
      </c>
    </row>
    <row r="1962" spans="1:6">
      <c r="A1962" s="7" t="s">
        <v>2148</v>
      </c>
      <c r="B1962" s="8">
        <v>695340</v>
      </c>
      <c r="C1962" s="8">
        <v>56999</v>
      </c>
      <c r="D1962" s="8" t="s">
        <v>3404</v>
      </c>
      <c r="E1962" s="9">
        <v>45752</v>
      </c>
      <c r="F1962" s="10">
        <f t="shared" si="30"/>
        <v>746435.40070921986</v>
      </c>
    </row>
    <row r="1963" spans="1:6">
      <c r="A1963" s="11" t="s">
        <v>2149</v>
      </c>
      <c r="B1963" s="12">
        <v>1343869</v>
      </c>
      <c r="C1963" s="12">
        <v>170862</v>
      </c>
      <c r="D1963" s="12" t="s">
        <v>3405</v>
      </c>
      <c r="E1963" s="13">
        <v>44267</v>
      </c>
      <c r="F1963" s="14">
        <f t="shared" si="30"/>
        <v>1044648.4727722772</v>
      </c>
    </row>
    <row r="1964" spans="1:6">
      <c r="A1964" s="7" t="s">
        <v>2150</v>
      </c>
      <c r="B1964" s="8">
        <v>528153</v>
      </c>
      <c r="C1964" s="8">
        <v>54788</v>
      </c>
      <c r="D1964" s="8" t="s">
        <v>3402</v>
      </c>
      <c r="E1964" s="9">
        <v>45375</v>
      </c>
      <c r="F1964" s="10">
        <f t="shared" si="30"/>
        <v>499723.03723404254</v>
      </c>
    </row>
    <row r="1965" spans="1:6">
      <c r="A1965" s="11" t="s">
        <v>2151</v>
      </c>
      <c r="B1965" s="12">
        <v>729630</v>
      </c>
      <c r="C1965" s="12">
        <v>73819</v>
      </c>
      <c r="D1965" s="12" t="s">
        <v>3404</v>
      </c>
      <c r="E1965" s="13">
        <v>44776</v>
      </c>
      <c r="F1965" s="14">
        <f t="shared" si="30"/>
        <v>746435.40070921986</v>
      </c>
    </row>
    <row r="1966" spans="1:6">
      <c r="A1966" s="7" t="s">
        <v>2152</v>
      </c>
      <c r="B1966" s="8">
        <v>582932</v>
      </c>
      <c r="C1966" s="8">
        <v>41088</v>
      </c>
      <c r="D1966" s="8" t="s">
        <v>3402</v>
      </c>
      <c r="E1966" s="9">
        <v>45592</v>
      </c>
      <c r="F1966" s="10">
        <f t="shared" si="30"/>
        <v>499723.03723404254</v>
      </c>
    </row>
    <row r="1967" spans="1:6">
      <c r="A1967" s="11" t="s">
        <v>2153</v>
      </c>
      <c r="B1967" s="12">
        <v>891444</v>
      </c>
      <c r="C1967" s="12">
        <v>117716</v>
      </c>
      <c r="D1967" s="12" t="s">
        <v>3404</v>
      </c>
      <c r="E1967" s="13">
        <v>45406</v>
      </c>
      <c r="F1967" s="14">
        <f t="shared" si="30"/>
        <v>746435.40070921986</v>
      </c>
    </row>
    <row r="1968" spans="1:6">
      <c r="A1968" s="7" t="s">
        <v>2154</v>
      </c>
      <c r="B1968" s="8">
        <v>574776</v>
      </c>
      <c r="C1968" s="8">
        <v>61828</v>
      </c>
      <c r="D1968" s="8" t="s">
        <v>3402</v>
      </c>
      <c r="E1968" s="9">
        <v>45263</v>
      </c>
      <c r="F1968" s="10">
        <f t="shared" si="30"/>
        <v>499723.03723404254</v>
      </c>
    </row>
    <row r="1969" spans="1:6">
      <c r="A1969" s="11" t="s">
        <v>2155</v>
      </c>
      <c r="B1969" s="12">
        <v>1554960</v>
      </c>
      <c r="C1969" s="12">
        <v>232908</v>
      </c>
      <c r="D1969" s="12" t="s">
        <v>3405</v>
      </c>
      <c r="E1969" s="13">
        <v>44265</v>
      </c>
      <c r="F1969" s="14">
        <f t="shared" si="30"/>
        <v>1044648.4727722772</v>
      </c>
    </row>
    <row r="1970" spans="1:6">
      <c r="A1970" s="7" t="s">
        <v>2156</v>
      </c>
      <c r="B1970" s="8">
        <v>535556</v>
      </c>
      <c r="C1970" s="8">
        <v>35382</v>
      </c>
      <c r="D1970" s="8" t="s">
        <v>3402</v>
      </c>
      <c r="E1970" s="9">
        <v>43843</v>
      </c>
      <c r="F1970" s="10">
        <f t="shared" si="30"/>
        <v>499723.03723404254</v>
      </c>
    </row>
    <row r="1971" spans="1:6">
      <c r="A1971" s="11" t="s">
        <v>2157</v>
      </c>
      <c r="B1971" s="12">
        <v>634832</v>
      </c>
      <c r="C1971" s="12">
        <v>89932</v>
      </c>
      <c r="D1971" s="12" t="s">
        <v>3404</v>
      </c>
      <c r="E1971" s="13">
        <v>44977</v>
      </c>
      <c r="F1971" s="14">
        <f t="shared" si="30"/>
        <v>746435.40070921986</v>
      </c>
    </row>
    <row r="1972" spans="1:6">
      <c r="A1972" s="7" t="s">
        <v>2158</v>
      </c>
      <c r="B1972" s="8">
        <v>663055</v>
      </c>
      <c r="C1972" s="8">
        <v>33245</v>
      </c>
      <c r="D1972" s="8" t="s">
        <v>3404</v>
      </c>
      <c r="E1972" s="9">
        <v>45608</v>
      </c>
      <c r="F1972" s="10">
        <f t="shared" si="30"/>
        <v>746435.40070921986</v>
      </c>
    </row>
    <row r="1973" spans="1:6">
      <c r="A1973" s="11" t="s">
        <v>2159</v>
      </c>
      <c r="B1973" s="12">
        <v>937264</v>
      </c>
      <c r="C1973" s="12">
        <v>56812</v>
      </c>
      <c r="D1973" s="12" t="s">
        <v>3403</v>
      </c>
      <c r="E1973" s="13">
        <v>44949</v>
      </c>
      <c r="F1973" s="14">
        <f t="shared" si="30"/>
        <v>1044648.4727722772</v>
      </c>
    </row>
    <row r="1974" spans="1:6">
      <c r="A1974" s="7" t="s">
        <v>2160</v>
      </c>
      <c r="B1974" s="8">
        <v>1092467</v>
      </c>
      <c r="C1974" s="8">
        <v>61883</v>
      </c>
      <c r="D1974" s="8" t="s">
        <v>3403</v>
      </c>
      <c r="E1974" s="9">
        <v>44480</v>
      </c>
      <c r="F1974" s="10">
        <f t="shared" si="30"/>
        <v>1044648.4727722772</v>
      </c>
    </row>
    <row r="1975" spans="1:6">
      <c r="A1975" s="11" t="s">
        <v>2161</v>
      </c>
      <c r="B1975" s="12">
        <v>1174118</v>
      </c>
      <c r="C1975" s="12">
        <v>88362</v>
      </c>
      <c r="D1975" s="12" t="s">
        <v>3403</v>
      </c>
      <c r="E1975" s="13">
        <v>43964</v>
      </c>
      <c r="F1975" s="14">
        <f t="shared" si="30"/>
        <v>1044648.4727722772</v>
      </c>
    </row>
    <row r="1976" spans="1:6">
      <c r="A1976" s="7" t="s">
        <v>2162</v>
      </c>
      <c r="B1976" s="8">
        <v>526473</v>
      </c>
      <c r="C1976" s="8">
        <v>65456</v>
      </c>
      <c r="D1976" s="8" t="s">
        <v>3402</v>
      </c>
      <c r="E1976" s="9">
        <v>44968</v>
      </c>
      <c r="F1976" s="10">
        <f t="shared" si="30"/>
        <v>499723.03723404254</v>
      </c>
    </row>
    <row r="1977" spans="1:6">
      <c r="A1977" s="11" t="s">
        <v>2163</v>
      </c>
      <c r="B1977" s="12">
        <v>524447</v>
      </c>
      <c r="C1977" s="12">
        <v>60610</v>
      </c>
      <c r="D1977" s="12" t="s">
        <v>3402</v>
      </c>
      <c r="E1977" s="13">
        <v>44853</v>
      </c>
      <c r="F1977" s="14">
        <f t="shared" si="30"/>
        <v>499723.03723404254</v>
      </c>
    </row>
    <row r="1978" spans="1:6">
      <c r="A1978" s="7" t="s">
        <v>2164</v>
      </c>
      <c r="B1978" s="8">
        <v>754588</v>
      </c>
      <c r="C1978" s="8">
        <v>80002</v>
      </c>
      <c r="D1978" s="8" t="s">
        <v>3404</v>
      </c>
      <c r="E1978" s="9">
        <v>44499</v>
      </c>
      <c r="F1978" s="10">
        <f t="shared" si="30"/>
        <v>746435.40070921986</v>
      </c>
    </row>
    <row r="1979" spans="1:6">
      <c r="A1979" s="11" t="s">
        <v>2165</v>
      </c>
      <c r="B1979" s="12">
        <v>1092171</v>
      </c>
      <c r="C1979" s="12">
        <v>146047</v>
      </c>
      <c r="D1979" s="12" t="s">
        <v>3403</v>
      </c>
      <c r="E1979" s="13">
        <v>45714</v>
      </c>
      <c r="F1979" s="14">
        <f t="shared" si="30"/>
        <v>1044648.4727722772</v>
      </c>
    </row>
    <row r="1980" spans="1:6">
      <c r="A1980" s="7" t="s">
        <v>2166</v>
      </c>
      <c r="B1980" s="8">
        <v>420368</v>
      </c>
      <c r="C1980" s="8">
        <v>59542</v>
      </c>
      <c r="D1980" s="8" t="s">
        <v>3402</v>
      </c>
      <c r="E1980" s="9">
        <v>45483</v>
      </c>
      <c r="F1980" s="10">
        <f t="shared" si="30"/>
        <v>499723.03723404254</v>
      </c>
    </row>
    <row r="1981" spans="1:6">
      <c r="A1981" s="11" t="s">
        <v>2167</v>
      </c>
      <c r="B1981" s="12">
        <v>933164</v>
      </c>
      <c r="C1981" s="12">
        <v>69429</v>
      </c>
      <c r="D1981" s="12" t="s">
        <v>3403</v>
      </c>
      <c r="E1981" s="13">
        <v>43555</v>
      </c>
      <c r="F1981" s="14">
        <f t="shared" si="30"/>
        <v>1044648.4727722772</v>
      </c>
    </row>
    <row r="1982" spans="1:6">
      <c r="A1982" s="7" t="s">
        <v>2168</v>
      </c>
      <c r="B1982" s="8">
        <v>460630</v>
      </c>
      <c r="C1982" s="8">
        <v>58772</v>
      </c>
      <c r="D1982" s="8" t="s">
        <v>3402</v>
      </c>
      <c r="E1982" s="9">
        <v>45108</v>
      </c>
      <c r="F1982" s="10">
        <f t="shared" si="30"/>
        <v>499723.03723404254</v>
      </c>
    </row>
    <row r="1983" spans="1:6">
      <c r="A1983" s="11" t="s">
        <v>2169</v>
      </c>
      <c r="B1983" s="12">
        <v>918706</v>
      </c>
      <c r="C1983" s="12">
        <v>110196</v>
      </c>
      <c r="D1983" s="12" t="s">
        <v>3403</v>
      </c>
      <c r="E1983" s="13">
        <v>44997</v>
      </c>
      <c r="F1983" s="14">
        <f t="shared" si="30"/>
        <v>1044648.4727722772</v>
      </c>
    </row>
    <row r="1984" spans="1:6">
      <c r="A1984" s="7" t="s">
        <v>2170</v>
      </c>
      <c r="B1984" s="8">
        <v>969190</v>
      </c>
      <c r="C1984" s="8">
        <v>143724</v>
      </c>
      <c r="D1984" s="8" t="s">
        <v>3403</v>
      </c>
      <c r="E1984" s="9">
        <v>45517</v>
      </c>
      <c r="F1984" s="10">
        <f t="shared" si="30"/>
        <v>1044648.4727722772</v>
      </c>
    </row>
    <row r="1985" spans="1:6">
      <c r="A1985" s="11" t="s">
        <v>2171</v>
      </c>
      <c r="B1985" s="12">
        <v>837787</v>
      </c>
      <c r="C1985" s="12">
        <v>88932</v>
      </c>
      <c r="D1985" s="12" t="s">
        <v>3404</v>
      </c>
      <c r="E1985" s="13">
        <v>46045</v>
      </c>
      <c r="F1985" s="14">
        <f t="shared" si="30"/>
        <v>746435.40070921986</v>
      </c>
    </row>
    <row r="1986" spans="1:6">
      <c r="A1986" s="7" t="s">
        <v>2172</v>
      </c>
      <c r="B1986" s="8">
        <v>872000</v>
      </c>
      <c r="C1986" s="8">
        <v>105098</v>
      </c>
      <c r="D1986" s="8" t="s">
        <v>3404</v>
      </c>
      <c r="E1986" s="9">
        <v>44818</v>
      </c>
      <c r="F1986" s="10">
        <f t="shared" ref="F1986:F2049" si="31">IF(D1986="L1",$L$3,IF(D1986="L2",$L$4,$L$5))</f>
        <v>746435.40070921986</v>
      </c>
    </row>
    <row r="1987" spans="1:6">
      <c r="A1987" s="11" t="s">
        <v>2173</v>
      </c>
      <c r="B1987" s="12">
        <v>491061</v>
      </c>
      <c r="C1987" s="12">
        <v>35334</v>
      </c>
      <c r="D1987" s="12" t="s">
        <v>3402</v>
      </c>
      <c r="E1987" s="13">
        <v>44378</v>
      </c>
      <c r="F1987" s="14">
        <f t="shared" si="31"/>
        <v>499723.03723404254</v>
      </c>
    </row>
    <row r="1988" spans="1:6">
      <c r="A1988" s="7" t="s">
        <v>2174</v>
      </c>
      <c r="B1988" s="8">
        <v>418463</v>
      </c>
      <c r="C1988" s="8">
        <v>41336</v>
      </c>
      <c r="D1988" s="8" t="s">
        <v>3402</v>
      </c>
      <c r="E1988" s="9">
        <v>45801</v>
      </c>
      <c r="F1988" s="10">
        <f t="shared" si="31"/>
        <v>499723.03723404254</v>
      </c>
    </row>
    <row r="1989" spans="1:6">
      <c r="A1989" s="11" t="s">
        <v>2175</v>
      </c>
      <c r="B1989" s="12">
        <v>1415625</v>
      </c>
      <c r="C1989" s="12">
        <v>136297</v>
      </c>
      <c r="D1989" s="12" t="s">
        <v>3405</v>
      </c>
      <c r="E1989" s="13">
        <v>44692</v>
      </c>
      <c r="F1989" s="14">
        <f t="shared" si="31"/>
        <v>1044648.4727722772</v>
      </c>
    </row>
    <row r="1990" spans="1:6">
      <c r="A1990" s="7" t="s">
        <v>2176</v>
      </c>
      <c r="B1990" s="8">
        <v>439760</v>
      </c>
      <c r="C1990" s="8">
        <v>63456</v>
      </c>
      <c r="D1990" s="8" t="s">
        <v>3402</v>
      </c>
      <c r="E1990" s="9">
        <v>44081</v>
      </c>
      <c r="F1990" s="10">
        <f t="shared" si="31"/>
        <v>499723.03723404254</v>
      </c>
    </row>
    <row r="1991" spans="1:6">
      <c r="A1991" s="11" t="s">
        <v>2177</v>
      </c>
      <c r="B1991" s="12">
        <v>892103</v>
      </c>
      <c r="C1991" s="12">
        <v>103251</v>
      </c>
      <c r="D1991" s="12" t="s">
        <v>3404</v>
      </c>
      <c r="E1991" s="13">
        <v>46039</v>
      </c>
      <c r="F1991" s="14">
        <f t="shared" si="31"/>
        <v>746435.40070921986</v>
      </c>
    </row>
    <row r="1992" spans="1:6">
      <c r="A1992" s="7" t="s">
        <v>2178</v>
      </c>
      <c r="B1992" s="8">
        <v>636861</v>
      </c>
      <c r="C1992" s="8">
        <v>87982</v>
      </c>
      <c r="D1992" s="8" t="s">
        <v>3404</v>
      </c>
      <c r="E1992" s="9">
        <v>46256</v>
      </c>
      <c r="F1992" s="10">
        <f t="shared" si="31"/>
        <v>746435.40070921986</v>
      </c>
    </row>
    <row r="1993" spans="1:6">
      <c r="A1993" s="11" t="s">
        <v>2179</v>
      </c>
      <c r="B1993" s="12">
        <v>616761</v>
      </c>
      <c r="C1993" s="12">
        <v>52886</v>
      </c>
      <c r="D1993" s="12" t="s">
        <v>3404</v>
      </c>
      <c r="E1993" s="13">
        <v>46260</v>
      </c>
      <c r="F1993" s="14">
        <f t="shared" si="31"/>
        <v>746435.40070921986</v>
      </c>
    </row>
    <row r="1994" spans="1:6">
      <c r="A1994" s="7" t="s">
        <v>2180</v>
      </c>
      <c r="B1994" s="8">
        <v>1146608</v>
      </c>
      <c r="C1994" s="8">
        <v>98225</v>
      </c>
      <c r="D1994" s="8" t="s">
        <v>3403</v>
      </c>
      <c r="E1994" s="9">
        <v>44735</v>
      </c>
      <c r="F1994" s="10">
        <f t="shared" si="31"/>
        <v>1044648.4727722772</v>
      </c>
    </row>
    <row r="1995" spans="1:6">
      <c r="A1995" s="11" t="s">
        <v>2181</v>
      </c>
      <c r="B1995" s="12">
        <v>481456</v>
      </c>
      <c r="C1995" s="12">
        <v>71200</v>
      </c>
      <c r="D1995" s="12" t="s">
        <v>3402</v>
      </c>
      <c r="E1995" s="13">
        <v>45268</v>
      </c>
      <c r="F1995" s="14">
        <f t="shared" si="31"/>
        <v>499723.03723404254</v>
      </c>
    </row>
    <row r="1996" spans="1:6">
      <c r="A1996" s="7" t="s">
        <v>2182</v>
      </c>
      <c r="B1996" s="8">
        <v>707601</v>
      </c>
      <c r="C1996" s="8">
        <v>100300</v>
      </c>
      <c r="D1996" s="8" t="s">
        <v>3404</v>
      </c>
      <c r="E1996" s="9">
        <v>43927</v>
      </c>
      <c r="F1996" s="10">
        <f t="shared" si="31"/>
        <v>746435.40070921986</v>
      </c>
    </row>
    <row r="1997" spans="1:6">
      <c r="A1997" s="11" t="s">
        <v>2183</v>
      </c>
      <c r="B1997" s="12">
        <v>957577</v>
      </c>
      <c r="C1997" s="12">
        <v>82635</v>
      </c>
      <c r="D1997" s="12" t="s">
        <v>3403</v>
      </c>
      <c r="E1997" s="13">
        <v>43310</v>
      </c>
      <c r="F1997" s="14">
        <f t="shared" si="31"/>
        <v>1044648.4727722772</v>
      </c>
    </row>
    <row r="1998" spans="1:6">
      <c r="A1998" s="7" t="s">
        <v>2184</v>
      </c>
      <c r="B1998" s="8">
        <v>837083</v>
      </c>
      <c r="C1998" s="8">
        <v>96297</v>
      </c>
      <c r="D1998" s="8" t="s">
        <v>3404</v>
      </c>
      <c r="E1998" s="9">
        <v>44945</v>
      </c>
      <c r="F1998" s="10">
        <f t="shared" si="31"/>
        <v>746435.40070921986</v>
      </c>
    </row>
    <row r="1999" spans="1:6">
      <c r="A1999" s="11" t="s">
        <v>2185</v>
      </c>
      <c r="B1999" s="12">
        <v>994997</v>
      </c>
      <c r="C1999" s="12">
        <v>83319</v>
      </c>
      <c r="D1999" s="12" t="s">
        <v>3403</v>
      </c>
      <c r="E1999" s="13">
        <v>46036</v>
      </c>
      <c r="F1999" s="14">
        <f t="shared" si="31"/>
        <v>1044648.4727722772</v>
      </c>
    </row>
    <row r="2000" spans="1:6">
      <c r="A2000" s="7" t="s">
        <v>2186</v>
      </c>
      <c r="B2000" s="8">
        <v>1161380</v>
      </c>
      <c r="C2000" s="8">
        <v>139513</v>
      </c>
      <c r="D2000" s="8" t="s">
        <v>3403</v>
      </c>
      <c r="E2000" s="9">
        <v>43914</v>
      </c>
      <c r="F2000" s="10">
        <f t="shared" si="31"/>
        <v>1044648.4727722772</v>
      </c>
    </row>
    <row r="2001" spans="1:6">
      <c r="A2001" s="11" t="s">
        <v>2187</v>
      </c>
      <c r="B2001" s="12">
        <v>498102</v>
      </c>
      <c r="C2001" s="12">
        <v>70137</v>
      </c>
      <c r="D2001" s="12" t="s">
        <v>3402</v>
      </c>
      <c r="E2001" s="13">
        <v>45396</v>
      </c>
      <c r="F2001" s="14">
        <f t="shared" si="31"/>
        <v>499723.03723404254</v>
      </c>
    </row>
    <row r="2002" spans="1:6">
      <c r="A2002" s="7" t="s">
        <v>2188</v>
      </c>
      <c r="B2002" s="8">
        <v>1172703</v>
      </c>
      <c r="C2002" s="8">
        <v>174255</v>
      </c>
      <c r="D2002" s="8" t="s">
        <v>3403</v>
      </c>
      <c r="E2002" s="9">
        <v>43639</v>
      </c>
      <c r="F2002" s="10">
        <f t="shared" si="31"/>
        <v>1044648.4727722772</v>
      </c>
    </row>
    <row r="2003" spans="1:6">
      <c r="A2003" s="11" t="s">
        <v>2189</v>
      </c>
      <c r="B2003" s="12">
        <v>668201</v>
      </c>
      <c r="C2003" s="12">
        <v>82891</v>
      </c>
      <c r="D2003" s="12" t="s">
        <v>3404</v>
      </c>
      <c r="E2003" s="13">
        <v>44597</v>
      </c>
      <c r="F2003" s="14">
        <f t="shared" si="31"/>
        <v>746435.40070921986</v>
      </c>
    </row>
    <row r="2004" spans="1:6">
      <c r="A2004" s="7" t="s">
        <v>2190</v>
      </c>
      <c r="B2004" s="8">
        <v>470781</v>
      </c>
      <c r="C2004" s="8">
        <v>39234</v>
      </c>
      <c r="D2004" s="8" t="s">
        <v>3402</v>
      </c>
      <c r="E2004" s="9">
        <v>45036</v>
      </c>
      <c r="F2004" s="10">
        <f t="shared" si="31"/>
        <v>499723.03723404254</v>
      </c>
    </row>
    <row r="2005" spans="1:6">
      <c r="A2005" s="11" t="s">
        <v>2191</v>
      </c>
      <c r="B2005" s="12">
        <v>951227</v>
      </c>
      <c r="C2005" s="12">
        <v>74845</v>
      </c>
      <c r="D2005" s="12" t="s">
        <v>3403</v>
      </c>
      <c r="E2005" s="13">
        <v>44453</v>
      </c>
      <c r="F2005" s="14">
        <f t="shared" si="31"/>
        <v>1044648.4727722772</v>
      </c>
    </row>
    <row r="2006" spans="1:6">
      <c r="A2006" s="7" t="s">
        <v>2192</v>
      </c>
      <c r="B2006" s="8">
        <v>1012604</v>
      </c>
      <c r="C2006" s="8">
        <v>82018</v>
      </c>
      <c r="D2006" s="8" t="s">
        <v>3403</v>
      </c>
      <c r="E2006" s="9">
        <v>45943</v>
      </c>
      <c r="F2006" s="10">
        <f t="shared" si="31"/>
        <v>1044648.4727722772</v>
      </c>
    </row>
    <row r="2007" spans="1:6">
      <c r="A2007" s="11" t="s">
        <v>2193</v>
      </c>
      <c r="B2007" s="12">
        <v>1079653</v>
      </c>
      <c r="C2007" s="12">
        <v>155648</v>
      </c>
      <c r="D2007" s="12" t="s">
        <v>3403</v>
      </c>
      <c r="E2007" s="13">
        <v>43777</v>
      </c>
      <c r="F2007" s="14">
        <f t="shared" si="31"/>
        <v>1044648.4727722772</v>
      </c>
    </row>
    <row r="2008" spans="1:6">
      <c r="A2008" s="7" t="s">
        <v>2194</v>
      </c>
      <c r="B2008" s="8">
        <v>1161585</v>
      </c>
      <c r="C2008" s="8">
        <v>70443</v>
      </c>
      <c r="D2008" s="8" t="s">
        <v>3403</v>
      </c>
      <c r="E2008" s="9">
        <v>45403</v>
      </c>
      <c r="F2008" s="10">
        <f t="shared" si="31"/>
        <v>1044648.4727722772</v>
      </c>
    </row>
    <row r="2009" spans="1:6">
      <c r="A2009" s="11" t="s">
        <v>2195</v>
      </c>
      <c r="B2009" s="12">
        <v>1127005</v>
      </c>
      <c r="C2009" s="12">
        <v>165711</v>
      </c>
      <c r="D2009" s="12" t="s">
        <v>3403</v>
      </c>
      <c r="E2009" s="13">
        <v>43933</v>
      </c>
      <c r="F2009" s="14">
        <f t="shared" si="31"/>
        <v>1044648.4727722772</v>
      </c>
    </row>
    <row r="2010" spans="1:6">
      <c r="A2010" s="7" t="s">
        <v>2196</v>
      </c>
      <c r="B2010" s="8">
        <v>691466</v>
      </c>
      <c r="C2010" s="8">
        <v>80705</v>
      </c>
      <c r="D2010" s="8" t="s">
        <v>3404</v>
      </c>
      <c r="E2010" s="9">
        <v>45627</v>
      </c>
      <c r="F2010" s="10">
        <f t="shared" si="31"/>
        <v>746435.40070921986</v>
      </c>
    </row>
    <row r="2011" spans="1:6">
      <c r="A2011" s="11" t="s">
        <v>2197</v>
      </c>
      <c r="B2011" s="12">
        <v>1489539</v>
      </c>
      <c r="C2011" s="12">
        <v>119785</v>
      </c>
      <c r="D2011" s="12" t="s">
        <v>3405</v>
      </c>
      <c r="E2011" s="13">
        <v>45916</v>
      </c>
      <c r="F2011" s="14">
        <f t="shared" si="31"/>
        <v>1044648.4727722772</v>
      </c>
    </row>
    <row r="2012" spans="1:6">
      <c r="A2012" s="7" t="s">
        <v>2198</v>
      </c>
      <c r="B2012" s="8">
        <v>463968</v>
      </c>
      <c r="C2012" s="8">
        <v>50336</v>
      </c>
      <c r="D2012" s="8" t="s">
        <v>3402</v>
      </c>
      <c r="E2012" s="9">
        <v>44633</v>
      </c>
      <c r="F2012" s="10">
        <f t="shared" si="31"/>
        <v>499723.03723404254</v>
      </c>
    </row>
    <row r="2013" spans="1:6">
      <c r="A2013" s="11" t="s">
        <v>2199</v>
      </c>
      <c r="B2013" s="12">
        <v>828494</v>
      </c>
      <c r="C2013" s="12">
        <v>61747</v>
      </c>
      <c r="D2013" s="12" t="s">
        <v>3404</v>
      </c>
      <c r="E2013" s="13">
        <v>44917</v>
      </c>
      <c r="F2013" s="14">
        <f t="shared" si="31"/>
        <v>746435.40070921986</v>
      </c>
    </row>
    <row r="2014" spans="1:6">
      <c r="A2014" s="7" t="s">
        <v>2200</v>
      </c>
      <c r="B2014" s="8">
        <v>848399</v>
      </c>
      <c r="C2014" s="8">
        <v>91485</v>
      </c>
      <c r="D2014" s="8" t="s">
        <v>3404</v>
      </c>
      <c r="E2014" s="9">
        <v>43693</v>
      </c>
      <c r="F2014" s="10">
        <f t="shared" si="31"/>
        <v>746435.40070921986</v>
      </c>
    </row>
    <row r="2015" spans="1:6">
      <c r="A2015" s="11" t="s">
        <v>2201</v>
      </c>
      <c r="B2015" s="12">
        <v>1113508</v>
      </c>
      <c r="C2015" s="12">
        <v>153839</v>
      </c>
      <c r="D2015" s="12" t="s">
        <v>3403</v>
      </c>
      <c r="E2015" s="13">
        <v>45207</v>
      </c>
      <c r="F2015" s="14">
        <f t="shared" si="31"/>
        <v>1044648.4727722772</v>
      </c>
    </row>
    <row r="2016" spans="1:6">
      <c r="A2016" s="7" t="s">
        <v>2202</v>
      </c>
      <c r="B2016" s="8">
        <v>963724</v>
      </c>
      <c r="C2016" s="8">
        <v>111957</v>
      </c>
      <c r="D2016" s="8" t="s">
        <v>3403</v>
      </c>
      <c r="E2016" s="9">
        <v>44957</v>
      </c>
      <c r="F2016" s="10">
        <f t="shared" si="31"/>
        <v>1044648.4727722772</v>
      </c>
    </row>
    <row r="2017" spans="1:6">
      <c r="A2017" s="11" t="s">
        <v>2203</v>
      </c>
      <c r="B2017" s="12">
        <v>807781</v>
      </c>
      <c r="C2017" s="12">
        <v>70270</v>
      </c>
      <c r="D2017" s="12" t="s">
        <v>3404</v>
      </c>
      <c r="E2017" s="13">
        <v>43395</v>
      </c>
      <c r="F2017" s="14">
        <f t="shared" si="31"/>
        <v>746435.40070921986</v>
      </c>
    </row>
    <row r="2018" spans="1:6">
      <c r="A2018" s="7" t="s">
        <v>2204</v>
      </c>
      <c r="B2018" s="8">
        <v>789790</v>
      </c>
      <c r="C2018" s="8">
        <v>62853</v>
      </c>
      <c r="D2018" s="8" t="s">
        <v>3404</v>
      </c>
      <c r="E2018" s="9">
        <v>45444</v>
      </c>
      <c r="F2018" s="10">
        <f t="shared" si="31"/>
        <v>746435.40070921986</v>
      </c>
    </row>
    <row r="2019" spans="1:6">
      <c r="A2019" s="11" t="s">
        <v>2205</v>
      </c>
      <c r="B2019" s="12">
        <v>1159542</v>
      </c>
      <c r="C2019" s="12">
        <v>128517</v>
      </c>
      <c r="D2019" s="12" t="s">
        <v>3403</v>
      </c>
      <c r="E2019" s="13">
        <v>43851</v>
      </c>
      <c r="F2019" s="14">
        <f t="shared" si="31"/>
        <v>1044648.4727722772</v>
      </c>
    </row>
    <row r="2020" spans="1:6">
      <c r="A2020" s="7" t="s">
        <v>2206</v>
      </c>
      <c r="B2020" s="8">
        <v>1049115</v>
      </c>
      <c r="C2020" s="8">
        <v>61842</v>
      </c>
      <c r="D2020" s="8" t="s">
        <v>3403</v>
      </c>
      <c r="E2020" s="9">
        <v>44771</v>
      </c>
      <c r="F2020" s="10">
        <f t="shared" si="31"/>
        <v>1044648.4727722772</v>
      </c>
    </row>
    <row r="2021" spans="1:6">
      <c r="A2021" s="11" t="s">
        <v>2207</v>
      </c>
      <c r="B2021" s="12">
        <v>794817</v>
      </c>
      <c r="C2021" s="12">
        <v>59346</v>
      </c>
      <c r="D2021" s="12" t="s">
        <v>3404</v>
      </c>
      <c r="E2021" s="13">
        <v>43726</v>
      </c>
      <c r="F2021" s="14">
        <f t="shared" si="31"/>
        <v>746435.40070921986</v>
      </c>
    </row>
    <row r="2022" spans="1:6">
      <c r="A2022" s="7" t="s">
        <v>2208</v>
      </c>
      <c r="B2022" s="8">
        <v>780432</v>
      </c>
      <c r="C2022" s="8">
        <v>115356</v>
      </c>
      <c r="D2022" s="8" t="s">
        <v>3404</v>
      </c>
      <c r="E2022" s="9">
        <v>43854</v>
      </c>
      <c r="F2022" s="10">
        <f t="shared" si="31"/>
        <v>746435.40070921986</v>
      </c>
    </row>
    <row r="2023" spans="1:6">
      <c r="A2023" s="11" t="s">
        <v>2209</v>
      </c>
      <c r="B2023" s="12">
        <v>796818</v>
      </c>
      <c r="C2023" s="12">
        <v>70380</v>
      </c>
      <c r="D2023" s="12" t="s">
        <v>3404</v>
      </c>
      <c r="E2023" s="13">
        <v>45350</v>
      </c>
      <c r="F2023" s="14">
        <f t="shared" si="31"/>
        <v>746435.40070921986</v>
      </c>
    </row>
    <row r="2024" spans="1:6">
      <c r="A2024" s="7" t="s">
        <v>2210</v>
      </c>
      <c r="B2024" s="8">
        <v>436347</v>
      </c>
      <c r="C2024" s="8">
        <v>30681</v>
      </c>
      <c r="D2024" s="8" t="s">
        <v>3402</v>
      </c>
      <c r="E2024" s="9">
        <v>44001</v>
      </c>
      <c r="F2024" s="10">
        <f t="shared" si="31"/>
        <v>499723.03723404254</v>
      </c>
    </row>
    <row r="2025" spans="1:6">
      <c r="A2025" s="11" t="s">
        <v>2211</v>
      </c>
      <c r="B2025" s="12">
        <v>475601</v>
      </c>
      <c r="C2025" s="12">
        <v>54735</v>
      </c>
      <c r="D2025" s="12" t="s">
        <v>3402</v>
      </c>
      <c r="E2025" s="13">
        <v>44492</v>
      </c>
      <c r="F2025" s="14">
        <f t="shared" si="31"/>
        <v>499723.03723404254</v>
      </c>
    </row>
    <row r="2026" spans="1:6">
      <c r="A2026" s="7" t="s">
        <v>2212</v>
      </c>
      <c r="B2026" s="8">
        <v>908143</v>
      </c>
      <c r="C2026" s="8">
        <v>46649</v>
      </c>
      <c r="D2026" s="8" t="s">
        <v>3403</v>
      </c>
      <c r="E2026" s="9">
        <v>44934</v>
      </c>
      <c r="F2026" s="10">
        <f t="shared" si="31"/>
        <v>1044648.4727722772</v>
      </c>
    </row>
    <row r="2027" spans="1:6">
      <c r="A2027" s="11" t="s">
        <v>2213</v>
      </c>
      <c r="B2027" s="12">
        <v>730886</v>
      </c>
      <c r="C2027" s="12">
        <v>45934</v>
      </c>
      <c r="D2027" s="12" t="s">
        <v>3404</v>
      </c>
      <c r="E2027" s="13">
        <v>44074</v>
      </c>
      <c r="F2027" s="14">
        <f t="shared" si="31"/>
        <v>746435.40070921986</v>
      </c>
    </row>
    <row r="2028" spans="1:6">
      <c r="A2028" s="7" t="s">
        <v>2214</v>
      </c>
      <c r="B2028" s="8">
        <v>775523</v>
      </c>
      <c r="C2028" s="8">
        <v>71341</v>
      </c>
      <c r="D2028" s="8" t="s">
        <v>3404</v>
      </c>
      <c r="E2028" s="9">
        <v>45701</v>
      </c>
      <c r="F2028" s="10">
        <f t="shared" si="31"/>
        <v>746435.40070921986</v>
      </c>
    </row>
    <row r="2029" spans="1:6">
      <c r="A2029" s="11" t="s">
        <v>2215</v>
      </c>
      <c r="B2029" s="12">
        <v>818376</v>
      </c>
      <c r="C2029" s="12">
        <v>106503</v>
      </c>
      <c r="D2029" s="12" t="s">
        <v>3404</v>
      </c>
      <c r="E2029" s="13">
        <v>44251</v>
      </c>
      <c r="F2029" s="14">
        <f t="shared" si="31"/>
        <v>746435.40070921986</v>
      </c>
    </row>
    <row r="2030" spans="1:6">
      <c r="A2030" s="7" t="s">
        <v>2216</v>
      </c>
      <c r="B2030" s="8">
        <v>468308</v>
      </c>
      <c r="C2030" s="8">
        <v>38811</v>
      </c>
      <c r="D2030" s="8" t="s">
        <v>3402</v>
      </c>
      <c r="E2030" s="9">
        <v>44799</v>
      </c>
      <c r="F2030" s="10">
        <f t="shared" si="31"/>
        <v>499723.03723404254</v>
      </c>
    </row>
    <row r="2031" spans="1:6">
      <c r="A2031" s="11" t="s">
        <v>2217</v>
      </c>
      <c r="B2031" s="12">
        <v>722068</v>
      </c>
      <c r="C2031" s="12">
        <v>98093</v>
      </c>
      <c r="D2031" s="12" t="s">
        <v>3404</v>
      </c>
      <c r="E2031" s="13">
        <v>44638</v>
      </c>
      <c r="F2031" s="14">
        <f t="shared" si="31"/>
        <v>746435.40070921986</v>
      </c>
    </row>
    <row r="2032" spans="1:6">
      <c r="A2032" s="7" t="s">
        <v>2218</v>
      </c>
      <c r="B2032" s="8">
        <v>773627</v>
      </c>
      <c r="C2032" s="8">
        <v>69225</v>
      </c>
      <c r="D2032" s="8" t="s">
        <v>3404</v>
      </c>
      <c r="E2032" s="9">
        <v>45661</v>
      </c>
      <c r="F2032" s="10">
        <f t="shared" si="31"/>
        <v>746435.40070921986</v>
      </c>
    </row>
    <row r="2033" spans="1:6">
      <c r="A2033" s="11" t="s">
        <v>2219</v>
      </c>
      <c r="B2033" s="12">
        <v>1217212</v>
      </c>
      <c r="C2033" s="12">
        <v>124423</v>
      </c>
      <c r="D2033" s="12" t="s">
        <v>3405</v>
      </c>
      <c r="E2033" s="13">
        <v>44331</v>
      </c>
      <c r="F2033" s="14">
        <f t="shared" si="31"/>
        <v>1044648.4727722772</v>
      </c>
    </row>
    <row r="2034" spans="1:6">
      <c r="A2034" s="7" t="s">
        <v>2220</v>
      </c>
      <c r="B2034" s="8">
        <v>519035</v>
      </c>
      <c r="C2034" s="8">
        <v>47447</v>
      </c>
      <c r="D2034" s="8" t="s">
        <v>3402</v>
      </c>
      <c r="E2034" s="9">
        <v>44130</v>
      </c>
      <c r="F2034" s="10">
        <f t="shared" si="31"/>
        <v>499723.03723404254</v>
      </c>
    </row>
    <row r="2035" spans="1:6">
      <c r="A2035" s="11" t="s">
        <v>2221</v>
      </c>
      <c r="B2035" s="12">
        <v>1230478</v>
      </c>
      <c r="C2035" s="12">
        <v>135845</v>
      </c>
      <c r="D2035" s="12" t="s">
        <v>3405</v>
      </c>
      <c r="E2035" s="13">
        <v>44291</v>
      </c>
      <c r="F2035" s="14">
        <f t="shared" si="31"/>
        <v>1044648.4727722772</v>
      </c>
    </row>
    <row r="2036" spans="1:6">
      <c r="A2036" s="7" t="s">
        <v>2222</v>
      </c>
      <c r="B2036" s="8">
        <v>938589</v>
      </c>
      <c r="C2036" s="8">
        <v>99637</v>
      </c>
      <c r="D2036" s="8" t="s">
        <v>3403</v>
      </c>
      <c r="E2036" s="9">
        <v>44732</v>
      </c>
      <c r="F2036" s="10">
        <f t="shared" si="31"/>
        <v>1044648.4727722772</v>
      </c>
    </row>
    <row r="2037" spans="1:6">
      <c r="A2037" s="11" t="s">
        <v>2223</v>
      </c>
      <c r="B2037" s="12">
        <v>477832</v>
      </c>
      <c r="C2037" s="12">
        <v>33918</v>
      </c>
      <c r="D2037" s="12" t="s">
        <v>3402</v>
      </c>
      <c r="E2037" s="13">
        <v>45347</v>
      </c>
      <c r="F2037" s="14">
        <f t="shared" si="31"/>
        <v>499723.03723404254</v>
      </c>
    </row>
    <row r="2038" spans="1:6">
      <c r="A2038" s="7" t="s">
        <v>2224</v>
      </c>
      <c r="B2038" s="8">
        <v>636958</v>
      </c>
      <c r="C2038" s="8">
        <v>68001</v>
      </c>
      <c r="D2038" s="8" t="s">
        <v>3404</v>
      </c>
      <c r="E2038" s="9">
        <v>43951</v>
      </c>
      <c r="F2038" s="10">
        <f t="shared" si="31"/>
        <v>746435.40070921986</v>
      </c>
    </row>
    <row r="2039" spans="1:6">
      <c r="A2039" s="11" t="s">
        <v>2225</v>
      </c>
      <c r="B2039" s="12">
        <v>2176472</v>
      </c>
      <c r="C2039" s="12">
        <v>247186</v>
      </c>
      <c r="D2039" s="12" t="s">
        <v>3406</v>
      </c>
      <c r="E2039" s="13">
        <v>45882</v>
      </c>
      <c r="F2039" s="14">
        <f t="shared" si="31"/>
        <v>1044648.4727722772</v>
      </c>
    </row>
    <row r="2040" spans="1:6">
      <c r="A2040" s="7" t="s">
        <v>2226</v>
      </c>
      <c r="B2040" s="8">
        <v>814935</v>
      </c>
      <c r="C2040" s="8">
        <v>61047</v>
      </c>
      <c r="D2040" s="8" t="s">
        <v>3404</v>
      </c>
      <c r="E2040" s="9">
        <v>46047</v>
      </c>
      <c r="F2040" s="10">
        <f t="shared" si="31"/>
        <v>746435.40070921986</v>
      </c>
    </row>
    <row r="2041" spans="1:6">
      <c r="A2041" s="11" t="s">
        <v>2227</v>
      </c>
      <c r="B2041" s="12">
        <v>937670</v>
      </c>
      <c r="C2041" s="12">
        <v>122670</v>
      </c>
      <c r="D2041" s="12" t="s">
        <v>3403</v>
      </c>
      <c r="E2041" s="13">
        <v>44986</v>
      </c>
      <c r="F2041" s="14">
        <f t="shared" si="31"/>
        <v>1044648.4727722772</v>
      </c>
    </row>
    <row r="2042" spans="1:6">
      <c r="A2042" s="7" t="s">
        <v>2228</v>
      </c>
      <c r="B2042" s="8">
        <v>741715</v>
      </c>
      <c r="C2042" s="8">
        <v>42843</v>
      </c>
      <c r="D2042" s="8" t="s">
        <v>3404</v>
      </c>
      <c r="E2042" s="9">
        <v>44260</v>
      </c>
      <c r="F2042" s="10">
        <f t="shared" si="31"/>
        <v>746435.40070921986</v>
      </c>
    </row>
    <row r="2043" spans="1:6">
      <c r="A2043" s="11" t="s">
        <v>2229</v>
      </c>
      <c r="B2043" s="12">
        <v>1891022</v>
      </c>
      <c r="C2043" s="12">
        <v>118146</v>
      </c>
      <c r="D2043" s="12" t="s">
        <v>3406</v>
      </c>
      <c r="E2043" s="13">
        <v>44472</v>
      </c>
      <c r="F2043" s="14">
        <f t="shared" si="31"/>
        <v>1044648.4727722772</v>
      </c>
    </row>
    <row r="2044" spans="1:6">
      <c r="A2044" s="7" t="s">
        <v>2230</v>
      </c>
      <c r="B2044" s="8">
        <v>780020</v>
      </c>
      <c r="C2044" s="8">
        <v>74331</v>
      </c>
      <c r="D2044" s="8" t="s">
        <v>3404</v>
      </c>
      <c r="E2044" s="9">
        <v>45683</v>
      </c>
      <c r="F2044" s="10">
        <f t="shared" si="31"/>
        <v>746435.40070921986</v>
      </c>
    </row>
    <row r="2045" spans="1:6">
      <c r="A2045" s="11" t="s">
        <v>2231</v>
      </c>
      <c r="B2045" s="12">
        <v>2167011</v>
      </c>
      <c r="C2045" s="12">
        <v>135316</v>
      </c>
      <c r="D2045" s="12" t="s">
        <v>3406</v>
      </c>
      <c r="E2045" s="13">
        <v>44658</v>
      </c>
      <c r="F2045" s="14">
        <f t="shared" si="31"/>
        <v>1044648.4727722772</v>
      </c>
    </row>
    <row r="2046" spans="1:6">
      <c r="A2046" s="7" t="s">
        <v>2232</v>
      </c>
      <c r="B2046" s="8">
        <v>468493</v>
      </c>
      <c r="C2046" s="8">
        <v>30698</v>
      </c>
      <c r="D2046" s="8" t="s">
        <v>3402</v>
      </c>
      <c r="E2046" s="9">
        <v>43907</v>
      </c>
      <c r="F2046" s="10">
        <f t="shared" si="31"/>
        <v>499723.03723404254</v>
      </c>
    </row>
    <row r="2047" spans="1:6">
      <c r="A2047" s="11" t="s">
        <v>2233</v>
      </c>
      <c r="B2047" s="12">
        <v>997678</v>
      </c>
      <c r="C2047" s="12">
        <v>61472</v>
      </c>
      <c r="D2047" s="12" t="s">
        <v>3403</v>
      </c>
      <c r="E2047" s="13">
        <v>45952</v>
      </c>
      <c r="F2047" s="14">
        <f t="shared" si="31"/>
        <v>1044648.4727722772</v>
      </c>
    </row>
    <row r="2048" spans="1:6">
      <c r="A2048" s="7" t="s">
        <v>2234</v>
      </c>
      <c r="B2048" s="8">
        <v>1102157</v>
      </c>
      <c r="C2048" s="8">
        <v>61682</v>
      </c>
      <c r="D2048" s="8" t="s">
        <v>3403</v>
      </c>
      <c r="E2048" s="9">
        <v>44632</v>
      </c>
      <c r="F2048" s="10">
        <f t="shared" si="31"/>
        <v>1044648.4727722772</v>
      </c>
    </row>
    <row r="2049" spans="1:6">
      <c r="A2049" s="11" t="s">
        <v>2235</v>
      </c>
      <c r="B2049" s="12">
        <v>614099</v>
      </c>
      <c r="C2049" s="12">
        <v>66385</v>
      </c>
      <c r="D2049" s="12" t="s">
        <v>3404</v>
      </c>
      <c r="E2049" s="13">
        <v>43891</v>
      </c>
      <c r="F2049" s="14">
        <f t="shared" si="31"/>
        <v>746435.40070921986</v>
      </c>
    </row>
    <row r="2050" spans="1:6">
      <c r="A2050" s="7" t="s">
        <v>2236</v>
      </c>
      <c r="B2050" s="8">
        <v>515482</v>
      </c>
      <c r="C2050" s="8">
        <v>46880</v>
      </c>
      <c r="D2050" s="8" t="s">
        <v>3402</v>
      </c>
      <c r="E2050" s="9">
        <v>43922</v>
      </c>
      <c r="F2050" s="10">
        <f t="shared" ref="F2050:F2113" si="32">IF(D2050="L1",$L$3,IF(D2050="L2",$L$4,$L$5))</f>
        <v>499723.03723404254</v>
      </c>
    </row>
    <row r="2051" spans="1:6">
      <c r="A2051" s="11" t="s">
        <v>2237</v>
      </c>
      <c r="B2051" s="12">
        <v>875534</v>
      </c>
      <c r="C2051" s="12">
        <v>102578</v>
      </c>
      <c r="D2051" s="12" t="s">
        <v>3404</v>
      </c>
      <c r="E2051" s="13">
        <v>45054</v>
      </c>
      <c r="F2051" s="14">
        <f t="shared" si="32"/>
        <v>746435.40070921986</v>
      </c>
    </row>
    <row r="2052" spans="1:6">
      <c r="A2052" s="7" t="s">
        <v>2238</v>
      </c>
      <c r="B2052" s="8">
        <v>617616</v>
      </c>
      <c r="C2052" s="8">
        <v>89468</v>
      </c>
      <c r="D2052" s="8" t="s">
        <v>3404</v>
      </c>
      <c r="E2052" s="9">
        <v>45421</v>
      </c>
      <c r="F2052" s="10">
        <f t="shared" si="32"/>
        <v>746435.40070921986</v>
      </c>
    </row>
    <row r="2053" spans="1:6">
      <c r="A2053" s="11" t="s">
        <v>2239</v>
      </c>
      <c r="B2053" s="12">
        <v>1331611</v>
      </c>
      <c r="C2053" s="12">
        <v>197511</v>
      </c>
      <c r="D2053" s="12" t="s">
        <v>3405</v>
      </c>
      <c r="E2053" s="13">
        <v>44781</v>
      </c>
      <c r="F2053" s="14">
        <f t="shared" si="32"/>
        <v>1044648.4727722772</v>
      </c>
    </row>
    <row r="2054" spans="1:6">
      <c r="A2054" s="7" t="s">
        <v>2240</v>
      </c>
      <c r="B2054" s="8">
        <v>420978</v>
      </c>
      <c r="C2054" s="8">
        <v>58447</v>
      </c>
      <c r="D2054" s="8" t="s">
        <v>3402</v>
      </c>
      <c r="E2054" s="9">
        <v>45025</v>
      </c>
      <c r="F2054" s="10">
        <f t="shared" si="32"/>
        <v>499723.03723404254</v>
      </c>
    </row>
    <row r="2055" spans="1:6">
      <c r="A2055" s="11" t="s">
        <v>2241</v>
      </c>
      <c r="B2055" s="12">
        <v>571434</v>
      </c>
      <c r="C2055" s="12">
        <v>80046</v>
      </c>
      <c r="D2055" s="12" t="s">
        <v>3402</v>
      </c>
      <c r="E2055" s="13">
        <v>43740</v>
      </c>
      <c r="F2055" s="14">
        <f t="shared" si="32"/>
        <v>499723.03723404254</v>
      </c>
    </row>
    <row r="2056" spans="1:6">
      <c r="A2056" s="7" t="s">
        <v>2242</v>
      </c>
      <c r="B2056" s="8">
        <v>1423138</v>
      </c>
      <c r="C2056" s="8">
        <v>121051</v>
      </c>
      <c r="D2056" s="8" t="s">
        <v>3405</v>
      </c>
      <c r="E2056" s="9">
        <v>45827</v>
      </c>
      <c r="F2056" s="10">
        <f t="shared" si="32"/>
        <v>1044648.4727722772</v>
      </c>
    </row>
    <row r="2057" spans="1:6">
      <c r="A2057" s="11" t="s">
        <v>2243</v>
      </c>
      <c r="B2057" s="12">
        <v>762784</v>
      </c>
      <c r="C2057" s="12">
        <v>81870</v>
      </c>
      <c r="D2057" s="12" t="s">
        <v>3404</v>
      </c>
      <c r="E2057" s="13">
        <v>44214</v>
      </c>
      <c r="F2057" s="14">
        <f t="shared" si="32"/>
        <v>746435.40070921986</v>
      </c>
    </row>
    <row r="2058" spans="1:6">
      <c r="A2058" s="7" t="s">
        <v>2244</v>
      </c>
      <c r="B2058" s="8">
        <v>814431</v>
      </c>
      <c r="C2058" s="8">
        <v>47706</v>
      </c>
      <c r="D2058" s="8" t="s">
        <v>3404</v>
      </c>
      <c r="E2058" s="9">
        <v>45258</v>
      </c>
      <c r="F2058" s="10">
        <f t="shared" si="32"/>
        <v>746435.40070921986</v>
      </c>
    </row>
    <row r="2059" spans="1:6">
      <c r="A2059" s="11" t="s">
        <v>2245</v>
      </c>
      <c r="B2059" s="12">
        <v>600722</v>
      </c>
      <c r="C2059" s="12">
        <v>73344</v>
      </c>
      <c r="D2059" s="12" t="s">
        <v>3404</v>
      </c>
      <c r="E2059" s="13">
        <v>44834</v>
      </c>
      <c r="F2059" s="14">
        <f t="shared" si="32"/>
        <v>746435.40070921986</v>
      </c>
    </row>
    <row r="2060" spans="1:6">
      <c r="A2060" s="7" t="s">
        <v>2246</v>
      </c>
      <c r="B2060" s="8">
        <v>1587027</v>
      </c>
      <c r="C2060" s="8">
        <v>128054</v>
      </c>
      <c r="D2060" s="8" t="s">
        <v>3405</v>
      </c>
      <c r="E2060" s="9">
        <v>44347</v>
      </c>
      <c r="F2060" s="10">
        <f t="shared" si="32"/>
        <v>1044648.4727722772</v>
      </c>
    </row>
    <row r="2061" spans="1:6">
      <c r="A2061" s="11" t="s">
        <v>2247</v>
      </c>
      <c r="B2061" s="12">
        <v>406690</v>
      </c>
      <c r="C2061" s="12">
        <v>44291</v>
      </c>
      <c r="D2061" s="12" t="s">
        <v>3402</v>
      </c>
      <c r="E2061" s="13">
        <v>44335</v>
      </c>
      <c r="F2061" s="14">
        <f t="shared" si="32"/>
        <v>499723.03723404254</v>
      </c>
    </row>
    <row r="2062" spans="1:6">
      <c r="A2062" s="7" t="s">
        <v>2248</v>
      </c>
      <c r="B2062" s="8">
        <v>922871</v>
      </c>
      <c r="C2062" s="8">
        <v>107746</v>
      </c>
      <c r="D2062" s="8" t="s">
        <v>3403</v>
      </c>
      <c r="E2062" s="9">
        <v>45486</v>
      </c>
      <c r="F2062" s="10">
        <f t="shared" si="32"/>
        <v>1044648.4727722772</v>
      </c>
    </row>
    <row r="2063" spans="1:6">
      <c r="A2063" s="11" t="s">
        <v>2249</v>
      </c>
      <c r="B2063" s="12">
        <v>1049988</v>
      </c>
      <c r="C2063" s="12">
        <v>108816</v>
      </c>
      <c r="D2063" s="12" t="s">
        <v>3403</v>
      </c>
      <c r="E2063" s="13">
        <v>43737</v>
      </c>
      <c r="F2063" s="14">
        <f t="shared" si="32"/>
        <v>1044648.4727722772</v>
      </c>
    </row>
    <row r="2064" spans="1:6">
      <c r="A2064" s="7" t="s">
        <v>2250</v>
      </c>
      <c r="B2064" s="8">
        <v>754590</v>
      </c>
      <c r="C2064" s="8">
        <v>63106</v>
      </c>
      <c r="D2064" s="8" t="s">
        <v>3404</v>
      </c>
      <c r="E2064" s="9">
        <v>45729</v>
      </c>
      <c r="F2064" s="10">
        <f t="shared" si="32"/>
        <v>746435.40070921986</v>
      </c>
    </row>
    <row r="2065" spans="1:6">
      <c r="A2065" s="11" t="s">
        <v>2251</v>
      </c>
      <c r="B2065" s="12">
        <v>419885</v>
      </c>
      <c r="C2065" s="12">
        <v>54680</v>
      </c>
      <c r="D2065" s="12" t="s">
        <v>3402</v>
      </c>
      <c r="E2065" s="13">
        <v>43840</v>
      </c>
      <c r="F2065" s="14">
        <f t="shared" si="32"/>
        <v>499723.03723404254</v>
      </c>
    </row>
    <row r="2066" spans="1:6">
      <c r="A2066" s="7" t="s">
        <v>2252</v>
      </c>
      <c r="B2066" s="8">
        <v>2198294</v>
      </c>
      <c r="C2066" s="8">
        <v>258462</v>
      </c>
      <c r="D2066" s="8" t="s">
        <v>3406</v>
      </c>
      <c r="E2066" s="9">
        <v>45560</v>
      </c>
      <c r="F2066" s="10">
        <f t="shared" si="32"/>
        <v>1044648.4727722772</v>
      </c>
    </row>
    <row r="2067" spans="1:6">
      <c r="A2067" s="11" t="s">
        <v>2253</v>
      </c>
      <c r="B2067" s="12">
        <v>546993</v>
      </c>
      <c r="C2067" s="12">
        <v>47289</v>
      </c>
      <c r="D2067" s="12" t="s">
        <v>3402</v>
      </c>
      <c r="E2067" s="13">
        <v>44247</v>
      </c>
      <c r="F2067" s="14">
        <f t="shared" si="32"/>
        <v>499723.03723404254</v>
      </c>
    </row>
    <row r="2068" spans="1:6">
      <c r="A2068" s="7" t="s">
        <v>2254</v>
      </c>
      <c r="B2068" s="8">
        <v>520647</v>
      </c>
      <c r="C2068" s="8">
        <v>56561</v>
      </c>
      <c r="D2068" s="8" t="s">
        <v>3402</v>
      </c>
      <c r="E2068" s="9">
        <v>45219</v>
      </c>
      <c r="F2068" s="10">
        <f t="shared" si="32"/>
        <v>499723.03723404254</v>
      </c>
    </row>
    <row r="2069" spans="1:6">
      <c r="A2069" s="11" t="s">
        <v>2255</v>
      </c>
      <c r="B2069" s="12">
        <v>483364</v>
      </c>
      <c r="C2069" s="12">
        <v>41368</v>
      </c>
      <c r="D2069" s="12" t="s">
        <v>3402</v>
      </c>
      <c r="E2069" s="13">
        <v>43544</v>
      </c>
      <c r="F2069" s="14">
        <f t="shared" si="32"/>
        <v>499723.03723404254</v>
      </c>
    </row>
    <row r="2070" spans="1:6">
      <c r="A2070" s="7" t="s">
        <v>2256</v>
      </c>
      <c r="B2070" s="8">
        <v>1009790</v>
      </c>
      <c r="C2070" s="8">
        <v>78835</v>
      </c>
      <c r="D2070" s="8" t="s">
        <v>3403</v>
      </c>
      <c r="E2070" s="9">
        <v>43742</v>
      </c>
      <c r="F2070" s="10">
        <f t="shared" si="32"/>
        <v>1044648.4727722772</v>
      </c>
    </row>
    <row r="2071" spans="1:6">
      <c r="A2071" s="11" t="s">
        <v>2257</v>
      </c>
      <c r="B2071" s="12">
        <v>569369</v>
      </c>
      <c r="C2071" s="12">
        <v>54524</v>
      </c>
      <c r="D2071" s="12" t="s">
        <v>3402</v>
      </c>
      <c r="E2071" s="13">
        <v>43768</v>
      </c>
      <c r="F2071" s="14">
        <f t="shared" si="32"/>
        <v>499723.03723404254</v>
      </c>
    </row>
    <row r="2072" spans="1:6">
      <c r="A2072" s="7" t="s">
        <v>2258</v>
      </c>
      <c r="B2072" s="8">
        <v>499633</v>
      </c>
      <c r="C2072" s="8">
        <v>51142</v>
      </c>
      <c r="D2072" s="8" t="s">
        <v>3402</v>
      </c>
      <c r="E2072" s="9">
        <v>43601</v>
      </c>
      <c r="F2072" s="10">
        <f t="shared" si="32"/>
        <v>499723.03723404254</v>
      </c>
    </row>
    <row r="2073" spans="1:6">
      <c r="A2073" s="11" t="s">
        <v>2259</v>
      </c>
      <c r="B2073" s="12">
        <v>1443073</v>
      </c>
      <c r="C2073" s="12">
        <v>109202</v>
      </c>
      <c r="D2073" s="12" t="s">
        <v>3405</v>
      </c>
      <c r="E2073" s="13">
        <v>45285</v>
      </c>
      <c r="F2073" s="14">
        <f t="shared" si="32"/>
        <v>1044648.4727722772</v>
      </c>
    </row>
    <row r="2074" spans="1:6">
      <c r="A2074" s="7" t="s">
        <v>2260</v>
      </c>
      <c r="B2074" s="8">
        <v>820351</v>
      </c>
      <c r="C2074" s="8">
        <v>78967</v>
      </c>
      <c r="D2074" s="8" t="s">
        <v>3404</v>
      </c>
      <c r="E2074" s="9">
        <v>44093</v>
      </c>
      <c r="F2074" s="10">
        <f t="shared" si="32"/>
        <v>746435.40070921986</v>
      </c>
    </row>
    <row r="2075" spans="1:6">
      <c r="A2075" s="11" t="s">
        <v>2261</v>
      </c>
      <c r="B2075" s="12">
        <v>737817</v>
      </c>
      <c r="C2075" s="12">
        <v>67998</v>
      </c>
      <c r="D2075" s="12" t="s">
        <v>3404</v>
      </c>
      <c r="E2075" s="13">
        <v>44216</v>
      </c>
      <c r="F2075" s="14">
        <f t="shared" si="32"/>
        <v>746435.40070921986</v>
      </c>
    </row>
    <row r="2076" spans="1:6">
      <c r="A2076" s="7" t="s">
        <v>2262</v>
      </c>
      <c r="B2076" s="8">
        <v>1104920</v>
      </c>
      <c r="C2076" s="8">
        <v>57054</v>
      </c>
      <c r="D2076" s="8" t="s">
        <v>3403</v>
      </c>
      <c r="E2076" s="9">
        <v>44472</v>
      </c>
      <c r="F2076" s="10">
        <f t="shared" si="32"/>
        <v>1044648.4727722772</v>
      </c>
    </row>
    <row r="2077" spans="1:6">
      <c r="A2077" s="11" t="s">
        <v>2263</v>
      </c>
      <c r="B2077" s="12">
        <v>546253</v>
      </c>
      <c r="C2077" s="12">
        <v>60362</v>
      </c>
      <c r="D2077" s="12" t="s">
        <v>3402</v>
      </c>
      <c r="E2077" s="13">
        <v>46027</v>
      </c>
      <c r="F2077" s="14">
        <f t="shared" si="32"/>
        <v>499723.03723404254</v>
      </c>
    </row>
    <row r="2078" spans="1:6">
      <c r="A2078" s="7" t="s">
        <v>2264</v>
      </c>
      <c r="B2078" s="8">
        <v>694822</v>
      </c>
      <c r="C2078" s="8">
        <v>103122</v>
      </c>
      <c r="D2078" s="8" t="s">
        <v>3404</v>
      </c>
      <c r="E2078" s="9">
        <v>46065</v>
      </c>
      <c r="F2078" s="10">
        <f t="shared" si="32"/>
        <v>746435.40070921986</v>
      </c>
    </row>
    <row r="2079" spans="1:6">
      <c r="A2079" s="11" t="s">
        <v>2265</v>
      </c>
      <c r="B2079" s="12">
        <v>1577030</v>
      </c>
      <c r="C2079" s="12">
        <v>162389</v>
      </c>
      <c r="D2079" s="12" t="s">
        <v>3405</v>
      </c>
      <c r="E2079" s="13">
        <v>45845</v>
      </c>
      <c r="F2079" s="14">
        <f t="shared" si="32"/>
        <v>1044648.4727722772</v>
      </c>
    </row>
    <row r="2080" spans="1:6">
      <c r="A2080" s="7" t="s">
        <v>2266</v>
      </c>
      <c r="B2080" s="8">
        <v>1018489</v>
      </c>
      <c r="C2080" s="8">
        <v>146553</v>
      </c>
      <c r="D2080" s="8" t="s">
        <v>3403</v>
      </c>
      <c r="E2080" s="9">
        <v>43293</v>
      </c>
      <c r="F2080" s="10">
        <f t="shared" si="32"/>
        <v>1044648.4727722772</v>
      </c>
    </row>
    <row r="2081" spans="1:6">
      <c r="A2081" s="11" t="s">
        <v>2267</v>
      </c>
      <c r="B2081" s="12">
        <v>855126</v>
      </c>
      <c r="C2081" s="12">
        <v>49195</v>
      </c>
      <c r="D2081" s="12" t="s">
        <v>3404</v>
      </c>
      <c r="E2081" s="13">
        <v>45528</v>
      </c>
      <c r="F2081" s="14">
        <f t="shared" si="32"/>
        <v>746435.40070921986</v>
      </c>
    </row>
    <row r="2082" spans="1:6">
      <c r="A2082" s="7" t="s">
        <v>2268</v>
      </c>
      <c r="B2082" s="8">
        <v>723885</v>
      </c>
      <c r="C2082" s="8">
        <v>54822</v>
      </c>
      <c r="D2082" s="8" t="s">
        <v>3404</v>
      </c>
      <c r="E2082" s="9">
        <v>46104</v>
      </c>
      <c r="F2082" s="10">
        <f t="shared" si="32"/>
        <v>746435.40070921986</v>
      </c>
    </row>
    <row r="2083" spans="1:6">
      <c r="A2083" s="11" t="s">
        <v>2269</v>
      </c>
      <c r="B2083" s="12">
        <v>911351</v>
      </c>
      <c r="C2083" s="12">
        <v>124041</v>
      </c>
      <c r="D2083" s="12" t="s">
        <v>3403</v>
      </c>
      <c r="E2083" s="13">
        <v>45169</v>
      </c>
      <c r="F2083" s="14">
        <f t="shared" si="32"/>
        <v>1044648.4727722772</v>
      </c>
    </row>
    <row r="2084" spans="1:6">
      <c r="A2084" s="7" t="s">
        <v>2270</v>
      </c>
      <c r="B2084" s="8">
        <v>725744</v>
      </c>
      <c r="C2084" s="8">
        <v>93081</v>
      </c>
      <c r="D2084" s="8" t="s">
        <v>3404</v>
      </c>
      <c r="E2084" s="9">
        <v>44823</v>
      </c>
      <c r="F2084" s="10">
        <f t="shared" si="32"/>
        <v>746435.40070921986</v>
      </c>
    </row>
    <row r="2085" spans="1:6">
      <c r="A2085" s="11" t="s">
        <v>2271</v>
      </c>
      <c r="B2085" s="12">
        <v>1557982</v>
      </c>
      <c r="C2085" s="12">
        <v>207831</v>
      </c>
      <c r="D2085" s="12" t="s">
        <v>3405</v>
      </c>
      <c r="E2085" s="13">
        <v>44833</v>
      </c>
      <c r="F2085" s="14">
        <f t="shared" si="32"/>
        <v>1044648.4727722772</v>
      </c>
    </row>
    <row r="2086" spans="1:6">
      <c r="A2086" s="7" t="s">
        <v>2272</v>
      </c>
      <c r="B2086" s="8">
        <v>847588</v>
      </c>
      <c r="C2086" s="8">
        <v>109097</v>
      </c>
      <c r="D2086" s="8" t="s">
        <v>3404</v>
      </c>
      <c r="E2086" s="9">
        <v>45689</v>
      </c>
      <c r="F2086" s="10">
        <f t="shared" si="32"/>
        <v>746435.40070921986</v>
      </c>
    </row>
    <row r="2087" spans="1:6">
      <c r="A2087" s="11" t="s">
        <v>2273</v>
      </c>
      <c r="B2087" s="12">
        <v>505022</v>
      </c>
      <c r="C2087" s="12">
        <v>31855</v>
      </c>
      <c r="D2087" s="12" t="s">
        <v>3402</v>
      </c>
      <c r="E2087" s="13">
        <v>45005</v>
      </c>
      <c r="F2087" s="14">
        <f t="shared" si="32"/>
        <v>499723.03723404254</v>
      </c>
    </row>
    <row r="2088" spans="1:6">
      <c r="A2088" s="7" t="s">
        <v>2274</v>
      </c>
      <c r="B2088" s="8">
        <v>557696</v>
      </c>
      <c r="C2088" s="8">
        <v>53231</v>
      </c>
      <c r="D2088" s="8" t="s">
        <v>3402</v>
      </c>
      <c r="E2088" s="9">
        <v>43573</v>
      </c>
      <c r="F2088" s="10">
        <f t="shared" si="32"/>
        <v>499723.03723404254</v>
      </c>
    </row>
    <row r="2089" spans="1:6">
      <c r="A2089" s="11" t="s">
        <v>2275</v>
      </c>
      <c r="B2089" s="12">
        <v>645944</v>
      </c>
      <c r="C2089" s="12">
        <v>54780</v>
      </c>
      <c r="D2089" s="12" t="s">
        <v>3404</v>
      </c>
      <c r="E2089" s="13">
        <v>45044</v>
      </c>
      <c r="F2089" s="14">
        <f t="shared" si="32"/>
        <v>746435.40070921986</v>
      </c>
    </row>
    <row r="2090" spans="1:6">
      <c r="A2090" s="7" t="s">
        <v>2276</v>
      </c>
      <c r="B2090" s="8">
        <v>1015991</v>
      </c>
      <c r="C2090" s="8">
        <v>83457</v>
      </c>
      <c r="D2090" s="8" t="s">
        <v>3403</v>
      </c>
      <c r="E2090" s="9">
        <v>45473</v>
      </c>
      <c r="F2090" s="10">
        <f t="shared" si="32"/>
        <v>1044648.4727722772</v>
      </c>
    </row>
    <row r="2091" spans="1:6">
      <c r="A2091" s="11" t="s">
        <v>2277</v>
      </c>
      <c r="B2091" s="12">
        <v>812874</v>
      </c>
      <c r="C2091" s="12">
        <v>118119</v>
      </c>
      <c r="D2091" s="12" t="s">
        <v>3404</v>
      </c>
      <c r="E2091" s="13">
        <v>43858</v>
      </c>
      <c r="F2091" s="14">
        <f t="shared" si="32"/>
        <v>746435.40070921986</v>
      </c>
    </row>
    <row r="2092" spans="1:6">
      <c r="A2092" s="7" t="s">
        <v>2278</v>
      </c>
      <c r="B2092" s="8">
        <v>1004884</v>
      </c>
      <c r="C2092" s="8">
        <v>96351</v>
      </c>
      <c r="D2092" s="8" t="s">
        <v>3403</v>
      </c>
      <c r="E2092" s="9">
        <v>44263</v>
      </c>
      <c r="F2092" s="10">
        <f t="shared" si="32"/>
        <v>1044648.4727722772</v>
      </c>
    </row>
    <row r="2093" spans="1:6">
      <c r="A2093" s="11" t="s">
        <v>2279</v>
      </c>
      <c r="B2093" s="12">
        <v>894197</v>
      </c>
      <c r="C2093" s="12">
        <v>127224</v>
      </c>
      <c r="D2093" s="12" t="s">
        <v>3404</v>
      </c>
      <c r="E2093" s="13">
        <v>45936</v>
      </c>
      <c r="F2093" s="14">
        <f t="shared" si="32"/>
        <v>746435.40070921986</v>
      </c>
    </row>
    <row r="2094" spans="1:6">
      <c r="A2094" s="7" t="s">
        <v>2280</v>
      </c>
      <c r="B2094" s="8">
        <v>433153</v>
      </c>
      <c r="C2094" s="8">
        <v>33125</v>
      </c>
      <c r="D2094" s="8" t="s">
        <v>3402</v>
      </c>
      <c r="E2094" s="9">
        <v>45350</v>
      </c>
      <c r="F2094" s="10">
        <f t="shared" si="32"/>
        <v>499723.03723404254</v>
      </c>
    </row>
    <row r="2095" spans="1:6">
      <c r="A2095" s="11" t="s">
        <v>2281</v>
      </c>
      <c r="B2095" s="12">
        <v>1268509</v>
      </c>
      <c r="C2095" s="12">
        <v>107243</v>
      </c>
      <c r="D2095" s="12" t="s">
        <v>3405</v>
      </c>
      <c r="E2095" s="13">
        <v>44704</v>
      </c>
      <c r="F2095" s="14">
        <f t="shared" si="32"/>
        <v>1044648.4727722772</v>
      </c>
    </row>
    <row r="2096" spans="1:6">
      <c r="A2096" s="7" t="s">
        <v>2282</v>
      </c>
      <c r="B2096" s="8">
        <v>780438</v>
      </c>
      <c r="C2096" s="8">
        <v>44765</v>
      </c>
      <c r="D2096" s="8" t="s">
        <v>3404</v>
      </c>
      <c r="E2096" s="9">
        <v>44129</v>
      </c>
      <c r="F2096" s="10">
        <f t="shared" si="32"/>
        <v>746435.40070921986</v>
      </c>
    </row>
    <row r="2097" spans="1:6">
      <c r="A2097" s="11" t="s">
        <v>2283</v>
      </c>
      <c r="B2097" s="12">
        <v>1525752</v>
      </c>
      <c r="C2097" s="12">
        <v>171534</v>
      </c>
      <c r="D2097" s="12" t="s">
        <v>3405</v>
      </c>
      <c r="E2097" s="13">
        <v>44930</v>
      </c>
      <c r="F2097" s="14">
        <f t="shared" si="32"/>
        <v>1044648.4727722772</v>
      </c>
    </row>
    <row r="2098" spans="1:6">
      <c r="A2098" s="7" t="s">
        <v>2284</v>
      </c>
      <c r="B2098" s="8">
        <v>555792</v>
      </c>
      <c r="C2098" s="8">
        <v>33087</v>
      </c>
      <c r="D2098" s="8" t="s">
        <v>3402</v>
      </c>
      <c r="E2098" s="9">
        <v>44531</v>
      </c>
      <c r="F2098" s="10">
        <f t="shared" si="32"/>
        <v>499723.03723404254</v>
      </c>
    </row>
    <row r="2099" spans="1:6">
      <c r="A2099" s="11" t="s">
        <v>2285</v>
      </c>
      <c r="B2099" s="12">
        <v>702904</v>
      </c>
      <c r="C2099" s="12">
        <v>85394</v>
      </c>
      <c r="D2099" s="12" t="s">
        <v>3404</v>
      </c>
      <c r="E2099" s="13">
        <v>43963</v>
      </c>
      <c r="F2099" s="14">
        <f t="shared" si="32"/>
        <v>746435.40070921986</v>
      </c>
    </row>
    <row r="2100" spans="1:6">
      <c r="A2100" s="7" t="s">
        <v>2286</v>
      </c>
      <c r="B2100" s="8">
        <v>702862</v>
      </c>
      <c r="C2100" s="8">
        <v>93205</v>
      </c>
      <c r="D2100" s="8" t="s">
        <v>3404</v>
      </c>
      <c r="E2100" s="9">
        <v>44577</v>
      </c>
      <c r="F2100" s="10">
        <f t="shared" si="32"/>
        <v>746435.40070921986</v>
      </c>
    </row>
    <row r="2101" spans="1:6">
      <c r="A2101" s="11" t="s">
        <v>2287</v>
      </c>
      <c r="B2101" s="12">
        <v>731440</v>
      </c>
      <c r="C2101" s="12">
        <v>79373</v>
      </c>
      <c r="D2101" s="12" t="s">
        <v>3404</v>
      </c>
      <c r="E2101" s="13">
        <v>44843</v>
      </c>
      <c r="F2101" s="14">
        <f t="shared" si="32"/>
        <v>746435.40070921986</v>
      </c>
    </row>
    <row r="2102" spans="1:6">
      <c r="A2102" s="7" t="s">
        <v>2288</v>
      </c>
      <c r="B2102" s="8">
        <v>1022177</v>
      </c>
      <c r="C2102" s="8">
        <v>57904</v>
      </c>
      <c r="D2102" s="8" t="s">
        <v>3403</v>
      </c>
      <c r="E2102" s="9">
        <v>44396</v>
      </c>
      <c r="F2102" s="10">
        <f t="shared" si="32"/>
        <v>1044648.4727722772</v>
      </c>
    </row>
    <row r="2103" spans="1:6">
      <c r="A2103" s="11" t="s">
        <v>2289</v>
      </c>
      <c r="B2103" s="12">
        <v>594108</v>
      </c>
      <c r="C2103" s="12">
        <v>52826</v>
      </c>
      <c r="D2103" s="12" t="s">
        <v>3402</v>
      </c>
      <c r="E2103" s="13">
        <v>44329</v>
      </c>
      <c r="F2103" s="14">
        <f t="shared" si="32"/>
        <v>499723.03723404254</v>
      </c>
    </row>
    <row r="2104" spans="1:6">
      <c r="A2104" s="7" t="s">
        <v>2290</v>
      </c>
      <c r="B2104" s="8">
        <v>415320</v>
      </c>
      <c r="C2104" s="8">
        <v>40989</v>
      </c>
      <c r="D2104" s="8" t="s">
        <v>3402</v>
      </c>
      <c r="E2104" s="9">
        <v>44157</v>
      </c>
      <c r="F2104" s="10">
        <f t="shared" si="32"/>
        <v>499723.03723404254</v>
      </c>
    </row>
    <row r="2105" spans="1:6">
      <c r="A2105" s="11" t="s">
        <v>2291</v>
      </c>
      <c r="B2105" s="12">
        <v>866174</v>
      </c>
      <c r="C2105" s="12">
        <v>81405</v>
      </c>
      <c r="D2105" s="12" t="s">
        <v>3404</v>
      </c>
      <c r="E2105" s="13">
        <v>45466</v>
      </c>
      <c r="F2105" s="14">
        <f t="shared" si="32"/>
        <v>746435.40070921986</v>
      </c>
    </row>
    <row r="2106" spans="1:6">
      <c r="A2106" s="7" t="s">
        <v>2292</v>
      </c>
      <c r="B2106" s="8">
        <v>457332</v>
      </c>
      <c r="C2106" s="8">
        <v>42903</v>
      </c>
      <c r="D2106" s="8" t="s">
        <v>3402</v>
      </c>
      <c r="E2106" s="9">
        <v>44698</v>
      </c>
      <c r="F2106" s="10">
        <f t="shared" si="32"/>
        <v>499723.03723404254</v>
      </c>
    </row>
    <row r="2107" spans="1:6">
      <c r="A2107" s="11" t="s">
        <v>2293</v>
      </c>
      <c r="B2107" s="12">
        <v>1264599</v>
      </c>
      <c r="C2107" s="12">
        <v>187408</v>
      </c>
      <c r="D2107" s="12" t="s">
        <v>3405</v>
      </c>
      <c r="E2107" s="13">
        <v>44260</v>
      </c>
      <c r="F2107" s="14">
        <f t="shared" si="32"/>
        <v>1044648.4727722772</v>
      </c>
    </row>
    <row r="2108" spans="1:6">
      <c r="A2108" s="7" t="s">
        <v>2294</v>
      </c>
      <c r="B2108" s="8">
        <v>446979</v>
      </c>
      <c r="C2108" s="8">
        <v>23946</v>
      </c>
      <c r="D2108" s="8" t="s">
        <v>3402</v>
      </c>
      <c r="E2108" s="9">
        <v>44674</v>
      </c>
      <c r="F2108" s="10">
        <f t="shared" si="32"/>
        <v>499723.03723404254</v>
      </c>
    </row>
    <row r="2109" spans="1:6">
      <c r="A2109" s="11" t="s">
        <v>2295</v>
      </c>
      <c r="B2109" s="12">
        <v>760130</v>
      </c>
      <c r="C2109" s="12">
        <v>97390</v>
      </c>
      <c r="D2109" s="12" t="s">
        <v>3404</v>
      </c>
      <c r="E2109" s="13">
        <v>44344</v>
      </c>
      <c r="F2109" s="14">
        <f t="shared" si="32"/>
        <v>746435.40070921986</v>
      </c>
    </row>
    <row r="2110" spans="1:6">
      <c r="A2110" s="7" t="s">
        <v>2296</v>
      </c>
      <c r="B2110" s="8">
        <v>699152</v>
      </c>
      <c r="C2110" s="8">
        <v>78687</v>
      </c>
      <c r="D2110" s="8" t="s">
        <v>3404</v>
      </c>
      <c r="E2110" s="9">
        <v>45850</v>
      </c>
      <c r="F2110" s="10">
        <f t="shared" si="32"/>
        <v>746435.40070921986</v>
      </c>
    </row>
    <row r="2111" spans="1:6">
      <c r="A2111" s="11" t="s">
        <v>2297</v>
      </c>
      <c r="B2111" s="12">
        <v>849725</v>
      </c>
      <c r="C2111" s="12">
        <v>61157</v>
      </c>
      <c r="D2111" s="12" t="s">
        <v>3404</v>
      </c>
      <c r="E2111" s="13">
        <v>43732</v>
      </c>
      <c r="F2111" s="14">
        <f t="shared" si="32"/>
        <v>746435.40070921986</v>
      </c>
    </row>
    <row r="2112" spans="1:6">
      <c r="A2112" s="7" t="s">
        <v>2298</v>
      </c>
      <c r="B2112" s="8">
        <v>515010</v>
      </c>
      <c r="C2112" s="8">
        <v>47355</v>
      </c>
      <c r="D2112" s="8" t="s">
        <v>3402</v>
      </c>
      <c r="E2112" s="9">
        <v>43720</v>
      </c>
      <c r="F2112" s="10">
        <f t="shared" si="32"/>
        <v>499723.03723404254</v>
      </c>
    </row>
    <row r="2113" spans="1:6">
      <c r="A2113" s="11" t="s">
        <v>2299</v>
      </c>
      <c r="B2113" s="12">
        <v>1109062</v>
      </c>
      <c r="C2113" s="12">
        <v>158858</v>
      </c>
      <c r="D2113" s="12" t="s">
        <v>3403</v>
      </c>
      <c r="E2113" s="13">
        <v>43359</v>
      </c>
      <c r="F2113" s="14">
        <f t="shared" si="32"/>
        <v>1044648.4727722772</v>
      </c>
    </row>
    <row r="2114" spans="1:6">
      <c r="A2114" s="7" t="s">
        <v>2300</v>
      </c>
      <c r="B2114" s="8">
        <v>633632</v>
      </c>
      <c r="C2114" s="8">
        <v>77194</v>
      </c>
      <c r="D2114" s="8" t="s">
        <v>3404</v>
      </c>
      <c r="E2114" s="9">
        <v>44002</v>
      </c>
      <c r="F2114" s="10">
        <f t="shared" ref="F2114:F2177" si="33">IF(D2114="L1",$L$3,IF(D2114="L2",$L$4,$L$5))</f>
        <v>746435.40070921986</v>
      </c>
    </row>
    <row r="2115" spans="1:6">
      <c r="A2115" s="11" t="s">
        <v>2301</v>
      </c>
      <c r="B2115" s="12">
        <v>510850</v>
      </c>
      <c r="C2115" s="12">
        <v>48551</v>
      </c>
      <c r="D2115" s="12" t="s">
        <v>3402</v>
      </c>
      <c r="E2115" s="13">
        <v>45214</v>
      </c>
      <c r="F2115" s="14">
        <f t="shared" si="33"/>
        <v>499723.03723404254</v>
      </c>
    </row>
    <row r="2116" spans="1:6">
      <c r="A2116" s="7" t="s">
        <v>2302</v>
      </c>
      <c r="B2116" s="8">
        <v>965443</v>
      </c>
      <c r="C2116" s="8">
        <v>102712</v>
      </c>
      <c r="D2116" s="8" t="s">
        <v>3403</v>
      </c>
      <c r="E2116" s="9">
        <v>44771</v>
      </c>
      <c r="F2116" s="10">
        <f t="shared" si="33"/>
        <v>1044648.4727722772</v>
      </c>
    </row>
    <row r="2117" spans="1:6">
      <c r="A2117" s="11" t="s">
        <v>2303</v>
      </c>
      <c r="B2117" s="12">
        <v>924438</v>
      </c>
      <c r="C2117" s="12">
        <v>114712</v>
      </c>
      <c r="D2117" s="12" t="s">
        <v>3403</v>
      </c>
      <c r="E2117" s="13">
        <v>46059</v>
      </c>
      <c r="F2117" s="14">
        <f t="shared" si="33"/>
        <v>1044648.4727722772</v>
      </c>
    </row>
    <row r="2118" spans="1:6">
      <c r="A2118" s="7" t="s">
        <v>2304</v>
      </c>
      <c r="B2118" s="8">
        <v>914676</v>
      </c>
      <c r="C2118" s="8">
        <v>103520</v>
      </c>
      <c r="D2118" s="8" t="s">
        <v>3403</v>
      </c>
      <c r="E2118" s="9">
        <v>45492</v>
      </c>
      <c r="F2118" s="10">
        <f t="shared" si="33"/>
        <v>1044648.4727722772</v>
      </c>
    </row>
    <row r="2119" spans="1:6">
      <c r="A2119" s="11" t="s">
        <v>2305</v>
      </c>
      <c r="B2119" s="12">
        <v>580005</v>
      </c>
      <c r="C2119" s="12">
        <v>30471</v>
      </c>
      <c r="D2119" s="12" t="s">
        <v>3402</v>
      </c>
      <c r="E2119" s="13">
        <v>44763</v>
      </c>
      <c r="F2119" s="14">
        <f t="shared" si="33"/>
        <v>499723.03723404254</v>
      </c>
    </row>
    <row r="2120" spans="1:6">
      <c r="A2120" s="7" t="s">
        <v>2306</v>
      </c>
      <c r="B2120" s="8">
        <v>1093174</v>
      </c>
      <c r="C2120" s="8">
        <v>71217</v>
      </c>
      <c r="D2120" s="8" t="s">
        <v>3403</v>
      </c>
      <c r="E2120" s="9">
        <v>44782</v>
      </c>
      <c r="F2120" s="10">
        <f t="shared" si="33"/>
        <v>1044648.4727722772</v>
      </c>
    </row>
    <row r="2121" spans="1:6">
      <c r="A2121" s="11" t="s">
        <v>2307</v>
      </c>
      <c r="B2121" s="12">
        <v>474734</v>
      </c>
      <c r="C2121" s="12">
        <v>54695</v>
      </c>
      <c r="D2121" s="12" t="s">
        <v>3402</v>
      </c>
      <c r="E2121" s="13">
        <v>45310</v>
      </c>
      <c r="F2121" s="14">
        <f t="shared" si="33"/>
        <v>499723.03723404254</v>
      </c>
    </row>
    <row r="2122" spans="1:6">
      <c r="A2122" s="7" t="s">
        <v>2308</v>
      </c>
      <c r="B2122" s="8">
        <v>1426628</v>
      </c>
      <c r="C2122" s="8">
        <v>211715</v>
      </c>
      <c r="D2122" s="8" t="s">
        <v>3405</v>
      </c>
      <c r="E2122" s="9">
        <v>45483</v>
      </c>
      <c r="F2122" s="10">
        <f t="shared" si="33"/>
        <v>1044648.4727722772</v>
      </c>
    </row>
    <row r="2123" spans="1:6">
      <c r="A2123" s="11" t="s">
        <v>2309</v>
      </c>
      <c r="B2123" s="12">
        <v>416497</v>
      </c>
      <c r="C2123" s="12">
        <v>60755</v>
      </c>
      <c r="D2123" s="12" t="s">
        <v>3402</v>
      </c>
      <c r="E2123" s="13">
        <v>44361</v>
      </c>
      <c r="F2123" s="14">
        <f t="shared" si="33"/>
        <v>499723.03723404254</v>
      </c>
    </row>
    <row r="2124" spans="1:6">
      <c r="A2124" s="7" t="s">
        <v>2310</v>
      </c>
      <c r="B2124" s="8">
        <v>794773</v>
      </c>
      <c r="C2124" s="8">
        <v>83673</v>
      </c>
      <c r="D2124" s="8" t="s">
        <v>3404</v>
      </c>
      <c r="E2124" s="9">
        <v>43328</v>
      </c>
      <c r="F2124" s="10">
        <f t="shared" si="33"/>
        <v>746435.40070921986</v>
      </c>
    </row>
    <row r="2125" spans="1:6">
      <c r="A2125" s="11" t="s">
        <v>2311</v>
      </c>
      <c r="B2125" s="12">
        <v>524985</v>
      </c>
      <c r="C2125" s="12">
        <v>47445</v>
      </c>
      <c r="D2125" s="12" t="s">
        <v>3402</v>
      </c>
      <c r="E2125" s="13">
        <v>45194</v>
      </c>
      <c r="F2125" s="14">
        <f t="shared" si="33"/>
        <v>499723.03723404254</v>
      </c>
    </row>
    <row r="2126" spans="1:6">
      <c r="A2126" s="7" t="s">
        <v>2312</v>
      </c>
      <c r="B2126" s="8">
        <v>1131658</v>
      </c>
      <c r="C2126" s="8">
        <v>147796</v>
      </c>
      <c r="D2126" s="8" t="s">
        <v>3403</v>
      </c>
      <c r="E2126" s="9">
        <v>45116</v>
      </c>
      <c r="F2126" s="10">
        <f t="shared" si="33"/>
        <v>1044648.4727722772</v>
      </c>
    </row>
    <row r="2127" spans="1:6">
      <c r="A2127" s="11" t="s">
        <v>2313</v>
      </c>
      <c r="B2127" s="12">
        <v>841595</v>
      </c>
      <c r="C2127" s="12">
        <v>80076</v>
      </c>
      <c r="D2127" s="12" t="s">
        <v>3404</v>
      </c>
      <c r="E2127" s="13">
        <v>44844</v>
      </c>
      <c r="F2127" s="14">
        <f t="shared" si="33"/>
        <v>746435.40070921986</v>
      </c>
    </row>
    <row r="2128" spans="1:6">
      <c r="A2128" s="7" t="s">
        <v>2314</v>
      </c>
      <c r="B2128" s="8">
        <v>1957133</v>
      </c>
      <c r="C2128" s="8">
        <v>173583</v>
      </c>
      <c r="D2128" s="8" t="s">
        <v>3406</v>
      </c>
      <c r="E2128" s="9">
        <v>45784</v>
      </c>
      <c r="F2128" s="10">
        <f t="shared" si="33"/>
        <v>1044648.4727722772</v>
      </c>
    </row>
    <row r="2129" spans="1:6">
      <c r="A2129" s="11" t="s">
        <v>2315</v>
      </c>
      <c r="B2129" s="12">
        <v>429456</v>
      </c>
      <c r="C2129" s="12">
        <v>33740</v>
      </c>
      <c r="D2129" s="12" t="s">
        <v>3402</v>
      </c>
      <c r="E2129" s="13">
        <v>43399</v>
      </c>
      <c r="F2129" s="14">
        <f t="shared" si="33"/>
        <v>499723.03723404254</v>
      </c>
    </row>
    <row r="2130" spans="1:6">
      <c r="A2130" s="7" t="s">
        <v>2316</v>
      </c>
      <c r="B2130" s="8">
        <v>437033</v>
      </c>
      <c r="C2130" s="8">
        <v>31291</v>
      </c>
      <c r="D2130" s="8" t="s">
        <v>3402</v>
      </c>
      <c r="E2130" s="9">
        <v>44967</v>
      </c>
      <c r="F2130" s="10">
        <f t="shared" si="33"/>
        <v>499723.03723404254</v>
      </c>
    </row>
    <row r="2131" spans="1:6">
      <c r="A2131" s="11" t="s">
        <v>2317</v>
      </c>
      <c r="B2131" s="12">
        <v>1900363</v>
      </c>
      <c r="C2131" s="12">
        <v>124528</v>
      </c>
      <c r="D2131" s="12" t="s">
        <v>3406</v>
      </c>
      <c r="E2131" s="13">
        <v>45210</v>
      </c>
      <c r="F2131" s="14">
        <f t="shared" si="33"/>
        <v>1044648.4727722772</v>
      </c>
    </row>
    <row r="2132" spans="1:6">
      <c r="A2132" s="7" t="s">
        <v>2318</v>
      </c>
      <c r="B2132" s="8">
        <v>534817</v>
      </c>
      <c r="C2132" s="8">
        <v>65728</v>
      </c>
      <c r="D2132" s="8" t="s">
        <v>3402</v>
      </c>
      <c r="E2132" s="9">
        <v>45515</v>
      </c>
      <c r="F2132" s="10">
        <f t="shared" si="33"/>
        <v>499723.03723404254</v>
      </c>
    </row>
    <row r="2133" spans="1:6">
      <c r="A2133" s="11" t="s">
        <v>2319</v>
      </c>
      <c r="B2133" s="12">
        <v>1049215</v>
      </c>
      <c r="C2133" s="12">
        <v>102641</v>
      </c>
      <c r="D2133" s="12" t="s">
        <v>3403</v>
      </c>
      <c r="E2133" s="13">
        <v>43976</v>
      </c>
      <c r="F2133" s="14">
        <f t="shared" si="33"/>
        <v>1044648.4727722772</v>
      </c>
    </row>
    <row r="2134" spans="1:6">
      <c r="A2134" s="7" t="s">
        <v>2320</v>
      </c>
      <c r="B2134" s="8">
        <v>903225</v>
      </c>
      <c r="C2134" s="8">
        <v>100533</v>
      </c>
      <c r="D2134" s="8" t="s">
        <v>3403</v>
      </c>
      <c r="E2134" s="9">
        <v>44975</v>
      </c>
      <c r="F2134" s="10">
        <f t="shared" si="33"/>
        <v>1044648.4727722772</v>
      </c>
    </row>
    <row r="2135" spans="1:6">
      <c r="A2135" s="11" t="s">
        <v>2321</v>
      </c>
      <c r="B2135" s="12">
        <v>413459</v>
      </c>
      <c r="C2135" s="12">
        <v>47446</v>
      </c>
      <c r="D2135" s="12" t="s">
        <v>3402</v>
      </c>
      <c r="E2135" s="13">
        <v>44852</v>
      </c>
      <c r="F2135" s="14">
        <f t="shared" si="33"/>
        <v>499723.03723404254</v>
      </c>
    </row>
    <row r="2136" spans="1:6">
      <c r="A2136" s="7" t="s">
        <v>2322</v>
      </c>
      <c r="B2136" s="8">
        <v>528655</v>
      </c>
      <c r="C2136" s="8">
        <v>52594</v>
      </c>
      <c r="D2136" s="8" t="s">
        <v>3402</v>
      </c>
      <c r="E2136" s="9">
        <v>45292</v>
      </c>
      <c r="F2136" s="10">
        <f t="shared" si="33"/>
        <v>499723.03723404254</v>
      </c>
    </row>
    <row r="2137" spans="1:6">
      <c r="A2137" s="11" t="s">
        <v>2323</v>
      </c>
      <c r="B2137" s="12">
        <v>455203</v>
      </c>
      <c r="C2137" s="12">
        <v>51118</v>
      </c>
      <c r="D2137" s="12" t="s">
        <v>3402</v>
      </c>
      <c r="E2137" s="13">
        <v>43533</v>
      </c>
      <c r="F2137" s="14">
        <f t="shared" si="33"/>
        <v>499723.03723404254</v>
      </c>
    </row>
    <row r="2138" spans="1:6">
      <c r="A2138" s="7" t="s">
        <v>2324</v>
      </c>
      <c r="B2138" s="8">
        <v>866620</v>
      </c>
      <c r="C2138" s="8">
        <v>91357</v>
      </c>
      <c r="D2138" s="8" t="s">
        <v>3404</v>
      </c>
      <c r="E2138" s="9">
        <v>44138</v>
      </c>
      <c r="F2138" s="10">
        <f t="shared" si="33"/>
        <v>746435.40070921986</v>
      </c>
    </row>
    <row r="2139" spans="1:6">
      <c r="A2139" s="11" t="s">
        <v>2325</v>
      </c>
      <c r="B2139" s="12">
        <v>636654</v>
      </c>
      <c r="C2139" s="12">
        <v>48218</v>
      </c>
      <c r="D2139" s="12" t="s">
        <v>3404</v>
      </c>
      <c r="E2139" s="13">
        <v>43732</v>
      </c>
      <c r="F2139" s="14">
        <f t="shared" si="33"/>
        <v>746435.40070921986</v>
      </c>
    </row>
    <row r="2140" spans="1:6">
      <c r="A2140" s="7" t="s">
        <v>2326</v>
      </c>
      <c r="B2140" s="8">
        <v>709028</v>
      </c>
      <c r="C2140" s="8">
        <v>84094</v>
      </c>
      <c r="D2140" s="8" t="s">
        <v>3404</v>
      </c>
      <c r="E2140" s="9">
        <v>46019</v>
      </c>
      <c r="F2140" s="10">
        <f t="shared" si="33"/>
        <v>746435.40070921986</v>
      </c>
    </row>
    <row r="2141" spans="1:6">
      <c r="A2141" s="11" t="s">
        <v>2327</v>
      </c>
      <c r="B2141" s="12">
        <v>885531</v>
      </c>
      <c r="C2141" s="12">
        <v>59193</v>
      </c>
      <c r="D2141" s="12" t="s">
        <v>3404</v>
      </c>
      <c r="E2141" s="13">
        <v>43268</v>
      </c>
      <c r="F2141" s="14">
        <f t="shared" si="33"/>
        <v>746435.40070921986</v>
      </c>
    </row>
    <row r="2142" spans="1:6">
      <c r="A2142" s="7" t="s">
        <v>2328</v>
      </c>
      <c r="B2142" s="8">
        <v>680222</v>
      </c>
      <c r="C2142" s="8">
        <v>74976</v>
      </c>
      <c r="D2142" s="8" t="s">
        <v>3404</v>
      </c>
      <c r="E2142" s="9">
        <v>44464</v>
      </c>
      <c r="F2142" s="10">
        <f t="shared" si="33"/>
        <v>746435.40070921986</v>
      </c>
    </row>
    <row r="2143" spans="1:6">
      <c r="A2143" s="11" t="s">
        <v>2329</v>
      </c>
      <c r="B2143" s="12">
        <v>592151</v>
      </c>
      <c r="C2143" s="12">
        <v>83409</v>
      </c>
      <c r="D2143" s="12" t="s">
        <v>3402</v>
      </c>
      <c r="E2143" s="13">
        <v>44761</v>
      </c>
      <c r="F2143" s="14">
        <f t="shared" si="33"/>
        <v>499723.03723404254</v>
      </c>
    </row>
    <row r="2144" spans="1:6">
      <c r="A2144" s="7" t="s">
        <v>2330</v>
      </c>
      <c r="B2144" s="8">
        <v>1843450</v>
      </c>
      <c r="C2144" s="8">
        <v>120393</v>
      </c>
      <c r="D2144" s="8" t="s">
        <v>3406</v>
      </c>
      <c r="E2144" s="9">
        <v>46118</v>
      </c>
      <c r="F2144" s="10">
        <f t="shared" si="33"/>
        <v>1044648.4727722772</v>
      </c>
    </row>
    <row r="2145" spans="1:6">
      <c r="A2145" s="11" t="s">
        <v>2331</v>
      </c>
      <c r="B2145" s="12">
        <v>2141093</v>
      </c>
      <c r="C2145" s="12">
        <v>315676</v>
      </c>
      <c r="D2145" s="12" t="s">
        <v>3406</v>
      </c>
      <c r="E2145" s="13">
        <v>44398</v>
      </c>
      <c r="F2145" s="14">
        <f t="shared" si="33"/>
        <v>1044648.4727722772</v>
      </c>
    </row>
    <row r="2146" spans="1:6">
      <c r="A2146" s="7" t="s">
        <v>2332</v>
      </c>
      <c r="B2146" s="8">
        <v>897887</v>
      </c>
      <c r="C2146" s="8">
        <v>87150</v>
      </c>
      <c r="D2146" s="8" t="s">
        <v>3404</v>
      </c>
      <c r="E2146" s="9">
        <v>45246</v>
      </c>
      <c r="F2146" s="10">
        <f t="shared" si="33"/>
        <v>746435.40070921986</v>
      </c>
    </row>
    <row r="2147" spans="1:6">
      <c r="A2147" s="11" t="s">
        <v>2333</v>
      </c>
      <c r="B2147" s="12">
        <v>1039362</v>
      </c>
      <c r="C2147" s="12">
        <v>104143</v>
      </c>
      <c r="D2147" s="12" t="s">
        <v>3403</v>
      </c>
      <c r="E2147" s="13">
        <v>45658</v>
      </c>
      <c r="F2147" s="14">
        <f t="shared" si="33"/>
        <v>1044648.4727722772</v>
      </c>
    </row>
    <row r="2148" spans="1:6">
      <c r="A2148" s="7" t="s">
        <v>2334</v>
      </c>
      <c r="B2148" s="8">
        <v>899726</v>
      </c>
      <c r="C2148" s="8">
        <v>72351</v>
      </c>
      <c r="D2148" s="8" t="s">
        <v>3404</v>
      </c>
      <c r="E2148" s="9">
        <v>43838</v>
      </c>
      <c r="F2148" s="10">
        <f t="shared" si="33"/>
        <v>746435.40070921986</v>
      </c>
    </row>
    <row r="2149" spans="1:6">
      <c r="A2149" s="11" t="s">
        <v>2335</v>
      </c>
      <c r="B2149" s="12">
        <v>1986517</v>
      </c>
      <c r="C2149" s="12">
        <v>222549</v>
      </c>
      <c r="D2149" s="12" t="s">
        <v>3406</v>
      </c>
      <c r="E2149" s="13">
        <v>45265</v>
      </c>
      <c r="F2149" s="14">
        <f t="shared" si="33"/>
        <v>1044648.4727722772</v>
      </c>
    </row>
    <row r="2150" spans="1:6">
      <c r="A2150" s="7" t="s">
        <v>2336</v>
      </c>
      <c r="B2150" s="8">
        <v>547093</v>
      </c>
      <c r="C2150" s="8">
        <v>61534</v>
      </c>
      <c r="D2150" s="8" t="s">
        <v>3402</v>
      </c>
      <c r="E2150" s="9">
        <v>45113</v>
      </c>
      <c r="F2150" s="10">
        <f t="shared" si="33"/>
        <v>499723.03723404254</v>
      </c>
    </row>
    <row r="2151" spans="1:6">
      <c r="A2151" s="11" t="s">
        <v>2337</v>
      </c>
      <c r="B2151" s="12">
        <v>1025736</v>
      </c>
      <c r="C2151" s="12">
        <v>142312</v>
      </c>
      <c r="D2151" s="12" t="s">
        <v>3403</v>
      </c>
      <c r="E2151" s="13">
        <v>43687</v>
      </c>
      <c r="F2151" s="14">
        <f t="shared" si="33"/>
        <v>1044648.4727722772</v>
      </c>
    </row>
    <row r="2152" spans="1:6">
      <c r="A2152" s="7" t="s">
        <v>2338</v>
      </c>
      <c r="B2152" s="8">
        <v>639093</v>
      </c>
      <c r="C2152" s="8">
        <v>67254</v>
      </c>
      <c r="D2152" s="8" t="s">
        <v>3404</v>
      </c>
      <c r="E2152" s="9">
        <v>44772</v>
      </c>
      <c r="F2152" s="10">
        <f t="shared" si="33"/>
        <v>746435.40070921986</v>
      </c>
    </row>
    <row r="2153" spans="1:6">
      <c r="A2153" s="11" t="s">
        <v>2339</v>
      </c>
      <c r="B2153" s="12">
        <v>1399285</v>
      </c>
      <c r="C2153" s="12">
        <v>116875</v>
      </c>
      <c r="D2153" s="12" t="s">
        <v>3405</v>
      </c>
      <c r="E2153" s="13">
        <v>44060</v>
      </c>
      <c r="F2153" s="14">
        <f t="shared" si="33"/>
        <v>1044648.4727722772</v>
      </c>
    </row>
    <row r="2154" spans="1:6">
      <c r="A2154" s="7" t="s">
        <v>2340</v>
      </c>
      <c r="B2154" s="8">
        <v>553113</v>
      </c>
      <c r="C2154" s="8">
        <v>47808</v>
      </c>
      <c r="D2154" s="8" t="s">
        <v>3402</v>
      </c>
      <c r="E2154" s="9">
        <v>44257</v>
      </c>
      <c r="F2154" s="10">
        <f t="shared" si="33"/>
        <v>499723.03723404254</v>
      </c>
    </row>
    <row r="2155" spans="1:6">
      <c r="A2155" s="11" t="s">
        <v>2341</v>
      </c>
      <c r="B2155" s="12">
        <v>482504</v>
      </c>
      <c r="C2155" s="12">
        <v>45070</v>
      </c>
      <c r="D2155" s="12" t="s">
        <v>3402</v>
      </c>
      <c r="E2155" s="13">
        <v>44776</v>
      </c>
      <c r="F2155" s="14">
        <f t="shared" si="33"/>
        <v>499723.03723404254</v>
      </c>
    </row>
    <row r="2156" spans="1:6">
      <c r="A2156" s="7" t="s">
        <v>2342</v>
      </c>
      <c r="B2156" s="8">
        <v>1028389</v>
      </c>
      <c r="C2156" s="8">
        <v>77548</v>
      </c>
      <c r="D2156" s="8" t="s">
        <v>3403</v>
      </c>
      <c r="E2156" s="9">
        <v>45321</v>
      </c>
      <c r="F2156" s="10">
        <f t="shared" si="33"/>
        <v>1044648.4727722772</v>
      </c>
    </row>
    <row r="2157" spans="1:6">
      <c r="A2157" s="11" t="s">
        <v>2343</v>
      </c>
      <c r="B2157" s="12">
        <v>786376</v>
      </c>
      <c r="C2157" s="12">
        <v>50797</v>
      </c>
      <c r="D2157" s="12" t="s">
        <v>3404</v>
      </c>
      <c r="E2157" s="13">
        <v>44044</v>
      </c>
      <c r="F2157" s="14">
        <f t="shared" si="33"/>
        <v>746435.40070921986</v>
      </c>
    </row>
    <row r="2158" spans="1:6">
      <c r="A2158" s="7" t="s">
        <v>2344</v>
      </c>
      <c r="B2158" s="8">
        <v>1038727</v>
      </c>
      <c r="C2158" s="8">
        <v>143299</v>
      </c>
      <c r="D2158" s="8" t="s">
        <v>3403</v>
      </c>
      <c r="E2158" s="9">
        <v>44218</v>
      </c>
      <c r="F2158" s="10">
        <f t="shared" si="33"/>
        <v>1044648.4727722772</v>
      </c>
    </row>
    <row r="2159" spans="1:6">
      <c r="A2159" s="11" t="s">
        <v>2345</v>
      </c>
      <c r="B2159" s="12">
        <v>668614</v>
      </c>
      <c r="C2159" s="12">
        <v>67110</v>
      </c>
      <c r="D2159" s="12" t="s">
        <v>3404</v>
      </c>
      <c r="E2159" s="13">
        <v>44587</v>
      </c>
      <c r="F2159" s="14">
        <f t="shared" si="33"/>
        <v>746435.40070921986</v>
      </c>
    </row>
    <row r="2160" spans="1:6">
      <c r="A2160" s="7" t="s">
        <v>2346</v>
      </c>
      <c r="B2160" s="8">
        <v>1191853</v>
      </c>
      <c r="C2160" s="8">
        <v>124249</v>
      </c>
      <c r="D2160" s="8" t="s">
        <v>3403</v>
      </c>
      <c r="E2160" s="9">
        <v>43817</v>
      </c>
      <c r="F2160" s="10">
        <f t="shared" si="33"/>
        <v>1044648.4727722772</v>
      </c>
    </row>
    <row r="2161" spans="1:6">
      <c r="A2161" s="11" t="s">
        <v>2347</v>
      </c>
      <c r="B2161" s="12">
        <v>687644</v>
      </c>
      <c r="C2161" s="12">
        <v>69555</v>
      </c>
      <c r="D2161" s="12" t="s">
        <v>3404</v>
      </c>
      <c r="E2161" s="13">
        <v>45366</v>
      </c>
      <c r="F2161" s="14">
        <f t="shared" si="33"/>
        <v>746435.40070921986</v>
      </c>
    </row>
    <row r="2162" spans="1:6">
      <c r="A2162" s="7" t="s">
        <v>2348</v>
      </c>
      <c r="B2162" s="8">
        <v>848689</v>
      </c>
      <c r="C2162" s="8">
        <v>113914</v>
      </c>
      <c r="D2162" s="8" t="s">
        <v>3404</v>
      </c>
      <c r="E2162" s="9">
        <v>44581</v>
      </c>
      <c r="F2162" s="10">
        <f t="shared" si="33"/>
        <v>746435.40070921986</v>
      </c>
    </row>
    <row r="2163" spans="1:6">
      <c r="A2163" s="11" t="s">
        <v>2349</v>
      </c>
      <c r="B2163" s="12">
        <v>1124903</v>
      </c>
      <c r="C2163" s="12">
        <v>143973</v>
      </c>
      <c r="D2163" s="12" t="s">
        <v>3403</v>
      </c>
      <c r="E2163" s="13">
        <v>44022</v>
      </c>
      <c r="F2163" s="14">
        <f t="shared" si="33"/>
        <v>1044648.4727722772</v>
      </c>
    </row>
    <row r="2164" spans="1:6">
      <c r="A2164" s="7" t="s">
        <v>2350</v>
      </c>
      <c r="B2164" s="8">
        <v>772489</v>
      </c>
      <c r="C2164" s="8">
        <v>80827</v>
      </c>
      <c r="D2164" s="8" t="s">
        <v>3404</v>
      </c>
      <c r="E2164" s="9">
        <v>45595</v>
      </c>
      <c r="F2164" s="10">
        <f t="shared" si="33"/>
        <v>746435.40070921986</v>
      </c>
    </row>
    <row r="2165" spans="1:6">
      <c r="A2165" s="11" t="s">
        <v>2351</v>
      </c>
      <c r="B2165" s="12">
        <v>1026013</v>
      </c>
      <c r="C2165" s="12">
        <v>52644</v>
      </c>
      <c r="D2165" s="12" t="s">
        <v>3403</v>
      </c>
      <c r="E2165" s="13">
        <v>44771</v>
      </c>
      <c r="F2165" s="14">
        <f t="shared" si="33"/>
        <v>1044648.4727722772</v>
      </c>
    </row>
    <row r="2166" spans="1:6">
      <c r="A2166" s="7" t="s">
        <v>2352</v>
      </c>
      <c r="B2166" s="8">
        <v>553621</v>
      </c>
      <c r="C2166" s="8">
        <v>36219</v>
      </c>
      <c r="D2166" s="8" t="s">
        <v>3402</v>
      </c>
      <c r="E2166" s="9">
        <v>43838</v>
      </c>
      <c r="F2166" s="10">
        <f t="shared" si="33"/>
        <v>499723.03723404254</v>
      </c>
    </row>
    <row r="2167" spans="1:6">
      <c r="A2167" s="11" t="s">
        <v>2353</v>
      </c>
      <c r="B2167" s="12">
        <v>1165668</v>
      </c>
      <c r="C2167" s="12">
        <v>80545</v>
      </c>
      <c r="D2167" s="12" t="s">
        <v>3403</v>
      </c>
      <c r="E2167" s="13">
        <v>45228</v>
      </c>
      <c r="F2167" s="14">
        <f t="shared" si="33"/>
        <v>1044648.4727722772</v>
      </c>
    </row>
    <row r="2168" spans="1:6">
      <c r="A2168" s="7" t="s">
        <v>2354</v>
      </c>
      <c r="B2168" s="8">
        <v>660167</v>
      </c>
      <c r="C2168" s="8">
        <v>74763</v>
      </c>
      <c r="D2168" s="8" t="s">
        <v>3404</v>
      </c>
      <c r="E2168" s="9">
        <v>45220</v>
      </c>
      <c r="F2168" s="10">
        <f t="shared" si="33"/>
        <v>746435.40070921986</v>
      </c>
    </row>
    <row r="2169" spans="1:6">
      <c r="A2169" s="11" t="s">
        <v>2355</v>
      </c>
      <c r="B2169" s="12">
        <v>684266</v>
      </c>
      <c r="C2169" s="12">
        <v>44161</v>
      </c>
      <c r="D2169" s="12" t="s">
        <v>3404</v>
      </c>
      <c r="E2169" s="13">
        <v>44281</v>
      </c>
      <c r="F2169" s="14">
        <f t="shared" si="33"/>
        <v>746435.40070921986</v>
      </c>
    </row>
    <row r="2170" spans="1:6">
      <c r="A2170" s="7" t="s">
        <v>2356</v>
      </c>
      <c r="B2170" s="8">
        <v>1174386</v>
      </c>
      <c r="C2170" s="8">
        <v>126076</v>
      </c>
      <c r="D2170" s="8" t="s">
        <v>3403</v>
      </c>
      <c r="E2170" s="9">
        <v>45728</v>
      </c>
      <c r="F2170" s="10">
        <f t="shared" si="33"/>
        <v>1044648.4727722772</v>
      </c>
    </row>
    <row r="2171" spans="1:6">
      <c r="A2171" s="11" t="s">
        <v>2357</v>
      </c>
      <c r="B2171" s="12">
        <v>1248238</v>
      </c>
      <c r="C2171" s="12">
        <v>70903</v>
      </c>
      <c r="D2171" s="12" t="s">
        <v>3405</v>
      </c>
      <c r="E2171" s="13">
        <v>43944</v>
      </c>
      <c r="F2171" s="14">
        <f t="shared" si="33"/>
        <v>1044648.4727722772</v>
      </c>
    </row>
    <row r="2172" spans="1:6">
      <c r="A2172" s="7" t="s">
        <v>2358</v>
      </c>
      <c r="B2172" s="8">
        <v>500921</v>
      </c>
      <c r="C2172" s="8">
        <v>39575</v>
      </c>
      <c r="D2172" s="8" t="s">
        <v>3402</v>
      </c>
      <c r="E2172" s="9">
        <v>45287</v>
      </c>
      <c r="F2172" s="10">
        <f t="shared" si="33"/>
        <v>499723.03723404254</v>
      </c>
    </row>
    <row r="2173" spans="1:6">
      <c r="A2173" s="11" t="s">
        <v>2359</v>
      </c>
      <c r="B2173" s="12">
        <v>430309</v>
      </c>
      <c r="C2173" s="12">
        <v>46710</v>
      </c>
      <c r="D2173" s="12" t="s">
        <v>3402</v>
      </c>
      <c r="E2173" s="13">
        <v>44874</v>
      </c>
      <c r="F2173" s="14">
        <f t="shared" si="33"/>
        <v>499723.03723404254</v>
      </c>
    </row>
    <row r="2174" spans="1:6">
      <c r="A2174" s="7" t="s">
        <v>2360</v>
      </c>
      <c r="B2174" s="8">
        <v>856859</v>
      </c>
      <c r="C2174" s="8">
        <v>118423</v>
      </c>
      <c r="D2174" s="8" t="s">
        <v>3404</v>
      </c>
      <c r="E2174" s="9">
        <v>45496</v>
      </c>
      <c r="F2174" s="10">
        <f t="shared" si="33"/>
        <v>746435.40070921986</v>
      </c>
    </row>
    <row r="2175" spans="1:6">
      <c r="A2175" s="11" t="s">
        <v>2361</v>
      </c>
      <c r="B2175" s="12">
        <v>678101</v>
      </c>
      <c r="C2175" s="12">
        <v>57113</v>
      </c>
      <c r="D2175" s="12" t="s">
        <v>3404</v>
      </c>
      <c r="E2175" s="13">
        <v>45428</v>
      </c>
      <c r="F2175" s="14">
        <f t="shared" si="33"/>
        <v>746435.40070921986</v>
      </c>
    </row>
    <row r="2176" spans="1:6">
      <c r="A2176" s="7" t="s">
        <v>2362</v>
      </c>
      <c r="B2176" s="8">
        <v>414162</v>
      </c>
      <c r="C2176" s="8">
        <v>37192</v>
      </c>
      <c r="D2176" s="8" t="s">
        <v>3402</v>
      </c>
      <c r="E2176" s="9">
        <v>43752</v>
      </c>
      <c r="F2176" s="10">
        <f t="shared" si="33"/>
        <v>499723.03723404254</v>
      </c>
    </row>
    <row r="2177" spans="1:6">
      <c r="A2177" s="11" t="s">
        <v>2363</v>
      </c>
      <c r="B2177" s="12">
        <v>663390</v>
      </c>
      <c r="C2177" s="12">
        <v>50605</v>
      </c>
      <c r="D2177" s="12" t="s">
        <v>3404</v>
      </c>
      <c r="E2177" s="13">
        <v>44969</v>
      </c>
      <c r="F2177" s="14">
        <f t="shared" si="33"/>
        <v>746435.40070921986</v>
      </c>
    </row>
    <row r="2178" spans="1:6">
      <c r="A2178" s="7" t="s">
        <v>2364</v>
      </c>
      <c r="B2178" s="8">
        <v>1240326</v>
      </c>
      <c r="C2178" s="8">
        <v>73405</v>
      </c>
      <c r="D2178" s="8" t="s">
        <v>3405</v>
      </c>
      <c r="E2178" s="9">
        <v>45513</v>
      </c>
      <c r="F2178" s="10">
        <f t="shared" ref="F2178:F2241" si="34">IF(D2178="L1",$L$3,IF(D2178="L2",$L$4,$L$5))</f>
        <v>1044648.4727722772</v>
      </c>
    </row>
    <row r="2179" spans="1:6">
      <c r="A2179" s="11" t="s">
        <v>2365</v>
      </c>
      <c r="B2179" s="12">
        <v>606032</v>
      </c>
      <c r="C2179" s="12">
        <v>84993</v>
      </c>
      <c r="D2179" s="12" t="s">
        <v>3404</v>
      </c>
      <c r="E2179" s="13">
        <v>44238</v>
      </c>
      <c r="F2179" s="14">
        <f t="shared" si="34"/>
        <v>746435.40070921986</v>
      </c>
    </row>
    <row r="2180" spans="1:6">
      <c r="A2180" s="7" t="s">
        <v>2366</v>
      </c>
      <c r="B2180" s="8">
        <v>995896</v>
      </c>
      <c r="C2180" s="8">
        <v>91322</v>
      </c>
      <c r="D2180" s="8" t="s">
        <v>3403</v>
      </c>
      <c r="E2180" s="9">
        <v>44259</v>
      </c>
      <c r="F2180" s="10">
        <f t="shared" si="34"/>
        <v>1044648.4727722772</v>
      </c>
    </row>
    <row r="2181" spans="1:6">
      <c r="A2181" s="11" t="s">
        <v>2367</v>
      </c>
      <c r="B2181" s="12">
        <v>616333</v>
      </c>
      <c r="C2181" s="12">
        <v>37514</v>
      </c>
      <c r="D2181" s="12" t="s">
        <v>3404</v>
      </c>
      <c r="E2181" s="13">
        <v>45307</v>
      </c>
      <c r="F2181" s="14">
        <f t="shared" si="34"/>
        <v>746435.40070921986</v>
      </c>
    </row>
    <row r="2182" spans="1:6">
      <c r="A2182" s="7" t="s">
        <v>2368</v>
      </c>
      <c r="B2182" s="8">
        <v>880623</v>
      </c>
      <c r="C2182" s="8">
        <v>47826</v>
      </c>
      <c r="D2182" s="8" t="s">
        <v>3404</v>
      </c>
      <c r="E2182" s="9">
        <v>45188</v>
      </c>
      <c r="F2182" s="10">
        <f t="shared" si="34"/>
        <v>746435.40070921986</v>
      </c>
    </row>
    <row r="2183" spans="1:6">
      <c r="A2183" s="11" t="s">
        <v>2369</v>
      </c>
      <c r="B2183" s="12">
        <v>604005</v>
      </c>
      <c r="C2183" s="12">
        <v>35482</v>
      </c>
      <c r="D2183" s="12" t="s">
        <v>3404</v>
      </c>
      <c r="E2183" s="13">
        <v>44493</v>
      </c>
      <c r="F2183" s="14">
        <f t="shared" si="34"/>
        <v>746435.40070921986</v>
      </c>
    </row>
    <row r="2184" spans="1:6">
      <c r="A2184" s="7" t="s">
        <v>2370</v>
      </c>
      <c r="B2184" s="8">
        <v>434025</v>
      </c>
      <c r="C2184" s="8">
        <v>53629</v>
      </c>
      <c r="D2184" s="8" t="s">
        <v>3402</v>
      </c>
      <c r="E2184" s="9">
        <v>45518</v>
      </c>
      <c r="F2184" s="10">
        <f t="shared" si="34"/>
        <v>499723.03723404254</v>
      </c>
    </row>
    <row r="2185" spans="1:6">
      <c r="A2185" s="11" t="s">
        <v>2371</v>
      </c>
      <c r="B2185" s="12">
        <v>958541</v>
      </c>
      <c r="C2185" s="12">
        <v>143085</v>
      </c>
      <c r="D2185" s="12" t="s">
        <v>3403</v>
      </c>
      <c r="E2185" s="13">
        <v>44603</v>
      </c>
      <c r="F2185" s="14">
        <f t="shared" si="34"/>
        <v>1044648.4727722772</v>
      </c>
    </row>
    <row r="2186" spans="1:6">
      <c r="A2186" s="7" t="s">
        <v>2372</v>
      </c>
      <c r="B2186" s="8">
        <v>847634</v>
      </c>
      <c r="C2186" s="8">
        <v>58655</v>
      </c>
      <c r="D2186" s="8" t="s">
        <v>3404</v>
      </c>
      <c r="E2186" s="9">
        <v>43579</v>
      </c>
      <c r="F2186" s="10">
        <f t="shared" si="34"/>
        <v>746435.40070921986</v>
      </c>
    </row>
    <row r="2187" spans="1:6">
      <c r="A2187" s="11" t="s">
        <v>2373</v>
      </c>
      <c r="B2187" s="12">
        <v>809773</v>
      </c>
      <c r="C2187" s="12">
        <v>98244</v>
      </c>
      <c r="D2187" s="12" t="s">
        <v>3404</v>
      </c>
      <c r="E2187" s="13">
        <v>45109</v>
      </c>
      <c r="F2187" s="14">
        <f t="shared" si="34"/>
        <v>746435.40070921986</v>
      </c>
    </row>
    <row r="2188" spans="1:6">
      <c r="A2188" s="7" t="s">
        <v>2374</v>
      </c>
      <c r="B2188" s="8">
        <v>613449</v>
      </c>
      <c r="C2188" s="8">
        <v>78374</v>
      </c>
      <c r="D2188" s="8" t="s">
        <v>3404</v>
      </c>
      <c r="E2188" s="9">
        <v>44655</v>
      </c>
      <c r="F2188" s="10">
        <f t="shared" si="34"/>
        <v>746435.40070921986</v>
      </c>
    </row>
    <row r="2189" spans="1:6">
      <c r="A2189" s="11" t="s">
        <v>2375</v>
      </c>
      <c r="B2189" s="12">
        <v>631233</v>
      </c>
      <c r="C2189" s="12">
        <v>54144</v>
      </c>
      <c r="D2189" s="12" t="s">
        <v>3404</v>
      </c>
      <c r="E2189" s="13">
        <v>43769</v>
      </c>
      <c r="F2189" s="14">
        <f t="shared" si="34"/>
        <v>746435.40070921986</v>
      </c>
    </row>
    <row r="2190" spans="1:6">
      <c r="A2190" s="7" t="s">
        <v>2376</v>
      </c>
      <c r="B2190" s="8">
        <v>719340</v>
      </c>
      <c r="C2190" s="8">
        <v>50008</v>
      </c>
      <c r="D2190" s="8" t="s">
        <v>3404</v>
      </c>
      <c r="E2190" s="9">
        <v>45616</v>
      </c>
      <c r="F2190" s="10">
        <f t="shared" si="34"/>
        <v>746435.40070921986</v>
      </c>
    </row>
    <row r="2191" spans="1:6">
      <c r="A2191" s="11" t="s">
        <v>2377</v>
      </c>
      <c r="B2191" s="12">
        <v>1955615</v>
      </c>
      <c r="C2191" s="12">
        <v>240268</v>
      </c>
      <c r="D2191" s="12" t="s">
        <v>3406</v>
      </c>
      <c r="E2191" s="13">
        <v>45289</v>
      </c>
      <c r="F2191" s="14">
        <f t="shared" si="34"/>
        <v>1044648.4727722772</v>
      </c>
    </row>
    <row r="2192" spans="1:6">
      <c r="A2192" s="7" t="s">
        <v>2378</v>
      </c>
      <c r="B2192" s="8">
        <v>1128065</v>
      </c>
      <c r="C2192" s="8">
        <v>160819</v>
      </c>
      <c r="D2192" s="8" t="s">
        <v>3403</v>
      </c>
      <c r="E2192" s="9">
        <v>45862</v>
      </c>
      <c r="F2192" s="10">
        <f t="shared" si="34"/>
        <v>1044648.4727722772</v>
      </c>
    </row>
    <row r="2193" spans="1:6">
      <c r="A2193" s="11" t="s">
        <v>2379</v>
      </c>
      <c r="B2193" s="12">
        <v>1460516</v>
      </c>
      <c r="C2193" s="12">
        <v>146987</v>
      </c>
      <c r="D2193" s="12" t="s">
        <v>3405</v>
      </c>
      <c r="E2193" s="13">
        <v>44525</v>
      </c>
      <c r="F2193" s="14">
        <f t="shared" si="34"/>
        <v>1044648.4727722772</v>
      </c>
    </row>
    <row r="2194" spans="1:6">
      <c r="A2194" s="7" t="s">
        <v>2380</v>
      </c>
      <c r="B2194" s="8">
        <v>478580</v>
      </c>
      <c r="C2194" s="8">
        <v>48018</v>
      </c>
      <c r="D2194" s="8" t="s">
        <v>3402</v>
      </c>
      <c r="E2194" s="9">
        <v>44851</v>
      </c>
      <c r="F2194" s="10">
        <f t="shared" si="34"/>
        <v>499723.03723404254</v>
      </c>
    </row>
    <row r="2195" spans="1:6">
      <c r="A2195" s="11" t="s">
        <v>2381</v>
      </c>
      <c r="B2195" s="12">
        <v>623160</v>
      </c>
      <c r="C2195" s="12">
        <v>34347</v>
      </c>
      <c r="D2195" s="12" t="s">
        <v>3404</v>
      </c>
      <c r="E2195" s="13">
        <v>45346</v>
      </c>
      <c r="F2195" s="14">
        <f t="shared" si="34"/>
        <v>746435.40070921986</v>
      </c>
    </row>
    <row r="2196" spans="1:6">
      <c r="A2196" s="7" t="s">
        <v>2382</v>
      </c>
      <c r="B2196" s="8">
        <v>1097475</v>
      </c>
      <c r="C2196" s="8">
        <v>152963</v>
      </c>
      <c r="D2196" s="8" t="s">
        <v>3403</v>
      </c>
      <c r="E2196" s="9">
        <v>43855</v>
      </c>
      <c r="F2196" s="10">
        <f t="shared" si="34"/>
        <v>1044648.4727722772</v>
      </c>
    </row>
    <row r="2197" spans="1:6">
      <c r="A2197" s="11" t="s">
        <v>2383</v>
      </c>
      <c r="B2197" s="12">
        <v>1104825</v>
      </c>
      <c r="C2197" s="12">
        <v>76190</v>
      </c>
      <c r="D2197" s="12" t="s">
        <v>3403</v>
      </c>
      <c r="E2197" s="13">
        <v>44417</v>
      </c>
      <c r="F2197" s="14">
        <f t="shared" si="34"/>
        <v>1044648.4727722772</v>
      </c>
    </row>
    <row r="2198" spans="1:6">
      <c r="A2198" s="7" t="s">
        <v>2384</v>
      </c>
      <c r="B2198" s="8">
        <v>1243403</v>
      </c>
      <c r="C2198" s="8">
        <v>85859</v>
      </c>
      <c r="D2198" s="8" t="s">
        <v>3405</v>
      </c>
      <c r="E2198" s="9">
        <v>44102</v>
      </c>
      <c r="F2198" s="10">
        <f t="shared" si="34"/>
        <v>1044648.4727722772</v>
      </c>
    </row>
    <row r="2199" spans="1:6">
      <c r="A2199" s="11" t="s">
        <v>2385</v>
      </c>
      <c r="B2199" s="12">
        <v>806265</v>
      </c>
      <c r="C2199" s="12">
        <v>50212</v>
      </c>
      <c r="D2199" s="12" t="s">
        <v>3404</v>
      </c>
      <c r="E2199" s="13">
        <v>45306</v>
      </c>
      <c r="F2199" s="14">
        <f t="shared" si="34"/>
        <v>746435.40070921986</v>
      </c>
    </row>
    <row r="2200" spans="1:6">
      <c r="A2200" s="7" t="s">
        <v>2386</v>
      </c>
      <c r="B2200" s="8">
        <v>657538</v>
      </c>
      <c r="C2200" s="8">
        <v>51403</v>
      </c>
      <c r="D2200" s="8" t="s">
        <v>3404</v>
      </c>
      <c r="E2200" s="9">
        <v>45295</v>
      </c>
      <c r="F2200" s="10">
        <f t="shared" si="34"/>
        <v>746435.40070921986</v>
      </c>
    </row>
    <row r="2201" spans="1:6">
      <c r="A2201" s="11" t="s">
        <v>2387</v>
      </c>
      <c r="B2201" s="12">
        <v>637419</v>
      </c>
      <c r="C2201" s="12">
        <v>60413</v>
      </c>
      <c r="D2201" s="12" t="s">
        <v>3404</v>
      </c>
      <c r="E2201" s="13">
        <v>45577</v>
      </c>
      <c r="F2201" s="14">
        <f t="shared" si="34"/>
        <v>746435.40070921986</v>
      </c>
    </row>
    <row r="2202" spans="1:6">
      <c r="A2202" s="7" t="s">
        <v>2388</v>
      </c>
      <c r="B2202" s="8">
        <v>812389</v>
      </c>
      <c r="C2202" s="8">
        <v>63617</v>
      </c>
      <c r="D2202" s="8" t="s">
        <v>3404</v>
      </c>
      <c r="E2202" s="9">
        <v>44136</v>
      </c>
      <c r="F2202" s="10">
        <f t="shared" si="34"/>
        <v>746435.40070921986</v>
      </c>
    </row>
    <row r="2203" spans="1:6">
      <c r="A2203" s="11" t="s">
        <v>2389</v>
      </c>
      <c r="B2203" s="12">
        <v>521695</v>
      </c>
      <c r="C2203" s="12">
        <v>52005</v>
      </c>
      <c r="D2203" s="12" t="s">
        <v>3402</v>
      </c>
      <c r="E2203" s="13">
        <v>44595</v>
      </c>
      <c r="F2203" s="14">
        <f t="shared" si="34"/>
        <v>499723.03723404254</v>
      </c>
    </row>
    <row r="2204" spans="1:6">
      <c r="A2204" s="7" t="s">
        <v>2390</v>
      </c>
      <c r="B2204" s="8">
        <v>524905</v>
      </c>
      <c r="C2204" s="8">
        <v>75240</v>
      </c>
      <c r="D2204" s="8" t="s">
        <v>3402</v>
      </c>
      <c r="E2204" s="9">
        <v>43829</v>
      </c>
      <c r="F2204" s="10">
        <f t="shared" si="34"/>
        <v>499723.03723404254</v>
      </c>
    </row>
    <row r="2205" spans="1:6">
      <c r="A2205" s="11" t="s">
        <v>2391</v>
      </c>
      <c r="B2205" s="12">
        <v>935544</v>
      </c>
      <c r="C2205" s="12">
        <v>91507</v>
      </c>
      <c r="D2205" s="12" t="s">
        <v>3403</v>
      </c>
      <c r="E2205" s="13">
        <v>43262</v>
      </c>
      <c r="F2205" s="14">
        <f t="shared" si="34"/>
        <v>1044648.4727722772</v>
      </c>
    </row>
    <row r="2206" spans="1:6">
      <c r="A2206" s="7" t="s">
        <v>2392</v>
      </c>
      <c r="B2206" s="8">
        <v>549553</v>
      </c>
      <c r="C2206" s="8">
        <v>47290</v>
      </c>
      <c r="D2206" s="8" t="s">
        <v>3402</v>
      </c>
      <c r="E2206" s="9">
        <v>44529</v>
      </c>
      <c r="F2206" s="10">
        <f t="shared" si="34"/>
        <v>499723.03723404254</v>
      </c>
    </row>
    <row r="2207" spans="1:6">
      <c r="A2207" s="11" t="s">
        <v>2393</v>
      </c>
      <c r="B2207" s="12">
        <v>512314</v>
      </c>
      <c r="C2207" s="12">
        <v>38302</v>
      </c>
      <c r="D2207" s="12" t="s">
        <v>3402</v>
      </c>
      <c r="E2207" s="13">
        <v>43717</v>
      </c>
      <c r="F2207" s="14">
        <f t="shared" si="34"/>
        <v>499723.03723404254</v>
      </c>
    </row>
    <row r="2208" spans="1:6">
      <c r="A2208" s="7" t="s">
        <v>2394</v>
      </c>
      <c r="B2208" s="8">
        <v>927562</v>
      </c>
      <c r="C2208" s="8">
        <v>84033</v>
      </c>
      <c r="D2208" s="8" t="s">
        <v>3403</v>
      </c>
      <c r="E2208" s="9">
        <v>44410</v>
      </c>
      <c r="F2208" s="10">
        <f t="shared" si="34"/>
        <v>1044648.4727722772</v>
      </c>
    </row>
    <row r="2209" spans="1:6">
      <c r="A2209" s="11" t="s">
        <v>2395</v>
      </c>
      <c r="B2209" s="12">
        <v>1235337</v>
      </c>
      <c r="C2209" s="12">
        <v>170091</v>
      </c>
      <c r="D2209" s="12" t="s">
        <v>3405</v>
      </c>
      <c r="E2209" s="13">
        <v>44007</v>
      </c>
      <c r="F2209" s="14">
        <f t="shared" si="34"/>
        <v>1044648.4727722772</v>
      </c>
    </row>
    <row r="2210" spans="1:6">
      <c r="A2210" s="7" t="s">
        <v>2396</v>
      </c>
      <c r="B2210" s="8">
        <v>1018462</v>
      </c>
      <c r="C2210" s="8">
        <v>80188</v>
      </c>
      <c r="D2210" s="8" t="s">
        <v>3403</v>
      </c>
      <c r="E2210" s="9">
        <v>45914</v>
      </c>
      <c r="F2210" s="10">
        <f t="shared" si="34"/>
        <v>1044648.4727722772</v>
      </c>
    </row>
    <row r="2211" spans="1:6">
      <c r="A2211" s="11" t="s">
        <v>2397</v>
      </c>
      <c r="B2211" s="12">
        <v>2123322</v>
      </c>
      <c r="C2211" s="12">
        <v>179498</v>
      </c>
      <c r="D2211" s="12" t="s">
        <v>3406</v>
      </c>
      <c r="E2211" s="13">
        <v>44823</v>
      </c>
      <c r="F2211" s="14">
        <f t="shared" si="34"/>
        <v>1044648.4727722772</v>
      </c>
    </row>
    <row r="2212" spans="1:6">
      <c r="A2212" s="7" t="s">
        <v>2398</v>
      </c>
      <c r="B2212" s="8">
        <v>789185</v>
      </c>
      <c r="C2212" s="8">
        <v>55056</v>
      </c>
      <c r="D2212" s="8" t="s">
        <v>3404</v>
      </c>
      <c r="E2212" s="9">
        <v>45424</v>
      </c>
      <c r="F2212" s="10">
        <f t="shared" si="34"/>
        <v>746435.40070921986</v>
      </c>
    </row>
    <row r="2213" spans="1:6">
      <c r="A2213" s="11" t="s">
        <v>2399</v>
      </c>
      <c r="B2213" s="12">
        <v>957465</v>
      </c>
      <c r="C2213" s="12">
        <v>52569</v>
      </c>
      <c r="D2213" s="12" t="s">
        <v>3403</v>
      </c>
      <c r="E2213" s="13">
        <v>45000</v>
      </c>
      <c r="F2213" s="14">
        <f t="shared" si="34"/>
        <v>1044648.4727722772</v>
      </c>
    </row>
    <row r="2214" spans="1:6">
      <c r="A2214" s="7" t="s">
        <v>2400</v>
      </c>
      <c r="B2214" s="8">
        <v>780728</v>
      </c>
      <c r="C2214" s="8">
        <v>57497</v>
      </c>
      <c r="D2214" s="8" t="s">
        <v>3404</v>
      </c>
      <c r="E2214" s="9">
        <v>44472</v>
      </c>
      <c r="F2214" s="10">
        <f t="shared" si="34"/>
        <v>746435.40070921986</v>
      </c>
    </row>
    <row r="2215" spans="1:6">
      <c r="A2215" s="11" t="s">
        <v>2401</v>
      </c>
      <c r="B2215" s="12">
        <v>852167</v>
      </c>
      <c r="C2215" s="12">
        <v>111224</v>
      </c>
      <c r="D2215" s="12" t="s">
        <v>3404</v>
      </c>
      <c r="E2215" s="13">
        <v>45159</v>
      </c>
      <c r="F2215" s="14">
        <f t="shared" si="34"/>
        <v>746435.40070921986</v>
      </c>
    </row>
    <row r="2216" spans="1:6">
      <c r="A2216" s="7" t="s">
        <v>2402</v>
      </c>
      <c r="B2216" s="8">
        <v>927729</v>
      </c>
      <c r="C2216" s="8">
        <v>99197</v>
      </c>
      <c r="D2216" s="8" t="s">
        <v>3403</v>
      </c>
      <c r="E2216" s="9">
        <v>43584</v>
      </c>
      <c r="F2216" s="10">
        <f t="shared" si="34"/>
        <v>1044648.4727722772</v>
      </c>
    </row>
    <row r="2217" spans="1:6">
      <c r="A2217" s="11" t="s">
        <v>2403</v>
      </c>
      <c r="B2217" s="12">
        <v>1196026</v>
      </c>
      <c r="C2217" s="12">
        <v>94545</v>
      </c>
      <c r="D2217" s="12" t="s">
        <v>3403</v>
      </c>
      <c r="E2217" s="13">
        <v>44687</v>
      </c>
      <c r="F2217" s="14">
        <f t="shared" si="34"/>
        <v>1044648.4727722772</v>
      </c>
    </row>
    <row r="2218" spans="1:6">
      <c r="A2218" s="7" t="s">
        <v>2404</v>
      </c>
      <c r="B2218" s="8">
        <v>588776</v>
      </c>
      <c r="C2218" s="8">
        <v>59959</v>
      </c>
      <c r="D2218" s="8" t="s">
        <v>3402</v>
      </c>
      <c r="E2218" s="9">
        <v>45108</v>
      </c>
      <c r="F2218" s="10">
        <f t="shared" si="34"/>
        <v>499723.03723404254</v>
      </c>
    </row>
    <row r="2219" spans="1:6">
      <c r="A2219" s="11" t="s">
        <v>2405</v>
      </c>
      <c r="B2219" s="12">
        <v>1125204</v>
      </c>
      <c r="C2219" s="12">
        <v>112865</v>
      </c>
      <c r="D2219" s="12" t="s">
        <v>3403</v>
      </c>
      <c r="E2219" s="13">
        <v>44857</v>
      </c>
      <c r="F2219" s="14">
        <f t="shared" si="34"/>
        <v>1044648.4727722772</v>
      </c>
    </row>
    <row r="2220" spans="1:6">
      <c r="A2220" s="7" t="s">
        <v>2406</v>
      </c>
      <c r="B2220" s="8">
        <v>450206</v>
      </c>
      <c r="C2220" s="8">
        <v>60600</v>
      </c>
      <c r="D2220" s="8" t="s">
        <v>3402</v>
      </c>
      <c r="E2220" s="9">
        <v>44716</v>
      </c>
      <c r="F2220" s="10">
        <f t="shared" si="34"/>
        <v>499723.03723404254</v>
      </c>
    </row>
    <row r="2221" spans="1:6">
      <c r="A2221" s="11" t="s">
        <v>2407</v>
      </c>
      <c r="B2221" s="12">
        <v>1188995</v>
      </c>
      <c r="C2221" s="12">
        <v>155521</v>
      </c>
      <c r="D2221" s="12" t="s">
        <v>3403</v>
      </c>
      <c r="E2221" s="13">
        <v>44677</v>
      </c>
      <c r="F2221" s="14">
        <f t="shared" si="34"/>
        <v>1044648.4727722772</v>
      </c>
    </row>
    <row r="2222" spans="1:6">
      <c r="A2222" s="7" t="s">
        <v>2408</v>
      </c>
      <c r="B2222" s="8">
        <v>783143</v>
      </c>
      <c r="C2222" s="8">
        <v>99757</v>
      </c>
      <c r="D2222" s="8" t="s">
        <v>3404</v>
      </c>
      <c r="E2222" s="9">
        <v>44088</v>
      </c>
      <c r="F2222" s="10">
        <f t="shared" si="34"/>
        <v>746435.40070921986</v>
      </c>
    </row>
    <row r="2223" spans="1:6">
      <c r="A2223" s="11" t="s">
        <v>2409</v>
      </c>
      <c r="B2223" s="12">
        <v>936676</v>
      </c>
      <c r="C2223" s="12">
        <v>94060</v>
      </c>
      <c r="D2223" s="12" t="s">
        <v>3403</v>
      </c>
      <c r="E2223" s="13">
        <v>44856</v>
      </c>
      <c r="F2223" s="14">
        <f t="shared" si="34"/>
        <v>1044648.4727722772</v>
      </c>
    </row>
    <row r="2224" spans="1:6">
      <c r="A2224" s="7" t="s">
        <v>2410</v>
      </c>
      <c r="B2224" s="8">
        <v>1045704</v>
      </c>
      <c r="C2224" s="8">
        <v>108072</v>
      </c>
      <c r="D2224" s="8" t="s">
        <v>3403</v>
      </c>
      <c r="E2224" s="9">
        <v>44118</v>
      </c>
      <c r="F2224" s="10">
        <f t="shared" si="34"/>
        <v>1044648.4727722772</v>
      </c>
    </row>
    <row r="2225" spans="1:6">
      <c r="A2225" s="11" t="s">
        <v>2411</v>
      </c>
      <c r="B2225" s="12">
        <v>468251</v>
      </c>
      <c r="C2225" s="12">
        <v>65165</v>
      </c>
      <c r="D2225" s="12" t="s">
        <v>3402</v>
      </c>
      <c r="E2225" s="13">
        <v>44001</v>
      </c>
      <c r="F2225" s="14">
        <f t="shared" si="34"/>
        <v>499723.03723404254</v>
      </c>
    </row>
    <row r="2226" spans="1:6">
      <c r="A2226" s="7" t="s">
        <v>2412</v>
      </c>
      <c r="B2226" s="8">
        <v>1251879</v>
      </c>
      <c r="C2226" s="8">
        <v>129576</v>
      </c>
      <c r="D2226" s="8" t="s">
        <v>3405</v>
      </c>
      <c r="E2226" s="9">
        <v>45127</v>
      </c>
      <c r="F2226" s="10">
        <f t="shared" si="34"/>
        <v>1044648.4727722772</v>
      </c>
    </row>
    <row r="2227" spans="1:6">
      <c r="A2227" s="11" t="s">
        <v>2413</v>
      </c>
      <c r="B2227" s="12">
        <v>763167</v>
      </c>
      <c r="C2227" s="12">
        <v>85588</v>
      </c>
      <c r="D2227" s="12" t="s">
        <v>3404</v>
      </c>
      <c r="E2227" s="13">
        <v>44755</v>
      </c>
      <c r="F2227" s="14">
        <f t="shared" si="34"/>
        <v>746435.40070921986</v>
      </c>
    </row>
    <row r="2228" spans="1:6">
      <c r="A2228" s="7" t="s">
        <v>2414</v>
      </c>
      <c r="B2228" s="8">
        <v>776687</v>
      </c>
      <c r="C2228" s="8">
        <v>66083</v>
      </c>
      <c r="D2228" s="8" t="s">
        <v>3404</v>
      </c>
      <c r="E2228" s="9">
        <v>45168</v>
      </c>
      <c r="F2228" s="10">
        <f t="shared" si="34"/>
        <v>746435.40070921986</v>
      </c>
    </row>
    <row r="2229" spans="1:6">
      <c r="A2229" s="11" t="s">
        <v>2415</v>
      </c>
      <c r="B2229" s="12">
        <v>812471</v>
      </c>
      <c r="C2229" s="12">
        <v>63843</v>
      </c>
      <c r="D2229" s="12" t="s">
        <v>3404</v>
      </c>
      <c r="E2229" s="13">
        <v>43944</v>
      </c>
      <c r="F2229" s="14">
        <f t="shared" si="34"/>
        <v>746435.40070921986</v>
      </c>
    </row>
    <row r="2230" spans="1:6">
      <c r="A2230" s="7" t="s">
        <v>2416</v>
      </c>
      <c r="B2230" s="8">
        <v>1355551</v>
      </c>
      <c r="C2230" s="8">
        <v>169948</v>
      </c>
      <c r="D2230" s="8" t="s">
        <v>3405</v>
      </c>
      <c r="E2230" s="9">
        <v>46055</v>
      </c>
      <c r="F2230" s="10">
        <f t="shared" si="34"/>
        <v>1044648.4727722772</v>
      </c>
    </row>
    <row r="2231" spans="1:6">
      <c r="A2231" s="11" t="s">
        <v>2417</v>
      </c>
      <c r="B2231" s="12">
        <v>1190826</v>
      </c>
      <c r="C2231" s="12">
        <v>101352</v>
      </c>
      <c r="D2231" s="12" t="s">
        <v>3403</v>
      </c>
      <c r="E2231" s="13">
        <v>45371</v>
      </c>
      <c r="F2231" s="14">
        <f t="shared" si="34"/>
        <v>1044648.4727722772</v>
      </c>
    </row>
    <row r="2232" spans="1:6">
      <c r="A2232" s="7" t="s">
        <v>2418</v>
      </c>
      <c r="B2232" s="8">
        <v>759515</v>
      </c>
      <c r="C2232" s="8">
        <v>67955</v>
      </c>
      <c r="D2232" s="8" t="s">
        <v>3404</v>
      </c>
      <c r="E2232" s="9">
        <v>43392</v>
      </c>
      <c r="F2232" s="10">
        <f t="shared" si="34"/>
        <v>746435.40070921986</v>
      </c>
    </row>
    <row r="2233" spans="1:6">
      <c r="A2233" s="11" t="s">
        <v>2419</v>
      </c>
      <c r="B2233" s="12">
        <v>1012199</v>
      </c>
      <c r="C2233" s="12">
        <v>104989</v>
      </c>
      <c r="D2233" s="12" t="s">
        <v>3403</v>
      </c>
      <c r="E2233" s="13">
        <v>45350</v>
      </c>
      <c r="F2233" s="14">
        <f t="shared" si="34"/>
        <v>1044648.4727722772</v>
      </c>
    </row>
    <row r="2234" spans="1:6">
      <c r="A2234" s="7" t="s">
        <v>2420</v>
      </c>
      <c r="B2234" s="8">
        <v>1181933</v>
      </c>
      <c r="C2234" s="8">
        <v>150044</v>
      </c>
      <c r="D2234" s="8" t="s">
        <v>3403</v>
      </c>
      <c r="E2234" s="9">
        <v>44360</v>
      </c>
      <c r="F2234" s="10">
        <f t="shared" si="34"/>
        <v>1044648.4727722772</v>
      </c>
    </row>
    <row r="2235" spans="1:6">
      <c r="A2235" s="11" t="s">
        <v>2421</v>
      </c>
      <c r="B2235" s="12">
        <v>1705611</v>
      </c>
      <c r="C2235" s="12">
        <v>125933</v>
      </c>
      <c r="D2235" s="12" t="s">
        <v>3406</v>
      </c>
      <c r="E2235" s="13">
        <v>45627</v>
      </c>
      <c r="F2235" s="14">
        <f t="shared" si="34"/>
        <v>1044648.4727722772</v>
      </c>
    </row>
    <row r="2236" spans="1:6">
      <c r="A2236" s="7" t="s">
        <v>2422</v>
      </c>
      <c r="B2236" s="8">
        <v>432866</v>
      </c>
      <c r="C2236" s="8">
        <v>61247</v>
      </c>
      <c r="D2236" s="8" t="s">
        <v>3402</v>
      </c>
      <c r="E2236" s="9">
        <v>45025</v>
      </c>
      <c r="F2236" s="10">
        <f t="shared" si="34"/>
        <v>499723.03723404254</v>
      </c>
    </row>
    <row r="2237" spans="1:6">
      <c r="A2237" s="11" t="s">
        <v>2423</v>
      </c>
      <c r="B2237" s="12">
        <v>659854</v>
      </c>
      <c r="C2237" s="12">
        <v>63274</v>
      </c>
      <c r="D2237" s="12" t="s">
        <v>3404</v>
      </c>
      <c r="E2237" s="13">
        <v>44399</v>
      </c>
      <c r="F2237" s="14">
        <f t="shared" si="34"/>
        <v>746435.40070921986</v>
      </c>
    </row>
    <row r="2238" spans="1:6">
      <c r="A2238" s="7" t="s">
        <v>2424</v>
      </c>
      <c r="B2238" s="8">
        <v>431827</v>
      </c>
      <c r="C2238" s="8">
        <v>27970</v>
      </c>
      <c r="D2238" s="8" t="s">
        <v>3402</v>
      </c>
      <c r="E2238" s="9">
        <v>45114</v>
      </c>
      <c r="F2238" s="10">
        <f t="shared" si="34"/>
        <v>499723.03723404254</v>
      </c>
    </row>
    <row r="2239" spans="1:6">
      <c r="A2239" s="11" t="s">
        <v>2425</v>
      </c>
      <c r="B2239" s="12">
        <v>654855</v>
      </c>
      <c r="C2239" s="12">
        <v>51283</v>
      </c>
      <c r="D2239" s="12" t="s">
        <v>3404</v>
      </c>
      <c r="E2239" s="13">
        <v>44588</v>
      </c>
      <c r="F2239" s="14">
        <f t="shared" si="34"/>
        <v>746435.40070921986</v>
      </c>
    </row>
    <row r="2240" spans="1:6">
      <c r="A2240" s="7" t="s">
        <v>2426</v>
      </c>
      <c r="B2240" s="8">
        <v>597506</v>
      </c>
      <c r="C2240" s="8">
        <v>79820</v>
      </c>
      <c r="D2240" s="8" t="s">
        <v>3402</v>
      </c>
      <c r="E2240" s="9">
        <v>45473</v>
      </c>
      <c r="F2240" s="10">
        <f t="shared" si="34"/>
        <v>499723.03723404254</v>
      </c>
    </row>
    <row r="2241" spans="1:6">
      <c r="A2241" s="11" t="s">
        <v>2427</v>
      </c>
      <c r="B2241" s="12">
        <v>968017</v>
      </c>
      <c r="C2241" s="12">
        <v>102964</v>
      </c>
      <c r="D2241" s="12" t="s">
        <v>3403</v>
      </c>
      <c r="E2241" s="13">
        <v>43874</v>
      </c>
      <c r="F2241" s="14">
        <f t="shared" si="34"/>
        <v>1044648.4727722772</v>
      </c>
    </row>
    <row r="2242" spans="1:6">
      <c r="A2242" s="7" t="s">
        <v>2428</v>
      </c>
      <c r="B2242" s="8">
        <v>1190012</v>
      </c>
      <c r="C2242" s="8">
        <v>178342</v>
      </c>
      <c r="D2242" s="8" t="s">
        <v>3403</v>
      </c>
      <c r="E2242" s="9">
        <v>44848</v>
      </c>
      <c r="F2242" s="10">
        <f t="shared" ref="F2242:F2305" si="35">IF(D2242="L1",$L$3,IF(D2242="L2",$L$4,$L$5))</f>
        <v>1044648.4727722772</v>
      </c>
    </row>
    <row r="2243" spans="1:6">
      <c r="A2243" s="11" t="s">
        <v>2429</v>
      </c>
      <c r="B2243" s="12">
        <v>407886</v>
      </c>
      <c r="C2243" s="12">
        <v>29570</v>
      </c>
      <c r="D2243" s="12" t="s">
        <v>3402</v>
      </c>
      <c r="E2243" s="13">
        <v>45637</v>
      </c>
      <c r="F2243" s="14">
        <f t="shared" si="35"/>
        <v>499723.03723404254</v>
      </c>
    </row>
    <row r="2244" spans="1:6">
      <c r="A2244" s="7" t="s">
        <v>2430</v>
      </c>
      <c r="B2244" s="8">
        <v>1205332</v>
      </c>
      <c r="C2244" s="8">
        <v>114513</v>
      </c>
      <c r="D2244" s="8" t="s">
        <v>3405</v>
      </c>
      <c r="E2244" s="9">
        <v>45049</v>
      </c>
      <c r="F2244" s="10">
        <f t="shared" si="35"/>
        <v>1044648.4727722772</v>
      </c>
    </row>
    <row r="2245" spans="1:6">
      <c r="A2245" s="11" t="s">
        <v>2431</v>
      </c>
      <c r="B2245" s="12">
        <v>1689591</v>
      </c>
      <c r="C2245" s="12">
        <v>88625</v>
      </c>
      <c r="D2245" s="12" t="s">
        <v>3406</v>
      </c>
      <c r="E2245" s="13">
        <v>45248</v>
      </c>
      <c r="F2245" s="14">
        <f t="shared" si="35"/>
        <v>1044648.4727722772</v>
      </c>
    </row>
    <row r="2246" spans="1:6">
      <c r="A2246" s="7" t="s">
        <v>2432</v>
      </c>
      <c r="B2246" s="8">
        <v>1606751</v>
      </c>
      <c r="C2246" s="8">
        <v>88444</v>
      </c>
      <c r="D2246" s="8" t="s">
        <v>3406</v>
      </c>
      <c r="E2246" s="9">
        <v>45673</v>
      </c>
      <c r="F2246" s="10">
        <f t="shared" si="35"/>
        <v>1044648.4727722772</v>
      </c>
    </row>
    <row r="2247" spans="1:6">
      <c r="A2247" s="11" t="s">
        <v>2433</v>
      </c>
      <c r="B2247" s="12">
        <v>919365</v>
      </c>
      <c r="C2247" s="12">
        <v>68391</v>
      </c>
      <c r="D2247" s="12" t="s">
        <v>3403</v>
      </c>
      <c r="E2247" s="13">
        <v>44426</v>
      </c>
      <c r="F2247" s="14">
        <f t="shared" si="35"/>
        <v>1044648.4727722772</v>
      </c>
    </row>
    <row r="2248" spans="1:6">
      <c r="A2248" s="7" t="s">
        <v>2434</v>
      </c>
      <c r="B2248" s="8">
        <v>1117076</v>
      </c>
      <c r="C2248" s="8">
        <v>124721</v>
      </c>
      <c r="D2248" s="8" t="s">
        <v>3403</v>
      </c>
      <c r="E2248" s="9">
        <v>44008</v>
      </c>
      <c r="F2248" s="10">
        <f t="shared" si="35"/>
        <v>1044648.4727722772</v>
      </c>
    </row>
    <row r="2249" spans="1:6">
      <c r="A2249" s="11" t="s">
        <v>2435</v>
      </c>
      <c r="B2249" s="12">
        <v>581039</v>
      </c>
      <c r="C2249" s="12">
        <v>85615</v>
      </c>
      <c r="D2249" s="12" t="s">
        <v>3402</v>
      </c>
      <c r="E2249" s="13">
        <v>44434</v>
      </c>
      <c r="F2249" s="14">
        <f t="shared" si="35"/>
        <v>499723.03723404254</v>
      </c>
    </row>
    <row r="2250" spans="1:6">
      <c r="A2250" s="7" t="s">
        <v>2436</v>
      </c>
      <c r="B2250" s="8">
        <v>957292</v>
      </c>
      <c r="C2250" s="8">
        <v>51988</v>
      </c>
      <c r="D2250" s="8" t="s">
        <v>3403</v>
      </c>
      <c r="E2250" s="9">
        <v>44510</v>
      </c>
      <c r="F2250" s="10">
        <f t="shared" si="35"/>
        <v>1044648.4727722772</v>
      </c>
    </row>
    <row r="2251" spans="1:6">
      <c r="A2251" s="11" t="s">
        <v>2437</v>
      </c>
      <c r="B2251" s="12">
        <v>1360247</v>
      </c>
      <c r="C2251" s="12">
        <v>85522</v>
      </c>
      <c r="D2251" s="12" t="s">
        <v>3405</v>
      </c>
      <c r="E2251" s="13">
        <v>46029</v>
      </c>
      <c r="F2251" s="14">
        <f t="shared" si="35"/>
        <v>1044648.4727722772</v>
      </c>
    </row>
    <row r="2252" spans="1:6">
      <c r="A2252" s="7" t="s">
        <v>2438</v>
      </c>
      <c r="B2252" s="8">
        <v>553449</v>
      </c>
      <c r="C2252" s="8">
        <v>50183</v>
      </c>
      <c r="D2252" s="8" t="s">
        <v>3402</v>
      </c>
      <c r="E2252" s="9">
        <v>43767</v>
      </c>
      <c r="F2252" s="10">
        <f t="shared" si="35"/>
        <v>499723.03723404254</v>
      </c>
    </row>
    <row r="2253" spans="1:6">
      <c r="A2253" s="11" t="s">
        <v>2439</v>
      </c>
      <c r="B2253" s="12">
        <v>500849</v>
      </c>
      <c r="C2253" s="12">
        <v>43360</v>
      </c>
      <c r="D2253" s="12" t="s">
        <v>3402</v>
      </c>
      <c r="E2253" s="13">
        <v>43962</v>
      </c>
      <c r="F2253" s="14">
        <f t="shared" si="35"/>
        <v>499723.03723404254</v>
      </c>
    </row>
    <row r="2254" spans="1:6">
      <c r="A2254" s="7" t="s">
        <v>2440</v>
      </c>
      <c r="B2254" s="8">
        <v>902828</v>
      </c>
      <c r="C2254" s="8">
        <v>115078</v>
      </c>
      <c r="D2254" s="8" t="s">
        <v>3403</v>
      </c>
      <c r="E2254" s="9">
        <v>45813</v>
      </c>
      <c r="F2254" s="10">
        <f t="shared" si="35"/>
        <v>1044648.4727722772</v>
      </c>
    </row>
    <row r="2255" spans="1:6">
      <c r="A2255" s="11" t="s">
        <v>2441</v>
      </c>
      <c r="B2255" s="12">
        <v>498857</v>
      </c>
      <c r="C2255" s="12">
        <v>49294</v>
      </c>
      <c r="D2255" s="12" t="s">
        <v>3402</v>
      </c>
      <c r="E2255" s="13">
        <v>45240</v>
      </c>
      <c r="F2255" s="14">
        <f t="shared" si="35"/>
        <v>499723.03723404254</v>
      </c>
    </row>
    <row r="2256" spans="1:6">
      <c r="A2256" s="7" t="s">
        <v>2442</v>
      </c>
      <c r="B2256" s="8">
        <v>828645</v>
      </c>
      <c r="C2256" s="8">
        <v>54657</v>
      </c>
      <c r="D2256" s="8" t="s">
        <v>3404</v>
      </c>
      <c r="E2256" s="9">
        <v>45394</v>
      </c>
      <c r="F2256" s="10">
        <f t="shared" si="35"/>
        <v>746435.40070921986</v>
      </c>
    </row>
    <row r="2257" spans="1:6">
      <c r="A2257" s="11" t="s">
        <v>2443</v>
      </c>
      <c r="B2257" s="12">
        <v>712919</v>
      </c>
      <c r="C2257" s="12">
        <v>63214</v>
      </c>
      <c r="D2257" s="12" t="s">
        <v>3404</v>
      </c>
      <c r="E2257" s="13">
        <v>44784</v>
      </c>
      <c r="F2257" s="14">
        <f t="shared" si="35"/>
        <v>746435.40070921986</v>
      </c>
    </row>
    <row r="2258" spans="1:6">
      <c r="A2258" s="7" t="s">
        <v>2444</v>
      </c>
      <c r="B2258" s="8">
        <v>1005706</v>
      </c>
      <c r="C2258" s="8">
        <v>99892</v>
      </c>
      <c r="D2258" s="8" t="s">
        <v>3403</v>
      </c>
      <c r="E2258" s="9">
        <v>44796</v>
      </c>
      <c r="F2258" s="10">
        <f t="shared" si="35"/>
        <v>1044648.4727722772</v>
      </c>
    </row>
    <row r="2259" spans="1:6">
      <c r="A2259" s="11" t="s">
        <v>2445</v>
      </c>
      <c r="B2259" s="12">
        <v>664538</v>
      </c>
      <c r="C2259" s="12">
        <v>76806</v>
      </c>
      <c r="D2259" s="12" t="s">
        <v>3404</v>
      </c>
      <c r="E2259" s="13">
        <v>45747</v>
      </c>
      <c r="F2259" s="14">
        <f t="shared" si="35"/>
        <v>746435.40070921986</v>
      </c>
    </row>
    <row r="2260" spans="1:6">
      <c r="A2260" s="7" t="s">
        <v>2446</v>
      </c>
      <c r="B2260" s="8">
        <v>703117</v>
      </c>
      <c r="C2260" s="8">
        <v>69952</v>
      </c>
      <c r="D2260" s="8" t="s">
        <v>3404</v>
      </c>
      <c r="E2260" s="9">
        <v>44223</v>
      </c>
      <c r="F2260" s="10">
        <f t="shared" si="35"/>
        <v>746435.40070921986</v>
      </c>
    </row>
    <row r="2261" spans="1:6">
      <c r="A2261" s="11" t="s">
        <v>2447</v>
      </c>
      <c r="B2261" s="12">
        <v>816826</v>
      </c>
      <c r="C2261" s="12">
        <v>78937</v>
      </c>
      <c r="D2261" s="12" t="s">
        <v>3404</v>
      </c>
      <c r="E2261" s="13">
        <v>45060</v>
      </c>
      <c r="F2261" s="14">
        <f t="shared" si="35"/>
        <v>746435.40070921986</v>
      </c>
    </row>
    <row r="2262" spans="1:6">
      <c r="A2262" s="7" t="s">
        <v>2448</v>
      </c>
      <c r="B2262" s="8">
        <v>956551</v>
      </c>
      <c r="C2262" s="8">
        <v>123399</v>
      </c>
      <c r="D2262" s="8" t="s">
        <v>3403</v>
      </c>
      <c r="E2262" s="9">
        <v>45378</v>
      </c>
      <c r="F2262" s="10">
        <f t="shared" si="35"/>
        <v>1044648.4727722772</v>
      </c>
    </row>
    <row r="2263" spans="1:6">
      <c r="A2263" s="11" t="s">
        <v>2449</v>
      </c>
      <c r="B2263" s="12">
        <v>800176</v>
      </c>
      <c r="C2263" s="12">
        <v>53878</v>
      </c>
      <c r="D2263" s="12" t="s">
        <v>3404</v>
      </c>
      <c r="E2263" s="13">
        <v>45898</v>
      </c>
      <c r="F2263" s="14">
        <f t="shared" si="35"/>
        <v>746435.40070921986</v>
      </c>
    </row>
    <row r="2264" spans="1:6">
      <c r="A2264" s="7" t="s">
        <v>2450</v>
      </c>
      <c r="B2264" s="8">
        <v>829228</v>
      </c>
      <c r="C2264" s="8">
        <v>119255</v>
      </c>
      <c r="D2264" s="8" t="s">
        <v>3404</v>
      </c>
      <c r="E2264" s="9">
        <v>43808</v>
      </c>
      <c r="F2264" s="10">
        <f t="shared" si="35"/>
        <v>746435.40070921986</v>
      </c>
    </row>
    <row r="2265" spans="1:6">
      <c r="A2265" s="11" t="s">
        <v>2451</v>
      </c>
      <c r="B2265" s="12">
        <v>1073733</v>
      </c>
      <c r="C2265" s="12">
        <v>86262</v>
      </c>
      <c r="D2265" s="12" t="s">
        <v>3403</v>
      </c>
      <c r="E2265" s="13">
        <v>44617</v>
      </c>
      <c r="F2265" s="14">
        <f t="shared" si="35"/>
        <v>1044648.4727722772</v>
      </c>
    </row>
    <row r="2266" spans="1:6">
      <c r="A2266" s="7" t="s">
        <v>2452</v>
      </c>
      <c r="B2266" s="8">
        <v>1091040</v>
      </c>
      <c r="C2266" s="8">
        <v>75177</v>
      </c>
      <c r="D2266" s="8" t="s">
        <v>3403</v>
      </c>
      <c r="E2266" s="9">
        <v>45566</v>
      </c>
      <c r="F2266" s="10">
        <f t="shared" si="35"/>
        <v>1044648.4727722772</v>
      </c>
    </row>
    <row r="2267" spans="1:6">
      <c r="A2267" s="11" t="s">
        <v>2453</v>
      </c>
      <c r="B2267" s="12">
        <v>1464385</v>
      </c>
      <c r="C2267" s="12">
        <v>157259</v>
      </c>
      <c r="D2267" s="12" t="s">
        <v>3405</v>
      </c>
      <c r="E2267" s="13">
        <v>44714</v>
      </c>
      <c r="F2267" s="14">
        <f t="shared" si="35"/>
        <v>1044648.4727722772</v>
      </c>
    </row>
    <row r="2268" spans="1:6">
      <c r="A2268" s="7" t="s">
        <v>2454</v>
      </c>
      <c r="B2268" s="8">
        <v>567818</v>
      </c>
      <c r="C2268" s="8">
        <v>84511</v>
      </c>
      <c r="D2268" s="8" t="s">
        <v>3402</v>
      </c>
      <c r="E2268" s="9">
        <v>43923</v>
      </c>
      <c r="F2268" s="10">
        <f t="shared" si="35"/>
        <v>499723.03723404254</v>
      </c>
    </row>
    <row r="2269" spans="1:6">
      <c r="A2269" s="11" t="s">
        <v>2455</v>
      </c>
      <c r="B2269" s="12">
        <v>657954</v>
      </c>
      <c r="C2269" s="12">
        <v>56794</v>
      </c>
      <c r="D2269" s="12" t="s">
        <v>3404</v>
      </c>
      <c r="E2269" s="13">
        <v>46073</v>
      </c>
      <c r="F2269" s="14">
        <f t="shared" si="35"/>
        <v>746435.40070921986</v>
      </c>
    </row>
    <row r="2270" spans="1:6">
      <c r="A2270" s="7" t="s">
        <v>2456</v>
      </c>
      <c r="B2270" s="8">
        <v>1103156</v>
      </c>
      <c r="C2270" s="8">
        <v>117446</v>
      </c>
      <c r="D2270" s="8" t="s">
        <v>3403</v>
      </c>
      <c r="E2270" s="9">
        <v>44854</v>
      </c>
      <c r="F2270" s="10">
        <f t="shared" si="35"/>
        <v>1044648.4727722772</v>
      </c>
    </row>
    <row r="2271" spans="1:6">
      <c r="A2271" s="11" t="s">
        <v>2457</v>
      </c>
      <c r="B2271" s="12">
        <v>459691</v>
      </c>
      <c r="C2271" s="12">
        <v>54590</v>
      </c>
      <c r="D2271" s="12" t="s">
        <v>3402</v>
      </c>
      <c r="E2271" s="13">
        <v>45854</v>
      </c>
      <c r="F2271" s="14">
        <f t="shared" si="35"/>
        <v>499723.03723404254</v>
      </c>
    </row>
    <row r="2272" spans="1:6">
      <c r="A2272" s="7" t="s">
        <v>2458</v>
      </c>
      <c r="B2272" s="8">
        <v>968218</v>
      </c>
      <c r="C2272" s="8">
        <v>74054</v>
      </c>
      <c r="D2272" s="8" t="s">
        <v>3403</v>
      </c>
      <c r="E2272" s="9">
        <v>44017</v>
      </c>
      <c r="F2272" s="10">
        <f t="shared" si="35"/>
        <v>1044648.4727722772</v>
      </c>
    </row>
    <row r="2273" spans="1:6">
      <c r="A2273" s="11" t="s">
        <v>2459</v>
      </c>
      <c r="B2273" s="12">
        <v>1160755</v>
      </c>
      <c r="C2273" s="12">
        <v>126050</v>
      </c>
      <c r="D2273" s="12" t="s">
        <v>3403</v>
      </c>
      <c r="E2273" s="13">
        <v>45131</v>
      </c>
      <c r="F2273" s="14">
        <f t="shared" si="35"/>
        <v>1044648.4727722772</v>
      </c>
    </row>
    <row r="2274" spans="1:6">
      <c r="A2274" s="7" t="s">
        <v>2460</v>
      </c>
      <c r="B2274" s="8">
        <v>830307</v>
      </c>
      <c r="C2274" s="8">
        <v>44642</v>
      </c>
      <c r="D2274" s="8" t="s">
        <v>3404</v>
      </c>
      <c r="E2274" s="9">
        <v>43987</v>
      </c>
      <c r="F2274" s="10">
        <f t="shared" si="35"/>
        <v>746435.40070921986</v>
      </c>
    </row>
    <row r="2275" spans="1:6">
      <c r="A2275" s="11" t="s">
        <v>2461</v>
      </c>
      <c r="B2275" s="12">
        <v>735633</v>
      </c>
      <c r="C2275" s="12">
        <v>76674</v>
      </c>
      <c r="D2275" s="12" t="s">
        <v>3404</v>
      </c>
      <c r="E2275" s="13">
        <v>45147</v>
      </c>
      <c r="F2275" s="14">
        <f t="shared" si="35"/>
        <v>746435.40070921986</v>
      </c>
    </row>
    <row r="2276" spans="1:6">
      <c r="A2276" s="7" t="s">
        <v>2462</v>
      </c>
      <c r="B2276" s="8">
        <v>900678</v>
      </c>
      <c r="C2276" s="8">
        <v>110567</v>
      </c>
      <c r="D2276" s="8" t="s">
        <v>3403</v>
      </c>
      <c r="E2276" s="9">
        <v>45288</v>
      </c>
      <c r="F2276" s="10">
        <f t="shared" si="35"/>
        <v>1044648.4727722772</v>
      </c>
    </row>
    <row r="2277" spans="1:6">
      <c r="A2277" s="11" t="s">
        <v>2463</v>
      </c>
      <c r="B2277" s="12">
        <v>656284</v>
      </c>
      <c r="C2277" s="12">
        <v>97791</v>
      </c>
      <c r="D2277" s="12" t="s">
        <v>3404</v>
      </c>
      <c r="E2277" s="13">
        <v>44795</v>
      </c>
      <c r="F2277" s="14">
        <f t="shared" si="35"/>
        <v>746435.40070921986</v>
      </c>
    </row>
    <row r="2278" spans="1:6">
      <c r="A2278" s="7" t="s">
        <v>2464</v>
      </c>
      <c r="B2278" s="8">
        <v>698509</v>
      </c>
      <c r="C2278" s="8">
        <v>53899</v>
      </c>
      <c r="D2278" s="8" t="s">
        <v>3404</v>
      </c>
      <c r="E2278" s="9">
        <v>43511</v>
      </c>
      <c r="F2278" s="10">
        <f t="shared" si="35"/>
        <v>746435.40070921986</v>
      </c>
    </row>
    <row r="2279" spans="1:6">
      <c r="A2279" s="11" t="s">
        <v>2465</v>
      </c>
      <c r="B2279" s="12">
        <v>720498</v>
      </c>
      <c r="C2279" s="12">
        <v>79809</v>
      </c>
      <c r="D2279" s="12" t="s">
        <v>3404</v>
      </c>
      <c r="E2279" s="13">
        <v>44691</v>
      </c>
      <c r="F2279" s="14">
        <f t="shared" si="35"/>
        <v>746435.40070921986</v>
      </c>
    </row>
    <row r="2280" spans="1:6">
      <c r="A2280" s="7" t="s">
        <v>2466</v>
      </c>
      <c r="B2280" s="8">
        <v>993854</v>
      </c>
      <c r="C2280" s="8">
        <v>52100</v>
      </c>
      <c r="D2280" s="8" t="s">
        <v>3403</v>
      </c>
      <c r="E2280" s="9">
        <v>43924</v>
      </c>
      <c r="F2280" s="10">
        <f t="shared" si="35"/>
        <v>1044648.4727722772</v>
      </c>
    </row>
    <row r="2281" spans="1:6">
      <c r="A2281" s="11" t="s">
        <v>2467</v>
      </c>
      <c r="B2281" s="12">
        <v>587860</v>
      </c>
      <c r="C2281" s="12">
        <v>31345</v>
      </c>
      <c r="D2281" s="12" t="s">
        <v>3402</v>
      </c>
      <c r="E2281" s="13">
        <v>44436</v>
      </c>
      <c r="F2281" s="14">
        <f t="shared" si="35"/>
        <v>499723.03723404254</v>
      </c>
    </row>
    <row r="2282" spans="1:6">
      <c r="A2282" s="7" t="s">
        <v>2468</v>
      </c>
      <c r="B2282" s="8">
        <v>506233</v>
      </c>
      <c r="C2282" s="8">
        <v>34488</v>
      </c>
      <c r="D2282" s="8" t="s">
        <v>3402</v>
      </c>
      <c r="E2282" s="9">
        <v>45878</v>
      </c>
      <c r="F2282" s="10">
        <f t="shared" si="35"/>
        <v>499723.03723404254</v>
      </c>
    </row>
    <row r="2283" spans="1:6">
      <c r="A2283" s="11" t="s">
        <v>2469</v>
      </c>
      <c r="B2283" s="12">
        <v>861002</v>
      </c>
      <c r="C2283" s="12">
        <v>129106</v>
      </c>
      <c r="D2283" s="12" t="s">
        <v>3404</v>
      </c>
      <c r="E2283" s="13">
        <v>43898</v>
      </c>
      <c r="F2283" s="14">
        <f t="shared" si="35"/>
        <v>746435.40070921986</v>
      </c>
    </row>
    <row r="2284" spans="1:6">
      <c r="A2284" s="7" t="s">
        <v>2470</v>
      </c>
      <c r="B2284" s="8">
        <v>688181</v>
      </c>
      <c r="C2284" s="8">
        <v>51038</v>
      </c>
      <c r="D2284" s="8" t="s">
        <v>3404</v>
      </c>
      <c r="E2284" s="9">
        <v>43650</v>
      </c>
      <c r="F2284" s="10">
        <f t="shared" si="35"/>
        <v>746435.40070921986</v>
      </c>
    </row>
    <row r="2285" spans="1:6">
      <c r="A2285" s="11" t="s">
        <v>2471</v>
      </c>
      <c r="B2285" s="12">
        <v>409808</v>
      </c>
      <c r="C2285" s="12">
        <v>32869</v>
      </c>
      <c r="D2285" s="12" t="s">
        <v>3402</v>
      </c>
      <c r="E2285" s="13">
        <v>45473</v>
      </c>
      <c r="F2285" s="14">
        <f t="shared" si="35"/>
        <v>499723.03723404254</v>
      </c>
    </row>
    <row r="2286" spans="1:6">
      <c r="A2286" s="7" t="s">
        <v>2472</v>
      </c>
      <c r="B2286" s="8">
        <v>834661</v>
      </c>
      <c r="C2286" s="8">
        <v>89448</v>
      </c>
      <c r="D2286" s="8" t="s">
        <v>3404</v>
      </c>
      <c r="E2286" s="9">
        <v>45396</v>
      </c>
      <c r="F2286" s="10">
        <f t="shared" si="35"/>
        <v>746435.40070921986</v>
      </c>
    </row>
    <row r="2287" spans="1:6">
      <c r="A2287" s="11" t="s">
        <v>2473</v>
      </c>
      <c r="B2287" s="12">
        <v>886560</v>
      </c>
      <c r="C2287" s="12">
        <v>89457</v>
      </c>
      <c r="D2287" s="12" t="s">
        <v>3404</v>
      </c>
      <c r="E2287" s="13">
        <v>43927</v>
      </c>
      <c r="F2287" s="14">
        <f t="shared" si="35"/>
        <v>746435.40070921986</v>
      </c>
    </row>
    <row r="2288" spans="1:6">
      <c r="A2288" s="7" t="s">
        <v>2474</v>
      </c>
      <c r="B2288" s="8">
        <v>569479</v>
      </c>
      <c r="C2288" s="8">
        <v>43771</v>
      </c>
      <c r="D2288" s="8" t="s">
        <v>3402</v>
      </c>
      <c r="E2288" s="9">
        <v>45481</v>
      </c>
      <c r="F2288" s="10">
        <f t="shared" si="35"/>
        <v>499723.03723404254</v>
      </c>
    </row>
    <row r="2289" spans="1:6">
      <c r="A2289" s="11" t="s">
        <v>2475</v>
      </c>
      <c r="B2289" s="12">
        <v>1010149</v>
      </c>
      <c r="C2289" s="12">
        <v>123112</v>
      </c>
      <c r="D2289" s="12" t="s">
        <v>3403</v>
      </c>
      <c r="E2289" s="13">
        <v>44984</v>
      </c>
      <c r="F2289" s="14">
        <f t="shared" si="35"/>
        <v>1044648.4727722772</v>
      </c>
    </row>
    <row r="2290" spans="1:6">
      <c r="A2290" s="7" t="s">
        <v>2476</v>
      </c>
      <c r="B2290" s="8">
        <v>492420</v>
      </c>
      <c r="C2290" s="8">
        <v>31351</v>
      </c>
      <c r="D2290" s="8" t="s">
        <v>3402</v>
      </c>
      <c r="E2290" s="9">
        <v>44973</v>
      </c>
      <c r="F2290" s="10">
        <f t="shared" si="35"/>
        <v>499723.03723404254</v>
      </c>
    </row>
    <row r="2291" spans="1:6">
      <c r="A2291" s="11" t="s">
        <v>2477</v>
      </c>
      <c r="B2291" s="12">
        <v>1128411</v>
      </c>
      <c r="C2291" s="12">
        <v>101706</v>
      </c>
      <c r="D2291" s="12" t="s">
        <v>3403</v>
      </c>
      <c r="E2291" s="13">
        <v>44137</v>
      </c>
      <c r="F2291" s="14">
        <f t="shared" si="35"/>
        <v>1044648.4727722772</v>
      </c>
    </row>
    <row r="2292" spans="1:6">
      <c r="A2292" s="7" t="s">
        <v>2478</v>
      </c>
      <c r="B2292" s="8">
        <v>1530583</v>
      </c>
      <c r="C2292" s="8">
        <v>147347</v>
      </c>
      <c r="D2292" s="8" t="s">
        <v>3405</v>
      </c>
      <c r="E2292" s="9">
        <v>45308</v>
      </c>
      <c r="F2292" s="10">
        <f t="shared" si="35"/>
        <v>1044648.4727722772</v>
      </c>
    </row>
    <row r="2293" spans="1:6">
      <c r="A2293" s="11" t="s">
        <v>2479</v>
      </c>
      <c r="B2293" s="12">
        <v>698524</v>
      </c>
      <c r="C2293" s="12">
        <v>62053</v>
      </c>
      <c r="D2293" s="12" t="s">
        <v>3404</v>
      </c>
      <c r="E2293" s="13">
        <v>44100</v>
      </c>
      <c r="F2293" s="14">
        <f t="shared" si="35"/>
        <v>746435.40070921986</v>
      </c>
    </row>
    <row r="2294" spans="1:6">
      <c r="A2294" s="7" t="s">
        <v>2480</v>
      </c>
      <c r="B2294" s="8">
        <v>681285</v>
      </c>
      <c r="C2294" s="8">
        <v>69749</v>
      </c>
      <c r="D2294" s="8" t="s">
        <v>3404</v>
      </c>
      <c r="E2294" s="9">
        <v>45351</v>
      </c>
      <c r="F2294" s="10">
        <f t="shared" si="35"/>
        <v>746435.40070921986</v>
      </c>
    </row>
    <row r="2295" spans="1:6">
      <c r="A2295" s="11" t="s">
        <v>2481</v>
      </c>
      <c r="B2295" s="12">
        <v>1521240</v>
      </c>
      <c r="C2295" s="12">
        <v>186898</v>
      </c>
      <c r="D2295" s="12" t="s">
        <v>3405</v>
      </c>
      <c r="E2295" s="13">
        <v>45528</v>
      </c>
      <c r="F2295" s="14">
        <f t="shared" si="35"/>
        <v>1044648.4727722772</v>
      </c>
    </row>
    <row r="2296" spans="1:6">
      <c r="A2296" s="7" t="s">
        <v>2482</v>
      </c>
      <c r="B2296" s="8">
        <v>968232</v>
      </c>
      <c r="C2296" s="8">
        <v>96435</v>
      </c>
      <c r="D2296" s="8" t="s">
        <v>3403</v>
      </c>
      <c r="E2296" s="9">
        <v>45358</v>
      </c>
      <c r="F2296" s="10">
        <f t="shared" si="35"/>
        <v>1044648.4727722772</v>
      </c>
    </row>
    <row r="2297" spans="1:6">
      <c r="A2297" s="11" t="s">
        <v>2483</v>
      </c>
      <c r="B2297" s="12">
        <v>550814</v>
      </c>
      <c r="C2297" s="12">
        <v>81095</v>
      </c>
      <c r="D2297" s="12" t="s">
        <v>3402</v>
      </c>
      <c r="E2297" s="13">
        <v>43800</v>
      </c>
      <c r="F2297" s="14">
        <f t="shared" si="35"/>
        <v>499723.03723404254</v>
      </c>
    </row>
    <row r="2298" spans="1:6">
      <c r="A2298" s="7" t="s">
        <v>2484</v>
      </c>
      <c r="B2298" s="8">
        <v>1133151</v>
      </c>
      <c r="C2298" s="8">
        <v>121436</v>
      </c>
      <c r="D2298" s="8" t="s">
        <v>3403</v>
      </c>
      <c r="E2298" s="9">
        <v>44475</v>
      </c>
      <c r="F2298" s="10">
        <f t="shared" si="35"/>
        <v>1044648.4727722772</v>
      </c>
    </row>
    <row r="2299" spans="1:6">
      <c r="A2299" s="11" t="s">
        <v>2485</v>
      </c>
      <c r="B2299" s="12">
        <v>932397</v>
      </c>
      <c r="C2299" s="12">
        <v>129279</v>
      </c>
      <c r="D2299" s="12" t="s">
        <v>3403</v>
      </c>
      <c r="E2299" s="13">
        <v>44707</v>
      </c>
      <c r="F2299" s="14">
        <f t="shared" si="35"/>
        <v>1044648.4727722772</v>
      </c>
    </row>
    <row r="2300" spans="1:6">
      <c r="A2300" s="7" t="s">
        <v>2486</v>
      </c>
      <c r="B2300" s="8">
        <v>740089</v>
      </c>
      <c r="C2300" s="8">
        <v>100944</v>
      </c>
      <c r="D2300" s="8" t="s">
        <v>3404</v>
      </c>
      <c r="E2300" s="9">
        <v>45201</v>
      </c>
      <c r="F2300" s="10">
        <f t="shared" si="35"/>
        <v>746435.40070921986</v>
      </c>
    </row>
    <row r="2301" spans="1:6">
      <c r="A2301" s="11" t="s">
        <v>2487</v>
      </c>
      <c r="B2301" s="12">
        <v>926971</v>
      </c>
      <c r="C2301" s="12">
        <v>75587</v>
      </c>
      <c r="D2301" s="12" t="s">
        <v>3403</v>
      </c>
      <c r="E2301" s="13">
        <v>44195</v>
      </c>
      <c r="F2301" s="14">
        <f t="shared" si="35"/>
        <v>1044648.4727722772</v>
      </c>
    </row>
    <row r="2302" spans="1:6">
      <c r="A2302" s="7" t="s">
        <v>2488</v>
      </c>
      <c r="B2302" s="8">
        <v>1501944</v>
      </c>
      <c r="C2302" s="8">
        <v>223283</v>
      </c>
      <c r="D2302" s="8" t="s">
        <v>3405</v>
      </c>
      <c r="E2302" s="9">
        <v>44426</v>
      </c>
      <c r="F2302" s="10">
        <f t="shared" si="35"/>
        <v>1044648.4727722772</v>
      </c>
    </row>
    <row r="2303" spans="1:6">
      <c r="A2303" s="11" t="s">
        <v>2489</v>
      </c>
      <c r="B2303" s="12">
        <v>809389</v>
      </c>
      <c r="C2303" s="12">
        <v>47950</v>
      </c>
      <c r="D2303" s="12" t="s">
        <v>3404</v>
      </c>
      <c r="E2303" s="13">
        <v>43542</v>
      </c>
      <c r="F2303" s="14">
        <f t="shared" si="35"/>
        <v>746435.40070921986</v>
      </c>
    </row>
    <row r="2304" spans="1:6">
      <c r="A2304" s="7" t="s">
        <v>2490</v>
      </c>
      <c r="B2304" s="8">
        <v>917552</v>
      </c>
      <c r="C2304" s="8">
        <v>59100</v>
      </c>
      <c r="D2304" s="8" t="s">
        <v>3403</v>
      </c>
      <c r="E2304" s="9">
        <v>43757</v>
      </c>
      <c r="F2304" s="10">
        <f t="shared" si="35"/>
        <v>1044648.4727722772</v>
      </c>
    </row>
    <row r="2305" spans="1:6">
      <c r="A2305" s="11" t="s">
        <v>2491</v>
      </c>
      <c r="B2305" s="12">
        <v>692846</v>
      </c>
      <c r="C2305" s="12">
        <v>96006</v>
      </c>
      <c r="D2305" s="12" t="s">
        <v>3404</v>
      </c>
      <c r="E2305" s="13">
        <v>44042</v>
      </c>
      <c r="F2305" s="14">
        <f t="shared" si="35"/>
        <v>746435.40070921986</v>
      </c>
    </row>
    <row r="2306" spans="1:6">
      <c r="A2306" s="7" t="s">
        <v>2492</v>
      </c>
      <c r="B2306" s="8">
        <v>708705</v>
      </c>
      <c r="C2306" s="8">
        <v>36545</v>
      </c>
      <c r="D2306" s="8" t="s">
        <v>3404</v>
      </c>
      <c r="E2306" s="9">
        <v>44977</v>
      </c>
      <c r="F2306" s="10">
        <f t="shared" ref="F2306:F2369" si="36">IF(D2306="L1",$L$3,IF(D2306="L2",$L$4,$L$5))</f>
        <v>746435.40070921986</v>
      </c>
    </row>
    <row r="2307" spans="1:6">
      <c r="A2307" s="11" t="s">
        <v>2493</v>
      </c>
      <c r="B2307" s="12">
        <v>2124995</v>
      </c>
      <c r="C2307" s="12">
        <v>201537</v>
      </c>
      <c r="D2307" s="12" t="s">
        <v>3406</v>
      </c>
      <c r="E2307" s="13">
        <v>44658</v>
      </c>
      <c r="F2307" s="14">
        <f t="shared" si="36"/>
        <v>1044648.4727722772</v>
      </c>
    </row>
    <row r="2308" spans="1:6">
      <c r="A2308" s="7" t="s">
        <v>2494</v>
      </c>
      <c r="B2308" s="8">
        <v>511053</v>
      </c>
      <c r="C2308" s="8">
        <v>64077</v>
      </c>
      <c r="D2308" s="8" t="s">
        <v>3402</v>
      </c>
      <c r="E2308" s="9">
        <v>43551</v>
      </c>
      <c r="F2308" s="10">
        <f t="shared" si="36"/>
        <v>499723.03723404254</v>
      </c>
    </row>
    <row r="2309" spans="1:6">
      <c r="A2309" s="11" t="s">
        <v>2495</v>
      </c>
      <c r="B2309" s="12">
        <v>851346</v>
      </c>
      <c r="C2309" s="12">
        <v>103711</v>
      </c>
      <c r="D2309" s="12" t="s">
        <v>3404</v>
      </c>
      <c r="E2309" s="13">
        <v>45109</v>
      </c>
      <c r="F2309" s="14">
        <f t="shared" si="36"/>
        <v>746435.40070921986</v>
      </c>
    </row>
    <row r="2310" spans="1:6">
      <c r="A2310" s="7" t="s">
        <v>2496</v>
      </c>
      <c r="B2310" s="8">
        <v>1660176</v>
      </c>
      <c r="C2310" s="8">
        <v>175720</v>
      </c>
      <c r="D2310" s="8" t="s">
        <v>3406</v>
      </c>
      <c r="E2310" s="9">
        <v>46432</v>
      </c>
      <c r="F2310" s="10">
        <f t="shared" si="36"/>
        <v>1044648.4727722772</v>
      </c>
    </row>
    <row r="2311" spans="1:6">
      <c r="A2311" s="11" t="s">
        <v>2497</v>
      </c>
      <c r="B2311" s="12">
        <v>631770</v>
      </c>
      <c r="C2311" s="12">
        <v>34157</v>
      </c>
      <c r="D2311" s="12" t="s">
        <v>3404</v>
      </c>
      <c r="E2311" s="13">
        <v>44860</v>
      </c>
      <c r="F2311" s="14">
        <f t="shared" si="36"/>
        <v>746435.40070921986</v>
      </c>
    </row>
    <row r="2312" spans="1:6">
      <c r="A2312" s="7" t="s">
        <v>2498</v>
      </c>
      <c r="B2312" s="8">
        <v>817479</v>
      </c>
      <c r="C2312" s="8">
        <v>100245</v>
      </c>
      <c r="D2312" s="8" t="s">
        <v>3404</v>
      </c>
      <c r="E2312" s="9">
        <v>44081</v>
      </c>
      <c r="F2312" s="10">
        <f t="shared" si="36"/>
        <v>746435.40070921986</v>
      </c>
    </row>
    <row r="2313" spans="1:6">
      <c r="A2313" s="11" t="s">
        <v>2499</v>
      </c>
      <c r="B2313" s="12">
        <v>1384927</v>
      </c>
      <c r="C2313" s="12">
        <v>121108</v>
      </c>
      <c r="D2313" s="12" t="s">
        <v>3405</v>
      </c>
      <c r="E2313" s="13">
        <v>44879</v>
      </c>
      <c r="F2313" s="14">
        <f t="shared" si="36"/>
        <v>1044648.4727722772</v>
      </c>
    </row>
    <row r="2314" spans="1:6">
      <c r="A2314" s="7" t="s">
        <v>2500</v>
      </c>
      <c r="B2314" s="8">
        <v>578828</v>
      </c>
      <c r="C2314" s="8">
        <v>73578</v>
      </c>
      <c r="D2314" s="8" t="s">
        <v>3402</v>
      </c>
      <c r="E2314" s="9">
        <v>44811</v>
      </c>
      <c r="F2314" s="10">
        <f t="shared" si="36"/>
        <v>499723.03723404254</v>
      </c>
    </row>
    <row r="2315" spans="1:6">
      <c r="A2315" s="11" t="s">
        <v>2501</v>
      </c>
      <c r="B2315" s="12">
        <v>604889</v>
      </c>
      <c r="C2315" s="12">
        <v>86684</v>
      </c>
      <c r="D2315" s="12" t="s">
        <v>3404</v>
      </c>
      <c r="E2315" s="13">
        <v>45178</v>
      </c>
      <c r="F2315" s="14">
        <f t="shared" si="36"/>
        <v>746435.40070921986</v>
      </c>
    </row>
    <row r="2316" spans="1:6">
      <c r="A2316" s="7" t="s">
        <v>2502</v>
      </c>
      <c r="B2316" s="8">
        <v>637623</v>
      </c>
      <c r="C2316" s="8">
        <v>36195</v>
      </c>
      <c r="D2316" s="8" t="s">
        <v>3404</v>
      </c>
      <c r="E2316" s="9">
        <v>44776</v>
      </c>
      <c r="F2316" s="10">
        <f t="shared" si="36"/>
        <v>746435.40070921986</v>
      </c>
    </row>
    <row r="2317" spans="1:6">
      <c r="A2317" s="11" t="s">
        <v>2503</v>
      </c>
      <c r="B2317" s="12">
        <v>492063</v>
      </c>
      <c r="C2317" s="12">
        <v>56662</v>
      </c>
      <c r="D2317" s="12" t="s">
        <v>3402</v>
      </c>
      <c r="E2317" s="13">
        <v>44763</v>
      </c>
      <c r="F2317" s="14">
        <f t="shared" si="36"/>
        <v>499723.03723404254</v>
      </c>
    </row>
    <row r="2318" spans="1:6">
      <c r="A2318" s="7" t="s">
        <v>2504</v>
      </c>
      <c r="B2318" s="8">
        <v>1133133</v>
      </c>
      <c r="C2318" s="8">
        <v>104850</v>
      </c>
      <c r="D2318" s="8" t="s">
        <v>3403</v>
      </c>
      <c r="E2318" s="9">
        <v>45247</v>
      </c>
      <c r="F2318" s="10">
        <f t="shared" si="36"/>
        <v>1044648.4727722772</v>
      </c>
    </row>
    <row r="2319" spans="1:6">
      <c r="A2319" s="11" t="s">
        <v>2505</v>
      </c>
      <c r="B2319" s="12">
        <v>811134</v>
      </c>
      <c r="C2319" s="12">
        <v>109977</v>
      </c>
      <c r="D2319" s="12" t="s">
        <v>3404</v>
      </c>
      <c r="E2319" s="13">
        <v>44895</v>
      </c>
      <c r="F2319" s="14">
        <f t="shared" si="36"/>
        <v>746435.40070921986</v>
      </c>
    </row>
    <row r="2320" spans="1:6">
      <c r="A2320" s="7" t="s">
        <v>2506</v>
      </c>
      <c r="B2320" s="8">
        <v>659664</v>
      </c>
      <c r="C2320" s="8">
        <v>65773</v>
      </c>
      <c r="D2320" s="8" t="s">
        <v>3404</v>
      </c>
      <c r="E2320" s="9">
        <v>44473</v>
      </c>
      <c r="F2320" s="10">
        <f t="shared" si="36"/>
        <v>746435.40070921986</v>
      </c>
    </row>
    <row r="2321" spans="1:6">
      <c r="A2321" s="11" t="s">
        <v>2507</v>
      </c>
      <c r="B2321" s="12">
        <v>1833220</v>
      </c>
      <c r="C2321" s="12">
        <v>191665</v>
      </c>
      <c r="D2321" s="12" t="s">
        <v>3406</v>
      </c>
      <c r="E2321" s="13">
        <v>43854</v>
      </c>
      <c r="F2321" s="14">
        <f t="shared" si="36"/>
        <v>1044648.4727722772</v>
      </c>
    </row>
    <row r="2322" spans="1:6">
      <c r="A2322" s="7" t="s">
        <v>2508</v>
      </c>
      <c r="B2322" s="8">
        <v>1319464</v>
      </c>
      <c r="C2322" s="8">
        <v>67562</v>
      </c>
      <c r="D2322" s="8" t="s">
        <v>3405</v>
      </c>
      <c r="E2322" s="9">
        <v>45153</v>
      </c>
      <c r="F2322" s="10">
        <f t="shared" si="36"/>
        <v>1044648.4727722772</v>
      </c>
    </row>
    <row r="2323" spans="1:6">
      <c r="A2323" s="11" t="s">
        <v>2509</v>
      </c>
      <c r="B2323" s="12">
        <v>1078183</v>
      </c>
      <c r="C2323" s="12">
        <v>89763</v>
      </c>
      <c r="D2323" s="12" t="s">
        <v>3403</v>
      </c>
      <c r="E2323" s="13">
        <v>43989</v>
      </c>
      <c r="F2323" s="14">
        <f t="shared" si="36"/>
        <v>1044648.4727722772</v>
      </c>
    </row>
    <row r="2324" spans="1:6">
      <c r="A2324" s="7" t="s">
        <v>2510</v>
      </c>
      <c r="B2324" s="8">
        <v>1126171</v>
      </c>
      <c r="C2324" s="8">
        <v>129302</v>
      </c>
      <c r="D2324" s="8" t="s">
        <v>3403</v>
      </c>
      <c r="E2324" s="9">
        <v>45432</v>
      </c>
      <c r="F2324" s="10">
        <f t="shared" si="36"/>
        <v>1044648.4727722772</v>
      </c>
    </row>
    <row r="2325" spans="1:6">
      <c r="A2325" s="11" t="s">
        <v>2511</v>
      </c>
      <c r="B2325" s="12">
        <v>468786</v>
      </c>
      <c r="C2325" s="12">
        <v>33442</v>
      </c>
      <c r="D2325" s="12" t="s">
        <v>3402</v>
      </c>
      <c r="E2325" s="13">
        <v>44076</v>
      </c>
      <c r="F2325" s="14">
        <f t="shared" si="36"/>
        <v>499723.03723404254</v>
      </c>
    </row>
    <row r="2326" spans="1:6">
      <c r="A2326" s="7" t="s">
        <v>2512</v>
      </c>
      <c r="B2326" s="8">
        <v>646214</v>
      </c>
      <c r="C2326" s="8">
        <v>53102</v>
      </c>
      <c r="D2326" s="8" t="s">
        <v>3404</v>
      </c>
      <c r="E2326" s="9">
        <v>45764</v>
      </c>
      <c r="F2326" s="10">
        <f t="shared" si="36"/>
        <v>746435.40070921986</v>
      </c>
    </row>
    <row r="2327" spans="1:6">
      <c r="A2327" s="11" t="s">
        <v>2513</v>
      </c>
      <c r="B2327" s="12">
        <v>1752643</v>
      </c>
      <c r="C2327" s="12">
        <v>159211</v>
      </c>
      <c r="D2327" s="12" t="s">
        <v>3406</v>
      </c>
      <c r="E2327" s="13">
        <v>45920</v>
      </c>
      <c r="F2327" s="14">
        <f t="shared" si="36"/>
        <v>1044648.4727722772</v>
      </c>
    </row>
    <row r="2328" spans="1:6">
      <c r="A2328" s="7" t="s">
        <v>2514</v>
      </c>
      <c r="B2328" s="8">
        <v>469783</v>
      </c>
      <c r="C2328" s="8">
        <v>27707</v>
      </c>
      <c r="D2328" s="8" t="s">
        <v>3402</v>
      </c>
      <c r="E2328" s="9">
        <v>44091</v>
      </c>
      <c r="F2328" s="10">
        <f t="shared" si="36"/>
        <v>499723.03723404254</v>
      </c>
    </row>
    <row r="2329" spans="1:6">
      <c r="A2329" s="11" t="s">
        <v>2515</v>
      </c>
      <c r="B2329" s="12">
        <v>1520087</v>
      </c>
      <c r="C2329" s="12">
        <v>103009</v>
      </c>
      <c r="D2329" s="12" t="s">
        <v>3405</v>
      </c>
      <c r="E2329" s="13">
        <v>45457</v>
      </c>
      <c r="F2329" s="14">
        <f t="shared" si="36"/>
        <v>1044648.4727722772</v>
      </c>
    </row>
    <row r="2330" spans="1:6">
      <c r="A2330" s="7" t="s">
        <v>2516</v>
      </c>
      <c r="B2330" s="8">
        <v>1096014</v>
      </c>
      <c r="C2330" s="8">
        <v>94178</v>
      </c>
      <c r="D2330" s="8" t="s">
        <v>3403</v>
      </c>
      <c r="E2330" s="9">
        <v>43388</v>
      </c>
      <c r="F2330" s="10">
        <f t="shared" si="36"/>
        <v>1044648.4727722772</v>
      </c>
    </row>
    <row r="2331" spans="1:6">
      <c r="A2331" s="11" t="s">
        <v>2517</v>
      </c>
      <c r="B2331" s="12">
        <v>1121848</v>
      </c>
      <c r="C2331" s="12">
        <v>138488</v>
      </c>
      <c r="D2331" s="12" t="s">
        <v>3403</v>
      </c>
      <c r="E2331" s="13">
        <v>44061</v>
      </c>
      <c r="F2331" s="14">
        <f t="shared" si="36"/>
        <v>1044648.4727722772</v>
      </c>
    </row>
    <row r="2332" spans="1:6">
      <c r="A2332" s="7" t="s">
        <v>2518</v>
      </c>
      <c r="B2332" s="8">
        <v>1474014</v>
      </c>
      <c r="C2332" s="8">
        <v>132896</v>
      </c>
      <c r="D2332" s="8" t="s">
        <v>3405</v>
      </c>
      <c r="E2332" s="9">
        <v>44411</v>
      </c>
      <c r="F2332" s="10">
        <f t="shared" si="36"/>
        <v>1044648.4727722772</v>
      </c>
    </row>
    <row r="2333" spans="1:6">
      <c r="A2333" s="11" t="s">
        <v>2519</v>
      </c>
      <c r="B2333" s="12">
        <v>978306</v>
      </c>
      <c r="C2333" s="12">
        <v>54394</v>
      </c>
      <c r="D2333" s="12" t="s">
        <v>3403</v>
      </c>
      <c r="E2333" s="13">
        <v>43660</v>
      </c>
      <c r="F2333" s="14">
        <f t="shared" si="36"/>
        <v>1044648.4727722772</v>
      </c>
    </row>
    <row r="2334" spans="1:6">
      <c r="A2334" s="7" t="s">
        <v>2520</v>
      </c>
      <c r="B2334" s="8">
        <v>975434</v>
      </c>
      <c r="C2334" s="8">
        <v>80444</v>
      </c>
      <c r="D2334" s="8" t="s">
        <v>3403</v>
      </c>
      <c r="E2334" s="9">
        <v>44291</v>
      </c>
      <c r="F2334" s="10">
        <f t="shared" si="36"/>
        <v>1044648.4727722772</v>
      </c>
    </row>
    <row r="2335" spans="1:6">
      <c r="A2335" s="11" t="s">
        <v>2521</v>
      </c>
      <c r="B2335" s="12">
        <v>588585</v>
      </c>
      <c r="C2335" s="12">
        <v>41064</v>
      </c>
      <c r="D2335" s="12" t="s">
        <v>3402</v>
      </c>
      <c r="E2335" s="13">
        <v>44420</v>
      </c>
      <c r="F2335" s="14">
        <f t="shared" si="36"/>
        <v>499723.03723404254</v>
      </c>
    </row>
    <row r="2336" spans="1:6">
      <c r="A2336" s="7" t="s">
        <v>2522</v>
      </c>
      <c r="B2336" s="8">
        <v>1103217</v>
      </c>
      <c r="C2336" s="8">
        <v>101297</v>
      </c>
      <c r="D2336" s="8" t="s">
        <v>3403</v>
      </c>
      <c r="E2336" s="9">
        <v>43950</v>
      </c>
      <c r="F2336" s="10">
        <f t="shared" si="36"/>
        <v>1044648.4727722772</v>
      </c>
    </row>
    <row r="2337" spans="1:6">
      <c r="A2337" s="11" t="s">
        <v>2523</v>
      </c>
      <c r="B2337" s="12">
        <v>2094199</v>
      </c>
      <c r="C2337" s="12">
        <v>311203</v>
      </c>
      <c r="D2337" s="12" t="s">
        <v>3406</v>
      </c>
      <c r="E2337" s="13">
        <v>46159</v>
      </c>
      <c r="F2337" s="14">
        <f t="shared" si="36"/>
        <v>1044648.4727722772</v>
      </c>
    </row>
    <row r="2338" spans="1:6">
      <c r="A2338" s="7" t="s">
        <v>2524</v>
      </c>
      <c r="B2338" s="8">
        <v>626431</v>
      </c>
      <c r="C2338" s="8">
        <v>78004</v>
      </c>
      <c r="D2338" s="8" t="s">
        <v>3404</v>
      </c>
      <c r="E2338" s="9">
        <v>43899</v>
      </c>
      <c r="F2338" s="10">
        <f t="shared" si="36"/>
        <v>746435.40070921986</v>
      </c>
    </row>
    <row r="2339" spans="1:6">
      <c r="A2339" s="11" t="s">
        <v>2525</v>
      </c>
      <c r="B2339" s="12">
        <v>1146808</v>
      </c>
      <c r="C2339" s="12">
        <v>86893</v>
      </c>
      <c r="D2339" s="12" t="s">
        <v>3403</v>
      </c>
      <c r="E2339" s="13">
        <v>45709</v>
      </c>
      <c r="F2339" s="14">
        <f t="shared" si="36"/>
        <v>1044648.4727722772</v>
      </c>
    </row>
    <row r="2340" spans="1:6">
      <c r="A2340" s="7" t="s">
        <v>2526</v>
      </c>
      <c r="B2340" s="8">
        <v>1062126</v>
      </c>
      <c r="C2340" s="8">
        <v>68701</v>
      </c>
      <c r="D2340" s="8" t="s">
        <v>3403</v>
      </c>
      <c r="E2340" s="9">
        <v>44522</v>
      </c>
      <c r="F2340" s="10">
        <f t="shared" si="36"/>
        <v>1044648.4727722772</v>
      </c>
    </row>
    <row r="2341" spans="1:6">
      <c r="A2341" s="11" t="s">
        <v>2527</v>
      </c>
      <c r="B2341" s="12">
        <v>663833</v>
      </c>
      <c r="C2341" s="12">
        <v>74613</v>
      </c>
      <c r="D2341" s="12" t="s">
        <v>3404</v>
      </c>
      <c r="E2341" s="13">
        <v>44164</v>
      </c>
      <c r="F2341" s="14">
        <f t="shared" si="36"/>
        <v>746435.40070921986</v>
      </c>
    </row>
    <row r="2342" spans="1:6">
      <c r="A2342" s="7" t="s">
        <v>2528</v>
      </c>
      <c r="B2342" s="8">
        <v>643813</v>
      </c>
      <c r="C2342" s="8">
        <v>63857</v>
      </c>
      <c r="D2342" s="8" t="s">
        <v>3404</v>
      </c>
      <c r="E2342" s="9">
        <v>44500</v>
      </c>
      <c r="F2342" s="10">
        <f t="shared" si="36"/>
        <v>746435.40070921986</v>
      </c>
    </row>
    <row r="2343" spans="1:6">
      <c r="A2343" s="11" t="s">
        <v>2529</v>
      </c>
      <c r="B2343" s="12">
        <v>1506701</v>
      </c>
      <c r="C2343" s="12">
        <v>77872</v>
      </c>
      <c r="D2343" s="12" t="s">
        <v>3405</v>
      </c>
      <c r="E2343" s="13">
        <v>46193</v>
      </c>
      <c r="F2343" s="14">
        <f t="shared" si="36"/>
        <v>1044648.4727722772</v>
      </c>
    </row>
    <row r="2344" spans="1:6">
      <c r="A2344" s="7" t="s">
        <v>2530</v>
      </c>
      <c r="B2344" s="8">
        <v>820737</v>
      </c>
      <c r="C2344" s="8">
        <v>52162</v>
      </c>
      <c r="D2344" s="8" t="s">
        <v>3404</v>
      </c>
      <c r="E2344" s="9">
        <v>45212</v>
      </c>
      <c r="F2344" s="10">
        <f t="shared" si="36"/>
        <v>746435.40070921986</v>
      </c>
    </row>
    <row r="2345" spans="1:6">
      <c r="A2345" s="11" t="s">
        <v>2531</v>
      </c>
      <c r="B2345" s="12">
        <v>413284</v>
      </c>
      <c r="C2345" s="12">
        <v>26651</v>
      </c>
      <c r="D2345" s="12" t="s">
        <v>3402</v>
      </c>
      <c r="E2345" s="13">
        <v>45617</v>
      </c>
      <c r="F2345" s="14">
        <f t="shared" si="36"/>
        <v>499723.03723404254</v>
      </c>
    </row>
    <row r="2346" spans="1:6">
      <c r="A2346" s="7" t="s">
        <v>2532</v>
      </c>
      <c r="B2346" s="8">
        <v>446305</v>
      </c>
      <c r="C2346" s="8">
        <v>48741</v>
      </c>
      <c r="D2346" s="8" t="s">
        <v>3402</v>
      </c>
      <c r="E2346" s="9">
        <v>46124</v>
      </c>
      <c r="F2346" s="10">
        <f t="shared" si="36"/>
        <v>499723.03723404254</v>
      </c>
    </row>
    <row r="2347" spans="1:6">
      <c r="A2347" s="11" t="s">
        <v>2533</v>
      </c>
      <c r="B2347" s="12">
        <v>600997</v>
      </c>
      <c r="C2347" s="12">
        <v>82201</v>
      </c>
      <c r="D2347" s="12" t="s">
        <v>3404</v>
      </c>
      <c r="E2347" s="13">
        <v>45880</v>
      </c>
      <c r="F2347" s="14">
        <f t="shared" si="36"/>
        <v>746435.40070921986</v>
      </c>
    </row>
    <row r="2348" spans="1:6">
      <c r="A2348" s="7" t="s">
        <v>2534</v>
      </c>
      <c r="B2348" s="8">
        <v>1557351</v>
      </c>
      <c r="C2348" s="8">
        <v>156772</v>
      </c>
      <c r="D2348" s="8" t="s">
        <v>3405</v>
      </c>
      <c r="E2348" s="9">
        <v>43720</v>
      </c>
      <c r="F2348" s="10">
        <f t="shared" si="36"/>
        <v>1044648.4727722772</v>
      </c>
    </row>
    <row r="2349" spans="1:6">
      <c r="A2349" s="11" t="s">
        <v>2535</v>
      </c>
      <c r="B2349" s="12">
        <v>1506245</v>
      </c>
      <c r="C2349" s="12">
        <v>159641</v>
      </c>
      <c r="D2349" s="12" t="s">
        <v>3405</v>
      </c>
      <c r="E2349" s="13">
        <v>44078</v>
      </c>
      <c r="F2349" s="14">
        <f t="shared" si="36"/>
        <v>1044648.4727722772</v>
      </c>
    </row>
    <row r="2350" spans="1:6">
      <c r="A2350" s="7" t="s">
        <v>2536</v>
      </c>
      <c r="B2350" s="8">
        <v>631031</v>
      </c>
      <c r="C2350" s="8">
        <v>81445</v>
      </c>
      <c r="D2350" s="8" t="s">
        <v>3404</v>
      </c>
      <c r="E2350" s="9">
        <v>45050</v>
      </c>
      <c r="F2350" s="10">
        <f t="shared" si="36"/>
        <v>746435.40070921986</v>
      </c>
    </row>
    <row r="2351" spans="1:6">
      <c r="A2351" s="11" t="s">
        <v>2537</v>
      </c>
      <c r="B2351" s="12">
        <v>1140788</v>
      </c>
      <c r="C2351" s="12">
        <v>96891</v>
      </c>
      <c r="D2351" s="12" t="s">
        <v>3403</v>
      </c>
      <c r="E2351" s="13">
        <v>44955</v>
      </c>
      <c r="F2351" s="14">
        <f t="shared" si="36"/>
        <v>1044648.4727722772</v>
      </c>
    </row>
    <row r="2352" spans="1:6">
      <c r="A2352" s="7" t="s">
        <v>2538</v>
      </c>
      <c r="B2352" s="8">
        <v>1536950</v>
      </c>
      <c r="C2352" s="8">
        <v>220535</v>
      </c>
      <c r="D2352" s="8" t="s">
        <v>3405</v>
      </c>
      <c r="E2352" s="9">
        <v>43985</v>
      </c>
      <c r="F2352" s="10">
        <f t="shared" si="36"/>
        <v>1044648.4727722772</v>
      </c>
    </row>
    <row r="2353" spans="1:6">
      <c r="A2353" s="11" t="s">
        <v>2539</v>
      </c>
      <c r="B2353" s="12">
        <v>690714</v>
      </c>
      <c r="C2353" s="12">
        <v>41692</v>
      </c>
      <c r="D2353" s="12" t="s">
        <v>3404</v>
      </c>
      <c r="E2353" s="13">
        <v>44947</v>
      </c>
      <c r="F2353" s="14">
        <f t="shared" si="36"/>
        <v>746435.40070921986</v>
      </c>
    </row>
    <row r="2354" spans="1:6">
      <c r="A2354" s="7" t="s">
        <v>2540</v>
      </c>
      <c r="B2354" s="8">
        <v>459888</v>
      </c>
      <c r="C2354" s="8">
        <v>25086</v>
      </c>
      <c r="D2354" s="8" t="s">
        <v>3402</v>
      </c>
      <c r="E2354" s="9">
        <v>45504</v>
      </c>
      <c r="F2354" s="10">
        <f t="shared" si="36"/>
        <v>499723.03723404254</v>
      </c>
    </row>
    <row r="2355" spans="1:6">
      <c r="A2355" s="11" t="s">
        <v>2541</v>
      </c>
      <c r="B2355" s="12">
        <v>1499588</v>
      </c>
      <c r="C2355" s="12">
        <v>132907</v>
      </c>
      <c r="D2355" s="12" t="s">
        <v>3405</v>
      </c>
      <c r="E2355" s="13">
        <v>44567</v>
      </c>
      <c r="F2355" s="14">
        <f t="shared" si="36"/>
        <v>1044648.4727722772</v>
      </c>
    </row>
    <row r="2356" spans="1:6">
      <c r="A2356" s="7" t="s">
        <v>2542</v>
      </c>
      <c r="B2356" s="8">
        <v>1247869</v>
      </c>
      <c r="C2356" s="8">
        <v>152405</v>
      </c>
      <c r="D2356" s="8" t="s">
        <v>3405</v>
      </c>
      <c r="E2356" s="9">
        <v>44862</v>
      </c>
      <c r="F2356" s="10">
        <f t="shared" si="36"/>
        <v>1044648.4727722772</v>
      </c>
    </row>
    <row r="2357" spans="1:6">
      <c r="A2357" s="11" t="s">
        <v>2543</v>
      </c>
      <c r="B2357" s="12">
        <v>618170</v>
      </c>
      <c r="C2357" s="12">
        <v>84446</v>
      </c>
      <c r="D2357" s="12" t="s">
        <v>3404</v>
      </c>
      <c r="E2357" s="13">
        <v>44150</v>
      </c>
      <c r="F2357" s="14">
        <f t="shared" si="36"/>
        <v>746435.40070921986</v>
      </c>
    </row>
    <row r="2358" spans="1:6">
      <c r="A2358" s="7" t="s">
        <v>2544</v>
      </c>
      <c r="B2358" s="8">
        <v>667296</v>
      </c>
      <c r="C2358" s="8">
        <v>53935</v>
      </c>
      <c r="D2358" s="8" t="s">
        <v>3404</v>
      </c>
      <c r="E2358" s="9">
        <v>44680</v>
      </c>
      <c r="F2358" s="10">
        <f t="shared" si="36"/>
        <v>746435.40070921986</v>
      </c>
    </row>
    <row r="2359" spans="1:6">
      <c r="A2359" s="11" t="s">
        <v>2545</v>
      </c>
      <c r="B2359" s="12">
        <v>1057004</v>
      </c>
      <c r="C2359" s="12">
        <v>119133</v>
      </c>
      <c r="D2359" s="12" t="s">
        <v>3403</v>
      </c>
      <c r="E2359" s="13">
        <v>45339</v>
      </c>
      <c r="F2359" s="14">
        <f t="shared" si="36"/>
        <v>1044648.4727722772</v>
      </c>
    </row>
    <row r="2360" spans="1:6">
      <c r="A2360" s="7" t="s">
        <v>2546</v>
      </c>
      <c r="B2360" s="8">
        <v>411354</v>
      </c>
      <c r="C2360" s="8">
        <v>33903</v>
      </c>
      <c r="D2360" s="8" t="s">
        <v>3402</v>
      </c>
      <c r="E2360" s="9">
        <v>43975</v>
      </c>
      <c r="F2360" s="10">
        <f t="shared" si="36"/>
        <v>499723.03723404254</v>
      </c>
    </row>
    <row r="2361" spans="1:6">
      <c r="A2361" s="11" t="s">
        <v>2547</v>
      </c>
      <c r="B2361" s="12">
        <v>784958</v>
      </c>
      <c r="C2361" s="12">
        <v>116751</v>
      </c>
      <c r="D2361" s="12" t="s">
        <v>3404</v>
      </c>
      <c r="E2361" s="13">
        <v>43656</v>
      </c>
      <c r="F2361" s="14">
        <f t="shared" si="36"/>
        <v>746435.40070921986</v>
      </c>
    </row>
    <row r="2362" spans="1:6">
      <c r="A2362" s="7" t="s">
        <v>2548</v>
      </c>
      <c r="B2362" s="8">
        <v>625102</v>
      </c>
      <c r="C2362" s="8">
        <v>83970</v>
      </c>
      <c r="D2362" s="8" t="s">
        <v>3404</v>
      </c>
      <c r="E2362" s="9">
        <v>43461</v>
      </c>
      <c r="F2362" s="10">
        <f t="shared" si="36"/>
        <v>746435.40070921986</v>
      </c>
    </row>
    <row r="2363" spans="1:6">
      <c r="A2363" s="11" t="s">
        <v>2549</v>
      </c>
      <c r="B2363" s="12">
        <v>698416</v>
      </c>
      <c r="C2363" s="12">
        <v>42829</v>
      </c>
      <c r="D2363" s="12" t="s">
        <v>3404</v>
      </c>
      <c r="E2363" s="13">
        <v>43772</v>
      </c>
      <c r="F2363" s="14">
        <f t="shared" si="36"/>
        <v>746435.40070921986</v>
      </c>
    </row>
    <row r="2364" spans="1:6">
      <c r="A2364" s="7" t="s">
        <v>2550</v>
      </c>
      <c r="B2364" s="8">
        <v>1145239</v>
      </c>
      <c r="C2364" s="8">
        <v>75019</v>
      </c>
      <c r="D2364" s="8" t="s">
        <v>3403</v>
      </c>
      <c r="E2364" s="9">
        <v>44205</v>
      </c>
      <c r="F2364" s="10">
        <f t="shared" si="36"/>
        <v>1044648.4727722772</v>
      </c>
    </row>
    <row r="2365" spans="1:6">
      <c r="A2365" s="11" t="s">
        <v>2551</v>
      </c>
      <c r="B2365" s="12">
        <v>778360</v>
      </c>
      <c r="C2365" s="12">
        <v>82607</v>
      </c>
      <c r="D2365" s="12" t="s">
        <v>3404</v>
      </c>
      <c r="E2365" s="13">
        <v>44351</v>
      </c>
      <c r="F2365" s="14">
        <f t="shared" si="36"/>
        <v>746435.40070921986</v>
      </c>
    </row>
    <row r="2366" spans="1:6">
      <c r="A2366" s="7" t="s">
        <v>2552</v>
      </c>
      <c r="B2366" s="8">
        <v>441540</v>
      </c>
      <c r="C2366" s="8">
        <v>48165</v>
      </c>
      <c r="D2366" s="8" t="s">
        <v>3402</v>
      </c>
      <c r="E2366" s="9">
        <v>44460</v>
      </c>
      <c r="F2366" s="10">
        <f t="shared" si="36"/>
        <v>499723.03723404254</v>
      </c>
    </row>
    <row r="2367" spans="1:6">
      <c r="A2367" s="11" t="s">
        <v>2553</v>
      </c>
      <c r="B2367" s="12">
        <v>1011627</v>
      </c>
      <c r="C2367" s="12">
        <v>51896</v>
      </c>
      <c r="D2367" s="12" t="s">
        <v>3403</v>
      </c>
      <c r="E2367" s="13">
        <v>44148</v>
      </c>
      <c r="F2367" s="14">
        <f t="shared" si="36"/>
        <v>1044648.4727722772</v>
      </c>
    </row>
    <row r="2368" spans="1:6">
      <c r="A2368" s="7" t="s">
        <v>2554</v>
      </c>
      <c r="B2368" s="8">
        <v>1144047</v>
      </c>
      <c r="C2368" s="8">
        <v>82391</v>
      </c>
      <c r="D2368" s="8" t="s">
        <v>3403</v>
      </c>
      <c r="E2368" s="9">
        <v>44590</v>
      </c>
      <c r="F2368" s="10">
        <f t="shared" si="36"/>
        <v>1044648.4727722772</v>
      </c>
    </row>
    <row r="2369" spans="1:6">
      <c r="A2369" s="11" t="s">
        <v>2555</v>
      </c>
      <c r="B2369" s="12">
        <v>785856</v>
      </c>
      <c r="C2369" s="12">
        <v>69532</v>
      </c>
      <c r="D2369" s="12" t="s">
        <v>3404</v>
      </c>
      <c r="E2369" s="13">
        <v>45723</v>
      </c>
      <c r="F2369" s="14">
        <f t="shared" si="36"/>
        <v>746435.40070921986</v>
      </c>
    </row>
    <row r="2370" spans="1:6">
      <c r="A2370" s="7" t="s">
        <v>2556</v>
      </c>
      <c r="B2370" s="8">
        <v>780052</v>
      </c>
      <c r="C2370" s="8">
        <v>98214</v>
      </c>
      <c r="D2370" s="8" t="s">
        <v>3404</v>
      </c>
      <c r="E2370" s="9">
        <v>43777</v>
      </c>
      <c r="F2370" s="10">
        <f t="shared" ref="F2370:F2433" si="37">IF(D2370="L1",$L$3,IF(D2370="L2",$L$4,$L$5))</f>
        <v>746435.40070921986</v>
      </c>
    </row>
    <row r="2371" spans="1:6">
      <c r="A2371" s="11" t="s">
        <v>2557</v>
      </c>
      <c r="B2371" s="12">
        <v>815023</v>
      </c>
      <c r="C2371" s="12">
        <v>76923</v>
      </c>
      <c r="D2371" s="12" t="s">
        <v>3404</v>
      </c>
      <c r="E2371" s="13">
        <v>43911</v>
      </c>
      <c r="F2371" s="14">
        <f t="shared" si="37"/>
        <v>746435.40070921986</v>
      </c>
    </row>
    <row r="2372" spans="1:6">
      <c r="A2372" s="7" t="s">
        <v>2558</v>
      </c>
      <c r="B2372" s="8">
        <v>1024111</v>
      </c>
      <c r="C2372" s="8">
        <v>145892</v>
      </c>
      <c r="D2372" s="8" t="s">
        <v>3403</v>
      </c>
      <c r="E2372" s="9">
        <v>44655</v>
      </c>
      <c r="F2372" s="10">
        <f t="shared" si="37"/>
        <v>1044648.4727722772</v>
      </c>
    </row>
    <row r="2373" spans="1:6">
      <c r="A2373" s="11" t="s">
        <v>2559</v>
      </c>
      <c r="B2373" s="12">
        <v>806562</v>
      </c>
      <c r="C2373" s="12">
        <v>87142</v>
      </c>
      <c r="D2373" s="12" t="s">
        <v>3404</v>
      </c>
      <c r="E2373" s="13">
        <v>45641</v>
      </c>
      <c r="F2373" s="14">
        <f t="shared" si="37"/>
        <v>746435.40070921986</v>
      </c>
    </row>
    <row r="2374" spans="1:6">
      <c r="A2374" s="7" t="s">
        <v>2560</v>
      </c>
      <c r="B2374" s="8">
        <v>959060</v>
      </c>
      <c r="C2374" s="8">
        <v>91090</v>
      </c>
      <c r="D2374" s="8" t="s">
        <v>3403</v>
      </c>
      <c r="E2374" s="9">
        <v>44199</v>
      </c>
      <c r="F2374" s="10">
        <f t="shared" si="37"/>
        <v>1044648.4727722772</v>
      </c>
    </row>
    <row r="2375" spans="1:6">
      <c r="A2375" s="11" t="s">
        <v>2561</v>
      </c>
      <c r="B2375" s="12">
        <v>1315322</v>
      </c>
      <c r="C2375" s="12">
        <v>111361</v>
      </c>
      <c r="D2375" s="12" t="s">
        <v>3405</v>
      </c>
      <c r="E2375" s="13">
        <v>43642</v>
      </c>
      <c r="F2375" s="14">
        <f t="shared" si="37"/>
        <v>1044648.4727722772</v>
      </c>
    </row>
    <row r="2376" spans="1:6">
      <c r="A2376" s="7" t="s">
        <v>2562</v>
      </c>
      <c r="B2376" s="8">
        <v>2022610</v>
      </c>
      <c r="C2376" s="8">
        <v>250859</v>
      </c>
      <c r="D2376" s="8" t="s">
        <v>3406</v>
      </c>
      <c r="E2376" s="9">
        <v>45642</v>
      </c>
      <c r="F2376" s="10">
        <f t="shared" si="37"/>
        <v>1044648.4727722772</v>
      </c>
    </row>
    <row r="2377" spans="1:6">
      <c r="A2377" s="11" t="s">
        <v>2563</v>
      </c>
      <c r="B2377" s="12">
        <v>737098</v>
      </c>
      <c r="C2377" s="12">
        <v>77274</v>
      </c>
      <c r="D2377" s="12" t="s">
        <v>3404</v>
      </c>
      <c r="E2377" s="13">
        <v>45196</v>
      </c>
      <c r="F2377" s="14">
        <f t="shared" si="37"/>
        <v>746435.40070921986</v>
      </c>
    </row>
    <row r="2378" spans="1:6">
      <c r="A2378" s="7" t="s">
        <v>2564</v>
      </c>
      <c r="B2378" s="8">
        <v>882835</v>
      </c>
      <c r="C2378" s="8">
        <v>129095</v>
      </c>
      <c r="D2378" s="8" t="s">
        <v>3404</v>
      </c>
      <c r="E2378" s="9">
        <v>45677</v>
      </c>
      <c r="F2378" s="10">
        <f t="shared" si="37"/>
        <v>746435.40070921986</v>
      </c>
    </row>
    <row r="2379" spans="1:6">
      <c r="A2379" s="11" t="s">
        <v>2565</v>
      </c>
      <c r="B2379" s="12">
        <v>822290</v>
      </c>
      <c r="C2379" s="12">
        <v>116199</v>
      </c>
      <c r="D2379" s="12" t="s">
        <v>3404</v>
      </c>
      <c r="E2379" s="13">
        <v>45157</v>
      </c>
      <c r="F2379" s="14">
        <f t="shared" si="37"/>
        <v>746435.40070921986</v>
      </c>
    </row>
    <row r="2380" spans="1:6">
      <c r="A2380" s="7" t="s">
        <v>2566</v>
      </c>
      <c r="B2380" s="8">
        <v>923354</v>
      </c>
      <c r="C2380" s="8">
        <v>95737</v>
      </c>
      <c r="D2380" s="8" t="s">
        <v>3403</v>
      </c>
      <c r="E2380" s="9">
        <v>45062</v>
      </c>
      <c r="F2380" s="10">
        <f t="shared" si="37"/>
        <v>1044648.4727722772</v>
      </c>
    </row>
    <row r="2381" spans="1:6">
      <c r="A2381" s="11" t="s">
        <v>2567</v>
      </c>
      <c r="B2381" s="12">
        <v>800159</v>
      </c>
      <c r="C2381" s="12">
        <v>67065</v>
      </c>
      <c r="D2381" s="12" t="s">
        <v>3404</v>
      </c>
      <c r="E2381" s="13">
        <v>45265</v>
      </c>
      <c r="F2381" s="14">
        <f t="shared" si="37"/>
        <v>746435.40070921986</v>
      </c>
    </row>
    <row r="2382" spans="1:6">
      <c r="A2382" s="7" t="s">
        <v>2568</v>
      </c>
      <c r="B2382" s="8">
        <v>1545582</v>
      </c>
      <c r="C2382" s="8">
        <v>141368</v>
      </c>
      <c r="D2382" s="8" t="s">
        <v>3405</v>
      </c>
      <c r="E2382" s="9">
        <v>44948</v>
      </c>
      <c r="F2382" s="10">
        <f t="shared" si="37"/>
        <v>1044648.4727722772</v>
      </c>
    </row>
    <row r="2383" spans="1:6">
      <c r="A2383" s="11" t="s">
        <v>2569</v>
      </c>
      <c r="B2383" s="12">
        <v>1280533</v>
      </c>
      <c r="C2383" s="12">
        <v>150073</v>
      </c>
      <c r="D2383" s="12" t="s">
        <v>3405</v>
      </c>
      <c r="E2383" s="13">
        <v>45934</v>
      </c>
      <c r="F2383" s="14">
        <f t="shared" si="37"/>
        <v>1044648.4727722772</v>
      </c>
    </row>
    <row r="2384" spans="1:6">
      <c r="A2384" s="7" t="s">
        <v>2570</v>
      </c>
      <c r="B2384" s="8">
        <v>1110212</v>
      </c>
      <c r="C2384" s="8">
        <v>133724</v>
      </c>
      <c r="D2384" s="8" t="s">
        <v>3403</v>
      </c>
      <c r="E2384" s="9">
        <v>44058</v>
      </c>
      <c r="F2384" s="10">
        <f t="shared" si="37"/>
        <v>1044648.4727722772</v>
      </c>
    </row>
    <row r="2385" spans="1:6">
      <c r="A2385" s="11" t="s">
        <v>2571</v>
      </c>
      <c r="B2385" s="12">
        <v>890213</v>
      </c>
      <c r="C2385" s="12">
        <v>45649</v>
      </c>
      <c r="D2385" s="12" t="s">
        <v>3404</v>
      </c>
      <c r="E2385" s="13">
        <v>45723</v>
      </c>
      <c r="F2385" s="14">
        <f t="shared" si="37"/>
        <v>746435.40070921986</v>
      </c>
    </row>
    <row r="2386" spans="1:6">
      <c r="A2386" s="7" t="s">
        <v>2572</v>
      </c>
      <c r="B2386" s="8">
        <v>894781</v>
      </c>
      <c r="C2386" s="8">
        <v>73689</v>
      </c>
      <c r="D2386" s="8" t="s">
        <v>3404</v>
      </c>
      <c r="E2386" s="9">
        <v>44483</v>
      </c>
      <c r="F2386" s="10">
        <f t="shared" si="37"/>
        <v>746435.40070921986</v>
      </c>
    </row>
    <row r="2387" spans="1:6">
      <c r="A2387" s="11" t="s">
        <v>2573</v>
      </c>
      <c r="B2387" s="12">
        <v>648527</v>
      </c>
      <c r="C2387" s="12">
        <v>84995</v>
      </c>
      <c r="D2387" s="12" t="s">
        <v>3404</v>
      </c>
      <c r="E2387" s="13">
        <v>45311</v>
      </c>
      <c r="F2387" s="14">
        <f t="shared" si="37"/>
        <v>746435.40070921986</v>
      </c>
    </row>
    <row r="2388" spans="1:6">
      <c r="A2388" s="7" t="s">
        <v>2574</v>
      </c>
      <c r="B2388" s="8">
        <v>1097141</v>
      </c>
      <c r="C2388" s="8">
        <v>140745</v>
      </c>
      <c r="D2388" s="8" t="s">
        <v>3403</v>
      </c>
      <c r="E2388" s="9">
        <v>45766</v>
      </c>
      <c r="F2388" s="10">
        <f t="shared" si="37"/>
        <v>1044648.4727722772</v>
      </c>
    </row>
    <row r="2389" spans="1:6">
      <c r="A2389" s="11" t="s">
        <v>2575</v>
      </c>
      <c r="B2389" s="12">
        <v>1012264</v>
      </c>
      <c r="C2389" s="12">
        <v>98774</v>
      </c>
      <c r="D2389" s="12" t="s">
        <v>3403</v>
      </c>
      <c r="E2389" s="13">
        <v>43583</v>
      </c>
      <c r="F2389" s="14">
        <f t="shared" si="37"/>
        <v>1044648.4727722772</v>
      </c>
    </row>
    <row r="2390" spans="1:6">
      <c r="A2390" s="7" t="s">
        <v>2576</v>
      </c>
      <c r="B2390" s="8">
        <v>430434</v>
      </c>
      <c r="C2390" s="8">
        <v>45872</v>
      </c>
      <c r="D2390" s="8" t="s">
        <v>3402</v>
      </c>
      <c r="E2390" s="9">
        <v>43838</v>
      </c>
      <c r="F2390" s="10">
        <f t="shared" si="37"/>
        <v>499723.03723404254</v>
      </c>
    </row>
    <row r="2391" spans="1:6">
      <c r="A2391" s="11" t="s">
        <v>2577</v>
      </c>
      <c r="B2391" s="12">
        <v>1283017</v>
      </c>
      <c r="C2391" s="12">
        <v>74960</v>
      </c>
      <c r="D2391" s="12" t="s">
        <v>3405</v>
      </c>
      <c r="E2391" s="13">
        <v>45234</v>
      </c>
      <c r="F2391" s="14">
        <f t="shared" si="37"/>
        <v>1044648.4727722772</v>
      </c>
    </row>
    <row r="2392" spans="1:6">
      <c r="A2392" s="7" t="s">
        <v>2578</v>
      </c>
      <c r="B2392" s="8">
        <v>1415780</v>
      </c>
      <c r="C2392" s="8">
        <v>87795</v>
      </c>
      <c r="D2392" s="8" t="s">
        <v>3405</v>
      </c>
      <c r="E2392" s="9">
        <v>45193</v>
      </c>
      <c r="F2392" s="10">
        <f t="shared" si="37"/>
        <v>1044648.4727722772</v>
      </c>
    </row>
    <row r="2393" spans="1:6">
      <c r="A2393" s="11" t="s">
        <v>2579</v>
      </c>
      <c r="B2393" s="12">
        <v>468581</v>
      </c>
      <c r="C2393" s="12">
        <v>27203</v>
      </c>
      <c r="D2393" s="12" t="s">
        <v>3402</v>
      </c>
      <c r="E2393" s="13">
        <v>43361</v>
      </c>
      <c r="F2393" s="14">
        <f t="shared" si="37"/>
        <v>499723.03723404254</v>
      </c>
    </row>
    <row r="2394" spans="1:6">
      <c r="A2394" s="7" t="s">
        <v>2580</v>
      </c>
      <c r="B2394" s="8">
        <v>533630</v>
      </c>
      <c r="C2394" s="8">
        <v>41216</v>
      </c>
      <c r="D2394" s="8" t="s">
        <v>3402</v>
      </c>
      <c r="E2394" s="9">
        <v>45330</v>
      </c>
      <c r="F2394" s="10">
        <f t="shared" si="37"/>
        <v>499723.03723404254</v>
      </c>
    </row>
    <row r="2395" spans="1:6">
      <c r="A2395" s="11" t="s">
        <v>2581</v>
      </c>
      <c r="B2395" s="12">
        <v>526654</v>
      </c>
      <c r="C2395" s="12">
        <v>49180</v>
      </c>
      <c r="D2395" s="12" t="s">
        <v>3402</v>
      </c>
      <c r="E2395" s="13">
        <v>44426</v>
      </c>
      <c r="F2395" s="14">
        <f t="shared" si="37"/>
        <v>499723.03723404254</v>
      </c>
    </row>
    <row r="2396" spans="1:6">
      <c r="A2396" s="7" t="s">
        <v>2582</v>
      </c>
      <c r="B2396" s="8">
        <v>770423</v>
      </c>
      <c r="C2396" s="8">
        <v>111067</v>
      </c>
      <c r="D2396" s="8" t="s">
        <v>3404</v>
      </c>
      <c r="E2396" s="9">
        <v>43807</v>
      </c>
      <c r="F2396" s="10">
        <f t="shared" si="37"/>
        <v>746435.40070921986</v>
      </c>
    </row>
    <row r="2397" spans="1:6">
      <c r="A2397" s="11" t="s">
        <v>2583</v>
      </c>
      <c r="B2397" s="12">
        <v>964964</v>
      </c>
      <c r="C2397" s="12">
        <v>58034</v>
      </c>
      <c r="D2397" s="12" t="s">
        <v>3403</v>
      </c>
      <c r="E2397" s="13">
        <v>44452</v>
      </c>
      <c r="F2397" s="14">
        <f t="shared" si="37"/>
        <v>1044648.4727722772</v>
      </c>
    </row>
    <row r="2398" spans="1:6">
      <c r="A2398" s="7" t="s">
        <v>2584</v>
      </c>
      <c r="B2398" s="8">
        <v>923109</v>
      </c>
      <c r="C2398" s="8">
        <v>122237</v>
      </c>
      <c r="D2398" s="8" t="s">
        <v>3403</v>
      </c>
      <c r="E2398" s="9">
        <v>44705</v>
      </c>
      <c r="F2398" s="10">
        <f t="shared" si="37"/>
        <v>1044648.4727722772</v>
      </c>
    </row>
    <row r="2399" spans="1:6">
      <c r="A2399" s="11" t="s">
        <v>2585</v>
      </c>
      <c r="B2399" s="12">
        <v>1189075</v>
      </c>
      <c r="C2399" s="12">
        <v>148630</v>
      </c>
      <c r="D2399" s="12" t="s">
        <v>3403</v>
      </c>
      <c r="E2399" s="13">
        <v>45475</v>
      </c>
      <c r="F2399" s="14">
        <f t="shared" si="37"/>
        <v>1044648.4727722772</v>
      </c>
    </row>
    <row r="2400" spans="1:6">
      <c r="A2400" s="7" t="s">
        <v>2586</v>
      </c>
      <c r="B2400" s="8">
        <v>534419</v>
      </c>
      <c r="C2400" s="8">
        <v>35737</v>
      </c>
      <c r="D2400" s="8" t="s">
        <v>3402</v>
      </c>
      <c r="E2400" s="9">
        <v>45049</v>
      </c>
      <c r="F2400" s="10">
        <f t="shared" si="37"/>
        <v>499723.03723404254</v>
      </c>
    </row>
    <row r="2401" spans="1:6">
      <c r="A2401" s="11" t="s">
        <v>2587</v>
      </c>
      <c r="B2401" s="12">
        <v>654115</v>
      </c>
      <c r="C2401" s="12">
        <v>69857</v>
      </c>
      <c r="D2401" s="12" t="s">
        <v>3404</v>
      </c>
      <c r="E2401" s="13">
        <v>43963</v>
      </c>
      <c r="F2401" s="14">
        <f t="shared" si="37"/>
        <v>746435.40070921986</v>
      </c>
    </row>
    <row r="2402" spans="1:6">
      <c r="A2402" s="7" t="s">
        <v>2588</v>
      </c>
      <c r="B2402" s="8">
        <v>708779</v>
      </c>
      <c r="C2402" s="8">
        <v>103667</v>
      </c>
      <c r="D2402" s="8" t="s">
        <v>3404</v>
      </c>
      <c r="E2402" s="9">
        <v>45315</v>
      </c>
      <c r="F2402" s="10">
        <f t="shared" si="37"/>
        <v>746435.40070921986</v>
      </c>
    </row>
    <row r="2403" spans="1:6">
      <c r="A2403" s="11" t="s">
        <v>2589</v>
      </c>
      <c r="B2403" s="12">
        <v>1076504</v>
      </c>
      <c r="C2403" s="12">
        <v>149263</v>
      </c>
      <c r="D2403" s="12" t="s">
        <v>3403</v>
      </c>
      <c r="E2403" s="13">
        <v>44104</v>
      </c>
      <c r="F2403" s="14">
        <f t="shared" si="37"/>
        <v>1044648.4727722772</v>
      </c>
    </row>
    <row r="2404" spans="1:6">
      <c r="A2404" s="7" t="s">
        <v>2590</v>
      </c>
      <c r="B2404" s="8">
        <v>460690</v>
      </c>
      <c r="C2404" s="8">
        <v>44970</v>
      </c>
      <c r="D2404" s="8" t="s">
        <v>3402</v>
      </c>
      <c r="E2404" s="9">
        <v>44228</v>
      </c>
      <c r="F2404" s="10">
        <f t="shared" si="37"/>
        <v>499723.03723404254</v>
      </c>
    </row>
    <row r="2405" spans="1:6">
      <c r="A2405" s="11" t="s">
        <v>2591</v>
      </c>
      <c r="B2405" s="12">
        <v>706626</v>
      </c>
      <c r="C2405" s="12">
        <v>96706</v>
      </c>
      <c r="D2405" s="12" t="s">
        <v>3404</v>
      </c>
      <c r="E2405" s="13">
        <v>44702</v>
      </c>
      <c r="F2405" s="14">
        <f t="shared" si="37"/>
        <v>746435.40070921986</v>
      </c>
    </row>
    <row r="2406" spans="1:6">
      <c r="A2406" s="7" t="s">
        <v>2592</v>
      </c>
      <c r="B2406" s="8">
        <v>437082</v>
      </c>
      <c r="C2406" s="8">
        <v>37041</v>
      </c>
      <c r="D2406" s="8" t="s">
        <v>3402</v>
      </c>
      <c r="E2406" s="9">
        <v>44853</v>
      </c>
      <c r="F2406" s="10">
        <f t="shared" si="37"/>
        <v>499723.03723404254</v>
      </c>
    </row>
    <row r="2407" spans="1:6">
      <c r="A2407" s="11" t="s">
        <v>2593</v>
      </c>
      <c r="B2407" s="12">
        <v>814627</v>
      </c>
      <c r="C2407" s="12">
        <v>101402</v>
      </c>
      <c r="D2407" s="12" t="s">
        <v>3404</v>
      </c>
      <c r="E2407" s="13">
        <v>43824</v>
      </c>
      <c r="F2407" s="14">
        <f t="shared" si="37"/>
        <v>746435.40070921986</v>
      </c>
    </row>
    <row r="2408" spans="1:6">
      <c r="A2408" s="7" t="s">
        <v>2594</v>
      </c>
      <c r="B2408" s="8">
        <v>1017124</v>
      </c>
      <c r="C2408" s="8">
        <v>76432</v>
      </c>
      <c r="D2408" s="8" t="s">
        <v>3403</v>
      </c>
      <c r="E2408" s="9">
        <v>44181</v>
      </c>
      <c r="F2408" s="10">
        <f t="shared" si="37"/>
        <v>1044648.4727722772</v>
      </c>
    </row>
    <row r="2409" spans="1:6">
      <c r="A2409" s="11" t="s">
        <v>2595</v>
      </c>
      <c r="B2409" s="12">
        <v>440715</v>
      </c>
      <c r="C2409" s="12">
        <v>28362</v>
      </c>
      <c r="D2409" s="12" t="s">
        <v>3402</v>
      </c>
      <c r="E2409" s="13">
        <v>43316</v>
      </c>
      <c r="F2409" s="14">
        <f t="shared" si="37"/>
        <v>499723.03723404254</v>
      </c>
    </row>
    <row r="2410" spans="1:6">
      <c r="A2410" s="7" t="s">
        <v>2596</v>
      </c>
      <c r="B2410" s="8">
        <v>641646</v>
      </c>
      <c r="C2410" s="8">
        <v>71861</v>
      </c>
      <c r="D2410" s="8" t="s">
        <v>3404</v>
      </c>
      <c r="E2410" s="9">
        <v>45554</v>
      </c>
      <c r="F2410" s="10">
        <f t="shared" si="37"/>
        <v>746435.40070921986</v>
      </c>
    </row>
    <row r="2411" spans="1:6">
      <c r="A2411" s="11" t="s">
        <v>2597</v>
      </c>
      <c r="B2411" s="12">
        <v>1106735</v>
      </c>
      <c r="C2411" s="12">
        <v>161855</v>
      </c>
      <c r="D2411" s="12" t="s">
        <v>3403</v>
      </c>
      <c r="E2411" s="13">
        <v>45638</v>
      </c>
      <c r="F2411" s="14">
        <f t="shared" si="37"/>
        <v>1044648.4727722772</v>
      </c>
    </row>
    <row r="2412" spans="1:6">
      <c r="A2412" s="7" t="s">
        <v>2598</v>
      </c>
      <c r="B2412" s="8">
        <v>417987</v>
      </c>
      <c r="C2412" s="8">
        <v>50169</v>
      </c>
      <c r="D2412" s="8" t="s">
        <v>3402</v>
      </c>
      <c r="E2412" s="9">
        <v>45668</v>
      </c>
      <c r="F2412" s="10">
        <f t="shared" si="37"/>
        <v>499723.03723404254</v>
      </c>
    </row>
    <row r="2413" spans="1:6">
      <c r="A2413" s="11" t="s">
        <v>2599</v>
      </c>
      <c r="B2413" s="12">
        <v>869054</v>
      </c>
      <c r="C2413" s="12">
        <v>57561</v>
      </c>
      <c r="D2413" s="12" t="s">
        <v>3404</v>
      </c>
      <c r="E2413" s="13">
        <v>45933</v>
      </c>
      <c r="F2413" s="14">
        <f t="shared" si="37"/>
        <v>746435.40070921986</v>
      </c>
    </row>
    <row r="2414" spans="1:6">
      <c r="A2414" s="7" t="s">
        <v>2600</v>
      </c>
      <c r="B2414" s="8">
        <v>1065980</v>
      </c>
      <c r="C2414" s="8">
        <v>123288</v>
      </c>
      <c r="D2414" s="8" t="s">
        <v>3403</v>
      </c>
      <c r="E2414" s="9">
        <v>45106</v>
      </c>
      <c r="F2414" s="10">
        <f t="shared" si="37"/>
        <v>1044648.4727722772</v>
      </c>
    </row>
    <row r="2415" spans="1:6">
      <c r="A2415" s="11" t="s">
        <v>2601</v>
      </c>
      <c r="B2415" s="12">
        <v>1493976</v>
      </c>
      <c r="C2415" s="12">
        <v>150672</v>
      </c>
      <c r="D2415" s="12" t="s">
        <v>3405</v>
      </c>
      <c r="E2415" s="13">
        <v>45583</v>
      </c>
      <c r="F2415" s="14">
        <f t="shared" si="37"/>
        <v>1044648.4727722772</v>
      </c>
    </row>
    <row r="2416" spans="1:6">
      <c r="A2416" s="7" t="s">
        <v>2602</v>
      </c>
      <c r="B2416" s="8">
        <v>787257</v>
      </c>
      <c r="C2416" s="8">
        <v>76547</v>
      </c>
      <c r="D2416" s="8" t="s">
        <v>3404</v>
      </c>
      <c r="E2416" s="9">
        <v>45461</v>
      </c>
      <c r="F2416" s="10">
        <f t="shared" si="37"/>
        <v>746435.40070921986</v>
      </c>
    </row>
    <row r="2417" spans="1:6">
      <c r="A2417" s="11" t="s">
        <v>2603</v>
      </c>
      <c r="B2417" s="12">
        <v>1084631</v>
      </c>
      <c r="C2417" s="12">
        <v>94777</v>
      </c>
      <c r="D2417" s="12" t="s">
        <v>3403</v>
      </c>
      <c r="E2417" s="13">
        <v>45503</v>
      </c>
      <c r="F2417" s="14">
        <f t="shared" si="37"/>
        <v>1044648.4727722772</v>
      </c>
    </row>
    <row r="2418" spans="1:6">
      <c r="A2418" s="7" t="s">
        <v>2604</v>
      </c>
      <c r="B2418" s="8">
        <v>620416</v>
      </c>
      <c r="C2418" s="8">
        <v>68969</v>
      </c>
      <c r="D2418" s="8" t="s">
        <v>3404</v>
      </c>
      <c r="E2418" s="9">
        <v>44186</v>
      </c>
      <c r="F2418" s="10">
        <f t="shared" si="37"/>
        <v>746435.40070921986</v>
      </c>
    </row>
    <row r="2419" spans="1:6">
      <c r="A2419" s="11" t="s">
        <v>2605</v>
      </c>
      <c r="B2419" s="12">
        <v>2097770</v>
      </c>
      <c r="C2419" s="12">
        <v>156631</v>
      </c>
      <c r="D2419" s="12" t="s">
        <v>3406</v>
      </c>
      <c r="E2419" s="13">
        <v>44477</v>
      </c>
      <c r="F2419" s="14">
        <f t="shared" si="37"/>
        <v>1044648.4727722772</v>
      </c>
    </row>
    <row r="2420" spans="1:6">
      <c r="A2420" s="7" t="s">
        <v>2606</v>
      </c>
      <c r="B2420" s="8">
        <v>1177861</v>
      </c>
      <c r="C2420" s="8">
        <v>104206</v>
      </c>
      <c r="D2420" s="8" t="s">
        <v>3403</v>
      </c>
      <c r="E2420" s="9">
        <v>45554</v>
      </c>
      <c r="F2420" s="10">
        <f t="shared" si="37"/>
        <v>1044648.4727722772</v>
      </c>
    </row>
    <row r="2421" spans="1:6">
      <c r="A2421" s="11" t="s">
        <v>2607</v>
      </c>
      <c r="B2421" s="12">
        <v>507587</v>
      </c>
      <c r="C2421" s="12">
        <v>64894</v>
      </c>
      <c r="D2421" s="12" t="s">
        <v>3402</v>
      </c>
      <c r="E2421" s="13">
        <v>45699</v>
      </c>
      <c r="F2421" s="14">
        <f t="shared" si="37"/>
        <v>499723.03723404254</v>
      </c>
    </row>
    <row r="2422" spans="1:6">
      <c r="A2422" s="7" t="s">
        <v>2608</v>
      </c>
      <c r="B2422" s="8">
        <v>779710</v>
      </c>
      <c r="C2422" s="8">
        <v>99704</v>
      </c>
      <c r="D2422" s="8" t="s">
        <v>3404</v>
      </c>
      <c r="E2422" s="9">
        <v>45759</v>
      </c>
      <c r="F2422" s="10">
        <f t="shared" si="37"/>
        <v>746435.40070921986</v>
      </c>
    </row>
    <row r="2423" spans="1:6">
      <c r="A2423" s="11" t="s">
        <v>2609</v>
      </c>
      <c r="B2423" s="12">
        <v>1119067</v>
      </c>
      <c r="C2423" s="12">
        <v>127693</v>
      </c>
      <c r="D2423" s="12" t="s">
        <v>3403</v>
      </c>
      <c r="E2423" s="13">
        <v>44363</v>
      </c>
      <c r="F2423" s="14">
        <f t="shared" si="37"/>
        <v>1044648.4727722772</v>
      </c>
    </row>
    <row r="2424" spans="1:6">
      <c r="A2424" s="7" t="s">
        <v>2610</v>
      </c>
      <c r="B2424" s="8">
        <v>910104</v>
      </c>
      <c r="C2424" s="8">
        <v>59864</v>
      </c>
      <c r="D2424" s="8" t="s">
        <v>3403</v>
      </c>
      <c r="E2424" s="9">
        <v>45900</v>
      </c>
      <c r="F2424" s="10">
        <f t="shared" si="37"/>
        <v>1044648.4727722772</v>
      </c>
    </row>
    <row r="2425" spans="1:6">
      <c r="A2425" s="11" t="s">
        <v>2611</v>
      </c>
      <c r="B2425" s="12">
        <v>1744368</v>
      </c>
      <c r="C2425" s="12">
        <v>250567</v>
      </c>
      <c r="D2425" s="12" t="s">
        <v>3406</v>
      </c>
      <c r="E2425" s="13">
        <v>43596</v>
      </c>
      <c r="F2425" s="14">
        <f t="shared" si="37"/>
        <v>1044648.4727722772</v>
      </c>
    </row>
    <row r="2426" spans="1:6">
      <c r="A2426" s="7" t="s">
        <v>2612</v>
      </c>
      <c r="B2426" s="8">
        <v>1096111</v>
      </c>
      <c r="C2426" s="8">
        <v>117637</v>
      </c>
      <c r="D2426" s="8" t="s">
        <v>3403</v>
      </c>
      <c r="E2426" s="9">
        <v>45439</v>
      </c>
      <c r="F2426" s="10">
        <f t="shared" si="37"/>
        <v>1044648.4727722772</v>
      </c>
    </row>
    <row r="2427" spans="1:6">
      <c r="A2427" s="11" t="s">
        <v>2613</v>
      </c>
      <c r="B2427" s="12">
        <v>661060</v>
      </c>
      <c r="C2427" s="12">
        <v>71554</v>
      </c>
      <c r="D2427" s="12" t="s">
        <v>3404</v>
      </c>
      <c r="E2427" s="13">
        <v>44685</v>
      </c>
      <c r="F2427" s="14">
        <f t="shared" si="37"/>
        <v>746435.40070921986</v>
      </c>
    </row>
    <row r="2428" spans="1:6">
      <c r="A2428" s="7" t="s">
        <v>2614</v>
      </c>
      <c r="B2428" s="8">
        <v>1063827</v>
      </c>
      <c r="C2428" s="8">
        <v>79075</v>
      </c>
      <c r="D2428" s="8" t="s">
        <v>3403</v>
      </c>
      <c r="E2428" s="9">
        <v>44751</v>
      </c>
      <c r="F2428" s="10">
        <f t="shared" si="37"/>
        <v>1044648.4727722772</v>
      </c>
    </row>
    <row r="2429" spans="1:6">
      <c r="A2429" s="11" t="s">
        <v>2615</v>
      </c>
      <c r="B2429" s="12">
        <v>1208623</v>
      </c>
      <c r="C2429" s="12">
        <v>77472</v>
      </c>
      <c r="D2429" s="12" t="s">
        <v>3405</v>
      </c>
      <c r="E2429" s="13">
        <v>45727</v>
      </c>
      <c r="F2429" s="14">
        <f t="shared" si="37"/>
        <v>1044648.4727722772</v>
      </c>
    </row>
    <row r="2430" spans="1:6">
      <c r="A2430" s="7" t="s">
        <v>2616</v>
      </c>
      <c r="B2430" s="8">
        <v>607080</v>
      </c>
      <c r="C2430" s="8">
        <v>54340</v>
      </c>
      <c r="D2430" s="8" t="s">
        <v>3404</v>
      </c>
      <c r="E2430" s="9">
        <v>45538</v>
      </c>
      <c r="F2430" s="10">
        <f t="shared" si="37"/>
        <v>746435.40070921986</v>
      </c>
    </row>
    <row r="2431" spans="1:6">
      <c r="A2431" s="11" t="s">
        <v>2617</v>
      </c>
      <c r="B2431" s="12">
        <v>848881</v>
      </c>
      <c r="C2431" s="12">
        <v>61680</v>
      </c>
      <c r="D2431" s="12" t="s">
        <v>3404</v>
      </c>
      <c r="E2431" s="13">
        <v>43726</v>
      </c>
      <c r="F2431" s="14">
        <f t="shared" si="37"/>
        <v>746435.40070921986</v>
      </c>
    </row>
    <row r="2432" spans="1:6">
      <c r="A2432" s="7" t="s">
        <v>2618</v>
      </c>
      <c r="B2432" s="8">
        <v>451304</v>
      </c>
      <c r="C2432" s="8">
        <v>30085</v>
      </c>
      <c r="D2432" s="8" t="s">
        <v>3402</v>
      </c>
      <c r="E2432" s="9">
        <v>43989</v>
      </c>
      <c r="F2432" s="10">
        <f t="shared" si="37"/>
        <v>499723.03723404254</v>
      </c>
    </row>
    <row r="2433" spans="1:6">
      <c r="A2433" s="11" t="s">
        <v>2619</v>
      </c>
      <c r="B2433" s="12">
        <v>1527605</v>
      </c>
      <c r="C2433" s="12">
        <v>184365</v>
      </c>
      <c r="D2433" s="12" t="s">
        <v>3405</v>
      </c>
      <c r="E2433" s="13">
        <v>44383</v>
      </c>
      <c r="F2433" s="14">
        <f t="shared" si="37"/>
        <v>1044648.4727722772</v>
      </c>
    </row>
    <row r="2434" spans="1:6">
      <c r="A2434" s="7" t="s">
        <v>2620</v>
      </c>
      <c r="B2434" s="8">
        <v>1050684</v>
      </c>
      <c r="C2434" s="8">
        <v>115789</v>
      </c>
      <c r="D2434" s="8" t="s">
        <v>3403</v>
      </c>
      <c r="E2434" s="9">
        <v>43965</v>
      </c>
      <c r="F2434" s="10">
        <f t="shared" ref="F2434:F2497" si="38">IF(D2434="L1",$L$3,IF(D2434="L2",$L$4,$L$5))</f>
        <v>1044648.4727722772</v>
      </c>
    </row>
    <row r="2435" spans="1:6">
      <c r="A2435" s="11" t="s">
        <v>2621</v>
      </c>
      <c r="B2435" s="12">
        <v>1117000</v>
      </c>
      <c r="C2435" s="12">
        <v>87851</v>
      </c>
      <c r="D2435" s="12" t="s">
        <v>3403</v>
      </c>
      <c r="E2435" s="13">
        <v>44163</v>
      </c>
      <c r="F2435" s="14">
        <f t="shared" si="38"/>
        <v>1044648.4727722772</v>
      </c>
    </row>
    <row r="2436" spans="1:6">
      <c r="A2436" s="7" t="s">
        <v>2622</v>
      </c>
      <c r="B2436" s="8">
        <v>1745004</v>
      </c>
      <c r="C2436" s="8">
        <v>138838</v>
      </c>
      <c r="D2436" s="8" t="s">
        <v>3406</v>
      </c>
      <c r="E2436" s="9">
        <v>44992</v>
      </c>
      <c r="F2436" s="10">
        <f t="shared" si="38"/>
        <v>1044648.4727722772</v>
      </c>
    </row>
    <row r="2437" spans="1:6">
      <c r="A2437" s="11" t="s">
        <v>2623</v>
      </c>
      <c r="B2437" s="12">
        <v>634307</v>
      </c>
      <c r="C2437" s="12">
        <v>61201</v>
      </c>
      <c r="D2437" s="12" t="s">
        <v>3404</v>
      </c>
      <c r="E2437" s="13">
        <v>44220</v>
      </c>
      <c r="F2437" s="14">
        <f t="shared" si="38"/>
        <v>746435.40070921986</v>
      </c>
    </row>
    <row r="2438" spans="1:6">
      <c r="A2438" s="7" t="s">
        <v>2624</v>
      </c>
      <c r="B2438" s="8">
        <v>1116454</v>
      </c>
      <c r="C2438" s="8">
        <v>151328</v>
      </c>
      <c r="D2438" s="8" t="s">
        <v>3403</v>
      </c>
      <c r="E2438" s="9">
        <v>43730</v>
      </c>
      <c r="F2438" s="10">
        <f t="shared" si="38"/>
        <v>1044648.4727722772</v>
      </c>
    </row>
    <row r="2439" spans="1:6">
      <c r="A2439" s="11" t="s">
        <v>2625</v>
      </c>
      <c r="B2439" s="12">
        <v>405945</v>
      </c>
      <c r="C2439" s="12">
        <v>57434</v>
      </c>
      <c r="D2439" s="12" t="s">
        <v>3402</v>
      </c>
      <c r="E2439" s="13">
        <v>45847</v>
      </c>
      <c r="F2439" s="14">
        <f t="shared" si="38"/>
        <v>499723.03723404254</v>
      </c>
    </row>
    <row r="2440" spans="1:6">
      <c r="A2440" s="7" t="s">
        <v>2626</v>
      </c>
      <c r="B2440" s="8">
        <v>991885</v>
      </c>
      <c r="C2440" s="8">
        <v>92963</v>
      </c>
      <c r="D2440" s="8" t="s">
        <v>3403</v>
      </c>
      <c r="E2440" s="9">
        <v>44364</v>
      </c>
      <c r="F2440" s="10">
        <f t="shared" si="38"/>
        <v>1044648.4727722772</v>
      </c>
    </row>
    <row r="2441" spans="1:6">
      <c r="A2441" s="11" t="s">
        <v>2627</v>
      </c>
      <c r="B2441" s="12">
        <v>1106399</v>
      </c>
      <c r="C2441" s="12">
        <v>57121</v>
      </c>
      <c r="D2441" s="12" t="s">
        <v>3403</v>
      </c>
      <c r="E2441" s="13">
        <v>45849</v>
      </c>
      <c r="F2441" s="14">
        <f t="shared" si="38"/>
        <v>1044648.4727722772</v>
      </c>
    </row>
    <row r="2442" spans="1:6">
      <c r="A2442" s="7" t="s">
        <v>2628</v>
      </c>
      <c r="B2442" s="8">
        <v>1028535</v>
      </c>
      <c r="C2442" s="8">
        <v>122251</v>
      </c>
      <c r="D2442" s="8" t="s">
        <v>3403</v>
      </c>
      <c r="E2442" s="9">
        <v>44087</v>
      </c>
      <c r="F2442" s="10">
        <f t="shared" si="38"/>
        <v>1044648.4727722772</v>
      </c>
    </row>
    <row r="2443" spans="1:6">
      <c r="A2443" s="11" t="s">
        <v>2629</v>
      </c>
      <c r="B2443" s="12">
        <v>673990</v>
      </c>
      <c r="C2443" s="12">
        <v>95557</v>
      </c>
      <c r="D2443" s="12" t="s">
        <v>3404</v>
      </c>
      <c r="E2443" s="13">
        <v>45477</v>
      </c>
      <c r="F2443" s="14">
        <f t="shared" si="38"/>
        <v>746435.40070921986</v>
      </c>
    </row>
    <row r="2444" spans="1:6">
      <c r="A2444" s="7" t="s">
        <v>2630</v>
      </c>
      <c r="B2444" s="8">
        <v>408645</v>
      </c>
      <c r="C2444" s="8">
        <v>30496</v>
      </c>
      <c r="D2444" s="8" t="s">
        <v>3402</v>
      </c>
      <c r="E2444" s="9">
        <v>44772</v>
      </c>
      <c r="F2444" s="10">
        <f t="shared" si="38"/>
        <v>499723.03723404254</v>
      </c>
    </row>
    <row r="2445" spans="1:6">
      <c r="A2445" s="11" t="s">
        <v>2631</v>
      </c>
      <c r="B2445" s="12">
        <v>615005</v>
      </c>
      <c r="C2445" s="12">
        <v>48219</v>
      </c>
      <c r="D2445" s="12" t="s">
        <v>3404</v>
      </c>
      <c r="E2445" s="13">
        <v>44469</v>
      </c>
      <c r="F2445" s="14">
        <f t="shared" si="38"/>
        <v>746435.40070921986</v>
      </c>
    </row>
    <row r="2446" spans="1:6">
      <c r="A2446" s="7" t="s">
        <v>2632</v>
      </c>
      <c r="B2446" s="8">
        <v>1260276</v>
      </c>
      <c r="C2446" s="8">
        <v>183025</v>
      </c>
      <c r="D2446" s="8" t="s">
        <v>3405</v>
      </c>
      <c r="E2446" s="9">
        <v>44381</v>
      </c>
      <c r="F2446" s="10">
        <f t="shared" si="38"/>
        <v>1044648.4727722772</v>
      </c>
    </row>
    <row r="2447" spans="1:6">
      <c r="A2447" s="11" t="s">
        <v>2633</v>
      </c>
      <c r="B2447" s="12">
        <v>1233468</v>
      </c>
      <c r="C2447" s="12">
        <v>102731</v>
      </c>
      <c r="D2447" s="12" t="s">
        <v>3405</v>
      </c>
      <c r="E2447" s="13">
        <v>44946</v>
      </c>
      <c r="F2447" s="14">
        <f t="shared" si="38"/>
        <v>1044648.4727722772</v>
      </c>
    </row>
    <row r="2448" spans="1:6">
      <c r="A2448" s="7" t="s">
        <v>2634</v>
      </c>
      <c r="B2448" s="8">
        <v>471297</v>
      </c>
      <c r="C2448" s="8">
        <v>24444</v>
      </c>
      <c r="D2448" s="8" t="s">
        <v>3402</v>
      </c>
      <c r="E2448" s="9">
        <v>44216</v>
      </c>
      <c r="F2448" s="10">
        <f t="shared" si="38"/>
        <v>499723.03723404254</v>
      </c>
    </row>
    <row r="2449" spans="1:6">
      <c r="A2449" s="11" t="s">
        <v>2635</v>
      </c>
      <c r="B2449" s="12">
        <v>2151951</v>
      </c>
      <c r="C2449" s="12">
        <v>148368</v>
      </c>
      <c r="D2449" s="12" t="s">
        <v>3406</v>
      </c>
      <c r="E2449" s="13">
        <v>45427</v>
      </c>
      <c r="F2449" s="14">
        <f t="shared" si="38"/>
        <v>1044648.4727722772</v>
      </c>
    </row>
    <row r="2450" spans="1:6">
      <c r="A2450" s="7" t="s">
        <v>2636</v>
      </c>
      <c r="B2450" s="8">
        <v>813789</v>
      </c>
      <c r="C2450" s="8">
        <v>97377</v>
      </c>
      <c r="D2450" s="8" t="s">
        <v>3404</v>
      </c>
      <c r="E2450" s="9">
        <v>43508</v>
      </c>
      <c r="F2450" s="10">
        <f t="shared" si="38"/>
        <v>746435.40070921986</v>
      </c>
    </row>
    <row r="2451" spans="1:6">
      <c r="A2451" s="11" t="s">
        <v>2637</v>
      </c>
      <c r="B2451" s="12">
        <v>589577</v>
      </c>
      <c r="C2451" s="12">
        <v>83976</v>
      </c>
      <c r="D2451" s="12" t="s">
        <v>3402</v>
      </c>
      <c r="E2451" s="13">
        <v>43170</v>
      </c>
      <c r="F2451" s="14">
        <f t="shared" si="38"/>
        <v>499723.03723404254</v>
      </c>
    </row>
    <row r="2452" spans="1:6">
      <c r="A2452" s="7" t="s">
        <v>2638</v>
      </c>
      <c r="B2452" s="8">
        <v>855824</v>
      </c>
      <c r="C2452" s="8">
        <v>107800</v>
      </c>
      <c r="D2452" s="8" t="s">
        <v>3404</v>
      </c>
      <c r="E2452" s="9">
        <v>45730</v>
      </c>
      <c r="F2452" s="10">
        <f t="shared" si="38"/>
        <v>746435.40070921986</v>
      </c>
    </row>
    <row r="2453" spans="1:6">
      <c r="A2453" s="11" t="s">
        <v>2639</v>
      </c>
      <c r="B2453" s="12">
        <v>630714</v>
      </c>
      <c r="C2453" s="12">
        <v>84661</v>
      </c>
      <c r="D2453" s="12" t="s">
        <v>3404</v>
      </c>
      <c r="E2453" s="13">
        <v>44934</v>
      </c>
      <c r="F2453" s="14">
        <f t="shared" si="38"/>
        <v>746435.40070921986</v>
      </c>
    </row>
    <row r="2454" spans="1:6">
      <c r="A2454" s="7" t="s">
        <v>2640</v>
      </c>
      <c r="B2454" s="8">
        <v>975572</v>
      </c>
      <c r="C2454" s="8">
        <v>83077</v>
      </c>
      <c r="D2454" s="8" t="s">
        <v>3403</v>
      </c>
      <c r="E2454" s="9">
        <v>44571</v>
      </c>
      <c r="F2454" s="10">
        <f t="shared" si="38"/>
        <v>1044648.4727722772</v>
      </c>
    </row>
    <row r="2455" spans="1:6">
      <c r="A2455" s="11" t="s">
        <v>2641</v>
      </c>
      <c r="B2455" s="12">
        <v>804176</v>
      </c>
      <c r="C2455" s="12">
        <v>91887</v>
      </c>
      <c r="D2455" s="12" t="s">
        <v>3404</v>
      </c>
      <c r="E2455" s="13">
        <v>43885</v>
      </c>
      <c r="F2455" s="14">
        <f t="shared" si="38"/>
        <v>746435.40070921986</v>
      </c>
    </row>
    <row r="2456" spans="1:6">
      <c r="A2456" s="7" t="s">
        <v>2642</v>
      </c>
      <c r="B2456" s="8">
        <v>1156863</v>
      </c>
      <c r="C2456" s="8">
        <v>83953</v>
      </c>
      <c r="D2456" s="8" t="s">
        <v>3403</v>
      </c>
      <c r="E2456" s="9">
        <v>45805</v>
      </c>
      <c r="F2456" s="10">
        <f t="shared" si="38"/>
        <v>1044648.4727722772</v>
      </c>
    </row>
    <row r="2457" spans="1:6">
      <c r="A2457" s="11" t="s">
        <v>2643</v>
      </c>
      <c r="B2457" s="12">
        <v>424858</v>
      </c>
      <c r="C2457" s="12">
        <v>36522</v>
      </c>
      <c r="D2457" s="12" t="s">
        <v>3402</v>
      </c>
      <c r="E2457" s="13">
        <v>44690</v>
      </c>
      <c r="F2457" s="14">
        <f t="shared" si="38"/>
        <v>499723.03723404254</v>
      </c>
    </row>
    <row r="2458" spans="1:6">
      <c r="A2458" s="7" t="s">
        <v>2644</v>
      </c>
      <c r="B2458" s="8">
        <v>540814</v>
      </c>
      <c r="C2458" s="8">
        <v>33826</v>
      </c>
      <c r="D2458" s="8" t="s">
        <v>3402</v>
      </c>
      <c r="E2458" s="9">
        <v>45096</v>
      </c>
      <c r="F2458" s="10">
        <f t="shared" si="38"/>
        <v>499723.03723404254</v>
      </c>
    </row>
    <row r="2459" spans="1:6">
      <c r="A2459" s="11" t="s">
        <v>2645</v>
      </c>
      <c r="B2459" s="12">
        <v>923980</v>
      </c>
      <c r="C2459" s="12">
        <v>101885</v>
      </c>
      <c r="D2459" s="12" t="s">
        <v>3403</v>
      </c>
      <c r="E2459" s="13">
        <v>44530</v>
      </c>
      <c r="F2459" s="14">
        <f t="shared" si="38"/>
        <v>1044648.4727722772</v>
      </c>
    </row>
    <row r="2460" spans="1:6">
      <c r="A2460" s="7" t="s">
        <v>2646</v>
      </c>
      <c r="B2460" s="8">
        <v>841124</v>
      </c>
      <c r="C2460" s="8">
        <v>52961</v>
      </c>
      <c r="D2460" s="8" t="s">
        <v>3404</v>
      </c>
      <c r="E2460" s="9">
        <v>44958</v>
      </c>
      <c r="F2460" s="10">
        <f t="shared" si="38"/>
        <v>746435.40070921986</v>
      </c>
    </row>
    <row r="2461" spans="1:6">
      <c r="A2461" s="11" t="s">
        <v>2647</v>
      </c>
      <c r="B2461" s="12">
        <v>1477366</v>
      </c>
      <c r="C2461" s="12">
        <v>150586</v>
      </c>
      <c r="D2461" s="12" t="s">
        <v>3405</v>
      </c>
      <c r="E2461" s="13">
        <v>45446</v>
      </c>
      <c r="F2461" s="14">
        <f t="shared" si="38"/>
        <v>1044648.4727722772</v>
      </c>
    </row>
    <row r="2462" spans="1:6">
      <c r="A2462" s="7" t="s">
        <v>2648</v>
      </c>
      <c r="B2462" s="8">
        <v>642120</v>
      </c>
      <c r="C2462" s="8">
        <v>91647</v>
      </c>
      <c r="D2462" s="8" t="s">
        <v>3404</v>
      </c>
      <c r="E2462" s="9">
        <v>46306</v>
      </c>
      <c r="F2462" s="10">
        <f t="shared" si="38"/>
        <v>746435.40070921986</v>
      </c>
    </row>
    <row r="2463" spans="1:6">
      <c r="A2463" s="11" t="s">
        <v>2649</v>
      </c>
      <c r="B2463" s="12">
        <v>1683369</v>
      </c>
      <c r="C2463" s="12">
        <v>244565</v>
      </c>
      <c r="D2463" s="12" t="s">
        <v>3406</v>
      </c>
      <c r="E2463" s="13">
        <v>46016</v>
      </c>
      <c r="F2463" s="14">
        <f t="shared" si="38"/>
        <v>1044648.4727722772</v>
      </c>
    </row>
    <row r="2464" spans="1:6">
      <c r="A2464" s="7" t="s">
        <v>2650</v>
      </c>
      <c r="B2464" s="8">
        <v>776021</v>
      </c>
      <c r="C2464" s="8">
        <v>79257</v>
      </c>
      <c r="D2464" s="8" t="s">
        <v>3404</v>
      </c>
      <c r="E2464" s="9">
        <v>44807</v>
      </c>
      <c r="F2464" s="10">
        <f t="shared" si="38"/>
        <v>746435.40070921986</v>
      </c>
    </row>
    <row r="2465" spans="1:6">
      <c r="A2465" s="11" t="s">
        <v>2651</v>
      </c>
      <c r="B2465" s="12">
        <v>1917769</v>
      </c>
      <c r="C2465" s="12">
        <v>103469</v>
      </c>
      <c r="D2465" s="12" t="s">
        <v>3406</v>
      </c>
      <c r="E2465" s="13">
        <v>45469</v>
      </c>
      <c r="F2465" s="14">
        <f t="shared" si="38"/>
        <v>1044648.4727722772</v>
      </c>
    </row>
    <row r="2466" spans="1:6">
      <c r="A2466" s="7" t="s">
        <v>2652</v>
      </c>
      <c r="B2466" s="8">
        <v>820309</v>
      </c>
      <c r="C2466" s="8">
        <v>79062</v>
      </c>
      <c r="D2466" s="8" t="s">
        <v>3404</v>
      </c>
      <c r="E2466" s="9">
        <v>44807</v>
      </c>
      <c r="F2466" s="10">
        <f t="shared" si="38"/>
        <v>746435.40070921986</v>
      </c>
    </row>
    <row r="2467" spans="1:6">
      <c r="A2467" s="11" t="s">
        <v>2653</v>
      </c>
      <c r="B2467" s="12">
        <v>704238</v>
      </c>
      <c r="C2467" s="12">
        <v>72929</v>
      </c>
      <c r="D2467" s="12" t="s">
        <v>3404</v>
      </c>
      <c r="E2467" s="13">
        <v>43421</v>
      </c>
      <c r="F2467" s="14">
        <f t="shared" si="38"/>
        <v>746435.40070921986</v>
      </c>
    </row>
    <row r="2468" spans="1:6">
      <c r="A2468" s="7" t="s">
        <v>2654</v>
      </c>
      <c r="B2468" s="8">
        <v>933829</v>
      </c>
      <c r="C2468" s="8">
        <v>50773</v>
      </c>
      <c r="D2468" s="8" t="s">
        <v>3403</v>
      </c>
      <c r="E2468" s="9">
        <v>44201</v>
      </c>
      <c r="F2468" s="10">
        <f t="shared" si="38"/>
        <v>1044648.4727722772</v>
      </c>
    </row>
    <row r="2469" spans="1:6">
      <c r="A2469" s="11" t="s">
        <v>2655</v>
      </c>
      <c r="B2469" s="12">
        <v>828932</v>
      </c>
      <c r="C2469" s="12">
        <v>51670</v>
      </c>
      <c r="D2469" s="12" t="s">
        <v>3404</v>
      </c>
      <c r="E2469" s="13">
        <v>45883</v>
      </c>
      <c r="F2469" s="14">
        <f t="shared" si="38"/>
        <v>746435.40070921986</v>
      </c>
    </row>
    <row r="2470" spans="1:6">
      <c r="A2470" s="7" t="s">
        <v>2656</v>
      </c>
      <c r="B2470" s="8">
        <v>794348</v>
      </c>
      <c r="C2470" s="8">
        <v>86892</v>
      </c>
      <c r="D2470" s="8" t="s">
        <v>3404</v>
      </c>
      <c r="E2470" s="9">
        <v>43428</v>
      </c>
      <c r="F2470" s="10">
        <f t="shared" si="38"/>
        <v>746435.40070921986</v>
      </c>
    </row>
    <row r="2471" spans="1:6">
      <c r="A2471" s="11" t="s">
        <v>2657</v>
      </c>
      <c r="B2471" s="12">
        <v>951109</v>
      </c>
      <c r="C2471" s="12">
        <v>131795</v>
      </c>
      <c r="D2471" s="12" t="s">
        <v>3403</v>
      </c>
      <c r="E2471" s="13">
        <v>45375</v>
      </c>
      <c r="F2471" s="14">
        <f t="shared" si="38"/>
        <v>1044648.4727722772</v>
      </c>
    </row>
    <row r="2472" spans="1:6">
      <c r="A2472" s="7" t="s">
        <v>2658</v>
      </c>
      <c r="B2472" s="8">
        <v>561435</v>
      </c>
      <c r="C2472" s="8">
        <v>32604</v>
      </c>
      <c r="D2472" s="8" t="s">
        <v>3402</v>
      </c>
      <c r="E2472" s="9">
        <v>44127</v>
      </c>
      <c r="F2472" s="10">
        <f t="shared" si="38"/>
        <v>499723.03723404254</v>
      </c>
    </row>
    <row r="2473" spans="1:6">
      <c r="A2473" s="11" t="s">
        <v>2659</v>
      </c>
      <c r="B2473" s="12">
        <v>1400363</v>
      </c>
      <c r="C2473" s="12">
        <v>174857</v>
      </c>
      <c r="D2473" s="12" t="s">
        <v>3405</v>
      </c>
      <c r="E2473" s="13">
        <v>44177</v>
      </c>
      <c r="F2473" s="14">
        <f t="shared" si="38"/>
        <v>1044648.4727722772</v>
      </c>
    </row>
    <row r="2474" spans="1:6">
      <c r="A2474" s="7" t="s">
        <v>2660</v>
      </c>
      <c r="B2474" s="8">
        <v>2068163</v>
      </c>
      <c r="C2474" s="8">
        <v>190603</v>
      </c>
      <c r="D2474" s="8" t="s">
        <v>3406</v>
      </c>
      <c r="E2474" s="9">
        <v>44031</v>
      </c>
      <c r="F2474" s="10">
        <f t="shared" si="38"/>
        <v>1044648.4727722772</v>
      </c>
    </row>
    <row r="2475" spans="1:6">
      <c r="A2475" s="11" t="s">
        <v>2661</v>
      </c>
      <c r="B2475" s="12">
        <v>658081</v>
      </c>
      <c r="C2475" s="12">
        <v>58823</v>
      </c>
      <c r="D2475" s="12" t="s">
        <v>3404</v>
      </c>
      <c r="E2475" s="13">
        <v>43925</v>
      </c>
      <c r="F2475" s="14">
        <f t="shared" si="38"/>
        <v>746435.40070921986</v>
      </c>
    </row>
    <row r="2476" spans="1:6">
      <c r="A2476" s="7" t="s">
        <v>2662</v>
      </c>
      <c r="B2476" s="8">
        <v>867107</v>
      </c>
      <c r="C2476" s="8">
        <v>118331</v>
      </c>
      <c r="D2476" s="8" t="s">
        <v>3404</v>
      </c>
      <c r="E2476" s="9">
        <v>45699</v>
      </c>
      <c r="F2476" s="10">
        <f t="shared" si="38"/>
        <v>746435.40070921986</v>
      </c>
    </row>
    <row r="2477" spans="1:6">
      <c r="A2477" s="11" t="s">
        <v>2663</v>
      </c>
      <c r="B2477" s="12">
        <v>891765</v>
      </c>
      <c r="C2477" s="12">
        <v>82799</v>
      </c>
      <c r="D2477" s="12" t="s">
        <v>3404</v>
      </c>
      <c r="E2477" s="13">
        <v>45700</v>
      </c>
      <c r="F2477" s="14">
        <f t="shared" si="38"/>
        <v>746435.40070921986</v>
      </c>
    </row>
    <row r="2478" spans="1:6">
      <c r="A2478" s="7" t="s">
        <v>2664</v>
      </c>
      <c r="B2478" s="8">
        <v>807028</v>
      </c>
      <c r="C2478" s="8">
        <v>84173</v>
      </c>
      <c r="D2478" s="8" t="s">
        <v>3404</v>
      </c>
      <c r="E2478" s="9">
        <v>45743</v>
      </c>
      <c r="F2478" s="10">
        <f t="shared" si="38"/>
        <v>746435.40070921986</v>
      </c>
    </row>
    <row r="2479" spans="1:6">
      <c r="A2479" s="11" t="s">
        <v>2665</v>
      </c>
      <c r="B2479" s="12">
        <v>656006</v>
      </c>
      <c r="C2479" s="12">
        <v>70047</v>
      </c>
      <c r="D2479" s="12" t="s">
        <v>3404</v>
      </c>
      <c r="E2479" s="13">
        <v>45870</v>
      </c>
      <c r="F2479" s="14">
        <f t="shared" si="38"/>
        <v>746435.40070921986</v>
      </c>
    </row>
    <row r="2480" spans="1:6">
      <c r="A2480" s="7" t="s">
        <v>2666</v>
      </c>
      <c r="B2480" s="8">
        <v>750450</v>
      </c>
      <c r="C2480" s="8">
        <v>96761</v>
      </c>
      <c r="D2480" s="8" t="s">
        <v>3404</v>
      </c>
      <c r="E2480" s="9">
        <v>45878</v>
      </c>
      <c r="F2480" s="10">
        <f t="shared" si="38"/>
        <v>746435.40070921986</v>
      </c>
    </row>
    <row r="2481" spans="1:6">
      <c r="A2481" s="11" t="s">
        <v>2667</v>
      </c>
      <c r="B2481" s="12">
        <v>1519952</v>
      </c>
      <c r="C2481" s="12">
        <v>215785</v>
      </c>
      <c r="D2481" s="12" t="s">
        <v>3405</v>
      </c>
      <c r="E2481" s="13">
        <v>44130</v>
      </c>
      <c r="F2481" s="14">
        <f t="shared" si="38"/>
        <v>1044648.4727722772</v>
      </c>
    </row>
    <row r="2482" spans="1:6">
      <c r="A2482" s="7" t="s">
        <v>2668</v>
      </c>
      <c r="B2482" s="8">
        <v>2072672</v>
      </c>
      <c r="C2482" s="8">
        <v>198128</v>
      </c>
      <c r="D2482" s="8" t="s">
        <v>3406</v>
      </c>
      <c r="E2482" s="9">
        <v>44456</v>
      </c>
      <c r="F2482" s="10">
        <f t="shared" si="38"/>
        <v>1044648.4727722772</v>
      </c>
    </row>
    <row r="2483" spans="1:6">
      <c r="A2483" s="11" t="s">
        <v>2669</v>
      </c>
      <c r="B2483" s="12">
        <v>494508</v>
      </c>
      <c r="C2483" s="12">
        <v>38190</v>
      </c>
      <c r="D2483" s="12" t="s">
        <v>3402</v>
      </c>
      <c r="E2483" s="13">
        <v>44804</v>
      </c>
      <c r="F2483" s="14">
        <f t="shared" si="38"/>
        <v>499723.03723404254</v>
      </c>
    </row>
    <row r="2484" spans="1:6">
      <c r="A2484" s="7" t="s">
        <v>2670</v>
      </c>
      <c r="B2484" s="8">
        <v>1372282</v>
      </c>
      <c r="C2484" s="8">
        <v>95648</v>
      </c>
      <c r="D2484" s="8" t="s">
        <v>3405</v>
      </c>
      <c r="E2484" s="9">
        <v>43566</v>
      </c>
      <c r="F2484" s="10">
        <f t="shared" si="38"/>
        <v>1044648.4727722772</v>
      </c>
    </row>
    <row r="2485" spans="1:6">
      <c r="A2485" s="11" t="s">
        <v>2671</v>
      </c>
      <c r="B2485" s="12">
        <v>1178197</v>
      </c>
      <c r="C2485" s="12">
        <v>166654</v>
      </c>
      <c r="D2485" s="12" t="s">
        <v>3403</v>
      </c>
      <c r="E2485" s="13">
        <v>44668</v>
      </c>
      <c r="F2485" s="14">
        <f t="shared" si="38"/>
        <v>1044648.4727722772</v>
      </c>
    </row>
    <row r="2486" spans="1:6">
      <c r="A2486" s="7" t="s">
        <v>2672</v>
      </c>
      <c r="B2486" s="8">
        <v>921600</v>
      </c>
      <c r="C2486" s="8">
        <v>113008</v>
      </c>
      <c r="D2486" s="8" t="s">
        <v>3403</v>
      </c>
      <c r="E2486" s="9">
        <v>44364</v>
      </c>
      <c r="F2486" s="10">
        <f t="shared" si="38"/>
        <v>1044648.4727722772</v>
      </c>
    </row>
    <row r="2487" spans="1:6">
      <c r="A2487" s="11" t="s">
        <v>2673</v>
      </c>
      <c r="B2487" s="12">
        <v>547541</v>
      </c>
      <c r="C2487" s="12">
        <v>43035</v>
      </c>
      <c r="D2487" s="12" t="s">
        <v>3402</v>
      </c>
      <c r="E2487" s="13">
        <v>44331</v>
      </c>
      <c r="F2487" s="14">
        <f t="shared" si="38"/>
        <v>499723.03723404254</v>
      </c>
    </row>
    <row r="2488" spans="1:6">
      <c r="A2488" s="7" t="s">
        <v>2674</v>
      </c>
      <c r="B2488" s="8">
        <v>754841</v>
      </c>
      <c r="C2488" s="8">
        <v>106552</v>
      </c>
      <c r="D2488" s="8" t="s">
        <v>3404</v>
      </c>
      <c r="E2488" s="9">
        <v>44933</v>
      </c>
      <c r="F2488" s="10">
        <f t="shared" si="38"/>
        <v>746435.40070921986</v>
      </c>
    </row>
    <row r="2489" spans="1:6">
      <c r="A2489" s="11" t="s">
        <v>2675</v>
      </c>
      <c r="B2489" s="12">
        <v>1132831</v>
      </c>
      <c r="C2489" s="12">
        <v>95675</v>
      </c>
      <c r="D2489" s="12" t="s">
        <v>3403</v>
      </c>
      <c r="E2489" s="13">
        <v>45253</v>
      </c>
      <c r="F2489" s="14">
        <f t="shared" si="38"/>
        <v>1044648.4727722772</v>
      </c>
    </row>
    <row r="2490" spans="1:6">
      <c r="A2490" s="7" t="s">
        <v>2676</v>
      </c>
      <c r="B2490" s="8">
        <v>596111</v>
      </c>
      <c r="C2490" s="8">
        <v>32369</v>
      </c>
      <c r="D2490" s="8" t="s">
        <v>3402</v>
      </c>
      <c r="E2490" s="9">
        <v>44846</v>
      </c>
      <c r="F2490" s="10">
        <f t="shared" si="38"/>
        <v>499723.03723404254</v>
      </c>
    </row>
    <row r="2491" spans="1:6">
      <c r="A2491" s="11" t="s">
        <v>2677</v>
      </c>
      <c r="B2491" s="12">
        <v>503011</v>
      </c>
      <c r="C2491" s="12">
        <v>67642</v>
      </c>
      <c r="D2491" s="12" t="s">
        <v>3402</v>
      </c>
      <c r="E2491" s="13">
        <v>44443</v>
      </c>
      <c r="F2491" s="14">
        <f t="shared" si="38"/>
        <v>499723.03723404254</v>
      </c>
    </row>
    <row r="2492" spans="1:6">
      <c r="A2492" s="7" t="s">
        <v>2678</v>
      </c>
      <c r="B2492" s="8">
        <v>795588</v>
      </c>
      <c r="C2492" s="8">
        <v>60784</v>
      </c>
      <c r="D2492" s="8" t="s">
        <v>3404</v>
      </c>
      <c r="E2492" s="9">
        <v>43630</v>
      </c>
      <c r="F2492" s="10">
        <f t="shared" si="38"/>
        <v>746435.40070921986</v>
      </c>
    </row>
    <row r="2493" spans="1:6">
      <c r="A2493" s="11" t="s">
        <v>2679</v>
      </c>
      <c r="B2493" s="12">
        <v>479771</v>
      </c>
      <c r="C2493" s="12">
        <v>42564</v>
      </c>
      <c r="D2493" s="12" t="s">
        <v>3402</v>
      </c>
      <c r="E2493" s="13">
        <v>45902</v>
      </c>
      <c r="F2493" s="14">
        <f t="shared" si="38"/>
        <v>499723.03723404254</v>
      </c>
    </row>
    <row r="2494" spans="1:6">
      <c r="A2494" s="7" t="s">
        <v>2680</v>
      </c>
      <c r="B2494" s="8">
        <v>853090</v>
      </c>
      <c r="C2494" s="8">
        <v>121823</v>
      </c>
      <c r="D2494" s="8" t="s">
        <v>3404</v>
      </c>
      <c r="E2494" s="9">
        <v>44759</v>
      </c>
      <c r="F2494" s="10">
        <f t="shared" si="38"/>
        <v>746435.40070921986</v>
      </c>
    </row>
    <row r="2495" spans="1:6">
      <c r="A2495" s="11" t="s">
        <v>2681</v>
      </c>
      <c r="B2495" s="12">
        <v>781220</v>
      </c>
      <c r="C2495" s="12">
        <v>99176</v>
      </c>
      <c r="D2495" s="12" t="s">
        <v>3404</v>
      </c>
      <c r="E2495" s="13">
        <v>44554</v>
      </c>
      <c r="F2495" s="14">
        <f t="shared" si="38"/>
        <v>746435.40070921986</v>
      </c>
    </row>
    <row r="2496" spans="1:6">
      <c r="A2496" s="7" t="s">
        <v>2682</v>
      </c>
      <c r="B2496" s="8">
        <v>427393</v>
      </c>
      <c r="C2496" s="8">
        <v>62532</v>
      </c>
      <c r="D2496" s="8" t="s">
        <v>3402</v>
      </c>
      <c r="E2496" s="9">
        <v>44515</v>
      </c>
      <c r="F2496" s="10">
        <f t="shared" si="38"/>
        <v>499723.03723404254</v>
      </c>
    </row>
    <row r="2497" spans="1:6">
      <c r="A2497" s="11" t="s">
        <v>2683</v>
      </c>
      <c r="B2497" s="12">
        <v>1042321</v>
      </c>
      <c r="C2497" s="12">
        <v>93578</v>
      </c>
      <c r="D2497" s="12" t="s">
        <v>3403</v>
      </c>
      <c r="E2497" s="13">
        <v>46095</v>
      </c>
      <c r="F2497" s="14">
        <f t="shared" si="38"/>
        <v>1044648.4727722772</v>
      </c>
    </row>
    <row r="2498" spans="1:6">
      <c r="A2498" s="7" t="s">
        <v>2684</v>
      </c>
      <c r="B2498" s="8">
        <v>457311</v>
      </c>
      <c r="C2498" s="8">
        <v>57604</v>
      </c>
      <c r="D2498" s="8" t="s">
        <v>3402</v>
      </c>
      <c r="E2498" s="9">
        <v>44758</v>
      </c>
      <c r="F2498" s="10">
        <f t="shared" ref="F2498:F2561" si="39">IF(D2498="L1",$L$3,IF(D2498="L2",$L$4,$L$5))</f>
        <v>499723.03723404254</v>
      </c>
    </row>
    <row r="2499" spans="1:6">
      <c r="A2499" s="11" t="s">
        <v>2685</v>
      </c>
      <c r="B2499" s="12">
        <v>473955</v>
      </c>
      <c r="C2499" s="12">
        <v>36184</v>
      </c>
      <c r="D2499" s="12" t="s">
        <v>3402</v>
      </c>
      <c r="E2499" s="13">
        <v>43905</v>
      </c>
      <c r="F2499" s="14">
        <f t="shared" si="39"/>
        <v>499723.03723404254</v>
      </c>
    </row>
    <row r="2500" spans="1:6">
      <c r="A2500" s="7" t="s">
        <v>2686</v>
      </c>
      <c r="B2500" s="8">
        <v>969809</v>
      </c>
      <c r="C2500" s="8">
        <v>79440</v>
      </c>
      <c r="D2500" s="8" t="s">
        <v>3403</v>
      </c>
      <c r="E2500" s="9">
        <v>43738</v>
      </c>
      <c r="F2500" s="10">
        <f t="shared" si="39"/>
        <v>1044648.4727722772</v>
      </c>
    </row>
    <row r="2501" spans="1:6">
      <c r="A2501" s="11" t="s">
        <v>2687</v>
      </c>
      <c r="B2501" s="12">
        <v>655691</v>
      </c>
      <c r="C2501" s="12">
        <v>61647</v>
      </c>
      <c r="D2501" s="12" t="s">
        <v>3404</v>
      </c>
      <c r="E2501" s="13">
        <v>44669</v>
      </c>
      <c r="F2501" s="14">
        <f t="shared" si="39"/>
        <v>746435.40070921986</v>
      </c>
    </row>
    <row r="2502" spans="1:6">
      <c r="A2502" s="7" t="s">
        <v>2688</v>
      </c>
      <c r="B2502" s="8">
        <v>1038276</v>
      </c>
      <c r="C2502" s="8">
        <v>85499</v>
      </c>
      <c r="D2502" s="8" t="s">
        <v>3403</v>
      </c>
      <c r="E2502" s="9">
        <v>44910</v>
      </c>
      <c r="F2502" s="10">
        <f t="shared" si="39"/>
        <v>1044648.4727722772</v>
      </c>
    </row>
    <row r="2503" spans="1:6">
      <c r="A2503" s="11" t="s">
        <v>2689</v>
      </c>
      <c r="B2503" s="12">
        <v>974321</v>
      </c>
      <c r="C2503" s="12">
        <v>130660</v>
      </c>
      <c r="D2503" s="12" t="s">
        <v>3403</v>
      </c>
      <c r="E2503" s="13">
        <v>46088</v>
      </c>
      <c r="F2503" s="14">
        <f t="shared" si="39"/>
        <v>1044648.4727722772</v>
      </c>
    </row>
    <row r="2504" spans="1:6">
      <c r="A2504" s="7" t="s">
        <v>2690</v>
      </c>
      <c r="B2504" s="8">
        <v>990419</v>
      </c>
      <c r="C2504" s="8">
        <v>75929</v>
      </c>
      <c r="D2504" s="8" t="s">
        <v>3403</v>
      </c>
      <c r="E2504" s="9">
        <v>46022</v>
      </c>
      <c r="F2504" s="10">
        <f t="shared" si="39"/>
        <v>1044648.4727722772</v>
      </c>
    </row>
    <row r="2505" spans="1:6">
      <c r="A2505" s="11" t="s">
        <v>2691</v>
      </c>
      <c r="B2505" s="12">
        <v>604008</v>
      </c>
      <c r="C2505" s="12">
        <v>69167</v>
      </c>
      <c r="D2505" s="12" t="s">
        <v>3404</v>
      </c>
      <c r="E2505" s="13">
        <v>43356</v>
      </c>
      <c r="F2505" s="14">
        <f t="shared" si="39"/>
        <v>746435.40070921986</v>
      </c>
    </row>
    <row r="2506" spans="1:6">
      <c r="A2506" s="7" t="s">
        <v>2692</v>
      </c>
      <c r="B2506" s="8">
        <v>1639533</v>
      </c>
      <c r="C2506" s="8">
        <v>112123</v>
      </c>
      <c r="D2506" s="8" t="s">
        <v>3406</v>
      </c>
      <c r="E2506" s="9">
        <v>43890</v>
      </c>
      <c r="F2506" s="10">
        <f t="shared" si="39"/>
        <v>1044648.4727722772</v>
      </c>
    </row>
    <row r="2507" spans="1:6">
      <c r="A2507" s="11" t="s">
        <v>2693</v>
      </c>
      <c r="B2507" s="12">
        <v>1143726</v>
      </c>
      <c r="C2507" s="12">
        <v>121795</v>
      </c>
      <c r="D2507" s="12" t="s">
        <v>3403</v>
      </c>
      <c r="E2507" s="13">
        <v>44103</v>
      </c>
      <c r="F2507" s="14">
        <f t="shared" si="39"/>
        <v>1044648.4727722772</v>
      </c>
    </row>
    <row r="2508" spans="1:6">
      <c r="A2508" s="7" t="s">
        <v>2694</v>
      </c>
      <c r="B2508" s="8">
        <v>531678</v>
      </c>
      <c r="C2508" s="8">
        <v>30513</v>
      </c>
      <c r="D2508" s="8" t="s">
        <v>3402</v>
      </c>
      <c r="E2508" s="9">
        <v>45229</v>
      </c>
      <c r="F2508" s="10">
        <f t="shared" si="39"/>
        <v>499723.03723404254</v>
      </c>
    </row>
    <row r="2509" spans="1:6">
      <c r="A2509" s="11" t="s">
        <v>2695</v>
      </c>
      <c r="B2509" s="12">
        <v>425233</v>
      </c>
      <c r="C2509" s="12">
        <v>33952</v>
      </c>
      <c r="D2509" s="12" t="s">
        <v>3402</v>
      </c>
      <c r="E2509" s="13">
        <v>43388</v>
      </c>
      <c r="F2509" s="14">
        <f t="shared" si="39"/>
        <v>499723.03723404254</v>
      </c>
    </row>
    <row r="2510" spans="1:6">
      <c r="A2510" s="7" t="s">
        <v>2696</v>
      </c>
      <c r="B2510" s="8">
        <v>728958</v>
      </c>
      <c r="C2510" s="8">
        <v>59938</v>
      </c>
      <c r="D2510" s="8" t="s">
        <v>3404</v>
      </c>
      <c r="E2510" s="9">
        <v>45824</v>
      </c>
      <c r="F2510" s="10">
        <f t="shared" si="39"/>
        <v>746435.40070921986</v>
      </c>
    </row>
    <row r="2511" spans="1:6">
      <c r="A2511" s="11" t="s">
        <v>2697</v>
      </c>
      <c r="B2511" s="12">
        <v>797530</v>
      </c>
      <c r="C2511" s="12">
        <v>45076</v>
      </c>
      <c r="D2511" s="12" t="s">
        <v>3404</v>
      </c>
      <c r="E2511" s="13">
        <v>45393</v>
      </c>
      <c r="F2511" s="14">
        <f t="shared" si="39"/>
        <v>746435.40070921986</v>
      </c>
    </row>
    <row r="2512" spans="1:6">
      <c r="A2512" s="7" t="s">
        <v>2698</v>
      </c>
      <c r="B2512" s="8">
        <v>1063962</v>
      </c>
      <c r="C2512" s="8">
        <v>71141</v>
      </c>
      <c r="D2512" s="8" t="s">
        <v>3403</v>
      </c>
      <c r="E2512" s="9">
        <v>44373</v>
      </c>
      <c r="F2512" s="10">
        <f t="shared" si="39"/>
        <v>1044648.4727722772</v>
      </c>
    </row>
    <row r="2513" spans="1:6">
      <c r="A2513" s="11" t="s">
        <v>2699</v>
      </c>
      <c r="B2513" s="12">
        <v>646679</v>
      </c>
      <c r="C2513" s="12">
        <v>87441</v>
      </c>
      <c r="D2513" s="12" t="s">
        <v>3404</v>
      </c>
      <c r="E2513" s="13">
        <v>44558</v>
      </c>
      <c r="F2513" s="14">
        <f t="shared" si="39"/>
        <v>746435.40070921986</v>
      </c>
    </row>
    <row r="2514" spans="1:6">
      <c r="A2514" s="7" t="s">
        <v>2700</v>
      </c>
      <c r="B2514" s="8">
        <v>688755</v>
      </c>
      <c r="C2514" s="8">
        <v>88374</v>
      </c>
      <c r="D2514" s="8" t="s">
        <v>3404</v>
      </c>
      <c r="E2514" s="9">
        <v>43165</v>
      </c>
      <c r="F2514" s="10">
        <f t="shared" si="39"/>
        <v>746435.40070921986</v>
      </c>
    </row>
    <row r="2515" spans="1:6">
      <c r="A2515" s="11" t="s">
        <v>2701</v>
      </c>
      <c r="B2515" s="12">
        <v>1273157</v>
      </c>
      <c r="C2515" s="12">
        <v>96712</v>
      </c>
      <c r="D2515" s="12" t="s">
        <v>3405</v>
      </c>
      <c r="E2515" s="13">
        <v>44181</v>
      </c>
      <c r="F2515" s="14">
        <f t="shared" si="39"/>
        <v>1044648.4727722772</v>
      </c>
    </row>
    <row r="2516" spans="1:6">
      <c r="A2516" s="7" t="s">
        <v>2702</v>
      </c>
      <c r="B2516" s="8">
        <v>619122</v>
      </c>
      <c r="C2516" s="8">
        <v>68416</v>
      </c>
      <c r="D2516" s="8" t="s">
        <v>3404</v>
      </c>
      <c r="E2516" s="9">
        <v>44129</v>
      </c>
      <c r="F2516" s="10">
        <f t="shared" si="39"/>
        <v>746435.40070921986</v>
      </c>
    </row>
    <row r="2517" spans="1:6">
      <c r="A2517" s="11" t="s">
        <v>2703</v>
      </c>
      <c r="B2517" s="12">
        <v>1052883</v>
      </c>
      <c r="C2517" s="12">
        <v>111804</v>
      </c>
      <c r="D2517" s="12" t="s">
        <v>3403</v>
      </c>
      <c r="E2517" s="13">
        <v>44104</v>
      </c>
      <c r="F2517" s="14">
        <f t="shared" si="39"/>
        <v>1044648.4727722772</v>
      </c>
    </row>
    <row r="2518" spans="1:6">
      <c r="A2518" s="7" t="s">
        <v>2704</v>
      </c>
      <c r="B2518" s="8">
        <v>746785</v>
      </c>
      <c r="C2518" s="8">
        <v>82664</v>
      </c>
      <c r="D2518" s="8" t="s">
        <v>3404</v>
      </c>
      <c r="E2518" s="9">
        <v>44737</v>
      </c>
      <c r="F2518" s="10">
        <f t="shared" si="39"/>
        <v>746435.40070921986</v>
      </c>
    </row>
    <row r="2519" spans="1:6">
      <c r="A2519" s="11" t="s">
        <v>2705</v>
      </c>
      <c r="B2519" s="12">
        <v>1109422</v>
      </c>
      <c r="C2519" s="12">
        <v>82908</v>
      </c>
      <c r="D2519" s="12" t="s">
        <v>3403</v>
      </c>
      <c r="E2519" s="13">
        <v>45631</v>
      </c>
      <c r="F2519" s="14">
        <f t="shared" si="39"/>
        <v>1044648.4727722772</v>
      </c>
    </row>
    <row r="2520" spans="1:6">
      <c r="A2520" s="7" t="s">
        <v>2706</v>
      </c>
      <c r="B2520" s="8">
        <v>451328</v>
      </c>
      <c r="C2520" s="8">
        <v>62413</v>
      </c>
      <c r="D2520" s="8" t="s">
        <v>3402</v>
      </c>
      <c r="E2520" s="9">
        <v>44365</v>
      </c>
      <c r="F2520" s="10">
        <f t="shared" si="39"/>
        <v>499723.03723404254</v>
      </c>
    </row>
    <row r="2521" spans="1:6">
      <c r="A2521" s="11" t="s">
        <v>2707</v>
      </c>
      <c r="B2521" s="12">
        <v>496503</v>
      </c>
      <c r="C2521" s="12">
        <v>42250</v>
      </c>
      <c r="D2521" s="12" t="s">
        <v>3402</v>
      </c>
      <c r="E2521" s="13">
        <v>45788</v>
      </c>
      <c r="F2521" s="14">
        <f t="shared" si="39"/>
        <v>499723.03723404254</v>
      </c>
    </row>
    <row r="2522" spans="1:6">
      <c r="A2522" s="7" t="s">
        <v>2708</v>
      </c>
      <c r="B2522" s="8">
        <v>518497</v>
      </c>
      <c r="C2522" s="8">
        <v>59282</v>
      </c>
      <c r="D2522" s="8" t="s">
        <v>3402</v>
      </c>
      <c r="E2522" s="9">
        <v>45343</v>
      </c>
      <c r="F2522" s="10">
        <f t="shared" si="39"/>
        <v>499723.03723404254</v>
      </c>
    </row>
    <row r="2523" spans="1:6">
      <c r="A2523" s="11" t="s">
        <v>2709</v>
      </c>
      <c r="B2523" s="12">
        <v>1504622</v>
      </c>
      <c r="C2523" s="12">
        <v>150220</v>
      </c>
      <c r="D2523" s="12" t="s">
        <v>3405</v>
      </c>
      <c r="E2523" s="13">
        <v>43827</v>
      </c>
      <c r="F2523" s="14">
        <f t="shared" si="39"/>
        <v>1044648.4727722772</v>
      </c>
    </row>
    <row r="2524" spans="1:6">
      <c r="A2524" s="7" t="s">
        <v>2710</v>
      </c>
      <c r="B2524" s="8">
        <v>506934</v>
      </c>
      <c r="C2524" s="8">
        <v>61982</v>
      </c>
      <c r="D2524" s="8" t="s">
        <v>3402</v>
      </c>
      <c r="E2524" s="9">
        <v>43616</v>
      </c>
      <c r="F2524" s="10">
        <f t="shared" si="39"/>
        <v>499723.03723404254</v>
      </c>
    </row>
    <row r="2525" spans="1:6">
      <c r="A2525" s="11" t="s">
        <v>2711</v>
      </c>
      <c r="B2525" s="12">
        <v>956527</v>
      </c>
      <c r="C2525" s="12">
        <v>142351</v>
      </c>
      <c r="D2525" s="12" t="s">
        <v>3403</v>
      </c>
      <c r="E2525" s="13">
        <v>43759</v>
      </c>
      <c r="F2525" s="14">
        <f t="shared" si="39"/>
        <v>1044648.4727722772</v>
      </c>
    </row>
    <row r="2526" spans="1:6">
      <c r="A2526" s="7" t="s">
        <v>2712</v>
      </c>
      <c r="B2526" s="8">
        <v>898664</v>
      </c>
      <c r="C2526" s="8">
        <v>68545</v>
      </c>
      <c r="D2526" s="8" t="s">
        <v>3404</v>
      </c>
      <c r="E2526" s="9">
        <v>44549</v>
      </c>
      <c r="F2526" s="10">
        <f t="shared" si="39"/>
        <v>746435.40070921986</v>
      </c>
    </row>
    <row r="2527" spans="1:6">
      <c r="A2527" s="11" t="s">
        <v>2713</v>
      </c>
      <c r="B2527" s="12">
        <v>980159</v>
      </c>
      <c r="C2527" s="12">
        <v>133707</v>
      </c>
      <c r="D2527" s="12" t="s">
        <v>3403</v>
      </c>
      <c r="E2527" s="13">
        <v>44598</v>
      </c>
      <c r="F2527" s="14">
        <f t="shared" si="39"/>
        <v>1044648.4727722772</v>
      </c>
    </row>
    <row r="2528" spans="1:6">
      <c r="A2528" s="7" t="s">
        <v>2714</v>
      </c>
      <c r="B2528" s="8">
        <v>2096580</v>
      </c>
      <c r="C2528" s="8">
        <v>205111</v>
      </c>
      <c r="D2528" s="8" t="s">
        <v>3406</v>
      </c>
      <c r="E2528" s="9">
        <v>46012</v>
      </c>
      <c r="F2528" s="10">
        <f t="shared" si="39"/>
        <v>1044648.4727722772</v>
      </c>
    </row>
    <row r="2529" spans="1:6">
      <c r="A2529" s="11" t="s">
        <v>2715</v>
      </c>
      <c r="B2529" s="12">
        <v>1322502</v>
      </c>
      <c r="C2529" s="12">
        <v>183187</v>
      </c>
      <c r="D2529" s="12" t="s">
        <v>3405</v>
      </c>
      <c r="E2529" s="13">
        <v>45405</v>
      </c>
      <c r="F2529" s="14">
        <f t="shared" si="39"/>
        <v>1044648.4727722772</v>
      </c>
    </row>
    <row r="2530" spans="1:6">
      <c r="A2530" s="7" t="s">
        <v>2716</v>
      </c>
      <c r="B2530" s="8">
        <v>812614</v>
      </c>
      <c r="C2530" s="8">
        <v>73461</v>
      </c>
      <c r="D2530" s="8" t="s">
        <v>3404</v>
      </c>
      <c r="E2530" s="9">
        <v>45572</v>
      </c>
      <c r="F2530" s="10">
        <f t="shared" si="39"/>
        <v>746435.40070921986</v>
      </c>
    </row>
    <row r="2531" spans="1:6">
      <c r="A2531" s="11" t="s">
        <v>2717</v>
      </c>
      <c r="B2531" s="12">
        <v>482052</v>
      </c>
      <c r="C2531" s="12">
        <v>49645</v>
      </c>
      <c r="D2531" s="12" t="s">
        <v>3402</v>
      </c>
      <c r="E2531" s="13">
        <v>46182</v>
      </c>
      <c r="F2531" s="14">
        <f t="shared" si="39"/>
        <v>499723.03723404254</v>
      </c>
    </row>
    <row r="2532" spans="1:6">
      <c r="A2532" s="7" t="s">
        <v>2718</v>
      </c>
      <c r="B2532" s="8">
        <v>856267</v>
      </c>
      <c r="C2532" s="8">
        <v>81113</v>
      </c>
      <c r="D2532" s="8" t="s">
        <v>3404</v>
      </c>
      <c r="E2532" s="9">
        <v>44743</v>
      </c>
      <c r="F2532" s="10">
        <f t="shared" si="39"/>
        <v>746435.40070921986</v>
      </c>
    </row>
    <row r="2533" spans="1:6">
      <c r="A2533" s="11" t="s">
        <v>2719</v>
      </c>
      <c r="B2533" s="12">
        <v>520662</v>
      </c>
      <c r="C2533" s="12">
        <v>74215</v>
      </c>
      <c r="D2533" s="12" t="s">
        <v>3402</v>
      </c>
      <c r="E2533" s="13">
        <v>45650</v>
      </c>
      <c r="F2533" s="14">
        <f t="shared" si="39"/>
        <v>499723.03723404254</v>
      </c>
    </row>
    <row r="2534" spans="1:6">
      <c r="A2534" s="7" t="s">
        <v>2720</v>
      </c>
      <c r="B2534" s="8">
        <v>449268</v>
      </c>
      <c r="C2534" s="8">
        <v>26013</v>
      </c>
      <c r="D2534" s="8" t="s">
        <v>3402</v>
      </c>
      <c r="E2534" s="9">
        <v>45914</v>
      </c>
      <c r="F2534" s="10">
        <f t="shared" si="39"/>
        <v>499723.03723404254</v>
      </c>
    </row>
    <row r="2535" spans="1:6">
      <c r="A2535" s="11" t="s">
        <v>2721</v>
      </c>
      <c r="B2535" s="12">
        <v>2088863</v>
      </c>
      <c r="C2535" s="12">
        <v>208331</v>
      </c>
      <c r="D2535" s="12" t="s">
        <v>3406</v>
      </c>
      <c r="E2535" s="13">
        <v>44794</v>
      </c>
      <c r="F2535" s="14">
        <f t="shared" si="39"/>
        <v>1044648.4727722772</v>
      </c>
    </row>
    <row r="2536" spans="1:6">
      <c r="A2536" s="7" t="s">
        <v>2722</v>
      </c>
      <c r="B2536" s="8">
        <v>440046</v>
      </c>
      <c r="C2536" s="8">
        <v>23777</v>
      </c>
      <c r="D2536" s="8" t="s">
        <v>3402</v>
      </c>
      <c r="E2536" s="9">
        <v>45298</v>
      </c>
      <c r="F2536" s="10">
        <f t="shared" si="39"/>
        <v>499723.03723404254</v>
      </c>
    </row>
    <row r="2537" spans="1:6">
      <c r="A2537" s="11" t="s">
        <v>2723</v>
      </c>
      <c r="B2537" s="12">
        <v>1362155</v>
      </c>
      <c r="C2537" s="12">
        <v>74480</v>
      </c>
      <c r="D2537" s="12" t="s">
        <v>3405</v>
      </c>
      <c r="E2537" s="13">
        <v>44917</v>
      </c>
      <c r="F2537" s="14">
        <f t="shared" si="39"/>
        <v>1044648.4727722772</v>
      </c>
    </row>
    <row r="2538" spans="1:6">
      <c r="A2538" s="7" t="s">
        <v>2724</v>
      </c>
      <c r="B2538" s="8">
        <v>498521</v>
      </c>
      <c r="C2538" s="8">
        <v>63243</v>
      </c>
      <c r="D2538" s="8" t="s">
        <v>3402</v>
      </c>
      <c r="E2538" s="9">
        <v>44490</v>
      </c>
      <c r="F2538" s="10">
        <f t="shared" si="39"/>
        <v>499723.03723404254</v>
      </c>
    </row>
    <row r="2539" spans="1:6">
      <c r="A2539" s="11" t="s">
        <v>2725</v>
      </c>
      <c r="B2539" s="12">
        <v>1305923</v>
      </c>
      <c r="C2539" s="12">
        <v>114589</v>
      </c>
      <c r="D2539" s="12" t="s">
        <v>3405</v>
      </c>
      <c r="E2539" s="13">
        <v>44514</v>
      </c>
      <c r="F2539" s="14">
        <f t="shared" si="39"/>
        <v>1044648.4727722772</v>
      </c>
    </row>
    <row r="2540" spans="1:6">
      <c r="A2540" s="7" t="s">
        <v>2726</v>
      </c>
      <c r="B2540" s="8">
        <v>886565</v>
      </c>
      <c r="C2540" s="8">
        <v>114764</v>
      </c>
      <c r="D2540" s="8" t="s">
        <v>3404</v>
      </c>
      <c r="E2540" s="9">
        <v>43873</v>
      </c>
      <c r="F2540" s="10">
        <f t="shared" si="39"/>
        <v>746435.40070921986</v>
      </c>
    </row>
    <row r="2541" spans="1:6">
      <c r="A2541" s="11" t="s">
        <v>2727</v>
      </c>
      <c r="B2541" s="12">
        <v>1096833</v>
      </c>
      <c r="C2541" s="12">
        <v>94419</v>
      </c>
      <c r="D2541" s="12" t="s">
        <v>3403</v>
      </c>
      <c r="E2541" s="13">
        <v>43935</v>
      </c>
      <c r="F2541" s="14">
        <f t="shared" si="39"/>
        <v>1044648.4727722772</v>
      </c>
    </row>
    <row r="2542" spans="1:6">
      <c r="A2542" s="7" t="s">
        <v>2728</v>
      </c>
      <c r="B2542" s="8">
        <v>1671922</v>
      </c>
      <c r="C2542" s="8">
        <v>248495</v>
      </c>
      <c r="D2542" s="8" t="s">
        <v>3406</v>
      </c>
      <c r="E2542" s="9">
        <v>45390</v>
      </c>
      <c r="F2542" s="10">
        <f t="shared" si="39"/>
        <v>1044648.4727722772</v>
      </c>
    </row>
    <row r="2543" spans="1:6">
      <c r="A2543" s="11" t="s">
        <v>2729</v>
      </c>
      <c r="B2543" s="12">
        <v>682459</v>
      </c>
      <c r="C2543" s="12">
        <v>34746</v>
      </c>
      <c r="D2543" s="12" t="s">
        <v>3404</v>
      </c>
      <c r="E2543" s="13">
        <v>45427</v>
      </c>
      <c r="F2543" s="14">
        <f t="shared" si="39"/>
        <v>746435.40070921986</v>
      </c>
    </row>
    <row r="2544" spans="1:6">
      <c r="A2544" s="7" t="s">
        <v>2730</v>
      </c>
      <c r="B2544" s="8">
        <v>1397156</v>
      </c>
      <c r="C2544" s="8">
        <v>125118</v>
      </c>
      <c r="D2544" s="8" t="s">
        <v>3405</v>
      </c>
      <c r="E2544" s="9">
        <v>45133</v>
      </c>
      <c r="F2544" s="10">
        <f t="shared" si="39"/>
        <v>1044648.4727722772</v>
      </c>
    </row>
    <row r="2545" spans="1:6">
      <c r="A2545" s="11" t="s">
        <v>2731</v>
      </c>
      <c r="B2545" s="12">
        <v>571592</v>
      </c>
      <c r="C2545" s="12">
        <v>48422</v>
      </c>
      <c r="D2545" s="12" t="s">
        <v>3402</v>
      </c>
      <c r="E2545" s="13">
        <v>46159</v>
      </c>
      <c r="F2545" s="14">
        <f t="shared" si="39"/>
        <v>499723.03723404254</v>
      </c>
    </row>
    <row r="2546" spans="1:6">
      <c r="A2546" s="7" t="s">
        <v>2732</v>
      </c>
      <c r="B2546" s="8">
        <v>782385</v>
      </c>
      <c r="C2546" s="8">
        <v>99529</v>
      </c>
      <c r="D2546" s="8" t="s">
        <v>3404</v>
      </c>
      <c r="E2546" s="9">
        <v>46240</v>
      </c>
      <c r="F2546" s="10">
        <f t="shared" si="39"/>
        <v>746435.40070921986</v>
      </c>
    </row>
    <row r="2547" spans="1:6">
      <c r="A2547" s="11" t="s">
        <v>2733</v>
      </c>
      <c r="B2547" s="12">
        <v>459498</v>
      </c>
      <c r="C2547" s="12">
        <v>46619</v>
      </c>
      <c r="D2547" s="12" t="s">
        <v>3402</v>
      </c>
      <c r="E2547" s="13">
        <v>45340</v>
      </c>
      <c r="F2547" s="14">
        <f t="shared" si="39"/>
        <v>499723.03723404254</v>
      </c>
    </row>
    <row r="2548" spans="1:6">
      <c r="A2548" s="7" t="s">
        <v>2734</v>
      </c>
      <c r="B2548" s="8">
        <v>656479</v>
      </c>
      <c r="C2548" s="8">
        <v>75731</v>
      </c>
      <c r="D2548" s="8" t="s">
        <v>3404</v>
      </c>
      <c r="E2548" s="9">
        <v>45662</v>
      </c>
      <c r="F2548" s="10">
        <f t="shared" si="39"/>
        <v>746435.40070921986</v>
      </c>
    </row>
    <row r="2549" spans="1:6">
      <c r="A2549" s="11" t="s">
        <v>2735</v>
      </c>
      <c r="B2549" s="12">
        <v>406482</v>
      </c>
      <c r="C2549" s="12">
        <v>38247</v>
      </c>
      <c r="D2549" s="12" t="s">
        <v>3402</v>
      </c>
      <c r="E2549" s="13">
        <v>43661</v>
      </c>
      <c r="F2549" s="14">
        <f t="shared" si="39"/>
        <v>499723.03723404254</v>
      </c>
    </row>
    <row r="2550" spans="1:6">
      <c r="A2550" s="7" t="s">
        <v>2736</v>
      </c>
      <c r="B2550" s="8">
        <v>813044</v>
      </c>
      <c r="C2550" s="8">
        <v>56872</v>
      </c>
      <c r="D2550" s="8" t="s">
        <v>3404</v>
      </c>
      <c r="E2550" s="9">
        <v>44972</v>
      </c>
      <c r="F2550" s="10">
        <f t="shared" si="39"/>
        <v>746435.40070921986</v>
      </c>
    </row>
    <row r="2551" spans="1:6">
      <c r="A2551" s="11" t="s">
        <v>2737</v>
      </c>
      <c r="B2551" s="12">
        <v>1391747</v>
      </c>
      <c r="C2551" s="12">
        <v>90294</v>
      </c>
      <c r="D2551" s="12" t="s">
        <v>3405</v>
      </c>
      <c r="E2551" s="13">
        <v>45407</v>
      </c>
      <c r="F2551" s="14">
        <f t="shared" si="39"/>
        <v>1044648.4727722772</v>
      </c>
    </row>
    <row r="2552" spans="1:6">
      <c r="A2552" s="7" t="s">
        <v>2738</v>
      </c>
      <c r="B2552" s="8">
        <v>598732</v>
      </c>
      <c r="C2552" s="8">
        <v>58453</v>
      </c>
      <c r="D2552" s="8" t="s">
        <v>3402</v>
      </c>
      <c r="E2552" s="9">
        <v>43797</v>
      </c>
      <c r="F2552" s="10">
        <f t="shared" si="39"/>
        <v>499723.03723404254</v>
      </c>
    </row>
    <row r="2553" spans="1:6">
      <c r="A2553" s="11" t="s">
        <v>2739</v>
      </c>
      <c r="B2553" s="12">
        <v>770058</v>
      </c>
      <c r="C2553" s="12">
        <v>69047</v>
      </c>
      <c r="D2553" s="12" t="s">
        <v>3404</v>
      </c>
      <c r="E2553" s="13">
        <v>44854</v>
      </c>
      <c r="F2553" s="14">
        <f t="shared" si="39"/>
        <v>746435.40070921986</v>
      </c>
    </row>
    <row r="2554" spans="1:6">
      <c r="A2554" s="7" t="s">
        <v>2740</v>
      </c>
      <c r="B2554" s="8">
        <v>1596114</v>
      </c>
      <c r="C2554" s="8">
        <v>172710</v>
      </c>
      <c r="D2554" s="8" t="s">
        <v>3405</v>
      </c>
      <c r="E2554" s="9">
        <v>45177</v>
      </c>
      <c r="F2554" s="10">
        <f t="shared" si="39"/>
        <v>1044648.4727722772</v>
      </c>
    </row>
    <row r="2555" spans="1:6">
      <c r="A2555" s="11" t="s">
        <v>2741</v>
      </c>
      <c r="B2555" s="12">
        <v>1004140</v>
      </c>
      <c r="C2555" s="12">
        <v>72656</v>
      </c>
      <c r="D2555" s="12" t="s">
        <v>3403</v>
      </c>
      <c r="E2555" s="13">
        <v>46205</v>
      </c>
      <c r="F2555" s="14">
        <f t="shared" si="39"/>
        <v>1044648.4727722772</v>
      </c>
    </row>
    <row r="2556" spans="1:6">
      <c r="A2556" s="7" t="s">
        <v>2742</v>
      </c>
      <c r="B2556" s="8">
        <v>1758761</v>
      </c>
      <c r="C2556" s="8">
        <v>90772</v>
      </c>
      <c r="D2556" s="8" t="s">
        <v>3406</v>
      </c>
      <c r="E2556" s="9">
        <v>43945</v>
      </c>
      <c r="F2556" s="10">
        <f t="shared" si="39"/>
        <v>1044648.4727722772</v>
      </c>
    </row>
    <row r="2557" spans="1:6">
      <c r="A2557" s="11" t="s">
        <v>2743</v>
      </c>
      <c r="B2557" s="12">
        <v>924729</v>
      </c>
      <c r="C2557" s="12">
        <v>58835</v>
      </c>
      <c r="D2557" s="12" t="s">
        <v>3403</v>
      </c>
      <c r="E2557" s="13">
        <v>44569</v>
      </c>
      <c r="F2557" s="14">
        <f t="shared" si="39"/>
        <v>1044648.4727722772</v>
      </c>
    </row>
    <row r="2558" spans="1:6">
      <c r="A2558" s="7" t="s">
        <v>2744</v>
      </c>
      <c r="B2558" s="8">
        <v>1788409</v>
      </c>
      <c r="C2558" s="8">
        <v>254762</v>
      </c>
      <c r="D2558" s="8" t="s">
        <v>3406</v>
      </c>
      <c r="E2558" s="9">
        <v>45554</v>
      </c>
      <c r="F2558" s="10">
        <f t="shared" si="39"/>
        <v>1044648.4727722772</v>
      </c>
    </row>
    <row r="2559" spans="1:6">
      <c r="A2559" s="11" t="s">
        <v>2745</v>
      </c>
      <c r="B2559" s="12">
        <v>412980</v>
      </c>
      <c r="C2559" s="12">
        <v>55105</v>
      </c>
      <c r="D2559" s="12" t="s">
        <v>3402</v>
      </c>
      <c r="E2559" s="13">
        <v>44006</v>
      </c>
      <c r="F2559" s="14">
        <f t="shared" si="39"/>
        <v>499723.03723404254</v>
      </c>
    </row>
    <row r="2560" spans="1:6">
      <c r="A2560" s="7" t="s">
        <v>2746</v>
      </c>
      <c r="B2560" s="8">
        <v>496533</v>
      </c>
      <c r="C2560" s="8">
        <v>33136</v>
      </c>
      <c r="D2560" s="8" t="s">
        <v>3402</v>
      </c>
      <c r="E2560" s="9">
        <v>45815</v>
      </c>
      <c r="F2560" s="10">
        <f t="shared" si="39"/>
        <v>499723.03723404254</v>
      </c>
    </row>
    <row r="2561" spans="1:6">
      <c r="A2561" s="11" t="s">
        <v>2747</v>
      </c>
      <c r="B2561" s="12">
        <v>533063</v>
      </c>
      <c r="C2561" s="12">
        <v>54916</v>
      </c>
      <c r="D2561" s="12" t="s">
        <v>3402</v>
      </c>
      <c r="E2561" s="13">
        <v>46015</v>
      </c>
      <c r="F2561" s="14">
        <f t="shared" si="39"/>
        <v>499723.03723404254</v>
      </c>
    </row>
    <row r="2562" spans="1:6">
      <c r="A2562" s="7" t="s">
        <v>2748</v>
      </c>
      <c r="B2562" s="8">
        <v>991545</v>
      </c>
      <c r="C2562" s="8">
        <v>68681</v>
      </c>
      <c r="D2562" s="8" t="s">
        <v>3403</v>
      </c>
      <c r="E2562" s="9">
        <v>44693</v>
      </c>
      <c r="F2562" s="10">
        <f t="shared" ref="F2562:F2625" si="40">IF(D2562="L1",$L$3,IF(D2562="L2",$L$4,$L$5))</f>
        <v>1044648.4727722772</v>
      </c>
    </row>
    <row r="2563" spans="1:6">
      <c r="A2563" s="11" t="s">
        <v>2749</v>
      </c>
      <c r="B2563" s="12">
        <v>657350</v>
      </c>
      <c r="C2563" s="12">
        <v>78922</v>
      </c>
      <c r="D2563" s="12" t="s">
        <v>3404</v>
      </c>
      <c r="E2563" s="13">
        <v>45142</v>
      </c>
      <c r="F2563" s="14">
        <f t="shared" si="40"/>
        <v>746435.40070921986</v>
      </c>
    </row>
    <row r="2564" spans="1:6">
      <c r="A2564" s="7" t="s">
        <v>2750</v>
      </c>
      <c r="B2564" s="8">
        <v>553335</v>
      </c>
      <c r="C2564" s="8">
        <v>43517</v>
      </c>
      <c r="D2564" s="8" t="s">
        <v>3402</v>
      </c>
      <c r="E2564" s="9">
        <v>44875</v>
      </c>
      <c r="F2564" s="10">
        <f t="shared" si="40"/>
        <v>499723.03723404254</v>
      </c>
    </row>
    <row r="2565" spans="1:6">
      <c r="A2565" s="11" t="s">
        <v>2751</v>
      </c>
      <c r="B2565" s="12">
        <v>534853</v>
      </c>
      <c r="C2565" s="12">
        <v>71201</v>
      </c>
      <c r="D2565" s="12" t="s">
        <v>3402</v>
      </c>
      <c r="E2565" s="13">
        <v>45226</v>
      </c>
      <c r="F2565" s="14">
        <f t="shared" si="40"/>
        <v>499723.03723404254</v>
      </c>
    </row>
    <row r="2566" spans="1:6">
      <c r="A2566" s="7" t="s">
        <v>2752</v>
      </c>
      <c r="B2566" s="8">
        <v>1214155</v>
      </c>
      <c r="C2566" s="8">
        <v>138341</v>
      </c>
      <c r="D2566" s="8" t="s">
        <v>3405</v>
      </c>
      <c r="E2566" s="9">
        <v>45285</v>
      </c>
      <c r="F2566" s="10">
        <f t="shared" si="40"/>
        <v>1044648.4727722772</v>
      </c>
    </row>
    <row r="2567" spans="1:6">
      <c r="A2567" s="11" t="s">
        <v>2753</v>
      </c>
      <c r="B2567" s="12">
        <v>808392</v>
      </c>
      <c r="C2567" s="12">
        <v>82685</v>
      </c>
      <c r="D2567" s="12" t="s">
        <v>3404</v>
      </c>
      <c r="E2567" s="13">
        <v>44176</v>
      </c>
      <c r="F2567" s="14">
        <f t="shared" si="40"/>
        <v>746435.40070921986</v>
      </c>
    </row>
    <row r="2568" spans="1:6">
      <c r="A2568" s="7" t="s">
        <v>2754</v>
      </c>
      <c r="B2568" s="8">
        <v>920588</v>
      </c>
      <c r="C2568" s="8">
        <v>66872</v>
      </c>
      <c r="D2568" s="8" t="s">
        <v>3403</v>
      </c>
      <c r="E2568" s="9">
        <v>45995</v>
      </c>
      <c r="F2568" s="10">
        <f t="shared" si="40"/>
        <v>1044648.4727722772</v>
      </c>
    </row>
    <row r="2569" spans="1:6">
      <c r="A2569" s="11" t="s">
        <v>2755</v>
      </c>
      <c r="B2569" s="12">
        <v>446651</v>
      </c>
      <c r="C2569" s="12">
        <v>65236</v>
      </c>
      <c r="D2569" s="12" t="s">
        <v>3402</v>
      </c>
      <c r="E2569" s="13">
        <v>44290</v>
      </c>
      <c r="F2569" s="14">
        <f t="shared" si="40"/>
        <v>499723.03723404254</v>
      </c>
    </row>
    <row r="2570" spans="1:6">
      <c r="A2570" s="7" t="s">
        <v>2756</v>
      </c>
      <c r="B2570" s="8">
        <v>840800</v>
      </c>
      <c r="C2570" s="8">
        <v>100923</v>
      </c>
      <c r="D2570" s="8" t="s">
        <v>3404</v>
      </c>
      <c r="E2570" s="9">
        <v>44412</v>
      </c>
      <c r="F2570" s="10">
        <f t="shared" si="40"/>
        <v>746435.40070921986</v>
      </c>
    </row>
    <row r="2571" spans="1:6">
      <c r="A2571" s="11" t="s">
        <v>2757</v>
      </c>
      <c r="B2571" s="12">
        <v>705096</v>
      </c>
      <c r="C2571" s="12">
        <v>85478</v>
      </c>
      <c r="D2571" s="12" t="s">
        <v>3404</v>
      </c>
      <c r="E2571" s="13">
        <v>45535</v>
      </c>
      <c r="F2571" s="14">
        <f t="shared" si="40"/>
        <v>746435.40070921986</v>
      </c>
    </row>
    <row r="2572" spans="1:6">
      <c r="A2572" s="7" t="s">
        <v>2758</v>
      </c>
      <c r="B2572" s="8">
        <v>1310544</v>
      </c>
      <c r="C2572" s="8">
        <v>178336</v>
      </c>
      <c r="D2572" s="8" t="s">
        <v>3405</v>
      </c>
      <c r="E2572" s="9">
        <v>44936</v>
      </c>
      <c r="F2572" s="10">
        <f t="shared" si="40"/>
        <v>1044648.4727722772</v>
      </c>
    </row>
    <row r="2573" spans="1:6">
      <c r="A2573" s="11" t="s">
        <v>2759</v>
      </c>
      <c r="B2573" s="12">
        <v>641467</v>
      </c>
      <c r="C2573" s="12">
        <v>81757</v>
      </c>
      <c r="D2573" s="12" t="s">
        <v>3404</v>
      </c>
      <c r="E2573" s="13">
        <v>44514</v>
      </c>
      <c r="F2573" s="14">
        <f t="shared" si="40"/>
        <v>746435.40070921986</v>
      </c>
    </row>
    <row r="2574" spans="1:6">
      <c r="A2574" s="7" t="s">
        <v>2760</v>
      </c>
      <c r="B2574" s="8">
        <v>1161336</v>
      </c>
      <c r="C2574" s="8">
        <v>155803</v>
      </c>
      <c r="D2574" s="8" t="s">
        <v>3403</v>
      </c>
      <c r="E2574" s="9">
        <v>43991</v>
      </c>
      <c r="F2574" s="10">
        <f t="shared" si="40"/>
        <v>1044648.4727722772</v>
      </c>
    </row>
    <row r="2575" spans="1:6">
      <c r="A2575" s="11" t="s">
        <v>2761</v>
      </c>
      <c r="B2575" s="12">
        <v>744461</v>
      </c>
      <c r="C2575" s="12">
        <v>107190</v>
      </c>
      <c r="D2575" s="12" t="s">
        <v>3404</v>
      </c>
      <c r="E2575" s="13">
        <v>44528</v>
      </c>
      <c r="F2575" s="14">
        <f t="shared" si="40"/>
        <v>746435.40070921986</v>
      </c>
    </row>
    <row r="2576" spans="1:6">
      <c r="A2576" s="7" t="s">
        <v>2762</v>
      </c>
      <c r="B2576" s="8">
        <v>994743</v>
      </c>
      <c r="C2576" s="8">
        <v>112494</v>
      </c>
      <c r="D2576" s="8" t="s">
        <v>3403</v>
      </c>
      <c r="E2576" s="9">
        <v>44234</v>
      </c>
      <c r="F2576" s="10">
        <f t="shared" si="40"/>
        <v>1044648.4727722772</v>
      </c>
    </row>
    <row r="2577" spans="1:6">
      <c r="A2577" s="11" t="s">
        <v>2763</v>
      </c>
      <c r="B2577" s="12">
        <v>722987</v>
      </c>
      <c r="C2577" s="12">
        <v>73300</v>
      </c>
      <c r="D2577" s="12" t="s">
        <v>3404</v>
      </c>
      <c r="E2577" s="13">
        <v>44985</v>
      </c>
      <c r="F2577" s="14">
        <f t="shared" si="40"/>
        <v>746435.40070921986</v>
      </c>
    </row>
    <row r="2578" spans="1:6">
      <c r="A2578" s="7" t="s">
        <v>2764</v>
      </c>
      <c r="B2578" s="8">
        <v>701310</v>
      </c>
      <c r="C2578" s="8">
        <v>65744</v>
      </c>
      <c r="D2578" s="8" t="s">
        <v>3404</v>
      </c>
      <c r="E2578" s="9">
        <v>44644</v>
      </c>
      <c r="F2578" s="10">
        <f t="shared" si="40"/>
        <v>746435.40070921986</v>
      </c>
    </row>
    <row r="2579" spans="1:6">
      <c r="A2579" s="11" t="s">
        <v>2765</v>
      </c>
      <c r="B2579" s="12">
        <v>636153</v>
      </c>
      <c r="C2579" s="12">
        <v>50972</v>
      </c>
      <c r="D2579" s="12" t="s">
        <v>3404</v>
      </c>
      <c r="E2579" s="13">
        <v>44140</v>
      </c>
      <c r="F2579" s="14">
        <f t="shared" si="40"/>
        <v>746435.40070921986</v>
      </c>
    </row>
    <row r="2580" spans="1:6">
      <c r="A2580" s="7" t="s">
        <v>2766</v>
      </c>
      <c r="B2580" s="8">
        <v>754411</v>
      </c>
      <c r="C2580" s="8">
        <v>98891</v>
      </c>
      <c r="D2580" s="8" t="s">
        <v>3404</v>
      </c>
      <c r="E2580" s="9">
        <v>45338</v>
      </c>
      <c r="F2580" s="10">
        <f t="shared" si="40"/>
        <v>746435.40070921986</v>
      </c>
    </row>
    <row r="2581" spans="1:6">
      <c r="A2581" s="11" t="s">
        <v>2767</v>
      </c>
      <c r="B2581" s="12">
        <v>1435654</v>
      </c>
      <c r="C2581" s="12">
        <v>174665</v>
      </c>
      <c r="D2581" s="12" t="s">
        <v>3405</v>
      </c>
      <c r="E2581" s="13">
        <v>44647</v>
      </c>
      <c r="F2581" s="14">
        <f t="shared" si="40"/>
        <v>1044648.4727722772</v>
      </c>
    </row>
    <row r="2582" spans="1:6">
      <c r="A2582" s="7" t="s">
        <v>2768</v>
      </c>
      <c r="B2582" s="8">
        <v>491814</v>
      </c>
      <c r="C2582" s="8">
        <v>50747</v>
      </c>
      <c r="D2582" s="8" t="s">
        <v>3402</v>
      </c>
      <c r="E2582" s="9">
        <v>43449</v>
      </c>
      <c r="F2582" s="10">
        <f t="shared" si="40"/>
        <v>499723.03723404254</v>
      </c>
    </row>
    <row r="2583" spans="1:6">
      <c r="A2583" s="11" t="s">
        <v>2769</v>
      </c>
      <c r="B2583" s="12">
        <v>416844</v>
      </c>
      <c r="C2583" s="12">
        <v>23619</v>
      </c>
      <c r="D2583" s="12" t="s">
        <v>3402</v>
      </c>
      <c r="E2583" s="13">
        <v>45354</v>
      </c>
      <c r="F2583" s="14">
        <f t="shared" si="40"/>
        <v>499723.03723404254</v>
      </c>
    </row>
    <row r="2584" spans="1:6">
      <c r="A2584" s="7" t="s">
        <v>2770</v>
      </c>
      <c r="B2584" s="8">
        <v>679187</v>
      </c>
      <c r="C2584" s="8">
        <v>35817</v>
      </c>
      <c r="D2584" s="8" t="s">
        <v>3404</v>
      </c>
      <c r="E2584" s="9">
        <v>44719</v>
      </c>
      <c r="F2584" s="10">
        <f t="shared" si="40"/>
        <v>746435.40070921986</v>
      </c>
    </row>
    <row r="2585" spans="1:6">
      <c r="A2585" s="11" t="s">
        <v>2771</v>
      </c>
      <c r="B2585" s="12">
        <v>802949</v>
      </c>
      <c r="C2585" s="12">
        <v>43054</v>
      </c>
      <c r="D2585" s="12" t="s">
        <v>3404</v>
      </c>
      <c r="E2585" s="13">
        <v>43688</v>
      </c>
      <c r="F2585" s="14">
        <f t="shared" si="40"/>
        <v>746435.40070921986</v>
      </c>
    </row>
    <row r="2586" spans="1:6">
      <c r="A2586" s="7" t="s">
        <v>2772</v>
      </c>
      <c r="B2586" s="8">
        <v>833985</v>
      </c>
      <c r="C2586" s="8">
        <v>57517</v>
      </c>
      <c r="D2586" s="8" t="s">
        <v>3404</v>
      </c>
      <c r="E2586" s="9">
        <v>45243</v>
      </c>
      <c r="F2586" s="10">
        <f t="shared" si="40"/>
        <v>746435.40070921986</v>
      </c>
    </row>
    <row r="2587" spans="1:6">
      <c r="A2587" s="11" t="s">
        <v>2773</v>
      </c>
      <c r="B2587" s="12">
        <v>864605</v>
      </c>
      <c r="C2587" s="12">
        <v>84630</v>
      </c>
      <c r="D2587" s="12" t="s">
        <v>3404</v>
      </c>
      <c r="E2587" s="13">
        <v>44161</v>
      </c>
      <c r="F2587" s="14">
        <f t="shared" si="40"/>
        <v>746435.40070921986</v>
      </c>
    </row>
    <row r="2588" spans="1:6">
      <c r="A2588" s="7" t="s">
        <v>2774</v>
      </c>
      <c r="B2588" s="8">
        <v>613880</v>
      </c>
      <c r="C2588" s="8">
        <v>53140</v>
      </c>
      <c r="D2588" s="8" t="s">
        <v>3404</v>
      </c>
      <c r="E2588" s="9">
        <v>45817</v>
      </c>
      <c r="F2588" s="10">
        <f t="shared" si="40"/>
        <v>746435.40070921986</v>
      </c>
    </row>
    <row r="2589" spans="1:6">
      <c r="A2589" s="11" t="s">
        <v>2775</v>
      </c>
      <c r="B2589" s="12">
        <v>1437548</v>
      </c>
      <c r="C2589" s="12">
        <v>111924</v>
      </c>
      <c r="D2589" s="12" t="s">
        <v>3405</v>
      </c>
      <c r="E2589" s="13">
        <v>45750</v>
      </c>
      <c r="F2589" s="14">
        <f t="shared" si="40"/>
        <v>1044648.4727722772</v>
      </c>
    </row>
    <row r="2590" spans="1:6">
      <c r="A2590" s="7" t="s">
        <v>2776</v>
      </c>
      <c r="B2590" s="8">
        <v>645091</v>
      </c>
      <c r="C2590" s="8">
        <v>44856</v>
      </c>
      <c r="D2590" s="8" t="s">
        <v>3404</v>
      </c>
      <c r="E2590" s="9">
        <v>45857</v>
      </c>
      <c r="F2590" s="10">
        <f t="shared" si="40"/>
        <v>746435.40070921986</v>
      </c>
    </row>
    <row r="2591" spans="1:6">
      <c r="A2591" s="11" t="s">
        <v>2777</v>
      </c>
      <c r="B2591" s="12">
        <v>1419855</v>
      </c>
      <c r="C2591" s="12">
        <v>98845</v>
      </c>
      <c r="D2591" s="12" t="s">
        <v>3405</v>
      </c>
      <c r="E2591" s="13">
        <v>45175</v>
      </c>
      <c r="F2591" s="14">
        <f t="shared" si="40"/>
        <v>1044648.4727722772</v>
      </c>
    </row>
    <row r="2592" spans="1:6">
      <c r="A2592" s="7" t="s">
        <v>2778</v>
      </c>
      <c r="B2592" s="8">
        <v>667951</v>
      </c>
      <c r="C2592" s="8">
        <v>73278</v>
      </c>
      <c r="D2592" s="8" t="s">
        <v>3404</v>
      </c>
      <c r="E2592" s="9">
        <v>44028</v>
      </c>
      <c r="F2592" s="10">
        <f t="shared" si="40"/>
        <v>746435.40070921986</v>
      </c>
    </row>
    <row r="2593" spans="1:6">
      <c r="A2593" s="11" t="s">
        <v>2779</v>
      </c>
      <c r="B2593" s="12">
        <v>1351025</v>
      </c>
      <c r="C2593" s="12">
        <v>134149</v>
      </c>
      <c r="D2593" s="12" t="s">
        <v>3405</v>
      </c>
      <c r="E2593" s="13">
        <v>44566</v>
      </c>
      <c r="F2593" s="14">
        <f t="shared" si="40"/>
        <v>1044648.4727722772</v>
      </c>
    </row>
    <row r="2594" spans="1:6">
      <c r="A2594" s="7" t="s">
        <v>2780</v>
      </c>
      <c r="B2594" s="8">
        <v>769790</v>
      </c>
      <c r="C2594" s="8">
        <v>92929</v>
      </c>
      <c r="D2594" s="8" t="s">
        <v>3404</v>
      </c>
      <c r="E2594" s="9">
        <v>44586</v>
      </c>
      <c r="F2594" s="10">
        <f t="shared" si="40"/>
        <v>746435.40070921986</v>
      </c>
    </row>
    <row r="2595" spans="1:6">
      <c r="A2595" s="11" t="s">
        <v>2781</v>
      </c>
      <c r="B2595" s="12">
        <v>1415888</v>
      </c>
      <c r="C2595" s="12">
        <v>174892</v>
      </c>
      <c r="D2595" s="12" t="s">
        <v>3405</v>
      </c>
      <c r="E2595" s="13">
        <v>46182</v>
      </c>
      <c r="F2595" s="14">
        <f t="shared" si="40"/>
        <v>1044648.4727722772</v>
      </c>
    </row>
    <row r="2596" spans="1:6">
      <c r="A2596" s="7" t="s">
        <v>2782</v>
      </c>
      <c r="B2596" s="8">
        <v>846170</v>
      </c>
      <c r="C2596" s="8">
        <v>99804</v>
      </c>
      <c r="D2596" s="8" t="s">
        <v>3404</v>
      </c>
      <c r="E2596" s="9">
        <v>43311</v>
      </c>
      <c r="F2596" s="10">
        <f t="shared" si="40"/>
        <v>746435.40070921986</v>
      </c>
    </row>
    <row r="2597" spans="1:6">
      <c r="A2597" s="11" t="s">
        <v>2783</v>
      </c>
      <c r="B2597" s="12">
        <v>796879</v>
      </c>
      <c r="C2597" s="12">
        <v>107415</v>
      </c>
      <c r="D2597" s="12" t="s">
        <v>3404</v>
      </c>
      <c r="E2597" s="13">
        <v>45724</v>
      </c>
      <c r="F2597" s="14">
        <f t="shared" si="40"/>
        <v>746435.40070921986</v>
      </c>
    </row>
    <row r="2598" spans="1:6">
      <c r="A2598" s="7" t="s">
        <v>2784</v>
      </c>
      <c r="B2598" s="8">
        <v>839328</v>
      </c>
      <c r="C2598" s="8">
        <v>97978</v>
      </c>
      <c r="D2598" s="8" t="s">
        <v>3404</v>
      </c>
      <c r="E2598" s="9">
        <v>44086</v>
      </c>
      <c r="F2598" s="10">
        <f t="shared" si="40"/>
        <v>746435.40070921986</v>
      </c>
    </row>
    <row r="2599" spans="1:6">
      <c r="A2599" s="11" t="s">
        <v>2785</v>
      </c>
      <c r="B2599" s="12">
        <v>2197990</v>
      </c>
      <c r="C2599" s="12">
        <v>262831</v>
      </c>
      <c r="D2599" s="12" t="s">
        <v>3406</v>
      </c>
      <c r="E2599" s="13">
        <v>44738</v>
      </c>
      <c r="F2599" s="14">
        <f t="shared" si="40"/>
        <v>1044648.4727722772</v>
      </c>
    </row>
    <row r="2600" spans="1:6">
      <c r="A2600" s="7" t="s">
        <v>2786</v>
      </c>
      <c r="B2600" s="8">
        <v>1027438</v>
      </c>
      <c r="C2600" s="8">
        <v>68348</v>
      </c>
      <c r="D2600" s="8" t="s">
        <v>3403</v>
      </c>
      <c r="E2600" s="9">
        <v>46067</v>
      </c>
      <c r="F2600" s="10">
        <f t="shared" si="40"/>
        <v>1044648.4727722772</v>
      </c>
    </row>
    <row r="2601" spans="1:6">
      <c r="A2601" s="11" t="s">
        <v>2787</v>
      </c>
      <c r="B2601" s="12">
        <v>701507</v>
      </c>
      <c r="C2601" s="12">
        <v>66595</v>
      </c>
      <c r="D2601" s="12" t="s">
        <v>3404</v>
      </c>
      <c r="E2601" s="13">
        <v>45428</v>
      </c>
      <c r="F2601" s="14">
        <f t="shared" si="40"/>
        <v>746435.40070921986</v>
      </c>
    </row>
    <row r="2602" spans="1:6">
      <c r="A2602" s="7" t="s">
        <v>2788</v>
      </c>
      <c r="B2602" s="8">
        <v>624741</v>
      </c>
      <c r="C2602" s="8">
        <v>81042</v>
      </c>
      <c r="D2602" s="8" t="s">
        <v>3404</v>
      </c>
      <c r="E2602" s="9">
        <v>46089</v>
      </c>
      <c r="F2602" s="10">
        <f t="shared" si="40"/>
        <v>746435.40070921986</v>
      </c>
    </row>
    <row r="2603" spans="1:6">
      <c r="A2603" s="11" t="s">
        <v>2789</v>
      </c>
      <c r="B2603" s="12">
        <v>544476</v>
      </c>
      <c r="C2603" s="12">
        <v>32549</v>
      </c>
      <c r="D2603" s="12" t="s">
        <v>3402</v>
      </c>
      <c r="E2603" s="13">
        <v>45301</v>
      </c>
      <c r="F2603" s="14">
        <f t="shared" si="40"/>
        <v>499723.03723404254</v>
      </c>
    </row>
    <row r="2604" spans="1:6">
      <c r="A2604" s="7" t="s">
        <v>2790</v>
      </c>
      <c r="B2604" s="8">
        <v>1062805</v>
      </c>
      <c r="C2604" s="8">
        <v>159129</v>
      </c>
      <c r="D2604" s="8" t="s">
        <v>3403</v>
      </c>
      <c r="E2604" s="9">
        <v>44833</v>
      </c>
      <c r="F2604" s="10">
        <f t="shared" si="40"/>
        <v>1044648.4727722772</v>
      </c>
    </row>
    <row r="2605" spans="1:6">
      <c r="A2605" s="11" t="s">
        <v>2791</v>
      </c>
      <c r="B2605" s="12">
        <v>784934</v>
      </c>
      <c r="C2605" s="12">
        <v>83772</v>
      </c>
      <c r="D2605" s="12" t="s">
        <v>3404</v>
      </c>
      <c r="E2605" s="13">
        <v>45583</v>
      </c>
      <c r="F2605" s="14">
        <f t="shared" si="40"/>
        <v>746435.40070921986</v>
      </c>
    </row>
    <row r="2606" spans="1:6">
      <c r="A2606" s="7" t="s">
        <v>2792</v>
      </c>
      <c r="B2606" s="8">
        <v>594782</v>
      </c>
      <c r="C2606" s="8">
        <v>49358</v>
      </c>
      <c r="D2606" s="8" t="s">
        <v>3402</v>
      </c>
      <c r="E2606" s="9">
        <v>44040</v>
      </c>
      <c r="F2606" s="10">
        <f t="shared" si="40"/>
        <v>499723.03723404254</v>
      </c>
    </row>
    <row r="2607" spans="1:6">
      <c r="A2607" s="11" t="s">
        <v>2793</v>
      </c>
      <c r="B2607" s="12">
        <v>811041</v>
      </c>
      <c r="C2607" s="12">
        <v>83817</v>
      </c>
      <c r="D2607" s="12" t="s">
        <v>3404</v>
      </c>
      <c r="E2607" s="13">
        <v>45310</v>
      </c>
      <c r="F2607" s="14">
        <f t="shared" si="40"/>
        <v>746435.40070921986</v>
      </c>
    </row>
    <row r="2608" spans="1:6">
      <c r="A2608" s="7" t="s">
        <v>2794</v>
      </c>
      <c r="B2608" s="8">
        <v>525870</v>
      </c>
      <c r="C2608" s="8">
        <v>54303</v>
      </c>
      <c r="D2608" s="8" t="s">
        <v>3402</v>
      </c>
      <c r="E2608" s="9">
        <v>44842</v>
      </c>
      <c r="F2608" s="10">
        <f t="shared" si="40"/>
        <v>499723.03723404254</v>
      </c>
    </row>
    <row r="2609" spans="1:6">
      <c r="A2609" s="11" t="s">
        <v>2795</v>
      </c>
      <c r="B2609" s="12">
        <v>582866</v>
      </c>
      <c r="C2609" s="12">
        <v>66064</v>
      </c>
      <c r="D2609" s="12" t="s">
        <v>3402</v>
      </c>
      <c r="E2609" s="13">
        <v>46367</v>
      </c>
      <c r="F2609" s="14">
        <f t="shared" si="40"/>
        <v>499723.03723404254</v>
      </c>
    </row>
    <row r="2610" spans="1:6">
      <c r="A2610" s="7" t="s">
        <v>2796</v>
      </c>
      <c r="B2610" s="8">
        <v>1168618</v>
      </c>
      <c r="C2610" s="8">
        <v>67601</v>
      </c>
      <c r="D2610" s="8" t="s">
        <v>3403</v>
      </c>
      <c r="E2610" s="9">
        <v>45157</v>
      </c>
      <c r="F2610" s="10">
        <f t="shared" si="40"/>
        <v>1044648.4727722772</v>
      </c>
    </row>
    <row r="2611" spans="1:6">
      <c r="A2611" s="11" t="s">
        <v>2797</v>
      </c>
      <c r="B2611" s="12">
        <v>618528</v>
      </c>
      <c r="C2611" s="12">
        <v>83289</v>
      </c>
      <c r="D2611" s="12" t="s">
        <v>3404</v>
      </c>
      <c r="E2611" s="13">
        <v>44321</v>
      </c>
      <c r="F2611" s="14">
        <f t="shared" si="40"/>
        <v>746435.40070921986</v>
      </c>
    </row>
    <row r="2612" spans="1:6">
      <c r="A2612" s="7" t="s">
        <v>2798</v>
      </c>
      <c r="B2612" s="8">
        <v>571437</v>
      </c>
      <c r="C2612" s="8">
        <v>67440</v>
      </c>
      <c r="D2612" s="8" t="s">
        <v>3402</v>
      </c>
      <c r="E2612" s="9">
        <v>45193</v>
      </c>
      <c r="F2612" s="10">
        <f t="shared" si="40"/>
        <v>499723.03723404254</v>
      </c>
    </row>
    <row r="2613" spans="1:6">
      <c r="A2613" s="11" t="s">
        <v>2799</v>
      </c>
      <c r="B2613" s="12">
        <v>982370</v>
      </c>
      <c r="C2613" s="12">
        <v>85604</v>
      </c>
      <c r="D2613" s="12" t="s">
        <v>3403</v>
      </c>
      <c r="E2613" s="13">
        <v>46109</v>
      </c>
      <c r="F2613" s="14">
        <f t="shared" si="40"/>
        <v>1044648.4727722772</v>
      </c>
    </row>
    <row r="2614" spans="1:6">
      <c r="A2614" s="7" t="s">
        <v>2800</v>
      </c>
      <c r="B2614" s="8">
        <v>1198797</v>
      </c>
      <c r="C2614" s="8">
        <v>167007</v>
      </c>
      <c r="D2614" s="8" t="s">
        <v>3403</v>
      </c>
      <c r="E2614" s="9">
        <v>44801</v>
      </c>
      <c r="F2614" s="10">
        <f t="shared" si="40"/>
        <v>1044648.4727722772</v>
      </c>
    </row>
    <row r="2615" spans="1:6">
      <c r="A2615" s="11" t="s">
        <v>2801</v>
      </c>
      <c r="B2615" s="12">
        <v>748665</v>
      </c>
      <c r="C2615" s="12">
        <v>85958</v>
      </c>
      <c r="D2615" s="12" t="s">
        <v>3404</v>
      </c>
      <c r="E2615" s="13">
        <v>44571</v>
      </c>
      <c r="F2615" s="14">
        <f t="shared" si="40"/>
        <v>746435.40070921986</v>
      </c>
    </row>
    <row r="2616" spans="1:6">
      <c r="A2616" s="7" t="s">
        <v>2802</v>
      </c>
      <c r="B2616" s="8">
        <v>587891</v>
      </c>
      <c r="C2616" s="8">
        <v>80405</v>
      </c>
      <c r="D2616" s="8" t="s">
        <v>3402</v>
      </c>
      <c r="E2616" s="9">
        <v>45616</v>
      </c>
      <c r="F2616" s="10">
        <f t="shared" si="40"/>
        <v>499723.03723404254</v>
      </c>
    </row>
    <row r="2617" spans="1:6">
      <c r="A2617" s="11" t="s">
        <v>2803</v>
      </c>
      <c r="B2617" s="12">
        <v>545271</v>
      </c>
      <c r="C2617" s="12">
        <v>66572</v>
      </c>
      <c r="D2617" s="12" t="s">
        <v>3402</v>
      </c>
      <c r="E2617" s="13">
        <v>44795</v>
      </c>
      <c r="F2617" s="14">
        <f t="shared" si="40"/>
        <v>499723.03723404254</v>
      </c>
    </row>
    <row r="2618" spans="1:6">
      <c r="A2618" s="7" t="s">
        <v>2804</v>
      </c>
      <c r="B2618" s="8">
        <v>610629</v>
      </c>
      <c r="C2618" s="8">
        <v>58529</v>
      </c>
      <c r="D2618" s="8" t="s">
        <v>3404</v>
      </c>
      <c r="E2618" s="9">
        <v>45536</v>
      </c>
      <c r="F2618" s="10">
        <f t="shared" si="40"/>
        <v>746435.40070921986</v>
      </c>
    </row>
    <row r="2619" spans="1:6">
      <c r="A2619" s="11" t="s">
        <v>2805</v>
      </c>
      <c r="B2619" s="12">
        <v>1588698</v>
      </c>
      <c r="C2619" s="12">
        <v>149709</v>
      </c>
      <c r="D2619" s="12" t="s">
        <v>3405</v>
      </c>
      <c r="E2619" s="13">
        <v>44465</v>
      </c>
      <c r="F2619" s="14">
        <f t="shared" si="40"/>
        <v>1044648.4727722772</v>
      </c>
    </row>
    <row r="2620" spans="1:6">
      <c r="A2620" s="7" t="s">
        <v>2806</v>
      </c>
      <c r="B2620" s="8">
        <v>965331</v>
      </c>
      <c r="C2620" s="8">
        <v>139803</v>
      </c>
      <c r="D2620" s="8" t="s">
        <v>3403</v>
      </c>
      <c r="E2620" s="9">
        <v>45189</v>
      </c>
      <c r="F2620" s="10">
        <f t="shared" si="40"/>
        <v>1044648.4727722772</v>
      </c>
    </row>
    <row r="2621" spans="1:6">
      <c r="A2621" s="11" t="s">
        <v>2807</v>
      </c>
      <c r="B2621" s="12">
        <v>693356</v>
      </c>
      <c r="C2621" s="12">
        <v>98165</v>
      </c>
      <c r="D2621" s="12" t="s">
        <v>3404</v>
      </c>
      <c r="E2621" s="13">
        <v>45728</v>
      </c>
      <c r="F2621" s="14">
        <f t="shared" si="40"/>
        <v>746435.40070921986</v>
      </c>
    </row>
    <row r="2622" spans="1:6">
      <c r="A2622" s="7" t="s">
        <v>2808</v>
      </c>
      <c r="B2622" s="8">
        <v>815898</v>
      </c>
      <c r="C2622" s="8">
        <v>53709</v>
      </c>
      <c r="D2622" s="8" t="s">
        <v>3404</v>
      </c>
      <c r="E2622" s="9">
        <v>45424</v>
      </c>
      <c r="F2622" s="10">
        <f t="shared" si="40"/>
        <v>746435.40070921986</v>
      </c>
    </row>
    <row r="2623" spans="1:6">
      <c r="A2623" s="11" t="s">
        <v>2809</v>
      </c>
      <c r="B2623" s="12">
        <v>1548597</v>
      </c>
      <c r="C2623" s="12">
        <v>161085</v>
      </c>
      <c r="D2623" s="12" t="s">
        <v>3405</v>
      </c>
      <c r="E2623" s="13">
        <v>45115</v>
      </c>
      <c r="F2623" s="14">
        <f t="shared" si="40"/>
        <v>1044648.4727722772</v>
      </c>
    </row>
    <row r="2624" spans="1:6">
      <c r="A2624" s="7" t="s">
        <v>2810</v>
      </c>
      <c r="B2624" s="8">
        <v>1433517</v>
      </c>
      <c r="C2624" s="8">
        <v>150905</v>
      </c>
      <c r="D2624" s="8" t="s">
        <v>3405</v>
      </c>
      <c r="E2624" s="9">
        <v>44034</v>
      </c>
      <c r="F2624" s="10">
        <f t="shared" si="40"/>
        <v>1044648.4727722772</v>
      </c>
    </row>
    <row r="2625" spans="1:6">
      <c r="A2625" s="11" t="s">
        <v>2811</v>
      </c>
      <c r="B2625" s="12">
        <v>730542</v>
      </c>
      <c r="C2625" s="12">
        <v>52548</v>
      </c>
      <c r="D2625" s="12" t="s">
        <v>3404</v>
      </c>
      <c r="E2625" s="13">
        <v>45228</v>
      </c>
      <c r="F2625" s="14">
        <f t="shared" si="40"/>
        <v>746435.40070921986</v>
      </c>
    </row>
    <row r="2626" spans="1:6">
      <c r="A2626" s="7" t="s">
        <v>2812</v>
      </c>
      <c r="B2626" s="8">
        <v>996600</v>
      </c>
      <c r="C2626" s="8">
        <v>143304</v>
      </c>
      <c r="D2626" s="8" t="s">
        <v>3403</v>
      </c>
      <c r="E2626" s="9">
        <v>44113</v>
      </c>
      <c r="F2626" s="10">
        <f t="shared" ref="F2626:F2689" si="41">IF(D2626="L1",$L$3,IF(D2626="L2",$L$4,$L$5))</f>
        <v>1044648.4727722772</v>
      </c>
    </row>
    <row r="2627" spans="1:6">
      <c r="A2627" s="11" t="s">
        <v>2813</v>
      </c>
      <c r="B2627" s="12">
        <v>764298</v>
      </c>
      <c r="C2627" s="12">
        <v>112274</v>
      </c>
      <c r="D2627" s="12" t="s">
        <v>3404</v>
      </c>
      <c r="E2627" s="13">
        <v>43815</v>
      </c>
      <c r="F2627" s="14">
        <f t="shared" si="41"/>
        <v>746435.40070921986</v>
      </c>
    </row>
    <row r="2628" spans="1:6">
      <c r="A2628" s="7" t="s">
        <v>2814</v>
      </c>
      <c r="B2628" s="8">
        <v>1100350</v>
      </c>
      <c r="C2628" s="8">
        <v>75368</v>
      </c>
      <c r="D2628" s="8" t="s">
        <v>3403</v>
      </c>
      <c r="E2628" s="9">
        <v>45835</v>
      </c>
      <c r="F2628" s="10">
        <f t="shared" si="41"/>
        <v>1044648.4727722772</v>
      </c>
    </row>
    <row r="2629" spans="1:6">
      <c r="A2629" s="11" t="s">
        <v>2815</v>
      </c>
      <c r="B2629" s="12">
        <v>443931</v>
      </c>
      <c r="C2629" s="12">
        <v>54787</v>
      </c>
      <c r="D2629" s="12" t="s">
        <v>3402</v>
      </c>
      <c r="E2629" s="13">
        <v>44363</v>
      </c>
      <c r="F2629" s="14">
        <f t="shared" si="41"/>
        <v>499723.03723404254</v>
      </c>
    </row>
    <row r="2630" spans="1:6">
      <c r="A2630" s="7" t="s">
        <v>2816</v>
      </c>
      <c r="B2630" s="8">
        <v>626737</v>
      </c>
      <c r="C2630" s="8">
        <v>42414</v>
      </c>
      <c r="D2630" s="8" t="s">
        <v>3404</v>
      </c>
      <c r="E2630" s="9">
        <v>45174</v>
      </c>
      <c r="F2630" s="10">
        <f t="shared" si="41"/>
        <v>746435.40070921986</v>
      </c>
    </row>
    <row r="2631" spans="1:6">
      <c r="A2631" s="11" t="s">
        <v>2817</v>
      </c>
      <c r="B2631" s="12">
        <v>471230</v>
      </c>
      <c r="C2631" s="12">
        <v>52496</v>
      </c>
      <c r="D2631" s="12" t="s">
        <v>3402</v>
      </c>
      <c r="E2631" s="13">
        <v>43932</v>
      </c>
      <c r="F2631" s="14">
        <f t="shared" si="41"/>
        <v>499723.03723404254</v>
      </c>
    </row>
    <row r="2632" spans="1:6">
      <c r="A2632" s="7" t="s">
        <v>2818</v>
      </c>
      <c r="B2632" s="8">
        <v>551751</v>
      </c>
      <c r="C2632" s="8">
        <v>71154</v>
      </c>
      <c r="D2632" s="8" t="s">
        <v>3402</v>
      </c>
      <c r="E2632" s="9">
        <v>44178</v>
      </c>
      <c r="F2632" s="10">
        <f t="shared" si="41"/>
        <v>499723.03723404254</v>
      </c>
    </row>
    <row r="2633" spans="1:6">
      <c r="A2633" s="11" t="s">
        <v>2819</v>
      </c>
      <c r="B2633" s="12">
        <v>673519</v>
      </c>
      <c r="C2633" s="12">
        <v>38438</v>
      </c>
      <c r="D2633" s="12" t="s">
        <v>3404</v>
      </c>
      <c r="E2633" s="13">
        <v>44971</v>
      </c>
      <c r="F2633" s="14">
        <f t="shared" si="41"/>
        <v>746435.40070921986</v>
      </c>
    </row>
    <row r="2634" spans="1:6">
      <c r="A2634" s="7" t="s">
        <v>2820</v>
      </c>
      <c r="B2634" s="8">
        <v>843756</v>
      </c>
      <c r="C2634" s="8">
        <v>79623</v>
      </c>
      <c r="D2634" s="8" t="s">
        <v>3404</v>
      </c>
      <c r="E2634" s="9">
        <v>45282</v>
      </c>
      <c r="F2634" s="10">
        <f t="shared" si="41"/>
        <v>746435.40070921986</v>
      </c>
    </row>
    <row r="2635" spans="1:6">
      <c r="A2635" s="11" t="s">
        <v>2821</v>
      </c>
      <c r="B2635" s="12">
        <v>862699</v>
      </c>
      <c r="C2635" s="12">
        <v>50726</v>
      </c>
      <c r="D2635" s="12" t="s">
        <v>3404</v>
      </c>
      <c r="E2635" s="13">
        <v>43977</v>
      </c>
      <c r="F2635" s="14">
        <f t="shared" si="41"/>
        <v>746435.40070921986</v>
      </c>
    </row>
    <row r="2636" spans="1:6">
      <c r="A2636" s="7" t="s">
        <v>2822</v>
      </c>
      <c r="B2636" s="8">
        <v>601212</v>
      </c>
      <c r="C2636" s="8">
        <v>33785</v>
      </c>
      <c r="D2636" s="8" t="s">
        <v>3404</v>
      </c>
      <c r="E2636" s="9">
        <v>45612</v>
      </c>
      <c r="F2636" s="10">
        <f t="shared" si="41"/>
        <v>746435.40070921986</v>
      </c>
    </row>
    <row r="2637" spans="1:6">
      <c r="A2637" s="11" t="s">
        <v>2823</v>
      </c>
      <c r="B2637" s="12">
        <v>499366</v>
      </c>
      <c r="C2637" s="12">
        <v>42703</v>
      </c>
      <c r="D2637" s="12" t="s">
        <v>3402</v>
      </c>
      <c r="E2637" s="13">
        <v>45627</v>
      </c>
      <c r="F2637" s="14">
        <f t="shared" si="41"/>
        <v>499723.03723404254</v>
      </c>
    </row>
    <row r="2638" spans="1:6">
      <c r="A2638" s="7" t="s">
        <v>2824</v>
      </c>
      <c r="B2638" s="8">
        <v>572334</v>
      </c>
      <c r="C2638" s="8">
        <v>62952</v>
      </c>
      <c r="D2638" s="8" t="s">
        <v>3402</v>
      </c>
      <c r="E2638" s="9">
        <v>43834</v>
      </c>
      <c r="F2638" s="10">
        <f t="shared" si="41"/>
        <v>499723.03723404254</v>
      </c>
    </row>
    <row r="2639" spans="1:6">
      <c r="A2639" s="11" t="s">
        <v>2825</v>
      </c>
      <c r="B2639" s="12">
        <v>753793</v>
      </c>
      <c r="C2639" s="12">
        <v>48974</v>
      </c>
      <c r="D2639" s="12" t="s">
        <v>3404</v>
      </c>
      <c r="E2639" s="13">
        <v>45084</v>
      </c>
      <c r="F2639" s="14">
        <f t="shared" si="41"/>
        <v>746435.40070921986</v>
      </c>
    </row>
    <row r="2640" spans="1:6">
      <c r="A2640" s="7" t="s">
        <v>2826</v>
      </c>
      <c r="B2640" s="8">
        <v>402691</v>
      </c>
      <c r="C2640" s="8">
        <v>35390</v>
      </c>
      <c r="D2640" s="8" t="s">
        <v>3402</v>
      </c>
      <c r="E2640" s="9">
        <v>45429</v>
      </c>
      <c r="F2640" s="10">
        <f t="shared" si="41"/>
        <v>499723.03723404254</v>
      </c>
    </row>
    <row r="2641" spans="1:6">
      <c r="A2641" s="11" t="s">
        <v>2827</v>
      </c>
      <c r="B2641" s="12">
        <v>477288</v>
      </c>
      <c r="C2641" s="12">
        <v>69518</v>
      </c>
      <c r="D2641" s="12" t="s">
        <v>3402</v>
      </c>
      <c r="E2641" s="13">
        <v>44495</v>
      </c>
      <c r="F2641" s="14">
        <f t="shared" si="41"/>
        <v>499723.03723404254</v>
      </c>
    </row>
    <row r="2642" spans="1:6">
      <c r="A2642" s="7" t="s">
        <v>2828</v>
      </c>
      <c r="B2642" s="8">
        <v>1156369</v>
      </c>
      <c r="C2642" s="8">
        <v>94316</v>
      </c>
      <c r="D2642" s="8" t="s">
        <v>3403</v>
      </c>
      <c r="E2642" s="9">
        <v>43798</v>
      </c>
      <c r="F2642" s="10">
        <f t="shared" si="41"/>
        <v>1044648.4727722772</v>
      </c>
    </row>
    <row r="2643" spans="1:6">
      <c r="A2643" s="11" t="s">
        <v>2829</v>
      </c>
      <c r="B2643" s="12">
        <v>705423</v>
      </c>
      <c r="C2643" s="12">
        <v>85764</v>
      </c>
      <c r="D2643" s="12" t="s">
        <v>3404</v>
      </c>
      <c r="E2643" s="13">
        <v>46213</v>
      </c>
      <c r="F2643" s="14">
        <f t="shared" si="41"/>
        <v>746435.40070921986</v>
      </c>
    </row>
    <row r="2644" spans="1:6">
      <c r="A2644" s="7" t="s">
        <v>2830</v>
      </c>
      <c r="B2644" s="8">
        <v>638599</v>
      </c>
      <c r="C2644" s="8">
        <v>87003</v>
      </c>
      <c r="D2644" s="8" t="s">
        <v>3404</v>
      </c>
      <c r="E2644" s="9">
        <v>46272</v>
      </c>
      <c r="F2644" s="10">
        <f t="shared" si="41"/>
        <v>746435.40070921986</v>
      </c>
    </row>
    <row r="2645" spans="1:6">
      <c r="A2645" s="11" t="s">
        <v>2831</v>
      </c>
      <c r="B2645" s="12">
        <v>938950</v>
      </c>
      <c r="C2645" s="12">
        <v>83299</v>
      </c>
      <c r="D2645" s="12" t="s">
        <v>3403</v>
      </c>
      <c r="E2645" s="13">
        <v>45093</v>
      </c>
      <c r="F2645" s="14">
        <f t="shared" si="41"/>
        <v>1044648.4727722772</v>
      </c>
    </row>
    <row r="2646" spans="1:6">
      <c r="A2646" s="7" t="s">
        <v>2832</v>
      </c>
      <c r="B2646" s="8">
        <v>1484630</v>
      </c>
      <c r="C2646" s="8">
        <v>217465</v>
      </c>
      <c r="D2646" s="8" t="s">
        <v>3405</v>
      </c>
      <c r="E2646" s="9">
        <v>44963</v>
      </c>
      <c r="F2646" s="10">
        <f t="shared" si="41"/>
        <v>1044648.4727722772</v>
      </c>
    </row>
    <row r="2647" spans="1:6">
      <c r="A2647" s="11" t="s">
        <v>2833</v>
      </c>
      <c r="B2647" s="12">
        <v>879872</v>
      </c>
      <c r="C2647" s="12">
        <v>72334</v>
      </c>
      <c r="D2647" s="12" t="s">
        <v>3404</v>
      </c>
      <c r="E2647" s="13">
        <v>45273</v>
      </c>
      <c r="F2647" s="14">
        <f t="shared" si="41"/>
        <v>746435.40070921986</v>
      </c>
    </row>
    <row r="2648" spans="1:6">
      <c r="A2648" s="7" t="s">
        <v>2834</v>
      </c>
      <c r="B2648" s="8">
        <v>1177650</v>
      </c>
      <c r="C2648" s="8">
        <v>118141</v>
      </c>
      <c r="D2648" s="8" t="s">
        <v>3403</v>
      </c>
      <c r="E2648" s="9">
        <v>44981</v>
      </c>
      <c r="F2648" s="10">
        <f t="shared" si="41"/>
        <v>1044648.4727722772</v>
      </c>
    </row>
    <row r="2649" spans="1:6">
      <c r="A2649" s="11" t="s">
        <v>2835</v>
      </c>
      <c r="B2649" s="12">
        <v>1038814</v>
      </c>
      <c r="C2649" s="12">
        <v>84651</v>
      </c>
      <c r="D2649" s="12" t="s">
        <v>3403</v>
      </c>
      <c r="E2649" s="13">
        <v>44143</v>
      </c>
      <c r="F2649" s="14">
        <f t="shared" si="41"/>
        <v>1044648.4727722772</v>
      </c>
    </row>
    <row r="2650" spans="1:6">
      <c r="A2650" s="7" t="s">
        <v>2836</v>
      </c>
      <c r="B2650" s="8">
        <v>1592998</v>
      </c>
      <c r="C2650" s="8">
        <v>86240</v>
      </c>
      <c r="D2650" s="8" t="s">
        <v>3405</v>
      </c>
      <c r="E2650" s="9">
        <v>44773</v>
      </c>
      <c r="F2650" s="10">
        <f t="shared" si="41"/>
        <v>1044648.4727722772</v>
      </c>
    </row>
    <row r="2651" spans="1:6">
      <c r="A2651" s="11" t="s">
        <v>2837</v>
      </c>
      <c r="B2651" s="12">
        <v>1518595</v>
      </c>
      <c r="C2651" s="12">
        <v>103252</v>
      </c>
      <c r="D2651" s="12" t="s">
        <v>3405</v>
      </c>
      <c r="E2651" s="13">
        <v>43163</v>
      </c>
      <c r="F2651" s="14">
        <f t="shared" si="41"/>
        <v>1044648.4727722772</v>
      </c>
    </row>
    <row r="2652" spans="1:6">
      <c r="A2652" s="7" t="s">
        <v>2838</v>
      </c>
      <c r="B2652" s="8">
        <v>876394</v>
      </c>
      <c r="C2652" s="8">
        <v>101760</v>
      </c>
      <c r="D2652" s="8" t="s">
        <v>3404</v>
      </c>
      <c r="E2652" s="9">
        <v>44022</v>
      </c>
      <c r="F2652" s="10">
        <f t="shared" si="41"/>
        <v>746435.40070921986</v>
      </c>
    </row>
    <row r="2653" spans="1:6">
      <c r="A2653" s="11" t="s">
        <v>2839</v>
      </c>
      <c r="B2653" s="12">
        <v>1196538</v>
      </c>
      <c r="C2653" s="12">
        <v>60282</v>
      </c>
      <c r="D2653" s="12" t="s">
        <v>3403</v>
      </c>
      <c r="E2653" s="13">
        <v>44997</v>
      </c>
      <c r="F2653" s="14">
        <f t="shared" si="41"/>
        <v>1044648.4727722772</v>
      </c>
    </row>
    <row r="2654" spans="1:6">
      <c r="A2654" s="7" t="s">
        <v>2840</v>
      </c>
      <c r="B2654" s="8">
        <v>665661</v>
      </c>
      <c r="C2654" s="8">
        <v>72281</v>
      </c>
      <c r="D2654" s="8" t="s">
        <v>3404</v>
      </c>
      <c r="E2654" s="9">
        <v>44530</v>
      </c>
      <c r="F2654" s="10">
        <f t="shared" si="41"/>
        <v>746435.40070921986</v>
      </c>
    </row>
    <row r="2655" spans="1:6">
      <c r="A2655" s="11" t="s">
        <v>2841</v>
      </c>
      <c r="B2655" s="12">
        <v>517256</v>
      </c>
      <c r="C2655" s="12">
        <v>57632</v>
      </c>
      <c r="D2655" s="12" t="s">
        <v>3402</v>
      </c>
      <c r="E2655" s="13">
        <v>45047</v>
      </c>
      <c r="F2655" s="14">
        <f t="shared" si="41"/>
        <v>499723.03723404254</v>
      </c>
    </row>
    <row r="2656" spans="1:6">
      <c r="A2656" s="7" t="s">
        <v>2842</v>
      </c>
      <c r="B2656" s="8">
        <v>759157</v>
      </c>
      <c r="C2656" s="8">
        <v>83466</v>
      </c>
      <c r="D2656" s="8" t="s">
        <v>3404</v>
      </c>
      <c r="E2656" s="9">
        <v>43913</v>
      </c>
      <c r="F2656" s="10">
        <f t="shared" si="41"/>
        <v>746435.40070921986</v>
      </c>
    </row>
    <row r="2657" spans="1:6">
      <c r="A2657" s="11" t="s">
        <v>2843</v>
      </c>
      <c r="B2657" s="12">
        <v>630080</v>
      </c>
      <c r="C2657" s="12">
        <v>93969</v>
      </c>
      <c r="D2657" s="12" t="s">
        <v>3404</v>
      </c>
      <c r="E2657" s="13">
        <v>44465</v>
      </c>
      <c r="F2657" s="14">
        <f t="shared" si="41"/>
        <v>746435.40070921986</v>
      </c>
    </row>
    <row r="2658" spans="1:6">
      <c r="A2658" s="7" t="s">
        <v>2844</v>
      </c>
      <c r="B2658" s="8">
        <v>694662</v>
      </c>
      <c r="C2658" s="8">
        <v>46746</v>
      </c>
      <c r="D2658" s="8" t="s">
        <v>3404</v>
      </c>
      <c r="E2658" s="9">
        <v>45881</v>
      </c>
      <c r="F2658" s="10">
        <f t="shared" si="41"/>
        <v>746435.40070921986</v>
      </c>
    </row>
    <row r="2659" spans="1:6">
      <c r="A2659" s="11" t="s">
        <v>2845</v>
      </c>
      <c r="B2659" s="12">
        <v>841216</v>
      </c>
      <c r="C2659" s="12">
        <v>123143</v>
      </c>
      <c r="D2659" s="12" t="s">
        <v>3404</v>
      </c>
      <c r="E2659" s="13">
        <v>43911</v>
      </c>
      <c r="F2659" s="14">
        <f t="shared" si="41"/>
        <v>746435.40070921986</v>
      </c>
    </row>
    <row r="2660" spans="1:6">
      <c r="A2660" s="7" t="s">
        <v>2846</v>
      </c>
      <c r="B2660" s="8">
        <v>420575</v>
      </c>
      <c r="C2660" s="8">
        <v>46195</v>
      </c>
      <c r="D2660" s="8" t="s">
        <v>3402</v>
      </c>
      <c r="E2660" s="9">
        <v>45757</v>
      </c>
      <c r="F2660" s="10">
        <f t="shared" si="41"/>
        <v>499723.03723404254</v>
      </c>
    </row>
    <row r="2661" spans="1:6">
      <c r="A2661" s="11" t="s">
        <v>2847</v>
      </c>
      <c r="B2661" s="12">
        <v>631394</v>
      </c>
      <c r="C2661" s="12">
        <v>75207</v>
      </c>
      <c r="D2661" s="12" t="s">
        <v>3404</v>
      </c>
      <c r="E2661" s="13">
        <v>44089</v>
      </c>
      <c r="F2661" s="14">
        <f t="shared" si="41"/>
        <v>746435.40070921986</v>
      </c>
    </row>
    <row r="2662" spans="1:6">
      <c r="A2662" s="7" t="s">
        <v>2848</v>
      </c>
      <c r="B2662" s="8">
        <v>1091606</v>
      </c>
      <c r="C2662" s="8">
        <v>67695</v>
      </c>
      <c r="D2662" s="8" t="s">
        <v>3403</v>
      </c>
      <c r="E2662" s="9">
        <v>44878</v>
      </c>
      <c r="F2662" s="10">
        <f t="shared" si="41"/>
        <v>1044648.4727722772</v>
      </c>
    </row>
    <row r="2663" spans="1:6">
      <c r="A2663" s="11" t="s">
        <v>2849</v>
      </c>
      <c r="B2663" s="12">
        <v>744700</v>
      </c>
      <c r="C2663" s="12">
        <v>70629</v>
      </c>
      <c r="D2663" s="12" t="s">
        <v>3404</v>
      </c>
      <c r="E2663" s="13">
        <v>44525</v>
      </c>
      <c r="F2663" s="14">
        <f t="shared" si="41"/>
        <v>746435.40070921986</v>
      </c>
    </row>
    <row r="2664" spans="1:6">
      <c r="A2664" s="7" t="s">
        <v>2850</v>
      </c>
      <c r="B2664" s="8">
        <v>1042890</v>
      </c>
      <c r="C2664" s="8">
        <v>152725</v>
      </c>
      <c r="D2664" s="8" t="s">
        <v>3403</v>
      </c>
      <c r="E2664" s="9">
        <v>46289</v>
      </c>
      <c r="F2664" s="10">
        <f t="shared" si="41"/>
        <v>1044648.4727722772</v>
      </c>
    </row>
    <row r="2665" spans="1:6">
      <c r="A2665" s="11" t="s">
        <v>2851</v>
      </c>
      <c r="B2665" s="12">
        <v>968408</v>
      </c>
      <c r="C2665" s="12">
        <v>99947</v>
      </c>
      <c r="D2665" s="12" t="s">
        <v>3403</v>
      </c>
      <c r="E2665" s="13">
        <v>45718</v>
      </c>
      <c r="F2665" s="14">
        <f t="shared" si="41"/>
        <v>1044648.4727722772</v>
      </c>
    </row>
    <row r="2666" spans="1:6">
      <c r="A2666" s="7" t="s">
        <v>2852</v>
      </c>
      <c r="B2666" s="8">
        <v>1212050</v>
      </c>
      <c r="C2666" s="8">
        <v>173692</v>
      </c>
      <c r="D2666" s="8" t="s">
        <v>3405</v>
      </c>
      <c r="E2666" s="9">
        <v>43698</v>
      </c>
      <c r="F2666" s="10">
        <f t="shared" si="41"/>
        <v>1044648.4727722772</v>
      </c>
    </row>
    <row r="2667" spans="1:6">
      <c r="A2667" s="11" t="s">
        <v>2853</v>
      </c>
      <c r="B2667" s="12">
        <v>690449</v>
      </c>
      <c r="C2667" s="12">
        <v>49868</v>
      </c>
      <c r="D2667" s="12" t="s">
        <v>3404</v>
      </c>
      <c r="E2667" s="13">
        <v>45180</v>
      </c>
      <c r="F2667" s="14">
        <f t="shared" si="41"/>
        <v>746435.40070921986</v>
      </c>
    </row>
    <row r="2668" spans="1:6">
      <c r="A2668" s="7" t="s">
        <v>2854</v>
      </c>
      <c r="B2668" s="8">
        <v>539235</v>
      </c>
      <c r="C2668" s="8">
        <v>64392</v>
      </c>
      <c r="D2668" s="8" t="s">
        <v>3402</v>
      </c>
      <c r="E2668" s="9">
        <v>44480</v>
      </c>
      <c r="F2668" s="10">
        <f t="shared" si="41"/>
        <v>499723.03723404254</v>
      </c>
    </row>
    <row r="2669" spans="1:6">
      <c r="A2669" s="11" t="s">
        <v>2855</v>
      </c>
      <c r="B2669" s="12">
        <v>794537</v>
      </c>
      <c r="C2669" s="12">
        <v>56617</v>
      </c>
      <c r="D2669" s="12" t="s">
        <v>3404</v>
      </c>
      <c r="E2669" s="13">
        <v>45750</v>
      </c>
      <c r="F2669" s="14">
        <f t="shared" si="41"/>
        <v>746435.40070921986</v>
      </c>
    </row>
    <row r="2670" spans="1:6">
      <c r="A2670" s="7" t="s">
        <v>2856</v>
      </c>
      <c r="B2670" s="8">
        <v>496250</v>
      </c>
      <c r="C2670" s="8">
        <v>55970</v>
      </c>
      <c r="D2670" s="8" t="s">
        <v>3402</v>
      </c>
      <c r="E2670" s="9">
        <v>43575</v>
      </c>
      <c r="F2670" s="10">
        <f t="shared" si="41"/>
        <v>499723.03723404254</v>
      </c>
    </row>
    <row r="2671" spans="1:6">
      <c r="A2671" s="11" t="s">
        <v>2857</v>
      </c>
      <c r="B2671" s="12">
        <v>756701</v>
      </c>
      <c r="C2671" s="12">
        <v>56596</v>
      </c>
      <c r="D2671" s="12" t="s">
        <v>3404</v>
      </c>
      <c r="E2671" s="13">
        <v>45628</v>
      </c>
      <c r="F2671" s="14">
        <f t="shared" si="41"/>
        <v>746435.40070921986</v>
      </c>
    </row>
    <row r="2672" spans="1:6">
      <c r="A2672" s="7" t="s">
        <v>2858</v>
      </c>
      <c r="B2672" s="8">
        <v>1134613</v>
      </c>
      <c r="C2672" s="8">
        <v>58797</v>
      </c>
      <c r="D2672" s="8" t="s">
        <v>3403</v>
      </c>
      <c r="E2672" s="9">
        <v>45462</v>
      </c>
      <c r="F2672" s="10">
        <f t="shared" si="41"/>
        <v>1044648.4727722772</v>
      </c>
    </row>
    <row r="2673" spans="1:6">
      <c r="A2673" s="11" t="s">
        <v>2859</v>
      </c>
      <c r="B2673" s="12">
        <v>595678</v>
      </c>
      <c r="C2673" s="12">
        <v>46634</v>
      </c>
      <c r="D2673" s="12" t="s">
        <v>3402</v>
      </c>
      <c r="E2673" s="13">
        <v>44523</v>
      </c>
      <c r="F2673" s="14">
        <f t="shared" si="41"/>
        <v>499723.03723404254</v>
      </c>
    </row>
    <row r="2674" spans="1:6">
      <c r="A2674" s="7" t="s">
        <v>2860</v>
      </c>
      <c r="B2674" s="8">
        <v>639917</v>
      </c>
      <c r="C2674" s="8">
        <v>78776</v>
      </c>
      <c r="D2674" s="8" t="s">
        <v>3404</v>
      </c>
      <c r="E2674" s="9">
        <v>44591</v>
      </c>
      <c r="F2674" s="10">
        <f t="shared" si="41"/>
        <v>746435.40070921986</v>
      </c>
    </row>
    <row r="2675" spans="1:6">
      <c r="A2675" s="11" t="s">
        <v>2861</v>
      </c>
      <c r="B2675" s="12">
        <v>1656231</v>
      </c>
      <c r="C2675" s="12">
        <v>92328</v>
      </c>
      <c r="D2675" s="12" t="s">
        <v>3406</v>
      </c>
      <c r="E2675" s="13">
        <v>44377</v>
      </c>
      <c r="F2675" s="14">
        <f t="shared" si="41"/>
        <v>1044648.4727722772</v>
      </c>
    </row>
    <row r="2676" spans="1:6">
      <c r="A2676" s="7" t="s">
        <v>2862</v>
      </c>
      <c r="B2676" s="8">
        <v>486177</v>
      </c>
      <c r="C2676" s="8">
        <v>59987</v>
      </c>
      <c r="D2676" s="8" t="s">
        <v>3402</v>
      </c>
      <c r="E2676" s="9">
        <v>43396</v>
      </c>
      <c r="F2676" s="10">
        <f t="shared" si="41"/>
        <v>499723.03723404254</v>
      </c>
    </row>
    <row r="2677" spans="1:6">
      <c r="A2677" s="11" t="s">
        <v>2863</v>
      </c>
      <c r="B2677" s="12">
        <v>860387</v>
      </c>
      <c r="C2677" s="12">
        <v>57239</v>
      </c>
      <c r="D2677" s="12" t="s">
        <v>3404</v>
      </c>
      <c r="E2677" s="13">
        <v>45731</v>
      </c>
      <c r="F2677" s="14">
        <f t="shared" si="41"/>
        <v>746435.40070921986</v>
      </c>
    </row>
    <row r="2678" spans="1:6">
      <c r="A2678" s="7" t="s">
        <v>2864</v>
      </c>
      <c r="B2678" s="8">
        <v>1012473</v>
      </c>
      <c r="C2678" s="8">
        <v>71163</v>
      </c>
      <c r="D2678" s="8" t="s">
        <v>3403</v>
      </c>
      <c r="E2678" s="9">
        <v>44166</v>
      </c>
      <c r="F2678" s="10">
        <f t="shared" si="41"/>
        <v>1044648.4727722772</v>
      </c>
    </row>
    <row r="2679" spans="1:6">
      <c r="A2679" s="11" t="s">
        <v>2865</v>
      </c>
      <c r="B2679" s="12">
        <v>488135</v>
      </c>
      <c r="C2679" s="12">
        <v>69725</v>
      </c>
      <c r="D2679" s="12" t="s">
        <v>3402</v>
      </c>
      <c r="E2679" s="13">
        <v>45089</v>
      </c>
      <c r="F2679" s="14">
        <f t="shared" si="41"/>
        <v>499723.03723404254</v>
      </c>
    </row>
    <row r="2680" spans="1:6">
      <c r="A2680" s="7" t="s">
        <v>2866</v>
      </c>
      <c r="B2680" s="8">
        <v>822377</v>
      </c>
      <c r="C2680" s="8">
        <v>53472</v>
      </c>
      <c r="D2680" s="8" t="s">
        <v>3404</v>
      </c>
      <c r="E2680" s="9">
        <v>45521</v>
      </c>
      <c r="F2680" s="10">
        <f t="shared" si="41"/>
        <v>746435.40070921986</v>
      </c>
    </row>
    <row r="2681" spans="1:6">
      <c r="A2681" s="11" t="s">
        <v>2867</v>
      </c>
      <c r="B2681" s="12">
        <v>638003</v>
      </c>
      <c r="C2681" s="12">
        <v>48478</v>
      </c>
      <c r="D2681" s="12" t="s">
        <v>3404</v>
      </c>
      <c r="E2681" s="13">
        <v>44714</v>
      </c>
      <c r="F2681" s="14">
        <f t="shared" si="41"/>
        <v>746435.40070921986</v>
      </c>
    </row>
    <row r="2682" spans="1:6">
      <c r="A2682" s="7" t="s">
        <v>2868</v>
      </c>
      <c r="B2682" s="8">
        <v>455531</v>
      </c>
      <c r="C2682" s="8">
        <v>25270</v>
      </c>
      <c r="D2682" s="8" t="s">
        <v>3402</v>
      </c>
      <c r="E2682" s="9">
        <v>44812</v>
      </c>
      <c r="F2682" s="10">
        <f t="shared" si="41"/>
        <v>499723.03723404254</v>
      </c>
    </row>
    <row r="2683" spans="1:6">
      <c r="A2683" s="11" t="s">
        <v>2869</v>
      </c>
      <c r="B2683" s="12">
        <v>466863</v>
      </c>
      <c r="C2683" s="12">
        <v>49987</v>
      </c>
      <c r="D2683" s="12" t="s">
        <v>3402</v>
      </c>
      <c r="E2683" s="13">
        <v>43735</v>
      </c>
      <c r="F2683" s="14">
        <f t="shared" si="41"/>
        <v>499723.03723404254</v>
      </c>
    </row>
    <row r="2684" spans="1:6">
      <c r="A2684" s="7" t="s">
        <v>2870</v>
      </c>
      <c r="B2684" s="8">
        <v>569870</v>
      </c>
      <c r="C2684" s="8">
        <v>66878</v>
      </c>
      <c r="D2684" s="8" t="s">
        <v>3402</v>
      </c>
      <c r="E2684" s="9">
        <v>44807</v>
      </c>
      <c r="F2684" s="10">
        <f t="shared" si="41"/>
        <v>499723.03723404254</v>
      </c>
    </row>
    <row r="2685" spans="1:6">
      <c r="A2685" s="11" t="s">
        <v>2871</v>
      </c>
      <c r="B2685" s="12">
        <v>584338</v>
      </c>
      <c r="C2685" s="12">
        <v>75825</v>
      </c>
      <c r="D2685" s="12" t="s">
        <v>3402</v>
      </c>
      <c r="E2685" s="13">
        <v>45565</v>
      </c>
      <c r="F2685" s="14">
        <f t="shared" si="41"/>
        <v>499723.03723404254</v>
      </c>
    </row>
    <row r="2686" spans="1:6">
      <c r="A2686" s="7" t="s">
        <v>2872</v>
      </c>
      <c r="B2686" s="8">
        <v>1078137</v>
      </c>
      <c r="C2686" s="8">
        <v>73421</v>
      </c>
      <c r="D2686" s="8" t="s">
        <v>3403</v>
      </c>
      <c r="E2686" s="9">
        <v>46280</v>
      </c>
      <c r="F2686" s="10">
        <f t="shared" si="41"/>
        <v>1044648.4727722772</v>
      </c>
    </row>
    <row r="2687" spans="1:6">
      <c r="A2687" s="11" t="s">
        <v>2873</v>
      </c>
      <c r="B2687" s="12">
        <v>506114</v>
      </c>
      <c r="C2687" s="12">
        <v>72556</v>
      </c>
      <c r="D2687" s="12" t="s">
        <v>3402</v>
      </c>
      <c r="E2687" s="13">
        <v>44432</v>
      </c>
      <c r="F2687" s="14">
        <f t="shared" si="41"/>
        <v>499723.03723404254</v>
      </c>
    </row>
    <row r="2688" spans="1:6">
      <c r="A2688" s="7" t="s">
        <v>2874</v>
      </c>
      <c r="B2688" s="8">
        <v>893221</v>
      </c>
      <c r="C2688" s="8">
        <v>127971</v>
      </c>
      <c r="D2688" s="8" t="s">
        <v>3404</v>
      </c>
      <c r="E2688" s="9">
        <v>44028</v>
      </c>
      <c r="F2688" s="10">
        <f t="shared" si="41"/>
        <v>746435.40070921986</v>
      </c>
    </row>
    <row r="2689" spans="1:6">
      <c r="A2689" s="11" t="s">
        <v>2875</v>
      </c>
      <c r="B2689" s="12">
        <v>1048602</v>
      </c>
      <c r="C2689" s="12">
        <v>117871</v>
      </c>
      <c r="D2689" s="12" t="s">
        <v>3403</v>
      </c>
      <c r="E2689" s="13">
        <v>45823</v>
      </c>
      <c r="F2689" s="14">
        <f t="shared" si="41"/>
        <v>1044648.4727722772</v>
      </c>
    </row>
    <row r="2690" spans="1:6">
      <c r="A2690" s="7" t="s">
        <v>2876</v>
      </c>
      <c r="B2690" s="8">
        <v>523483</v>
      </c>
      <c r="C2690" s="8">
        <v>52112</v>
      </c>
      <c r="D2690" s="8" t="s">
        <v>3402</v>
      </c>
      <c r="E2690" s="9">
        <v>44130</v>
      </c>
      <c r="F2690" s="10">
        <f t="shared" ref="F2690:F2753" si="42">IF(D2690="L1",$L$3,IF(D2690="L2",$L$4,$L$5))</f>
        <v>499723.03723404254</v>
      </c>
    </row>
    <row r="2691" spans="1:6">
      <c r="A2691" s="11" t="s">
        <v>2877</v>
      </c>
      <c r="B2691" s="12">
        <v>754429</v>
      </c>
      <c r="C2691" s="12">
        <v>78089</v>
      </c>
      <c r="D2691" s="12" t="s">
        <v>3404</v>
      </c>
      <c r="E2691" s="13">
        <v>44580</v>
      </c>
      <c r="F2691" s="14">
        <f t="shared" si="42"/>
        <v>746435.40070921986</v>
      </c>
    </row>
    <row r="2692" spans="1:6">
      <c r="A2692" s="7" t="s">
        <v>2878</v>
      </c>
      <c r="B2692" s="8">
        <v>666836</v>
      </c>
      <c r="C2692" s="8">
        <v>33431</v>
      </c>
      <c r="D2692" s="8" t="s">
        <v>3404</v>
      </c>
      <c r="E2692" s="9">
        <v>45833</v>
      </c>
      <c r="F2692" s="10">
        <f t="shared" si="42"/>
        <v>746435.40070921986</v>
      </c>
    </row>
    <row r="2693" spans="1:6">
      <c r="A2693" s="11" t="s">
        <v>2879</v>
      </c>
      <c r="B2693" s="12">
        <v>604003</v>
      </c>
      <c r="C2693" s="12">
        <v>71979</v>
      </c>
      <c r="D2693" s="12" t="s">
        <v>3404</v>
      </c>
      <c r="E2693" s="13">
        <v>45099</v>
      </c>
      <c r="F2693" s="14">
        <f t="shared" si="42"/>
        <v>746435.40070921986</v>
      </c>
    </row>
    <row r="2694" spans="1:6">
      <c r="A2694" s="7" t="s">
        <v>2880</v>
      </c>
      <c r="B2694" s="8">
        <v>612313</v>
      </c>
      <c r="C2694" s="8">
        <v>38714</v>
      </c>
      <c r="D2694" s="8" t="s">
        <v>3404</v>
      </c>
      <c r="E2694" s="9">
        <v>44510</v>
      </c>
      <c r="F2694" s="10">
        <f t="shared" si="42"/>
        <v>746435.40070921986</v>
      </c>
    </row>
    <row r="2695" spans="1:6">
      <c r="A2695" s="11" t="s">
        <v>2881</v>
      </c>
      <c r="B2695" s="12">
        <v>1134411</v>
      </c>
      <c r="C2695" s="12">
        <v>57690</v>
      </c>
      <c r="D2695" s="12" t="s">
        <v>3403</v>
      </c>
      <c r="E2695" s="13">
        <v>44469</v>
      </c>
      <c r="F2695" s="14">
        <f t="shared" si="42"/>
        <v>1044648.4727722772</v>
      </c>
    </row>
    <row r="2696" spans="1:6">
      <c r="A2696" s="7" t="s">
        <v>2882</v>
      </c>
      <c r="B2696" s="8">
        <v>425886</v>
      </c>
      <c r="C2696" s="8">
        <v>36357</v>
      </c>
      <c r="D2696" s="8" t="s">
        <v>3402</v>
      </c>
      <c r="E2696" s="9">
        <v>45737</v>
      </c>
      <c r="F2696" s="10">
        <f t="shared" si="42"/>
        <v>499723.03723404254</v>
      </c>
    </row>
    <row r="2697" spans="1:6">
      <c r="A2697" s="11" t="s">
        <v>2883</v>
      </c>
      <c r="B2697" s="12">
        <v>724463</v>
      </c>
      <c r="C2697" s="12">
        <v>39299</v>
      </c>
      <c r="D2697" s="12" t="s">
        <v>3404</v>
      </c>
      <c r="E2697" s="13">
        <v>45858</v>
      </c>
      <c r="F2697" s="14">
        <f t="shared" si="42"/>
        <v>746435.40070921986</v>
      </c>
    </row>
    <row r="2698" spans="1:6">
      <c r="A2698" s="7" t="s">
        <v>2884</v>
      </c>
      <c r="B2698" s="8">
        <v>1045661</v>
      </c>
      <c r="C2698" s="8">
        <v>148343</v>
      </c>
      <c r="D2698" s="8" t="s">
        <v>3403</v>
      </c>
      <c r="E2698" s="9">
        <v>45876</v>
      </c>
      <c r="F2698" s="10">
        <f t="shared" si="42"/>
        <v>1044648.4727722772</v>
      </c>
    </row>
    <row r="2699" spans="1:6">
      <c r="A2699" s="11" t="s">
        <v>2885</v>
      </c>
      <c r="B2699" s="12">
        <v>595045</v>
      </c>
      <c r="C2699" s="12">
        <v>59070</v>
      </c>
      <c r="D2699" s="12" t="s">
        <v>3402</v>
      </c>
      <c r="E2699" s="13">
        <v>43866</v>
      </c>
      <c r="F2699" s="14">
        <f t="shared" si="42"/>
        <v>499723.03723404254</v>
      </c>
    </row>
    <row r="2700" spans="1:6">
      <c r="A2700" s="7" t="s">
        <v>2886</v>
      </c>
      <c r="B2700" s="8">
        <v>602065</v>
      </c>
      <c r="C2700" s="8">
        <v>44530</v>
      </c>
      <c r="D2700" s="8" t="s">
        <v>3404</v>
      </c>
      <c r="E2700" s="9">
        <v>44289</v>
      </c>
      <c r="F2700" s="10">
        <f t="shared" si="42"/>
        <v>746435.40070921986</v>
      </c>
    </row>
    <row r="2701" spans="1:6">
      <c r="A2701" s="11" t="s">
        <v>2887</v>
      </c>
      <c r="B2701" s="12">
        <v>918286</v>
      </c>
      <c r="C2701" s="12">
        <v>80447</v>
      </c>
      <c r="D2701" s="12" t="s">
        <v>3403</v>
      </c>
      <c r="E2701" s="13">
        <v>43817</v>
      </c>
      <c r="F2701" s="14">
        <f t="shared" si="42"/>
        <v>1044648.4727722772</v>
      </c>
    </row>
    <row r="2702" spans="1:6">
      <c r="A2702" s="7" t="s">
        <v>2888</v>
      </c>
      <c r="B2702" s="8">
        <v>704635</v>
      </c>
      <c r="C2702" s="8">
        <v>95764</v>
      </c>
      <c r="D2702" s="8" t="s">
        <v>3404</v>
      </c>
      <c r="E2702" s="9">
        <v>45539</v>
      </c>
      <c r="F2702" s="10">
        <f t="shared" si="42"/>
        <v>746435.40070921986</v>
      </c>
    </row>
    <row r="2703" spans="1:6">
      <c r="A2703" s="11" t="s">
        <v>2889</v>
      </c>
      <c r="B2703" s="12">
        <v>452073</v>
      </c>
      <c r="C2703" s="12">
        <v>59292</v>
      </c>
      <c r="D2703" s="12" t="s">
        <v>3402</v>
      </c>
      <c r="E2703" s="13">
        <v>45159</v>
      </c>
      <c r="F2703" s="14">
        <f t="shared" si="42"/>
        <v>499723.03723404254</v>
      </c>
    </row>
    <row r="2704" spans="1:6">
      <c r="A2704" s="7" t="s">
        <v>2890</v>
      </c>
      <c r="B2704" s="8">
        <v>779570</v>
      </c>
      <c r="C2704" s="8">
        <v>75495</v>
      </c>
      <c r="D2704" s="8" t="s">
        <v>3404</v>
      </c>
      <c r="E2704" s="9">
        <v>45676</v>
      </c>
      <c r="F2704" s="10">
        <f t="shared" si="42"/>
        <v>746435.40070921986</v>
      </c>
    </row>
    <row r="2705" spans="1:6">
      <c r="A2705" s="11" t="s">
        <v>2891</v>
      </c>
      <c r="B2705" s="12">
        <v>574531</v>
      </c>
      <c r="C2705" s="12">
        <v>84677</v>
      </c>
      <c r="D2705" s="12" t="s">
        <v>3402</v>
      </c>
      <c r="E2705" s="13">
        <v>44387</v>
      </c>
      <c r="F2705" s="14">
        <f t="shared" si="42"/>
        <v>499723.03723404254</v>
      </c>
    </row>
    <row r="2706" spans="1:6">
      <c r="A2706" s="7" t="s">
        <v>2892</v>
      </c>
      <c r="B2706" s="8">
        <v>717381</v>
      </c>
      <c r="C2706" s="8">
        <v>47633</v>
      </c>
      <c r="D2706" s="8" t="s">
        <v>3404</v>
      </c>
      <c r="E2706" s="9">
        <v>44059</v>
      </c>
      <c r="F2706" s="10">
        <f t="shared" si="42"/>
        <v>746435.40070921986</v>
      </c>
    </row>
    <row r="2707" spans="1:6">
      <c r="A2707" s="11" t="s">
        <v>2893</v>
      </c>
      <c r="B2707" s="12">
        <v>1050017</v>
      </c>
      <c r="C2707" s="12">
        <v>69241</v>
      </c>
      <c r="D2707" s="12" t="s">
        <v>3403</v>
      </c>
      <c r="E2707" s="13">
        <v>44935</v>
      </c>
      <c r="F2707" s="14">
        <f t="shared" si="42"/>
        <v>1044648.4727722772</v>
      </c>
    </row>
    <row r="2708" spans="1:6">
      <c r="A2708" s="7" t="s">
        <v>2894</v>
      </c>
      <c r="B2708" s="8">
        <v>678151</v>
      </c>
      <c r="C2708" s="8">
        <v>43380</v>
      </c>
      <c r="D2708" s="8" t="s">
        <v>3404</v>
      </c>
      <c r="E2708" s="9">
        <v>43914</v>
      </c>
      <c r="F2708" s="10">
        <f t="shared" si="42"/>
        <v>746435.40070921986</v>
      </c>
    </row>
    <row r="2709" spans="1:6">
      <c r="A2709" s="11" t="s">
        <v>2895</v>
      </c>
      <c r="B2709" s="12">
        <v>591581</v>
      </c>
      <c r="C2709" s="12">
        <v>37341</v>
      </c>
      <c r="D2709" s="12" t="s">
        <v>3402</v>
      </c>
      <c r="E2709" s="13">
        <v>44019</v>
      </c>
      <c r="F2709" s="14">
        <f t="shared" si="42"/>
        <v>499723.03723404254</v>
      </c>
    </row>
    <row r="2710" spans="1:6">
      <c r="A2710" s="7" t="s">
        <v>2896</v>
      </c>
      <c r="B2710" s="8">
        <v>417077</v>
      </c>
      <c r="C2710" s="8">
        <v>26580</v>
      </c>
      <c r="D2710" s="8" t="s">
        <v>3402</v>
      </c>
      <c r="E2710" s="9">
        <v>45031</v>
      </c>
      <c r="F2710" s="10">
        <f t="shared" si="42"/>
        <v>499723.03723404254</v>
      </c>
    </row>
    <row r="2711" spans="1:6">
      <c r="A2711" s="11" t="s">
        <v>2897</v>
      </c>
      <c r="B2711" s="12">
        <v>516307</v>
      </c>
      <c r="C2711" s="12">
        <v>43665</v>
      </c>
      <c r="D2711" s="12" t="s">
        <v>3402</v>
      </c>
      <c r="E2711" s="13">
        <v>43897</v>
      </c>
      <c r="F2711" s="14">
        <f t="shared" si="42"/>
        <v>499723.03723404254</v>
      </c>
    </row>
    <row r="2712" spans="1:6">
      <c r="A2712" s="7" t="s">
        <v>2898</v>
      </c>
      <c r="B2712" s="8">
        <v>773917</v>
      </c>
      <c r="C2712" s="8">
        <v>47372</v>
      </c>
      <c r="D2712" s="8" t="s">
        <v>3404</v>
      </c>
      <c r="E2712" s="9">
        <v>45464</v>
      </c>
      <c r="F2712" s="10">
        <f t="shared" si="42"/>
        <v>746435.40070921986</v>
      </c>
    </row>
    <row r="2713" spans="1:6">
      <c r="A2713" s="11" t="s">
        <v>2899</v>
      </c>
      <c r="B2713" s="12">
        <v>969882</v>
      </c>
      <c r="C2713" s="12">
        <v>91679</v>
      </c>
      <c r="D2713" s="12" t="s">
        <v>3403</v>
      </c>
      <c r="E2713" s="13">
        <v>43556</v>
      </c>
      <c r="F2713" s="14">
        <f t="shared" si="42"/>
        <v>1044648.4727722772</v>
      </c>
    </row>
    <row r="2714" spans="1:6">
      <c r="A2714" s="7" t="s">
        <v>2900</v>
      </c>
      <c r="B2714" s="8">
        <v>1123979</v>
      </c>
      <c r="C2714" s="8">
        <v>105129</v>
      </c>
      <c r="D2714" s="8" t="s">
        <v>3403</v>
      </c>
      <c r="E2714" s="9">
        <v>43435</v>
      </c>
      <c r="F2714" s="10">
        <f t="shared" si="42"/>
        <v>1044648.4727722772</v>
      </c>
    </row>
    <row r="2715" spans="1:6">
      <c r="A2715" s="11" t="s">
        <v>2901</v>
      </c>
      <c r="B2715" s="12">
        <v>1094174</v>
      </c>
      <c r="C2715" s="12">
        <v>111102</v>
      </c>
      <c r="D2715" s="12" t="s">
        <v>3403</v>
      </c>
      <c r="E2715" s="13">
        <v>43761</v>
      </c>
      <c r="F2715" s="14">
        <f t="shared" si="42"/>
        <v>1044648.4727722772</v>
      </c>
    </row>
    <row r="2716" spans="1:6">
      <c r="A2716" s="7" t="s">
        <v>2902</v>
      </c>
      <c r="B2716" s="8">
        <v>948142</v>
      </c>
      <c r="C2716" s="8">
        <v>50643</v>
      </c>
      <c r="D2716" s="8" t="s">
        <v>3403</v>
      </c>
      <c r="E2716" s="9">
        <v>45327</v>
      </c>
      <c r="F2716" s="10">
        <f t="shared" si="42"/>
        <v>1044648.4727722772</v>
      </c>
    </row>
    <row r="2717" spans="1:6">
      <c r="A2717" s="11" t="s">
        <v>2903</v>
      </c>
      <c r="B2717" s="12">
        <v>426592</v>
      </c>
      <c r="C2717" s="12">
        <v>50664</v>
      </c>
      <c r="D2717" s="12" t="s">
        <v>3402</v>
      </c>
      <c r="E2717" s="13">
        <v>43833</v>
      </c>
      <c r="F2717" s="14">
        <f t="shared" si="42"/>
        <v>499723.03723404254</v>
      </c>
    </row>
    <row r="2718" spans="1:6">
      <c r="A2718" s="7" t="s">
        <v>2904</v>
      </c>
      <c r="B2718" s="8">
        <v>2000440</v>
      </c>
      <c r="C2718" s="8">
        <v>266119</v>
      </c>
      <c r="D2718" s="8" t="s">
        <v>3406</v>
      </c>
      <c r="E2718" s="9">
        <v>44846</v>
      </c>
      <c r="F2718" s="10">
        <f t="shared" si="42"/>
        <v>1044648.4727722772</v>
      </c>
    </row>
    <row r="2719" spans="1:6">
      <c r="A2719" s="11" t="s">
        <v>2905</v>
      </c>
      <c r="B2719" s="12">
        <v>767506</v>
      </c>
      <c r="C2719" s="12">
        <v>79181</v>
      </c>
      <c r="D2719" s="12" t="s">
        <v>3404</v>
      </c>
      <c r="E2719" s="13">
        <v>43604</v>
      </c>
      <c r="F2719" s="14">
        <f t="shared" si="42"/>
        <v>746435.40070921986</v>
      </c>
    </row>
    <row r="2720" spans="1:6">
      <c r="A2720" s="7" t="s">
        <v>2906</v>
      </c>
      <c r="B2720" s="8">
        <v>1182501</v>
      </c>
      <c r="C2720" s="8">
        <v>63444</v>
      </c>
      <c r="D2720" s="8" t="s">
        <v>3403</v>
      </c>
      <c r="E2720" s="9">
        <v>45683</v>
      </c>
      <c r="F2720" s="10">
        <f t="shared" si="42"/>
        <v>1044648.4727722772</v>
      </c>
    </row>
    <row r="2721" spans="1:6">
      <c r="A2721" s="11" t="s">
        <v>2907</v>
      </c>
      <c r="B2721" s="12">
        <v>1360331</v>
      </c>
      <c r="C2721" s="12">
        <v>84221</v>
      </c>
      <c r="D2721" s="12" t="s">
        <v>3405</v>
      </c>
      <c r="E2721" s="13">
        <v>44822</v>
      </c>
      <c r="F2721" s="14">
        <f t="shared" si="42"/>
        <v>1044648.4727722772</v>
      </c>
    </row>
    <row r="2722" spans="1:6">
      <c r="A2722" s="7" t="s">
        <v>2908</v>
      </c>
      <c r="B2722" s="8">
        <v>815657</v>
      </c>
      <c r="C2722" s="8">
        <v>84800</v>
      </c>
      <c r="D2722" s="8" t="s">
        <v>3404</v>
      </c>
      <c r="E2722" s="9">
        <v>45629</v>
      </c>
      <c r="F2722" s="10">
        <f t="shared" si="42"/>
        <v>746435.40070921986</v>
      </c>
    </row>
    <row r="2723" spans="1:6">
      <c r="A2723" s="11" t="s">
        <v>2909</v>
      </c>
      <c r="B2723" s="12">
        <v>886344</v>
      </c>
      <c r="C2723" s="12">
        <v>44611</v>
      </c>
      <c r="D2723" s="12" t="s">
        <v>3404</v>
      </c>
      <c r="E2723" s="13">
        <v>43907</v>
      </c>
      <c r="F2723" s="14">
        <f t="shared" si="42"/>
        <v>746435.40070921986</v>
      </c>
    </row>
    <row r="2724" spans="1:6">
      <c r="A2724" s="7" t="s">
        <v>2910</v>
      </c>
      <c r="B2724" s="8">
        <v>1329704</v>
      </c>
      <c r="C2724" s="8">
        <v>162186</v>
      </c>
      <c r="D2724" s="8" t="s">
        <v>3405</v>
      </c>
      <c r="E2724" s="9">
        <v>46180</v>
      </c>
      <c r="F2724" s="10">
        <f t="shared" si="42"/>
        <v>1044648.4727722772</v>
      </c>
    </row>
    <row r="2725" spans="1:6">
      <c r="A2725" s="11" t="s">
        <v>2911</v>
      </c>
      <c r="B2725" s="12">
        <v>1503388</v>
      </c>
      <c r="C2725" s="12">
        <v>138311</v>
      </c>
      <c r="D2725" s="12" t="s">
        <v>3405</v>
      </c>
      <c r="E2725" s="13">
        <v>44012</v>
      </c>
      <c r="F2725" s="14">
        <f t="shared" si="42"/>
        <v>1044648.4727722772</v>
      </c>
    </row>
    <row r="2726" spans="1:6">
      <c r="A2726" s="7" t="s">
        <v>2912</v>
      </c>
      <c r="B2726" s="8">
        <v>1075380</v>
      </c>
      <c r="C2726" s="8">
        <v>98025</v>
      </c>
      <c r="D2726" s="8" t="s">
        <v>3403</v>
      </c>
      <c r="E2726" s="9">
        <v>45647</v>
      </c>
      <c r="F2726" s="10">
        <f t="shared" si="42"/>
        <v>1044648.4727722772</v>
      </c>
    </row>
    <row r="2727" spans="1:6">
      <c r="A2727" s="11" t="s">
        <v>2913</v>
      </c>
      <c r="B2727" s="12">
        <v>1517080</v>
      </c>
      <c r="C2727" s="12">
        <v>178496</v>
      </c>
      <c r="D2727" s="12" t="s">
        <v>3405</v>
      </c>
      <c r="E2727" s="13">
        <v>43850</v>
      </c>
      <c r="F2727" s="14">
        <f t="shared" si="42"/>
        <v>1044648.4727722772</v>
      </c>
    </row>
    <row r="2728" spans="1:6">
      <c r="A2728" s="7" t="s">
        <v>2914</v>
      </c>
      <c r="B2728" s="8">
        <v>1142129</v>
      </c>
      <c r="C2728" s="8">
        <v>82682</v>
      </c>
      <c r="D2728" s="8" t="s">
        <v>3403</v>
      </c>
      <c r="E2728" s="9">
        <v>46123</v>
      </c>
      <c r="F2728" s="10">
        <f t="shared" si="42"/>
        <v>1044648.4727722772</v>
      </c>
    </row>
    <row r="2729" spans="1:6">
      <c r="A2729" s="11" t="s">
        <v>2915</v>
      </c>
      <c r="B2729" s="12">
        <v>780919</v>
      </c>
      <c r="C2729" s="12">
        <v>97532</v>
      </c>
      <c r="D2729" s="12" t="s">
        <v>3404</v>
      </c>
      <c r="E2729" s="13">
        <v>44352</v>
      </c>
      <c r="F2729" s="14">
        <f t="shared" si="42"/>
        <v>746435.40070921986</v>
      </c>
    </row>
    <row r="2730" spans="1:6">
      <c r="A2730" s="7" t="s">
        <v>2916</v>
      </c>
      <c r="B2730" s="8">
        <v>881250</v>
      </c>
      <c r="C2730" s="8">
        <v>118278</v>
      </c>
      <c r="D2730" s="8" t="s">
        <v>3404</v>
      </c>
      <c r="E2730" s="9">
        <v>45022</v>
      </c>
      <c r="F2730" s="10">
        <f t="shared" si="42"/>
        <v>746435.40070921986</v>
      </c>
    </row>
    <row r="2731" spans="1:6">
      <c r="A2731" s="11" t="s">
        <v>2917</v>
      </c>
      <c r="B2731" s="12">
        <v>475975</v>
      </c>
      <c r="C2731" s="12">
        <v>69748</v>
      </c>
      <c r="D2731" s="12" t="s">
        <v>3402</v>
      </c>
      <c r="E2731" s="13">
        <v>44788</v>
      </c>
      <c r="F2731" s="14">
        <f t="shared" si="42"/>
        <v>499723.03723404254</v>
      </c>
    </row>
    <row r="2732" spans="1:6">
      <c r="A2732" s="7" t="s">
        <v>2918</v>
      </c>
      <c r="B2732" s="8">
        <v>1646299</v>
      </c>
      <c r="C2732" s="8">
        <v>235393</v>
      </c>
      <c r="D2732" s="8" t="s">
        <v>3406</v>
      </c>
      <c r="E2732" s="9">
        <v>45363</v>
      </c>
      <c r="F2732" s="10">
        <f t="shared" si="42"/>
        <v>1044648.4727722772</v>
      </c>
    </row>
    <row r="2733" spans="1:6">
      <c r="A2733" s="11" t="s">
        <v>2919</v>
      </c>
      <c r="B2733" s="12">
        <v>1906909</v>
      </c>
      <c r="C2733" s="12">
        <v>233354</v>
      </c>
      <c r="D2733" s="12" t="s">
        <v>3406</v>
      </c>
      <c r="E2733" s="13">
        <v>45335</v>
      </c>
      <c r="F2733" s="14">
        <f t="shared" si="42"/>
        <v>1044648.4727722772</v>
      </c>
    </row>
    <row r="2734" spans="1:6">
      <c r="A2734" s="7" t="s">
        <v>2920</v>
      </c>
      <c r="B2734" s="8">
        <v>410532</v>
      </c>
      <c r="C2734" s="8">
        <v>27024</v>
      </c>
      <c r="D2734" s="8" t="s">
        <v>3402</v>
      </c>
      <c r="E2734" s="9">
        <v>46062</v>
      </c>
      <c r="F2734" s="10">
        <f t="shared" si="42"/>
        <v>499723.03723404254</v>
      </c>
    </row>
    <row r="2735" spans="1:6">
      <c r="A2735" s="11" t="s">
        <v>2921</v>
      </c>
      <c r="B2735" s="12">
        <v>505141</v>
      </c>
      <c r="C2735" s="12">
        <v>33805</v>
      </c>
      <c r="D2735" s="12" t="s">
        <v>3402</v>
      </c>
      <c r="E2735" s="13">
        <v>43624</v>
      </c>
      <c r="F2735" s="14">
        <f t="shared" si="42"/>
        <v>499723.03723404254</v>
      </c>
    </row>
    <row r="2736" spans="1:6">
      <c r="A2736" s="7" t="s">
        <v>2922</v>
      </c>
      <c r="B2736" s="8">
        <v>1087894</v>
      </c>
      <c r="C2736" s="8">
        <v>136743</v>
      </c>
      <c r="D2736" s="8" t="s">
        <v>3403</v>
      </c>
      <c r="E2736" s="9">
        <v>45407</v>
      </c>
      <c r="F2736" s="10">
        <f t="shared" si="42"/>
        <v>1044648.4727722772</v>
      </c>
    </row>
    <row r="2737" spans="1:6">
      <c r="A2737" s="11" t="s">
        <v>2923</v>
      </c>
      <c r="B2737" s="12">
        <v>602028</v>
      </c>
      <c r="C2737" s="12">
        <v>52212</v>
      </c>
      <c r="D2737" s="12" t="s">
        <v>3404</v>
      </c>
      <c r="E2737" s="13">
        <v>45871</v>
      </c>
      <c r="F2737" s="14">
        <f t="shared" si="42"/>
        <v>746435.40070921986</v>
      </c>
    </row>
    <row r="2738" spans="1:6">
      <c r="A2738" s="7" t="s">
        <v>2924</v>
      </c>
      <c r="B2738" s="8">
        <v>705441</v>
      </c>
      <c r="C2738" s="8">
        <v>94319</v>
      </c>
      <c r="D2738" s="8" t="s">
        <v>3404</v>
      </c>
      <c r="E2738" s="9">
        <v>43626</v>
      </c>
      <c r="F2738" s="10">
        <f t="shared" si="42"/>
        <v>746435.40070921986</v>
      </c>
    </row>
    <row r="2739" spans="1:6">
      <c r="A2739" s="11" t="s">
        <v>2925</v>
      </c>
      <c r="B2739" s="12">
        <v>908972</v>
      </c>
      <c r="C2739" s="12">
        <v>79674</v>
      </c>
      <c r="D2739" s="12" t="s">
        <v>3403</v>
      </c>
      <c r="E2739" s="13">
        <v>44550</v>
      </c>
      <c r="F2739" s="14">
        <f t="shared" si="42"/>
        <v>1044648.4727722772</v>
      </c>
    </row>
    <row r="2740" spans="1:6">
      <c r="A2740" s="7" t="s">
        <v>2926</v>
      </c>
      <c r="B2740" s="8">
        <v>627011</v>
      </c>
      <c r="C2740" s="8">
        <v>81738</v>
      </c>
      <c r="D2740" s="8" t="s">
        <v>3404</v>
      </c>
      <c r="E2740" s="9">
        <v>46321</v>
      </c>
      <c r="F2740" s="10">
        <f t="shared" si="42"/>
        <v>746435.40070921986</v>
      </c>
    </row>
    <row r="2741" spans="1:6">
      <c r="A2741" s="11" t="s">
        <v>2927</v>
      </c>
      <c r="B2741" s="12">
        <v>506931</v>
      </c>
      <c r="C2741" s="12">
        <v>49854</v>
      </c>
      <c r="D2741" s="12" t="s">
        <v>3402</v>
      </c>
      <c r="E2741" s="13">
        <v>44855</v>
      </c>
      <c r="F2741" s="14">
        <f t="shared" si="42"/>
        <v>499723.03723404254</v>
      </c>
    </row>
    <row r="2742" spans="1:6">
      <c r="A2742" s="7" t="s">
        <v>2928</v>
      </c>
      <c r="B2742" s="8">
        <v>733426</v>
      </c>
      <c r="C2742" s="8">
        <v>58869</v>
      </c>
      <c r="D2742" s="8" t="s">
        <v>3404</v>
      </c>
      <c r="E2742" s="9">
        <v>45439</v>
      </c>
      <c r="F2742" s="10">
        <f t="shared" si="42"/>
        <v>746435.40070921986</v>
      </c>
    </row>
    <row r="2743" spans="1:6">
      <c r="A2743" s="11" t="s">
        <v>2929</v>
      </c>
      <c r="B2743" s="12">
        <v>577930</v>
      </c>
      <c r="C2743" s="12">
        <v>75269</v>
      </c>
      <c r="D2743" s="12" t="s">
        <v>3402</v>
      </c>
      <c r="E2743" s="13">
        <v>44204</v>
      </c>
      <c r="F2743" s="14">
        <f t="shared" si="42"/>
        <v>499723.03723404254</v>
      </c>
    </row>
    <row r="2744" spans="1:6">
      <c r="A2744" s="7" t="s">
        <v>2930</v>
      </c>
      <c r="B2744" s="8">
        <v>1289633</v>
      </c>
      <c r="C2744" s="8">
        <v>174028</v>
      </c>
      <c r="D2744" s="8" t="s">
        <v>3405</v>
      </c>
      <c r="E2744" s="9">
        <v>45324</v>
      </c>
      <c r="F2744" s="10">
        <f t="shared" si="42"/>
        <v>1044648.4727722772</v>
      </c>
    </row>
    <row r="2745" spans="1:6">
      <c r="A2745" s="11" t="s">
        <v>2931</v>
      </c>
      <c r="B2745" s="12">
        <v>978179</v>
      </c>
      <c r="C2745" s="12">
        <v>62111</v>
      </c>
      <c r="D2745" s="12" t="s">
        <v>3403</v>
      </c>
      <c r="E2745" s="13">
        <v>45027</v>
      </c>
      <c r="F2745" s="14">
        <f t="shared" si="42"/>
        <v>1044648.4727722772</v>
      </c>
    </row>
    <row r="2746" spans="1:6">
      <c r="A2746" s="7" t="s">
        <v>2932</v>
      </c>
      <c r="B2746" s="8">
        <v>1890835</v>
      </c>
      <c r="C2746" s="8">
        <v>171304</v>
      </c>
      <c r="D2746" s="8" t="s">
        <v>3406</v>
      </c>
      <c r="E2746" s="9">
        <v>44058</v>
      </c>
      <c r="F2746" s="10">
        <f t="shared" si="42"/>
        <v>1044648.4727722772</v>
      </c>
    </row>
    <row r="2747" spans="1:6">
      <c r="A2747" s="11" t="s">
        <v>2933</v>
      </c>
      <c r="B2747" s="12">
        <v>1471990</v>
      </c>
      <c r="C2747" s="12">
        <v>141495</v>
      </c>
      <c r="D2747" s="12" t="s">
        <v>3405</v>
      </c>
      <c r="E2747" s="13">
        <v>46092</v>
      </c>
      <c r="F2747" s="14">
        <f t="shared" si="42"/>
        <v>1044648.4727722772</v>
      </c>
    </row>
    <row r="2748" spans="1:6">
      <c r="A2748" s="7" t="s">
        <v>2934</v>
      </c>
      <c r="B2748" s="8">
        <v>1113254</v>
      </c>
      <c r="C2748" s="8">
        <v>91031</v>
      </c>
      <c r="D2748" s="8" t="s">
        <v>3403</v>
      </c>
      <c r="E2748" s="9">
        <v>45405</v>
      </c>
      <c r="F2748" s="10">
        <f t="shared" si="42"/>
        <v>1044648.4727722772</v>
      </c>
    </row>
    <row r="2749" spans="1:6">
      <c r="A2749" s="11" t="s">
        <v>2935</v>
      </c>
      <c r="B2749" s="12">
        <v>882329</v>
      </c>
      <c r="C2749" s="12">
        <v>53832</v>
      </c>
      <c r="D2749" s="12" t="s">
        <v>3404</v>
      </c>
      <c r="E2749" s="13">
        <v>45734</v>
      </c>
      <c r="F2749" s="14">
        <f t="shared" si="42"/>
        <v>746435.40070921986</v>
      </c>
    </row>
    <row r="2750" spans="1:6">
      <c r="A2750" s="7" t="s">
        <v>2936</v>
      </c>
      <c r="B2750" s="8">
        <v>483479</v>
      </c>
      <c r="C2750" s="8">
        <v>46004</v>
      </c>
      <c r="D2750" s="8" t="s">
        <v>3402</v>
      </c>
      <c r="E2750" s="9">
        <v>45836</v>
      </c>
      <c r="F2750" s="10">
        <f t="shared" si="42"/>
        <v>499723.03723404254</v>
      </c>
    </row>
    <row r="2751" spans="1:6">
      <c r="A2751" s="11" t="s">
        <v>2937</v>
      </c>
      <c r="B2751" s="12">
        <v>1566134</v>
      </c>
      <c r="C2751" s="12">
        <v>95219</v>
      </c>
      <c r="D2751" s="12" t="s">
        <v>3405</v>
      </c>
      <c r="E2751" s="13">
        <v>44945</v>
      </c>
      <c r="F2751" s="14">
        <f t="shared" si="42"/>
        <v>1044648.4727722772</v>
      </c>
    </row>
    <row r="2752" spans="1:6">
      <c r="A2752" s="7" t="s">
        <v>2938</v>
      </c>
      <c r="B2752" s="8">
        <v>1166412</v>
      </c>
      <c r="C2752" s="8">
        <v>174313</v>
      </c>
      <c r="D2752" s="8" t="s">
        <v>3403</v>
      </c>
      <c r="E2752" s="9">
        <v>45979</v>
      </c>
      <c r="F2752" s="10">
        <f t="shared" si="42"/>
        <v>1044648.4727722772</v>
      </c>
    </row>
    <row r="2753" spans="1:6">
      <c r="A2753" s="11" t="s">
        <v>2939</v>
      </c>
      <c r="B2753" s="12">
        <v>531318</v>
      </c>
      <c r="C2753" s="12">
        <v>44693</v>
      </c>
      <c r="D2753" s="12" t="s">
        <v>3402</v>
      </c>
      <c r="E2753" s="13">
        <v>43690</v>
      </c>
      <c r="F2753" s="14">
        <f t="shared" si="42"/>
        <v>499723.03723404254</v>
      </c>
    </row>
    <row r="2754" spans="1:6">
      <c r="A2754" s="7" t="s">
        <v>2940</v>
      </c>
      <c r="B2754" s="8">
        <v>694892</v>
      </c>
      <c r="C2754" s="8">
        <v>98163</v>
      </c>
      <c r="D2754" s="8" t="s">
        <v>3404</v>
      </c>
      <c r="E2754" s="9">
        <v>45959</v>
      </c>
      <c r="F2754" s="10">
        <f t="shared" ref="F2754:F2817" si="43">IF(D2754="L1",$L$3,IF(D2754="L2",$L$4,$L$5))</f>
        <v>746435.40070921986</v>
      </c>
    </row>
    <row r="2755" spans="1:6">
      <c r="A2755" s="11" t="s">
        <v>2941</v>
      </c>
      <c r="B2755" s="12">
        <v>1251866</v>
      </c>
      <c r="C2755" s="12">
        <v>85857</v>
      </c>
      <c r="D2755" s="12" t="s">
        <v>3405</v>
      </c>
      <c r="E2755" s="13">
        <v>44598</v>
      </c>
      <c r="F2755" s="14">
        <f t="shared" si="43"/>
        <v>1044648.4727722772</v>
      </c>
    </row>
    <row r="2756" spans="1:6">
      <c r="A2756" s="7" t="s">
        <v>2942</v>
      </c>
      <c r="B2756" s="8">
        <v>577222</v>
      </c>
      <c r="C2756" s="8">
        <v>50975</v>
      </c>
      <c r="D2756" s="8" t="s">
        <v>3402</v>
      </c>
      <c r="E2756" s="9">
        <v>45039</v>
      </c>
      <c r="F2756" s="10">
        <f t="shared" si="43"/>
        <v>499723.03723404254</v>
      </c>
    </row>
    <row r="2757" spans="1:6">
      <c r="A2757" s="11" t="s">
        <v>2943</v>
      </c>
      <c r="B2757" s="12">
        <v>721386</v>
      </c>
      <c r="C2757" s="12">
        <v>37164</v>
      </c>
      <c r="D2757" s="12" t="s">
        <v>3404</v>
      </c>
      <c r="E2757" s="13">
        <v>44491</v>
      </c>
      <c r="F2757" s="14">
        <f t="shared" si="43"/>
        <v>746435.40070921986</v>
      </c>
    </row>
    <row r="2758" spans="1:6">
      <c r="A2758" s="7" t="s">
        <v>2944</v>
      </c>
      <c r="B2758" s="8">
        <v>558470</v>
      </c>
      <c r="C2758" s="8">
        <v>62141</v>
      </c>
      <c r="D2758" s="8" t="s">
        <v>3402</v>
      </c>
      <c r="E2758" s="9">
        <v>45454</v>
      </c>
      <c r="F2758" s="10">
        <f t="shared" si="43"/>
        <v>499723.03723404254</v>
      </c>
    </row>
    <row r="2759" spans="1:6">
      <c r="A2759" s="11" t="s">
        <v>2945</v>
      </c>
      <c r="B2759" s="12">
        <v>545687</v>
      </c>
      <c r="C2759" s="12">
        <v>55681</v>
      </c>
      <c r="D2759" s="12" t="s">
        <v>3402</v>
      </c>
      <c r="E2759" s="13">
        <v>43249</v>
      </c>
      <c r="F2759" s="14">
        <f t="shared" si="43"/>
        <v>499723.03723404254</v>
      </c>
    </row>
    <row r="2760" spans="1:6">
      <c r="A2760" s="7" t="s">
        <v>2946</v>
      </c>
      <c r="B2760" s="8">
        <v>887235</v>
      </c>
      <c r="C2760" s="8">
        <v>102018</v>
      </c>
      <c r="D2760" s="8" t="s">
        <v>3404</v>
      </c>
      <c r="E2760" s="9">
        <v>44017</v>
      </c>
      <c r="F2760" s="10">
        <f t="shared" si="43"/>
        <v>746435.40070921986</v>
      </c>
    </row>
    <row r="2761" spans="1:6">
      <c r="A2761" s="11" t="s">
        <v>2947</v>
      </c>
      <c r="B2761" s="12">
        <v>533958</v>
      </c>
      <c r="C2761" s="12">
        <v>28755</v>
      </c>
      <c r="D2761" s="12" t="s">
        <v>3402</v>
      </c>
      <c r="E2761" s="13">
        <v>44770</v>
      </c>
      <c r="F2761" s="14">
        <f t="shared" si="43"/>
        <v>499723.03723404254</v>
      </c>
    </row>
    <row r="2762" spans="1:6">
      <c r="A2762" s="7" t="s">
        <v>2948</v>
      </c>
      <c r="B2762" s="8">
        <v>989437</v>
      </c>
      <c r="C2762" s="8">
        <v>102490</v>
      </c>
      <c r="D2762" s="8" t="s">
        <v>3403</v>
      </c>
      <c r="E2762" s="9">
        <v>45450</v>
      </c>
      <c r="F2762" s="10">
        <f t="shared" si="43"/>
        <v>1044648.4727722772</v>
      </c>
    </row>
    <row r="2763" spans="1:6">
      <c r="A2763" s="11" t="s">
        <v>2949</v>
      </c>
      <c r="B2763" s="12">
        <v>883988</v>
      </c>
      <c r="C2763" s="12">
        <v>109711</v>
      </c>
      <c r="D2763" s="12" t="s">
        <v>3404</v>
      </c>
      <c r="E2763" s="13">
        <v>44038</v>
      </c>
      <c r="F2763" s="14">
        <f t="shared" si="43"/>
        <v>746435.40070921986</v>
      </c>
    </row>
    <row r="2764" spans="1:6">
      <c r="A2764" s="7" t="s">
        <v>2950</v>
      </c>
      <c r="B2764" s="8">
        <v>965011</v>
      </c>
      <c r="C2764" s="8">
        <v>121740</v>
      </c>
      <c r="D2764" s="8" t="s">
        <v>3403</v>
      </c>
      <c r="E2764" s="9">
        <v>44599</v>
      </c>
      <c r="F2764" s="10">
        <f t="shared" si="43"/>
        <v>1044648.4727722772</v>
      </c>
    </row>
    <row r="2765" spans="1:6">
      <c r="A2765" s="11" t="s">
        <v>2951</v>
      </c>
      <c r="B2765" s="12">
        <v>1454419</v>
      </c>
      <c r="C2765" s="12">
        <v>194135</v>
      </c>
      <c r="D2765" s="12" t="s">
        <v>3405</v>
      </c>
      <c r="E2765" s="13">
        <v>45004</v>
      </c>
      <c r="F2765" s="14">
        <f t="shared" si="43"/>
        <v>1044648.4727722772</v>
      </c>
    </row>
    <row r="2766" spans="1:6">
      <c r="A2766" s="7" t="s">
        <v>2952</v>
      </c>
      <c r="B2766" s="8">
        <v>1590438</v>
      </c>
      <c r="C2766" s="8">
        <v>166868</v>
      </c>
      <c r="D2766" s="8" t="s">
        <v>3405</v>
      </c>
      <c r="E2766" s="9">
        <v>46165</v>
      </c>
      <c r="F2766" s="10">
        <f t="shared" si="43"/>
        <v>1044648.4727722772</v>
      </c>
    </row>
    <row r="2767" spans="1:6">
      <c r="A2767" s="11" t="s">
        <v>2953</v>
      </c>
      <c r="B2767" s="12">
        <v>1172299</v>
      </c>
      <c r="C2767" s="12">
        <v>149585</v>
      </c>
      <c r="D2767" s="12" t="s">
        <v>3403</v>
      </c>
      <c r="E2767" s="13">
        <v>44152</v>
      </c>
      <c r="F2767" s="14">
        <f t="shared" si="43"/>
        <v>1044648.4727722772</v>
      </c>
    </row>
    <row r="2768" spans="1:6">
      <c r="A2768" s="7" t="s">
        <v>2954</v>
      </c>
      <c r="B2768" s="8">
        <v>879014</v>
      </c>
      <c r="C2768" s="8">
        <v>106309</v>
      </c>
      <c r="D2768" s="8" t="s">
        <v>3404</v>
      </c>
      <c r="E2768" s="9">
        <v>44667</v>
      </c>
      <c r="F2768" s="10">
        <f t="shared" si="43"/>
        <v>746435.40070921986</v>
      </c>
    </row>
    <row r="2769" spans="1:6">
      <c r="A2769" s="11" t="s">
        <v>2955</v>
      </c>
      <c r="B2769" s="12">
        <v>677456</v>
      </c>
      <c r="C2769" s="12">
        <v>54817</v>
      </c>
      <c r="D2769" s="12" t="s">
        <v>3404</v>
      </c>
      <c r="E2769" s="13">
        <v>43369</v>
      </c>
      <c r="F2769" s="14">
        <f t="shared" si="43"/>
        <v>746435.40070921986</v>
      </c>
    </row>
    <row r="2770" spans="1:6">
      <c r="A2770" s="7" t="s">
        <v>2956</v>
      </c>
      <c r="B2770" s="8">
        <v>463286</v>
      </c>
      <c r="C2770" s="8">
        <v>66254</v>
      </c>
      <c r="D2770" s="8" t="s">
        <v>3402</v>
      </c>
      <c r="E2770" s="9">
        <v>44356</v>
      </c>
      <c r="F2770" s="10">
        <f t="shared" si="43"/>
        <v>499723.03723404254</v>
      </c>
    </row>
    <row r="2771" spans="1:6">
      <c r="A2771" s="11" t="s">
        <v>2957</v>
      </c>
      <c r="B2771" s="12">
        <v>1557922</v>
      </c>
      <c r="C2771" s="12">
        <v>207996</v>
      </c>
      <c r="D2771" s="12" t="s">
        <v>3405</v>
      </c>
      <c r="E2771" s="13">
        <v>44299</v>
      </c>
      <c r="F2771" s="14">
        <f t="shared" si="43"/>
        <v>1044648.4727722772</v>
      </c>
    </row>
    <row r="2772" spans="1:6">
      <c r="A2772" s="7" t="s">
        <v>2958</v>
      </c>
      <c r="B2772" s="8">
        <v>1128830</v>
      </c>
      <c r="C2772" s="8">
        <v>105908</v>
      </c>
      <c r="D2772" s="8" t="s">
        <v>3403</v>
      </c>
      <c r="E2772" s="9">
        <v>45422</v>
      </c>
      <c r="F2772" s="10">
        <f t="shared" si="43"/>
        <v>1044648.4727722772</v>
      </c>
    </row>
    <row r="2773" spans="1:6">
      <c r="A2773" s="11" t="s">
        <v>2959</v>
      </c>
      <c r="B2773" s="12">
        <v>1044958</v>
      </c>
      <c r="C2773" s="12">
        <v>153078</v>
      </c>
      <c r="D2773" s="12" t="s">
        <v>3403</v>
      </c>
      <c r="E2773" s="13">
        <v>44129</v>
      </c>
      <c r="F2773" s="14">
        <f t="shared" si="43"/>
        <v>1044648.4727722772</v>
      </c>
    </row>
    <row r="2774" spans="1:6">
      <c r="A2774" s="7" t="s">
        <v>2960</v>
      </c>
      <c r="B2774" s="8">
        <v>1313423</v>
      </c>
      <c r="C2774" s="8">
        <v>120627</v>
      </c>
      <c r="D2774" s="8" t="s">
        <v>3405</v>
      </c>
      <c r="E2774" s="9">
        <v>46051</v>
      </c>
      <c r="F2774" s="10">
        <f t="shared" si="43"/>
        <v>1044648.4727722772</v>
      </c>
    </row>
    <row r="2775" spans="1:6">
      <c r="A2775" s="11" t="s">
        <v>2961</v>
      </c>
      <c r="B2775" s="12">
        <v>694439</v>
      </c>
      <c r="C2775" s="12">
        <v>77791</v>
      </c>
      <c r="D2775" s="12" t="s">
        <v>3404</v>
      </c>
      <c r="E2775" s="13">
        <v>46157</v>
      </c>
      <c r="F2775" s="14">
        <f t="shared" si="43"/>
        <v>746435.40070921986</v>
      </c>
    </row>
    <row r="2776" spans="1:6">
      <c r="A2776" s="7" t="s">
        <v>2962</v>
      </c>
      <c r="B2776" s="8">
        <v>634940</v>
      </c>
      <c r="C2776" s="8">
        <v>39042</v>
      </c>
      <c r="D2776" s="8" t="s">
        <v>3404</v>
      </c>
      <c r="E2776" s="9">
        <v>44124</v>
      </c>
      <c r="F2776" s="10">
        <f t="shared" si="43"/>
        <v>746435.40070921986</v>
      </c>
    </row>
    <row r="2777" spans="1:6">
      <c r="A2777" s="11" t="s">
        <v>2963</v>
      </c>
      <c r="B2777" s="12">
        <v>678488</v>
      </c>
      <c r="C2777" s="12">
        <v>89865</v>
      </c>
      <c r="D2777" s="12" t="s">
        <v>3404</v>
      </c>
      <c r="E2777" s="13">
        <v>45316</v>
      </c>
      <c r="F2777" s="14">
        <f t="shared" si="43"/>
        <v>746435.40070921986</v>
      </c>
    </row>
    <row r="2778" spans="1:6">
      <c r="A2778" s="7" t="s">
        <v>2964</v>
      </c>
      <c r="B2778" s="8">
        <v>1219616</v>
      </c>
      <c r="C2778" s="8">
        <v>121261</v>
      </c>
      <c r="D2778" s="8" t="s">
        <v>3405</v>
      </c>
      <c r="E2778" s="9">
        <v>43985</v>
      </c>
      <c r="F2778" s="10">
        <f t="shared" si="43"/>
        <v>1044648.4727722772</v>
      </c>
    </row>
    <row r="2779" spans="1:6">
      <c r="A2779" s="11" t="s">
        <v>2965</v>
      </c>
      <c r="B2779" s="12">
        <v>1072570</v>
      </c>
      <c r="C2779" s="12">
        <v>150386</v>
      </c>
      <c r="D2779" s="12" t="s">
        <v>3403</v>
      </c>
      <c r="E2779" s="13">
        <v>45505</v>
      </c>
      <c r="F2779" s="14">
        <f t="shared" si="43"/>
        <v>1044648.4727722772</v>
      </c>
    </row>
    <row r="2780" spans="1:6">
      <c r="A2780" s="7" t="s">
        <v>2966</v>
      </c>
      <c r="B2780" s="8">
        <v>785557</v>
      </c>
      <c r="C2780" s="8">
        <v>96678</v>
      </c>
      <c r="D2780" s="8" t="s">
        <v>3404</v>
      </c>
      <c r="E2780" s="9">
        <v>44300</v>
      </c>
      <c r="F2780" s="10">
        <f t="shared" si="43"/>
        <v>746435.40070921986</v>
      </c>
    </row>
    <row r="2781" spans="1:6">
      <c r="A2781" s="11" t="s">
        <v>2967</v>
      </c>
      <c r="B2781" s="12">
        <v>515659</v>
      </c>
      <c r="C2781" s="12">
        <v>54890</v>
      </c>
      <c r="D2781" s="12" t="s">
        <v>3402</v>
      </c>
      <c r="E2781" s="13">
        <v>46357</v>
      </c>
      <c r="F2781" s="14">
        <f t="shared" si="43"/>
        <v>499723.03723404254</v>
      </c>
    </row>
    <row r="2782" spans="1:6">
      <c r="A2782" s="7" t="s">
        <v>2968</v>
      </c>
      <c r="B2782" s="8">
        <v>478168</v>
      </c>
      <c r="C2782" s="8">
        <v>70152</v>
      </c>
      <c r="D2782" s="8" t="s">
        <v>3402</v>
      </c>
      <c r="E2782" s="9">
        <v>46329</v>
      </c>
      <c r="F2782" s="10">
        <f t="shared" si="43"/>
        <v>499723.03723404254</v>
      </c>
    </row>
    <row r="2783" spans="1:6">
      <c r="A2783" s="11" t="s">
        <v>2969</v>
      </c>
      <c r="B2783" s="12">
        <v>656770</v>
      </c>
      <c r="C2783" s="12">
        <v>83723</v>
      </c>
      <c r="D2783" s="12" t="s">
        <v>3404</v>
      </c>
      <c r="E2783" s="13">
        <v>45649</v>
      </c>
      <c r="F2783" s="14">
        <f t="shared" si="43"/>
        <v>746435.40070921986</v>
      </c>
    </row>
    <row r="2784" spans="1:6">
      <c r="A2784" s="7" t="s">
        <v>2970</v>
      </c>
      <c r="B2784" s="8">
        <v>710212</v>
      </c>
      <c r="C2784" s="8">
        <v>104127</v>
      </c>
      <c r="D2784" s="8" t="s">
        <v>3404</v>
      </c>
      <c r="E2784" s="9">
        <v>44916</v>
      </c>
      <c r="F2784" s="10">
        <f t="shared" si="43"/>
        <v>746435.40070921986</v>
      </c>
    </row>
    <row r="2785" spans="1:6">
      <c r="A2785" s="11" t="s">
        <v>2971</v>
      </c>
      <c r="B2785" s="12">
        <v>824353</v>
      </c>
      <c r="C2785" s="12">
        <v>120933</v>
      </c>
      <c r="D2785" s="12" t="s">
        <v>3404</v>
      </c>
      <c r="E2785" s="13">
        <v>45197</v>
      </c>
      <c r="F2785" s="14">
        <f t="shared" si="43"/>
        <v>746435.40070921986</v>
      </c>
    </row>
    <row r="2786" spans="1:6">
      <c r="A2786" s="7" t="s">
        <v>2972</v>
      </c>
      <c r="B2786" s="8">
        <v>484535</v>
      </c>
      <c r="C2786" s="8">
        <v>24496</v>
      </c>
      <c r="D2786" s="8" t="s">
        <v>3402</v>
      </c>
      <c r="E2786" s="9">
        <v>44176</v>
      </c>
      <c r="F2786" s="10">
        <f t="shared" si="43"/>
        <v>499723.03723404254</v>
      </c>
    </row>
    <row r="2787" spans="1:6">
      <c r="A2787" s="11" t="s">
        <v>2973</v>
      </c>
      <c r="B2787" s="12">
        <v>1096546</v>
      </c>
      <c r="C2787" s="12">
        <v>150752</v>
      </c>
      <c r="D2787" s="12" t="s">
        <v>3403</v>
      </c>
      <c r="E2787" s="13">
        <v>45786</v>
      </c>
      <c r="F2787" s="14">
        <f t="shared" si="43"/>
        <v>1044648.4727722772</v>
      </c>
    </row>
    <row r="2788" spans="1:6">
      <c r="A2788" s="7" t="s">
        <v>2974</v>
      </c>
      <c r="B2788" s="8">
        <v>810144</v>
      </c>
      <c r="C2788" s="8">
        <v>91259</v>
      </c>
      <c r="D2788" s="8" t="s">
        <v>3404</v>
      </c>
      <c r="E2788" s="9">
        <v>44018</v>
      </c>
      <c r="F2788" s="10">
        <f t="shared" si="43"/>
        <v>746435.40070921986</v>
      </c>
    </row>
    <row r="2789" spans="1:6">
      <c r="A2789" s="11" t="s">
        <v>2975</v>
      </c>
      <c r="B2789" s="12">
        <v>611772</v>
      </c>
      <c r="C2789" s="12">
        <v>83546</v>
      </c>
      <c r="D2789" s="12" t="s">
        <v>3404</v>
      </c>
      <c r="E2789" s="13">
        <v>44481</v>
      </c>
      <c r="F2789" s="14">
        <f t="shared" si="43"/>
        <v>746435.40070921986</v>
      </c>
    </row>
    <row r="2790" spans="1:6">
      <c r="A2790" s="7" t="s">
        <v>2976</v>
      </c>
      <c r="B2790" s="8">
        <v>1944991</v>
      </c>
      <c r="C2790" s="8">
        <v>212631</v>
      </c>
      <c r="D2790" s="8" t="s">
        <v>3406</v>
      </c>
      <c r="E2790" s="9">
        <v>44186</v>
      </c>
      <c r="F2790" s="10">
        <f t="shared" si="43"/>
        <v>1044648.4727722772</v>
      </c>
    </row>
    <row r="2791" spans="1:6">
      <c r="A2791" s="11" t="s">
        <v>2977</v>
      </c>
      <c r="B2791" s="12">
        <v>717535</v>
      </c>
      <c r="C2791" s="12">
        <v>60651</v>
      </c>
      <c r="D2791" s="12" t="s">
        <v>3404</v>
      </c>
      <c r="E2791" s="13">
        <v>43989</v>
      </c>
      <c r="F2791" s="14">
        <f t="shared" si="43"/>
        <v>746435.40070921986</v>
      </c>
    </row>
    <row r="2792" spans="1:6">
      <c r="A2792" s="7" t="s">
        <v>2978</v>
      </c>
      <c r="B2792" s="8">
        <v>967961</v>
      </c>
      <c r="C2792" s="8">
        <v>74462</v>
      </c>
      <c r="D2792" s="8" t="s">
        <v>3403</v>
      </c>
      <c r="E2792" s="9">
        <v>45877</v>
      </c>
      <c r="F2792" s="10">
        <f t="shared" si="43"/>
        <v>1044648.4727722772</v>
      </c>
    </row>
    <row r="2793" spans="1:6">
      <c r="A2793" s="11" t="s">
        <v>2979</v>
      </c>
      <c r="B2793" s="12">
        <v>603160</v>
      </c>
      <c r="C2793" s="12">
        <v>48234</v>
      </c>
      <c r="D2793" s="12" t="s">
        <v>3404</v>
      </c>
      <c r="E2793" s="13">
        <v>44663</v>
      </c>
      <c r="F2793" s="14">
        <f t="shared" si="43"/>
        <v>746435.40070921986</v>
      </c>
    </row>
    <row r="2794" spans="1:6">
      <c r="A2794" s="7" t="s">
        <v>2980</v>
      </c>
      <c r="B2794" s="8">
        <v>1103407</v>
      </c>
      <c r="C2794" s="8">
        <v>123463</v>
      </c>
      <c r="D2794" s="8" t="s">
        <v>3403</v>
      </c>
      <c r="E2794" s="9">
        <v>45725</v>
      </c>
      <c r="F2794" s="10">
        <f t="shared" si="43"/>
        <v>1044648.4727722772</v>
      </c>
    </row>
    <row r="2795" spans="1:6">
      <c r="A2795" s="11" t="s">
        <v>2981</v>
      </c>
      <c r="B2795" s="12">
        <v>1074391</v>
      </c>
      <c r="C2795" s="12">
        <v>105588</v>
      </c>
      <c r="D2795" s="12" t="s">
        <v>3403</v>
      </c>
      <c r="E2795" s="13">
        <v>43843</v>
      </c>
      <c r="F2795" s="14">
        <f t="shared" si="43"/>
        <v>1044648.4727722772</v>
      </c>
    </row>
    <row r="2796" spans="1:6">
      <c r="A2796" s="7" t="s">
        <v>2982</v>
      </c>
      <c r="B2796" s="8">
        <v>849861</v>
      </c>
      <c r="C2796" s="8">
        <v>90018</v>
      </c>
      <c r="D2796" s="8" t="s">
        <v>3404</v>
      </c>
      <c r="E2796" s="9">
        <v>43855</v>
      </c>
      <c r="F2796" s="10">
        <f t="shared" si="43"/>
        <v>746435.40070921986</v>
      </c>
    </row>
    <row r="2797" spans="1:6">
      <c r="A2797" s="11" t="s">
        <v>2983</v>
      </c>
      <c r="B2797" s="12">
        <v>1883535</v>
      </c>
      <c r="C2797" s="12">
        <v>209768</v>
      </c>
      <c r="D2797" s="12" t="s">
        <v>3406</v>
      </c>
      <c r="E2797" s="13">
        <v>46217</v>
      </c>
      <c r="F2797" s="14">
        <f t="shared" si="43"/>
        <v>1044648.4727722772</v>
      </c>
    </row>
    <row r="2798" spans="1:6">
      <c r="A2798" s="7" t="s">
        <v>2984</v>
      </c>
      <c r="B2798" s="8">
        <v>520621</v>
      </c>
      <c r="C2798" s="8">
        <v>46154</v>
      </c>
      <c r="D2798" s="8" t="s">
        <v>3402</v>
      </c>
      <c r="E2798" s="9">
        <v>44661</v>
      </c>
      <c r="F2798" s="10">
        <f t="shared" si="43"/>
        <v>499723.03723404254</v>
      </c>
    </row>
    <row r="2799" spans="1:6">
      <c r="A2799" s="11" t="s">
        <v>2985</v>
      </c>
      <c r="B2799" s="12">
        <v>546964</v>
      </c>
      <c r="C2799" s="12">
        <v>33749</v>
      </c>
      <c r="D2799" s="12" t="s">
        <v>3402</v>
      </c>
      <c r="E2799" s="13">
        <v>43224</v>
      </c>
      <c r="F2799" s="14">
        <f t="shared" si="43"/>
        <v>499723.03723404254</v>
      </c>
    </row>
    <row r="2800" spans="1:6">
      <c r="A2800" s="7" t="s">
        <v>2986</v>
      </c>
      <c r="B2800" s="8">
        <v>783167</v>
      </c>
      <c r="C2800" s="8">
        <v>74362</v>
      </c>
      <c r="D2800" s="8" t="s">
        <v>3404</v>
      </c>
      <c r="E2800" s="9">
        <v>43671</v>
      </c>
      <c r="F2800" s="10">
        <f t="shared" si="43"/>
        <v>746435.40070921986</v>
      </c>
    </row>
    <row r="2801" spans="1:6">
      <c r="A2801" s="11" t="s">
        <v>2987</v>
      </c>
      <c r="B2801" s="12">
        <v>1735744</v>
      </c>
      <c r="C2801" s="12">
        <v>102329</v>
      </c>
      <c r="D2801" s="12" t="s">
        <v>3406</v>
      </c>
      <c r="E2801" s="13">
        <v>45767</v>
      </c>
      <c r="F2801" s="14">
        <f t="shared" si="43"/>
        <v>1044648.4727722772</v>
      </c>
    </row>
    <row r="2802" spans="1:6">
      <c r="A2802" s="7" t="s">
        <v>2988</v>
      </c>
      <c r="B2802" s="8">
        <v>2031521</v>
      </c>
      <c r="C2802" s="8">
        <v>194764</v>
      </c>
      <c r="D2802" s="8" t="s">
        <v>3406</v>
      </c>
      <c r="E2802" s="9">
        <v>44084</v>
      </c>
      <c r="F2802" s="10">
        <f t="shared" si="43"/>
        <v>1044648.4727722772</v>
      </c>
    </row>
    <row r="2803" spans="1:6">
      <c r="A2803" s="11" t="s">
        <v>2989</v>
      </c>
      <c r="B2803" s="12">
        <v>716719</v>
      </c>
      <c r="C2803" s="12">
        <v>101196</v>
      </c>
      <c r="D2803" s="12" t="s">
        <v>3404</v>
      </c>
      <c r="E2803" s="13">
        <v>44932</v>
      </c>
      <c r="F2803" s="14">
        <f t="shared" si="43"/>
        <v>746435.40070921986</v>
      </c>
    </row>
    <row r="2804" spans="1:6">
      <c r="A2804" s="7" t="s">
        <v>2990</v>
      </c>
      <c r="B2804" s="8">
        <v>507070</v>
      </c>
      <c r="C2804" s="8">
        <v>28645</v>
      </c>
      <c r="D2804" s="8" t="s">
        <v>3402</v>
      </c>
      <c r="E2804" s="9">
        <v>45847</v>
      </c>
      <c r="F2804" s="10">
        <f t="shared" si="43"/>
        <v>499723.03723404254</v>
      </c>
    </row>
    <row r="2805" spans="1:6">
      <c r="A2805" s="11" t="s">
        <v>2991</v>
      </c>
      <c r="B2805" s="12">
        <v>838653</v>
      </c>
      <c r="C2805" s="12">
        <v>56760</v>
      </c>
      <c r="D2805" s="12" t="s">
        <v>3404</v>
      </c>
      <c r="E2805" s="13">
        <v>45685</v>
      </c>
      <c r="F2805" s="14">
        <f t="shared" si="43"/>
        <v>746435.40070921986</v>
      </c>
    </row>
    <row r="2806" spans="1:6">
      <c r="A2806" s="7" t="s">
        <v>2992</v>
      </c>
      <c r="B2806" s="8">
        <v>1184900</v>
      </c>
      <c r="C2806" s="8">
        <v>124185</v>
      </c>
      <c r="D2806" s="8" t="s">
        <v>3403</v>
      </c>
      <c r="E2806" s="9">
        <v>43813</v>
      </c>
      <c r="F2806" s="10">
        <f t="shared" si="43"/>
        <v>1044648.4727722772</v>
      </c>
    </row>
    <row r="2807" spans="1:6">
      <c r="A2807" s="11" t="s">
        <v>2993</v>
      </c>
      <c r="B2807" s="12">
        <v>716865</v>
      </c>
      <c r="C2807" s="12">
        <v>72443</v>
      </c>
      <c r="D2807" s="12" t="s">
        <v>3404</v>
      </c>
      <c r="E2807" s="13">
        <v>44453</v>
      </c>
      <c r="F2807" s="14">
        <f t="shared" si="43"/>
        <v>746435.40070921986</v>
      </c>
    </row>
    <row r="2808" spans="1:6">
      <c r="A2808" s="7" t="s">
        <v>2994</v>
      </c>
      <c r="B2808" s="8">
        <v>608669</v>
      </c>
      <c r="C2808" s="8">
        <v>76861</v>
      </c>
      <c r="D2808" s="8" t="s">
        <v>3404</v>
      </c>
      <c r="E2808" s="9">
        <v>43600</v>
      </c>
      <c r="F2808" s="10">
        <f t="shared" si="43"/>
        <v>746435.40070921986</v>
      </c>
    </row>
    <row r="2809" spans="1:6">
      <c r="A2809" s="11" t="s">
        <v>2995</v>
      </c>
      <c r="B2809" s="12">
        <v>643856</v>
      </c>
      <c r="C2809" s="12">
        <v>80839</v>
      </c>
      <c r="D2809" s="12" t="s">
        <v>3404</v>
      </c>
      <c r="E2809" s="13">
        <v>45779</v>
      </c>
      <c r="F2809" s="14">
        <f t="shared" si="43"/>
        <v>746435.40070921986</v>
      </c>
    </row>
    <row r="2810" spans="1:6">
      <c r="A2810" s="7" t="s">
        <v>2996</v>
      </c>
      <c r="B2810" s="8">
        <v>788220</v>
      </c>
      <c r="C2810" s="8">
        <v>93765</v>
      </c>
      <c r="D2810" s="8" t="s">
        <v>3404</v>
      </c>
      <c r="E2810" s="9">
        <v>43410</v>
      </c>
      <c r="F2810" s="10">
        <f t="shared" si="43"/>
        <v>746435.40070921986</v>
      </c>
    </row>
    <row r="2811" spans="1:6">
      <c r="A2811" s="11" t="s">
        <v>2997</v>
      </c>
      <c r="B2811" s="12">
        <v>2054236</v>
      </c>
      <c r="C2811" s="12">
        <v>128941</v>
      </c>
      <c r="D2811" s="12" t="s">
        <v>3406</v>
      </c>
      <c r="E2811" s="13">
        <v>46243</v>
      </c>
      <c r="F2811" s="14">
        <f t="shared" si="43"/>
        <v>1044648.4727722772</v>
      </c>
    </row>
    <row r="2812" spans="1:6">
      <c r="A2812" s="7" t="s">
        <v>2998</v>
      </c>
      <c r="B2812" s="8">
        <v>477080</v>
      </c>
      <c r="C2812" s="8">
        <v>46646</v>
      </c>
      <c r="D2812" s="8" t="s">
        <v>3402</v>
      </c>
      <c r="E2812" s="9">
        <v>44755</v>
      </c>
      <c r="F2812" s="10">
        <f t="shared" si="43"/>
        <v>499723.03723404254</v>
      </c>
    </row>
    <row r="2813" spans="1:6">
      <c r="A2813" s="11" t="s">
        <v>2999</v>
      </c>
      <c r="B2813" s="12">
        <v>812128</v>
      </c>
      <c r="C2813" s="12">
        <v>56862</v>
      </c>
      <c r="D2813" s="12" t="s">
        <v>3404</v>
      </c>
      <c r="E2813" s="13">
        <v>43883</v>
      </c>
      <c r="F2813" s="14">
        <f t="shared" si="43"/>
        <v>746435.40070921986</v>
      </c>
    </row>
    <row r="2814" spans="1:6">
      <c r="A2814" s="7" t="s">
        <v>3000</v>
      </c>
      <c r="B2814" s="8">
        <v>840982</v>
      </c>
      <c r="C2814" s="8">
        <v>118211</v>
      </c>
      <c r="D2814" s="8" t="s">
        <v>3404</v>
      </c>
      <c r="E2814" s="9">
        <v>43897</v>
      </c>
      <c r="F2814" s="10">
        <f t="shared" si="43"/>
        <v>746435.40070921986</v>
      </c>
    </row>
    <row r="2815" spans="1:6">
      <c r="A2815" s="11" t="s">
        <v>3001</v>
      </c>
      <c r="B2815" s="12">
        <v>996385</v>
      </c>
      <c r="C2815" s="12">
        <v>148003</v>
      </c>
      <c r="D2815" s="12" t="s">
        <v>3403</v>
      </c>
      <c r="E2815" s="13">
        <v>45128</v>
      </c>
      <c r="F2815" s="14">
        <f t="shared" si="43"/>
        <v>1044648.4727722772</v>
      </c>
    </row>
    <row r="2816" spans="1:6">
      <c r="A2816" s="7" t="s">
        <v>3002</v>
      </c>
      <c r="B2816" s="8">
        <v>963843</v>
      </c>
      <c r="C2816" s="8">
        <v>89278</v>
      </c>
      <c r="D2816" s="8" t="s">
        <v>3403</v>
      </c>
      <c r="E2816" s="9">
        <v>43957</v>
      </c>
      <c r="F2816" s="10">
        <f t="shared" si="43"/>
        <v>1044648.4727722772</v>
      </c>
    </row>
    <row r="2817" spans="1:6">
      <c r="A2817" s="11" t="s">
        <v>3003</v>
      </c>
      <c r="B2817" s="12">
        <v>1219269</v>
      </c>
      <c r="C2817" s="12">
        <v>177407</v>
      </c>
      <c r="D2817" s="12" t="s">
        <v>3405</v>
      </c>
      <c r="E2817" s="13">
        <v>43676</v>
      </c>
      <c r="F2817" s="14">
        <f t="shared" si="43"/>
        <v>1044648.4727722772</v>
      </c>
    </row>
    <row r="2818" spans="1:6">
      <c r="A2818" s="7" t="s">
        <v>3004</v>
      </c>
      <c r="B2818" s="8">
        <v>611210</v>
      </c>
      <c r="C2818" s="8">
        <v>56100</v>
      </c>
      <c r="D2818" s="8" t="s">
        <v>3404</v>
      </c>
      <c r="E2818" s="9">
        <v>45573</v>
      </c>
      <c r="F2818" s="10">
        <f t="shared" ref="F2818:F2881" si="44">IF(D2818="L1",$L$3,IF(D2818="L2",$L$4,$L$5))</f>
        <v>746435.40070921986</v>
      </c>
    </row>
    <row r="2819" spans="1:6">
      <c r="A2819" s="11" t="s">
        <v>3005</v>
      </c>
      <c r="B2819" s="12">
        <v>785547</v>
      </c>
      <c r="C2819" s="12">
        <v>73215</v>
      </c>
      <c r="D2819" s="12" t="s">
        <v>3404</v>
      </c>
      <c r="E2819" s="13">
        <v>45721</v>
      </c>
      <c r="F2819" s="14">
        <f t="shared" si="44"/>
        <v>746435.40070921986</v>
      </c>
    </row>
    <row r="2820" spans="1:6">
      <c r="A2820" s="7" t="s">
        <v>3006</v>
      </c>
      <c r="B2820" s="8">
        <v>485420</v>
      </c>
      <c r="C2820" s="8">
        <v>61549</v>
      </c>
      <c r="D2820" s="8" t="s">
        <v>3402</v>
      </c>
      <c r="E2820" s="9">
        <v>44639</v>
      </c>
      <c r="F2820" s="10">
        <f t="shared" si="44"/>
        <v>499723.03723404254</v>
      </c>
    </row>
    <row r="2821" spans="1:6">
      <c r="A2821" s="11" t="s">
        <v>3007</v>
      </c>
      <c r="B2821" s="12">
        <v>721914</v>
      </c>
      <c r="C2821" s="12">
        <v>93747</v>
      </c>
      <c r="D2821" s="12" t="s">
        <v>3404</v>
      </c>
      <c r="E2821" s="13">
        <v>45152</v>
      </c>
      <c r="F2821" s="14">
        <f t="shared" si="44"/>
        <v>746435.40070921986</v>
      </c>
    </row>
    <row r="2822" spans="1:6">
      <c r="A2822" s="7" t="s">
        <v>3008</v>
      </c>
      <c r="B2822" s="8">
        <v>870546</v>
      </c>
      <c r="C2822" s="8">
        <v>80155</v>
      </c>
      <c r="D2822" s="8" t="s">
        <v>3404</v>
      </c>
      <c r="E2822" s="9">
        <v>43990</v>
      </c>
      <c r="F2822" s="10">
        <f t="shared" si="44"/>
        <v>746435.40070921986</v>
      </c>
    </row>
    <row r="2823" spans="1:6">
      <c r="A2823" s="11" t="s">
        <v>3009</v>
      </c>
      <c r="B2823" s="12">
        <v>540046</v>
      </c>
      <c r="C2823" s="12">
        <v>33322</v>
      </c>
      <c r="D2823" s="12" t="s">
        <v>3402</v>
      </c>
      <c r="E2823" s="13">
        <v>44893</v>
      </c>
      <c r="F2823" s="14">
        <f t="shared" si="44"/>
        <v>499723.03723404254</v>
      </c>
    </row>
    <row r="2824" spans="1:6">
      <c r="A2824" s="7" t="s">
        <v>3010</v>
      </c>
      <c r="B2824" s="8">
        <v>975116</v>
      </c>
      <c r="C2824" s="8">
        <v>70784</v>
      </c>
      <c r="D2824" s="8" t="s">
        <v>3403</v>
      </c>
      <c r="E2824" s="9">
        <v>45747</v>
      </c>
      <c r="F2824" s="10">
        <f t="shared" si="44"/>
        <v>1044648.4727722772</v>
      </c>
    </row>
    <row r="2825" spans="1:6">
      <c r="A2825" s="11" t="s">
        <v>3011</v>
      </c>
      <c r="B2825" s="12">
        <v>853497</v>
      </c>
      <c r="C2825" s="12">
        <v>102865</v>
      </c>
      <c r="D2825" s="12" t="s">
        <v>3404</v>
      </c>
      <c r="E2825" s="13">
        <v>45282</v>
      </c>
      <c r="F2825" s="14">
        <f t="shared" si="44"/>
        <v>746435.40070921986</v>
      </c>
    </row>
    <row r="2826" spans="1:6">
      <c r="A2826" s="7" t="s">
        <v>3012</v>
      </c>
      <c r="B2826" s="8">
        <v>994549</v>
      </c>
      <c r="C2826" s="8">
        <v>55833</v>
      </c>
      <c r="D2826" s="8" t="s">
        <v>3403</v>
      </c>
      <c r="E2826" s="9">
        <v>43677</v>
      </c>
      <c r="F2826" s="10">
        <f t="shared" si="44"/>
        <v>1044648.4727722772</v>
      </c>
    </row>
    <row r="2827" spans="1:6">
      <c r="A2827" s="11" t="s">
        <v>3013</v>
      </c>
      <c r="B2827" s="12">
        <v>1003381</v>
      </c>
      <c r="C2827" s="12">
        <v>113093</v>
      </c>
      <c r="D2827" s="12" t="s">
        <v>3403</v>
      </c>
      <c r="E2827" s="13">
        <v>45689</v>
      </c>
      <c r="F2827" s="14">
        <f t="shared" si="44"/>
        <v>1044648.4727722772</v>
      </c>
    </row>
    <row r="2828" spans="1:6">
      <c r="A2828" s="7" t="s">
        <v>3014</v>
      </c>
      <c r="B2828" s="8">
        <v>766787</v>
      </c>
      <c r="C2828" s="8">
        <v>68020</v>
      </c>
      <c r="D2828" s="8" t="s">
        <v>3404</v>
      </c>
      <c r="E2828" s="9">
        <v>45041</v>
      </c>
      <c r="F2828" s="10">
        <f t="shared" si="44"/>
        <v>746435.40070921986</v>
      </c>
    </row>
    <row r="2829" spans="1:6">
      <c r="A2829" s="11" t="s">
        <v>3015</v>
      </c>
      <c r="B2829" s="12">
        <v>723411</v>
      </c>
      <c r="C2829" s="12">
        <v>104351</v>
      </c>
      <c r="D2829" s="12" t="s">
        <v>3404</v>
      </c>
      <c r="E2829" s="13">
        <v>45546</v>
      </c>
      <c r="F2829" s="14">
        <f t="shared" si="44"/>
        <v>746435.40070921986</v>
      </c>
    </row>
    <row r="2830" spans="1:6">
      <c r="A2830" s="7" t="s">
        <v>3016</v>
      </c>
      <c r="B2830" s="8">
        <v>600828</v>
      </c>
      <c r="C2830" s="8">
        <v>55812</v>
      </c>
      <c r="D2830" s="8" t="s">
        <v>3404</v>
      </c>
      <c r="E2830" s="9">
        <v>45698</v>
      </c>
      <c r="F2830" s="10">
        <f t="shared" si="44"/>
        <v>746435.40070921986</v>
      </c>
    </row>
    <row r="2831" spans="1:6">
      <c r="A2831" s="11" t="s">
        <v>3017</v>
      </c>
      <c r="B2831" s="12">
        <v>691363</v>
      </c>
      <c r="C2831" s="12">
        <v>99382</v>
      </c>
      <c r="D2831" s="12" t="s">
        <v>3404</v>
      </c>
      <c r="E2831" s="13">
        <v>44804</v>
      </c>
      <c r="F2831" s="14">
        <f t="shared" si="44"/>
        <v>746435.40070921986</v>
      </c>
    </row>
    <row r="2832" spans="1:6">
      <c r="A2832" s="7" t="s">
        <v>3018</v>
      </c>
      <c r="B2832" s="8">
        <v>633448</v>
      </c>
      <c r="C2832" s="8">
        <v>52739</v>
      </c>
      <c r="D2832" s="8" t="s">
        <v>3404</v>
      </c>
      <c r="E2832" s="9">
        <v>44706</v>
      </c>
      <c r="F2832" s="10">
        <f t="shared" si="44"/>
        <v>746435.40070921986</v>
      </c>
    </row>
    <row r="2833" spans="1:6">
      <c r="A2833" s="11" t="s">
        <v>3019</v>
      </c>
      <c r="B2833" s="12">
        <v>609834</v>
      </c>
      <c r="C2833" s="12">
        <v>40817</v>
      </c>
      <c r="D2833" s="12" t="s">
        <v>3404</v>
      </c>
      <c r="E2833" s="13">
        <v>45677</v>
      </c>
      <c r="F2833" s="14">
        <f t="shared" si="44"/>
        <v>746435.40070921986</v>
      </c>
    </row>
    <row r="2834" spans="1:6">
      <c r="A2834" s="7" t="s">
        <v>3020</v>
      </c>
      <c r="B2834" s="8">
        <v>1155751</v>
      </c>
      <c r="C2834" s="8">
        <v>143671</v>
      </c>
      <c r="D2834" s="8" t="s">
        <v>3403</v>
      </c>
      <c r="E2834" s="9">
        <v>43772</v>
      </c>
      <c r="F2834" s="10">
        <f t="shared" si="44"/>
        <v>1044648.4727722772</v>
      </c>
    </row>
    <row r="2835" spans="1:6">
      <c r="A2835" s="11" t="s">
        <v>3021</v>
      </c>
      <c r="B2835" s="12">
        <v>463770</v>
      </c>
      <c r="C2835" s="12">
        <v>35290</v>
      </c>
      <c r="D2835" s="12" t="s">
        <v>3402</v>
      </c>
      <c r="E2835" s="13">
        <v>45664</v>
      </c>
      <c r="F2835" s="14">
        <f t="shared" si="44"/>
        <v>499723.03723404254</v>
      </c>
    </row>
    <row r="2836" spans="1:6">
      <c r="A2836" s="7" t="s">
        <v>3022</v>
      </c>
      <c r="B2836" s="8">
        <v>886676</v>
      </c>
      <c r="C2836" s="8">
        <v>114501</v>
      </c>
      <c r="D2836" s="8" t="s">
        <v>3404</v>
      </c>
      <c r="E2836" s="9">
        <v>46313</v>
      </c>
      <c r="F2836" s="10">
        <f t="shared" si="44"/>
        <v>746435.40070921986</v>
      </c>
    </row>
    <row r="2837" spans="1:6">
      <c r="A2837" s="11" t="s">
        <v>3023</v>
      </c>
      <c r="B2837" s="12">
        <v>1187723</v>
      </c>
      <c r="C2837" s="12">
        <v>119512</v>
      </c>
      <c r="D2837" s="12" t="s">
        <v>3403</v>
      </c>
      <c r="E2837" s="13">
        <v>44283</v>
      </c>
      <c r="F2837" s="14">
        <f t="shared" si="44"/>
        <v>1044648.4727722772</v>
      </c>
    </row>
    <row r="2838" spans="1:6">
      <c r="A2838" s="7" t="s">
        <v>3024</v>
      </c>
      <c r="B2838" s="8">
        <v>417576</v>
      </c>
      <c r="C2838" s="8">
        <v>50295</v>
      </c>
      <c r="D2838" s="8" t="s">
        <v>3402</v>
      </c>
      <c r="E2838" s="9">
        <v>45092</v>
      </c>
      <c r="F2838" s="10">
        <f t="shared" si="44"/>
        <v>499723.03723404254</v>
      </c>
    </row>
    <row r="2839" spans="1:6">
      <c r="A2839" s="11" t="s">
        <v>3025</v>
      </c>
      <c r="B2839" s="12">
        <v>715208</v>
      </c>
      <c r="C2839" s="12">
        <v>46014</v>
      </c>
      <c r="D2839" s="12" t="s">
        <v>3404</v>
      </c>
      <c r="E2839" s="13">
        <v>45306</v>
      </c>
      <c r="F2839" s="14">
        <f t="shared" si="44"/>
        <v>746435.40070921986</v>
      </c>
    </row>
    <row r="2840" spans="1:6">
      <c r="A2840" s="7" t="s">
        <v>3026</v>
      </c>
      <c r="B2840" s="8">
        <v>892697</v>
      </c>
      <c r="C2840" s="8">
        <v>125343</v>
      </c>
      <c r="D2840" s="8" t="s">
        <v>3404</v>
      </c>
      <c r="E2840" s="9">
        <v>44134</v>
      </c>
      <c r="F2840" s="10">
        <f t="shared" si="44"/>
        <v>746435.40070921986</v>
      </c>
    </row>
    <row r="2841" spans="1:6">
      <c r="A2841" s="11" t="s">
        <v>3027</v>
      </c>
      <c r="B2841" s="12">
        <v>917320</v>
      </c>
      <c r="C2841" s="12">
        <v>105730</v>
      </c>
      <c r="D2841" s="12" t="s">
        <v>3403</v>
      </c>
      <c r="E2841" s="13">
        <v>43894</v>
      </c>
      <c r="F2841" s="14">
        <f t="shared" si="44"/>
        <v>1044648.4727722772</v>
      </c>
    </row>
    <row r="2842" spans="1:6">
      <c r="A2842" s="7" t="s">
        <v>3028</v>
      </c>
      <c r="B2842" s="8">
        <v>560938</v>
      </c>
      <c r="C2842" s="8">
        <v>70759</v>
      </c>
      <c r="D2842" s="8" t="s">
        <v>3402</v>
      </c>
      <c r="E2842" s="9">
        <v>45158</v>
      </c>
      <c r="F2842" s="10">
        <f t="shared" si="44"/>
        <v>499723.03723404254</v>
      </c>
    </row>
    <row r="2843" spans="1:6">
      <c r="A2843" s="11" t="s">
        <v>3029</v>
      </c>
      <c r="B2843" s="12">
        <v>799416</v>
      </c>
      <c r="C2843" s="12">
        <v>75366</v>
      </c>
      <c r="D2843" s="12" t="s">
        <v>3404</v>
      </c>
      <c r="E2843" s="13">
        <v>44773</v>
      </c>
      <c r="F2843" s="14">
        <f t="shared" si="44"/>
        <v>746435.40070921986</v>
      </c>
    </row>
    <row r="2844" spans="1:6">
      <c r="A2844" s="7" t="s">
        <v>3030</v>
      </c>
      <c r="B2844" s="8">
        <v>808731</v>
      </c>
      <c r="C2844" s="8">
        <v>105668</v>
      </c>
      <c r="D2844" s="8" t="s">
        <v>3404</v>
      </c>
      <c r="E2844" s="9">
        <v>44328</v>
      </c>
      <c r="F2844" s="10">
        <f t="shared" si="44"/>
        <v>746435.40070921986</v>
      </c>
    </row>
    <row r="2845" spans="1:6">
      <c r="A2845" s="11" t="s">
        <v>3031</v>
      </c>
      <c r="B2845" s="12">
        <v>933397</v>
      </c>
      <c r="C2845" s="12">
        <v>94030</v>
      </c>
      <c r="D2845" s="12" t="s">
        <v>3403</v>
      </c>
      <c r="E2845" s="13">
        <v>44476</v>
      </c>
      <c r="F2845" s="14">
        <f t="shared" si="44"/>
        <v>1044648.4727722772</v>
      </c>
    </row>
    <row r="2846" spans="1:6">
      <c r="A2846" s="7" t="s">
        <v>3032</v>
      </c>
      <c r="B2846" s="8">
        <v>599659</v>
      </c>
      <c r="C2846" s="8">
        <v>39608</v>
      </c>
      <c r="D2846" s="8" t="s">
        <v>3402</v>
      </c>
      <c r="E2846" s="9">
        <v>45700</v>
      </c>
      <c r="F2846" s="10">
        <f t="shared" si="44"/>
        <v>499723.03723404254</v>
      </c>
    </row>
    <row r="2847" spans="1:6">
      <c r="A2847" s="11" t="s">
        <v>3033</v>
      </c>
      <c r="B2847" s="12">
        <v>1544937</v>
      </c>
      <c r="C2847" s="12">
        <v>88599</v>
      </c>
      <c r="D2847" s="12" t="s">
        <v>3405</v>
      </c>
      <c r="E2847" s="13">
        <v>43378</v>
      </c>
      <c r="F2847" s="14">
        <f t="shared" si="44"/>
        <v>1044648.4727722772</v>
      </c>
    </row>
    <row r="2848" spans="1:6">
      <c r="A2848" s="7" t="s">
        <v>3034</v>
      </c>
      <c r="B2848" s="8">
        <v>786474</v>
      </c>
      <c r="C2848" s="8">
        <v>106982</v>
      </c>
      <c r="D2848" s="8" t="s">
        <v>3404</v>
      </c>
      <c r="E2848" s="9">
        <v>45398</v>
      </c>
      <c r="F2848" s="10">
        <f t="shared" si="44"/>
        <v>746435.40070921986</v>
      </c>
    </row>
    <row r="2849" spans="1:6">
      <c r="A2849" s="11" t="s">
        <v>3035</v>
      </c>
      <c r="B2849" s="12">
        <v>1411010</v>
      </c>
      <c r="C2849" s="12">
        <v>198488</v>
      </c>
      <c r="D2849" s="12" t="s">
        <v>3405</v>
      </c>
      <c r="E2849" s="13">
        <v>43473</v>
      </c>
      <c r="F2849" s="14">
        <f t="shared" si="44"/>
        <v>1044648.4727722772</v>
      </c>
    </row>
    <row r="2850" spans="1:6">
      <c r="A2850" s="7" t="s">
        <v>3036</v>
      </c>
      <c r="B2850" s="8">
        <v>1282315</v>
      </c>
      <c r="C2850" s="8">
        <v>92420</v>
      </c>
      <c r="D2850" s="8" t="s">
        <v>3405</v>
      </c>
      <c r="E2850" s="9">
        <v>44563</v>
      </c>
      <c r="F2850" s="10">
        <f t="shared" si="44"/>
        <v>1044648.4727722772</v>
      </c>
    </row>
    <row r="2851" spans="1:6">
      <c r="A2851" s="11" t="s">
        <v>3037</v>
      </c>
      <c r="B2851" s="12">
        <v>703637</v>
      </c>
      <c r="C2851" s="12">
        <v>59648</v>
      </c>
      <c r="D2851" s="12" t="s">
        <v>3404</v>
      </c>
      <c r="E2851" s="13">
        <v>44720</v>
      </c>
      <c r="F2851" s="14">
        <f t="shared" si="44"/>
        <v>746435.40070921986</v>
      </c>
    </row>
    <row r="2852" spans="1:6">
      <c r="A2852" s="7" t="s">
        <v>3038</v>
      </c>
      <c r="B2852" s="8">
        <v>432058</v>
      </c>
      <c r="C2852" s="8">
        <v>63395</v>
      </c>
      <c r="D2852" s="8" t="s">
        <v>3402</v>
      </c>
      <c r="E2852" s="9">
        <v>45918</v>
      </c>
      <c r="F2852" s="10">
        <f t="shared" si="44"/>
        <v>499723.03723404254</v>
      </c>
    </row>
    <row r="2853" spans="1:6">
      <c r="A2853" s="11" t="s">
        <v>3039</v>
      </c>
      <c r="B2853" s="12">
        <v>1562987</v>
      </c>
      <c r="C2853" s="12">
        <v>160515</v>
      </c>
      <c r="D2853" s="12" t="s">
        <v>3405</v>
      </c>
      <c r="E2853" s="13">
        <v>45660</v>
      </c>
      <c r="F2853" s="14">
        <f t="shared" si="44"/>
        <v>1044648.4727722772</v>
      </c>
    </row>
    <row r="2854" spans="1:6">
      <c r="A2854" s="7" t="s">
        <v>3040</v>
      </c>
      <c r="B2854" s="8">
        <v>655173</v>
      </c>
      <c r="C2854" s="8">
        <v>63926</v>
      </c>
      <c r="D2854" s="8" t="s">
        <v>3404</v>
      </c>
      <c r="E2854" s="9">
        <v>44878</v>
      </c>
      <c r="F2854" s="10">
        <f t="shared" si="44"/>
        <v>746435.40070921986</v>
      </c>
    </row>
    <row r="2855" spans="1:6">
      <c r="A2855" s="11" t="s">
        <v>3041</v>
      </c>
      <c r="B2855" s="12">
        <v>568243</v>
      </c>
      <c r="C2855" s="12">
        <v>46497</v>
      </c>
      <c r="D2855" s="12" t="s">
        <v>3402</v>
      </c>
      <c r="E2855" s="13">
        <v>46109</v>
      </c>
      <c r="F2855" s="14">
        <f t="shared" si="44"/>
        <v>499723.03723404254</v>
      </c>
    </row>
    <row r="2856" spans="1:6">
      <c r="A2856" s="7" t="s">
        <v>3042</v>
      </c>
      <c r="B2856" s="8">
        <v>1063581</v>
      </c>
      <c r="C2856" s="8">
        <v>116203</v>
      </c>
      <c r="D2856" s="8" t="s">
        <v>3403</v>
      </c>
      <c r="E2856" s="9">
        <v>44887</v>
      </c>
      <c r="F2856" s="10">
        <f t="shared" si="44"/>
        <v>1044648.4727722772</v>
      </c>
    </row>
    <row r="2857" spans="1:6">
      <c r="A2857" s="11" t="s">
        <v>3043</v>
      </c>
      <c r="B2857" s="12">
        <v>985412</v>
      </c>
      <c r="C2857" s="12">
        <v>107390</v>
      </c>
      <c r="D2857" s="12" t="s">
        <v>3403</v>
      </c>
      <c r="E2857" s="13">
        <v>45238</v>
      </c>
      <c r="F2857" s="14">
        <f t="shared" si="44"/>
        <v>1044648.4727722772</v>
      </c>
    </row>
    <row r="2858" spans="1:6">
      <c r="A2858" s="7" t="s">
        <v>3044</v>
      </c>
      <c r="B2858" s="8">
        <v>1460919</v>
      </c>
      <c r="C2858" s="8">
        <v>81135</v>
      </c>
      <c r="D2858" s="8" t="s">
        <v>3405</v>
      </c>
      <c r="E2858" s="9">
        <v>45704</v>
      </c>
      <c r="F2858" s="10">
        <f t="shared" si="44"/>
        <v>1044648.4727722772</v>
      </c>
    </row>
    <row r="2859" spans="1:6">
      <c r="A2859" s="11" t="s">
        <v>3045</v>
      </c>
      <c r="B2859" s="12">
        <v>561185</v>
      </c>
      <c r="C2859" s="12">
        <v>36557</v>
      </c>
      <c r="D2859" s="12" t="s">
        <v>3402</v>
      </c>
      <c r="E2859" s="13">
        <v>45196</v>
      </c>
      <c r="F2859" s="14">
        <f t="shared" si="44"/>
        <v>499723.03723404254</v>
      </c>
    </row>
    <row r="2860" spans="1:6">
      <c r="A2860" s="7" t="s">
        <v>3046</v>
      </c>
      <c r="B2860" s="8">
        <v>841331</v>
      </c>
      <c r="C2860" s="8">
        <v>85678</v>
      </c>
      <c r="D2860" s="8" t="s">
        <v>3404</v>
      </c>
      <c r="E2860" s="9">
        <v>45021</v>
      </c>
      <c r="F2860" s="10">
        <f t="shared" si="44"/>
        <v>746435.40070921986</v>
      </c>
    </row>
    <row r="2861" spans="1:6">
      <c r="A2861" s="11" t="s">
        <v>3047</v>
      </c>
      <c r="B2861" s="12">
        <v>533378</v>
      </c>
      <c r="C2861" s="12">
        <v>61069</v>
      </c>
      <c r="D2861" s="12" t="s">
        <v>3402</v>
      </c>
      <c r="E2861" s="13">
        <v>45671</v>
      </c>
      <c r="F2861" s="14">
        <f t="shared" si="44"/>
        <v>499723.03723404254</v>
      </c>
    </row>
    <row r="2862" spans="1:6">
      <c r="A2862" s="7" t="s">
        <v>3048</v>
      </c>
      <c r="B2862" s="8">
        <v>1074751</v>
      </c>
      <c r="C2862" s="8">
        <v>81699</v>
      </c>
      <c r="D2862" s="8" t="s">
        <v>3403</v>
      </c>
      <c r="E2862" s="9">
        <v>45230</v>
      </c>
      <c r="F2862" s="10">
        <f t="shared" si="44"/>
        <v>1044648.4727722772</v>
      </c>
    </row>
    <row r="2863" spans="1:6">
      <c r="A2863" s="11" t="s">
        <v>3049</v>
      </c>
      <c r="B2863" s="12">
        <v>923150</v>
      </c>
      <c r="C2863" s="12">
        <v>91029</v>
      </c>
      <c r="D2863" s="12" t="s">
        <v>3403</v>
      </c>
      <c r="E2863" s="13">
        <v>44757</v>
      </c>
      <c r="F2863" s="14">
        <f t="shared" si="44"/>
        <v>1044648.4727722772</v>
      </c>
    </row>
    <row r="2864" spans="1:6">
      <c r="A2864" s="7" t="s">
        <v>3050</v>
      </c>
      <c r="B2864" s="8">
        <v>1043490</v>
      </c>
      <c r="C2864" s="8">
        <v>120302</v>
      </c>
      <c r="D2864" s="8" t="s">
        <v>3403</v>
      </c>
      <c r="E2864" s="9">
        <v>45506</v>
      </c>
      <c r="F2864" s="10">
        <f t="shared" si="44"/>
        <v>1044648.4727722772</v>
      </c>
    </row>
    <row r="2865" spans="1:6">
      <c r="A2865" s="11" t="s">
        <v>3051</v>
      </c>
      <c r="B2865" s="12">
        <v>440556</v>
      </c>
      <c r="C2865" s="12">
        <v>42823</v>
      </c>
      <c r="D2865" s="12" t="s">
        <v>3402</v>
      </c>
      <c r="E2865" s="13">
        <v>44757</v>
      </c>
      <c r="F2865" s="14">
        <f t="shared" si="44"/>
        <v>499723.03723404254</v>
      </c>
    </row>
    <row r="2866" spans="1:6">
      <c r="A2866" s="7" t="s">
        <v>3052</v>
      </c>
      <c r="B2866" s="8">
        <v>540880</v>
      </c>
      <c r="C2866" s="8">
        <v>74798</v>
      </c>
      <c r="D2866" s="8" t="s">
        <v>3402</v>
      </c>
      <c r="E2866" s="9">
        <v>44104</v>
      </c>
      <c r="F2866" s="10">
        <f t="shared" si="44"/>
        <v>499723.03723404254</v>
      </c>
    </row>
    <row r="2867" spans="1:6">
      <c r="A2867" s="11" t="s">
        <v>3053</v>
      </c>
      <c r="B2867" s="12">
        <v>1057416</v>
      </c>
      <c r="C2867" s="12">
        <v>92300</v>
      </c>
      <c r="D2867" s="12" t="s">
        <v>3403</v>
      </c>
      <c r="E2867" s="13">
        <v>46225</v>
      </c>
      <c r="F2867" s="14">
        <f t="shared" si="44"/>
        <v>1044648.4727722772</v>
      </c>
    </row>
    <row r="2868" spans="1:6">
      <c r="A2868" s="7" t="s">
        <v>3054</v>
      </c>
      <c r="B2868" s="8">
        <v>600762</v>
      </c>
      <c r="C2868" s="8">
        <v>45632</v>
      </c>
      <c r="D2868" s="8" t="s">
        <v>3404</v>
      </c>
      <c r="E2868" s="9">
        <v>43877</v>
      </c>
      <c r="F2868" s="10">
        <f t="shared" si="44"/>
        <v>746435.40070921986</v>
      </c>
    </row>
    <row r="2869" spans="1:6">
      <c r="A2869" s="11" t="s">
        <v>3055</v>
      </c>
      <c r="B2869" s="12">
        <v>678599</v>
      </c>
      <c r="C2869" s="12">
        <v>93134</v>
      </c>
      <c r="D2869" s="12" t="s">
        <v>3404</v>
      </c>
      <c r="E2869" s="13">
        <v>44197</v>
      </c>
      <c r="F2869" s="14">
        <f t="shared" si="44"/>
        <v>746435.40070921986</v>
      </c>
    </row>
    <row r="2870" spans="1:6">
      <c r="A2870" s="7" t="s">
        <v>3056</v>
      </c>
      <c r="B2870" s="8">
        <v>761923</v>
      </c>
      <c r="C2870" s="8">
        <v>83522</v>
      </c>
      <c r="D2870" s="8" t="s">
        <v>3404</v>
      </c>
      <c r="E2870" s="9">
        <v>46110</v>
      </c>
      <c r="F2870" s="10">
        <f t="shared" si="44"/>
        <v>746435.40070921986</v>
      </c>
    </row>
    <row r="2871" spans="1:6">
      <c r="A2871" s="11" t="s">
        <v>3057</v>
      </c>
      <c r="B2871" s="12">
        <v>414722</v>
      </c>
      <c r="C2871" s="12">
        <v>61296</v>
      </c>
      <c r="D2871" s="12" t="s">
        <v>3402</v>
      </c>
      <c r="E2871" s="13">
        <v>45209</v>
      </c>
      <c r="F2871" s="14">
        <f t="shared" si="44"/>
        <v>499723.03723404254</v>
      </c>
    </row>
    <row r="2872" spans="1:6">
      <c r="A2872" s="7" t="s">
        <v>3058</v>
      </c>
      <c r="B2872" s="8">
        <v>437235</v>
      </c>
      <c r="C2872" s="8">
        <v>60587</v>
      </c>
      <c r="D2872" s="8" t="s">
        <v>3402</v>
      </c>
      <c r="E2872" s="9">
        <v>44607</v>
      </c>
      <c r="F2872" s="10">
        <f t="shared" si="44"/>
        <v>499723.03723404254</v>
      </c>
    </row>
    <row r="2873" spans="1:6">
      <c r="A2873" s="11" t="s">
        <v>3059</v>
      </c>
      <c r="B2873" s="12">
        <v>536765</v>
      </c>
      <c r="C2873" s="12">
        <v>43929</v>
      </c>
      <c r="D2873" s="12" t="s">
        <v>3402</v>
      </c>
      <c r="E2873" s="13">
        <v>45901</v>
      </c>
      <c r="F2873" s="14">
        <f t="shared" si="44"/>
        <v>499723.03723404254</v>
      </c>
    </row>
    <row r="2874" spans="1:6">
      <c r="A2874" s="7" t="s">
        <v>3060</v>
      </c>
      <c r="B2874" s="8">
        <v>946379</v>
      </c>
      <c r="C2874" s="8">
        <v>129864</v>
      </c>
      <c r="D2874" s="8" t="s">
        <v>3403</v>
      </c>
      <c r="E2874" s="9">
        <v>43840</v>
      </c>
      <c r="F2874" s="10">
        <f t="shared" si="44"/>
        <v>1044648.4727722772</v>
      </c>
    </row>
    <row r="2875" spans="1:6">
      <c r="A2875" s="11" t="s">
        <v>3061</v>
      </c>
      <c r="B2875" s="12">
        <v>1238688</v>
      </c>
      <c r="C2875" s="12">
        <v>94617</v>
      </c>
      <c r="D2875" s="12" t="s">
        <v>3405</v>
      </c>
      <c r="E2875" s="13">
        <v>44969</v>
      </c>
      <c r="F2875" s="14">
        <f t="shared" si="44"/>
        <v>1044648.4727722772</v>
      </c>
    </row>
    <row r="2876" spans="1:6">
      <c r="A2876" s="7" t="s">
        <v>3062</v>
      </c>
      <c r="B2876" s="8">
        <v>913054</v>
      </c>
      <c r="C2876" s="8">
        <v>66006</v>
      </c>
      <c r="D2876" s="8" t="s">
        <v>3403</v>
      </c>
      <c r="E2876" s="9">
        <v>43869</v>
      </c>
      <c r="F2876" s="10">
        <f t="shared" si="44"/>
        <v>1044648.4727722772</v>
      </c>
    </row>
    <row r="2877" spans="1:6">
      <c r="A2877" s="11" t="s">
        <v>3063</v>
      </c>
      <c r="B2877" s="12">
        <v>753841</v>
      </c>
      <c r="C2877" s="12">
        <v>97581</v>
      </c>
      <c r="D2877" s="12" t="s">
        <v>3404</v>
      </c>
      <c r="E2877" s="13">
        <v>45576</v>
      </c>
      <c r="F2877" s="14">
        <f t="shared" si="44"/>
        <v>746435.40070921986</v>
      </c>
    </row>
    <row r="2878" spans="1:6">
      <c r="A2878" s="7" t="s">
        <v>3064</v>
      </c>
      <c r="B2878" s="8">
        <v>677506</v>
      </c>
      <c r="C2878" s="8">
        <v>43447</v>
      </c>
      <c r="D2878" s="8" t="s">
        <v>3404</v>
      </c>
      <c r="E2878" s="9">
        <v>44458</v>
      </c>
      <c r="F2878" s="10">
        <f t="shared" si="44"/>
        <v>746435.40070921986</v>
      </c>
    </row>
    <row r="2879" spans="1:6">
      <c r="A2879" s="11" t="s">
        <v>3065</v>
      </c>
      <c r="B2879" s="12">
        <v>419016</v>
      </c>
      <c r="C2879" s="12">
        <v>29221</v>
      </c>
      <c r="D2879" s="12" t="s">
        <v>3402</v>
      </c>
      <c r="E2879" s="13">
        <v>45251</v>
      </c>
      <c r="F2879" s="14">
        <f t="shared" si="44"/>
        <v>499723.03723404254</v>
      </c>
    </row>
    <row r="2880" spans="1:6">
      <c r="A2880" s="7" t="s">
        <v>3066</v>
      </c>
      <c r="B2880" s="8">
        <v>2047959</v>
      </c>
      <c r="C2880" s="8">
        <v>234938</v>
      </c>
      <c r="D2880" s="8" t="s">
        <v>3406</v>
      </c>
      <c r="E2880" s="9">
        <v>43998</v>
      </c>
      <c r="F2880" s="10">
        <f t="shared" si="44"/>
        <v>1044648.4727722772</v>
      </c>
    </row>
    <row r="2881" spans="1:6">
      <c r="A2881" s="11" t="s">
        <v>3067</v>
      </c>
      <c r="B2881" s="12">
        <v>714667</v>
      </c>
      <c r="C2881" s="12">
        <v>89800</v>
      </c>
      <c r="D2881" s="12" t="s">
        <v>3404</v>
      </c>
      <c r="E2881" s="13">
        <v>45136</v>
      </c>
      <c r="F2881" s="14">
        <f t="shared" si="44"/>
        <v>746435.40070921986</v>
      </c>
    </row>
    <row r="2882" spans="1:6">
      <c r="A2882" s="7" t="s">
        <v>3068</v>
      </c>
      <c r="B2882" s="8">
        <v>940800</v>
      </c>
      <c r="C2882" s="8">
        <v>108010</v>
      </c>
      <c r="D2882" s="8" t="s">
        <v>3403</v>
      </c>
      <c r="E2882" s="9">
        <v>43281</v>
      </c>
      <c r="F2882" s="10">
        <f t="shared" ref="F2882:F2945" si="45">IF(D2882="L1",$L$3,IF(D2882="L2",$L$4,$L$5))</f>
        <v>1044648.4727722772</v>
      </c>
    </row>
    <row r="2883" spans="1:6">
      <c r="A2883" s="11" t="s">
        <v>3069</v>
      </c>
      <c r="B2883" s="12">
        <v>727717</v>
      </c>
      <c r="C2883" s="12">
        <v>65048</v>
      </c>
      <c r="D2883" s="12" t="s">
        <v>3404</v>
      </c>
      <c r="E2883" s="13">
        <v>45412</v>
      </c>
      <c r="F2883" s="14">
        <f t="shared" si="45"/>
        <v>746435.40070921986</v>
      </c>
    </row>
    <row r="2884" spans="1:6">
      <c r="A2884" s="7" t="s">
        <v>3070</v>
      </c>
      <c r="B2884" s="8">
        <v>484059</v>
      </c>
      <c r="C2884" s="8">
        <v>71796</v>
      </c>
      <c r="D2884" s="8" t="s">
        <v>3402</v>
      </c>
      <c r="E2884" s="9">
        <v>44376</v>
      </c>
      <c r="F2884" s="10">
        <f t="shared" si="45"/>
        <v>499723.03723404254</v>
      </c>
    </row>
    <row r="2885" spans="1:6">
      <c r="A2885" s="11" t="s">
        <v>3071</v>
      </c>
      <c r="B2885" s="12">
        <v>2118603</v>
      </c>
      <c r="C2885" s="12">
        <v>250392</v>
      </c>
      <c r="D2885" s="12" t="s">
        <v>3406</v>
      </c>
      <c r="E2885" s="13">
        <v>44280</v>
      </c>
      <c r="F2885" s="14">
        <f t="shared" si="45"/>
        <v>1044648.4727722772</v>
      </c>
    </row>
    <row r="2886" spans="1:6">
      <c r="A2886" s="7" t="s">
        <v>3072</v>
      </c>
      <c r="B2886" s="8">
        <v>732807</v>
      </c>
      <c r="C2886" s="8">
        <v>90645</v>
      </c>
      <c r="D2886" s="8" t="s">
        <v>3404</v>
      </c>
      <c r="E2886" s="9">
        <v>45722</v>
      </c>
      <c r="F2886" s="10">
        <f t="shared" si="45"/>
        <v>746435.40070921986</v>
      </c>
    </row>
    <row r="2887" spans="1:6">
      <c r="A2887" s="11" t="s">
        <v>3073</v>
      </c>
      <c r="B2887" s="12">
        <v>861461</v>
      </c>
      <c r="C2887" s="12">
        <v>47293</v>
      </c>
      <c r="D2887" s="12" t="s">
        <v>3404</v>
      </c>
      <c r="E2887" s="13">
        <v>43622</v>
      </c>
      <c r="F2887" s="14">
        <f t="shared" si="45"/>
        <v>746435.40070921986</v>
      </c>
    </row>
    <row r="2888" spans="1:6">
      <c r="A2888" s="7" t="s">
        <v>3074</v>
      </c>
      <c r="B2888" s="8">
        <v>1070442</v>
      </c>
      <c r="C2888" s="8">
        <v>135978</v>
      </c>
      <c r="D2888" s="8" t="s">
        <v>3403</v>
      </c>
      <c r="E2888" s="9">
        <v>44387</v>
      </c>
      <c r="F2888" s="10">
        <f t="shared" si="45"/>
        <v>1044648.4727722772</v>
      </c>
    </row>
    <row r="2889" spans="1:6">
      <c r="A2889" s="11" t="s">
        <v>3075</v>
      </c>
      <c r="B2889" s="12">
        <v>980075</v>
      </c>
      <c r="C2889" s="12">
        <v>117407</v>
      </c>
      <c r="D2889" s="12" t="s">
        <v>3403</v>
      </c>
      <c r="E2889" s="13">
        <v>44406</v>
      </c>
      <c r="F2889" s="14">
        <f t="shared" si="45"/>
        <v>1044648.4727722772</v>
      </c>
    </row>
    <row r="2890" spans="1:6">
      <c r="A2890" s="7" t="s">
        <v>3076</v>
      </c>
      <c r="B2890" s="8">
        <v>947692</v>
      </c>
      <c r="C2890" s="8">
        <v>88604</v>
      </c>
      <c r="D2890" s="8" t="s">
        <v>3403</v>
      </c>
      <c r="E2890" s="9">
        <v>46176</v>
      </c>
      <c r="F2890" s="10">
        <f t="shared" si="45"/>
        <v>1044648.4727722772</v>
      </c>
    </row>
    <row r="2891" spans="1:6">
      <c r="A2891" s="11" t="s">
        <v>3077</v>
      </c>
      <c r="B2891" s="12">
        <v>1142803</v>
      </c>
      <c r="C2891" s="12">
        <v>73185</v>
      </c>
      <c r="D2891" s="12" t="s">
        <v>3403</v>
      </c>
      <c r="E2891" s="13">
        <v>44102</v>
      </c>
      <c r="F2891" s="14">
        <f t="shared" si="45"/>
        <v>1044648.4727722772</v>
      </c>
    </row>
    <row r="2892" spans="1:6">
      <c r="A2892" s="7" t="s">
        <v>3078</v>
      </c>
      <c r="B2892" s="8">
        <v>579378</v>
      </c>
      <c r="C2892" s="8">
        <v>30727</v>
      </c>
      <c r="D2892" s="8" t="s">
        <v>3402</v>
      </c>
      <c r="E2892" s="9">
        <v>44935</v>
      </c>
      <c r="F2892" s="10">
        <f t="shared" si="45"/>
        <v>499723.03723404254</v>
      </c>
    </row>
    <row r="2893" spans="1:6">
      <c r="A2893" s="11" t="s">
        <v>3079</v>
      </c>
      <c r="B2893" s="12">
        <v>549265</v>
      </c>
      <c r="C2893" s="12">
        <v>62810</v>
      </c>
      <c r="D2893" s="12" t="s">
        <v>3402</v>
      </c>
      <c r="E2893" s="13">
        <v>44144</v>
      </c>
      <c r="F2893" s="14">
        <f t="shared" si="45"/>
        <v>499723.03723404254</v>
      </c>
    </row>
    <row r="2894" spans="1:6">
      <c r="A2894" s="7" t="s">
        <v>3080</v>
      </c>
      <c r="B2894" s="8">
        <v>472804</v>
      </c>
      <c r="C2894" s="8">
        <v>37021</v>
      </c>
      <c r="D2894" s="8" t="s">
        <v>3402</v>
      </c>
      <c r="E2894" s="9">
        <v>45773</v>
      </c>
      <c r="F2894" s="10">
        <f t="shared" si="45"/>
        <v>499723.03723404254</v>
      </c>
    </row>
    <row r="2895" spans="1:6">
      <c r="A2895" s="11" t="s">
        <v>3081</v>
      </c>
      <c r="B2895" s="12">
        <v>820772</v>
      </c>
      <c r="C2895" s="12">
        <v>57949</v>
      </c>
      <c r="D2895" s="12" t="s">
        <v>3404</v>
      </c>
      <c r="E2895" s="13">
        <v>44529</v>
      </c>
      <c r="F2895" s="14">
        <f t="shared" si="45"/>
        <v>746435.40070921986</v>
      </c>
    </row>
    <row r="2896" spans="1:6">
      <c r="A2896" s="7" t="s">
        <v>3082</v>
      </c>
      <c r="B2896" s="8">
        <v>881420</v>
      </c>
      <c r="C2896" s="8">
        <v>88273</v>
      </c>
      <c r="D2896" s="8" t="s">
        <v>3404</v>
      </c>
      <c r="E2896" s="9">
        <v>44913</v>
      </c>
      <c r="F2896" s="10">
        <f t="shared" si="45"/>
        <v>746435.40070921986</v>
      </c>
    </row>
    <row r="2897" spans="1:6">
      <c r="A2897" s="11" t="s">
        <v>3083</v>
      </c>
      <c r="B2897" s="12">
        <v>595932</v>
      </c>
      <c r="C2897" s="12">
        <v>32032</v>
      </c>
      <c r="D2897" s="12" t="s">
        <v>3402</v>
      </c>
      <c r="E2897" s="13">
        <v>45862</v>
      </c>
      <c r="F2897" s="14">
        <f t="shared" si="45"/>
        <v>499723.03723404254</v>
      </c>
    </row>
    <row r="2898" spans="1:6">
      <c r="A2898" s="7" t="s">
        <v>3084</v>
      </c>
      <c r="B2898" s="8">
        <v>596167</v>
      </c>
      <c r="C2898" s="8">
        <v>42004</v>
      </c>
      <c r="D2898" s="8" t="s">
        <v>3402</v>
      </c>
      <c r="E2898" s="9">
        <v>43924</v>
      </c>
      <c r="F2898" s="10">
        <f t="shared" si="45"/>
        <v>499723.03723404254</v>
      </c>
    </row>
    <row r="2899" spans="1:6">
      <c r="A2899" s="11" t="s">
        <v>3085</v>
      </c>
      <c r="B2899" s="12">
        <v>1093746</v>
      </c>
      <c r="C2899" s="12">
        <v>70736</v>
      </c>
      <c r="D2899" s="12" t="s">
        <v>3403</v>
      </c>
      <c r="E2899" s="13">
        <v>45823</v>
      </c>
      <c r="F2899" s="14">
        <f t="shared" si="45"/>
        <v>1044648.4727722772</v>
      </c>
    </row>
    <row r="2900" spans="1:6">
      <c r="A2900" s="7" t="s">
        <v>3086</v>
      </c>
      <c r="B2900" s="8">
        <v>485357</v>
      </c>
      <c r="C2900" s="8">
        <v>29659</v>
      </c>
      <c r="D2900" s="8" t="s">
        <v>3402</v>
      </c>
      <c r="E2900" s="9">
        <v>46058</v>
      </c>
      <c r="F2900" s="10">
        <f t="shared" si="45"/>
        <v>499723.03723404254</v>
      </c>
    </row>
    <row r="2901" spans="1:6">
      <c r="A2901" s="11" t="s">
        <v>3087</v>
      </c>
      <c r="B2901" s="12">
        <v>1262391</v>
      </c>
      <c r="C2901" s="12">
        <v>174475</v>
      </c>
      <c r="D2901" s="12" t="s">
        <v>3405</v>
      </c>
      <c r="E2901" s="13">
        <v>45182</v>
      </c>
      <c r="F2901" s="14">
        <f t="shared" si="45"/>
        <v>1044648.4727722772</v>
      </c>
    </row>
    <row r="2902" spans="1:6">
      <c r="A2902" s="7" t="s">
        <v>3088</v>
      </c>
      <c r="B2902" s="8">
        <v>441225</v>
      </c>
      <c r="C2902" s="8">
        <v>38184</v>
      </c>
      <c r="D2902" s="8" t="s">
        <v>3402</v>
      </c>
      <c r="E2902" s="9">
        <v>45914</v>
      </c>
      <c r="F2902" s="10">
        <f t="shared" si="45"/>
        <v>499723.03723404254</v>
      </c>
    </row>
    <row r="2903" spans="1:6">
      <c r="A2903" s="11" t="s">
        <v>3089</v>
      </c>
      <c r="B2903" s="12">
        <v>1179915</v>
      </c>
      <c r="C2903" s="12">
        <v>163111</v>
      </c>
      <c r="D2903" s="12" t="s">
        <v>3403</v>
      </c>
      <c r="E2903" s="13">
        <v>45864</v>
      </c>
      <c r="F2903" s="14">
        <f t="shared" si="45"/>
        <v>1044648.4727722772</v>
      </c>
    </row>
    <row r="2904" spans="1:6">
      <c r="A2904" s="7" t="s">
        <v>3090</v>
      </c>
      <c r="B2904" s="8">
        <v>847058</v>
      </c>
      <c r="C2904" s="8">
        <v>93029</v>
      </c>
      <c r="D2904" s="8" t="s">
        <v>3404</v>
      </c>
      <c r="E2904" s="9">
        <v>46012</v>
      </c>
      <c r="F2904" s="10">
        <f t="shared" si="45"/>
        <v>746435.40070921986</v>
      </c>
    </row>
    <row r="2905" spans="1:6">
      <c r="A2905" s="11" t="s">
        <v>3091</v>
      </c>
      <c r="B2905" s="12">
        <v>1045662</v>
      </c>
      <c r="C2905" s="12">
        <v>144593</v>
      </c>
      <c r="D2905" s="12" t="s">
        <v>3403</v>
      </c>
      <c r="E2905" s="13">
        <v>43859</v>
      </c>
      <c r="F2905" s="14">
        <f t="shared" si="45"/>
        <v>1044648.4727722772</v>
      </c>
    </row>
    <row r="2906" spans="1:6">
      <c r="A2906" s="7" t="s">
        <v>3092</v>
      </c>
      <c r="B2906" s="8">
        <v>1250513</v>
      </c>
      <c r="C2906" s="8">
        <v>179331</v>
      </c>
      <c r="D2906" s="8" t="s">
        <v>3405</v>
      </c>
      <c r="E2906" s="9">
        <v>45853</v>
      </c>
      <c r="F2906" s="10">
        <f t="shared" si="45"/>
        <v>1044648.4727722772</v>
      </c>
    </row>
    <row r="2907" spans="1:6">
      <c r="A2907" s="11" t="s">
        <v>3093</v>
      </c>
      <c r="B2907" s="12">
        <v>417446</v>
      </c>
      <c r="C2907" s="12">
        <v>53902</v>
      </c>
      <c r="D2907" s="12" t="s">
        <v>3402</v>
      </c>
      <c r="E2907" s="13">
        <v>45850</v>
      </c>
      <c r="F2907" s="14">
        <f t="shared" si="45"/>
        <v>499723.03723404254</v>
      </c>
    </row>
    <row r="2908" spans="1:6">
      <c r="A2908" s="7" t="s">
        <v>3094</v>
      </c>
      <c r="B2908" s="8">
        <v>1131861</v>
      </c>
      <c r="C2908" s="8">
        <v>167230</v>
      </c>
      <c r="D2908" s="8" t="s">
        <v>3403</v>
      </c>
      <c r="E2908" s="9">
        <v>45603</v>
      </c>
      <c r="F2908" s="10">
        <f t="shared" si="45"/>
        <v>1044648.4727722772</v>
      </c>
    </row>
    <row r="2909" spans="1:6">
      <c r="A2909" s="11" t="s">
        <v>3095</v>
      </c>
      <c r="B2909" s="12">
        <v>1065374</v>
      </c>
      <c r="C2909" s="12">
        <v>132752</v>
      </c>
      <c r="D2909" s="12" t="s">
        <v>3403</v>
      </c>
      <c r="E2909" s="13">
        <v>46020</v>
      </c>
      <c r="F2909" s="14">
        <f t="shared" si="45"/>
        <v>1044648.4727722772</v>
      </c>
    </row>
    <row r="2910" spans="1:6">
      <c r="A2910" s="7" t="s">
        <v>3096</v>
      </c>
      <c r="B2910" s="8">
        <v>754329</v>
      </c>
      <c r="C2910" s="8">
        <v>73441</v>
      </c>
      <c r="D2910" s="8" t="s">
        <v>3404</v>
      </c>
      <c r="E2910" s="9">
        <v>43677</v>
      </c>
      <c r="F2910" s="10">
        <f t="shared" si="45"/>
        <v>746435.40070921986</v>
      </c>
    </row>
    <row r="2911" spans="1:6">
      <c r="A2911" s="11" t="s">
        <v>3097</v>
      </c>
      <c r="B2911" s="12">
        <v>1545053</v>
      </c>
      <c r="C2911" s="12">
        <v>151269</v>
      </c>
      <c r="D2911" s="12" t="s">
        <v>3405</v>
      </c>
      <c r="E2911" s="13">
        <v>45289</v>
      </c>
      <c r="F2911" s="14">
        <f t="shared" si="45"/>
        <v>1044648.4727722772</v>
      </c>
    </row>
    <row r="2912" spans="1:6">
      <c r="A2912" s="7" t="s">
        <v>3098</v>
      </c>
      <c r="B2912" s="8">
        <v>701487</v>
      </c>
      <c r="C2912" s="8">
        <v>59341</v>
      </c>
      <c r="D2912" s="8" t="s">
        <v>3404</v>
      </c>
      <c r="E2912" s="9">
        <v>45066</v>
      </c>
      <c r="F2912" s="10">
        <f t="shared" si="45"/>
        <v>746435.40070921986</v>
      </c>
    </row>
    <row r="2913" spans="1:6">
      <c r="A2913" s="11" t="s">
        <v>3099</v>
      </c>
      <c r="B2913" s="12">
        <v>576519</v>
      </c>
      <c r="C2913" s="12">
        <v>70563</v>
      </c>
      <c r="D2913" s="12" t="s">
        <v>3402</v>
      </c>
      <c r="E2913" s="13">
        <v>44864</v>
      </c>
      <c r="F2913" s="14">
        <f t="shared" si="45"/>
        <v>499723.03723404254</v>
      </c>
    </row>
    <row r="2914" spans="1:6">
      <c r="A2914" s="7" t="s">
        <v>3100</v>
      </c>
      <c r="B2914" s="8">
        <v>1372314</v>
      </c>
      <c r="C2914" s="8">
        <v>79157</v>
      </c>
      <c r="D2914" s="8" t="s">
        <v>3405</v>
      </c>
      <c r="E2914" s="9">
        <v>43391</v>
      </c>
      <c r="F2914" s="10">
        <f t="shared" si="45"/>
        <v>1044648.4727722772</v>
      </c>
    </row>
    <row r="2915" spans="1:6">
      <c r="A2915" s="11" t="s">
        <v>3101</v>
      </c>
      <c r="B2915" s="12">
        <v>982859</v>
      </c>
      <c r="C2915" s="12">
        <v>86449</v>
      </c>
      <c r="D2915" s="12" t="s">
        <v>3403</v>
      </c>
      <c r="E2915" s="13">
        <v>45938</v>
      </c>
      <c r="F2915" s="14">
        <f t="shared" si="45"/>
        <v>1044648.4727722772</v>
      </c>
    </row>
    <row r="2916" spans="1:6">
      <c r="A2916" s="7" t="s">
        <v>3102</v>
      </c>
      <c r="B2916" s="8">
        <v>718070</v>
      </c>
      <c r="C2916" s="8">
        <v>73451</v>
      </c>
      <c r="D2916" s="8" t="s">
        <v>3404</v>
      </c>
      <c r="E2916" s="9">
        <v>44744</v>
      </c>
      <c r="F2916" s="10">
        <f t="shared" si="45"/>
        <v>746435.40070921986</v>
      </c>
    </row>
    <row r="2917" spans="1:6">
      <c r="A2917" s="11" t="s">
        <v>3103</v>
      </c>
      <c r="B2917" s="12">
        <v>789223</v>
      </c>
      <c r="C2917" s="12">
        <v>41646</v>
      </c>
      <c r="D2917" s="12" t="s">
        <v>3404</v>
      </c>
      <c r="E2917" s="13">
        <v>45679</v>
      </c>
      <c r="F2917" s="14">
        <f t="shared" si="45"/>
        <v>746435.40070921986</v>
      </c>
    </row>
    <row r="2918" spans="1:6">
      <c r="A2918" s="7" t="s">
        <v>3104</v>
      </c>
      <c r="B2918" s="8">
        <v>765030</v>
      </c>
      <c r="C2918" s="8">
        <v>52264</v>
      </c>
      <c r="D2918" s="8" t="s">
        <v>3404</v>
      </c>
      <c r="E2918" s="9">
        <v>44463</v>
      </c>
      <c r="F2918" s="10">
        <f t="shared" si="45"/>
        <v>746435.40070921986</v>
      </c>
    </row>
    <row r="2919" spans="1:6">
      <c r="A2919" s="11" t="s">
        <v>3105</v>
      </c>
      <c r="B2919" s="12">
        <v>466872</v>
      </c>
      <c r="C2919" s="12">
        <v>26729</v>
      </c>
      <c r="D2919" s="12" t="s">
        <v>3402</v>
      </c>
      <c r="E2919" s="13">
        <v>44780</v>
      </c>
      <c r="F2919" s="14">
        <f t="shared" si="45"/>
        <v>499723.03723404254</v>
      </c>
    </row>
    <row r="2920" spans="1:6">
      <c r="A2920" s="7" t="s">
        <v>3106</v>
      </c>
      <c r="B2920" s="8">
        <v>581656</v>
      </c>
      <c r="C2920" s="8">
        <v>67624</v>
      </c>
      <c r="D2920" s="8" t="s">
        <v>3402</v>
      </c>
      <c r="E2920" s="9">
        <v>45909</v>
      </c>
      <c r="F2920" s="10">
        <f t="shared" si="45"/>
        <v>499723.03723404254</v>
      </c>
    </row>
    <row r="2921" spans="1:6">
      <c r="A2921" s="11" t="s">
        <v>3107</v>
      </c>
      <c r="B2921" s="12">
        <v>652803</v>
      </c>
      <c r="C2921" s="12">
        <v>44273</v>
      </c>
      <c r="D2921" s="12" t="s">
        <v>3404</v>
      </c>
      <c r="E2921" s="13">
        <v>45055</v>
      </c>
      <c r="F2921" s="14">
        <f t="shared" si="45"/>
        <v>746435.40070921986</v>
      </c>
    </row>
    <row r="2922" spans="1:6">
      <c r="A2922" s="7" t="s">
        <v>3108</v>
      </c>
      <c r="B2922" s="8">
        <v>468232</v>
      </c>
      <c r="C2922" s="8">
        <v>65125</v>
      </c>
      <c r="D2922" s="8" t="s">
        <v>3402</v>
      </c>
      <c r="E2922" s="9">
        <v>44774</v>
      </c>
      <c r="F2922" s="10">
        <f t="shared" si="45"/>
        <v>499723.03723404254</v>
      </c>
    </row>
    <row r="2923" spans="1:6">
      <c r="A2923" s="11" t="s">
        <v>3109</v>
      </c>
      <c r="B2923" s="12">
        <v>469861</v>
      </c>
      <c r="C2923" s="12">
        <v>43975</v>
      </c>
      <c r="D2923" s="12" t="s">
        <v>3402</v>
      </c>
      <c r="E2923" s="13">
        <v>43424</v>
      </c>
      <c r="F2923" s="14">
        <f t="shared" si="45"/>
        <v>499723.03723404254</v>
      </c>
    </row>
    <row r="2924" spans="1:6">
      <c r="A2924" s="7" t="s">
        <v>3110</v>
      </c>
      <c r="B2924" s="8">
        <v>1770230</v>
      </c>
      <c r="C2924" s="8">
        <v>161437</v>
      </c>
      <c r="D2924" s="8" t="s">
        <v>3406</v>
      </c>
      <c r="E2924" s="9">
        <v>45346</v>
      </c>
      <c r="F2924" s="10">
        <f t="shared" si="45"/>
        <v>1044648.4727722772</v>
      </c>
    </row>
    <row r="2925" spans="1:6">
      <c r="A2925" s="11" t="s">
        <v>3111</v>
      </c>
      <c r="B2925" s="12">
        <v>729383</v>
      </c>
      <c r="C2925" s="12">
        <v>72879</v>
      </c>
      <c r="D2925" s="12" t="s">
        <v>3404</v>
      </c>
      <c r="E2925" s="13">
        <v>43766</v>
      </c>
      <c r="F2925" s="14">
        <f t="shared" si="45"/>
        <v>746435.40070921986</v>
      </c>
    </row>
    <row r="2926" spans="1:6">
      <c r="A2926" s="7" t="s">
        <v>3112</v>
      </c>
      <c r="B2926" s="8">
        <v>604504</v>
      </c>
      <c r="C2926" s="8">
        <v>75930</v>
      </c>
      <c r="D2926" s="8" t="s">
        <v>3404</v>
      </c>
      <c r="E2926" s="9">
        <v>44216</v>
      </c>
      <c r="F2926" s="10">
        <f t="shared" si="45"/>
        <v>746435.40070921986</v>
      </c>
    </row>
    <row r="2927" spans="1:6">
      <c r="A2927" s="11" t="s">
        <v>3113</v>
      </c>
      <c r="B2927" s="12">
        <v>1588356</v>
      </c>
      <c r="C2927" s="12">
        <v>235201</v>
      </c>
      <c r="D2927" s="12" t="s">
        <v>3405</v>
      </c>
      <c r="E2927" s="13">
        <v>46188</v>
      </c>
      <c r="F2927" s="14">
        <f t="shared" si="45"/>
        <v>1044648.4727722772</v>
      </c>
    </row>
    <row r="2928" spans="1:6">
      <c r="A2928" s="7" t="s">
        <v>3114</v>
      </c>
      <c r="B2928" s="8">
        <v>1178773</v>
      </c>
      <c r="C2928" s="8">
        <v>96694</v>
      </c>
      <c r="D2928" s="8" t="s">
        <v>3403</v>
      </c>
      <c r="E2928" s="9">
        <v>45927</v>
      </c>
      <c r="F2928" s="10">
        <f t="shared" si="45"/>
        <v>1044648.4727722772</v>
      </c>
    </row>
    <row r="2929" spans="1:6">
      <c r="A2929" s="11" t="s">
        <v>3115</v>
      </c>
      <c r="B2929" s="12">
        <v>629551</v>
      </c>
      <c r="C2929" s="12">
        <v>32518</v>
      </c>
      <c r="D2929" s="12" t="s">
        <v>3404</v>
      </c>
      <c r="E2929" s="13">
        <v>44354</v>
      </c>
      <c r="F2929" s="14">
        <f t="shared" si="45"/>
        <v>746435.40070921986</v>
      </c>
    </row>
    <row r="2930" spans="1:6">
      <c r="A2930" s="7" t="s">
        <v>3116</v>
      </c>
      <c r="B2930" s="8">
        <v>843065</v>
      </c>
      <c r="C2930" s="8">
        <v>64276</v>
      </c>
      <c r="D2930" s="8" t="s">
        <v>3404</v>
      </c>
      <c r="E2930" s="9">
        <v>44196</v>
      </c>
      <c r="F2930" s="10">
        <f t="shared" si="45"/>
        <v>746435.40070921986</v>
      </c>
    </row>
    <row r="2931" spans="1:6">
      <c r="A2931" s="11" t="s">
        <v>3117</v>
      </c>
      <c r="B2931" s="12">
        <v>1041010</v>
      </c>
      <c r="C2931" s="12">
        <v>98570</v>
      </c>
      <c r="D2931" s="12" t="s">
        <v>3403</v>
      </c>
      <c r="E2931" s="13">
        <v>43986</v>
      </c>
      <c r="F2931" s="14">
        <f t="shared" si="45"/>
        <v>1044648.4727722772</v>
      </c>
    </row>
    <row r="2932" spans="1:6">
      <c r="A2932" s="7" t="s">
        <v>3118</v>
      </c>
      <c r="B2932" s="8">
        <v>1461598</v>
      </c>
      <c r="C2932" s="8">
        <v>143501</v>
      </c>
      <c r="D2932" s="8" t="s">
        <v>3405</v>
      </c>
      <c r="E2932" s="9">
        <v>43863</v>
      </c>
      <c r="F2932" s="10">
        <f t="shared" si="45"/>
        <v>1044648.4727722772</v>
      </c>
    </row>
    <row r="2933" spans="1:6">
      <c r="A2933" s="11" t="s">
        <v>3119</v>
      </c>
      <c r="B2933" s="12">
        <v>1061805</v>
      </c>
      <c r="C2933" s="12">
        <v>113649</v>
      </c>
      <c r="D2933" s="12" t="s">
        <v>3403</v>
      </c>
      <c r="E2933" s="13">
        <v>44553</v>
      </c>
      <c r="F2933" s="14">
        <f t="shared" si="45"/>
        <v>1044648.4727722772</v>
      </c>
    </row>
    <row r="2934" spans="1:6">
      <c r="A2934" s="7" t="s">
        <v>3120</v>
      </c>
      <c r="B2934" s="8">
        <v>490155</v>
      </c>
      <c r="C2934" s="8">
        <v>63403</v>
      </c>
      <c r="D2934" s="8" t="s">
        <v>3402</v>
      </c>
      <c r="E2934" s="9">
        <v>43689</v>
      </c>
      <c r="F2934" s="10">
        <f t="shared" si="45"/>
        <v>499723.03723404254</v>
      </c>
    </row>
    <row r="2935" spans="1:6">
      <c r="A2935" s="11" t="s">
        <v>3121</v>
      </c>
      <c r="B2935" s="12">
        <v>413675</v>
      </c>
      <c r="C2935" s="12">
        <v>61882</v>
      </c>
      <c r="D2935" s="12" t="s">
        <v>3402</v>
      </c>
      <c r="E2935" s="13">
        <v>44353</v>
      </c>
      <c r="F2935" s="14">
        <f t="shared" si="45"/>
        <v>499723.03723404254</v>
      </c>
    </row>
    <row r="2936" spans="1:6">
      <c r="A2936" s="7" t="s">
        <v>3122</v>
      </c>
      <c r="B2936" s="8">
        <v>836170</v>
      </c>
      <c r="C2936" s="8">
        <v>110509</v>
      </c>
      <c r="D2936" s="8" t="s">
        <v>3404</v>
      </c>
      <c r="E2936" s="9">
        <v>46246</v>
      </c>
      <c r="F2936" s="10">
        <f t="shared" si="45"/>
        <v>746435.40070921986</v>
      </c>
    </row>
    <row r="2937" spans="1:6">
      <c r="A2937" s="11" t="s">
        <v>3123</v>
      </c>
      <c r="B2937" s="12">
        <v>814854</v>
      </c>
      <c r="C2937" s="12">
        <v>45840</v>
      </c>
      <c r="D2937" s="12" t="s">
        <v>3404</v>
      </c>
      <c r="E2937" s="13">
        <v>44807</v>
      </c>
      <c r="F2937" s="14">
        <f t="shared" si="45"/>
        <v>746435.40070921986</v>
      </c>
    </row>
    <row r="2938" spans="1:6">
      <c r="A2938" s="7" t="s">
        <v>3124</v>
      </c>
      <c r="B2938" s="8">
        <v>1545727</v>
      </c>
      <c r="C2938" s="8">
        <v>213201</v>
      </c>
      <c r="D2938" s="8" t="s">
        <v>3405</v>
      </c>
      <c r="E2938" s="9">
        <v>45238</v>
      </c>
      <c r="F2938" s="10">
        <f t="shared" si="45"/>
        <v>1044648.4727722772</v>
      </c>
    </row>
    <row r="2939" spans="1:6">
      <c r="A2939" s="11" t="s">
        <v>3125</v>
      </c>
      <c r="B2939" s="12">
        <v>1120524</v>
      </c>
      <c r="C2939" s="12">
        <v>143986</v>
      </c>
      <c r="D2939" s="12" t="s">
        <v>3403</v>
      </c>
      <c r="E2939" s="13">
        <v>44254</v>
      </c>
      <c r="F2939" s="14">
        <f t="shared" si="45"/>
        <v>1044648.4727722772</v>
      </c>
    </row>
    <row r="2940" spans="1:6">
      <c r="A2940" s="7" t="s">
        <v>3126</v>
      </c>
      <c r="B2940" s="8">
        <v>1960752</v>
      </c>
      <c r="C2940" s="8">
        <v>114303</v>
      </c>
      <c r="D2940" s="8" t="s">
        <v>3406</v>
      </c>
      <c r="E2940" s="9">
        <v>45339</v>
      </c>
      <c r="F2940" s="10">
        <f t="shared" si="45"/>
        <v>1044648.4727722772</v>
      </c>
    </row>
    <row r="2941" spans="1:6">
      <c r="A2941" s="11" t="s">
        <v>3127</v>
      </c>
      <c r="B2941" s="12">
        <v>762943</v>
      </c>
      <c r="C2941" s="12">
        <v>105905</v>
      </c>
      <c r="D2941" s="12" t="s">
        <v>3404</v>
      </c>
      <c r="E2941" s="13">
        <v>43619</v>
      </c>
      <c r="F2941" s="14">
        <f t="shared" si="45"/>
        <v>746435.40070921986</v>
      </c>
    </row>
    <row r="2942" spans="1:6">
      <c r="A2942" s="7" t="s">
        <v>3128</v>
      </c>
      <c r="B2942" s="8">
        <v>746040</v>
      </c>
      <c r="C2942" s="8">
        <v>88519</v>
      </c>
      <c r="D2942" s="8" t="s">
        <v>3404</v>
      </c>
      <c r="E2942" s="9">
        <v>44748</v>
      </c>
      <c r="F2942" s="10">
        <f t="shared" si="45"/>
        <v>746435.40070921986</v>
      </c>
    </row>
    <row r="2943" spans="1:6">
      <c r="A2943" s="11" t="s">
        <v>3129</v>
      </c>
      <c r="B2943" s="12">
        <v>682349</v>
      </c>
      <c r="C2943" s="12">
        <v>80611</v>
      </c>
      <c r="D2943" s="12" t="s">
        <v>3404</v>
      </c>
      <c r="E2943" s="13">
        <v>45591</v>
      </c>
      <c r="F2943" s="14">
        <f t="shared" si="45"/>
        <v>746435.40070921986</v>
      </c>
    </row>
    <row r="2944" spans="1:6">
      <c r="A2944" s="7" t="s">
        <v>3130</v>
      </c>
      <c r="B2944" s="8">
        <v>1425185</v>
      </c>
      <c r="C2944" s="8">
        <v>200916</v>
      </c>
      <c r="D2944" s="8" t="s">
        <v>3405</v>
      </c>
      <c r="E2944" s="9">
        <v>45800</v>
      </c>
      <c r="F2944" s="10">
        <f t="shared" si="45"/>
        <v>1044648.4727722772</v>
      </c>
    </row>
    <row r="2945" spans="1:6">
      <c r="A2945" s="11" t="s">
        <v>3131</v>
      </c>
      <c r="B2945" s="12">
        <v>776394</v>
      </c>
      <c r="C2945" s="12">
        <v>69084</v>
      </c>
      <c r="D2945" s="12" t="s">
        <v>3404</v>
      </c>
      <c r="E2945" s="13">
        <v>45478</v>
      </c>
      <c r="F2945" s="14">
        <f t="shared" si="45"/>
        <v>746435.40070921986</v>
      </c>
    </row>
    <row r="2946" spans="1:6">
      <c r="A2946" s="7" t="s">
        <v>3132</v>
      </c>
      <c r="B2946" s="8">
        <v>946854</v>
      </c>
      <c r="C2946" s="8">
        <v>141317</v>
      </c>
      <c r="D2946" s="8" t="s">
        <v>3403</v>
      </c>
      <c r="E2946" s="9">
        <v>45029</v>
      </c>
      <c r="F2946" s="10">
        <f t="shared" ref="F2946:F3009" si="46">IF(D2946="L1",$L$3,IF(D2946="L2",$L$4,$L$5))</f>
        <v>1044648.4727722772</v>
      </c>
    </row>
    <row r="2947" spans="1:6">
      <c r="A2947" s="11" t="s">
        <v>3133</v>
      </c>
      <c r="B2947" s="12">
        <v>767509</v>
      </c>
      <c r="C2947" s="12">
        <v>100112</v>
      </c>
      <c r="D2947" s="12" t="s">
        <v>3404</v>
      </c>
      <c r="E2947" s="13">
        <v>45229</v>
      </c>
      <c r="F2947" s="14">
        <f t="shared" si="46"/>
        <v>746435.40070921986</v>
      </c>
    </row>
    <row r="2948" spans="1:6">
      <c r="A2948" s="7" t="s">
        <v>3134</v>
      </c>
      <c r="B2948" s="8">
        <v>906549</v>
      </c>
      <c r="C2948" s="8">
        <v>62849</v>
      </c>
      <c r="D2948" s="8" t="s">
        <v>3403</v>
      </c>
      <c r="E2948" s="9">
        <v>45927</v>
      </c>
      <c r="F2948" s="10">
        <f t="shared" si="46"/>
        <v>1044648.4727722772</v>
      </c>
    </row>
    <row r="2949" spans="1:6">
      <c r="A2949" s="11" t="s">
        <v>3135</v>
      </c>
      <c r="B2949" s="12">
        <v>1555226</v>
      </c>
      <c r="C2949" s="12">
        <v>170917</v>
      </c>
      <c r="D2949" s="12" t="s">
        <v>3405</v>
      </c>
      <c r="E2949" s="13">
        <v>44024</v>
      </c>
      <c r="F2949" s="14">
        <f t="shared" si="46"/>
        <v>1044648.4727722772</v>
      </c>
    </row>
    <row r="2950" spans="1:6">
      <c r="A2950" s="7" t="s">
        <v>3136</v>
      </c>
      <c r="B2950" s="8">
        <v>790466</v>
      </c>
      <c r="C2950" s="8">
        <v>107802</v>
      </c>
      <c r="D2950" s="8" t="s">
        <v>3404</v>
      </c>
      <c r="E2950" s="9">
        <v>45937</v>
      </c>
      <c r="F2950" s="10">
        <f t="shared" si="46"/>
        <v>746435.40070921986</v>
      </c>
    </row>
    <row r="2951" spans="1:6">
      <c r="A2951" s="11" t="s">
        <v>3137</v>
      </c>
      <c r="B2951" s="12">
        <v>756411</v>
      </c>
      <c r="C2951" s="12">
        <v>99085</v>
      </c>
      <c r="D2951" s="12" t="s">
        <v>3404</v>
      </c>
      <c r="E2951" s="13">
        <v>45459</v>
      </c>
      <c r="F2951" s="14">
        <f t="shared" si="46"/>
        <v>746435.40070921986</v>
      </c>
    </row>
    <row r="2952" spans="1:6">
      <c r="A2952" s="7" t="s">
        <v>3138</v>
      </c>
      <c r="B2952" s="8">
        <v>1264893</v>
      </c>
      <c r="C2952" s="8">
        <v>153560</v>
      </c>
      <c r="D2952" s="8" t="s">
        <v>3405</v>
      </c>
      <c r="E2952" s="9">
        <v>45133</v>
      </c>
      <c r="F2952" s="10">
        <f t="shared" si="46"/>
        <v>1044648.4727722772</v>
      </c>
    </row>
    <row r="2953" spans="1:6">
      <c r="A2953" s="11" t="s">
        <v>3139</v>
      </c>
      <c r="B2953" s="12">
        <v>615859</v>
      </c>
      <c r="C2953" s="12">
        <v>61961</v>
      </c>
      <c r="D2953" s="12" t="s">
        <v>3404</v>
      </c>
      <c r="E2953" s="13">
        <v>45236</v>
      </c>
      <c r="F2953" s="14">
        <f t="shared" si="46"/>
        <v>746435.40070921986</v>
      </c>
    </row>
    <row r="2954" spans="1:6">
      <c r="A2954" s="7" t="s">
        <v>3140</v>
      </c>
      <c r="B2954" s="8">
        <v>2033274</v>
      </c>
      <c r="C2954" s="8">
        <v>233515</v>
      </c>
      <c r="D2954" s="8" t="s">
        <v>3406</v>
      </c>
      <c r="E2954" s="9">
        <v>45417</v>
      </c>
      <c r="F2954" s="10">
        <f t="shared" si="46"/>
        <v>1044648.4727722772</v>
      </c>
    </row>
    <row r="2955" spans="1:6">
      <c r="A2955" s="11" t="s">
        <v>3141</v>
      </c>
      <c r="B2955" s="12">
        <v>773284</v>
      </c>
      <c r="C2955" s="12">
        <v>89199</v>
      </c>
      <c r="D2955" s="12" t="s">
        <v>3404</v>
      </c>
      <c r="E2955" s="13">
        <v>45978</v>
      </c>
      <c r="F2955" s="14">
        <f t="shared" si="46"/>
        <v>746435.40070921986</v>
      </c>
    </row>
    <row r="2956" spans="1:6">
      <c r="A2956" s="7" t="s">
        <v>3142</v>
      </c>
      <c r="B2956" s="8">
        <v>990439</v>
      </c>
      <c r="C2956" s="8">
        <v>52859</v>
      </c>
      <c r="D2956" s="8" t="s">
        <v>3403</v>
      </c>
      <c r="E2956" s="9">
        <v>45712</v>
      </c>
      <c r="F2956" s="10">
        <f t="shared" si="46"/>
        <v>1044648.4727722772</v>
      </c>
    </row>
    <row r="2957" spans="1:6">
      <c r="A2957" s="11" t="s">
        <v>3143</v>
      </c>
      <c r="B2957" s="12">
        <v>443011</v>
      </c>
      <c r="C2957" s="12">
        <v>63824</v>
      </c>
      <c r="D2957" s="12" t="s">
        <v>3402</v>
      </c>
      <c r="E2957" s="13">
        <v>45004</v>
      </c>
      <c r="F2957" s="14">
        <f t="shared" si="46"/>
        <v>499723.03723404254</v>
      </c>
    </row>
    <row r="2958" spans="1:6">
      <c r="A2958" s="7" t="s">
        <v>3144</v>
      </c>
      <c r="B2958" s="8">
        <v>1005363</v>
      </c>
      <c r="C2958" s="8">
        <v>143824</v>
      </c>
      <c r="D2958" s="8" t="s">
        <v>3403</v>
      </c>
      <c r="E2958" s="9">
        <v>44957</v>
      </c>
      <c r="F2958" s="10">
        <f t="shared" si="46"/>
        <v>1044648.4727722772</v>
      </c>
    </row>
    <row r="2959" spans="1:6">
      <c r="A2959" s="11" t="s">
        <v>3145</v>
      </c>
      <c r="B2959" s="12">
        <v>712930</v>
      </c>
      <c r="C2959" s="12">
        <v>83953</v>
      </c>
      <c r="D2959" s="12" t="s">
        <v>3404</v>
      </c>
      <c r="E2959" s="13">
        <v>45136</v>
      </c>
      <c r="F2959" s="14">
        <f t="shared" si="46"/>
        <v>746435.40070921986</v>
      </c>
    </row>
    <row r="2960" spans="1:6">
      <c r="A2960" s="7" t="s">
        <v>3146</v>
      </c>
      <c r="B2960" s="8">
        <v>600429</v>
      </c>
      <c r="C2960" s="8">
        <v>77053</v>
      </c>
      <c r="D2960" s="8" t="s">
        <v>3404</v>
      </c>
      <c r="E2960" s="9">
        <v>45230</v>
      </c>
      <c r="F2960" s="10">
        <f t="shared" si="46"/>
        <v>746435.40070921986</v>
      </c>
    </row>
    <row r="2961" spans="1:6">
      <c r="A2961" s="11" t="s">
        <v>3147</v>
      </c>
      <c r="B2961" s="12">
        <v>1027822</v>
      </c>
      <c r="C2961" s="12">
        <v>104974</v>
      </c>
      <c r="D2961" s="12" t="s">
        <v>3403</v>
      </c>
      <c r="E2961" s="13">
        <v>44161</v>
      </c>
      <c r="F2961" s="14">
        <f t="shared" si="46"/>
        <v>1044648.4727722772</v>
      </c>
    </row>
    <row r="2962" spans="1:6">
      <c r="A2962" s="7" t="s">
        <v>3148</v>
      </c>
      <c r="B2962" s="8">
        <v>1906478</v>
      </c>
      <c r="C2962" s="8">
        <v>214837</v>
      </c>
      <c r="D2962" s="8" t="s">
        <v>3406</v>
      </c>
      <c r="E2962" s="9">
        <v>45771</v>
      </c>
      <c r="F2962" s="10">
        <f t="shared" si="46"/>
        <v>1044648.4727722772</v>
      </c>
    </row>
    <row r="2963" spans="1:6">
      <c r="A2963" s="11" t="s">
        <v>3149</v>
      </c>
      <c r="B2963" s="12">
        <v>1011105</v>
      </c>
      <c r="C2963" s="12">
        <v>91836</v>
      </c>
      <c r="D2963" s="12" t="s">
        <v>3403</v>
      </c>
      <c r="E2963" s="13">
        <v>46073</v>
      </c>
      <c r="F2963" s="14">
        <f t="shared" si="46"/>
        <v>1044648.4727722772</v>
      </c>
    </row>
    <row r="2964" spans="1:6">
      <c r="A2964" s="7" t="s">
        <v>3150</v>
      </c>
      <c r="B2964" s="8">
        <v>713795</v>
      </c>
      <c r="C2964" s="8">
        <v>92492</v>
      </c>
      <c r="D2964" s="8" t="s">
        <v>3404</v>
      </c>
      <c r="E2964" s="9">
        <v>45465</v>
      </c>
      <c r="F2964" s="10">
        <f t="shared" si="46"/>
        <v>746435.40070921986</v>
      </c>
    </row>
    <row r="2965" spans="1:6">
      <c r="A2965" s="11" t="s">
        <v>3151</v>
      </c>
      <c r="B2965" s="12">
        <v>861019</v>
      </c>
      <c r="C2965" s="12">
        <v>86447</v>
      </c>
      <c r="D2965" s="12" t="s">
        <v>3404</v>
      </c>
      <c r="E2965" s="13">
        <v>44879</v>
      </c>
      <c r="F2965" s="14">
        <f t="shared" si="46"/>
        <v>746435.40070921986</v>
      </c>
    </row>
    <row r="2966" spans="1:6">
      <c r="A2966" s="7" t="s">
        <v>3152</v>
      </c>
      <c r="B2966" s="8">
        <v>885116</v>
      </c>
      <c r="C2966" s="8">
        <v>48109</v>
      </c>
      <c r="D2966" s="8" t="s">
        <v>3404</v>
      </c>
      <c r="E2966" s="9">
        <v>44330</v>
      </c>
      <c r="F2966" s="10">
        <f t="shared" si="46"/>
        <v>746435.40070921986</v>
      </c>
    </row>
    <row r="2967" spans="1:6">
      <c r="A2967" s="11" t="s">
        <v>3153</v>
      </c>
      <c r="B2967" s="12">
        <v>503989</v>
      </c>
      <c r="C2967" s="12">
        <v>41427</v>
      </c>
      <c r="D2967" s="12" t="s">
        <v>3402</v>
      </c>
      <c r="E2967" s="13">
        <v>43948</v>
      </c>
      <c r="F2967" s="14">
        <f t="shared" si="46"/>
        <v>499723.03723404254</v>
      </c>
    </row>
    <row r="2968" spans="1:6">
      <c r="A2968" s="7" t="s">
        <v>3154</v>
      </c>
      <c r="B2968" s="8">
        <v>1032650</v>
      </c>
      <c r="C2968" s="8">
        <v>146048</v>
      </c>
      <c r="D2968" s="8" t="s">
        <v>3403</v>
      </c>
      <c r="E2968" s="9">
        <v>43692</v>
      </c>
      <c r="F2968" s="10">
        <f t="shared" si="46"/>
        <v>1044648.4727722772</v>
      </c>
    </row>
    <row r="2969" spans="1:6">
      <c r="A2969" s="11" t="s">
        <v>3155</v>
      </c>
      <c r="B2969" s="12">
        <v>830671</v>
      </c>
      <c r="C2969" s="12">
        <v>50884</v>
      </c>
      <c r="D2969" s="12" t="s">
        <v>3404</v>
      </c>
      <c r="E2969" s="13">
        <v>44371</v>
      </c>
      <c r="F2969" s="14">
        <f t="shared" si="46"/>
        <v>746435.40070921986</v>
      </c>
    </row>
    <row r="2970" spans="1:6">
      <c r="A2970" s="7" t="s">
        <v>3156</v>
      </c>
      <c r="B2970" s="8">
        <v>1413080</v>
      </c>
      <c r="C2970" s="8">
        <v>175674</v>
      </c>
      <c r="D2970" s="8" t="s">
        <v>3405</v>
      </c>
      <c r="E2970" s="9">
        <v>44222</v>
      </c>
      <c r="F2970" s="10">
        <f t="shared" si="46"/>
        <v>1044648.4727722772</v>
      </c>
    </row>
    <row r="2971" spans="1:6">
      <c r="A2971" s="11" t="s">
        <v>3157</v>
      </c>
      <c r="B2971" s="12">
        <v>704099</v>
      </c>
      <c r="C2971" s="12">
        <v>48726</v>
      </c>
      <c r="D2971" s="12" t="s">
        <v>3404</v>
      </c>
      <c r="E2971" s="13">
        <v>45923</v>
      </c>
      <c r="F2971" s="14">
        <f t="shared" si="46"/>
        <v>746435.40070921986</v>
      </c>
    </row>
    <row r="2972" spans="1:6">
      <c r="A2972" s="7" t="s">
        <v>3158</v>
      </c>
      <c r="B2972" s="8">
        <v>1082471</v>
      </c>
      <c r="C2972" s="8">
        <v>77460</v>
      </c>
      <c r="D2972" s="8" t="s">
        <v>3403</v>
      </c>
      <c r="E2972" s="9">
        <v>43941</v>
      </c>
      <c r="F2972" s="10">
        <f t="shared" si="46"/>
        <v>1044648.4727722772</v>
      </c>
    </row>
    <row r="2973" spans="1:6">
      <c r="A2973" s="11" t="s">
        <v>3159</v>
      </c>
      <c r="B2973" s="12">
        <v>1043738</v>
      </c>
      <c r="C2973" s="12">
        <v>70751</v>
      </c>
      <c r="D2973" s="12" t="s">
        <v>3403</v>
      </c>
      <c r="E2973" s="13">
        <v>44473</v>
      </c>
      <c r="F2973" s="14">
        <f t="shared" si="46"/>
        <v>1044648.4727722772</v>
      </c>
    </row>
    <row r="2974" spans="1:6">
      <c r="A2974" s="7" t="s">
        <v>3160</v>
      </c>
      <c r="B2974" s="8">
        <v>654063</v>
      </c>
      <c r="C2974" s="8">
        <v>69738</v>
      </c>
      <c r="D2974" s="8" t="s">
        <v>3404</v>
      </c>
      <c r="E2974" s="9">
        <v>44376</v>
      </c>
      <c r="F2974" s="10">
        <f t="shared" si="46"/>
        <v>746435.40070921986</v>
      </c>
    </row>
    <row r="2975" spans="1:6">
      <c r="A2975" s="11" t="s">
        <v>3161</v>
      </c>
      <c r="B2975" s="12">
        <v>771170</v>
      </c>
      <c r="C2975" s="12">
        <v>99676</v>
      </c>
      <c r="D2975" s="12" t="s">
        <v>3404</v>
      </c>
      <c r="E2975" s="13">
        <v>44269</v>
      </c>
      <c r="F2975" s="14">
        <f t="shared" si="46"/>
        <v>746435.40070921986</v>
      </c>
    </row>
    <row r="2976" spans="1:6">
      <c r="A2976" s="7" t="s">
        <v>3162</v>
      </c>
      <c r="B2976" s="8">
        <v>839621</v>
      </c>
      <c r="C2976" s="8">
        <v>101937</v>
      </c>
      <c r="D2976" s="8" t="s">
        <v>3404</v>
      </c>
      <c r="E2976" s="9">
        <v>46033</v>
      </c>
      <c r="F2976" s="10">
        <f t="shared" si="46"/>
        <v>746435.40070921986</v>
      </c>
    </row>
    <row r="2977" spans="1:6">
      <c r="A2977" s="11" t="s">
        <v>3163</v>
      </c>
      <c r="B2977" s="12">
        <v>458576</v>
      </c>
      <c r="C2977" s="12">
        <v>38812</v>
      </c>
      <c r="D2977" s="12" t="s">
        <v>3402</v>
      </c>
      <c r="E2977" s="13">
        <v>44102</v>
      </c>
      <c r="F2977" s="14">
        <f t="shared" si="46"/>
        <v>499723.03723404254</v>
      </c>
    </row>
    <row r="2978" spans="1:6">
      <c r="A2978" s="7" t="s">
        <v>3164</v>
      </c>
      <c r="B2978" s="8">
        <v>1502952</v>
      </c>
      <c r="C2978" s="8">
        <v>76746</v>
      </c>
      <c r="D2978" s="8" t="s">
        <v>3405</v>
      </c>
      <c r="E2978" s="9">
        <v>45349</v>
      </c>
      <c r="F2978" s="10">
        <f t="shared" si="46"/>
        <v>1044648.4727722772</v>
      </c>
    </row>
    <row r="2979" spans="1:6">
      <c r="A2979" s="11" t="s">
        <v>3165</v>
      </c>
      <c r="B2979" s="12">
        <v>416719</v>
      </c>
      <c r="C2979" s="12">
        <v>39860</v>
      </c>
      <c r="D2979" s="12" t="s">
        <v>3402</v>
      </c>
      <c r="E2979" s="13">
        <v>44693</v>
      </c>
      <c r="F2979" s="14">
        <f t="shared" si="46"/>
        <v>499723.03723404254</v>
      </c>
    </row>
    <row r="2980" spans="1:6">
      <c r="A2980" s="7" t="s">
        <v>3166</v>
      </c>
      <c r="B2980" s="8">
        <v>1565662</v>
      </c>
      <c r="C2980" s="8">
        <v>113434</v>
      </c>
      <c r="D2980" s="8" t="s">
        <v>3405</v>
      </c>
      <c r="E2980" s="9">
        <v>45966</v>
      </c>
      <c r="F2980" s="10">
        <f t="shared" si="46"/>
        <v>1044648.4727722772</v>
      </c>
    </row>
    <row r="2981" spans="1:6">
      <c r="A2981" s="11" t="s">
        <v>3167</v>
      </c>
      <c r="B2981" s="12">
        <v>918787</v>
      </c>
      <c r="C2981" s="12">
        <v>46766</v>
      </c>
      <c r="D2981" s="12" t="s">
        <v>3403</v>
      </c>
      <c r="E2981" s="13">
        <v>44734</v>
      </c>
      <c r="F2981" s="14">
        <f t="shared" si="46"/>
        <v>1044648.4727722772</v>
      </c>
    </row>
    <row r="2982" spans="1:6">
      <c r="A2982" s="7" t="s">
        <v>3168</v>
      </c>
      <c r="B2982" s="8">
        <v>1163060</v>
      </c>
      <c r="C2982" s="8">
        <v>103794</v>
      </c>
      <c r="D2982" s="8" t="s">
        <v>3403</v>
      </c>
      <c r="E2982" s="9">
        <v>44356</v>
      </c>
      <c r="F2982" s="10">
        <f t="shared" si="46"/>
        <v>1044648.4727722772</v>
      </c>
    </row>
    <row r="2983" spans="1:6">
      <c r="A2983" s="11" t="s">
        <v>3169</v>
      </c>
      <c r="B2983" s="12">
        <v>1023058</v>
      </c>
      <c r="C2983" s="12">
        <v>94840</v>
      </c>
      <c r="D2983" s="12" t="s">
        <v>3403</v>
      </c>
      <c r="E2983" s="13">
        <v>45251</v>
      </c>
      <c r="F2983" s="14">
        <f t="shared" si="46"/>
        <v>1044648.4727722772</v>
      </c>
    </row>
    <row r="2984" spans="1:6">
      <c r="A2984" s="7" t="s">
        <v>3170</v>
      </c>
      <c r="B2984" s="8">
        <v>913147</v>
      </c>
      <c r="C2984" s="8">
        <v>103480</v>
      </c>
      <c r="D2984" s="8" t="s">
        <v>3403</v>
      </c>
      <c r="E2984" s="9">
        <v>45842</v>
      </c>
      <c r="F2984" s="10">
        <f t="shared" si="46"/>
        <v>1044648.4727722772</v>
      </c>
    </row>
    <row r="2985" spans="1:6">
      <c r="A2985" s="11" t="s">
        <v>3171</v>
      </c>
      <c r="B2985" s="12">
        <v>901723</v>
      </c>
      <c r="C2985" s="12">
        <v>67936</v>
      </c>
      <c r="D2985" s="12" t="s">
        <v>3403</v>
      </c>
      <c r="E2985" s="13">
        <v>45213</v>
      </c>
      <c r="F2985" s="14">
        <f t="shared" si="46"/>
        <v>1044648.4727722772</v>
      </c>
    </row>
    <row r="2986" spans="1:6">
      <c r="A2986" s="7" t="s">
        <v>3172</v>
      </c>
      <c r="B2986" s="8">
        <v>1027136</v>
      </c>
      <c r="C2986" s="8">
        <v>108298</v>
      </c>
      <c r="D2986" s="8" t="s">
        <v>3403</v>
      </c>
      <c r="E2986" s="9">
        <v>44599</v>
      </c>
      <c r="F2986" s="10">
        <f t="shared" si="46"/>
        <v>1044648.4727722772</v>
      </c>
    </row>
    <row r="2987" spans="1:6">
      <c r="A2987" s="11" t="s">
        <v>3173</v>
      </c>
      <c r="B2987" s="12">
        <v>449294</v>
      </c>
      <c r="C2987" s="12">
        <v>37320</v>
      </c>
      <c r="D2987" s="12" t="s">
        <v>3402</v>
      </c>
      <c r="E2987" s="13">
        <v>43835</v>
      </c>
      <c r="F2987" s="14">
        <f t="shared" si="46"/>
        <v>499723.03723404254</v>
      </c>
    </row>
    <row r="2988" spans="1:6">
      <c r="A2988" s="7" t="s">
        <v>3174</v>
      </c>
      <c r="B2988" s="8">
        <v>951865</v>
      </c>
      <c r="C2988" s="8">
        <v>79479</v>
      </c>
      <c r="D2988" s="8" t="s">
        <v>3403</v>
      </c>
      <c r="E2988" s="9">
        <v>44979</v>
      </c>
      <c r="F2988" s="10">
        <f t="shared" si="46"/>
        <v>1044648.4727722772</v>
      </c>
    </row>
    <row r="2989" spans="1:6">
      <c r="A2989" s="11" t="s">
        <v>3175</v>
      </c>
      <c r="B2989" s="12">
        <v>482135</v>
      </c>
      <c r="C2989" s="12">
        <v>42735</v>
      </c>
      <c r="D2989" s="12" t="s">
        <v>3402</v>
      </c>
      <c r="E2989" s="13">
        <v>44096</v>
      </c>
      <c r="F2989" s="14">
        <f t="shared" si="46"/>
        <v>499723.03723404254</v>
      </c>
    </row>
    <row r="2990" spans="1:6">
      <c r="A2990" s="7" t="s">
        <v>3176</v>
      </c>
      <c r="B2990" s="8">
        <v>655608</v>
      </c>
      <c r="C2990" s="8">
        <v>47686</v>
      </c>
      <c r="D2990" s="8" t="s">
        <v>3404</v>
      </c>
      <c r="E2990" s="9">
        <v>43725</v>
      </c>
      <c r="F2990" s="10">
        <f t="shared" si="46"/>
        <v>746435.40070921986</v>
      </c>
    </row>
    <row r="2991" spans="1:6">
      <c r="A2991" s="11" t="s">
        <v>3177</v>
      </c>
      <c r="B2991" s="12">
        <v>1094900</v>
      </c>
      <c r="C2991" s="12">
        <v>143697</v>
      </c>
      <c r="D2991" s="12" t="s">
        <v>3403</v>
      </c>
      <c r="E2991" s="13">
        <v>45285</v>
      </c>
      <c r="F2991" s="14">
        <f t="shared" si="46"/>
        <v>1044648.4727722772</v>
      </c>
    </row>
    <row r="2992" spans="1:6">
      <c r="A2992" s="7" t="s">
        <v>3178</v>
      </c>
      <c r="B2992" s="8">
        <v>417504</v>
      </c>
      <c r="C2992" s="8">
        <v>51814</v>
      </c>
      <c r="D2992" s="8" t="s">
        <v>3402</v>
      </c>
      <c r="E2992" s="9">
        <v>43337</v>
      </c>
      <c r="F2992" s="10">
        <f t="shared" si="46"/>
        <v>499723.03723404254</v>
      </c>
    </row>
    <row r="2993" spans="1:6">
      <c r="A2993" s="11" t="s">
        <v>3179</v>
      </c>
      <c r="B2993" s="12">
        <v>675990</v>
      </c>
      <c r="C2993" s="12">
        <v>55553</v>
      </c>
      <c r="D2993" s="12" t="s">
        <v>3404</v>
      </c>
      <c r="E2993" s="13">
        <v>45491</v>
      </c>
      <c r="F2993" s="14">
        <f t="shared" si="46"/>
        <v>746435.40070921986</v>
      </c>
    </row>
    <row r="2994" spans="1:6">
      <c r="A2994" s="7" t="s">
        <v>3180</v>
      </c>
      <c r="B2994" s="8">
        <v>537459</v>
      </c>
      <c r="C2994" s="8">
        <v>37152</v>
      </c>
      <c r="D2994" s="8" t="s">
        <v>3402</v>
      </c>
      <c r="E2994" s="9">
        <v>45086</v>
      </c>
      <c r="F2994" s="10">
        <f t="shared" si="46"/>
        <v>499723.03723404254</v>
      </c>
    </row>
    <row r="2995" spans="1:6">
      <c r="A2995" s="11" t="s">
        <v>3181</v>
      </c>
      <c r="B2995" s="12">
        <v>1045518</v>
      </c>
      <c r="C2995" s="12">
        <v>62892</v>
      </c>
      <c r="D2995" s="12" t="s">
        <v>3403</v>
      </c>
      <c r="E2995" s="13">
        <v>45401</v>
      </c>
      <c r="F2995" s="14">
        <f t="shared" si="46"/>
        <v>1044648.4727722772</v>
      </c>
    </row>
    <row r="2996" spans="1:6">
      <c r="A2996" s="7" t="s">
        <v>3182</v>
      </c>
      <c r="B2996" s="8">
        <v>714843</v>
      </c>
      <c r="C2996" s="8">
        <v>101952</v>
      </c>
      <c r="D2996" s="8" t="s">
        <v>3404</v>
      </c>
      <c r="E2996" s="9">
        <v>43717</v>
      </c>
      <c r="F2996" s="10">
        <f t="shared" si="46"/>
        <v>746435.40070921986</v>
      </c>
    </row>
    <row r="2997" spans="1:6">
      <c r="A2997" s="11" t="s">
        <v>3183</v>
      </c>
      <c r="B2997" s="12">
        <v>1353761</v>
      </c>
      <c r="C2997" s="12">
        <v>150336</v>
      </c>
      <c r="D2997" s="12" t="s">
        <v>3405</v>
      </c>
      <c r="E2997" s="13">
        <v>45523</v>
      </c>
      <c r="F2997" s="14">
        <f t="shared" si="46"/>
        <v>1044648.4727722772</v>
      </c>
    </row>
    <row r="2998" spans="1:6">
      <c r="A2998" s="7" t="s">
        <v>3184</v>
      </c>
      <c r="B2998" s="8">
        <v>1027649</v>
      </c>
      <c r="C2998" s="8">
        <v>112760</v>
      </c>
      <c r="D2998" s="8" t="s">
        <v>3403</v>
      </c>
      <c r="E2998" s="9">
        <v>46142</v>
      </c>
      <c r="F2998" s="10">
        <f t="shared" si="46"/>
        <v>1044648.4727722772</v>
      </c>
    </row>
    <row r="2999" spans="1:6">
      <c r="A2999" s="11" t="s">
        <v>3185</v>
      </c>
      <c r="B2999" s="12">
        <v>439347</v>
      </c>
      <c r="C2999" s="12">
        <v>31306</v>
      </c>
      <c r="D2999" s="12" t="s">
        <v>3402</v>
      </c>
      <c r="E2999" s="13">
        <v>44064</v>
      </c>
      <c r="F2999" s="14">
        <f t="shared" si="46"/>
        <v>499723.03723404254</v>
      </c>
    </row>
    <row r="3000" spans="1:6">
      <c r="A3000" s="7" t="s">
        <v>3186</v>
      </c>
      <c r="B3000" s="8">
        <v>665383</v>
      </c>
      <c r="C3000" s="8">
        <v>42106</v>
      </c>
      <c r="D3000" s="8" t="s">
        <v>3404</v>
      </c>
      <c r="E3000" s="9">
        <v>45252</v>
      </c>
      <c r="F3000" s="10">
        <f t="shared" si="46"/>
        <v>746435.40070921986</v>
      </c>
    </row>
    <row r="3001" spans="1:6">
      <c r="A3001" s="11" t="s">
        <v>3187</v>
      </c>
      <c r="B3001" s="12">
        <v>490195</v>
      </c>
      <c r="C3001" s="12">
        <v>33807</v>
      </c>
      <c r="D3001" s="12" t="s">
        <v>3402</v>
      </c>
      <c r="E3001" s="13">
        <v>44278</v>
      </c>
      <c r="F3001" s="14">
        <f t="shared" si="46"/>
        <v>499723.03723404254</v>
      </c>
    </row>
    <row r="3002" spans="1:6">
      <c r="A3002" s="7" t="s">
        <v>3188</v>
      </c>
      <c r="B3002" s="8">
        <v>414157</v>
      </c>
      <c r="C3002" s="8">
        <v>29635</v>
      </c>
      <c r="D3002" s="8" t="s">
        <v>3402</v>
      </c>
      <c r="E3002" s="9">
        <v>45775</v>
      </c>
      <c r="F3002" s="10">
        <f t="shared" si="46"/>
        <v>499723.03723404254</v>
      </c>
    </row>
    <row r="3003" spans="1:6">
      <c r="A3003" s="11" t="s">
        <v>3189</v>
      </c>
      <c r="B3003" s="12">
        <v>1035551</v>
      </c>
      <c r="C3003" s="12">
        <v>62462</v>
      </c>
      <c r="D3003" s="12" t="s">
        <v>3403</v>
      </c>
      <c r="E3003" s="13">
        <v>45520</v>
      </c>
      <c r="F3003" s="14">
        <f t="shared" si="46"/>
        <v>1044648.4727722772</v>
      </c>
    </row>
    <row r="3004" spans="1:6">
      <c r="A3004" s="7" t="s">
        <v>3190</v>
      </c>
      <c r="B3004" s="8">
        <v>511816</v>
      </c>
      <c r="C3004" s="8">
        <v>57575</v>
      </c>
      <c r="D3004" s="8" t="s">
        <v>3402</v>
      </c>
      <c r="E3004" s="9">
        <v>44965</v>
      </c>
      <c r="F3004" s="10">
        <f t="shared" si="46"/>
        <v>499723.03723404254</v>
      </c>
    </row>
    <row r="3005" spans="1:6">
      <c r="A3005" s="11" t="s">
        <v>3191</v>
      </c>
      <c r="B3005" s="12">
        <v>1069552</v>
      </c>
      <c r="C3005" s="12">
        <v>144478</v>
      </c>
      <c r="D3005" s="12" t="s">
        <v>3403</v>
      </c>
      <c r="E3005" s="13">
        <v>43796</v>
      </c>
      <c r="F3005" s="14">
        <f t="shared" si="46"/>
        <v>1044648.4727722772</v>
      </c>
    </row>
    <row r="3006" spans="1:6">
      <c r="A3006" s="7" t="s">
        <v>3192</v>
      </c>
      <c r="B3006" s="8">
        <v>1355760</v>
      </c>
      <c r="C3006" s="8">
        <v>101623</v>
      </c>
      <c r="D3006" s="8" t="s">
        <v>3405</v>
      </c>
      <c r="E3006" s="9">
        <v>45081</v>
      </c>
      <c r="F3006" s="10">
        <f t="shared" si="46"/>
        <v>1044648.4727722772</v>
      </c>
    </row>
    <row r="3007" spans="1:6">
      <c r="A3007" s="11" t="s">
        <v>3193</v>
      </c>
      <c r="B3007" s="12">
        <v>1599831</v>
      </c>
      <c r="C3007" s="12">
        <v>201638</v>
      </c>
      <c r="D3007" s="12" t="s">
        <v>3405</v>
      </c>
      <c r="E3007" s="13">
        <v>43837</v>
      </c>
      <c r="F3007" s="14">
        <f t="shared" si="46"/>
        <v>1044648.4727722772</v>
      </c>
    </row>
    <row r="3008" spans="1:6">
      <c r="A3008" s="7" t="s">
        <v>3194</v>
      </c>
      <c r="B3008" s="8">
        <v>1194781</v>
      </c>
      <c r="C3008" s="8">
        <v>73582</v>
      </c>
      <c r="D3008" s="8" t="s">
        <v>3403</v>
      </c>
      <c r="E3008" s="9">
        <v>44745</v>
      </c>
      <c r="F3008" s="10">
        <f t="shared" si="46"/>
        <v>1044648.4727722772</v>
      </c>
    </row>
    <row r="3009" spans="1:6">
      <c r="A3009" s="11" t="s">
        <v>3195</v>
      </c>
      <c r="B3009" s="12">
        <v>803509</v>
      </c>
      <c r="C3009" s="12">
        <v>73513</v>
      </c>
      <c r="D3009" s="12" t="s">
        <v>3404</v>
      </c>
      <c r="E3009" s="13">
        <v>45368</v>
      </c>
      <c r="F3009" s="14">
        <f t="shared" si="46"/>
        <v>746435.40070921986</v>
      </c>
    </row>
    <row r="3010" spans="1:6">
      <c r="A3010" s="7" t="s">
        <v>3196</v>
      </c>
      <c r="B3010" s="8">
        <v>649921</v>
      </c>
      <c r="C3010" s="8">
        <v>48229</v>
      </c>
      <c r="D3010" s="8" t="s">
        <v>3404</v>
      </c>
      <c r="E3010" s="9">
        <v>46431</v>
      </c>
      <c r="F3010" s="10">
        <f t="shared" ref="F3010:F3073" si="47">IF(D3010="L1",$L$3,IF(D3010="L2",$L$4,$L$5))</f>
        <v>746435.40070921986</v>
      </c>
    </row>
    <row r="3011" spans="1:6">
      <c r="A3011" s="11" t="s">
        <v>3197</v>
      </c>
      <c r="B3011" s="12">
        <v>868823</v>
      </c>
      <c r="C3011" s="12">
        <v>69086</v>
      </c>
      <c r="D3011" s="12" t="s">
        <v>3404</v>
      </c>
      <c r="E3011" s="13">
        <v>43523</v>
      </c>
      <c r="F3011" s="14">
        <f t="shared" si="47"/>
        <v>746435.40070921986</v>
      </c>
    </row>
    <row r="3012" spans="1:6">
      <c r="A3012" s="7" t="s">
        <v>3198</v>
      </c>
      <c r="B3012" s="8">
        <v>2133963</v>
      </c>
      <c r="C3012" s="8">
        <v>108261</v>
      </c>
      <c r="D3012" s="8" t="s">
        <v>3406</v>
      </c>
      <c r="E3012" s="9">
        <v>45650</v>
      </c>
      <c r="F3012" s="10">
        <f t="shared" si="47"/>
        <v>1044648.4727722772</v>
      </c>
    </row>
    <row r="3013" spans="1:6">
      <c r="A3013" s="11" t="s">
        <v>3199</v>
      </c>
      <c r="B3013" s="12">
        <v>1176086</v>
      </c>
      <c r="C3013" s="12">
        <v>89168</v>
      </c>
      <c r="D3013" s="12" t="s">
        <v>3403</v>
      </c>
      <c r="E3013" s="13">
        <v>45043</v>
      </c>
      <c r="F3013" s="14">
        <f t="shared" si="47"/>
        <v>1044648.4727722772</v>
      </c>
    </row>
    <row r="3014" spans="1:6">
      <c r="A3014" s="7" t="s">
        <v>3200</v>
      </c>
      <c r="B3014" s="8">
        <v>540461</v>
      </c>
      <c r="C3014" s="8">
        <v>37882</v>
      </c>
      <c r="D3014" s="8" t="s">
        <v>3402</v>
      </c>
      <c r="E3014" s="9">
        <v>45907</v>
      </c>
      <c r="F3014" s="10">
        <f t="shared" si="47"/>
        <v>499723.03723404254</v>
      </c>
    </row>
    <row r="3015" spans="1:6">
      <c r="A3015" s="11" t="s">
        <v>3201</v>
      </c>
      <c r="B3015" s="12">
        <v>620663</v>
      </c>
      <c r="C3015" s="12">
        <v>76216</v>
      </c>
      <c r="D3015" s="12" t="s">
        <v>3404</v>
      </c>
      <c r="E3015" s="13">
        <v>43841</v>
      </c>
      <c r="F3015" s="14">
        <f t="shared" si="47"/>
        <v>746435.40070921986</v>
      </c>
    </row>
    <row r="3016" spans="1:6">
      <c r="A3016" s="7" t="s">
        <v>3202</v>
      </c>
      <c r="B3016" s="8">
        <v>590102</v>
      </c>
      <c r="C3016" s="8">
        <v>50352</v>
      </c>
      <c r="D3016" s="8" t="s">
        <v>3402</v>
      </c>
      <c r="E3016" s="9">
        <v>43824</v>
      </c>
      <c r="F3016" s="10">
        <f t="shared" si="47"/>
        <v>499723.03723404254</v>
      </c>
    </row>
    <row r="3017" spans="1:6">
      <c r="A3017" s="11" t="s">
        <v>3203</v>
      </c>
      <c r="B3017" s="12">
        <v>1020828</v>
      </c>
      <c r="C3017" s="12">
        <v>150105</v>
      </c>
      <c r="D3017" s="12" t="s">
        <v>3403</v>
      </c>
      <c r="E3017" s="13">
        <v>44179</v>
      </c>
      <c r="F3017" s="14">
        <f t="shared" si="47"/>
        <v>1044648.4727722772</v>
      </c>
    </row>
    <row r="3018" spans="1:6">
      <c r="A3018" s="7" t="s">
        <v>3204</v>
      </c>
      <c r="B3018" s="8">
        <v>1236815</v>
      </c>
      <c r="C3018" s="8">
        <v>97111</v>
      </c>
      <c r="D3018" s="8" t="s">
        <v>3405</v>
      </c>
      <c r="E3018" s="9">
        <v>44168</v>
      </c>
      <c r="F3018" s="10">
        <f t="shared" si="47"/>
        <v>1044648.4727722772</v>
      </c>
    </row>
    <row r="3019" spans="1:6">
      <c r="A3019" s="11" t="s">
        <v>3205</v>
      </c>
      <c r="B3019" s="12">
        <v>446802</v>
      </c>
      <c r="C3019" s="12">
        <v>38228</v>
      </c>
      <c r="D3019" s="12" t="s">
        <v>3402</v>
      </c>
      <c r="E3019" s="13">
        <v>45941</v>
      </c>
      <c r="F3019" s="14">
        <f t="shared" si="47"/>
        <v>499723.03723404254</v>
      </c>
    </row>
    <row r="3020" spans="1:6">
      <c r="A3020" s="7" t="s">
        <v>3206</v>
      </c>
      <c r="B3020" s="8">
        <v>466451</v>
      </c>
      <c r="C3020" s="8">
        <v>33474</v>
      </c>
      <c r="D3020" s="8" t="s">
        <v>3402</v>
      </c>
      <c r="E3020" s="9">
        <v>43224</v>
      </c>
      <c r="F3020" s="10">
        <f t="shared" si="47"/>
        <v>499723.03723404254</v>
      </c>
    </row>
    <row r="3021" spans="1:6">
      <c r="A3021" s="11" t="s">
        <v>3207</v>
      </c>
      <c r="B3021" s="12">
        <v>948493</v>
      </c>
      <c r="C3021" s="12">
        <v>54387</v>
      </c>
      <c r="D3021" s="12" t="s">
        <v>3403</v>
      </c>
      <c r="E3021" s="13">
        <v>44787</v>
      </c>
      <c r="F3021" s="14">
        <f t="shared" si="47"/>
        <v>1044648.4727722772</v>
      </c>
    </row>
    <row r="3022" spans="1:6">
      <c r="A3022" s="7" t="s">
        <v>3208</v>
      </c>
      <c r="B3022" s="8">
        <v>1780251</v>
      </c>
      <c r="C3022" s="8">
        <v>104471</v>
      </c>
      <c r="D3022" s="8" t="s">
        <v>3406</v>
      </c>
      <c r="E3022" s="9">
        <v>44778</v>
      </c>
      <c r="F3022" s="10">
        <f t="shared" si="47"/>
        <v>1044648.4727722772</v>
      </c>
    </row>
    <row r="3023" spans="1:6">
      <c r="A3023" s="11" t="s">
        <v>3209</v>
      </c>
      <c r="B3023" s="12">
        <v>551431</v>
      </c>
      <c r="C3023" s="12">
        <v>58595</v>
      </c>
      <c r="D3023" s="12" t="s">
        <v>3402</v>
      </c>
      <c r="E3023" s="13">
        <v>45616</v>
      </c>
      <c r="F3023" s="14">
        <f t="shared" si="47"/>
        <v>499723.03723404254</v>
      </c>
    </row>
    <row r="3024" spans="1:6">
      <c r="A3024" s="7" t="s">
        <v>3210</v>
      </c>
      <c r="B3024" s="8">
        <v>1233835</v>
      </c>
      <c r="C3024" s="8">
        <v>103922</v>
      </c>
      <c r="D3024" s="8" t="s">
        <v>3405</v>
      </c>
      <c r="E3024" s="9">
        <v>43684</v>
      </c>
      <c r="F3024" s="10">
        <f t="shared" si="47"/>
        <v>1044648.4727722772</v>
      </c>
    </row>
    <row r="3025" spans="1:6">
      <c r="A3025" s="11" t="s">
        <v>3211</v>
      </c>
      <c r="B3025" s="12">
        <v>1625498</v>
      </c>
      <c r="C3025" s="12">
        <v>222652</v>
      </c>
      <c r="D3025" s="12" t="s">
        <v>3406</v>
      </c>
      <c r="E3025" s="13">
        <v>43598</v>
      </c>
      <c r="F3025" s="14">
        <f t="shared" si="47"/>
        <v>1044648.4727722772</v>
      </c>
    </row>
    <row r="3026" spans="1:6">
      <c r="A3026" s="7" t="s">
        <v>3212</v>
      </c>
      <c r="B3026" s="8">
        <v>1869325</v>
      </c>
      <c r="C3026" s="8">
        <v>246944</v>
      </c>
      <c r="D3026" s="8" t="s">
        <v>3406</v>
      </c>
      <c r="E3026" s="9">
        <v>44525</v>
      </c>
      <c r="F3026" s="10">
        <f t="shared" si="47"/>
        <v>1044648.4727722772</v>
      </c>
    </row>
    <row r="3027" spans="1:6">
      <c r="A3027" s="11" t="s">
        <v>3213</v>
      </c>
      <c r="B3027" s="12">
        <v>700225</v>
      </c>
      <c r="C3027" s="12">
        <v>44132</v>
      </c>
      <c r="D3027" s="12" t="s">
        <v>3404</v>
      </c>
      <c r="E3027" s="13">
        <v>45141</v>
      </c>
      <c r="F3027" s="14">
        <f t="shared" si="47"/>
        <v>746435.40070921986</v>
      </c>
    </row>
    <row r="3028" spans="1:6">
      <c r="A3028" s="7" t="s">
        <v>3214</v>
      </c>
      <c r="B3028" s="8">
        <v>1393593</v>
      </c>
      <c r="C3028" s="8">
        <v>136596</v>
      </c>
      <c r="D3028" s="8" t="s">
        <v>3405</v>
      </c>
      <c r="E3028" s="9">
        <v>43623</v>
      </c>
      <c r="F3028" s="10">
        <f t="shared" si="47"/>
        <v>1044648.4727722772</v>
      </c>
    </row>
    <row r="3029" spans="1:6">
      <c r="A3029" s="11" t="s">
        <v>3215</v>
      </c>
      <c r="B3029" s="12">
        <v>489493</v>
      </c>
      <c r="C3029" s="12">
        <v>55402</v>
      </c>
      <c r="D3029" s="12" t="s">
        <v>3402</v>
      </c>
      <c r="E3029" s="13">
        <v>45119</v>
      </c>
      <c r="F3029" s="14">
        <f t="shared" si="47"/>
        <v>499723.03723404254</v>
      </c>
    </row>
    <row r="3030" spans="1:6">
      <c r="A3030" s="7" t="s">
        <v>3216</v>
      </c>
      <c r="B3030" s="8">
        <v>1548383</v>
      </c>
      <c r="C3030" s="8">
        <v>103468</v>
      </c>
      <c r="D3030" s="8" t="s">
        <v>3405</v>
      </c>
      <c r="E3030" s="9">
        <v>46228</v>
      </c>
      <c r="F3030" s="10">
        <f t="shared" si="47"/>
        <v>1044648.4727722772</v>
      </c>
    </row>
    <row r="3031" spans="1:6">
      <c r="A3031" s="11" t="s">
        <v>3217</v>
      </c>
      <c r="B3031" s="12">
        <v>1108362</v>
      </c>
      <c r="C3031" s="12">
        <v>161960</v>
      </c>
      <c r="D3031" s="12" t="s">
        <v>3403</v>
      </c>
      <c r="E3031" s="13">
        <v>45570</v>
      </c>
      <c r="F3031" s="14">
        <f t="shared" si="47"/>
        <v>1044648.4727722772</v>
      </c>
    </row>
    <row r="3032" spans="1:6">
      <c r="A3032" s="7" t="s">
        <v>3218</v>
      </c>
      <c r="B3032" s="8">
        <v>1085340</v>
      </c>
      <c r="C3032" s="8">
        <v>133907</v>
      </c>
      <c r="D3032" s="8" t="s">
        <v>3403</v>
      </c>
      <c r="E3032" s="9">
        <v>43547</v>
      </c>
      <c r="F3032" s="10">
        <f t="shared" si="47"/>
        <v>1044648.4727722772</v>
      </c>
    </row>
    <row r="3033" spans="1:6">
      <c r="A3033" s="11" t="s">
        <v>3219</v>
      </c>
      <c r="B3033" s="12">
        <v>767373</v>
      </c>
      <c r="C3033" s="12">
        <v>84217</v>
      </c>
      <c r="D3033" s="12" t="s">
        <v>3404</v>
      </c>
      <c r="E3033" s="13">
        <v>44289</v>
      </c>
      <c r="F3033" s="14">
        <f t="shared" si="47"/>
        <v>746435.40070921986</v>
      </c>
    </row>
    <row r="3034" spans="1:6">
      <c r="A3034" s="7" t="s">
        <v>3220</v>
      </c>
      <c r="B3034" s="8">
        <v>648414</v>
      </c>
      <c r="C3034" s="8">
        <v>62885</v>
      </c>
      <c r="D3034" s="8" t="s">
        <v>3404</v>
      </c>
      <c r="E3034" s="9">
        <v>46012</v>
      </c>
      <c r="F3034" s="10">
        <f t="shared" si="47"/>
        <v>746435.40070921986</v>
      </c>
    </row>
    <row r="3035" spans="1:6">
      <c r="A3035" s="11" t="s">
        <v>3221</v>
      </c>
      <c r="B3035" s="12">
        <v>665183</v>
      </c>
      <c r="C3035" s="12">
        <v>37771</v>
      </c>
      <c r="D3035" s="12" t="s">
        <v>3404</v>
      </c>
      <c r="E3035" s="13">
        <v>45514</v>
      </c>
      <c r="F3035" s="14">
        <f t="shared" si="47"/>
        <v>746435.40070921986</v>
      </c>
    </row>
    <row r="3036" spans="1:6">
      <c r="A3036" s="7" t="s">
        <v>3222</v>
      </c>
      <c r="B3036" s="8">
        <v>666492</v>
      </c>
      <c r="C3036" s="8">
        <v>88788</v>
      </c>
      <c r="D3036" s="8" t="s">
        <v>3404</v>
      </c>
      <c r="E3036" s="9">
        <v>43969</v>
      </c>
      <c r="F3036" s="10">
        <f t="shared" si="47"/>
        <v>746435.40070921986</v>
      </c>
    </row>
    <row r="3037" spans="1:6">
      <c r="A3037" s="11" t="s">
        <v>3223</v>
      </c>
      <c r="B3037" s="12">
        <v>402057</v>
      </c>
      <c r="C3037" s="12">
        <v>26653</v>
      </c>
      <c r="D3037" s="12" t="s">
        <v>3402</v>
      </c>
      <c r="E3037" s="13">
        <v>43452</v>
      </c>
      <c r="F3037" s="14">
        <f t="shared" si="47"/>
        <v>499723.03723404254</v>
      </c>
    </row>
    <row r="3038" spans="1:6">
      <c r="A3038" s="7" t="s">
        <v>3224</v>
      </c>
      <c r="B3038" s="8">
        <v>682449</v>
      </c>
      <c r="C3038" s="8">
        <v>39713</v>
      </c>
      <c r="D3038" s="8" t="s">
        <v>3404</v>
      </c>
      <c r="E3038" s="9">
        <v>43781</v>
      </c>
      <c r="F3038" s="10">
        <f t="shared" si="47"/>
        <v>746435.40070921986</v>
      </c>
    </row>
    <row r="3039" spans="1:6">
      <c r="A3039" s="11" t="s">
        <v>3225</v>
      </c>
      <c r="B3039" s="12">
        <v>1160365</v>
      </c>
      <c r="C3039" s="12">
        <v>116164</v>
      </c>
      <c r="D3039" s="12" t="s">
        <v>3403</v>
      </c>
      <c r="E3039" s="13">
        <v>45416</v>
      </c>
      <c r="F3039" s="14">
        <f t="shared" si="47"/>
        <v>1044648.4727722772</v>
      </c>
    </row>
    <row r="3040" spans="1:6">
      <c r="A3040" s="7" t="s">
        <v>3226</v>
      </c>
      <c r="B3040" s="8">
        <v>1025064</v>
      </c>
      <c r="C3040" s="8">
        <v>130195</v>
      </c>
      <c r="D3040" s="8" t="s">
        <v>3403</v>
      </c>
      <c r="E3040" s="9">
        <v>45376</v>
      </c>
      <c r="F3040" s="10">
        <f t="shared" si="47"/>
        <v>1044648.4727722772</v>
      </c>
    </row>
    <row r="3041" spans="1:6">
      <c r="A3041" s="11" t="s">
        <v>3227</v>
      </c>
      <c r="B3041" s="12">
        <v>814935</v>
      </c>
      <c r="C3041" s="12">
        <v>119996</v>
      </c>
      <c r="D3041" s="12" t="s">
        <v>3404</v>
      </c>
      <c r="E3041" s="13">
        <v>44570</v>
      </c>
      <c r="F3041" s="14">
        <f t="shared" si="47"/>
        <v>746435.40070921986</v>
      </c>
    </row>
    <row r="3042" spans="1:6">
      <c r="A3042" s="7" t="s">
        <v>3228</v>
      </c>
      <c r="B3042" s="8">
        <v>1176283</v>
      </c>
      <c r="C3042" s="8">
        <v>108090</v>
      </c>
      <c r="D3042" s="8" t="s">
        <v>3403</v>
      </c>
      <c r="E3042" s="9">
        <v>44423</v>
      </c>
      <c r="F3042" s="10">
        <f t="shared" si="47"/>
        <v>1044648.4727722772</v>
      </c>
    </row>
    <row r="3043" spans="1:6">
      <c r="A3043" s="11" t="s">
        <v>3229</v>
      </c>
      <c r="B3043" s="12">
        <v>460095</v>
      </c>
      <c r="C3043" s="12">
        <v>39321</v>
      </c>
      <c r="D3043" s="12" t="s">
        <v>3402</v>
      </c>
      <c r="E3043" s="13">
        <v>45273</v>
      </c>
      <c r="F3043" s="14">
        <f t="shared" si="47"/>
        <v>499723.03723404254</v>
      </c>
    </row>
    <row r="3044" spans="1:6">
      <c r="A3044" s="7" t="s">
        <v>3230</v>
      </c>
      <c r="B3044" s="8">
        <v>2138811</v>
      </c>
      <c r="C3044" s="8">
        <v>153046</v>
      </c>
      <c r="D3044" s="8" t="s">
        <v>3406</v>
      </c>
      <c r="E3044" s="9">
        <v>44391</v>
      </c>
      <c r="F3044" s="10">
        <f t="shared" si="47"/>
        <v>1044648.4727722772</v>
      </c>
    </row>
    <row r="3045" spans="1:6">
      <c r="A3045" s="11" t="s">
        <v>3231</v>
      </c>
      <c r="B3045" s="12">
        <v>1069372</v>
      </c>
      <c r="C3045" s="12">
        <v>85613</v>
      </c>
      <c r="D3045" s="12" t="s">
        <v>3403</v>
      </c>
      <c r="E3045" s="13">
        <v>43264</v>
      </c>
      <c r="F3045" s="14">
        <f t="shared" si="47"/>
        <v>1044648.4727722772</v>
      </c>
    </row>
    <row r="3046" spans="1:6">
      <c r="A3046" s="7" t="s">
        <v>3232</v>
      </c>
      <c r="B3046" s="8">
        <v>1223828</v>
      </c>
      <c r="C3046" s="8">
        <v>158759</v>
      </c>
      <c r="D3046" s="8" t="s">
        <v>3405</v>
      </c>
      <c r="E3046" s="9">
        <v>45142</v>
      </c>
      <c r="F3046" s="10">
        <f t="shared" si="47"/>
        <v>1044648.4727722772</v>
      </c>
    </row>
    <row r="3047" spans="1:6">
      <c r="A3047" s="11" t="s">
        <v>3233</v>
      </c>
      <c r="B3047" s="12">
        <v>856473</v>
      </c>
      <c r="C3047" s="12">
        <v>82210</v>
      </c>
      <c r="D3047" s="12" t="s">
        <v>3404</v>
      </c>
      <c r="E3047" s="13">
        <v>45203</v>
      </c>
      <c r="F3047" s="14">
        <f t="shared" si="47"/>
        <v>746435.40070921986</v>
      </c>
    </row>
    <row r="3048" spans="1:6">
      <c r="A3048" s="7" t="s">
        <v>3234</v>
      </c>
      <c r="B3048" s="8">
        <v>1222407</v>
      </c>
      <c r="C3048" s="8">
        <v>116192</v>
      </c>
      <c r="D3048" s="8" t="s">
        <v>3405</v>
      </c>
      <c r="E3048" s="9">
        <v>44745</v>
      </c>
      <c r="F3048" s="10">
        <f t="shared" si="47"/>
        <v>1044648.4727722772</v>
      </c>
    </row>
    <row r="3049" spans="1:6">
      <c r="A3049" s="11" t="s">
        <v>3235</v>
      </c>
      <c r="B3049" s="12">
        <v>981622</v>
      </c>
      <c r="C3049" s="12">
        <v>136950</v>
      </c>
      <c r="D3049" s="12" t="s">
        <v>3403</v>
      </c>
      <c r="E3049" s="13">
        <v>44189</v>
      </c>
      <c r="F3049" s="14">
        <f t="shared" si="47"/>
        <v>1044648.4727722772</v>
      </c>
    </row>
    <row r="3050" spans="1:6">
      <c r="A3050" s="7" t="s">
        <v>3236</v>
      </c>
      <c r="B3050" s="8">
        <v>1000993</v>
      </c>
      <c r="C3050" s="8">
        <v>116291</v>
      </c>
      <c r="D3050" s="8" t="s">
        <v>3403</v>
      </c>
      <c r="E3050" s="9">
        <v>45871</v>
      </c>
      <c r="F3050" s="10">
        <f t="shared" si="47"/>
        <v>1044648.4727722772</v>
      </c>
    </row>
    <row r="3051" spans="1:6">
      <c r="A3051" s="11" t="s">
        <v>3237</v>
      </c>
      <c r="B3051" s="12">
        <v>691494</v>
      </c>
      <c r="C3051" s="12">
        <v>59016</v>
      </c>
      <c r="D3051" s="12" t="s">
        <v>3404</v>
      </c>
      <c r="E3051" s="13">
        <v>45909</v>
      </c>
      <c r="F3051" s="14">
        <f t="shared" si="47"/>
        <v>746435.40070921986</v>
      </c>
    </row>
    <row r="3052" spans="1:6">
      <c r="A3052" s="7" t="s">
        <v>3238</v>
      </c>
      <c r="B3052" s="8">
        <v>567657</v>
      </c>
      <c r="C3052" s="8">
        <v>63983</v>
      </c>
      <c r="D3052" s="8" t="s">
        <v>3402</v>
      </c>
      <c r="E3052" s="9">
        <v>44994</v>
      </c>
      <c r="F3052" s="10">
        <f t="shared" si="47"/>
        <v>499723.03723404254</v>
      </c>
    </row>
    <row r="3053" spans="1:6">
      <c r="A3053" s="11" t="s">
        <v>3239</v>
      </c>
      <c r="B3053" s="12">
        <v>632273</v>
      </c>
      <c r="C3053" s="12">
        <v>80276</v>
      </c>
      <c r="D3053" s="12" t="s">
        <v>3404</v>
      </c>
      <c r="E3053" s="13">
        <v>44773</v>
      </c>
      <c r="F3053" s="14">
        <f t="shared" si="47"/>
        <v>746435.40070921986</v>
      </c>
    </row>
    <row r="3054" spans="1:6">
      <c r="A3054" s="7" t="s">
        <v>3240</v>
      </c>
      <c r="B3054" s="8">
        <v>1127817</v>
      </c>
      <c r="C3054" s="8">
        <v>65953</v>
      </c>
      <c r="D3054" s="8" t="s">
        <v>3403</v>
      </c>
      <c r="E3054" s="9">
        <v>44032</v>
      </c>
      <c r="F3054" s="10">
        <f t="shared" si="47"/>
        <v>1044648.4727722772</v>
      </c>
    </row>
    <row r="3055" spans="1:6">
      <c r="A3055" s="11" t="s">
        <v>3241</v>
      </c>
      <c r="B3055" s="12">
        <v>830938</v>
      </c>
      <c r="C3055" s="12">
        <v>98271</v>
      </c>
      <c r="D3055" s="12" t="s">
        <v>3404</v>
      </c>
      <c r="E3055" s="13">
        <v>43949</v>
      </c>
      <c r="F3055" s="14">
        <f t="shared" si="47"/>
        <v>746435.40070921986</v>
      </c>
    </row>
    <row r="3056" spans="1:6">
      <c r="A3056" s="7" t="s">
        <v>3242</v>
      </c>
      <c r="B3056" s="8">
        <v>817137</v>
      </c>
      <c r="C3056" s="8">
        <v>56705</v>
      </c>
      <c r="D3056" s="8" t="s">
        <v>3404</v>
      </c>
      <c r="E3056" s="9">
        <v>44195</v>
      </c>
      <c r="F3056" s="10">
        <f t="shared" si="47"/>
        <v>746435.40070921986</v>
      </c>
    </row>
    <row r="3057" spans="1:6">
      <c r="A3057" s="11" t="s">
        <v>3243</v>
      </c>
      <c r="B3057" s="12">
        <v>791478</v>
      </c>
      <c r="C3057" s="12">
        <v>97522</v>
      </c>
      <c r="D3057" s="12" t="s">
        <v>3404</v>
      </c>
      <c r="E3057" s="13">
        <v>45600</v>
      </c>
      <c r="F3057" s="14">
        <f t="shared" si="47"/>
        <v>746435.40070921986</v>
      </c>
    </row>
    <row r="3058" spans="1:6">
      <c r="A3058" s="7" t="s">
        <v>3244</v>
      </c>
      <c r="B3058" s="8">
        <v>1007674</v>
      </c>
      <c r="C3058" s="8">
        <v>64923</v>
      </c>
      <c r="D3058" s="8" t="s">
        <v>3403</v>
      </c>
      <c r="E3058" s="9">
        <v>43795</v>
      </c>
      <c r="F3058" s="10">
        <f t="shared" si="47"/>
        <v>1044648.4727722772</v>
      </c>
    </row>
    <row r="3059" spans="1:6">
      <c r="A3059" s="11" t="s">
        <v>3245</v>
      </c>
      <c r="B3059" s="12">
        <v>1003095</v>
      </c>
      <c r="C3059" s="12">
        <v>103317</v>
      </c>
      <c r="D3059" s="12" t="s">
        <v>3403</v>
      </c>
      <c r="E3059" s="13">
        <v>43342</v>
      </c>
      <c r="F3059" s="14">
        <f t="shared" si="47"/>
        <v>1044648.4727722772</v>
      </c>
    </row>
    <row r="3060" spans="1:6">
      <c r="A3060" s="7" t="s">
        <v>3246</v>
      </c>
      <c r="B3060" s="8">
        <v>745090</v>
      </c>
      <c r="C3060" s="8">
        <v>73105</v>
      </c>
      <c r="D3060" s="8" t="s">
        <v>3404</v>
      </c>
      <c r="E3060" s="9">
        <v>45821</v>
      </c>
      <c r="F3060" s="10">
        <f t="shared" si="47"/>
        <v>746435.40070921986</v>
      </c>
    </row>
    <row r="3061" spans="1:6">
      <c r="A3061" s="11" t="s">
        <v>3247</v>
      </c>
      <c r="B3061" s="12">
        <v>1793388</v>
      </c>
      <c r="C3061" s="12">
        <v>213118</v>
      </c>
      <c r="D3061" s="12" t="s">
        <v>3406</v>
      </c>
      <c r="E3061" s="13">
        <v>44270</v>
      </c>
      <c r="F3061" s="14">
        <f t="shared" si="47"/>
        <v>1044648.4727722772</v>
      </c>
    </row>
    <row r="3062" spans="1:6">
      <c r="A3062" s="7" t="s">
        <v>3248</v>
      </c>
      <c r="B3062" s="8">
        <v>704146</v>
      </c>
      <c r="C3062" s="8">
        <v>90564</v>
      </c>
      <c r="D3062" s="8" t="s">
        <v>3404</v>
      </c>
      <c r="E3062" s="9">
        <v>43748</v>
      </c>
      <c r="F3062" s="10">
        <f t="shared" si="47"/>
        <v>746435.40070921986</v>
      </c>
    </row>
    <row r="3063" spans="1:6">
      <c r="A3063" s="11" t="s">
        <v>3249</v>
      </c>
      <c r="B3063" s="12">
        <v>741281</v>
      </c>
      <c r="C3063" s="12">
        <v>64498</v>
      </c>
      <c r="D3063" s="12" t="s">
        <v>3404</v>
      </c>
      <c r="E3063" s="13">
        <v>43690</v>
      </c>
      <c r="F3063" s="14">
        <f t="shared" si="47"/>
        <v>746435.40070921986</v>
      </c>
    </row>
    <row r="3064" spans="1:6">
      <c r="A3064" s="7" t="s">
        <v>3250</v>
      </c>
      <c r="B3064" s="8">
        <v>664796</v>
      </c>
      <c r="C3064" s="8">
        <v>71612</v>
      </c>
      <c r="D3064" s="8" t="s">
        <v>3404</v>
      </c>
      <c r="E3064" s="9">
        <v>44524</v>
      </c>
      <c r="F3064" s="10">
        <f t="shared" si="47"/>
        <v>746435.40070921986</v>
      </c>
    </row>
    <row r="3065" spans="1:6">
      <c r="A3065" s="11" t="s">
        <v>3251</v>
      </c>
      <c r="B3065" s="12">
        <v>1161586</v>
      </c>
      <c r="C3065" s="12">
        <v>135225</v>
      </c>
      <c r="D3065" s="12" t="s">
        <v>3403</v>
      </c>
      <c r="E3065" s="13">
        <v>46038</v>
      </c>
      <c r="F3065" s="14">
        <f t="shared" si="47"/>
        <v>1044648.4727722772</v>
      </c>
    </row>
    <row r="3066" spans="1:6">
      <c r="A3066" s="7" t="s">
        <v>3252</v>
      </c>
      <c r="B3066" s="8">
        <v>711455</v>
      </c>
      <c r="C3066" s="8">
        <v>90535</v>
      </c>
      <c r="D3066" s="8" t="s">
        <v>3404</v>
      </c>
      <c r="E3066" s="9">
        <v>43738</v>
      </c>
      <c r="F3066" s="10">
        <f t="shared" si="47"/>
        <v>746435.40070921986</v>
      </c>
    </row>
    <row r="3067" spans="1:6">
      <c r="A3067" s="11" t="s">
        <v>3253</v>
      </c>
      <c r="B3067" s="12">
        <v>516573</v>
      </c>
      <c r="C3067" s="12">
        <v>45864</v>
      </c>
      <c r="D3067" s="12" t="s">
        <v>3402</v>
      </c>
      <c r="E3067" s="13">
        <v>45413</v>
      </c>
      <c r="F3067" s="14">
        <f t="shared" si="47"/>
        <v>499723.03723404254</v>
      </c>
    </row>
    <row r="3068" spans="1:6">
      <c r="A3068" s="7" t="s">
        <v>3254</v>
      </c>
      <c r="B3068" s="8">
        <v>754212</v>
      </c>
      <c r="C3068" s="8">
        <v>71867</v>
      </c>
      <c r="D3068" s="8" t="s">
        <v>3404</v>
      </c>
      <c r="E3068" s="9">
        <v>45604</v>
      </c>
      <c r="F3068" s="10">
        <f t="shared" si="47"/>
        <v>746435.40070921986</v>
      </c>
    </row>
    <row r="3069" spans="1:6">
      <c r="A3069" s="11" t="s">
        <v>3255</v>
      </c>
      <c r="B3069" s="12">
        <v>975766</v>
      </c>
      <c r="C3069" s="12">
        <v>68820</v>
      </c>
      <c r="D3069" s="12" t="s">
        <v>3403</v>
      </c>
      <c r="E3069" s="13">
        <v>44633</v>
      </c>
      <c r="F3069" s="14">
        <f t="shared" si="47"/>
        <v>1044648.4727722772</v>
      </c>
    </row>
    <row r="3070" spans="1:6">
      <c r="A3070" s="7" t="s">
        <v>3256</v>
      </c>
      <c r="B3070" s="8">
        <v>830076</v>
      </c>
      <c r="C3070" s="8">
        <v>82095</v>
      </c>
      <c r="D3070" s="8" t="s">
        <v>3404</v>
      </c>
      <c r="E3070" s="9">
        <v>44623</v>
      </c>
      <c r="F3070" s="10">
        <f t="shared" si="47"/>
        <v>746435.40070921986</v>
      </c>
    </row>
    <row r="3071" spans="1:6">
      <c r="A3071" s="11" t="s">
        <v>3257</v>
      </c>
      <c r="B3071" s="12">
        <v>891684</v>
      </c>
      <c r="C3071" s="12">
        <v>54142</v>
      </c>
      <c r="D3071" s="12" t="s">
        <v>3404</v>
      </c>
      <c r="E3071" s="13">
        <v>44276</v>
      </c>
      <c r="F3071" s="14">
        <f t="shared" si="47"/>
        <v>746435.40070921986</v>
      </c>
    </row>
    <row r="3072" spans="1:6">
      <c r="A3072" s="7" t="s">
        <v>3258</v>
      </c>
      <c r="B3072" s="8">
        <v>797757</v>
      </c>
      <c r="C3072" s="8">
        <v>104119</v>
      </c>
      <c r="D3072" s="8" t="s">
        <v>3404</v>
      </c>
      <c r="E3072" s="9">
        <v>44463</v>
      </c>
      <c r="F3072" s="10">
        <f t="shared" si="47"/>
        <v>746435.40070921986</v>
      </c>
    </row>
    <row r="3073" spans="1:6">
      <c r="A3073" s="11" t="s">
        <v>3259</v>
      </c>
      <c r="B3073" s="12">
        <v>406791</v>
      </c>
      <c r="C3073" s="12">
        <v>25009</v>
      </c>
      <c r="D3073" s="12" t="s">
        <v>3402</v>
      </c>
      <c r="E3073" s="13">
        <v>45540</v>
      </c>
      <c r="F3073" s="14">
        <f t="shared" si="47"/>
        <v>499723.03723404254</v>
      </c>
    </row>
    <row r="3074" spans="1:6">
      <c r="A3074" s="7" t="s">
        <v>3260</v>
      </c>
      <c r="B3074" s="8">
        <v>1596362</v>
      </c>
      <c r="C3074" s="8">
        <v>102882</v>
      </c>
      <c r="D3074" s="8" t="s">
        <v>3405</v>
      </c>
      <c r="E3074" s="9">
        <v>46020</v>
      </c>
      <c r="F3074" s="10">
        <f t="shared" ref="F3074:F3137" si="48">IF(D3074="L1",$L$3,IF(D3074="L2",$L$4,$L$5))</f>
        <v>1044648.4727722772</v>
      </c>
    </row>
    <row r="3075" spans="1:6">
      <c r="A3075" s="11" t="s">
        <v>3261</v>
      </c>
      <c r="B3075" s="12">
        <v>1055646</v>
      </c>
      <c r="C3075" s="12">
        <v>119581</v>
      </c>
      <c r="D3075" s="12" t="s">
        <v>3403</v>
      </c>
      <c r="E3075" s="13">
        <v>44328</v>
      </c>
      <c r="F3075" s="14">
        <f t="shared" si="48"/>
        <v>1044648.4727722772</v>
      </c>
    </row>
    <row r="3076" spans="1:6">
      <c r="A3076" s="7" t="s">
        <v>3262</v>
      </c>
      <c r="B3076" s="8">
        <v>467685</v>
      </c>
      <c r="C3076" s="8">
        <v>59147</v>
      </c>
      <c r="D3076" s="8" t="s">
        <v>3402</v>
      </c>
      <c r="E3076" s="9">
        <v>44061</v>
      </c>
      <c r="F3076" s="10">
        <f t="shared" si="48"/>
        <v>499723.03723404254</v>
      </c>
    </row>
    <row r="3077" spans="1:6">
      <c r="A3077" s="11" t="s">
        <v>3263</v>
      </c>
      <c r="B3077" s="12">
        <v>697813</v>
      </c>
      <c r="C3077" s="12">
        <v>49252</v>
      </c>
      <c r="D3077" s="12" t="s">
        <v>3404</v>
      </c>
      <c r="E3077" s="13">
        <v>43699</v>
      </c>
      <c r="F3077" s="14">
        <f t="shared" si="48"/>
        <v>746435.40070921986</v>
      </c>
    </row>
    <row r="3078" spans="1:6">
      <c r="A3078" s="7" t="s">
        <v>3264</v>
      </c>
      <c r="B3078" s="8">
        <v>1217133</v>
      </c>
      <c r="C3078" s="8">
        <v>126755</v>
      </c>
      <c r="D3078" s="8" t="s">
        <v>3405</v>
      </c>
      <c r="E3078" s="9">
        <v>44333</v>
      </c>
      <c r="F3078" s="10">
        <f t="shared" si="48"/>
        <v>1044648.4727722772</v>
      </c>
    </row>
    <row r="3079" spans="1:6">
      <c r="A3079" s="11" t="s">
        <v>3265</v>
      </c>
      <c r="B3079" s="12">
        <v>422617</v>
      </c>
      <c r="C3079" s="12">
        <v>36572</v>
      </c>
      <c r="D3079" s="12" t="s">
        <v>3402</v>
      </c>
      <c r="E3079" s="13">
        <v>46035</v>
      </c>
      <c r="F3079" s="14">
        <f t="shared" si="48"/>
        <v>499723.03723404254</v>
      </c>
    </row>
    <row r="3080" spans="1:6">
      <c r="A3080" s="7" t="s">
        <v>3266</v>
      </c>
      <c r="B3080" s="8">
        <v>604799</v>
      </c>
      <c r="C3080" s="8">
        <v>79013</v>
      </c>
      <c r="D3080" s="8" t="s">
        <v>3404</v>
      </c>
      <c r="E3080" s="9">
        <v>45813</v>
      </c>
      <c r="F3080" s="10">
        <f t="shared" si="48"/>
        <v>746435.40070921986</v>
      </c>
    </row>
    <row r="3081" spans="1:6">
      <c r="A3081" s="11" t="s">
        <v>3267</v>
      </c>
      <c r="B3081" s="12">
        <v>652774</v>
      </c>
      <c r="C3081" s="12">
        <v>32818</v>
      </c>
      <c r="D3081" s="12" t="s">
        <v>3404</v>
      </c>
      <c r="E3081" s="13">
        <v>44914</v>
      </c>
      <c r="F3081" s="14">
        <f t="shared" si="48"/>
        <v>746435.40070921986</v>
      </c>
    </row>
    <row r="3082" spans="1:6">
      <c r="A3082" s="7" t="s">
        <v>3268</v>
      </c>
      <c r="B3082" s="8">
        <v>975924</v>
      </c>
      <c r="C3082" s="8">
        <v>63826</v>
      </c>
      <c r="D3082" s="8" t="s">
        <v>3403</v>
      </c>
      <c r="E3082" s="9">
        <v>44547</v>
      </c>
      <c r="F3082" s="10">
        <f t="shared" si="48"/>
        <v>1044648.4727722772</v>
      </c>
    </row>
    <row r="3083" spans="1:6">
      <c r="A3083" s="11" t="s">
        <v>3269</v>
      </c>
      <c r="B3083" s="12">
        <v>442959</v>
      </c>
      <c r="C3083" s="12">
        <v>29867</v>
      </c>
      <c r="D3083" s="12" t="s">
        <v>3402</v>
      </c>
      <c r="E3083" s="13">
        <v>44675</v>
      </c>
      <c r="F3083" s="14">
        <f t="shared" si="48"/>
        <v>499723.03723404254</v>
      </c>
    </row>
    <row r="3084" spans="1:6">
      <c r="A3084" s="7" t="s">
        <v>3270</v>
      </c>
      <c r="B3084" s="8">
        <v>429312</v>
      </c>
      <c r="C3084" s="8">
        <v>26120</v>
      </c>
      <c r="D3084" s="8" t="s">
        <v>3402</v>
      </c>
      <c r="E3084" s="9">
        <v>44878</v>
      </c>
      <c r="F3084" s="10">
        <f t="shared" si="48"/>
        <v>499723.03723404254</v>
      </c>
    </row>
    <row r="3085" spans="1:6">
      <c r="A3085" s="11" t="s">
        <v>3271</v>
      </c>
      <c r="B3085" s="12">
        <v>1075077</v>
      </c>
      <c r="C3085" s="12">
        <v>159996</v>
      </c>
      <c r="D3085" s="12" t="s">
        <v>3403</v>
      </c>
      <c r="E3085" s="13">
        <v>46199</v>
      </c>
      <c r="F3085" s="14">
        <f t="shared" si="48"/>
        <v>1044648.4727722772</v>
      </c>
    </row>
    <row r="3086" spans="1:6">
      <c r="A3086" s="7" t="s">
        <v>3272</v>
      </c>
      <c r="B3086" s="8">
        <v>662916</v>
      </c>
      <c r="C3086" s="8">
        <v>41583</v>
      </c>
      <c r="D3086" s="8" t="s">
        <v>3404</v>
      </c>
      <c r="E3086" s="9">
        <v>45783</v>
      </c>
      <c r="F3086" s="10">
        <f t="shared" si="48"/>
        <v>746435.40070921986</v>
      </c>
    </row>
    <row r="3087" spans="1:6">
      <c r="A3087" s="11" t="s">
        <v>3273</v>
      </c>
      <c r="B3087" s="12">
        <v>1300460</v>
      </c>
      <c r="C3087" s="12">
        <v>177490</v>
      </c>
      <c r="D3087" s="12" t="s">
        <v>3405</v>
      </c>
      <c r="E3087" s="13">
        <v>44342</v>
      </c>
      <c r="F3087" s="14">
        <f t="shared" si="48"/>
        <v>1044648.4727722772</v>
      </c>
    </row>
    <row r="3088" spans="1:6">
      <c r="A3088" s="7" t="s">
        <v>3274</v>
      </c>
      <c r="B3088" s="8">
        <v>1926564</v>
      </c>
      <c r="C3088" s="8">
        <v>218590</v>
      </c>
      <c r="D3088" s="8" t="s">
        <v>3406</v>
      </c>
      <c r="E3088" s="9">
        <v>44786</v>
      </c>
      <c r="F3088" s="10">
        <f t="shared" si="48"/>
        <v>1044648.4727722772</v>
      </c>
    </row>
    <row r="3089" spans="1:6">
      <c r="A3089" s="11" t="s">
        <v>3275</v>
      </c>
      <c r="B3089" s="12">
        <v>927404</v>
      </c>
      <c r="C3089" s="12">
        <v>110289</v>
      </c>
      <c r="D3089" s="12" t="s">
        <v>3403</v>
      </c>
      <c r="E3089" s="13">
        <v>45648</v>
      </c>
      <c r="F3089" s="14">
        <f t="shared" si="48"/>
        <v>1044648.4727722772</v>
      </c>
    </row>
    <row r="3090" spans="1:6">
      <c r="A3090" s="7" t="s">
        <v>3276</v>
      </c>
      <c r="B3090" s="8">
        <v>930056</v>
      </c>
      <c r="C3090" s="8">
        <v>81158</v>
      </c>
      <c r="D3090" s="8" t="s">
        <v>3403</v>
      </c>
      <c r="E3090" s="9">
        <v>46056</v>
      </c>
      <c r="F3090" s="10">
        <f t="shared" si="48"/>
        <v>1044648.4727722772</v>
      </c>
    </row>
    <row r="3091" spans="1:6">
      <c r="A3091" s="11" t="s">
        <v>3277</v>
      </c>
      <c r="B3091" s="12">
        <v>954070</v>
      </c>
      <c r="C3091" s="12">
        <v>102317</v>
      </c>
      <c r="D3091" s="12" t="s">
        <v>3403</v>
      </c>
      <c r="E3091" s="13">
        <v>45101</v>
      </c>
      <c r="F3091" s="14">
        <f t="shared" si="48"/>
        <v>1044648.4727722772</v>
      </c>
    </row>
    <row r="3092" spans="1:6">
      <c r="A3092" s="7" t="s">
        <v>3278</v>
      </c>
      <c r="B3092" s="8">
        <v>950623</v>
      </c>
      <c r="C3092" s="8">
        <v>112605</v>
      </c>
      <c r="D3092" s="8" t="s">
        <v>3403</v>
      </c>
      <c r="E3092" s="9">
        <v>43971</v>
      </c>
      <c r="F3092" s="10">
        <f t="shared" si="48"/>
        <v>1044648.4727722772</v>
      </c>
    </row>
    <row r="3093" spans="1:6">
      <c r="A3093" s="11" t="s">
        <v>3279</v>
      </c>
      <c r="B3093" s="12">
        <v>579752</v>
      </c>
      <c r="C3093" s="12">
        <v>76508</v>
      </c>
      <c r="D3093" s="12" t="s">
        <v>3402</v>
      </c>
      <c r="E3093" s="13">
        <v>45153</v>
      </c>
      <c r="F3093" s="14">
        <f t="shared" si="48"/>
        <v>499723.03723404254</v>
      </c>
    </row>
    <row r="3094" spans="1:6">
      <c r="A3094" s="7" t="s">
        <v>3280</v>
      </c>
      <c r="B3094" s="8">
        <v>1292491</v>
      </c>
      <c r="C3094" s="8">
        <v>192617</v>
      </c>
      <c r="D3094" s="8" t="s">
        <v>3405</v>
      </c>
      <c r="E3094" s="9">
        <v>44875</v>
      </c>
      <c r="F3094" s="10">
        <f t="shared" si="48"/>
        <v>1044648.4727722772</v>
      </c>
    </row>
    <row r="3095" spans="1:6">
      <c r="A3095" s="11" t="s">
        <v>3281</v>
      </c>
      <c r="B3095" s="12">
        <v>1106794</v>
      </c>
      <c r="C3095" s="12">
        <v>162082</v>
      </c>
      <c r="D3095" s="12" t="s">
        <v>3403</v>
      </c>
      <c r="E3095" s="13">
        <v>43857</v>
      </c>
      <c r="F3095" s="14">
        <f t="shared" si="48"/>
        <v>1044648.4727722772</v>
      </c>
    </row>
    <row r="3096" spans="1:6">
      <c r="A3096" s="7" t="s">
        <v>3282</v>
      </c>
      <c r="B3096" s="8">
        <v>620042</v>
      </c>
      <c r="C3096" s="8">
        <v>70311</v>
      </c>
      <c r="D3096" s="8" t="s">
        <v>3404</v>
      </c>
      <c r="E3096" s="9">
        <v>45315</v>
      </c>
      <c r="F3096" s="10">
        <f t="shared" si="48"/>
        <v>746435.40070921986</v>
      </c>
    </row>
    <row r="3097" spans="1:6">
      <c r="A3097" s="11" t="s">
        <v>3283</v>
      </c>
      <c r="B3097" s="12">
        <v>750665</v>
      </c>
      <c r="C3097" s="12">
        <v>112118</v>
      </c>
      <c r="D3097" s="12" t="s">
        <v>3404</v>
      </c>
      <c r="E3097" s="13">
        <v>44675</v>
      </c>
      <c r="F3097" s="14">
        <f t="shared" si="48"/>
        <v>746435.40070921986</v>
      </c>
    </row>
    <row r="3098" spans="1:6">
      <c r="A3098" s="7" t="s">
        <v>3284</v>
      </c>
      <c r="B3098" s="8">
        <v>1025631</v>
      </c>
      <c r="C3098" s="8">
        <v>56410</v>
      </c>
      <c r="D3098" s="8" t="s">
        <v>3403</v>
      </c>
      <c r="E3098" s="9">
        <v>44618</v>
      </c>
      <c r="F3098" s="10">
        <f t="shared" si="48"/>
        <v>1044648.4727722772</v>
      </c>
    </row>
    <row r="3099" spans="1:6">
      <c r="A3099" s="11" t="s">
        <v>3285</v>
      </c>
      <c r="B3099" s="12">
        <v>1325663</v>
      </c>
      <c r="C3099" s="12">
        <v>130869</v>
      </c>
      <c r="D3099" s="12" t="s">
        <v>3405</v>
      </c>
      <c r="E3099" s="13">
        <v>45318</v>
      </c>
      <c r="F3099" s="14">
        <f t="shared" si="48"/>
        <v>1044648.4727722772</v>
      </c>
    </row>
    <row r="3100" spans="1:6">
      <c r="A3100" s="7" t="s">
        <v>3286</v>
      </c>
      <c r="B3100" s="8">
        <v>431164</v>
      </c>
      <c r="C3100" s="8">
        <v>44962</v>
      </c>
      <c r="D3100" s="8" t="s">
        <v>3402</v>
      </c>
      <c r="E3100" s="9">
        <v>44773</v>
      </c>
      <c r="F3100" s="10">
        <f t="shared" si="48"/>
        <v>499723.03723404254</v>
      </c>
    </row>
    <row r="3101" spans="1:6">
      <c r="A3101" s="11" t="s">
        <v>3287</v>
      </c>
      <c r="B3101" s="12">
        <v>888719</v>
      </c>
      <c r="C3101" s="12">
        <v>50777</v>
      </c>
      <c r="D3101" s="12" t="s">
        <v>3404</v>
      </c>
      <c r="E3101" s="13">
        <v>45093</v>
      </c>
      <c r="F3101" s="14">
        <f t="shared" si="48"/>
        <v>746435.40070921986</v>
      </c>
    </row>
    <row r="3102" spans="1:6">
      <c r="A3102" s="7" t="s">
        <v>3288</v>
      </c>
      <c r="B3102" s="8">
        <v>2098962</v>
      </c>
      <c r="C3102" s="8">
        <v>176740</v>
      </c>
      <c r="D3102" s="8" t="s">
        <v>3406</v>
      </c>
      <c r="E3102" s="9">
        <v>45308</v>
      </c>
      <c r="F3102" s="10">
        <f t="shared" si="48"/>
        <v>1044648.4727722772</v>
      </c>
    </row>
    <row r="3103" spans="1:6">
      <c r="A3103" s="11" t="s">
        <v>3289</v>
      </c>
      <c r="B3103" s="12">
        <v>564151</v>
      </c>
      <c r="C3103" s="12">
        <v>32253</v>
      </c>
      <c r="D3103" s="12" t="s">
        <v>3402</v>
      </c>
      <c r="E3103" s="13">
        <v>44295</v>
      </c>
      <c r="F3103" s="14">
        <f t="shared" si="48"/>
        <v>499723.03723404254</v>
      </c>
    </row>
    <row r="3104" spans="1:6">
      <c r="A3104" s="7" t="s">
        <v>3290</v>
      </c>
      <c r="B3104" s="8">
        <v>790425</v>
      </c>
      <c r="C3104" s="8">
        <v>103000</v>
      </c>
      <c r="D3104" s="8" t="s">
        <v>3404</v>
      </c>
      <c r="E3104" s="9">
        <v>44344</v>
      </c>
      <c r="F3104" s="10">
        <f t="shared" si="48"/>
        <v>746435.40070921986</v>
      </c>
    </row>
    <row r="3105" spans="1:6">
      <c r="A3105" s="11" t="s">
        <v>3291</v>
      </c>
      <c r="B3105" s="12">
        <v>779589</v>
      </c>
      <c r="C3105" s="12">
        <v>100401</v>
      </c>
      <c r="D3105" s="12" t="s">
        <v>3404</v>
      </c>
      <c r="E3105" s="13">
        <v>43751</v>
      </c>
      <c r="F3105" s="14">
        <f t="shared" si="48"/>
        <v>746435.40070921986</v>
      </c>
    </row>
    <row r="3106" spans="1:6">
      <c r="A3106" s="7" t="s">
        <v>3292</v>
      </c>
      <c r="B3106" s="8">
        <v>560637</v>
      </c>
      <c r="C3106" s="8">
        <v>67529</v>
      </c>
      <c r="D3106" s="8" t="s">
        <v>3402</v>
      </c>
      <c r="E3106" s="9">
        <v>44819</v>
      </c>
      <c r="F3106" s="10">
        <f t="shared" si="48"/>
        <v>499723.03723404254</v>
      </c>
    </row>
    <row r="3107" spans="1:6">
      <c r="A3107" s="11" t="s">
        <v>3293</v>
      </c>
      <c r="B3107" s="12">
        <v>1781754</v>
      </c>
      <c r="C3107" s="12">
        <v>144874</v>
      </c>
      <c r="D3107" s="12" t="s">
        <v>3406</v>
      </c>
      <c r="E3107" s="13">
        <v>46250</v>
      </c>
      <c r="F3107" s="14">
        <f t="shared" si="48"/>
        <v>1044648.4727722772</v>
      </c>
    </row>
    <row r="3108" spans="1:6">
      <c r="A3108" s="7" t="s">
        <v>3294</v>
      </c>
      <c r="B3108" s="8">
        <v>1973572</v>
      </c>
      <c r="C3108" s="8">
        <v>242463</v>
      </c>
      <c r="D3108" s="8" t="s">
        <v>3406</v>
      </c>
      <c r="E3108" s="9">
        <v>44181</v>
      </c>
      <c r="F3108" s="10">
        <f t="shared" si="48"/>
        <v>1044648.4727722772</v>
      </c>
    </row>
    <row r="3109" spans="1:6">
      <c r="A3109" s="11" t="s">
        <v>3295</v>
      </c>
      <c r="B3109" s="12">
        <v>1457811</v>
      </c>
      <c r="C3109" s="12">
        <v>197980</v>
      </c>
      <c r="D3109" s="12" t="s">
        <v>3405</v>
      </c>
      <c r="E3109" s="13">
        <v>44574</v>
      </c>
      <c r="F3109" s="14">
        <f t="shared" si="48"/>
        <v>1044648.4727722772</v>
      </c>
    </row>
    <row r="3110" spans="1:6">
      <c r="A3110" s="7" t="s">
        <v>3296</v>
      </c>
      <c r="B3110" s="8">
        <v>1126698</v>
      </c>
      <c r="C3110" s="8">
        <v>97644</v>
      </c>
      <c r="D3110" s="8" t="s">
        <v>3403</v>
      </c>
      <c r="E3110" s="9">
        <v>44313</v>
      </c>
      <c r="F3110" s="10">
        <f t="shared" si="48"/>
        <v>1044648.4727722772</v>
      </c>
    </row>
    <row r="3111" spans="1:6">
      <c r="A3111" s="11" t="s">
        <v>3297</v>
      </c>
      <c r="B3111" s="12">
        <v>692126</v>
      </c>
      <c r="C3111" s="12">
        <v>42230</v>
      </c>
      <c r="D3111" s="12" t="s">
        <v>3404</v>
      </c>
      <c r="E3111" s="13">
        <v>44578</v>
      </c>
      <c r="F3111" s="14">
        <f t="shared" si="48"/>
        <v>746435.40070921986</v>
      </c>
    </row>
    <row r="3112" spans="1:6">
      <c r="A3112" s="7" t="s">
        <v>3298</v>
      </c>
      <c r="B3112" s="8">
        <v>772529</v>
      </c>
      <c r="C3112" s="8">
        <v>95012</v>
      </c>
      <c r="D3112" s="8" t="s">
        <v>3404</v>
      </c>
      <c r="E3112" s="9">
        <v>44356</v>
      </c>
      <c r="F3112" s="10">
        <f t="shared" si="48"/>
        <v>746435.40070921986</v>
      </c>
    </row>
    <row r="3113" spans="1:6">
      <c r="A3113" s="11" t="s">
        <v>3299</v>
      </c>
      <c r="B3113" s="12">
        <v>1522212</v>
      </c>
      <c r="C3113" s="12">
        <v>197660</v>
      </c>
      <c r="D3113" s="12" t="s">
        <v>3405</v>
      </c>
      <c r="E3113" s="13">
        <v>44176</v>
      </c>
      <c r="F3113" s="14">
        <f t="shared" si="48"/>
        <v>1044648.4727722772</v>
      </c>
    </row>
    <row r="3114" spans="1:6">
      <c r="A3114" s="7" t="s">
        <v>3300</v>
      </c>
      <c r="B3114" s="8">
        <v>482399</v>
      </c>
      <c r="C3114" s="8">
        <v>72315</v>
      </c>
      <c r="D3114" s="8" t="s">
        <v>3402</v>
      </c>
      <c r="E3114" s="9">
        <v>43870</v>
      </c>
      <c r="F3114" s="10">
        <f t="shared" si="48"/>
        <v>499723.03723404254</v>
      </c>
    </row>
    <row r="3115" spans="1:6">
      <c r="A3115" s="11" t="s">
        <v>3301</v>
      </c>
      <c r="B3115" s="12">
        <v>536334</v>
      </c>
      <c r="C3115" s="12">
        <v>49069</v>
      </c>
      <c r="D3115" s="12" t="s">
        <v>3402</v>
      </c>
      <c r="E3115" s="13">
        <v>43791</v>
      </c>
      <c r="F3115" s="14">
        <f t="shared" si="48"/>
        <v>499723.03723404254</v>
      </c>
    </row>
    <row r="3116" spans="1:6">
      <c r="A3116" s="7" t="s">
        <v>3302</v>
      </c>
      <c r="B3116" s="8">
        <v>1177767</v>
      </c>
      <c r="C3116" s="8">
        <v>90510</v>
      </c>
      <c r="D3116" s="8" t="s">
        <v>3403</v>
      </c>
      <c r="E3116" s="9">
        <v>45652</v>
      </c>
      <c r="F3116" s="10">
        <f t="shared" si="48"/>
        <v>1044648.4727722772</v>
      </c>
    </row>
    <row r="3117" spans="1:6">
      <c r="A3117" s="11" t="s">
        <v>3303</v>
      </c>
      <c r="B3117" s="12">
        <v>528509</v>
      </c>
      <c r="C3117" s="12">
        <v>68235</v>
      </c>
      <c r="D3117" s="12" t="s">
        <v>3402</v>
      </c>
      <c r="E3117" s="13">
        <v>44036</v>
      </c>
      <c r="F3117" s="14">
        <f t="shared" si="48"/>
        <v>499723.03723404254</v>
      </c>
    </row>
    <row r="3118" spans="1:6">
      <c r="A3118" s="7" t="s">
        <v>3304</v>
      </c>
      <c r="B3118" s="8">
        <v>598159</v>
      </c>
      <c r="C3118" s="8">
        <v>37561</v>
      </c>
      <c r="D3118" s="8" t="s">
        <v>3402</v>
      </c>
      <c r="E3118" s="9">
        <v>46068</v>
      </c>
      <c r="F3118" s="10">
        <f t="shared" si="48"/>
        <v>499723.03723404254</v>
      </c>
    </row>
    <row r="3119" spans="1:6">
      <c r="A3119" s="11" t="s">
        <v>3305</v>
      </c>
      <c r="B3119" s="12">
        <v>1480592</v>
      </c>
      <c r="C3119" s="12">
        <v>156748</v>
      </c>
      <c r="D3119" s="12" t="s">
        <v>3405</v>
      </c>
      <c r="E3119" s="13">
        <v>45260</v>
      </c>
      <c r="F3119" s="14">
        <f t="shared" si="48"/>
        <v>1044648.4727722772</v>
      </c>
    </row>
    <row r="3120" spans="1:6">
      <c r="A3120" s="7" t="s">
        <v>3306</v>
      </c>
      <c r="B3120" s="8">
        <v>658878</v>
      </c>
      <c r="C3120" s="8">
        <v>50411</v>
      </c>
      <c r="D3120" s="8" t="s">
        <v>3404</v>
      </c>
      <c r="E3120" s="9">
        <v>43974</v>
      </c>
      <c r="F3120" s="10">
        <f t="shared" si="48"/>
        <v>746435.40070921986</v>
      </c>
    </row>
    <row r="3121" spans="1:6">
      <c r="A3121" s="11" t="s">
        <v>3307</v>
      </c>
      <c r="B3121" s="12">
        <v>598844</v>
      </c>
      <c r="C3121" s="12">
        <v>33149</v>
      </c>
      <c r="D3121" s="12" t="s">
        <v>3402</v>
      </c>
      <c r="E3121" s="13">
        <v>45290</v>
      </c>
      <c r="F3121" s="14">
        <f t="shared" si="48"/>
        <v>499723.03723404254</v>
      </c>
    </row>
    <row r="3122" spans="1:6">
      <c r="A3122" s="7" t="s">
        <v>3308</v>
      </c>
      <c r="B3122" s="8">
        <v>847500</v>
      </c>
      <c r="C3122" s="8">
        <v>58602</v>
      </c>
      <c r="D3122" s="8" t="s">
        <v>3404</v>
      </c>
      <c r="E3122" s="9">
        <v>45034</v>
      </c>
      <c r="F3122" s="10">
        <f t="shared" si="48"/>
        <v>746435.40070921986</v>
      </c>
    </row>
    <row r="3123" spans="1:6">
      <c r="A3123" s="11" t="s">
        <v>3309</v>
      </c>
      <c r="B3123" s="12">
        <v>1565534</v>
      </c>
      <c r="C3123" s="12">
        <v>214009</v>
      </c>
      <c r="D3123" s="12" t="s">
        <v>3405</v>
      </c>
      <c r="E3123" s="13">
        <v>43755</v>
      </c>
      <c r="F3123" s="14">
        <f t="shared" si="48"/>
        <v>1044648.4727722772</v>
      </c>
    </row>
    <row r="3124" spans="1:6">
      <c r="A3124" s="7" t="s">
        <v>3310</v>
      </c>
      <c r="B3124" s="8">
        <v>658624</v>
      </c>
      <c r="C3124" s="8">
        <v>97930</v>
      </c>
      <c r="D3124" s="8" t="s">
        <v>3404</v>
      </c>
      <c r="E3124" s="9">
        <v>45470</v>
      </c>
      <c r="F3124" s="10">
        <f t="shared" si="48"/>
        <v>746435.40070921986</v>
      </c>
    </row>
    <row r="3125" spans="1:6">
      <c r="A3125" s="11" t="s">
        <v>3311</v>
      </c>
      <c r="B3125" s="12">
        <v>1105915</v>
      </c>
      <c r="C3125" s="12">
        <v>164436</v>
      </c>
      <c r="D3125" s="12" t="s">
        <v>3403</v>
      </c>
      <c r="E3125" s="13">
        <v>44860</v>
      </c>
      <c r="F3125" s="14">
        <f t="shared" si="48"/>
        <v>1044648.4727722772</v>
      </c>
    </row>
    <row r="3126" spans="1:6">
      <c r="A3126" s="7" t="s">
        <v>3312</v>
      </c>
      <c r="B3126" s="8">
        <v>432885</v>
      </c>
      <c r="C3126" s="8">
        <v>52500</v>
      </c>
      <c r="D3126" s="8" t="s">
        <v>3402</v>
      </c>
      <c r="E3126" s="9">
        <v>45142</v>
      </c>
      <c r="F3126" s="10">
        <f t="shared" si="48"/>
        <v>499723.03723404254</v>
      </c>
    </row>
    <row r="3127" spans="1:6">
      <c r="A3127" s="11" t="s">
        <v>3313</v>
      </c>
      <c r="B3127" s="12">
        <v>512341</v>
      </c>
      <c r="C3127" s="12">
        <v>40999</v>
      </c>
      <c r="D3127" s="12" t="s">
        <v>3402</v>
      </c>
      <c r="E3127" s="13">
        <v>45759</v>
      </c>
      <c r="F3127" s="14">
        <f t="shared" si="48"/>
        <v>499723.03723404254</v>
      </c>
    </row>
    <row r="3128" spans="1:6">
      <c r="A3128" s="7" t="s">
        <v>3314</v>
      </c>
      <c r="B3128" s="8">
        <v>1095012</v>
      </c>
      <c r="C3128" s="8">
        <v>110195</v>
      </c>
      <c r="D3128" s="8" t="s">
        <v>3403</v>
      </c>
      <c r="E3128" s="9">
        <v>43810</v>
      </c>
      <c r="F3128" s="10">
        <f t="shared" si="48"/>
        <v>1044648.4727722772</v>
      </c>
    </row>
    <row r="3129" spans="1:6">
      <c r="A3129" s="11" t="s">
        <v>3315</v>
      </c>
      <c r="B3129" s="12">
        <v>891848</v>
      </c>
      <c r="C3129" s="12">
        <v>75964</v>
      </c>
      <c r="D3129" s="12" t="s">
        <v>3404</v>
      </c>
      <c r="E3129" s="13">
        <v>43969</v>
      </c>
      <c r="F3129" s="14">
        <f t="shared" si="48"/>
        <v>746435.40070921986</v>
      </c>
    </row>
    <row r="3130" spans="1:6">
      <c r="A3130" s="7" t="s">
        <v>3316</v>
      </c>
      <c r="B3130" s="8">
        <v>1189961</v>
      </c>
      <c r="C3130" s="8">
        <v>126314</v>
      </c>
      <c r="D3130" s="8" t="s">
        <v>3403</v>
      </c>
      <c r="E3130" s="9">
        <v>44811</v>
      </c>
      <c r="F3130" s="10">
        <f t="shared" si="48"/>
        <v>1044648.4727722772</v>
      </c>
    </row>
    <row r="3131" spans="1:6">
      <c r="A3131" s="11" t="s">
        <v>3317</v>
      </c>
      <c r="B3131" s="12">
        <v>644829</v>
      </c>
      <c r="C3131" s="12">
        <v>39423</v>
      </c>
      <c r="D3131" s="12" t="s">
        <v>3404</v>
      </c>
      <c r="E3131" s="13">
        <v>44745</v>
      </c>
      <c r="F3131" s="14">
        <f t="shared" si="48"/>
        <v>746435.40070921986</v>
      </c>
    </row>
    <row r="3132" spans="1:6">
      <c r="A3132" s="7" t="s">
        <v>3318</v>
      </c>
      <c r="B3132" s="8">
        <v>916024</v>
      </c>
      <c r="C3132" s="8">
        <v>63476</v>
      </c>
      <c r="D3132" s="8" t="s">
        <v>3403</v>
      </c>
      <c r="E3132" s="9">
        <v>44707</v>
      </c>
      <c r="F3132" s="10">
        <f t="shared" si="48"/>
        <v>1044648.4727722772</v>
      </c>
    </row>
    <row r="3133" spans="1:6">
      <c r="A3133" s="11" t="s">
        <v>3319</v>
      </c>
      <c r="B3133" s="12">
        <v>675342</v>
      </c>
      <c r="C3133" s="12">
        <v>36660</v>
      </c>
      <c r="D3133" s="12" t="s">
        <v>3404</v>
      </c>
      <c r="E3133" s="13">
        <v>44355</v>
      </c>
      <c r="F3133" s="14">
        <f t="shared" si="48"/>
        <v>746435.40070921986</v>
      </c>
    </row>
    <row r="3134" spans="1:6">
      <c r="A3134" s="7" t="s">
        <v>3320</v>
      </c>
      <c r="B3134" s="8">
        <v>927511</v>
      </c>
      <c r="C3134" s="8">
        <v>126305</v>
      </c>
      <c r="D3134" s="8" t="s">
        <v>3403</v>
      </c>
      <c r="E3134" s="9">
        <v>44586</v>
      </c>
      <c r="F3134" s="10">
        <f t="shared" si="48"/>
        <v>1044648.4727722772</v>
      </c>
    </row>
    <row r="3135" spans="1:6">
      <c r="A3135" s="11" t="s">
        <v>3321</v>
      </c>
      <c r="B3135" s="12">
        <v>545132</v>
      </c>
      <c r="C3135" s="12">
        <v>67989</v>
      </c>
      <c r="D3135" s="12" t="s">
        <v>3402</v>
      </c>
      <c r="E3135" s="13">
        <v>45085</v>
      </c>
      <c r="F3135" s="14">
        <f t="shared" si="48"/>
        <v>499723.03723404254</v>
      </c>
    </row>
    <row r="3136" spans="1:6">
      <c r="A3136" s="7" t="s">
        <v>3322</v>
      </c>
      <c r="B3136" s="8">
        <v>690095</v>
      </c>
      <c r="C3136" s="8">
        <v>37035</v>
      </c>
      <c r="D3136" s="8" t="s">
        <v>3404</v>
      </c>
      <c r="E3136" s="9">
        <v>45455</v>
      </c>
      <c r="F3136" s="10">
        <f t="shared" si="48"/>
        <v>746435.40070921986</v>
      </c>
    </row>
    <row r="3137" spans="1:6">
      <c r="A3137" s="11" t="s">
        <v>3323</v>
      </c>
      <c r="B3137" s="12">
        <v>1185798</v>
      </c>
      <c r="C3137" s="12">
        <v>91070</v>
      </c>
      <c r="D3137" s="12" t="s">
        <v>3403</v>
      </c>
      <c r="E3137" s="13">
        <v>44747</v>
      </c>
      <c r="F3137" s="14">
        <f t="shared" si="48"/>
        <v>1044648.4727722772</v>
      </c>
    </row>
    <row r="3138" spans="1:6">
      <c r="A3138" s="7" t="s">
        <v>3324</v>
      </c>
      <c r="B3138" s="8">
        <v>508646</v>
      </c>
      <c r="C3138" s="8">
        <v>45733</v>
      </c>
      <c r="D3138" s="8" t="s">
        <v>3402</v>
      </c>
      <c r="E3138" s="9">
        <v>45193</v>
      </c>
      <c r="F3138" s="10">
        <f t="shared" ref="F3138:F3201" si="49">IF(D3138="L1",$L$3,IF(D3138="L2",$L$4,$L$5))</f>
        <v>499723.03723404254</v>
      </c>
    </row>
    <row r="3139" spans="1:6">
      <c r="A3139" s="11" t="s">
        <v>3325</v>
      </c>
      <c r="B3139" s="12">
        <v>1735278</v>
      </c>
      <c r="C3139" s="12">
        <v>225225</v>
      </c>
      <c r="D3139" s="12" t="s">
        <v>3406</v>
      </c>
      <c r="E3139" s="13">
        <v>45096</v>
      </c>
      <c r="F3139" s="14">
        <f t="shared" si="49"/>
        <v>1044648.4727722772</v>
      </c>
    </row>
    <row r="3140" spans="1:6">
      <c r="A3140" s="7" t="s">
        <v>3326</v>
      </c>
      <c r="B3140" s="8">
        <v>1132600</v>
      </c>
      <c r="C3140" s="8">
        <v>150066</v>
      </c>
      <c r="D3140" s="8" t="s">
        <v>3403</v>
      </c>
      <c r="E3140" s="9">
        <v>45468</v>
      </c>
      <c r="F3140" s="10">
        <f t="shared" si="49"/>
        <v>1044648.4727722772</v>
      </c>
    </row>
    <row r="3141" spans="1:6">
      <c r="A3141" s="11" t="s">
        <v>3327</v>
      </c>
      <c r="B3141" s="12">
        <v>1019415</v>
      </c>
      <c r="C3141" s="12">
        <v>107550</v>
      </c>
      <c r="D3141" s="12" t="s">
        <v>3403</v>
      </c>
      <c r="E3141" s="13">
        <v>43875</v>
      </c>
      <c r="F3141" s="14">
        <f t="shared" si="49"/>
        <v>1044648.4727722772</v>
      </c>
    </row>
    <row r="3142" spans="1:6">
      <c r="A3142" s="7" t="s">
        <v>3328</v>
      </c>
      <c r="B3142" s="8">
        <v>2088189</v>
      </c>
      <c r="C3142" s="8">
        <v>273558</v>
      </c>
      <c r="D3142" s="8" t="s">
        <v>3406</v>
      </c>
      <c r="E3142" s="9">
        <v>44684</v>
      </c>
      <c r="F3142" s="10">
        <f t="shared" si="49"/>
        <v>1044648.4727722772</v>
      </c>
    </row>
    <row r="3143" spans="1:6">
      <c r="A3143" s="11" t="s">
        <v>3329</v>
      </c>
      <c r="B3143" s="12">
        <v>684772</v>
      </c>
      <c r="C3143" s="12">
        <v>78177</v>
      </c>
      <c r="D3143" s="12" t="s">
        <v>3404</v>
      </c>
      <c r="E3143" s="13">
        <v>43986</v>
      </c>
      <c r="F3143" s="14">
        <f t="shared" si="49"/>
        <v>746435.40070921986</v>
      </c>
    </row>
    <row r="3144" spans="1:6">
      <c r="A3144" s="7" t="s">
        <v>3330</v>
      </c>
      <c r="B3144" s="8">
        <v>1088023</v>
      </c>
      <c r="C3144" s="8">
        <v>110967</v>
      </c>
      <c r="D3144" s="8" t="s">
        <v>3403</v>
      </c>
      <c r="E3144" s="9">
        <v>43785</v>
      </c>
      <c r="F3144" s="10">
        <f t="shared" si="49"/>
        <v>1044648.4727722772</v>
      </c>
    </row>
    <row r="3145" spans="1:6">
      <c r="A3145" s="11" t="s">
        <v>3331</v>
      </c>
      <c r="B3145" s="12">
        <v>477781</v>
      </c>
      <c r="C3145" s="12">
        <v>70009</v>
      </c>
      <c r="D3145" s="12" t="s">
        <v>3402</v>
      </c>
      <c r="E3145" s="13">
        <v>44457</v>
      </c>
      <c r="F3145" s="14">
        <f t="shared" si="49"/>
        <v>499723.03723404254</v>
      </c>
    </row>
    <row r="3146" spans="1:6">
      <c r="A3146" s="7" t="s">
        <v>3332</v>
      </c>
      <c r="B3146" s="8">
        <v>590240</v>
      </c>
      <c r="C3146" s="8">
        <v>51664</v>
      </c>
      <c r="D3146" s="8" t="s">
        <v>3402</v>
      </c>
      <c r="E3146" s="9">
        <v>45158</v>
      </c>
      <c r="F3146" s="10">
        <f t="shared" si="49"/>
        <v>499723.03723404254</v>
      </c>
    </row>
    <row r="3147" spans="1:6">
      <c r="A3147" s="11" t="s">
        <v>3333</v>
      </c>
      <c r="B3147" s="12">
        <v>513742</v>
      </c>
      <c r="C3147" s="12">
        <v>31033</v>
      </c>
      <c r="D3147" s="12" t="s">
        <v>3402</v>
      </c>
      <c r="E3147" s="13">
        <v>44217</v>
      </c>
      <c r="F3147" s="14">
        <f t="shared" si="49"/>
        <v>499723.03723404254</v>
      </c>
    </row>
    <row r="3148" spans="1:6">
      <c r="A3148" s="7" t="s">
        <v>3334</v>
      </c>
      <c r="B3148" s="8">
        <v>1061049</v>
      </c>
      <c r="C3148" s="8">
        <v>77866</v>
      </c>
      <c r="D3148" s="8" t="s">
        <v>3403</v>
      </c>
      <c r="E3148" s="9">
        <v>43926</v>
      </c>
      <c r="F3148" s="10">
        <f t="shared" si="49"/>
        <v>1044648.4727722772</v>
      </c>
    </row>
    <row r="3149" spans="1:6">
      <c r="A3149" s="11" t="s">
        <v>3335</v>
      </c>
      <c r="B3149" s="12">
        <v>1371622</v>
      </c>
      <c r="C3149" s="12">
        <v>154995</v>
      </c>
      <c r="D3149" s="12" t="s">
        <v>3405</v>
      </c>
      <c r="E3149" s="13">
        <v>44381</v>
      </c>
      <c r="F3149" s="14">
        <f t="shared" si="49"/>
        <v>1044648.4727722772</v>
      </c>
    </row>
    <row r="3150" spans="1:6">
      <c r="A3150" s="7" t="s">
        <v>3336</v>
      </c>
      <c r="B3150" s="8">
        <v>1575065</v>
      </c>
      <c r="C3150" s="8">
        <v>155720</v>
      </c>
      <c r="D3150" s="8" t="s">
        <v>3405</v>
      </c>
      <c r="E3150" s="9">
        <v>44773</v>
      </c>
      <c r="F3150" s="10">
        <f t="shared" si="49"/>
        <v>1044648.4727722772</v>
      </c>
    </row>
    <row r="3151" spans="1:6">
      <c r="A3151" s="11" t="s">
        <v>3337</v>
      </c>
      <c r="B3151" s="12">
        <v>985077</v>
      </c>
      <c r="C3151" s="12">
        <v>144498</v>
      </c>
      <c r="D3151" s="12" t="s">
        <v>3403</v>
      </c>
      <c r="E3151" s="13">
        <v>46112</v>
      </c>
      <c r="F3151" s="14">
        <f t="shared" si="49"/>
        <v>1044648.4727722772</v>
      </c>
    </row>
    <row r="3152" spans="1:6">
      <c r="A3152" s="7" t="s">
        <v>3338</v>
      </c>
      <c r="B3152" s="8">
        <v>1186316</v>
      </c>
      <c r="C3152" s="8">
        <v>172796</v>
      </c>
      <c r="D3152" s="8" t="s">
        <v>3403</v>
      </c>
      <c r="E3152" s="9">
        <v>45549</v>
      </c>
      <c r="F3152" s="10">
        <f t="shared" si="49"/>
        <v>1044648.4727722772</v>
      </c>
    </row>
    <row r="3153" spans="1:6">
      <c r="A3153" s="11" t="s">
        <v>3339</v>
      </c>
      <c r="B3153" s="12">
        <v>865296</v>
      </c>
      <c r="C3153" s="12">
        <v>72804</v>
      </c>
      <c r="D3153" s="12" t="s">
        <v>3404</v>
      </c>
      <c r="E3153" s="13">
        <v>45987</v>
      </c>
      <c r="F3153" s="14">
        <f t="shared" si="49"/>
        <v>746435.40070921986</v>
      </c>
    </row>
    <row r="3154" spans="1:6">
      <c r="A3154" s="7" t="s">
        <v>3340</v>
      </c>
      <c r="B3154" s="8">
        <v>575600</v>
      </c>
      <c r="C3154" s="8">
        <v>80673</v>
      </c>
      <c r="D3154" s="8" t="s">
        <v>3402</v>
      </c>
      <c r="E3154" s="9">
        <v>45951</v>
      </c>
      <c r="F3154" s="10">
        <f t="shared" si="49"/>
        <v>499723.03723404254</v>
      </c>
    </row>
    <row r="3155" spans="1:6">
      <c r="A3155" s="11" t="s">
        <v>3341</v>
      </c>
      <c r="B3155" s="12">
        <v>716832</v>
      </c>
      <c r="C3155" s="12">
        <v>88640</v>
      </c>
      <c r="D3155" s="12" t="s">
        <v>3404</v>
      </c>
      <c r="E3155" s="13">
        <v>45572</v>
      </c>
      <c r="F3155" s="14">
        <f t="shared" si="49"/>
        <v>746435.40070921986</v>
      </c>
    </row>
    <row r="3156" spans="1:6">
      <c r="A3156" s="7" t="s">
        <v>3342</v>
      </c>
      <c r="B3156" s="8">
        <v>636196</v>
      </c>
      <c r="C3156" s="8">
        <v>79667</v>
      </c>
      <c r="D3156" s="8" t="s">
        <v>3404</v>
      </c>
      <c r="E3156" s="9">
        <v>43713</v>
      </c>
      <c r="F3156" s="10">
        <f t="shared" si="49"/>
        <v>746435.40070921986</v>
      </c>
    </row>
    <row r="3157" spans="1:6">
      <c r="A3157" s="11" t="s">
        <v>3343</v>
      </c>
      <c r="B3157" s="12">
        <v>533621</v>
      </c>
      <c r="C3157" s="12">
        <v>72595</v>
      </c>
      <c r="D3157" s="12" t="s">
        <v>3402</v>
      </c>
      <c r="E3157" s="13">
        <v>43965</v>
      </c>
      <c r="F3157" s="14">
        <f t="shared" si="49"/>
        <v>499723.03723404254</v>
      </c>
    </row>
    <row r="3158" spans="1:6">
      <c r="A3158" s="7" t="s">
        <v>3344</v>
      </c>
      <c r="B3158" s="8">
        <v>980052</v>
      </c>
      <c r="C3158" s="8">
        <v>119029</v>
      </c>
      <c r="D3158" s="8" t="s">
        <v>3403</v>
      </c>
      <c r="E3158" s="9">
        <v>44868</v>
      </c>
      <c r="F3158" s="10">
        <f t="shared" si="49"/>
        <v>1044648.4727722772</v>
      </c>
    </row>
    <row r="3159" spans="1:6">
      <c r="A3159" s="11" t="s">
        <v>3345</v>
      </c>
      <c r="B3159" s="12">
        <v>719933</v>
      </c>
      <c r="C3159" s="12">
        <v>75690</v>
      </c>
      <c r="D3159" s="12" t="s">
        <v>3404</v>
      </c>
      <c r="E3159" s="13">
        <v>44752</v>
      </c>
      <c r="F3159" s="14">
        <f t="shared" si="49"/>
        <v>746435.40070921986</v>
      </c>
    </row>
    <row r="3160" spans="1:6">
      <c r="A3160" s="7" t="s">
        <v>3346</v>
      </c>
      <c r="B3160" s="8">
        <v>598386</v>
      </c>
      <c r="C3160" s="8">
        <v>89741</v>
      </c>
      <c r="D3160" s="8" t="s">
        <v>3402</v>
      </c>
      <c r="E3160" s="9">
        <v>44673</v>
      </c>
      <c r="F3160" s="10">
        <f t="shared" si="49"/>
        <v>499723.03723404254</v>
      </c>
    </row>
    <row r="3161" spans="1:6">
      <c r="A3161" s="11" t="s">
        <v>3347</v>
      </c>
      <c r="B3161" s="12">
        <v>625926</v>
      </c>
      <c r="C3161" s="12">
        <v>50688</v>
      </c>
      <c r="D3161" s="12" t="s">
        <v>3404</v>
      </c>
      <c r="E3161" s="13">
        <v>45326</v>
      </c>
      <c r="F3161" s="14">
        <f t="shared" si="49"/>
        <v>746435.40070921986</v>
      </c>
    </row>
    <row r="3162" spans="1:6">
      <c r="A3162" s="7" t="s">
        <v>3348</v>
      </c>
      <c r="B3162" s="8">
        <v>585490</v>
      </c>
      <c r="C3162" s="8">
        <v>55795</v>
      </c>
      <c r="D3162" s="8" t="s">
        <v>3402</v>
      </c>
      <c r="E3162" s="9">
        <v>43887</v>
      </c>
      <c r="F3162" s="10">
        <f t="shared" si="49"/>
        <v>499723.03723404254</v>
      </c>
    </row>
    <row r="3163" spans="1:6">
      <c r="A3163" s="11" t="s">
        <v>3349</v>
      </c>
      <c r="B3163" s="12">
        <v>1948023</v>
      </c>
      <c r="C3163" s="12">
        <v>175445</v>
      </c>
      <c r="D3163" s="12" t="s">
        <v>3406</v>
      </c>
      <c r="E3163" s="13">
        <v>43332</v>
      </c>
      <c r="F3163" s="14">
        <f t="shared" si="49"/>
        <v>1044648.4727722772</v>
      </c>
    </row>
    <row r="3164" spans="1:6">
      <c r="A3164" s="7" t="s">
        <v>3350</v>
      </c>
      <c r="B3164" s="8">
        <v>631260</v>
      </c>
      <c r="C3164" s="8">
        <v>73811</v>
      </c>
      <c r="D3164" s="8" t="s">
        <v>3404</v>
      </c>
      <c r="E3164" s="9">
        <v>44635</v>
      </c>
      <c r="F3164" s="10">
        <f t="shared" si="49"/>
        <v>746435.40070921986</v>
      </c>
    </row>
    <row r="3165" spans="1:6">
      <c r="A3165" s="11" t="s">
        <v>3351</v>
      </c>
      <c r="B3165" s="12">
        <v>830877</v>
      </c>
      <c r="C3165" s="12">
        <v>111468</v>
      </c>
      <c r="D3165" s="12" t="s">
        <v>3404</v>
      </c>
      <c r="E3165" s="13">
        <v>46273</v>
      </c>
      <c r="F3165" s="14">
        <f t="shared" si="49"/>
        <v>746435.40070921986</v>
      </c>
    </row>
    <row r="3166" spans="1:6">
      <c r="A3166" s="7" t="s">
        <v>3352</v>
      </c>
      <c r="B3166" s="8">
        <v>756979</v>
      </c>
      <c r="C3166" s="8">
        <v>51594</v>
      </c>
      <c r="D3166" s="8" t="s">
        <v>3404</v>
      </c>
      <c r="E3166" s="9">
        <v>44084</v>
      </c>
      <c r="F3166" s="10">
        <f t="shared" si="49"/>
        <v>746435.40070921986</v>
      </c>
    </row>
    <row r="3167" spans="1:6">
      <c r="A3167" s="11" t="s">
        <v>3353</v>
      </c>
      <c r="B3167" s="12">
        <v>1055400</v>
      </c>
      <c r="C3167" s="12">
        <v>76194</v>
      </c>
      <c r="D3167" s="12" t="s">
        <v>3403</v>
      </c>
      <c r="E3167" s="13">
        <v>44083</v>
      </c>
      <c r="F3167" s="14">
        <f t="shared" si="49"/>
        <v>1044648.4727722772</v>
      </c>
    </row>
    <row r="3168" spans="1:6">
      <c r="A3168" s="7" t="s">
        <v>3354</v>
      </c>
      <c r="B3168" s="8">
        <v>1175399</v>
      </c>
      <c r="C3168" s="8">
        <v>83089</v>
      </c>
      <c r="D3168" s="8" t="s">
        <v>3403</v>
      </c>
      <c r="E3168" s="9">
        <v>45471</v>
      </c>
      <c r="F3168" s="10">
        <f t="shared" si="49"/>
        <v>1044648.4727722772</v>
      </c>
    </row>
    <row r="3169" spans="1:6">
      <c r="A3169" s="11" t="s">
        <v>3355</v>
      </c>
      <c r="B3169" s="12">
        <v>720526</v>
      </c>
      <c r="C3169" s="12">
        <v>77553</v>
      </c>
      <c r="D3169" s="12" t="s">
        <v>3404</v>
      </c>
      <c r="E3169" s="13">
        <v>45794</v>
      </c>
      <c r="F3169" s="14">
        <f t="shared" si="49"/>
        <v>746435.40070921986</v>
      </c>
    </row>
    <row r="3170" spans="1:6">
      <c r="A3170" s="7" t="s">
        <v>3356</v>
      </c>
      <c r="B3170" s="8">
        <v>1148186</v>
      </c>
      <c r="C3170" s="8">
        <v>62298</v>
      </c>
      <c r="D3170" s="8" t="s">
        <v>3403</v>
      </c>
      <c r="E3170" s="9">
        <v>45137</v>
      </c>
      <c r="F3170" s="10">
        <f t="shared" si="49"/>
        <v>1044648.4727722772</v>
      </c>
    </row>
    <row r="3171" spans="1:6">
      <c r="A3171" s="11" t="s">
        <v>3357</v>
      </c>
      <c r="B3171" s="12">
        <v>736930</v>
      </c>
      <c r="C3171" s="12">
        <v>97432</v>
      </c>
      <c r="D3171" s="12" t="s">
        <v>3404</v>
      </c>
      <c r="E3171" s="13">
        <v>43663</v>
      </c>
      <c r="F3171" s="14">
        <f t="shared" si="49"/>
        <v>746435.40070921986</v>
      </c>
    </row>
    <row r="3172" spans="1:6">
      <c r="A3172" s="7" t="s">
        <v>3358</v>
      </c>
      <c r="B3172" s="8">
        <v>784047</v>
      </c>
      <c r="C3172" s="8">
        <v>66831</v>
      </c>
      <c r="D3172" s="8" t="s">
        <v>3404</v>
      </c>
      <c r="E3172" s="9">
        <v>45210</v>
      </c>
      <c r="F3172" s="10">
        <f t="shared" si="49"/>
        <v>746435.40070921986</v>
      </c>
    </row>
    <row r="3173" spans="1:6">
      <c r="A3173" s="11" t="s">
        <v>3359</v>
      </c>
      <c r="B3173" s="12">
        <v>1861778</v>
      </c>
      <c r="C3173" s="12">
        <v>169496</v>
      </c>
      <c r="D3173" s="12" t="s">
        <v>3406</v>
      </c>
      <c r="E3173" s="13">
        <v>44892</v>
      </c>
      <c r="F3173" s="14">
        <f t="shared" si="49"/>
        <v>1044648.4727722772</v>
      </c>
    </row>
    <row r="3174" spans="1:6">
      <c r="A3174" s="7" t="s">
        <v>3360</v>
      </c>
      <c r="B3174" s="8">
        <v>444235</v>
      </c>
      <c r="C3174" s="8">
        <v>41661</v>
      </c>
      <c r="D3174" s="8" t="s">
        <v>3402</v>
      </c>
      <c r="E3174" s="9">
        <v>44812</v>
      </c>
      <c r="F3174" s="10">
        <f t="shared" si="49"/>
        <v>499723.03723404254</v>
      </c>
    </row>
    <row r="3175" spans="1:6">
      <c r="A3175" s="11" t="s">
        <v>3361</v>
      </c>
      <c r="B3175" s="12">
        <v>812447</v>
      </c>
      <c r="C3175" s="12">
        <v>64747</v>
      </c>
      <c r="D3175" s="12" t="s">
        <v>3404</v>
      </c>
      <c r="E3175" s="13">
        <v>43294</v>
      </c>
      <c r="F3175" s="14">
        <f t="shared" si="49"/>
        <v>746435.40070921986</v>
      </c>
    </row>
    <row r="3176" spans="1:6">
      <c r="A3176" s="7" t="s">
        <v>3362</v>
      </c>
      <c r="B3176" s="8">
        <v>1370998</v>
      </c>
      <c r="C3176" s="8">
        <v>90185</v>
      </c>
      <c r="D3176" s="8" t="s">
        <v>3405</v>
      </c>
      <c r="E3176" s="9">
        <v>43931</v>
      </c>
      <c r="F3176" s="10">
        <f t="shared" si="49"/>
        <v>1044648.4727722772</v>
      </c>
    </row>
    <row r="3177" spans="1:6">
      <c r="A3177" s="11" t="s">
        <v>3363</v>
      </c>
      <c r="B3177" s="12">
        <v>1134499</v>
      </c>
      <c r="C3177" s="12">
        <v>145228</v>
      </c>
      <c r="D3177" s="12" t="s">
        <v>3403</v>
      </c>
      <c r="E3177" s="13">
        <v>44368</v>
      </c>
      <c r="F3177" s="14">
        <f t="shared" si="49"/>
        <v>1044648.4727722772</v>
      </c>
    </row>
    <row r="3178" spans="1:6">
      <c r="A3178" s="7" t="s">
        <v>3364</v>
      </c>
      <c r="B3178" s="8">
        <v>584222</v>
      </c>
      <c r="C3178" s="8">
        <v>33376</v>
      </c>
      <c r="D3178" s="8" t="s">
        <v>3402</v>
      </c>
      <c r="E3178" s="9">
        <v>45510</v>
      </c>
      <c r="F3178" s="10">
        <f t="shared" si="49"/>
        <v>499723.03723404254</v>
      </c>
    </row>
    <row r="3179" spans="1:6">
      <c r="A3179" s="11" t="s">
        <v>3365</v>
      </c>
      <c r="B3179" s="12">
        <v>433772</v>
      </c>
      <c r="C3179" s="12">
        <v>28732</v>
      </c>
      <c r="D3179" s="12" t="s">
        <v>3402</v>
      </c>
      <c r="E3179" s="13">
        <v>45898</v>
      </c>
      <c r="F3179" s="14">
        <f t="shared" si="49"/>
        <v>499723.03723404254</v>
      </c>
    </row>
    <row r="3180" spans="1:6">
      <c r="A3180" s="7" t="s">
        <v>3366</v>
      </c>
      <c r="B3180" s="8">
        <v>1293472</v>
      </c>
      <c r="C3180" s="8">
        <v>106577</v>
      </c>
      <c r="D3180" s="8" t="s">
        <v>3405</v>
      </c>
      <c r="E3180" s="9">
        <v>44562</v>
      </c>
      <c r="F3180" s="10">
        <f t="shared" si="49"/>
        <v>1044648.4727722772</v>
      </c>
    </row>
    <row r="3181" spans="1:6">
      <c r="A3181" s="11" t="s">
        <v>3367</v>
      </c>
      <c r="B3181" s="12">
        <v>1550172</v>
      </c>
      <c r="C3181" s="12">
        <v>202111</v>
      </c>
      <c r="D3181" s="12" t="s">
        <v>3405</v>
      </c>
      <c r="E3181" s="13">
        <v>46060</v>
      </c>
      <c r="F3181" s="14">
        <f t="shared" si="49"/>
        <v>1044648.4727722772</v>
      </c>
    </row>
    <row r="3182" spans="1:6">
      <c r="A3182" s="7" t="s">
        <v>3368</v>
      </c>
      <c r="B3182" s="8">
        <v>613178</v>
      </c>
      <c r="C3182" s="8">
        <v>35700</v>
      </c>
      <c r="D3182" s="8" t="s">
        <v>3404</v>
      </c>
      <c r="E3182" s="9">
        <v>45744</v>
      </c>
      <c r="F3182" s="10">
        <f t="shared" si="49"/>
        <v>746435.40070921986</v>
      </c>
    </row>
    <row r="3183" spans="1:6">
      <c r="A3183" s="11" t="s">
        <v>3369</v>
      </c>
      <c r="B3183" s="12">
        <v>624623</v>
      </c>
      <c r="C3183" s="12">
        <v>38749</v>
      </c>
      <c r="D3183" s="12" t="s">
        <v>3404</v>
      </c>
      <c r="E3183" s="13">
        <v>45692</v>
      </c>
      <c r="F3183" s="14">
        <f t="shared" si="49"/>
        <v>746435.40070921986</v>
      </c>
    </row>
    <row r="3184" spans="1:6">
      <c r="A3184" s="7" t="s">
        <v>3370</v>
      </c>
      <c r="B3184" s="8">
        <v>2018080</v>
      </c>
      <c r="C3184" s="8">
        <v>231055</v>
      </c>
      <c r="D3184" s="8" t="s">
        <v>3406</v>
      </c>
      <c r="E3184" s="9">
        <v>45475</v>
      </c>
      <c r="F3184" s="10">
        <f t="shared" si="49"/>
        <v>1044648.4727722772</v>
      </c>
    </row>
    <row r="3185" spans="1:6">
      <c r="A3185" s="11" t="s">
        <v>3371</v>
      </c>
      <c r="B3185" s="12">
        <v>1653930</v>
      </c>
      <c r="C3185" s="12">
        <v>148431</v>
      </c>
      <c r="D3185" s="12" t="s">
        <v>3406</v>
      </c>
      <c r="E3185" s="13">
        <v>44376</v>
      </c>
      <c r="F3185" s="14">
        <f t="shared" si="49"/>
        <v>1044648.4727722772</v>
      </c>
    </row>
    <row r="3186" spans="1:6">
      <c r="A3186" s="7" t="s">
        <v>3372</v>
      </c>
      <c r="B3186" s="8">
        <v>883751</v>
      </c>
      <c r="C3186" s="8">
        <v>125127</v>
      </c>
      <c r="D3186" s="8" t="s">
        <v>3404</v>
      </c>
      <c r="E3186" s="9">
        <v>43726</v>
      </c>
      <c r="F3186" s="10">
        <f t="shared" si="49"/>
        <v>746435.40070921986</v>
      </c>
    </row>
    <row r="3187" spans="1:6">
      <c r="A3187" s="11" t="s">
        <v>3373</v>
      </c>
      <c r="B3187" s="12">
        <v>407203</v>
      </c>
      <c r="C3187" s="12">
        <v>60493</v>
      </c>
      <c r="D3187" s="12" t="s">
        <v>3402</v>
      </c>
      <c r="E3187" s="13">
        <v>44498</v>
      </c>
      <c r="F3187" s="14">
        <f t="shared" si="49"/>
        <v>499723.03723404254</v>
      </c>
    </row>
    <row r="3188" spans="1:6">
      <c r="A3188" s="7" t="s">
        <v>3374</v>
      </c>
      <c r="B3188" s="8">
        <v>451689</v>
      </c>
      <c r="C3188" s="8">
        <v>64071</v>
      </c>
      <c r="D3188" s="8" t="s">
        <v>3402</v>
      </c>
      <c r="E3188" s="9">
        <v>44369</v>
      </c>
      <c r="F3188" s="10">
        <f t="shared" si="49"/>
        <v>499723.03723404254</v>
      </c>
    </row>
    <row r="3189" spans="1:6">
      <c r="A3189" s="11" t="s">
        <v>3375</v>
      </c>
      <c r="B3189" s="12">
        <v>965436</v>
      </c>
      <c r="C3189" s="12">
        <v>56359</v>
      </c>
      <c r="D3189" s="12" t="s">
        <v>3403</v>
      </c>
      <c r="E3189" s="13">
        <v>46223</v>
      </c>
      <c r="F3189" s="14">
        <f t="shared" si="49"/>
        <v>1044648.4727722772</v>
      </c>
    </row>
    <row r="3190" spans="1:6">
      <c r="A3190" s="7" t="s">
        <v>3376</v>
      </c>
      <c r="B3190" s="8">
        <v>1336267</v>
      </c>
      <c r="C3190" s="8">
        <v>68827</v>
      </c>
      <c r="D3190" s="8" t="s">
        <v>3405</v>
      </c>
      <c r="E3190" s="9">
        <v>45722</v>
      </c>
      <c r="F3190" s="10">
        <f t="shared" si="49"/>
        <v>1044648.4727722772</v>
      </c>
    </row>
    <row r="3191" spans="1:6">
      <c r="A3191" s="11" t="s">
        <v>3377</v>
      </c>
      <c r="B3191" s="12">
        <v>1511665</v>
      </c>
      <c r="C3191" s="12">
        <v>140861</v>
      </c>
      <c r="D3191" s="12" t="s">
        <v>3405</v>
      </c>
      <c r="E3191" s="13">
        <v>45244</v>
      </c>
      <c r="F3191" s="14">
        <f t="shared" si="49"/>
        <v>1044648.4727722772</v>
      </c>
    </row>
    <row r="3192" spans="1:6">
      <c r="A3192" s="7" t="s">
        <v>3378</v>
      </c>
      <c r="B3192" s="8">
        <v>913376</v>
      </c>
      <c r="C3192" s="8">
        <v>64144</v>
      </c>
      <c r="D3192" s="8" t="s">
        <v>3403</v>
      </c>
      <c r="E3192" s="9">
        <v>45844</v>
      </c>
      <c r="F3192" s="10">
        <f t="shared" si="49"/>
        <v>1044648.4727722772</v>
      </c>
    </row>
    <row r="3193" spans="1:6">
      <c r="A3193" s="11" t="s">
        <v>3379</v>
      </c>
      <c r="B3193" s="12">
        <v>520196</v>
      </c>
      <c r="C3193" s="12">
        <v>47956</v>
      </c>
      <c r="D3193" s="12" t="s">
        <v>3402</v>
      </c>
      <c r="E3193" s="13">
        <v>44498</v>
      </c>
      <c r="F3193" s="14">
        <f t="shared" si="49"/>
        <v>499723.03723404254</v>
      </c>
    </row>
    <row r="3194" spans="1:6">
      <c r="A3194" s="7" t="s">
        <v>3380</v>
      </c>
      <c r="B3194" s="8">
        <v>1848822</v>
      </c>
      <c r="C3194" s="8">
        <v>210883</v>
      </c>
      <c r="D3194" s="8" t="s">
        <v>3406</v>
      </c>
      <c r="E3194" s="9">
        <v>45537</v>
      </c>
      <c r="F3194" s="10">
        <f t="shared" si="49"/>
        <v>1044648.4727722772</v>
      </c>
    </row>
    <row r="3195" spans="1:6">
      <c r="A3195" s="11" t="s">
        <v>3381</v>
      </c>
      <c r="B3195" s="12">
        <v>953810</v>
      </c>
      <c r="C3195" s="12">
        <v>50701</v>
      </c>
      <c r="D3195" s="12" t="s">
        <v>3403</v>
      </c>
      <c r="E3195" s="13">
        <v>45409</v>
      </c>
      <c r="F3195" s="14">
        <f t="shared" si="49"/>
        <v>1044648.4727722772</v>
      </c>
    </row>
    <row r="3196" spans="1:6">
      <c r="A3196" s="7" t="s">
        <v>3382</v>
      </c>
      <c r="B3196" s="8">
        <v>479372</v>
      </c>
      <c r="C3196" s="8">
        <v>45362</v>
      </c>
      <c r="D3196" s="8" t="s">
        <v>3402</v>
      </c>
      <c r="E3196" s="9">
        <v>43638</v>
      </c>
      <c r="F3196" s="10">
        <f t="shared" si="49"/>
        <v>499723.03723404254</v>
      </c>
    </row>
    <row r="3197" spans="1:6">
      <c r="A3197" s="11" t="s">
        <v>3383</v>
      </c>
      <c r="B3197" s="12">
        <v>682811</v>
      </c>
      <c r="C3197" s="12">
        <v>39058</v>
      </c>
      <c r="D3197" s="12" t="s">
        <v>3404</v>
      </c>
      <c r="E3197" s="13">
        <v>45069</v>
      </c>
      <c r="F3197" s="14">
        <f t="shared" si="49"/>
        <v>746435.40070921986</v>
      </c>
    </row>
    <row r="3198" spans="1:6">
      <c r="A3198" s="7" t="s">
        <v>3384</v>
      </c>
      <c r="B3198" s="8">
        <v>614798</v>
      </c>
      <c r="C3198" s="8">
        <v>83115</v>
      </c>
      <c r="D3198" s="8" t="s">
        <v>3404</v>
      </c>
      <c r="E3198" s="9">
        <v>43862</v>
      </c>
      <c r="F3198" s="10">
        <f t="shared" si="49"/>
        <v>746435.40070921986</v>
      </c>
    </row>
    <row r="3199" spans="1:6">
      <c r="A3199" s="11" t="s">
        <v>3385</v>
      </c>
      <c r="B3199" s="12">
        <v>749923</v>
      </c>
      <c r="C3199" s="12">
        <v>98228</v>
      </c>
      <c r="D3199" s="12" t="s">
        <v>3404</v>
      </c>
      <c r="E3199" s="13">
        <v>44847</v>
      </c>
      <c r="F3199" s="14">
        <f t="shared" si="49"/>
        <v>746435.40070921986</v>
      </c>
    </row>
    <row r="3200" spans="1:6">
      <c r="A3200" s="7" t="s">
        <v>3386</v>
      </c>
      <c r="B3200" s="8">
        <v>651602</v>
      </c>
      <c r="C3200" s="8">
        <v>88930</v>
      </c>
      <c r="D3200" s="8" t="s">
        <v>3404</v>
      </c>
      <c r="E3200" s="9">
        <v>45511</v>
      </c>
      <c r="F3200" s="10">
        <f t="shared" si="49"/>
        <v>746435.40070921986</v>
      </c>
    </row>
    <row r="3201" spans="1:6">
      <c r="A3201" s="1" t="s">
        <v>3387</v>
      </c>
      <c r="B3201" s="2">
        <v>1096637</v>
      </c>
      <c r="C3201" s="2">
        <v>87480</v>
      </c>
      <c r="D3201" s="2" t="s">
        <v>3403</v>
      </c>
      <c r="E3201" s="15">
        <v>45281</v>
      </c>
      <c r="F3201" s="3">
        <f t="shared" si="49"/>
        <v>1044648.4727722772</v>
      </c>
    </row>
  </sheetData>
  <conditionalFormatting sqref="A2:A320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AEF4-AF48-42B0-8BF8-8AF3EBC7A1AC}">
  <dimension ref="A3:E3204"/>
  <sheetViews>
    <sheetView tabSelected="1" workbookViewId="0">
      <selection activeCell="A4" sqref="A4"/>
    </sheetView>
  </sheetViews>
  <sheetFormatPr defaultRowHeight="14.4"/>
  <cols>
    <col min="1" max="1" width="12.5546875" bestFit="1" customWidth="1"/>
    <col min="2" max="2" width="27" bestFit="1" customWidth="1"/>
    <col min="3" max="3" width="23.77734375" bestFit="1" customWidth="1"/>
    <col min="4" max="4" width="26" bestFit="1" customWidth="1"/>
    <col min="5" max="5" width="26.33203125" bestFit="1" customWidth="1"/>
  </cols>
  <sheetData>
    <row r="3" spans="1:5">
      <c r="A3" s="19" t="s">
        <v>3457</v>
      </c>
      <c r="B3" t="s">
        <v>3430</v>
      </c>
      <c r="C3" t="s">
        <v>3429</v>
      </c>
      <c r="D3" t="s">
        <v>3431</v>
      </c>
      <c r="E3" t="s">
        <v>3432</v>
      </c>
    </row>
    <row r="4" spans="1:5">
      <c r="A4" s="20" t="s">
        <v>10</v>
      </c>
      <c r="B4">
        <v>2.3333333333333335</v>
      </c>
      <c r="C4">
        <v>7</v>
      </c>
      <c r="D4">
        <v>2.6666666666666665</v>
      </c>
      <c r="E4">
        <v>3</v>
      </c>
    </row>
    <row r="5" spans="1:5">
      <c r="A5" s="20" t="s">
        <v>18</v>
      </c>
      <c r="B5">
        <v>2.6666666666666665</v>
      </c>
      <c r="C5">
        <v>8</v>
      </c>
      <c r="D5">
        <v>3.3333333333333335</v>
      </c>
      <c r="E5">
        <v>3.6666666666666665</v>
      </c>
    </row>
    <row r="6" spans="1:5">
      <c r="A6" s="20" t="s">
        <v>25</v>
      </c>
      <c r="B6">
        <v>2</v>
      </c>
      <c r="C6">
        <v>6</v>
      </c>
      <c r="D6">
        <v>2.6666666666666665</v>
      </c>
      <c r="E6">
        <v>3.3333333333333335</v>
      </c>
    </row>
    <row r="7" spans="1:5">
      <c r="A7" s="20" t="s">
        <v>29</v>
      </c>
      <c r="B7">
        <v>2</v>
      </c>
      <c r="C7">
        <v>6</v>
      </c>
      <c r="D7">
        <v>2.6666666666666665</v>
      </c>
      <c r="E7">
        <v>3.6666666666666665</v>
      </c>
    </row>
    <row r="8" spans="1:5">
      <c r="A8" s="20" t="s">
        <v>32</v>
      </c>
      <c r="B8">
        <v>1.6666666666666667</v>
      </c>
      <c r="C8">
        <v>5</v>
      </c>
      <c r="D8">
        <v>3.3333333333333335</v>
      </c>
      <c r="E8">
        <v>4.333333333333333</v>
      </c>
    </row>
    <row r="9" spans="1:5">
      <c r="A9" s="20" t="s">
        <v>36</v>
      </c>
      <c r="B9">
        <v>4</v>
      </c>
      <c r="C9">
        <v>8</v>
      </c>
      <c r="D9">
        <v>3</v>
      </c>
      <c r="E9">
        <v>1.5</v>
      </c>
    </row>
    <row r="10" spans="1:5">
      <c r="A10" s="20" t="s">
        <v>40</v>
      </c>
      <c r="B10">
        <v>5</v>
      </c>
      <c r="C10">
        <v>5</v>
      </c>
      <c r="D10">
        <v>4</v>
      </c>
      <c r="E10">
        <v>5</v>
      </c>
    </row>
    <row r="11" spans="1:5">
      <c r="A11" s="20" t="s">
        <v>42</v>
      </c>
      <c r="B11">
        <v>2</v>
      </c>
      <c r="C11">
        <v>4</v>
      </c>
      <c r="D11">
        <v>2.5</v>
      </c>
      <c r="E11">
        <v>1</v>
      </c>
    </row>
    <row r="12" spans="1:5">
      <c r="A12" s="20" t="s">
        <v>46</v>
      </c>
      <c r="B12">
        <v>2</v>
      </c>
      <c r="C12">
        <v>2</v>
      </c>
      <c r="D12">
        <v>1</v>
      </c>
      <c r="E12">
        <v>2</v>
      </c>
    </row>
    <row r="13" spans="1:5">
      <c r="A13" s="20" t="s">
        <v>48</v>
      </c>
      <c r="B13">
        <v>3</v>
      </c>
      <c r="C13">
        <v>9</v>
      </c>
      <c r="D13">
        <v>4</v>
      </c>
      <c r="E13">
        <v>1.6666666666666667</v>
      </c>
    </row>
    <row r="14" spans="1:5">
      <c r="A14" s="20" t="s">
        <v>52</v>
      </c>
      <c r="B14">
        <v>5</v>
      </c>
      <c r="C14">
        <v>15</v>
      </c>
      <c r="D14">
        <v>3</v>
      </c>
      <c r="E14">
        <v>3.3333333333333335</v>
      </c>
    </row>
    <row r="15" spans="1:5">
      <c r="A15" s="20" t="s">
        <v>54</v>
      </c>
      <c r="B15">
        <v>2.5</v>
      </c>
      <c r="C15">
        <v>5</v>
      </c>
      <c r="D15">
        <v>1.5</v>
      </c>
      <c r="E15">
        <v>2.5</v>
      </c>
    </row>
    <row r="16" spans="1:5">
      <c r="A16" s="20" t="s">
        <v>57</v>
      </c>
      <c r="B16">
        <v>2</v>
      </c>
      <c r="C16">
        <v>2</v>
      </c>
      <c r="D16">
        <v>4</v>
      </c>
      <c r="E16">
        <v>5</v>
      </c>
    </row>
    <row r="17" spans="1:5">
      <c r="A17" s="20" t="s">
        <v>59</v>
      </c>
      <c r="B17">
        <v>4</v>
      </c>
      <c r="C17">
        <v>8</v>
      </c>
      <c r="D17">
        <v>4</v>
      </c>
      <c r="E17">
        <v>3.5</v>
      </c>
    </row>
    <row r="18" spans="1:5">
      <c r="A18" s="20" t="s">
        <v>61</v>
      </c>
      <c r="B18">
        <v>4.5</v>
      </c>
      <c r="C18">
        <v>9</v>
      </c>
      <c r="D18">
        <v>5</v>
      </c>
      <c r="E18">
        <v>5</v>
      </c>
    </row>
    <row r="19" spans="1:5">
      <c r="A19" s="20" t="s">
        <v>63</v>
      </c>
      <c r="B19">
        <v>3.5</v>
      </c>
      <c r="C19">
        <v>7</v>
      </c>
      <c r="D19">
        <v>3</v>
      </c>
      <c r="E19">
        <v>2</v>
      </c>
    </row>
    <row r="20" spans="1:5">
      <c r="A20" s="20" t="s">
        <v>64</v>
      </c>
      <c r="B20">
        <v>3</v>
      </c>
      <c r="C20">
        <v>3</v>
      </c>
      <c r="D20">
        <v>1</v>
      </c>
      <c r="E20">
        <v>5</v>
      </c>
    </row>
    <row r="21" spans="1:5">
      <c r="A21" s="20" t="s">
        <v>67</v>
      </c>
      <c r="B21">
        <v>4</v>
      </c>
      <c r="C21">
        <v>8</v>
      </c>
      <c r="D21">
        <v>3</v>
      </c>
      <c r="E21">
        <v>4</v>
      </c>
    </row>
    <row r="22" spans="1:5">
      <c r="A22" s="20" t="s">
        <v>71</v>
      </c>
      <c r="B22">
        <v>4</v>
      </c>
      <c r="C22">
        <v>8</v>
      </c>
      <c r="D22">
        <v>5</v>
      </c>
      <c r="E22">
        <v>2</v>
      </c>
    </row>
    <row r="23" spans="1:5">
      <c r="A23" s="20" t="s">
        <v>73</v>
      </c>
      <c r="B23">
        <v>1</v>
      </c>
      <c r="C23">
        <v>1</v>
      </c>
      <c r="D23">
        <v>1</v>
      </c>
      <c r="E23">
        <v>3</v>
      </c>
    </row>
    <row r="24" spans="1:5">
      <c r="A24" s="20" t="s">
        <v>75</v>
      </c>
      <c r="B24">
        <v>1.5</v>
      </c>
      <c r="C24">
        <v>3</v>
      </c>
      <c r="D24">
        <v>4.5</v>
      </c>
      <c r="E24">
        <v>4</v>
      </c>
    </row>
    <row r="25" spans="1:5">
      <c r="A25" s="20" t="s">
        <v>77</v>
      </c>
      <c r="B25">
        <v>2.6666666666666665</v>
      </c>
      <c r="C25">
        <v>8</v>
      </c>
      <c r="D25">
        <v>1.6666666666666667</v>
      </c>
      <c r="E25">
        <v>1.6666666666666667</v>
      </c>
    </row>
    <row r="26" spans="1:5">
      <c r="A26" s="20" t="s">
        <v>79</v>
      </c>
      <c r="B26">
        <v>4</v>
      </c>
      <c r="C26">
        <v>4</v>
      </c>
      <c r="D26">
        <v>1</v>
      </c>
      <c r="E26">
        <v>4</v>
      </c>
    </row>
    <row r="27" spans="1:5">
      <c r="A27" s="20" t="s">
        <v>81</v>
      </c>
      <c r="B27">
        <v>4</v>
      </c>
      <c r="C27">
        <v>12</v>
      </c>
      <c r="D27">
        <v>2.3333333333333335</v>
      </c>
      <c r="E27">
        <v>2</v>
      </c>
    </row>
    <row r="28" spans="1:5">
      <c r="A28" s="20" t="s">
        <v>83</v>
      </c>
      <c r="B28">
        <v>2.3333333333333335</v>
      </c>
      <c r="C28">
        <v>7</v>
      </c>
      <c r="D28">
        <v>3</v>
      </c>
      <c r="E28">
        <v>3</v>
      </c>
    </row>
    <row r="29" spans="1:5">
      <c r="A29" s="20" t="s">
        <v>85</v>
      </c>
      <c r="B29">
        <v>1</v>
      </c>
      <c r="C29">
        <v>1</v>
      </c>
      <c r="D29">
        <v>4</v>
      </c>
      <c r="E29">
        <v>4</v>
      </c>
    </row>
    <row r="30" spans="1:5">
      <c r="A30" s="20" t="s">
        <v>87</v>
      </c>
      <c r="B30">
        <v>3.5</v>
      </c>
      <c r="C30">
        <v>7</v>
      </c>
      <c r="D30">
        <v>2</v>
      </c>
      <c r="E30">
        <v>3</v>
      </c>
    </row>
    <row r="31" spans="1:5">
      <c r="A31" s="20" t="s">
        <v>89</v>
      </c>
      <c r="B31">
        <v>3.5</v>
      </c>
      <c r="C31">
        <v>7</v>
      </c>
      <c r="D31">
        <v>3</v>
      </c>
      <c r="E31">
        <v>5</v>
      </c>
    </row>
    <row r="32" spans="1:5">
      <c r="A32" s="20" t="s">
        <v>91</v>
      </c>
      <c r="B32">
        <v>3.5</v>
      </c>
      <c r="C32">
        <v>7</v>
      </c>
      <c r="D32">
        <v>4</v>
      </c>
      <c r="E32">
        <v>4</v>
      </c>
    </row>
    <row r="33" spans="1:5">
      <c r="A33" s="20" t="s">
        <v>93</v>
      </c>
      <c r="B33">
        <v>3.3333333333333335</v>
      </c>
      <c r="C33">
        <v>10</v>
      </c>
      <c r="D33">
        <v>2.6666666666666665</v>
      </c>
      <c r="E33">
        <v>4</v>
      </c>
    </row>
    <row r="34" spans="1:5">
      <c r="A34" s="20" t="s">
        <v>95</v>
      </c>
      <c r="B34">
        <v>5</v>
      </c>
      <c r="C34">
        <v>5</v>
      </c>
      <c r="D34">
        <v>4</v>
      </c>
      <c r="E34">
        <v>2</v>
      </c>
    </row>
    <row r="35" spans="1:5">
      <c r="A35" s="20" t="s">
        <v>97</v>
      </c>
      <c r="B35">
        <v>3</v>
      </c>
      <c r="C35">
        <v>3</v>
      </c>
      <c r="D35">
        <v>4</v>
      </c>
      <c r="E35">
        <v>4</v>
      </c>
    </row>
    <row r="36" spans="1:5">
      <c r="A36" s="20" t="s">
        <v>99</v>
      </c>
      <c r="B36">
        <v>4</v>
      </c>
      <c r="C36">
        <v>12</v>
      </c>
      <c r="D36">
        <v>3</v>
      </c>
      <c r="E36">
        <v>3.3333333333333335</v>
      </c>
    </row>
    <row r="37" spans="1:5">
      <c r="A37" s="20" t="s">
        <v>101</v>
      </c>
      <c r="B37">
        <v>1</v>
      </c>
      <c r="C37">
        <v>1</v>
      </c>
      <c r="D37">
        <v>3</v>
      </c>
      <c r="E37">
        <v>1</v>
      </c>
    </row>
    <row r="38" spans="1:5">
      <c r="A38" s="20" t="s">
        <v>103</v>
      </c>
      <c r="B38">
        <v>3</v>
      </c>
      <c r="C38">
        <v>9</v>
      </c>
      <c r="D38">
        <v>3.3333333333333335</v>
      </c>
      <c r="E38">
        <v>3</v>
      </c>
    </row>
    <row r="39" spans="1:5">
      <c r="A39" s="20" t="s">
        <v>104</v>
      </c>
      <c r="B39">
        <v>3.5</v>
      </c>
      <c r="C39">
        <v>7</v>
      </c>
      <c r="D39">
        <v>2.5</v>
      </c>
      <c r="E39">
        <v>2.5</v>
      </c>
    </row>
    <row r="40" spans="1:5">
      <c r="A40" s="20" t="s">
        <v>106</v>
      </c>
      <c r="B40">
        <v>2.6666666666666665</v>
      </c>
      <c r="C40">
        <v>8</v>
      </c>
      <c r="D40">
        <v>3.3333333333333335</v>
      </c>
      <c r="E40">
        <v>2</v>
      </c>
    </row>
    <row r="41" spans="1:5">
      <c r="A41" s="20" t="s">
        <v>108</v>
      </c>
      <c r="B41">
        <v>3.5</v>
      </c>
      <c r="C41">
        <v>7</v>
      </c>
      <c r="D41">
        <v>2.5</v>
      </c>
      <c r="E41">
        <v>3</v>
      </c>
    </row>
    <row r="42" spans="1:5">
      <c r="A42" s="20" t="s">
        <v>110</v>
      </c>
      <c r="B42">
        <v>2.5</v>
      </c>
      <c r="C42">
        <v>5</v>
      </c>
      <c r="D42">
        <v>2.5</v>
      </c>
      <c r="E42">
        <v>5</v>
      </c>
    </row>
    <row r="43" spans="1:5">
      <c r="A43" s="20" t="s">
        <v>111</v>
      </c>
      <c r="B43">
        <v>2</v>
      </c>
      <c r="C43">
        <v>4</v>
      </c>
      <c r="D43">
        <v>3.5</v>
      </c>
      <c r="E43">
        <v>3</v>
      </c>
    </row>
    <row r="44" spans="1:5">
      <c r="A44" s="20" t="s">
        <v>114</v>
      </c>
      <c r="B44">
        <v>4</v>
      </c>
      <c r="C44">
        <v>12</v>
      </c>
      <c r="D44">
        <v>2.6666666666666665</v>
      </c>
      <c r="E44">
        <v>2.6666666666666665</v>
      </c>
    </row>
    <row r="45" spans="1:5">
      <c r="A45" s="20" t="s">
        <v>116</v>
      </c>
      <c r="B45">
        <v>4</v>
      </c>
      <c r="C45">
        <v>4</v>
      </c>
      <c r="D45">
        <v>2</v>
      </c>
      <c r="E45">
        <v>2</v>
      </c>
    </row>
    <row r="46" spans="1:5">
      <c r="A46" s="20" t="s">
        <v>118</v>
      </c>
      <c r="B46">
        <v>3</v>
      </c>
      <c r="C46">
        <v>3</v>
      </c>
      <c r="D46">
        <v>3</v>
      </c>
      <c r="E46">
        <v>4</v>
      </c>
    </row>
    <row r="47" spans="1:5">
      <c r="A47" s="20" t="s">
        <v>119</v>
      </c>
      <c r="B47">
        <v>3</v>
      </c>
      <c r="C47">
        <v>6</v>
      </c>
      <c r="D47">
        <v>5</v>
      </c>
      <c r="E47">
        <v>3.5</v>
      </c>
    </row>
    <row r="48" spans="1:5">
      <c r="A48" s="20" t="s">
        <v>121</v>
      </c>
      <c r="B48">
        <v>4.5</v>
      </c>
      <c r="C48">
        <v>9</v>
      </c>
      <c r="D48">
        <v>4</v>
      </c>
      <c r="E48">
        <v>3.5</v>
      </c>
    </row>
    <row r="49" spans="1:5">
      <c r="A49" s="20" t="s">
        <v>123</v>
      </c>
      <c r="B49">
        <v>1</v>
      </c>
      <c r="C49">
        <v>1</v>
      </c>
      <c r="D49">
        <v>4</v>
      </c>
      <c r="E49">
        <v>3</v>
      </c>
    </row>
    <row r="50" spans="1:5">
      <c r="A50" s="20" t="s">
        <v>125</v>
      </c>
      <c r="B50">
        <v>3</v>
      </c>
      <c r="C50">
        <v>3</v>
      </c>
      <c r="D50">
        <v>1</v>
      </c>
      <c r="E50">
        <v>5</v>
      </c>
    </row>
    <row r="51" spans="1:5">
      <c r="A51" s="20" t="s">
        <v>127</v>
      </c>
      <c r="B51">
        <v>3</v>
      </c>
      <c r="C51">
        <v>6</v>
      </c>
      <c r="D51">
        <v>3.5</v>
      </c>
      <c r="E51">
        <v>3</v>
      </c>
    </row>
    <row r="52" spans="1:5">
      <c r="A52" s="20" t="s">
        <v>129</v>
      </c>
      <c r="B52">
        <v>1</v>
      </c>
      <c r="C52">
        <v>1</v>
      </c>
      <c r="D52">
        <v>2</v>
      </c>
      <c r="E52">
        <v>2</v>
      </c>
    </row>
    <row r="53" spans="1:5">
      <c r="A53" s="20" t="s">
        <v>130</v>
      </c>
      <c r="B53">
        <v>2</v>
      </c>
      <c r="C53">
        <v>2</v>
      </c>
      <c r="D53">
        <v>4</v>
      </c>
      <c r="E53">
        <v>1</v>
      </c>
    </row>
    <row r="54" spans="1:5">
      <c r="A54" s="20" t="s">
        <v>132</v>
      </c>
      <c r="B54">
        <v>2.6666666666666665</v>
      </c>
      <c r="C54">
        <v>8</v>
      </c>
      <c r="D54">
        <v>3</v>
      </c>
      <c r="E54">
        <v>3.3333333333333335</v>
      </c>
    </row>
    <row r="55" spans="1:5">
      <c r="A55" s="20" t="s">
        <v>134</v>
      </c>
      <c r="B55">
        <v>3.5</v>
      </c>
      <c r="C55">
        <v>7</v>
      </c>
      <c r="D55">
        <v>1.5</v>
      </c>
      <c r="E55">
        <v>3.5</v>
      </c>
    </row>
    <row r="56" spans="1:5">
      <c r="A56" s="20" t="s">
        <v>136</v>
      </c>
      <c r="B56">
        <v>1</v>
      </c>
      <c r="C56">
        <v>2</v>
      </c>
      <c r="D56">
        <v>3</v>
      </c>
      <c r="E56">
        <v>2.5</v>
      </c>
    </row>
    <row r="57" spans="1:5">
      <c r="A57" s="20" t="s">
        <v>137</v>
      </c>
      <c r="B57">
        <v>3</v>
      </c>
      <c r="C57">
        <v>9</v>
      </c>
      <c r="D57">
        <v>1.6666666666666667</v>
      </c>
      <c r="E57">
        <v>2.6666666666666665</v>
      </c>
    </row>
    <row r="58" spans="1:5">
      <c r="A58" s="20" t="s">
        <v>138</v>
      </c>
      <c r="B58">
        <v>4</v>
      </c>
      <c r="C58">
        <v>8</v>
      </c>
      <c r="D58">
        <v>3</v>
      </c>
      <c r="E58">
        <v>3.5</v>
      </c>
    </row>
    <row r="59" spans="1:5">
      <c r="A59" s="20" t="s">
        <v>139</v>
      </c>
      <c r="B59">
        <v>3</v>
      </c>
      <c r="C59">
        <v>3</v>
      </c>
      <c r="D59">
        <v>2</v>
      </c>
      <c r="E59">
        <v>4</v>
      </c>
    </row>
    <row r="60" spans="1:5">
      <c r="A60" s="20" t="s">
        <v>141</v>
      </c>
      <c r="B60">
        <v>3</v>
      </c>
      <c r="C60">
        <v>9</v>
      </c>
      <c r="D60">
        <v>2.3333333333333335</v>
      </c>
      <c r="E60">
        <v>1.6666666666666667</v>
      </c>
    </row>
    <row r="61" spans="1:5">
      <c r="A61" s="20" t="s">
        <v>143</v>
      </c>
      <c r="B61">
        <v>4.666666666666667</v>
      </c>
      <c r="C61">
        <v>14</v>
      </c>
      <c r="D61">
        <v>3</v>
      </c>
      <c r="E61">
        <v>3.6666666666666665</v>
      </c>
    </row>
    <row r="62" spans="1:5">
      <c r="A62" s="20" t="s">
        <v>145</v>
      </c>
      <c r="B62">
        <v>4</v>
      </c>
      <c r="C62">
        <v>4</v>
      </c>
      <c r="D62">
        <v>2</v>
      </c>
      <c r="E62">
        <v>4</v>
      </c>
    </row>
    <row r="63" spans="1:5">
      <c r="A63" s="20" t="s">
        <v>147</v>
      </c>
      <c r="B63">
        <v>3.5</v>
      </c>
      <c r="C63">
        <v>7</v>
      </c>
      <c r="D63">
        <v>2.5</v>
      </c>
      <c r="E63">
        <v>3.5</v>
      </c>
    </row>
    <row r="64" spans="1:5">
      <c r="A64" s="20" t="s">
        <v>148</v>
      </c>
      <c r="B64">
        <v>3.3333333333333335</v>
      </c>
      <c r="C64">
        <v>10</v>
      </c>
      <c r="D64">
        <v>3</v>
      </c>
      <c r="E64">
        <v>3.6666666666666665</v>
      </c>
    </row>
    <row r="65" spans="1:5">
      <c r="A65" s="20" t="s">
        <v>150</v>
      </c>
      <c r="B65">
        <v>3.3333333333333335</v>
      </c>
      <c r="C65">
        <v>10</v>
      </c>
      <c r="D65">
        <v>2.3333333333333335</v>
      </c>
      <c r="E65">
        <v>2</v>
      </c>
    </row>
    <row r="66" spans="1:5">
      <c r="A66" s="20" t="s">
        <v>151</v>
      </c>
      <c r="B66">
        <v>4</v>
      </c>
      <c r="C66">
        <v>4</v>
      </c>
      <c r="D66">
        <v>2</v>
      </c>
      <c r="E66">
        <v>1</v>
      </c>
    </row>
    <row r="67" spans="1:5">
      <c r="A67" s="20" t="s">
        <v>152</v>
      </c>
      <c r="B67">
        <v>3</v>
      </c>
      <c r="C67">
        <v>9</v>
      </c>
      <c r="D67">
        <v>3.6666666666666665</v>
      </c>
      <c r="E67">
        <v>3.6666666666666665</v>
      </c>
    </row>
    <row r="68" spans="1:5">
      <c r="A68" s="20" t="s">
        <v>154</v>
      </c>
      <c r="B68">
        <v>1</v>
      </c>
      <c r="C68">
        <v>1</v>
      </c>
      <c r="D68">
        <v>4</v>
      </c>
      <c r="E68">
        <v>2</v>
      </c>
    </row>
    <row r="69" spans="1:5">
      <c r="A69" s="20" t="s">
        <v>155</v>
      </c>
      <c r="B69">
        <v>3</v>
      </c>
      <c r="C69">
        <v>3</v>
      </c>
      <c r="D69">
        <v>1</v>
      </c>
      <c r="E69">
        <v>3</v>
      </c>
    </row>
    <row r="70" spans="1:5">
      <c r="A70" s="20" t="s">
        <v>156</v>
      </c>
      <c r="B70">
        <v>1</v>
      </c>
      <c r="C70">
        <v>2</v>
      </c>
      <c r="D70">
        <v>2</v>
      </c>
      <c r="E70">
        <v>1</v>
      </c>
    </row>
    <row r="71" spans="1:5">
      <c r="A71" s="20" t="s">
        <v>158</v>
      </c>
      <c r="B71">
        <v>5</v>
      </c>
      <c r="C71">
        <v>5</v>
      </c>
      <c r="D71">
        <v>4</v>
      </c>
      <c r="E71">
        <v>2</v>
      </c>
    </row>
    <row r="72" spans="1:5">
      <c r="A72" s="20" t="s">
        <v>160</v>
      </c>
      <c r="B72">
        <v>3.5</v>
      </c>
      <c r="C72">
        <v>7</v>
      </c>
      <c r="D72">
        <v>3.5</v>
      </c>
      <c r="E72">
        <v>2.5</v>
      </c>
    </row>
    <row r="73" spans="1:5">
      <c r="A73" s="20" t="s">
        <v>161</v>
      </c>
      <c r="B73">
        <v>3.6666666666666665</v>
      </c>
      <c r="C73">
        <v>11</v>
      </c>
      <c r="D73">
        <v>2.3333333333333335</v>
      </c>
      <c r="E73">
        <v>1.6666666666666667</v>
      </c>
    </row>
    <row r="74" spans="1:5">
      <c r="A74" s="20" t="s">
        <v>163</v>
      </c>
      <c r="B74">
        <v>3</v>
      </c>
      <c r="C74">
        <v>9</v>
      </c>
      <c r="D74">
        <v>4</v>
      </c>
      <c r="E74">
        <v>4</v>
      </c>
    </row>
    <row r="75" spans="1:5">
      <c r="A75" s="20" t="s">
        <v>165</v>
      </c>
      <c r="B75">
        <v>5</v>
      </c>
      <c r="C75">
        <v>10</v>
      </c>
      <c r="D75">
        <v>1.5</v>
      </c>
      <c r="E75">
        <v>3.5</v>
      </c>
    </row>
    <row r="76" spans="1:5">
      <c r="A76" s="20" t="s">
        <v>167</v>
      </c>
      <c r="B76">
        <v>1</v>
      </c>
      <c r="C76">
        <v>1</v>
      </c>
      <c r="D76">
        <v>3</v>
      </c>
      <c r="E76">
        <v>2</v>
      </c>
    </row>
    <row r="77" spans="1:5">
      <c r="A77" s="20" t="s">
        <v>168</v>
      </c>
      <c r="B77">
        <v>3</v>
      </c>
      <c r="C77">
        <v>9</v>
      </c>
      <c r="D77">
        <v>2.3333333333333335</v>
      </c>
      <c r="E77">
        <v>3.6666666666666665</v>
      </c>
    </row>
    <row r="78" spans="1:5">
      <c r="A78" s="20" t="s">
        <v>170</v>
      </c>
      <c r="B78">
        <v>5</v>
      </c>
      <c r="C78">
        <v>5</v>
      </c>
      <c r="D78">
        <v>3</v>
      </c>
      <c r="E78">
        <v>1</v>
      </c>
    </row>
    <row r="79" spans="1:5">
      <c r="A79" s="20" t="s">
        <v>172</v>
      </c>
      <c r="B79">
        <v>1.5</v>
      </c>
      <c r="C79">
        <v>3</v>
      </c>
      <c r="D79">
        <v>4.5</v>
      </c>
      <c r="E79">
        <v>1.5</v>
      </c>
    </row>
    <row r="80" spans="1:5">
      <c r="A80" s="20" t="s">
        <v>174</v>
      </c>
      <c r="B80">
        <v>4.666666666666667</v>
      </c>
      <c r="C80">
        <v>14</v>
      </c>
      <c r="D80">
        <v>3</v>
      </c>
      <c r="E80">
        <v>2.6666666666666665</v>
      </c>
    </row>
    <row r="81" spans="1:5">
      <c r="A81" s="20" t="s">
        <v>175</v>
      </c>
      <c r="B81">
        <v>2.6666666666666665</v>
      </c>
      <c r="C81">
        <v>8</v>
      </c>
      <c r="D81">
        <v>1.6666666666666667</v>
      </c>
      <c r="E81">
        <v>2</v>
      </c>
    </row>
    <row r="82" spans="1:5">
      <c r="A82" s="20" t="s">
        <v>177</v>
      </c>
      <c r="B82">
        <v>3</v>
      </c>
      <c r="C82">
        <v>3</v>
      </c>
      <c r="D82">
        <v>2</v>
      </c>
      <c r="E82">
        <v>2</v>
      </c>
    </row>
    <row r="83" spans="1:5">
      <c r="A83" s="20" t="s">
        <v>178</v>
      </c>
      <c r="B83">
        <v>1.5</v>
      </c>
      <c r="C83">
        <v>3</v>
      </c>
      <c r="D83">
        <v>3.5</v>
      </c>
      <c r="E83">
        <v>2</v>
      </c>
    </row>
    <row r="84" spans="1:5">
      <c r="A84" s="20" t="s">
        <v>180</v>
      </c>
      <c r="B84">
        <v>2.3333333333333335</v>
      </c>
      <c r="C84">
        <v>7</v>
      </c>
      <c r="D84">
        <v>3.3333333333333335</v>
      </c>
      <c r="E84">
        <v>3.3333333333333335</v>
      </c>
    </row>
    <row r="85" spans="1:5">
      <c r="A85" s="20" t="s">
        <v>182</v>
      </c>
      <c r="B85">
        <v>4.666666666666667</v>
      </c>
      <c r="C85">
        <v>14</v>
      </c>
      <c r="D85">
        <v>4.333333333333333</v>
      </c>
      <c r="E85">
        <v>2.3333333333333335</v>
      </c>
    </row>
    <row r="86" spans="1:5">
      <c r="A86" s="20" t="s">
        <v>183</v>
      </c>
      <c r="B86">
        <v>1</v>
      </c>
      <c r="C86">
        <v>2</v>
      </c>
      <c r="D86">
        <v>2</v>
      </c>
      <c r="E86">
        <v>3.5</v>
      </c>
    </row>
    <row r="87" spans="1:5">
      <c r="A87" s="20" t="s">
        <v>184</v>
      </c>
      <c r="B87">
        <v>1</v>
      </c>
      <c r="C87">
        <v>1</v>
      </c>
      <c r="D87">
        <v>3</v>
      </c>
      <c r="E87">
        <v>3</v>
      </c>
    </row>
    <row r="88" spans="1:5">
      <c r="A88" s="20" t="s">
        <v>186</v>
      </c>
      <c r="B88">
        <v>5</v>
      </c>
      <c r="C88">
        <v>5</v>
      </c>
      <c r="D88">
        <v>2</v>
      </c>
      <c r="E88">
        <v>2</v>
      </c>
    </row>
    <row r="89" spans="1:5">
      <c r="A89" s="20" t="s">
        <v>187</v>
      </c>
      <c r="B89">
        <v>3</v>
      </c>
      <c r="C89">
        <v>6</v>
      </c>
      <c r="D89">
        <v>3</v>
      </c>
      <c r="E89">
        <v>3</v>
      </c>
    </row>
    <row r="90" spans="1:5">
      <c r="A90" s="20" t="s">
        <v>188</v>
      </c>
      <c r="B90">
        <v>3.5</v>
      </c>
      <c r="C90">
        <v>7</v>
      </c>
      <c r="D90">
        <v>4</v>
      </c>
      <c r="E90">
        <v>3.5</v>
      </c>
    </row>
    <row r="91" spans="1:5">
      <c r="A91" s="20" t="s">
        <v>189</v>
      </c>
      <c r="B91">
        <v>4</v>
      </c>
      <c r="C91">
        <v>4</v>
      </c>
      <c r="D91">
        <v>1</v>
      </c>
      <c r="E91">
        <v>4</v>
      </c>
    </row>
    <row r="92" spans="1:5">
      <c r="A92" s="20" t="s">
        <v>190</v>
      </c>
      <c r="B92">
        <v>5</v>
      </c>
      <c r="C92">
        <v>5</v>
      </c>
      <c r="D92">
        <v>1</v>
      </c>
      <c r="E92">
        <v>5</v>
      </c>
    </row>
    <row r="93" spans="1:5">
      <c r="A93" s="20" t="s">
        <v>191</v>
      </c>
      <c r="B93">
        <v>3</v>
      </c>
      <c r="C93">
        <v>3</v>
      </c>
      <c r="D93">
        <v>5</v>
      </c>
      <c r="E93">
        <v>1</v>
      </c>
    </row>
    <row r="94" spans="1:5">
      <c r="A94" s="20" t="s">
        <v>193</v>
      </c>
      <c r="B94">
        <v>4</v>
      </c>
      <c r="C94">
        <v>8</v>
      </c>
      <c r="D94">
        <v>3</v>
      </c>
      <c r="E94">
        <v>2.5</v>
      </c>
    </row>
    <row r="95" spans="1:5">
      <c r="A95" s="20" t="s">
        <v>195</v>
      </c>
      <c r="B95">
        <v>3.6666666666666665</v>
      </c>
      <c r="C95">
        <v>11</v>
      </c>
      <c r="D95">
        <v>2.6666666666666665</v>
      </c>
      <c r="E95">
        <v>3.6666666666666665</v>
      </c>
    </row>
    <row r="96" spans="1:5">
      <c r="A96" s="20" t="s">
        <v>196</v>
      </c>
      <c r="B96">
        <v>2</v>
      </c>
      <c r="C96">
        <v>4</v>
      </c>
      <c r="D96">
        <v>2.5</v>
      </c>
      <c r="E96">
        <v>3.5</v>
      </c>
    </row>
    <row r="97" spans="1:5">
      <c r="A97" s="20" t="s">
        <v>197</v>
      </c>
      <c r="B97">
        <v>1</v>
      </c>
      <c r="C97">
        <v>1</v>
      </c>
      <c r="D97">
        <v>5</v>
      </c>
      <c r="E97">
        <v>1</v>
      </c>
    </row>
    <row r="98" spans="1:5">
      <c r="A98" s="20" t="s">
        <v>199</v>
      </c>
      <c r="B98">
        <v>1</v>
      </c>
      <c r="C98">
        <v>1</v>
      </c>
      <c r="D98">
        <v>2</v>
      </c>
      <c r="E98">
        <v>3</v>
      </c>
    </row>
    <row r="99" spans="1:5">
      <c r="A99" s="20" t="s">
        <v>200</v>
      </c>
      <c r="B99">
        <v>3.5</v>
      </c>
      <c r="C99">
        <v>7</v>
      </c>
      <c r="D99">
        <v>4.5</v>
      </c>
      <c r="E99">
        <v>2</v>
      </c>
    </row>
    <row r="100" spans="1:5">
      <c r="A100" s="20" t="s">
        <v>202</v>
      </c>
      <c r="B100">
        <v>2</v>
      </c>
      <c r="C100">
        <v>2</v>
      </c>
      <c r="D100">
        <v>3</v>
      </c>
      <c r="E100">
        <v>3</v>
      </c>
    </row>
    <row r="101" spans="1:5">
      <c r="A101" s="20" t="s">
        <v>204</v>
      </c>
      <c r="B101">
        <v>5</v>
      </c>
      <c r="C101">
        <v>5</v>
      </c>
      <c r="D101">
        <v>4</v>
      </c>
      <c r="E101">
        <v>4</v>
      </c>
    </row>
    <row r="102" spans="1:5">
      <c r="A102" s="20" t="s">
        <v>206</v>
      </c>
      <c r="B102">
        <v>2</v>
      </c>
      <c r="C102">
        <v>4</v>
      </c>
      <c r="D102">
        <v>3</v>
      </c>
      <c r="E102">
        <v>1</v>
      </c>
    </row>
    <row r="103" spans="1:5">
      <c r="A103" s="20" t="s">
        <v>208</v>
      </c>
      <c r="B103">
        <v>3.3333333333333335</v>
      </c>
      <c r="C103">
        <v>10</v>
      </c>
      <c r="D103">
        <v>3.3333333333333335</v>
      </c>
      <c r="E103">
        <v>4</v>
      </c>
    </row>
    <row r="104" spans="1:5">
      <c r="A104" s="20" t="s">
        <v>209</v>
      </c>
      <c r="B104">
        <v>3.5</v>
      </c>
      <c r="C104">
        <v>7</v>
      </c>
      <c r="D104">
        <v>3</v>
      </c>
      <c r="E104">
        <v>4.5</v>
      </c>
    </row>
    <row r="105" spans="1:5">
      <c r="A105" s="20" t="s">
        <v>211</v>
      </c>
      <c r="B105">
        <v>2.3333333333333335</v>
      </c>
      <c r="C105">
        <v>7</v>
      </c>
      <c r="D105">
        <v>3</v>
      </c>
      <c r="E105">
        <v>3.6666666666666665</v>
      </c>
    </row>
    <row r="106" spans="1:5">
      <c r="A106" s="20" t="s">
        <v>212</v>
      </c>
      <c r="B106">
        <v>2</v>
      </c>
      <c r="C106">
        <v>6</v>
      </c>
      <c r="D106">
        <v>2</v>
      </c>
      <c r="E106">
        <v>3.6666666666666665</v>
      </c>
    </row>
    <row r="107" spans="1:5">
      <c r="A107" s="20" t="s">
        <v>213</v>
      </c>
      <c r="B107">
        <v>3.5</v>
      </c>
      <c r="C107">
        <v>7</v>
      </c>
      <c r="D107">
        <v>1</v>
      </c>
      <c r="E107">
        <v>2</v>
      </c>
    </row>
    <row r="108" spans="1:5">
      <c r="A108" s="20" t="s">
        <v>214</v>
      </c>
      <c r="B108">
        <v>2.3333333333333335</v>
      </c>
      <c r="C108">
        <v>7</v>
      </c>
      <c r="D108">
        <v>3.6666666666666665</v>
      </c>
      <c r="E108">
        <v>3</v>
      </c>
    </row>
    <row r="109" spans="1:5">
      <c r="A109" s="20" t="s">
        <v>216</v>
      </c>
      <c r="B109">
        <v>2.3333333333333335</v>
      </c>
      <c r="C109">
        <v>7</v>
      </c>
      <c r="D109">
        <v>2.3333333333333335</v>
      </c>
      <c r="E109">
        <v>3.3333333333333335</v>
      </c>
    </row>
    <row r="110" spans="1:5">
      <c r="A110" s="20" t="s">
        <v>217</v>
      </c>
      <c r="B110">
        <v>3.6666666666666665</v>
      </c>
      <c r="C110">
        <v>11</v>
      </c>
      <c r="D110">
        <v>3</v>
      </c>
      <c r="E110">
        <v>2.6666666666666665</v>
      </c>
    </row>
    <row r="111" spans="1:5">
      <c r="A111" s="20" t="s">
        <v>219</v>
      </c>
      <c r="B111">
        <v>5</v>
      </c>
      <c r="C111">
        <v>5</v>
      </c>
      <c r="D111">
        <v>1</v>
      </c>
      <c r="E111">
        <v>5</v>
      </c>
    </row>
    <row r="112" spans="1:5">
      <c r="A112" s="20" t="s">
        <v>221</v>
      </c>
      <c r="B112">
        <v>3</v>
      </c>
      <c r="C112">
        <v>6</v>
      </c>
      <c r="D112">
        <v>2</v>
      </c>
      <c r="E112">
        <v>4</v>
      </c>
    </row>
    <row r="113" spans="1:5">
      <c r="A113" s="20" t="s">
        <v>222</v>
      </c>
      <c r="B113">
        <v>3</v>
      </c>
      <c r="C113">
        <v>9</v>
      </c>
      <c r="D113">
        <v>4</v>
      </c>
      <c r="E113">
        <v>2.3333333333333335</v>
      </c>
    </row>
    <row r="114" spans="1:5">
      <c r="A114" s="20" t="s">
        <v>224</v>
      </c>
      <c r="B114">
        <v>2.6666666666666665</v>
      </c>
      <c r="C114">
        <v>8</v>
      </c>
      <c r="D114">
        <v>4</v>
      </c>
      <c r="E114">
        <v>3</v>
      </c>
    </row>
    <row r="115" spans="1:5">
      <c r="A115" s="20" t="s">
        <v>225</v>
      </c>
      <c r="B115">
        <v>3</v>
      </c>
      <c r="C115">
        <v>6</v>
      </c>
      <c r="D115">
        <v>3</v>
      </c>
      <c r="E115">
        <v>5</v>
      </c>
    </row>
    <row r="116" spans="1:5">
      <c r="A116" s="20" t="s">
        <v>226</v>
      </c>
      <c r="B116">
        <v>2</v>
      </c>
      <c r="C116">
        <v>6</v>
      </c>
      <c r="D116">
        <v>4.333333333333333</v>
      </c>
      <c r="E116">
        <v>3</v>
      </c>
    </row>
    <row r="117" spans="1:5">
      <c r="A117" s="20" t="s">
        <v>228</v>
      </c>
      <c r="B117">
        <v>2.6666666666666665</v>
      </c>
      <c r="C117">
        <v>8</v>
      </c>
      <c r="D117">
        <v>3.3333333333333335</v>
      </c>
      <c r="E117">
        <v>2.6666666666666665</v>
      </c>
    </row>
    <row r="118" spans="1:5">
      <c r="A118" s="20" t="s">
        <v>230</v>
      </c>
      <c r="B118">
        <v>1.6666666666666667</v>
      </c>
      <c r="C118">
        <v>5</v>
      </c>
      <c r="D118">
        <v>2.6666666666666665</v>
      </c>
      <c r="E118">
        <v>3.3333333333333335</v>
      </c>
    </row>
    <row r="119" spans="1:5">
      <c r="A119" s="20" t="s">
        <v>232</v>
      </c>
      <c r="B119">
        <v>4.5</v>
      </c>
      <c r="C119">
        <v>9</v>
      </c>
      <c r="D119">
        <v>2</v>
      </c>
      <c r="E119">
        <v>4</v>
      </c>
    </row>
    <row r="120" spans="1:5">
      <c r="A120" s="20" t="s">
        <v>234</v>
      </c>
      <c r="B120">
        <v>3.3333333333333335</v>
      </c>
      <c r="C120">
        <v>10</v>
      </c>
      <c r="D120">
        <v>3.3333333333333335</v>
      </c>
      <c r="E120">
        <v>3</v>
      </c>
    </row>
    <row r="121" spans="1:5">
      <c r="A121" s="20" t="s">
        <v>235</v>
      </c>
      <c r="B121">
        <v>1.6666666666666667</v>
      </c>
      <c r="C121">
        <v>5</v>
      </c>
      <c r="D121">
        <v>1</v>
      </c>
      <c r="E121">
        <v>3</v>
      </c>
    </row>
    <row r="122" spans="1:5">
      <c r="A122" s="20" t="s">
        <v>236</v>
      </c>
      <c r="B122">
        <v>2.3333333333333335</v>
      </c>
      <c r="C122">
        <v>7</v>
      </c>
      <c r="D122">
        <v>4.333333333333333</v>
      </c>
      <c r="E122">
        <v>2.6666666666666665</v>
      </c>
    </row>
    <row r="123" spans="1:5">
      <c r="A123" s="20" t="s">
        <v>237</v>
      </c>
      <c r="B123">
        <v>2</v>
      </c>
      <c r="C123">
        <v>4</v>
      </c>
      <c r="D123">
        <v>3</v>
      </c>
      <c r="E123">
        <v>3.5</v>
      </c>
    </row>
    <row r="124" spans="1:5">
      <c r="A124" s="20" t="s">
        <v>238</v>
      </c>
      <c r="B124">
        <v>2</v>
      </c>
      <c r="C124">
        <v>2</v>
      </c>
      <c r="D124">
        <v>1</v>
      </c>
      <c r="E124">
        <v>5</v>
      </c>
    </row>
    <row r="125" spans="1:5">
      <c r="A125" s="20" t="s">
        <v>240</v>
      </c>
      <c r="B125">
        <v>4</v>
      </c>
      <c r="C125">
        <v>8</v>
      </c>
      <c r="D125">
        <v>2.5</v>
      </c>
      <c r="E125">
        <v>3.5</v>
      </c>
    </row>
    <row r="126" spans="1:5">
      <c r="A126" s="20" t="s">
        <v>241</v>
      </c>
      <c r="B126">
        <v>2.3333333333333335</v>
      </c>
      <c r="C126">
        <v>7</v>
      </c>
      <c r="D126">
        <v>4.333333333333333</v>
      </c>
      <c r="E126">
        <v>3.3333333333333335</v>
      </c>
    </row>
    <row r="127" spans="1:5">
      <c r="A127" s="20" t="s">
        <v>242</v>
      </c>
      <c r="B127">
        <v>4.666666666666667</v>
      </c>
      <c r="C127">
        <v>14</v>
      </c>
      <c r="D127">
        <v>3</v>
      </c>
      <c r="E127">
        <v>3.3333333333333335</v>
      </c>
    </row>
    <row r="128" spans="1:5">
      <c r="A128" s="20" t="s">
        <v>243</v>
      </c>
      <c r="B128">
        <v>3.5</v>
      </c>
      <c r="C128">
        <v>7</v>
      </c>
      <c r="D128">
        <v>1.5</v>
      </c>
      <c r="E128">
        <v>2</v>
      </c>
    </row>
    <row r="129" spans="1:5">
      <c r="A129" s="20" t="s">
        <v>245</v>
      </c>
      <c r="B129">
        <v>3</v>
      </c>
      <c r="C129">
        <v>6</v>
      </c>
      <c r="D129">
        <v>3</v>
      </c>
      <c r="E129">
        <v>4</v>
      </c>
    </row>
    <row r="130" spans="1:5">
      <c r="A130" s="20" t="s">
        <v>246</v>
      </c>
      <c r="B130">
        <v>1.5</v>
      </c>
      <c r="C130">
        <v>3</v>
      </c>
      <c r="D130">
        <v>1.5</v>
      </c>
      <c r="E130">
        <v>1.5</v>
      </c>
    </row>
    <row r="131" spans="1:5">
      <c r="A131" s="20" t="s">
        <v>248</v>
      </c>
      <c r="B131">
        <v>1.5</v>
      </c>
      <c r="C131">
        <v>3</v>
      </c>
      <c r="D131">
        <v>4.5</v>
      </c>
      <c r="E131">
        <v>4</v>
      </c>
    </row>
    <row r="132" spans="1:5">
      <c r="A132" s="20" t="s">
        <v>250</v>
      </c>
      <c r="B132">
        <v>1</v>
      </c>
      <c r="C132">
        <v>1</v>
      </c>
      <c r="D132">
        <v>2</v>
      </c>
      <c r="E132">
        <v>2</v>
      </c>
    </row>
    <row r="133" spans="1:5">
      <c r="A133" s="20" t="s">
        <v>251</v>
      </c>
      <c r="B133">
        <v>2</v>
      </c>
      <c r="C133">
        <v>2</v>
      </c>
      <c r="D133">
        <v>2</v>
      </c>
      <c r="E133">
        <v>1</v>
      </c>
    </row>
    <row r="134" spans="1:5">
      <c r="A134" s="20" t="s">
        <v>252</v>
      </c>
      <c r="B134">
        <v>3</v>
      </c>
      <c r="C134">
        <v>9</v>
      </c>
      <c r="D134">
        <v>3.6666666666666665</v>
      </c>
      <c r="E134">
        <v>2.3333333333333335</v>
      </c>
    </row>
    <row r="135" spans="1:5">
      <c r="A135" s="20" t="s">
        <v>253</v>
      </c>
      <c r="B135">
        <v>2.5</v>
      </c>
      <c r="C135">
        <v>5</v>
      </c>
      <c r="D135">
        <v>3</v>
      </c>
      <c r="E135">
        <v>4.5</v>
      </c>
    </row>
    <row r="136" spans="1:5">
      <c r="A136" s="20" t="s">
        <v>254</v>
      </c>
      <c r="B136">
        <v>4</v>
      </c>
      <c r="C136">
        <v>12</v>
      </c>
      <c r="D136">
        <v>3.3333333333333335</v>
      </c>
      <c r="E136">
        <v>3.6666666666666665</v>
      </c>
    </row>
    <row r="137" spans="1:5">
      <c r="A137" s="20" t="s">
        <v>256</v>
      </c>
      <c r="B137">
        <v>1</v>
      </c>
      <c r="C137">
        <v>1</v>
      </c>
      <c r="D137">
        <v>3</v>
      </c>
      <c r="E137">
        <v>2</v>
      </c>
    </row>
    <row r="138" spans="1:5">
      <c r="A138" s="20" t="s">
        <v>257</v>
      </c>
      <c r="B138">
        <v>3.6666666666666665</v>
      </c>
      <c r="C138">
        <v>11</v>
      </c>
      <c r="D138">
        <v>2.3333333333333335</v>
      </c>
      <c r="E138">
        <v>3.6666666666666665</v>
      </c>
    </row>
    <row r="139" spans="1:5">
      <c r="A139" s="20" t="s">
        <v>259</v>
      </c>
      <c r="B139">
        <v>4</v>
      </c>
      <c r="C139">
        <v>4</v>
      </c>
      <c r="D139">
        <v>1</v>
      </c>
      <c r="E139">
        <v>4</v>
      </c>
    </row>
    <row r="140" spans="1:5">
      <c r="A140" s="20" t="s">
        <v>260</v>
      </c>
      <c r="B140">
        <v>1.6666666666666667</v>
      </c>
      <c r="C140">
        <v>5</v>
      </c>
      <c r="D140">
        <v>3</v>
      </c>
      <c r="E140">
        <v>2.3333333333333335</v>
      </c>
    </row>
    <row r="141" spans="1:5">
      <c r="A141" s="20" t="s">
        <v>262</v>
      </c>
      <c r="B141">
        <v>5</v>
      </c>
      <c r="C141">
        <v>15</v>
      </c>
      <c r="D141">
        <v>1.3333333333333333</v>
      </c>
      <c r="E141">
        <v>3.6666666666666665</v>
      </c>
    </row>
    <row r="142" spans="1:5">
      <c r="A142" s="20" t="s">
        <v>264</v>
      </c>
      <c r="B142">
        <v>5</v>
      </c>
      <c r="C142">
        <v>5</v>
      </c>
      <c r="D142">
        <v>3</v>
      </c>
      <c r="E142">
        <v>4</v>
      </c>
    </row>
    <row r="143" spans="1:5">
      <c r="A143" s="20" t="s">
        <v>266</v>
      </c>
      <c r="B143">
        <v>4.5</v>
      </c>
      <c r="C143">
        <v>9</v>
      </c>
      <c r="D143">
        <v>4</v>
      </c>
      <c r="E143">
        <v>3.5</v>
      </c>
    </row>
    <row r="144" spans="1:5">
      <c r="A144" s="20" t="s">
        <v>267</v>
      </c>
      <c r="B144">
        <v>2.6666666666666665</v>
      </c>
      <c r="C144">
        <v>8</v>
      </c>
      <c r="D144">
        <v>1</v>
      </c>
      <c r="E144">
        <v>2.3333333333333335</v>
      </c>
    </row>
    <row r="145" spans="1:5">
      <c r="A145" s="20" t="s">
        <v>268</v>
      </c>
      <c r="B145">
        <v>3.3333333333333335</v>
      </c>
      <c r="C145">
        <v>10</v>
      </c>
      <c r="D145">
        <v>3</v>
      </c>
      <c r="E145">
        <v>3.6666666666666665</v>
      </c>
    </row>
    <row r="146" spans="1:5">
      <c r="A146" s="20" t="s">
        <v>269</v>
      </c>
      <c r="B146">
        <v>2</v>
      </c>
      <c r="C146">
        <v>6</v>
      </c>
      <c r="D146">
        <v>2.6666666666666665</v>
      </c>
      <c r="E146">
        <v>2.3333333333333335</v>
      </c>
    </row>
    <row r="147" spans="1:5">
      <c r="A147" s="20" t="s">
        <v>270</v>
      </c>
      <c r="B147">
        <v>3.5</v>
      </c>
      <c r="C147">
        <v>7</v>
      </c>
      <c r="D147">
        <v>2.5</v>
      </c>
      <c r="E147">
        <v>3</v>
      </c>
    </row>
    <row r="148" spans="1:5">
      <c r="A148" s="20" t="s">
        <v>271</v>
      </c>
      <c r="B148">
        <v>3</v>
      </c>
      <c r="C148">
        <v>9</v>
      </c>
      <c r="D148">
        <v>3.6666666666666665</v>
      </c>
      <c r="E148">
        <v>3.3333333333333335</v>
      </c>
    </row>
    <row r="149" spans="1:5">
      <c r="A149" s="20" t="s">
        <v>273</v>
      </c>
      <c r="B149">
        <v>1.5</v>
      </c>
      <c r="C149">
        <v>3</v>
      </c>
      <c r="D149">
        <v>3</v>
      </c>
      <c r="E149">
        <v>4</v>
      </c>
    </row>
    <row r="150" spans="1:5">
      <c r="A150" s="20" t="s">
        <v>274</v>
      </c>
      <c r="B150">
        <v>3.3333333333333335</v>
      </c>
      <c r="C150">
        <v>10</v>
      </c>
      <c r="D150">
        <v>3.6666666666666665</v>
      </c>
      <c r="E150">
        <v>1.6666666666666667</v>
      </c>
    </row>
    <row r="151" spans="1:5">
      <c r="A151" s="20" t="s">
        <v>276</v>
      </c>
      <c r="B151">
        <v>1</v>
      </c>
      <c r="C151">
        <v>2</v>
      </c>
      <c r="D151">
        <v>2.5</v>
      </c>
      <c r="E151">
        <v>3</v>
      </c>
    </row>
    <row r="152" spans="1:5">
      <c r="A152" s="20" t="s">
        <v>277</v>
      </c>
      <c r="B152">
        <v>3</v>
      </c>
      <c r="C152">
        <v>3</v>
      </c>
      <c r="D152">
        <v>1</v>
      </c>
      <c r="E152">
        <v>4</v>
      </c>
    </row>
    <row r="153" spans="1:5">
      <c r="A153" s="20" t="s">
        <v>278</v>
      </c>
      <c r="B153">
        <v>2.5</v>
      </c>
      <c r="C153">
        <v>5</v>
      </c>
      <c r="D153">
        <v>4</v>
      </c>
      <c r="E153">
        <v>2.5</v>
      </c>
    </row>
    <row r="154" spans="1:5">
      <c r="A154" s="20" t="s">
        <v>279</v>
      </c>
      <c r="B154">
        <v>3.5</v>
      </c>
      <c r="C154">
        <v>7</v>
      </c>
      <c r="D154">
        <v>3.5</v>
      </c>
      <c r="E154">
        <v>2</v>
      </c>
    </row>
    <row r="155" spans="1:5">
      <c r="A155" s="20" t="s">
        <v>280</v>
      </c>
      <c r="B155">
        <v>5</v>
      </c>
      <c r="C155">
        <v>5</v>
      </c>
      <c r="D155">
        <v>3</v>
      </c>
      <c r="E155">
        <v>2</v>
      </c>
    </row>
    <row r="156" spans="1:5">
      <c r="A156" s="20" t="s">
        <v>281</v>
      </c>
      <c r="B156">
        <v>4</v>
      </c>
      <c r="C156">
        <v>8</v>
      </c>
      <c r="D156">
        <v>1</v>
      </c>
      <c r="E156">
        <v>1.5</v>
      </c>
    </row>
    <row r="157" spans="1:5">
      <c r="A157" s="20" t="s">
        <v>282</v>
      </c>
      <c r="B157">
        <v>3</v>
      </c>
      <c r="C157">
        <v>9</v>
      </c>
      <c r="D157">
        <v>3</v>
      </c>
      <c r="E157">
        <v>2.6666666666666665</v>
      </c>
    </row>
    <row r="158" spans="1:5">
      <c r="A158" s="20" t="s">
        <v>283</v>
      </c>
      <c r="B158">
        <v>4</v>
      </c>
      <c r="C158">
        <v>8</v>
      </c>
      <c r="D158">
        <v>3.5</v>
      </c>
      <c r="E158">
        <v>3</v>
      </c>
    </row>
    <row r="159" spans="1:5">
      <c r="A159" s="20" t="s">
        <v>285</v>
      </c>
      <c r="B159">
        <v>4</v>
      </c>
      <c r="C159">
        <v>8</v>
      </c>
      <c r="D159">
        <v>1</v>
      </c>
      <c r="E159">
        <v>3.5</v>
      </c>
    </row>
    <row r="160" spans="1:5">
      <c r="A160" s="20" t="s">
        <v>286</v>
      </c>
      <c r="B160">
        <v>2</v>
      </c>
      <c r="C160">
        <v>2</v>
      </c>
      <c r="D160">
        <v>1</v>
      </c>
      <c r="E160">
        <v>5</v>
      </c>
    </row>
    <row r="161" spans="1:5">
      <c r="A161" s="20" t="s">
        <v>288</v>
      </c>
      <c r="B161">
        <v>5</v>
      </c>
      <c r="C161">
        <v>5</v>
      </c>
      <c r="D161">
        <v>5</v>
      </c>
      <c r="E161">
        <v>1</v>
      </c>
    </row>
    <row r="162" spans="1:5">
      <c r="A162" s="20" t="s">
        <v>289</v>
      </c>
      <c r="B162">
        <v>5</v>
      </c>
      <c r="C162">
        <v>5</v>
      </c>
      <c r="D162">
        <v>3</v>
      </c>
      <c r="E162">
        <v>1</v>
      </c>
    </row>
    <row r="163" spans="1:5">
      <c r="A163" s="20" t="s">
        <v>290</v>
      </c>
      <c r="B163">
        <v>1</v>
      </c>
      <c r="C163">
        <v>1</v>
      </c>
      <c r="D163">
        <v>5</v>
      </c>
      <c r="E163">
        <v>4</v>
      </c>
    </row>
    <row r="164" spans="1:5">
      <c r="A164" s="20" t="s">
        <v>291</v>
      </c>
      <c r="B164">
        <v>3.3333333333333335</v>
      </c>
      <c r="C164">
        <v>10</v>
      </c>
      <c r="D164">
        <v>2.3333333333333335</v>
      </c>
      <c r="E164">
        <v>3.3333333333333335</v>
      </c>
    </row>
    <row r="165" spans="1:5">
      <c r="A165" s="20" t="s">
        <v>293</v>
      </c>
      <c r="B165">
        <v>1</v>
      </c>
      <c r="C165">
        <v>1</v>
      </c>
      <c r="D165">
        <v>5</v>
      </c>
      <c r="E165">
        <v>5</v>
      </c>
    </row>
    <row r="166" spans="1:5">
      <c r="A166" s="20" t="s">
        <v>294</v>
      </c>
      <c r="B166">
        <v>2</v>
      </c>
      <c r="C166">
        <v>2</v>
      </c>
      <c r="D166">
        <v>2</v>
      </c>
      <c r="E166">
        <v>3</v>
      </c>
    </row>
    <row r="167" spans="1:5">
      <c r="A167" s="20" t="s">
        <v>296</v>
      </c>
      <c r="B167">
        <v>2.6666666666666665</v>
      </c>
      <c r="C167">
        <v>8</v>
      </c>
      <c r="D167">
        <v>2.6666666666666665</v>
      </c>
      <c r="E167">
        <v>2</v>
      </c>
    </row>
    <row r="168" spans="1:5">
      <c r="A168" s="20" t="s">
        <v>298</v>
      </c>
      <c r="B168">
        <v>5</v>
      </c>
      <c r="C168">
        <v>5</v>
      </c>
      <c r="D168">
        <v>4</v>
      </c>
      <c r="E168">
        <v>3</v>
      </c>
    </row>
    <row r="169" spans="1:5">
      <c r="A169" s="20" t="s">
        <v>300</v>
      </c>
      <c r="B169">
        <v>3</v>
      </c>
      <c r="C169">
        <v>3</v>
      </c>
      <c r="D169">
        <v>2</v>
      </c>
      <c r="E169">
        <v>1</v>
      </c>
    </row>
    <row r="170" spans="1:5">
      <c r="A170" s="20" t="s">
        <v>302</v>
      </c>
      <c r="B170">
        <v>4</v>
      </c>
      <c r="C170">
        <v>4</v>
      </c>
      <c r="D170">
        <v>2</v>
      </c>
      <c r="E170">
        <v>1</v>
      </c>
    </row>
    <row r="171" spans="1:5">
      <c r="A171" s="20" t="s">
        <v>303</v>
      </c>
      <c r="B171">
        <v>3</v>
      </c>
      <c r="C171">
        <v>9</v>
      </c>
      <c r="D171">
        <v>2</v>
      </c>
      <c r="E171">
        <v>3.3333333333333335</v>
      </c>
    </row>
    <row r="172" spans="1:5">
      <c r="A172" s="20" t="s">
        <v>305</v>
      </c>
      <c r="B172">
        <v>3.6666666666666665</v>
      </c>
      <c r="C172">
        <v>11</v>
      </c>
      <c r="D172">
        <v>2.3333333333333335</v>
      </c>
      <c r="E172">
        <v>4.666666666666667</v>
      </c>
    </row>
    <row r="173" spans="1:5">
      <c r="A173" s="20" t="s">
        <v>306</v>
      </c>
      <c r="B173">
        <v>5</v>
      </c>
      <c r="C173">
        <v>5</v>
      </c>
      <c r="D173">
        <v>5</v>
      </c>
      <c r="E173">
        <v>4</v>
      </c>
    </row>
    <row r="174" spans="1:5">
      <c r="A174" s="20" t="s">
        <v>307</v>
      </c>
      <c r="B174">
        <v>4</v>
      </c>
      <c r="C174">
        <v>8</v>
      </c>
      <c r="D174">
        <v>4</v>
      </c>
      <c r="E174">
        <v>2</v>
      </c>
    </row>
    <row r="175" spans="1:5">
      <c r="A175" s="20" t="s">
        <v>309</v>
      </c>
      <c r="B175">
        <v>1</v>
      </c>
      <c r="C175">
        <v>1</v>
      </c>
      <c r="D175">
        <v>5</v>
      </c>
      <c r="E175">
        <v>4</v>
      </c>
    </row>
    <row r="176" spans="1:5">
      <c r="A176" s="20" t="s">
        <v>311</v>
      </c>
      <c r="B176">
        <v>4</v>
      </c>
      <c r="C176">
        <v>8</v>
      </c>
      <c r="D176">
        <v>2</v>
      </c>
      <c r="E176">
        <v>4</v>
      </c>
    </row>
    <row r="177" spans="1:5">
      <c r="A177" s="20" t="s">
        <v>313</v>
      </c>
      <c r="B177">
        <v>1</v>
      </c>
      <c r="C177">
        <v>1</v>
      </c>
      <c r="D177">
        <v>4</v>
      </c>
      <c r="E177">
        <v>3</v>
      </c>
    </row>
    <row r="178" spans="1:5">
      <c r="A178" s="20" t="s">
        <v>314</v>
      </c>
      <c r="B178">
        <v>2.3333333333333335</v>
      </c>
      <c r="C178">
        <v>7</v>
      </c>
      <c r="D178">
        <v>3</v>
      </c>
      <c r="E178">
        <v>1.6666666666666667</v>
      </c>
    </row>
    <row r="179" spans="1:5">
      <c r="A179" s="20" t="s">
        <v>316</v>
      </c>
      <c r="B179">
        <v>2.3333333333333335</v>
      </c>
      <c r="C179">
        <v>7</v>
      </c>
      <c r="D179">
        <v>2.3333333333333335</v>
      </c>
      <c r="E179">
        <v>3.3333333333333335</v>
      </c>
    </row>
    <row r="180" spans="1:5">
      <c r="A180" s="20" t="s">
        <v>317</v>
      </c>
      <c r="B180">
        <v>1.5</v>
      </c>
      <c r="C180">
        <v>3</v>
      </c>
      <c r="D180">
        <v>2</v>
      </c>
      <c r="E180">
        <v>1.5</v>
      </c>
    </row>
    <row r="181" spans="1:5">
      <c r="A181" s="20" t="s">
        <v>318</v>
      </c>
      <c r="B181">
        <v>4</v>
      </c>
      <c r="C181">
        <v>4</v>
      </c>
      <c r="D181">
        <v>1</v>
      </c>
      <c r="E181">
        <v>3</v>
      </c>
    </row>
    <row r="182" spans="1:5">
      <c r="A182" s="20" t="s">
        <v>320</v>
      </c>
      <c r="B182">
        <v>3</v>
      </c>
      <c r="C182">
        <v>9</v>
      </c>
      <c r="D182">
        <v>2.6666666666666665</v>
      </c>
      <c r="E182">
        <v>4.333333333333333</v>
      </c>
    </row>
    <row r="183" spans="1:5">
      <c r="A183" s="20" t="s">
        <v>321</v>
      </c>
      <c r="B183">
        <v>2.6666666666666665</v>
      </c>
      <c r="C183">
        <v>8</v>
      </c>
      <c r="D183">
        <v>1.6666666666666667</v>
      </c>
      <c r="E183">
        <v>4</v>
      </c>
    </row>
    <row r="184" spans="1:5">
      <c r="A184" s="20" t="s">
        <v>322</v>
      </c>
      <c r="B184">
        <v>3</v>
      </c>
      <c r="C184">
        <v>9</v>
      </c>
      <c r="D184">
        <v>2.6666666666666665</v>
      </c>
      <c r="E184">
        <v>4</v>
      </c>
    </row>
    <row r="185" spans="1:5">
      <c r="A185" s="20" t="s">
        <v>323</v>
      </c>
      <c r="B185">
        <v>1</v>
      </c>
      <c r="C185">
        <v>3</v>
      </c>
      <c r="D185">
        <v>1.6666666666666667</v>
      </c>
      <c r="E185">
        <v>3</v>
      </c>
    </row>
    <row r="186" spans="1:5">
      <c r="A186" s="20" t="s">
        <v>324</v>
      </c>
      <c r="B186">
        <v>3</v>
      </c>
      <c r="C186">
        <v>3</v>
      </c>
      <c r="D186">
        <v>5</v>
      </c>
      <c r="E186">
        <v>1</v>
      </c>
    </row>
    <row r="187" spans="1:5">
      <c r="A187" s="20" t="s">
        <v>325</v>
      </c>
      <c r="B187">
        <v>2.5</v>
      </c>
      <c r="C187">
        <v>5</v>
      </c>
      <c r="D187">
        <v>4</v>
      </c>
      <c r="E187">
        <v>4</v>
      </c>
    </row>
    <row r="188" spans="1:5">
      <c r="A188" s="20" t="s">
        <v>326</v>
      </c>
      <c r="B188">
        <v>2</v>
      </c>
      <c r="C188">
        <v>4</v>
      </c>
      <c r="D188">
        <v>3</v>
      </c>
      <c r="E188">
        <v>3.5</v>
      </c>
    </row>
    <row r="189" spans="1:5">
      <c r="A189" s="20" t="s">
        <v>328</v>
      </c>
      <c r="B189">
        <v>5</v>
      </c>
      <c r="C189">
        <v>5</v>
      </c>
      <c r="D189">
        <v>3</v>
      </c>
      <c r="E189">
        <v>4</v>
      </c>
    </row>
    <row r="190" spans="1:5">
      <c r="A190" s="20" t="s">
        <v>330</v>
      </c>
      <c r="B190">
        <v>4</v>
      </c>
      <c r="C190">
        <v>12</v>
      </c>
      <c r="D190">
        <v>2.3333333333333335</v>
      </c>
      <c r="E190">
        <v>1.6666666666666667</v>
      </c>
    </row>
    <row r="191" spans="1:5">
      <c r="A191" s="20" t="s">
        <v>331</v>
      </c>
      <c r="B191">
        <v>3</v>
      </c>
      <c r="C191">
        <v>3</v>
      </c>
      <c r="D191">
        <v>4</v>
      </c>
      <c r="E191">
        <v>3</v>
      </c>
    </row>
    <row r="192" spans="1:5">
      <c r="A192" s="20" t="s">
        <v>332</v>
      </c>
      <c r="B192">
        <v>2.6666666666666665</v>
      </c>
      <c r="C192">
        <v>8</v>
      </c>
      <c r="D192">
        <v>3</v>
      </c>
      <c r="E192">
        <v>3.3333333333333335</v>
      </c>
    </row>
    <row r="193" spans="1:5">
      <c r="A193" s="20" t="s">
        <v>334</v>
      </c>
      <c r="B193">
        <v>2.5</v>
      </c>
      <c r="C193">
        <v>5</v>
      </c>
      <c r="D193">
        <v>2.5</v>
      </c>
      <c r="E193">
        <v>3</v>
      </c>
    </row>
    <row r="194" spans="1:5">
      <c r="A194" s="20" t="s">
        <v>336</v>
      </c>
      <c r="B194">
        <v>1.5</v>
      </c>
      <c r="C194">
        <v>3</v>
      </c>
      <c r="D194">
        <v>4</v>
      </c>
      <c r="E194">
        <v>2</v>
      </c>
    </row>
    <row r="195" spans="1:5">
      <c r="A195" s="20" t="s">
        <v>337</v>
      </c>
      <c r="B195">
        <v>3</v>
      </c>
      <c r="C195">
        <v>9</v>
      </c>
      <c r="D195">
        <v>3</v>
      </c>
      <c r="E195">
        <v>3.6666666666666665</v>
      </c>
    </row>
    <row r="196" spans="1:5">
      <c r="A196" s="20" t="s">
        <v>339</v>
      </c>
      <c r="B196">
        <v>4</v>
      </c>
      <c r="C196">
        <v>4</v>
      </c>
      <c r="D196">
        <v>5</v>
      </c>
      <c r="E196">
        <v>4</v>
      </c>
    </row>
    <row r="197" spans="1:5">
      <c r="A197" s="20" t="s">
        <v>340</v>
      </c>
      <c r="B197">
        <v>3.6666666666666665</v>
      </c>
      <c r="C197">
        <v>11</v>
      </c>
      <c r="D197">
        <v>1.3333333333333333</v>
      </c>
      <c r="E197">
        <v>4.333333333333333</v>
      </c>
    </row>
    <row r="198" spans="1:5">
      <c r="A198" s="20" t="s">
        <v>342</v>
      </c>
      <c r="B198">
        <v>1.5</v>
      </c>
      <c r="C198">
        <v>3</v>
      </c>
      <c r="D198">
        <v>2.5</v>
      </c>
      <c r="E198">
        <v>2.5</v>
      </c>
    </row>
    <row r="199" spans="1:5">
      <c r="A199" s="20" t="s">
        <v>343</v>
      </c>
      <c r="B199">
        <v>1.6666666666666667</v>
      </c>
      <c r="C199">
        <v>5</v>
      </c>
      <c r="D199">
        <v>2</v>
      </c>
      <c r="E199">
        <v>3.3333333333333335</v>
      </c>
    </row>
    <row r="200" spans="1:5">
      <c r="A200" s="20" t="s">
        <v>344</v>
      </c>
      <c r="B200">
        <v>3.6666666666666665</v>
      </c>
      <c r="C200">
        <v>11</v>
      </c>
      <c r="D200">
        <v>3</v>
      </c>
      <c r="E200">
        <v>2.6666666666666665</v>
      </c>
    </row>
    <row r="201" spans="1:5">
      <c r="A201" s="20" t="s">
        <v>345</v>
      </c>
      <c r="B201">
        <v>3.5</v>
      </c>
      <c r="C201">
        <v>7</v>
      </c>
      <c r="D201">
        <v>2</v>
      </c>
      <c r="E201">
        <v>5</v>
      </c>
    </row>
    <row r="202" spans="1:5">
      <c r="A202" s="20" t="s">
        <v>346</v>
      </c>
      <c r="B202">
        <v>3.6666666666666665</v>
      </c>
      <c r="C202">
        <v>11</v>
      </c>
      <c r="D202">
        <v>3</v>
      </c>
      <c r="E202">
        <v>3.6666666666666665</v>
      </c>
    </row>
    <row r="203" spans="1:5">
      <c r="A203" s="20" t="s">
        <v>347</v>
      </c>
      <c r="B203">
        <v>2</v>
      </c>
      <c r="C203">
        <v>2</v>
      </c>
      <c r="D203">
        <v>2</v>
      </c>
      <c r="E203">
        <v>5</v>
      </c>
    </row>
    <row r="204" spans="1:5">
      <c r="A204" s="20" t="s">
        <v>348</v>
      </c>
      <c r="B204">
        <v>4</v>
      </c>
      <c r="C204">
        <v>4</v>
      </c>
      <c r="D204">
        <v>4</v>
      </c>
      <c r="E204">
        <v>2</v>
      </c>
    </row>
    <row r="205" spans="1:5">
      <c r="A205" s="20" t="s">
        <v>349</v>
      </c>
      <c r="B205">
        <v>4</v>
      </c>
      <c r="C205">
        <v>4</v>
      </c>
      <c r="D205">
        <v>1</v>
      </c>
      <c r="E205">
        <v>2</v>
      </c>
    </row>
    <row r="206" spans="1:5">
      <c r="A206" s="20" t="s">
        <v>350</v>
      </c>
      <c r="B206">
        <v>5</v>
      </c>
      <c r="C206">
        <v>5</v>
      </c>
      <c r="D206">
        <v>2</v>
      </c>
      <c r="E206">
        <v>2</v>
      </c>
    </row>
    <row r="207" spans="1:5">
      <c r="A207" s="20" t="s">
        <v>351</v>
      </c>
      <c r="B207">
        <v>2.5</v>
      </c>
      <c r="C207">
        <v>5</v>
      </c>
      <c r="D207">
        <v>3</v>
      </c>
      <c r="E207">
        <v>2.5</v>
      </c>
    </row>
    <row r="208" spans="1:5">
      <c r="A208" s="20" t="s">
        <v>352</v>
      </c>
      <c r="B208">
        <v>2.6666666666666665</v>
      </c>
      <c r="C208">
        <v>8</v>
      </c>
      <c r="D208">
        <v>2.3333333333333335</v>
      </c>
      <c r="E208">
        <v>3.3333333333333335</v>
      </c>
    </row>
    <row r="209" spans="1:5">
      <c r="A209" s="20" t="s">
        <v>354</v>
      </c>
      <c r="B209">
        <v>2</v>
      </c>
      <c r="C209">
        <v>2</v>
      </c>
      <c r="D209">
        <v>4</v>
      </c>
      <c r="E209">
        <v>5</v>
      </c>
    </row>
    <row r="210" spans="1:5">
      <c r="A210" s="20" t="s">
        <v>355</v>
      </c>
      <c r="B210">
        <v>1</v>
      </c>
      <c r="C210">
        <v>2</v>
      </c>
      <c r="D210">
        <v>2</v>
      </c>
      <c r="E210">
        <v>1.5</v>
      </c>
    </row>
    <row r="211" spans="1:5">
      <c r="A211" s="20" t="s">
        <v>357</v>
      </c>
      <c r="B211">
        <v>3.6666666666666665</v>
      </c>
      <c r="C211">
        <v>11</v>
      </c>
      <c r="D211">
        <v>4</v>
      </c>
      <c r="E211">
        <v>4.333333333333333</v>
      </c>
    </row>
    <row r="212" spans="1:5">
      <c r="A212" s="20" t="s">
        <v>359</v>
      </c>
      <c r="B212">
        <v>3</v>
      </c>
      <c r="C212">
        <v>3</v>
      </c>
      <c r="D212">
        <v>2</v>
      </c>
      <c r="E212">
        <v>1</v>
      </c>
    </row>
    <row r="213" spans="1:5">
      <c r="A213" s="20" t="s">
        <v>360</v>
      </c>
      <c r="B213">
        <v>2.5</v>
      </c>
      <c r="C213">
        <v>5</v>
      </c>
      <c r="D213">
        <v>2.5</v>
      </c>
      <c r="E213">
        <v>3.5</v>
      </c>
    </row>
    <row r="214" spans="1:5">
      <c r="A214" s="20" t="s">
        <v>361</v>
      </c>
      <c r="B214">
        <v>3.5</v>
      </c>
      <c r="C214">
        <v>7</v>
      </c>
      <c r="D214">
        <v>3.5</v>
      </c>
      <c r="E214">
        <v>3</v>
      </c>
    </row>
    <row r="215" spans="1:5">
      <c r="A215" s="20" t="s">
        <v>362</v>
      </c>
      <c r="B215">
        <v>5</v>
      </c>
      <c r="C215">
        <v>5</v>
      </c>
      <c r="D215">
        <v>5</v>
      </c>
      <c r="E215">
        <v>5</v>
      </c>
    </row>
    <row r="216" spans="1:5">
      <c r="A216" s="20" t="s">
        <v>363</v>
      </c>
      <c r="B216">
        <v>5</v>
      </c>
      <c r="C216">
        <v>5</v>
      </c>
      <c r="D216">
        <v>2</v>
      </c>
      <c r="E216">
        <v>5</v>
      </c>
    </row>
    <row r="217" spans="1:5">
      <c r="A217" s="20" t="s">
        <v>365</v>
      </c>
      <c r="B217">
        <v>5</v>
      </c>
      <c r="C217">
        <v>5</v>
      </c>
      <c r="D217">
        <v>2</v>
      </c>
      <c r="E217">
        <v>2</v>
      </c>
    </row>
    <row r="218" spans="1:5">
      <c r="A218" s="20" t="s">
        <v>366</v>
      </c>
      <c r="B218">
        <v>2.3333333333333335</v>
      </c>
      <c r="C218">
        <v>7</v>
      </c>
      <c r="D218">
        <v>3.3333333333333335</v>
      </c>
      <c r="E218">
        <v>3</v>
      </c>
    </row>
    <row r="219" spans="1:5">
      <c r="A219" s="20" t="s">
        <v>367</v>
      </c>
      <c r="B219">
        <v>2</v>
      </c>
      <c r="C219">
        <v>2</v>
      </c>
      <c r="D219">
        <v>3</v>
      </c>
      <c r="E219">
        <v>5</v>
      </c>
    </row>
    <row r="220" spans="1:5">
      <c r="A220" s="20" t="s">
        <v>369</v>
      </c>
      <c r="B220">
        <v>2</v>
      </c>
      <c r="C220">
        <v>6</v>
      </c>
      <c r="D220">
        <v>2</v>
      </c>
      <c r="E220">
        <v>3.3333333333333335</v>
      </c>
    </row>
    <row r="221" spans="1:5">
      <c r="A221" s="20" t="s">
        <v>370</v>
      </c>
      <c r="B221">
        <v>4</v>
      </c>
      <c r="C221">
        <v>4</v>
      </c>
      <c r="D221">
        <v>2</v>
      </c>
      <c r="E221">
        <v>5</v>
      </c>
    </row>
    <row r="222" spans="1:5">
      <c r="A222" s="20" t="s">
        <v>371</v>
      </c>
      <c r="B222">
        <v>4</v>
      </c>
      <c r="C222">
        <v>8</v>
      </c>
      <c r="D222">
        <v>4.5</v>
      </c>
      <c r="E222">
        <v>2</v>
      </c>
    </row>
    <row r="223" spans="1:5">
      <c r="A223" s="20" t="s">
        <v>373</v>
      </c>
      <c r="B223">
        <v>2.3333333333333335</v>
      </c>
      <c r="C223">
        <v>7</v>
      </c>
      <c r="D223">
        <v>4</v>
      </c>
      <c r="E223">
        <v>2.3333333333333335</v>
      </c>
    </row>
    <row r="224" spans="1:5">
      <c r="A224" s="20" t="s">
        <v>374</v>
      </c>
      <c r="B224">
        <v>1</v>
      </c>
      <c r="C224">
        <v>1</v>
      </c>
      <c r="D224">
        <v>1</v>
      </c>
      <c r="E224">
        <v>1</v>
      </c>
    </row>
    <row r="225" spans="1:5">
      <c r="A225" s="20" t="s">
        <v>375</v>
      </c>
      <c r="B225">
        <v>3</v>
      </c>
      <c r="C225">
        <v>6</v>
      </c>
      <c r="D225">
        <v>1</v>
      </c>
      <c r="E225">
        <v>4.5</v>
      </c>
    </row>
    <row r="226" spans="1:5">
      <c r="A226" s="20" t="s">
        <v>376</v>
      </c>
      <c r="B226">
        <v>2</v>
      </c>
      <c r="C226">
        <v>2</v>
      </c>
      <c r="D226">
        <v>5</v>
      </c>
      <c r="E226">
        <v>4</v>
      </c>
    </row>
    <row r="227" spans="1:5">
      <c r="A227" s="20" t="s">
        <v>377</v>
      </c>
      <c r="B227">
        <v>3</v>
      </c>
      <c r="C227">
        <v>6</v>
      </c>
      <c r="D227">
        <v>3</v>
      </c>
      <c r="E227">
        <v>2</v>
      </c>
    </row>
    <row r="228" spans="1:5">
      <c r="A228" s="20" t="s">
        <v>378</v>
      </c>
      <c r="B228">
        <v>3.3333333333333335</v>
      </c>
      <c r="C228">
        <v>10</v>
      </c>
      <c r="D228">
        <v>2.6666666666666665</v>
      </c>
      <c r="E228">
        <v>3.6666666666666665</v>
      </c>
    </row>
    <row r="229" spans="1:5">
      <c r="A229" s="20" t="s">
        <v>379</v>
      </c>
      <c r="B229">
        <v>2</v>
      </c>
      <c r="C229">
        <v>2</v>
      </c>
      <c r="D229">
        <v>3</v>
      </c>
      <c r="E229">
        <v>3</v>
      </c>
    </row>
    <row r="230" spans="1:5">
      <c r="A230" s="20" t="s">
        <v>380</v>
      </c>
      <c r="B230">
        <v>1.5</v>
      </c>
      <c r="C230">
        <v>3</v>
      </c>
      <c r="D230">
        <v>2</v>
      </c>
      <c r="E230">
        <v>2</v>
      </c>
    </row>
    <row r="231" spans="1:5">
      <c r="A231" s="20" t="s">
        <v>381</v>
      </c>
      <c r="B231">
        <v>3.3333333333333335</v>
      </c>
      <c r="C231">
        <v>10</v>
      </c>
      <c r="D231">
        <v>3.3333333333333335</v>
      </c>
      <c r="E231">
        <v>2.6666666666666665</v>
      </c>
    </row>
    <row r="232" spans="1:5">
      <c r="A232" s="20" t="s">
        <v>383</v>
      </c>
      <c r="B232">
        <v>2</v>
      </c>
      <c r="C232">
        <v>6</v>
      </c>
      <c r="D232">
        <v>3.6666666666666665</v>
      </c>
      <c r="E232">
        <v>2.6666666666666665</v>
      </c>
    </row>
    <row r="233" spans="1:5">
      <c r="A233" s="20" t="s">
        <v>384</v>
      </c>
      <c r="B233">
        <v>3</v>
      </c>
      <c r="C233">
        <v>3</v>
      </c>
      <c r="D233">
        <v>4</v>
      </c>
      <c r="E233">
        <v>1</v>
      </c>
    </row>
    <row r="234" spans="1:5">
      <c r="A234" s="20" t="s">
        <v>385</v>
      </c>
      <c r="B234">
        <v>3</v>
      </c>
      <c r="C234">
        <v>6</v>
      </c>
      <c r="D234">
        <v>4.5</v>
      </c>
      <c r="E234">
        <v>2.5</v>
      </c>
    </row>
    <row r="235" spans="1:5">
      <c r="A235" s="20" t="s">
        <v>386</v>
      </c>
      <c r="B235">
        <v>1.5</v>
      </c>
      <c r="C235">
        <v>3</v>
      </c>
      <c r="D235">
        <v>5</v>
      </c>
      <c r="E235">
        <v>1.5</v>
      </c>
    </row>
    <row r="236" spans="1:5">
      <c r="A236" s="20" t="s">
        <v>387</v>
      </c>
      <c r="B236">
        <v>3.3333333333333335</v>
      </c>
      <c r="C236">
        <v>10</v>
      </c>
      <c r="D236">
        <v>3.3333333333333335</v>
      </c>
      <c r="E236">
        <v>2.3333333333333335</v>
      </c>
    </row>
    <row r="237" spans="1:5">
      <c r="A237" s="20" t="s">
        <v>388</v>
      </c>
      <c r="B237">
        <v>5</v>
      </c>
      <c r="C237">
        <v>5</v>
      </c>
      <c r="D237">
        <v>1</v>
      </c>
      <c r="E237">
        <v>3</v>
      </c>
    </row>
    <row r="238" spans="1:5">
      <c r="A238" s="20" t="s">
        <v>390</v>
      </c>
      <c r="B238">
        <v>3</v>
      </c>
      <c r="C238">
        <v>6</v>
      </c>
      <c r="D238">
        <v>2</v>
      </c>
      <c r="E238">
        <v>1.5</v>
      </c>
    </row>
    <row r="239" spans="1:5">
      <c r="A239" s="20" t="s">
        <v>391</v>
      </c>
      <c r="B239">
        <v>2.3333333333333335</v>
      </c>
      <c r="C239">
        <v>7</v>
      </c>
      <c r="D239">
        <v>3.6666666666666665</v>
      </c>
      <c r="E239">
        <v>3.3333333333333335</v>
      </c>
    </row>
    <row r="240" spans="1:5">
      <c r="A240" s="20" t="s">
        <v>392</v>
      </c>
      <c r="B240">
        <v>2.6666666666666665</v>
      </c>
      <c r="C240">
        <v>8</v>
      </c>
      <c r="D240">
        <v>2</v>
      </c>
      <c r="E240">
        <v>2.6666666666666665</v>
      </c>
    </row>
    <row r="241" spans="1:5">
      <c r="A241" s="20" t="s">
        <v>393</v>
      </c>
      <c r="B241">
        <v>2</v>
      </c>
      <c r="C241">
        <v>6</v>
      </c>
      <c r="D241">
        <v>2</v>
      </c>
      <c r="E241">
        <v>4</v>
      </c>
    </row>
    <row r="242" spans="1:5">
      <c r="A242" s="20" t="s">
        <v>394</v>
      </c>
      <c r="B242">
        <v>3.5</v>
      </c>
      <c r="C242">
        <v>7</v>
      </c>
      <c r="D242">
        <v>1.5</v>
      </c>
      <c r="E242">
        <v>1.5</v>
      </c>
    </row>
    <row r="243" spans="1:5">
      <c r="A243" s="20" t="s">
        <v>395</v>
      </c>
      <c r="B243">
        <v>2</v>
      </c>
      <c r="C243">
        <v>2</v>
      </c>
      <c r="D243">
        <v>1</v>
      </c>
      <c r="E243">
        <v>4</v>
      </c>
    </row>
    <row r="244" spans="1:5">
      <c r="A244" s="20" t="s">
        <v>396</v>
      </c>
      <c r="B244">
        <v>3</v>
      </c>
      <c r="C244">
        <v>6</v>
      </c>
      <c r="D244">
        <v>4</v>
      </c>
      <c r="E244">
        <v>3</v>
      </c>
    </row>
    <row r="245" spans="1:5">
      <c r="A245" s="20" t="s">
        <v>397</v>
      </c>
      <c r="B245">
        <v>2.6666666666666665</v>
      </c>
      <c r="C245">
        <v>8</v>
      </c>
      <c r="D245">
        <v>3.3333333333333335</v>
      </c>
      <c r="E245">
        <v>3</v>
      </c>
    </row>
    <row r="246" spans="1:5">
      <c r="A246" s="20" t="s">
        <v>399</v>
      </c>
      <c r="B246">
        <v>4</v>
      </c>
      <c r="C246">
        <v>12</v>
      </c>
      <c r="D246">
        <v>3.3333333333333335</v>
      </c>
      <c r="E246">
        <v>4.333333333333333</v>
      </c>
    </row>
    <row r="247" spans="1:5">
      <c r="A247" s="20" t="s">
        <v>400</v>
      </c>
      <c r="B247">
        <v>1</v>
      </c>
      <c r="C247">
        <v>3</v>
      </c>
      <c r="D247">
        <v>3.6666666666666665</v>
      </c>
      <c r="E247">
        <v>1.6666666666666667</v>
      </c>
    </row>
    <row r="248" spans="1:5">
      <c r="A248" s="20" t="s">
        <v>401</v>
      </c>
      <c r="B248">
        <v>3</v>
      </c>
      <c r="C248">
        <v>9</v>
      </c>
      <c r="D248">
        <v>3.6666666666666665</v>
      </c>
      <c r="E248">
        <v>2.6666666666666665</v>
      </c>
    </row>
    <row r="249" spans="1:5">
      <c r="A249" s="20" t="s">
        <v>402</v>
      </c>
      <c r="B249">
        <v>4</v>
      </c>
      <c r="C249">
        <v>12</v>
      </c>
      <c r="D249">
        <v>4.333333333333333</v>
      </c>
      <c r="E249">
        <v>4.666666666666667</v>
      </c>
    </row>
    <row r="250" spans="1:5">
      <c r="A250" s="20" t="s">
        <v>403</v>
      </c>
      <c r="B250">
        <v>4</v>
      </c>
      <c r="C250">
        <v>8</v>
      </c>
      <c r="D250">
        <v>3</v>
      </c>
      <c r="E250">
        <v>4.5</v>
      </c>
    </row>
    <row r="251" spans="1:5">
      <c r="A251" s="20" t="s">
        <v>404</v>
      </c>
      <c r="B251">
        <v>4</v>
      </c>
      <c r="C251">
        <v>4</v>
      </c>
      <c r="D251">
        <v>1</v>
      </c>
      <c r="E251">
        <v>2</v>
      </c>
    </row>
    <row r="252" spans="1:5">
      <c r="A252" s="20" t="s">
        <v>405</v>
      </c>
      <c r="B252">
        <v>4.5</v>
      </c>
      <c r="C252">
        <v>9</v>
      </c>
      <c r="D252">
        <v>5</v>
      </c>
      <c r="E252">
        <v>3.5</v>
      </c>
    </row>
    <row r="253" spans="1:5">
      <c r="A253" s="20" t="s">
        <v>406</v>
      </c>
      <c r="B253">
        <v>2</v>
      </c>
      <c r="C253">
        <v>2</v>
      </c>
      <c r="D253">
        <v>2</v>
      </c>
      <c r="E253">
        <v>1</v>
      </c>
    </row>
    <row r="254" spans="1:5">
      <c r="A254" s="20" t="s">
        <v>407</v>
      </c>
      <c r="B254">
        <v>3</v>
      </c>
      <c r="C254">
        <v>6</v>
      </c>
      <c r="D254">
        <v>4</v>
      </c>
      <c r="E254">
        <v>4.5</v>
      </c>
    </row>
    <row r="255" spans="1:5">
      <c r="A255" s="20" t="s">
        <v>408</v>
      </c>
      <c r="B255">
        <v>3.3333333333333335</v>
      </c>
      <c r="C255">
        <v>10</v>
      </c>
      <c r="D255">
        <v>3.3333333333333335</v>
      </c>
      <c r="E255">
        <v>1.6666666666666667</v>
      </c>
    </row>
    <row r="256" spans="1:5">
      <c r="A256" s="20" t="s">
        <v>409</v>
      </c>
      <c r="B256">
        <v>5</v>
      </c>
      <c r="C256">
        <v>5</v>
      </c>
      <c r="D256">
        <v>5</v>
      </c>
      <c r="E256">
        <v>5</v>
      </c>
    </row>
    <row r="257" spans="1:5">
      <c r="A257" s="20" t="s">
        <v>410</v>
      </c>
      <c r="B257">
        <v>1</v>
      </c>
      <c r="C257">
        <v>1</v>
      </c>
      <c r="D257">
        <v>4</v>
      </c>
      <c r="E257">
        <v>1</v>
      </c>
    </row>
    <row r="258" spans="1:5">
      <c r="A258" s="20" t="s">
        <v>411</v>
      </c>
      <c r="B258">
        <v>3</v>
      </c>
      <c r="C258">
        <v>6</v>
      </c>
      <c r="D258">
        <v>3.5</v>
      </c>
      <c r="E258">
        <v>3</v>
      </c>
    </row>
    <row r="259" spans="1:5">
      <c r="A259" s="20" t="s">
        <v>412</v>
      </c>
      <c r="B259">
        <v>2.3333333333333335</v>
      </c>
      <c r="C259">
        <v>7</v>
      </c>
      <c r="D259">
        <v>1.3333333333333333</v>
      </c>
      <c r="E259">
        <v>2.3333333333333335</v>
      </c>
    </row>
    <row r="260" spans="1:5">
      <c r="A260" s="20" t="s">
        <v>414</v>
      </c>
      <c r="B260">
        <v>5</v>
      </c>
      <c r="C260">
        <v>5</v>
      </c>
      <c r="D260">
        <v>2</v>
      </c>
      <c r="E260">
        <v>5</v>
      </c>
    </row>
    <row r="261" spans="1:5">
      <c r="A261" s="20" t="s">
        <v>415</v>
      </c>
      <c r="B261">
        <v>2</v>
      </c>
      <c r="C261">
        <v>4</v>
      </c>
      <c r="D261">
        <v>5</v>
      </c>
      <c r="E261">
        <v>3.5</v>
      </c>
    </row>
    <row r="262" spans="1:5">
      <c r="A262" s="20" t="s">
        <v>417</v>
      </c>
      <c r="B262">
        <v>3.5</v>
      </c>
      <c r="C262">
        <v>7</v>
      </c>
      <c r="D262">
        <v>3</v>
      </c>
      <c r="E262">
        <v>3.5</v>
      </c>
    </row>
    <row r="263" spans="1:5">
      <c r="A263" s="20" t="s">
        <v>418</v>
      </c>
      <c r="B263">
        <v>1.5</v>
      </c>
      <c r="C263">
        <v>3</v>
      </c>
      <c r="D263">
        <v>1.5</v>
      </c>
      <c r="E263">
        <v>3</v>
      </c>
    </row>
    <row r="264" spans="1:5">
      <c r="A264" s="20" t="s">
        <v>419</v>
      </c>
      <c r="B264">
        <v>4</v>
      </c>
      <c r="C264">
        <v>4</v>
      </c>
      <c r="D264">
        <v>2</v>
      </c>
      <c r="E264">
        <v>4</v>
      </c>
    </row>
    <row r="265" spans="1:5">
      <c r="A265" s="20" t="s">
        <v>420</v>
      </c>
      <c r="B265">
        <v>2.3333333333333335</v>
      </c>
      <c r="C265">
        <v>7</v>
      </c>
      <c r="D265">
        <v>3.3333333333333335</v>
      </c>
      <c r="E265">
        <v>3.3333333333333335</v>
      </c>
    </row>
    <row r="266" spans="1:5">
      <c r="A266" s="20" t="s">
        <v>421</v>
      </c>
      <c r="B266">
        <v>4.5</v>
      </c>
      <c r="C266">
        <v>9</v>
      </c>
      <c r="D266">
        <v>3</v>
      </c>
      <c r="E266">
        <v>2.5</v>
      </c>
    </row>
    <row r="267" spans="1:5">
      <c r="A267" s="20" t="s">
        <v>423</v>
      </c>
      <c r="B267">
        <v>3.5</v>
      </c>
      <c r="C267">
        <v>7</v>
      </c>
      <c r="D267">
        <v>5</v>
      </c>
      <c r="E267">
        <v>2.5</v>
      </c>
    </row>
    <row r="268" spans="1:5">
      <c r="A268" s="20" t="s">
        <v>424</v>
      </c>
      <c r="B268">
        <v>2</v>
      </c>
      <c r="C268">
        <v>2</v>
      </c>
      <c r="D268">
        <v>2</v>
      </c>
      <c r="E268">
        <v>2</v>
      </c>
    </row>
    <row r="269" spans="1:5">
      <c r="A269" s="20" t="s">
        <v>425</v>
      </c>
      <c r="B269">
        <v>2.5</v>
      </c>
      <c r="C269">
        <v>5</v>
      </c>
      <c r="D269">
        <v>3</v>
      </c>
      <c r="E269">
        <v>3.5</v>
      </c>
    </row>
    <row r="270" spans="1:5">
      <c r="A270" s="20" t="s">
        <v>426</v>
      </c>
      <c r="B270">
        <v>2</v>
      </c>
      <c r="C270">
        <v>2</v>
      </c>
      <c r="D270">
        <v>2</v>
      </c>
      <c r="E270">
        <v>2</v>
      </c>
    </row>
    <row r="271" spans="1:5">
      <c r="A271" s="20" t="s">
        <v>427</v>
      </c>
      <c r="B271">
        <v>2.6666666666666665</v>
      </c>
      <c r="C271">
        <v>8</v>
      </c>
      <c r="D271">
        <v>3.6666666666666665</v>
      </c>
      <c r="E271">
        <v>3</v>
      </c>
    </row>
    <row r="272" spans="1:5">
      <c r="A272" s="20" t="s">
        <v>428</v>
      </c>
      <c r="B272">
        <v>4.5</v>
      </c>
      <c r="C272">
        <v>9</v>
      </c>
      <c r="D272">
        <v>5</v>
      </c>
      <c r="E272">
        <v>2.5</v>
      </c>
    </row>
    <row r="273" spans="1:5">
      <c r="A273" s="20" t="s">
        <v>430</v>
      </c>
      <c r="B273">
        <v>4</v>
      </c>
      <c r="C273">
        <v>4</v>
      </c>
      <c r="D273">
        <v>5</v>
      </c>
      <c r="E273">
        <v>2</v>
      </c>
    </row>
    <row r="274" spans="1:5">
      <c r="A274" s="20" t="s">
        <v>431</v>
      </c>
      <c r="B274">
        <v>3.3333333333333335</v>
      </c>
      <c r="C274">
        <v>10</v>
      </c>
      <c r="D274">
        <v>2</v>
      </c>
      <c r="E274">
        <v>3</v>
      </c>
    </row>
    <row r="275" spans="1:5">
      <c r="A275" s="20" t="s">
        <v>433</v>
      </c>
      <c r="B275">
        <v>3</v>
      </c>
      <c r="C275">
        <v>3</v>
      </c>
      <c r="D275">
        <v>2</v>
      </c>
      <c r="E275">
        <v>4</v>
      </c>
    </row>
    <row r="276" spans="1:5">
      <c r="A276" s="20" t="s">
        <v>434</v>
      </c>
      <c r="B276">
        <v>2.3333333333333335</v>
      </c>
      <c r="C276">
        <v>7</v>
      </c>
      <c r="D276">
        <v>2.3333333333333335</v>
      </c>
      <c r="E276">
        <v>4.333333333333333</v>
      </c>
    </row>
    <row r="277" spans="1:5">
      <c r="A277" s="20" t="s">
        <v>436</v>
      </c>
      <c r="B277">
        <v>1</v>
      </c>
      <c r="C277">
        <v>1</v>
      </c>
      <c r="D277">
        <v>3</v>
      </c>
      <c r="E277">
        <v>5</v>
      </c>
    </row>
    <row r="278" spans="1:5">
      <c r="A278" s="20" t="s">
        <v>437</v>
      </c>
      <c r="B278">
        <v>1.6666666666666667</v>
      </c>
      <c r="C278">
        <v>5</v>
      </c>
      <c r="D278">
        <v>2.3333333333333335</v>
      </c>
      <c r="E278">
        <v>3.3333333333333335</v>
      </c>
    </row>
    <row r="279" spans="1:5">
      <c r="A279" s="20" t="s">
        <v>438</v>
      </c>
      <c r="B279">
        <v>2</v>
      </c>
      <c r="C279">
        <v>6</v>
      </c>
      <c r="D279">
        <v>4</v>
      </c>
      <c r="E279">
        <v>3.3333333333333335</v>
      </c>
    </row>
    <row r="280" spans="1:5">
      <c r="A280" s="20" t="s">
        <v>439</v>
      </c>
      <c r="B280">
        <v>2.3333333333333335</v>
      </c>
      <c r="C280">
        <v>7</v>
      </c>
      <c r="D280">
        <v>3</v>
      </c>
      <c r="E280">
        <v>2.3333333333333335</v>
      </c>
    </row>
    <row r="281" spans="1:5">
      <c r="A281" s="20" t="s">
        <v>440</v>
      </c>
      <c r="B281">
        <v>3</v>
      </c>
      <c r="C281">
        <v>9</v>
      </c>
      <c r="D281">
        <v>3.6666666666666665</v>
      </c>
      <c r="E281">
        <v>1.3333333333333333</v>
      </c>
    </row>
    <row r="282" spans="1:5">
      <c r="A282" s="20" t="s">
        <v>441</v>
      </c>
      <c r="B282">
        <v>3.3333333333333335</v>
      </c>
      <c r="C282">
        <v>10</v>
      </c>
      <c r="D282">
        <v>4</v>
      </c>
      <c r="E282">
        <v>2.6666666666666665</v>
      </c>
    </row>
    <row r="283" spans="1:5">
      <c r="A283" s="20" t="s">
        <v>442</v>
      </c>
      <c r="B283">
        <v>4</v>
      </c>
      <c r="C283">
        <v>4</v>
      </c>
      <c r="D283">
        <v>5</v>
      </c>
      <c r="E283">
        <v>1</v>
      </c>
    </row>
    <row r="284" spans="1:5">
      <c r="A284" s="20" t="s">
        <v>443</v>
      </c>
      <c r="B284">
        <v>3.5</v>
      </c>
      <c r="C284">
        <v>7</v>
      </c>
      <c r="D284">
        <v>3</v>
      </c>
      <c r="E284">
        <v>5</v>
      </c>
    </row>
    <row r="285" spans="1:5">
      <c r="A285" s="20" t="s">
        <v>445</v>
      </c>
      <c r="B285">
        <v>3.5</v>
      </c>
      <c r="C285">
        <v>7</v>
      </c>
      <c r="D285">
        <v>3.5</v>
      </c>
      <c r="E285">
        <v>2.5</v>
      </c>
    </row>
    <row r="286" spans="1:5">
      <c r="A286" s="20" t="s">
        <v>446</v>
      </c>
      <c r="B286">
        <v>4.5</v>
      </c>
      <c r="C286">
        <v>9</v>
      </c>
      <c r="D286">
        <v>4.5</v>
      </c>
      <c r="E286">
        <v>3</v>
      </c>
    </row>
    <row r="287" spans="1:5">
      <c r="A287" s="20" t="s">
        <v>447</v>
      </c>
      <c r="B287">
        <v>3.5</v>
      </c>
      <c r="C287">
        <v>7</v>
      </c>
      <c r="D287">
        <v>1</v>
      </c>
      <c r="E287">
        <v>3</v>
      </c>
    </row>
    <row r="288" spans="1:5">
      <c r="A288" s="20" t="s">
        <v>448</v>
      </c>
      <c r="B288">
        <v>4</v>
      </c>
      <c r="C288">
        <v>8</v>
      </c>
      <c r="D288">
        <v>2.5</v>
      </c>
      <c r="E288">
        <v>3</v>
      </c>
    </row>
    <row r="289" spans="1:5">
      <c r="A289" s="20" t="s">
        <v>450</v>
      </c>
      <c r="B289">
        <v>3</v>
      </c>
      <c r="C289">
        <v>6</v>
      </c>
      <c r="D289">
        <v>3.5</v>
      </c>
      <c r="E289">
        <v>3.5</v>
      </c>
    </row>
    <row r="290" spans="1:5">
      <c r="A290" s="20" t="s">
        <v>451</v>
      </c>
      <c r="B290">
        <v>3.3333333333333335</v>
      </c>
      <c r="C290">
        <v>10</v>
      </c>
      <c r="D290">
        <v>3.3333333333333335</v>
      </c>
      <c r="E290">
        <v>1.6666666666666667</v>
      </c>
    </row>
    <row r="291" spans="1:5">
      <c r="A291" s="20" t="s">
        <v>452</v>
      </c>
      <c r="B291">
        <v>4</v>
      </c>
      <c r="C291">
        <v>4</v>
      </c>
      <c r="D291">
        <v>4</v>
      </c>
      <c r="E291">
        <v>4</v>
      </c>
    </row>
    <row r="292" spans="1:5">
      <c r="A292" s="20" t="s">
        <v>453</v>
      </c>
      <c r="B292">
        <v>3.5</v>
      </c>
      <c r="C292">
        <v>7</v>
      </c>
      <c r="D292">
        <v>3.5</v>
      </c>
      <c r="E292">
        <v>2.5</v>
      </c>
    </row>
    <row r="293" spans="1:5">
      <c r="A293" s="20" t="s">
        <v>454</v>
      </c>
      <c r="B293">
        <v>1.6666666666666667</v>
      </c>
      <c r="C293">
        <v>5</v>
      </c>
      <c r="D293">
        <v>3.6666666666666665</v>
      </c>
      <c r="E293">
        <v>2.3333333333333335</v>
      </c>
    </row>
    <row r="294" spans="1:5">
      <c r="A294" s="20" t="s">
        <v>455</v>
      </c>
      <c r="B294">
        <v>2</v>
      </c>
      <c r="C294">
        <v>2</v>
      </c>
      <c r="D294">
        <v>5</v>
      </c>
      <c r="E294">
        <v>2</v>
      </c>
    </row>
    <row r="295" spans="1:5">
      <c r="A295" s="20" t="s">
        <v>456</v>
      </c>
      <c r="B295">
        <v>2.5</v>
      </c>
      <c r="C295">
        <v>5</v>
      </c>
      <c r="D295">
        <v>3</v>
      </c>
      <c r="E295">
        <v>4.5</v>
      </c>
    </row>
    <row r="296" spans="1:5">
      <c r="A296" s="20" t="s">
        <v>457</v>
      </c>
      <c r="B296">
        <v>3</v>
      </c>
      <c r="C296">
        <v>3</v>
      </c>
      <c r="D296">
        <v>3</v>
      </c>
      <c r="E296">
        <v>1</v>
      </c>
    </row>
    <row r="297" spans="1:5">
      <c r="A297" s="20" t="s">
        <v>458</v>
      </c>
      <c r="B297">
        <v>3</v>
      </c>
      <c r="C297">
        <v>6</v>
      </c>
      <c r="D297">
        <v>2.5</v>
      </c>
      <c r="E297">
        <v>4</v>
      </c>
    </row>
    <row r="298" spans="1:5">
      <c r="A298" s="20" t="s">
        <v>459</v>
      </c>
      <c r="B298">
        <v>3.6666666666666665</v>
      </c>
      <c r="C298">
        <v>11</v>
      </c>
      <c r="D298">
        <v>3.3333333333333335</v>
      </c>
      <c r="E298">
        <v>3.6666666666666665</v>
      </c>
    </row>
    <row r="299" spans="1:5">
      <c r="A299" s="20" t="s">
        <v>460</v>
      </c>
      <c r="B299">
        <v>2.5</v>
      </c>
      <c r="C299">
        <v>5</v>
      </c>
      <c r="D299">
        <v>2</v>
      </c>
      <c r="E299">
        <v>2.5</v>
      </c>
    </row>
    <row r="300" spans="1:5">
      <c r="A300" s="20" t="s">
        <v>461</v>
      </c>
      <c r="B300">
        <v>1</v>
      </c>
      <c r="C300">
        <v>1</v>
      </c>
      <c r="D300">
        <v>2</v>
      </c>
      <c r="E300">
        <v>3</v>
      </c>
    </row>
    <row r="301" spans="1:5">
      <c r="A301" s="20" t="s">
        <v>463</v>
      </c>
      <c r="B301">
        <v>3</v>
      </c>
      <c r="C301">
        <v>3</v>
      </c>
      <c r="D301">
        <v>5</v>
      </c>
      <c r="E301">
        <v>2</v>
      </c>
    </row>
    <row r="302" spans="1:5">
      <c r="A302" s="20" t="s">
        <v>465</v>
      </c>
      <c r="B302">
        <v>3.3333333333333335</v>
      </c>
      <c r="C302">
        <v>10</v>
      </c>
      <c r="D302">
        <v>1.6666666666666667</v>
      </c>
      <c r="E302">
        <v>4.333333333333333</v>
      </c>
    </row>
    <row r="303" spans="1:5">
      <c r="A303" s="20" t="s">
        <v>466</v>
      </c>
      <c r="B303">
        <v>1.5</v>
      </c>
      <c r="C303">
        <v>3</v>
      </c>
      <c r="D303">
        <v>1.5</v>
      </c>
      <c r="E303">
        <v>2.5</v>
      </c>
    </row>
    <row r="304" spans="1:5">
      <c r="A304" s="20" t="s">
        <v>467</v>
      </c>
      <c r="B304">
        <v>3.3333333333333335</v>
      </c>
      <c r="C304">
        <v>10</v>
      </c>
      <c r="D304">
        <v>2.3333333333333335</v>
      </c>
      <c r="E304">
        <v>1.6666666666666667</v>
      </c>
    </row>
    <row r="305" spans="1:5">
      <c r="A305" s="20" t="s">
        <v>468</v>
      </c>
      <c r="B305">
        <v>1</v>
      </c>
      <c r="C305">
        <v>1</v>
      </c>
      <c r="D305">
        <v>5</v>
      </c>
      <c r="E305">
        <v>1</v>
      </c>
    </row>
    <row r="306" spans="1:5">
      <c r="A306" s="20" t="s">
        <v>469</v>
      </c>
      <c r="B306">
        <v>1</v>
      </c>
      <c r="C306">
        <v>1</v>
      </c>
      <c r="D306">
        <v>1</v>
      </c>
      <c r="E306">
        <v>1</v>
      </c>
    </row>
    <row r="307" spans="1:5">
      <c r="A307" s="20" t="s">
        <v>470</v>
      </c>
      <c r="B307">
        <v>3.6666666666666665</v>
      </c>
      <c r="C307">
        <v>11</v>
      </c>
      <c r="D307">
        <v>3.3333333333333335</v>
      </c>
      <c r="E307">
        <v>3.6666666666666665</v>
      </c>
    </row>
    <row r="308" spans="1:5">
      <c r="A308" s="20" t="s">
        <v>471</v>
      </c>
      <c r="B308">
        <v>2</v>
      </c>
      <c r="C308">
        <v>2</v>
      </c>
      <c r="D308">
        <v>4</v>
      </c>
      <c r="E308">
        <v>1</v>
      </c>
    </row>
    <row r="309" spans="1:5">
      <c r="A309" s="20" t="s">
        <v>472</v>
      </c>
      <c r="B309">
        <v>3</v>
      </c>
      <c r="C309">
        <v>6</v>
      </c>
      <c r="D309">
        <v>3</v>
      </c>
      <c r="E309">
        <v>5</v>
      </c>
    </row>
    <row r="310" spans="1:5">
      <c r="A310" s="20" t="s">
        <v>473</v>
      </c>
      <c r="B310">
        <v>3.3333333333333335</v>
      </c>
      <c r="C310">
        <v>10</v>
      </c>
      <c r="D310">
        <v>4</v>
      </c>
      <c r="E310">
        <v>2.6666666666666665</v>
      </c>
    </row>
    <row r="311" spans="1:5">
      <c r="A311" s="20" t="s">
        <v>474</v>
      </c>
      <c r="B311">
        <v>1</v>
      </c>
      <c r="C311">
        <v>1</v>
      </c>
      <c r="D311">
        <v>3</v>
      </c>
      <c r="E311">
        <v>2</v>
      </c>
    </row>
    <row r="312" spans="1:5">
      <c r="A312" s="20" t="s">
        <v>475</v>
      </c>
      <c r="B312">
        <v>3.3333333333333335</v>
      </c>
      <c r="C312">
        <v>10</v>
      </c>
      <c r="D312">
        <v>3</v>
      </c>
      <c r="E312">
        <v>3.3333333333333335</v>
      </c>
    </row>
    <row r="313" spans="1:5">
      <c r="A313" s="20" t="s">
        <v>476</v>
      </c>
      <c r="B313">
        <v>3.6666666666666665</v>
      </c>
      <c r="C313">
        <v>11</v>
      </c>
      <c r="D313">
        <v>2.3333333333333335</v>
      </c>
      <c r="E313">
        <v>2.3333333333333335</v>
      </c>
    </row>
    <row r="314" spans="1:5">
      <c r="A314" s="20" t="s">
        <v>477</v>
      </c>
      <c r="B314">
        <v>4.5</v>
      </c>
      <c r="C314">
        <v>9</v>
      </c>
      <c r="D314">
        <v>1.5</v>
      </c>
      <c r="E314">
        <v>1</v>
      </c>
    </row>
    <row r="315" spans="1:5">
      <c r="A315" s="20" t="s">
        <v>478</v>
      </c>
      <c r="B315">
        <v>3</v>
      </c>
      <c r="C315">
        <v>3</v>
      </c>
      <c r="D315">
        <v>4</v>
      </c>
      <c r="E315">
        <v>4</v>
      </c>
    </row>
    <row r="316" spans="1:5">
      <c r="A316" s="20" t="s">
        <v>479</v>
      </c>
      <c r="B316">
        <v>2.6666666666666665</v>
      </c>
      <c r="C316">
        <v>8</v>
      </c>
      <c r="D316">
        <v>3</v>
      </c>
      <c r="E316">
        <v>3.3333333333333335</v>
      </c>
    </row>
    <row r="317" spans="1:5">
      <c r="A317" s="20" t="s">
        <v>480</v>
      </c>
      <c r="B317">
        <v>3</v>
      </c>
      <c r="C317">
        <v>6</v>
      </c>
      <c r="D317">
        <v>3</v>
      </c>
      <c r="E317">
        <v>4</v>
      </c>
    </row>
    <row r="318" spans="1:5">
      <c r="A318" s="20" t="s">
        <v>481</v>
      </c>
      <c r="B318">
        <v>2</v>
      </c>
      <c r="C318">
        <v>2</v>
      </c>
      <c r="D318">
        <v>5</v>
      </c>
      <c r="E318">
        <v>3</v>
      </c>
    </row>
    <row r="319" spans="1:5">
      <c r="A319" s="20" t="s">
        <v>482</v>
      </c>
      <c r="B319">
        <v>1</v>
      </c>
      <c r="C319">
        <v>1</v>
      </c>
      <c r="D319">
        <v>2</v>
      </c>
      <c r="E319">
        <v>3</v>
      </c>
    </row>
    <row r="320" spans="1:5">
      <c r="A320" s="20" t="s">
        <v>483</v>
      </c>
      <c r="B320">
        <v>3</v>
      </c>
      <c r="C320">
        <v>9</v>
      </c>
      <c r="D320">
        <v>3.6666666666666665</v>
      </c>
      <c r="E320">
        <v>1.3333333333333333</v>
      </c>
    </row>
    <row r="321" spans="1:5">
      <c r="A321" s="20" t="s">
        <v>484</v>
      </c>
      <c r="B321">
        <v>3.3333333333333335</v>
      </c>
      <c r="C321">
        <v>10</v>
      </c>
      <c r="D321">
        <v>3.6666666666666665</v>
      </c>
      <c r="E321">
        <v>2</v>
      </c>
    </row>
    <row r="322" spans="1:5">
      <c r="A322" s="20" t="s">
        <v>485</v>
      </c>
      <c r="B322">
        <v>2.6666666666666665</v>
      </c>
      <c r="C322">
        <v>8</v>
      </c>
      <c r="D322">
        <v>4.333333333333333</v>
      </c>
      <c r="E322">
        <v>3.6666666666666665</v>
      </c>
    </row>
    <row r="323" spans="1:5">
      <c r="A323" s="20" t="s">
        <v>486</v>
      </c>
      <c r="B323">
        <v>4.5</v>
      </c>
      <c r="C323">
        <v>9</v>
      </c>
      <c r="D323">
        <v>2.5</v>
      </c>
      <c r="E323">
        <v>2</v>
      </c>
    </row>
    <row r="324" spans="1:5">
      <c r="A324" s="20" t="s">
        <v>487</v>
      </c>
      <c r="B324">
        <v>2.3333333333333335</v>
      </c>
      <c r="C324">
        <v>7</v>
      </c>
      <c r="D324">
        <v>2.6666666666666665</v>
      </c>
      <c r="E324">
        <v>2.6666666666666665</v>
      </c>
    </row>
    <row r="325" spans="1:5">
      <c r="A325" s="20" t="s">
        <v>488</v>
      </c>
      <c r="B325">
        <v>2</v>
      </c>
      <c r="C325">
        <v>6</v>
      </c>
      <c r="D325">
        <v>3.6666666666666665</v>
      </c>
      <c r="E325">
        <v>2.6666666666666665</v>
      </c>
    </row>
    <row r="326" spans="1:5">
      <c r="A326" s="20" t="s">
        <v>489</v>
      </c>
      <c r="B326">
        <v>4</v>
      </c>
      <c r="C326">
        <v>4</v>
      </c>
      <c r="D326">
        <v>3</v>
      </c>
      <c r="E326">
        <v>1</v>
      </c>
    </row>
    <row r="327" spans="1:5">
      <c r="A327" s="20" t="s">
        <v>490</v>
      </c>
      <c r="B327">
        <v>3</v>
      </c>
      <c r="C327">
        <v>9</v>
      </c>
      <c r="D327">
        <v>4</v>
      </c>
      <c r="E327">
        <v>1.6666666666666667</v>
      </c>
    </row>
    <row r="328" spans="1:5">
      <c r="A328" s="20" t="s">
        <v>491</v>
      </c>
      <c r="B328">
        <v>1</v>
      </c>
      <c r="C328">
        <v>1</v>
      </c>
      <c r="D328">
        <v>4</v>
      </c>
      <c r="E328">
        <v>1</v>
      </c>
    </row>
    <row r="329" spans="1:5">
      <c r="A329" s="20" t="s">
        <v>492</v>
      </c>
      <c r="B329">
        <v>3</v>
      </c>
      <c r="C329">
        <v>3</v>
      </c>
      <c r="D329">
        <v>5</v>
      </c>
      <c r="E329">
        <v>3</v>
      </c>
    </row>
    <row r="330" spans="1:5">
      <c r="A330" s="20" t="s">
        <v>493</v>
      </c>
      <c r="B330">
        <v>3.6666666666666665</v>
      </c>
      <c r="C330">
        <v>11</v>
      </c>
      <c r="D330">
        <v>3</v>
      </c>
      <c r="E330">
        <v>4</v>
      </c>
    </row>
    <row r="331" spans="1:5">
      <c r="A331" s="20" t="s">
        <v>494</v>
      </c>
      <c r="B331">
        <v>2.5</v>
      </c>
      <c r="C331">
        <v>5</v>
      </c>
      <c r="D331">
        <v>1.5</v>
      </c>
      <c r="E331">
        <v>3.5</v>
      </c>
    </row>
    <row r="332" spans="1:5">
      <c r="A332" s="20" t="s">
        <v>495</v>
      </c>
      <c r="B332">
        <v>2</v>
      </c>
      <c r="C332">
        <v>6</v>
      </c>
      <c r="D332">
        <v>2.6666666666666665</v>
      </c>
      <c r="E332">
        <v>3</v>
      </c>
    </row>
    <row r="333" spans="1:5">
      <c r="A333" s="20" t="s">
        <v>496</v>
      </c>
      <c r="B333">
        <v>2.3333333333333335</v>
      </c>
      <c r="C333">
        <v>7</v>
      </c>
      <c r="D333">
        <v>4</v>
      </c>
      <c r="E333">
        <v>2.6666666666666665</v>
      </c>
    </row>
    <row r="334" spans="1:5">
      <c r="A334" s="20" t="s">
        <v>497</v>
      </c>
      <c r="B334">
        <v>3.6666666666666665</v>
      </c>
      <c r="C334">
        <v>11</v>
      </c>
      <c r="D334">
        <v>3</v>
      </c>
      <c r="E334">
        <v>3</v>
      </c>
    </row>
    <row r="335" spans="1:5">
      <c r="A335" s="20" t="s">
        <v>498</v>
      </c>
      <c r="B335">
        <v>3.5</v>
      </c>
      <c r="C335">
        <v>7</v>
      </c>
      <c r="D335">
        <v>1.5</v>
      </c>
      <c r="E335">
        <v>3.5</v>
      </c>
    </row>
    <row r="336" spans="1:5">
      <c r="A336" s="20" t="s">
        <v>499</v>
      </c>
      <c r="B336">
        <v>2.5</v>
      </c>
      <c r="C336">
        <v>5</v>
      </c>
      <c r="D336">
        <v>4</v>
      </c>
      <c r="E336">
        <v>4</v>
      </c>
    </row>
    <row r="337" spans="1:5">
      <c r="A337" s="20" t="s">
        <v>500</v>
      </c>
      <c r="B337">
        <v>2.6666666666666665</v>
      </c>
      <c r="C337">
        <v>8</v>
      </c>
      <c r="D337">
        <v>3</v>
      </c>
      <c r="E337">
        <v>3.3333333333333335</v>
      </c>
    </row>
    <row r="338" spans="1:5">
      <c r="A338" s="20" t="s">
        <v>501</v>
      </c>
      <c r="B338">
        <v>2</v>
      </c>
      <c r="C338">
        <v>2</v>
      </c>
      <c r="D338">
        <v>1</v>
      </c>
      <c r="E338">
        <v>2</v>
      </c>
    </row>
    <row r="339" spans="1:5">
      <c r="A339" s="20" t="s">
        <v>502</v>
      </c>
      <c r="B339">
        <v>3</v>
      </c>
      <c r="C339">
        <v>9</v>
      </c>
      <c r="D339">
        <v>2.3333333333333335</v>
      </c>
      <c r="E339">
        <v>2.6666666666666665</v>
      </c>
    </row>
    <row r="340" spans="1:5">
      <c r="A340" s="20" t="s">
        <v>503</v>
      </c>
      <c r="B340">
        <v>1.5</v>
      </c>
      <c r="C340">
        <v>3</v>
      </c>
      <c r="D340">
        <v>2.5</v>
      </c>
      <c r="E340">
        <v>3</v>
      </c>
    </row>
    <row r="341" spans="1:5">
      <c r="A341" s="20" t="s">
        <v>504</v>
      </c>
      <c r="B341">
        <v>4</v>
      </c>
      <c r="C341">
        <v>4</v>
      </c>
      <c r="D341">
        <v>4</v>
      </c>
      <c r="E341">
        <v>4</v>
      </c>
    </row>
    <row r="342" spans="1:5">
      <c r="A342" s="20" t="s">
        <v>505</v>
      </c>
      <c r="B342">
        <v>3.3333333333333335</v>
      </c>
      <c r="C342">
        <v>10</v>
      </c>
      <c r="D342">
        <v>3</v>
      </c>
      <c r="E342">
        <v>2.6666666666666665</v>
      </c>
    </row>
    <row r="343" spans="1:5">
      <c r="A343" s="20" t="s">
        <v>506</v>
      </c>
      <c r="B343">
        <v>3</v>
      </c>
      <c r="C343">
        <v>9</v>
      </c>
      <c r="D343">
        <v>3</v>
      </c>
      <c r="E343">
        <v>4</v>
      </c>
    </row>
    <row r="344" spans="1:5">
      <c r="A344" s="20" t="s">
        <v>507</v>
      </c>
      <c r="B344">
        <v>3</v>
      </c>
      <c r="C344">
        <v>6</v>
      </c>
      <c r="D344">
        <v>4</v>
      </c>
      <c r="E344">
        <v>1.5</v>
      </c>
    </row>
    <row r="345" spans="1:5">
      <c r="A345" s="20" t="s">
        <v>508</v>
      </c>
      <c r="B345">
        <v>3.5</v>
      </c>
      <c r="C345">
        <v>7</v>
      </c>
      <c r="D345">
        <v>3.5</v>
      </c>
      <c r="E345">
        <v>3</v>
      </c>
    </row>
    <row r="346" spans="1:5">
      <c r="A346" s="20" t="s">
        <v>509</v>
      </c>
      <c r="B346">
        <v>5</v>
      </c>
      <c r="C346">
        <v>5</v>
      </c>
      <c r="D346">
        <v>2</v>
      </c>
      <c r="E346">
        <v>5</v>
      </c>
    </row>
    <row r="347" spans="1:5">
      <c r="A347" s="20" t="s">
        <v>510</v>
      </c>
      <c r="B347">
        <v>3</v>
      </c>
      <c r="C347">
        <v>6</v>
      </c>
      <c r="D347">
        <v>2</v>
      </c>
      <c r="E347">
        <v>3</v>
      </c>
    </row>
    <row r="348" spans="1:5">
      <c r="A348" s="20" t="s">
        <v>512</v>
      </c>
      <c r="B348">
        <v>3</v>
      </c>
      <c r="C348">
        <v>6</v>
      </c>
      <c r="D348">
        <v>2.5</v>
      </c>
      <c r="E348">
        <v>4</v>
      </c>
    </row>
    <row r="349" spans="1:5">
      <c r="A349" s="20" t="s">
        <v>513</v>
      </c>
      <c r="B349">
        <v>4</v>
      </c>
      <c r="C349">
        <v>4</v>
      </c>
      <c r="D349">
        <v>5</v>
      </c>
      <c r="E349">
        <v>5</v>
      </c>
    </row>
    <row r="350" spans="1:5">
      <c r="A350" s="20" t="s">
        <v>514</v>
      </c>
      <c r="B350">
        <v>3</v>
      </c>
      <c r="C350">
        <v>6</v>
      </c>
      <c r="D350">
        <v>4</v>
      </c>
      <c r="E350">
        <v>2.5</v>
      </c>
    </row>
    <row r="351" spans="1:5">
      <c r="A351" s="20" t="s">
        <v>515</v>
      </c>
      <c r="B351">
        <v>5</v>
      </c>
      <c r="C351">
        <v>10</v>
      </c>
      <c r="D351">
        <v>4</v>
      </c>
      <c r="E351">
        <v>2.5</v>
      </c>
    </row>
    <row r="352" spans="1:5">
      <c r="A352" s="20" t="s">
        <v>516</v>
      </c>
      <c r="B352">
        <v>1.6666666666666667</v>
      </c>
      <c r="C352">
        <v>5</v>
      </c>
      <c r="D352">
        <v>4.333333333333333</v>
      </c>
      <c r="E352">
        <v>2.3333333333333335</v>
      </c>
    </row>
    <row r="353" spans="1:5">
      <c r="A353" s="20" t="s">
        <v>517</v>
      </c>
      <c r="B353">
        <v>1</v>
      </c>
      <c r="C353">
        <v>1</v>
      </c>
      <c r="D353">
        <v>2</v>
      </c>
      <c r="E353">
        <v>1</v>
      </c>
    </row>
    <row r="354" spans="1:5">
      <c r="A354" s="20" t="s">
        <v>519</v>
      </c>
      <c r="B354">
        <v>2</v>
      </c>
      <c r="C354">
        <v>2</v>
      </c>
      <c r="D354">
        <v>5</v>
      </c>
      <c r="E354">
        <v>4</v>
      </c>
    </row>
    <row r="355" spans="1:5">
      <c r="A355" s="20" t="s">
        <v>520</v>
      </c>
      <c r="B355">
        <v>3</v>
      </c>
      <c r="C355">
        <v>6</v>
      </c>
      <c r="D355">
        <v>3.5</v>
      </c>
      <c r="E355">
        <v>2</v>
      </c>
    </row>
    <row r="356" spans="1:5">
      <c r="A356" s="20" t="s">
        <v>521</v>
      </c>
      <c r="B356">
        <v>2</v>
      </c>
      <c r="C356">
        <v>6</v>
      </c>
      <c r="D356">
        <v>3.3333333333333335</v>
      </c>
      <c r="E356">
        <v>2</v>
      </c>
    </row>
    <row r="357" spans="1:5">
      <c r="A357" s="20" t="s">
        <v>522</v>
      </c>
      <c r="B357">
        <v>2.5</v>
      </c>
      <c r="C357">
        <v>5</v>
      </c>
      <c r="D357">
        <v>1.5</v>
      </c>
      <c r="E357">
        <v>3</v>
      </c>
    </row>
    <row r="358" spans="1:5">
      <c r="A358" s="20" t="s">
        <v>523</v>
      </c>
      <c r="B358">
        <v>4</v>
      </c>
      <c r="C358">
        <v>8</v>
      </c>
      <c r="D358">
        <v>2.5</v>
      </c>
      <c r="E358">
        <v>3</v>
      </c>
    </row>
    <row r="359" spans="1:5">
      <c r="A359" s="20" t="s">
        <v>524</v>
      </c>
      <c r="B359">
        <v>2.5</v>
      </c>
      <c r="C359">
        <v>5</v>
      </c>
      <c r="D359">
        <v>2.5</v>
      </c>
      <c r="E359">
        <v>3.5</v>
      </c>
    </row>
    <row r="360" spans="1:5">
      <c r="A360" s="20" t="s">
        <v>525</v>
      </c>
      <c r="B360">
        <v>3.5</v>
      </c>
      <c r="C360">
        <v>7</v>
      </c>
      <c r="D360">
        <v>4.5</v>
      </c>
      <c r="E360">
        <v>2</v>
      </c>
    </row>
    <row r="361" spans="1:5">
      <c r="A361" s="20" t="s">
        <v>526</v>
      </c>
      <c r="B361">
        <v>4</v>
      </c>
      <c r="C361">
        <v>8</v>
      </c>
      <c r="D361">
        <v>2.5</v>
      </c>
      <c r="E361">
        <v>2.5</v>
      </c>
    </row>
    <row r="362" spans="1:5">
      <c r="A362" s="20" t="s">
        <v>527</v>
      </c>
      <c r="B362">
        <v>3.6666666666666665</v>
      </c>
      <c r="C362">
        <v>11</v>
      </c>
      <c r="D362">
        <v>1.3333333333333333</v>
      </c>
      <c r="E362">
        <v>3</v>
      </c>
    </row>
    <row r="363" spans="1:5">
      <c r="A363" s="20" t="s">
        <v>528</v>
      </c>
      <c r="B363">
        <v>1</v>
      </c>
      <c r="C363">
        <v>2</v>
      </c>
      <c r="D363">
        <v>3</v>
      </c>
      <c r="E363">
        <v>1.5</v>
      </c>
    </row>
    <row r="364" spans="1:5">
      <c r="A364" s="20" t="s">
        <v>529</v>
      </c>
      <c r="B364">
        <v>1.6666666666666667</v>
      </c>
      <c r="C364">
        <v>5</v>
      </c>
      <c r="D364">
        <v>2.3333333333333335</v>
      </c>
      <c r="E364">
        <v>2</v>
      </c>
    </row>
    <row r="365" spans="1:5">
      <c r="A365" s="20" t="s">
        <v>531</v>
      </c>
      <c r="B365">
        <v>2.5</v>
      </c>
      <c r="C365">
        <v>5</v>
      </c>
      <c r="D365">
        <v>4</v>
      </c>
      <c r="E365">
        <v>4.5</v>
      </c>
    </row>
    <row r="366" spans="1:5">
      <c r="A366" s="20" t="s">
        <v>532</v>
      </c>
      <c r="B366">
        <v>2.6666666666666665</v>
      </c>
      <c r="C366">
        <v>8</v>
      </c>
      <c r="D366">
        <v>3.6666666666666665</v>
      </c>
      <c r="E366">
        <v>3</v>
      </c>
    </row>
    <row r="367" spans="1:5">
      <c r="A367" s="20" t="s">
        <v>533</v>
      </c>
      <c r="B367">
        <v>2.3333333333333335</v>
      </c>
      <c r="C367">
        <v>7</v>
      </c>
      <c r="D367">
        <v>2.6666666666666665</v>
      </c>
      <c r="E367">
        <v>4.333333333333333</v>
      </c>
    </row>
    <row r="368" spans="1:5">
      <c r="A368" s="20" t="s">
        <v>535</v>
      </c>
      <c r="B368">
        <v>1.3333333333333333</v>
      </c>
      <c r="C368">
        <v>4</v>
      </c>
      <c r="D368">
        <v>3.3333333333333335</v>
      </c>
      <c r="E368">
        <v>3.6666666666666665</v>
      </c>
    </row>
    <row r="369" spans="1:5">
      <c r="A369" s="20" t="s">
        <v>536</v>
      </c>
      <c r="B369">
        <v>3</v>
      </c>
      <c r="C369">
        <v>6</v>
      </c>
      <c r="D369">
        <v>4</v>
      </c>
      <c r="E369">
        <v>4</v>
      </c>
    </row>
    <row r="370" spans="1:5">
      <c r="A370" s="20" t="s">
        <v>537</v>
      </c>
      <c r="B370">
        <v>2.5</v>
      </c>
      <c r="C370">
        <v>5</v>
      </c>
      <c r="D370">
        <v>4</v>
      </c>
      <c r="E370">
        <v>2.5</v>
      </c>
    </row>
    <row r="371" spans="1:5">
      <c r="A371" s="20" t="s">
        <v>538</v>
      </c>
      <c r="B371">
        <v>2</v>
      </c>
      <c r="C371">
        <v>2</v>
      </c>
      <c r="D371">
        <v>3</v>
      </c>
      <c r="E371">
        <v>4</v>
      </c>
    </row>
    <row r="372" spans="1:5">
      <c r="A372" s="20" t="s">
        <v>539</v>
      </c>
      <c r="B372">
        <v>1.5</v>
      </c>
      <c r="C372">
        <v>3</v>
      </c>
      <c r="D372">
        <v>1.5</v>
      </c>
      <c r="E372">
        <v>1.5</v>
      </c>
    </row>
    <row r="373" spans="1:5">
      <c r="A373" s="20" t="s">
        <v>540</v>
      </c>
      <c r="B373">
        <v>2</v>
      </c>
      <c r="C373">
        <v>2</v>
      </c>
      <c r="D373">
        <v>5</v>
      </c>
      <c r="E373">
        <v>2</v>
      </c>
    </row>
    <row r="374" spans="1:5">
      <c r="A374" s="20" t="s">
        <v>541</v>
      </c>
      <c r="B374">
        <v>3.3333333333333335</v>
      </c>
      <c r="C374">
        <v>10</v>
      </c>
      <c r="D374">
        <v>2.6666666666666665</v>
      </c>
      <c r="E374">
        <v>3.3333333333333335</v>
      </c>
    </row>
    <row r="375" spans="1:5">
      <c r="A375" s="20" t="s">
        <v>542</v>
      </c>
      <c r="B375">
        <v>2</v>
      </c>
      <c r="C375">
        <v>2</v>
      </c>
      <c r="D375">
        <v>3</v>
      </c>
      <c r="E375">
        <v>2</v>
      </c>
    </row>
    <row r="376" spans="1:5">
      <c r="A376" s="20" t="s">
        <v>543</v>
      </c>
      <c r="B376">
        <v>3</v>
      </c>
      <c r="C376">
        <v>3</v>
      </c>
      <c r="D376">
        <v>2</v>
      </c>
      <c r="E376">
        <v>4</v>
      </c>
    </row>
    <row r="377" spans="1:5">
      <c r="A377" s="20" t="s">
        <v>544</v>
      </c>
      <c r="B377">
        <v>3</v>
      </c>
      <c r="C377">
        <v>9</v>
      </c>
      <c r="D377">
        <v>3.6666666666666665</v>
      </c>
      <c r="E377">
        <v>5</v>
      </c>
    </row>
    <row r="378" spans="1:5">
      <c r="A378" s="20" t="s">
        <v>546</v>
      </c>
      <c r="B378">
        <v>2.3333333333333335</v>
      </c>
      <c r="C378">
        <v>7</v>
      </c>
      <c r="D378">
        <v>4</v>
      </c>
      <c r="E378">
        <v>3</v>
      </c>
    </row>
    <row r="379" spans="1:5">
      <c r="A379" s="20" t="s">
        <v>547</v>
      </c>
      <c r="B379">
        <v>2</v>
      </c>
      <c r="C379">
        <v>2</v>
      </c>
      <c r="D379">
        <v>4</v>
      </c>
      <c r="E379">
        <v>3</v>
      </c>
    </row>
    <row r="380" spans="1:5">
      <c r="A380" s="20" t="s">
        <v>548</v>
      </c>
      <c r="B380">
        <v>2.3333333333333335</v>
      </c>
      <c r="C380">
        <v>7</v>
      </c>
      <c r="D380">
        <v>2</v>
      </c>
      <c r="E380">
        <v>2.6666666666666665</v>
      </c>
    </row>
    <row r="381" spans="1:5">
      <c r="A381" s="20" t="s">
        <v>549</v>
      </c>
      <c r="B381">
        <v>2.3333333333333335</v>
      </c>
      <c r="C381">
        <v>7</v>
      </c>
      <c r="D381">
        <v>3.3333333333333335</v>
      </c>
      <c r="E381">
        <v>2.6666666666666665</v>
      </c>
    </row>
    <row r="382" spans="1:5">
      <c r="A382" s="20" t="s">
        <v>550</v>
      </c>
      <c r="B382">
        <v>3.5</v>
      </c>
      <c r="C382">
        <v>7</v>
      </c>
      <c r="D382">
        <v>2</v>
      </c>
      <c r="E382">
        <v>2.5</v>
      </c>
    </row>
    <row r="383" spans="1:5">
      <c r="A383" s="20" t="s">
        <v>551</v>
      </c>
      <c r="B383">
        <v>2.6666666666666665</v>
      </c>
      <c r="C383">
        <v>8</v>
      </c>
      <c r="D383">
        <v>3</v>
      </c>
      <c r="E383">
        <v>4.666666666666667</v>
      </c>
    </row>
    <row r="384" spans="1:5">
      <c r="A384" s="20" t="s">
        <v>553</v>
      </c>
      <c r="B384">
        <v>2</v>
      </c>
      <c r="C384">
        <v>2</v>
      </c>
      <c r="D384">
        <v>4</v>
      </c>
      <c r="E384">
        <v>5</v>
      </c>
    </row>
    <row r="385" spans="1:5">
      <c r="A385" s="20" t="s">
        <v>554</v>
      </c>
      <c r="B385">
        <v>2</v>
      </c>
      <c r="C385">
        <v>2</v>
      </c>
      <c r="D385">
        <v>4</v>
      </c>
      <c r="E385">
        <v>5</v>
      </c>
    </row>
    <row r="386" spans="1:5">
      <c r="A386" s="20" t="s">
        <v>556</v>
      </c>
      <c r="B386">
        <v>4.333333333333333</v>
      </c>
      <c r="C386">
        <v>13</v>
      </c>
      <c r="D386">
        <v>3</v>
      </c>
      <c r="E386">
        <v>1.3333333333333333</v>
      </c>
    </row>
    <row r="387" spans="1:5">
      <c r="A387" s="20" t="s">
        <v>557</v>
      </c>
      <c r="B387">
        <v>2.5</v>
      </c>
      <c r="C387">
        <v>5</v>
      </c>
      <c r="D387">
        <v>4</v>
      </c>
      <c r="E387">
        <v>3</v>
      </c>
    </row>
    <row r="388" spans="1:5">
      <c r="A388" s="20" t="s">
        <v>558</v>
      </c>
      <c r="B388">
        <v>3</v>
      </c>
      <c r="C388">
        <v>6</v>
      </c>
      <c r="D388">
        <v>3.5</v>
      </c>
      <c r="E388">
        <v>2.5</v>
      </c>
    </row>
    <row r="389" spans="1:5">
      <c r="A389" s="20" t="s">
        <v>559</v>
      </c>
      <c r="B389">
        <v>4</v>
      </c>
      <c r="C389">
        <v>4</v>
      </c>
      <c r="D389">
        <v>2</v>
      </c>
      <c r="E389">
        <v>5</v>
      </c>
    </row>
    <row r="390" spans="1:5">
      <c r="A390" s="20" t="s">
        <v>560</v>
      </c>
      <c r="B390">
        <v>4</v>
      </c>
      <c r="C390">
        <v>8</v>
      </c>
      <c r="D390">
        <v>2</v>
      </c>
      <c r="E390">
        <v>2.5</v>
      </c>
    </row>
    <row r="391" spans="1:5">
      <c r="A391" s="20" t="s">
        <v>561</v>
      </c>
      <c r="B391">
        <v>2.6666666666666665</v>
      </c>
      <c r="C391">
        <v>8</v>
      </c>
      <c r="D391">
        <v>3</v>
      </c>
      <c r="E391">
        <v>3</v>
      </c>
    </row>
    <row r="392" spans="1:5">
      <c r="A392" s="20" t="s">
        <v>562</v>
      </c>
      <c r="B392">
        <v>4</v>
      </c>
      <c r="C392">
        <v>4</v>
      </c>
      <c r="D392">
        <v>3</v>
      </c>
      <c r="E392">
        <v>5</v>
      </c>
    </row>
    <row r="393" spans="1:5">
      <c r="A393" s="20" t="s">
        <v>563</v>
      </c>
      <c r="B393">
        <v>3.5</v>
      </c>
      <c r="C393">
        <v>7</v>
      </c>
      <c r="D393">
        <v>3.5</v>
      </c>
      <c r="E393">
        <v>2</v>
      </c>
    </row>
    <row r="394" spans="1:5">
      <c r="A394" s="20" t="s">
        <v>564</v>
      </c>
      <c r="B394">
        <v>3.5</v>
      </c>
      <c r="C394">
        <v>7</v>
      </c>
      <c r="D394">
        <v>4.5</v>
      </c>
      <c r="E394">
        <v>4</v>
      </c>
    </row>
    <row r="395" spans="1:5">
      <c r="A395" s="20" t="s">
        <v>565</v>
      </c>
      <c r="B395">
        <v>3.3333333333333335</v>
      </c>
      <c r="C395">
        <v>10</v>
      </c>
      <c r="D395">
        <v>4.666666666666667</v>
      </c>
      <c r="E395">
        <v>4.666666666666667</v>
      </c>
    </row>
    <row r="396" spans="1:5">
      <c r="A396" s="20" t="s">
        <v>566</v>
      </c>
      <c r="B396">
        <v>2</v>
      </c>
      <c r="C396">
        <v>2</v>
      </c>
      <c r="D396">
        <v>5</v>
      </c>
      <c r="E396">
        <v>2</v>
      </c>
    </row>
    <row r="397" spans="1:5">
      <c r="A397" s="20" t="s">
        <v>567</v>
      </c>
      <c r="B397">
        <v>5</v>
      </c>
      <c r="C397">
        <v>5</v>
      </c>
      <c r="D397">
        <v>3</v>
      </c>
      <c r="E397">
        <v>2</v>
      </c>
    </row>
    <row r="398" spans="1:5">
      <c r="A398" s="20" t="s">
        <v>568</v>
      </c>
      <c r="B398">
        <v>4</v>
      </c>
      <c r="C398">
        <v>4</v>
      </c>
      <c r="D398">
        <v>4</v>
      </c>
      <c r="E398">
        <v>2</v>
      </c>
    </row>
    <row r="399" spans="1:5">
      <c r="A399" s="20" t="s">
        <v>569</v>
      </c>
      <c r="B399">
        <v>4</v>
      </c>
      <c r="C399">
        <v>4</v>
      </c>
      <c r="D399">
        <v>3</v>
      </c>
      <c r="E399">
        <v>1</v>
      </c>
    </row>
    <row r="400" spans="1:5">
      <c r="A400" s="20" t="s">
        <v>570</v>
      </c>
      <c r="B400">
        <v>3.6666666666666665</v>
      </c>
      <c r="C400">
        <v>11</v>
      </c>
      <c r="D400">
        <v>2.6666666666666665</v>
      </c>
      <c r="E400">
        <v>2.6666666666666665</v>
      </c>
    </row>
    <row r="401" spans="1:5">
      <c r="A401" s="20" t="s">
        <v>572</v>
      </c>
      <c r="B401">
        <v>3.5</v>
      </c>
      <c r="C401">
        <v>7</v>
      </c>
      <c r="D401">
        <v>1</v>
      </c>
      <c r="E401">
        <v>3</v>
      </c>
    </row>
    <row r="402" spans="1:5">
      <c r="A402" s="20" t="s">
        <v>573</v>
      </c>
      <c r="B402">
        <v>4.666666666666667</v>
      </c>
      <c r="C402">
        <v>14</v>
      </c>
      <c r="D402">
        <v>2</v>
      </c>
      <c r="E402">
        <v>2</v>
      </c>
    </row>
    <row r="403" spans="1:5">
      <c r="A403" s="20" t="s">
        <v>574</v>
      </c>
      <c r="B403">
        <v>3.6666666666666665</v>
      </c>
      <c r="C403">
        <v>11</v>
      </c>
      <c r="D403">
        <v>3</v>
      </c>
      <c r="E403">
        <v>2.3333333333333335</v>
      </c>
    </row>
    <row r="404" spans="1:5">
      <c r="A404" s="20" t="s">
        <v>575</v>
      </c>
      <c r="B404">
        <v>4.5</v>
      </c>
      <c r="C404">
        <v>9</v>
      </c>
      <c r="D404">
        <v>3</v>
      </c>
      <c r="E404">
        <v>4.5</v>
      </c>
    </row>
    <row r="405" spans="1:5">
      <c r="A405" s="20" t="s">
        <v>576</v>
      </c>
      <c r="B405">
        <v>2</v>
      </c>
      <c r="C405">
        <v>2</v>
      </c>
      <c r="D405">
        <v>1</v>
      </c>
      <c r="E405">
        <v>4</v>
      </c>
    </row>
    <row r="406" spans="1:5">
      <c r="A406" s="20" t="s">
        <v>577</v>
      </c>
      <c r="B406">
        <v>1</v>
      </c>
      <c r="C406">
        <v>1</v>
      </c>
      <c r="D406">
        <v>5</v>
      </c>
      <c r="E406">
        <v>4</v>
      </c>
    </row>
    <row r="407" spans="1:5">
      <c r="A407" s="20" t="s">
        <v>578</v>
      </c>
      <c r="B407">
        <v>3</v>
      </c>
      <c r="C407">
        <v>6</v>
      </c>
      <c r="D407">
        <v>4</v>
      </c>
      <c r="E407">
        <v>2</v>
      </c>
    </row>
    <row r="408" spans="1:5">
      <c r="A408" s="20" t="s">
        <v>579</v>
      </c>
      <c r="B408">
        <v>2</v>
      </c>
      <c r="C408">
        <v>6</v>
      </c>
      <c r="D408">
        <v>3.3333333333333335</v>
      </c>
      <c r="E408">
        <v>4</v>
      </c>
    </row>
    <row r="409" spans="1:5">
      <c r="A409" s="20" t="s">
        <v>580</v>
      </c>
      <c r="B409">
        <v>3</v>
      </c>
      <c r="C409">
        <v>6</v>
      </c>
      <c r="D409">
        <v>1</v>
      </c>
      <c r="E409">
        <v>3.5</v>
      </c>
    </row>
    <row r="410" spans="1:5">
      <c r="A410" s="20" t="s">
        <v>581</v>
      </c>
      <c r="B410">
        <v>2.5</v>
      </c>
      <c r="C410">
        <v>5</v>
      </c>
      <c r="D410">
        <v>2.5</v>
      </c>
      <c r="E410">
        <v>4.5</v>
      </c>
    </row>
    <row r="411" spans="1:5">
      <c r="A411" s="20" t="s">
        <v>583</v>
      </c>
      <c r="B411">
        <v>1</v>
      </c>
      <c r="C411">
        <v>1</v>
      </c>
      <c r="D411">
        <v>5</v>
      </c>
      <c r="E411">
        <v>4</v>
      </c>
    </row>
    <row r="412" spans="1:5">
      <c r="A412" s="20" t="s">
        <v>584</v>
      </c>
      <c r="B412">
        <v>3.5</v>
      </c>
      <c r="C412">
        <v>7</v>
      </c>
      <c r="D412">
        <v>3.5</v>
      </c>
      <c r="E412">
        <v>3.5</v>
      </c>
    </row>
    <row r="413" spans="1:5">
      <c r="A413" s="20" t="s">
        <v>586</v>
      </c>
      <c r="B413">
        <v>3</v>
      </c>
      <c r="C413">
        <v>6</v>
      </c>
      <c r="D413">
        <v>3.5</v>
      </c>
      <c r="E413">
        <v>3</v>
      </c>
    </row>
    <row r="414" spans="1:5">
      <c r="A414" s="20" t="s">
        <v>587</v>
      </c>
      <c r="B414">
        <v>1.6666666666666667</v>
      </c>
      <c r="C414">
        <v>5</v>
      </c>
      <c r="D414">
        <v>3.3333333333333335</v>
      </c>
      <c r="E414">
        <v>3.3333333333333335</v>
      </c>
    </row>
    <row r="415" spans="1:5">
      <c r="A415" s="20" t="s">
        <v>588</v>
      </c>
      <c r="B415">
        <v>3</v>
      </c>
      <c r="C415">
        <v>6</v>
      </c>
      <c r="D415">
        <v>4.5</v>
      </c>
      <c r="E415">
        <v>2.5</v>
      </c>
    </row>
    <row r="416" spans="1:5">
      <c r="A416" s="20" t="s">
        <v>589</v>
      </c>
      <c r="B416">
        <v>3.6666666666666665</v>
      </c>
      <c r="C416">
        <v>11</v>
      </c>
      <c r="D416">
        <v>2.3333333333333335</v>
      </c>
      <c r="E416">
        <v>2.6666666666666665</v>
      </c>
    </row>
    <row r="417" spans="1:5">
      <c r="A417" s="20" t="s">
        <v>590</v>
      </c>
      <c r="B417">
        <v>3.6666666666666665</v>
      </c>
      <c r="C417">
        <v>11</v>
      </c>
      <c r="D417">
        <v>2</v>
      </c>
      <c r="E417">
        <v>3</v>
      </c>
    </row>
    <row r="418" spans="1:5">
      <c r="A418" s="20" t="s">
        <v>591</v>
      </c>
      <c r="B418">
        <v>4</v>
      </c>
      <c r="C418">
        <v>12</v>
      </c>
      <c r="D418">
        <v>2.3333333333333335</v>
      </c>
      <c r="E418">
        <v>3.3333333333333335</v>
      </c>
    </row>
    <row r="419" spans="1:5">
      <c r="A419" s="20" t="s">
        <v>592</v>
      </c>
      <c r="B419">
        <v>1</v>
      </c>
      <c r="C419">
        <v>1</v>
      </c>
      <c r="D419">
        <v>2</v>
      </c>
      <c r="E419">
        <v>1</v>
      </c>
    </row>
    <row r="420" spans="1:5">
      <c r="A420" s="20" t="s">
        <v>593</v>
      </c>
      <c r="B420">
        <v>2</v>
      </c>
      <c r="C420">
        <v>4</v>
      </c>
      <c r="D420">
        <v>1</v>
      </c>
      <c r="E420">
        <v>2.5</v>
      </c>
    </row>
    <row r="421" spans="1:5">
      <c r="A421" s="20" t="s">
        <v>594</v>
      </c>
      <c r="B421">
        <v>1</v>
      </c>
      <c r="C421">
        <v>1</v>
      </c>
      <c r="D421">
        <v>2</v>
      </c>
      <c r="E421">
        <v>2</v>
      </c>
    </row>
    <row r="422" spans="1:5">
      <c r="A422" s="20" t="s">
        <v>595</v>
      </c>
      <c r="B422">
        <v>3.5</v>
      </c>
      <c r="C422">
        <v>7</v>
      </c>
      <c r="D422">
        <v>3</v>
      </c>
      <c r="E422">
        <v>4</v>
      </c>
    </row>
    <row r="423" spans="1:5">
      <c r="A423" s="20" t="s">
        <v>596</v>
      </c>
      <c r="B423">
        <v>3</v>
      </c>
      <c r="C423">
        <v>9</v>
      </c>
      <c r="D423">
        <v>3.3333333333333335</v>
      </c>
      <c r="E423">
        <v>2.3333333333333335</v>
      </c>
    </row>
    <row r="424" spans="1:5">
      <c r="A424" s="20" t="s">
        <v>597</v>
      </c>
      <c r="B424">
        <v>2.6666666666666665</v>
      </c>
      <c r="C424">
        <v>8</v>
      </c>
      <c r="D424">
        <v>2.6666666666666665</v>
      </c>
      <c r="E424">
        <v>3.3333333333333335</v>
      </c>
    </row>
    <row r="425" spans="1:5">
      <c r="A425" s="20" t="s">
        <v>598</v>
      </c>
      <c r="B425">
        <v>4</v>
      </c>
      <c r="C425">
        <v>4</v>
      </c>
      <c r="D425">
        <v>4</v>
      </c>
      <c r="E425">
        <v>1</v>
      </c>
    </row>
    <row r="426" spans="1:5">
      <c r="A426" s="20" t="s">
        <v>599</v>
      </c>
      <c r="B426">
        <v>2.3333333333333335</v>
      </c>
      <c r="C426">
        <v>7</v>
      </c>
      <c r="D426">
        <v>4.333333333333333</v>
      </c>
      <c r="E426">
        <v>3</v>
      </c>
    </row>
    <row r="427" spans="1:5">
      <c r="A427" s="20" t="s">
        <v>600</v>
      </c>
      <c r="B427">
        <v>3</v>
      </c>
      <c r="C427">
        <v>6</v>
      </c>
      <c r="D427">
        <v>1.5</v>
      </c>
      <c r="E427">
        <v>2</v>
      </c>
    </row>
    <row r="428" spans="1:5">
      <c r="A428" s="20" t="s">
        <v>601</v>
      </c>
      <c r="B428">
        <v>2.3333333333333335</v>
      </c>
      <c r="C428">
        <v>7</v>
      </c>
      <c r="D428">
        <v>3.3333333333333335</v>
      </c>
      <c r="E428">
        <v>3.3333333333333335</v>
      </c>
    </row>
    <row r="429" spans="1:5">
      <c r="A429" s="20" t="s">
        <v>602</v>
      </c>
      <c r="B429">
        <v>4</v>
      </c>
      <c r="C429">
        <v>8</v>
      </c>
      <c r="D429">
        <v>3.5</v>
      </c>
      <c r="E429">
        <v>4</v>
      </c>
    </row>
    <row r="430" spans="1:5">
      <c r="A430" s="20" t="s">
        <v>603</v>
      </c>
      <c r="B430">
        <v>4</v>
      </c>
      <c r="C430">
        <v>8</v>
      </c>
      <c r="D430">
        <v>3</v>
      </c>
      <c r="E430">
        <v>5</v>
      </c>
    </row>
    <row r="431" spans="1:5">
      <c r="A431" s="20" t="s">
        <v>604</v>
      </c>
      <c r="B431">
        <v>2</v>
      </c>
      <c r="C431">
        <v>2</v>
      </c>
      <c r="D431">
        <v>5</v>
      </c>
      <c r="E431">
        <v>3</v>
      </c>
    </row>
    <row r="432" spans="1:5">
      <c r="A432" s="20" t="s">
        <v>605</v>
      </c>
      <c r="B432">
        <v>3.3333333333333335</v>
      </c>
      <c r="C432">
        <v>10</v>
      </c>
      <c r="D432">
        <v>2.6666666666666665</v>
      </c>
      <c r="E432">
        <v>2.3333333333333335</v>
      </c>
    </row>
    <row r="433" spans="1:5">
      <c r="A433" s="20" t="s">
        <v>606</v>
      </c>
      <c r="B433">
        <v>3</v>
      </c>
      <c r="C433">
        <v>6</v>
      </c>
      <c r="D433">
        <v>2.5</v>
      </c>
      <c r="E433">
        <v>1</v>
      </c>
    </row>
    <row r="434" spans="1:5">
      <c r="A434" s="20" t="s">
        <v>607</v>
      </c>
      <c r="B434">
        <v>3.3333333333333335</v>
      </c>
      <c r="C434">
        <v>10</v>
      </c>
      <c r="D434">
        <v>2.3333333333333335</v>
      </c>
      <c r="E434">
        <v>4.333333333333333</v>
      </c>
    </row>
    <row r="435" spans="1:5">
      <c r="A435" s="20" t="s">
        <v>608</v>
      </c>
      <c r="B435">
        <v>2</v>
      </c>
      <c r="C435">
        <v>2</v>
      </c>
      <c r="D435">
        <v>3</v>
      </c>
      <c r="E435">
        <v>2</v>
      </c>
    </row>
    <row r="436" spans="1:5">
      <c r="A436" s="20" t="s">
        <v>609</v>
      </c>
      <c r="B436">
        <v>5</v>
      </c>
      <c r="C436">
        <v>5</v>
      </c>
      <c r="D436">
        <v>4</v>
      </c>
      <c r="E436">
        <v>2</v>
      </c>
    </row>
    <row r="437" spans="1:5">
      <c r="A437" s="20" t="s">
        <v>610</v>
      </c>
      <c r="B437">
        <v>1</v>
      </c>
      <c r="C437">
        <v>1</v>
      </c>
      <c r="D437">
        <v>5</v>
      </c>
      <c r="E437">
        <v>1</v>
      </c>
    </row>
    <row r="438" spans="1:5">
      <c r="A438" s="20" t="s">
        <v>611</v>
      </c>
      <c r="B438">
        <v>5</v>
      </c>
      <c r="C438">
        <v>5</v>
      </c>
      <c r="D438">
        <v>4</v>
      </c>
      <c r="E438">
        <v>1</v>
      </c>
    </row>
    <row r="439" spans="1:5">
      <c r="A439" s="20" t="s">
        <v>612</v>
      </c>
      <c r="B439">
        <v>2</v>
      </c>
      <c r="C439">
        <v>2</v>
      </c>
      <c r="D439">
        <v>3</v>
      </c>
      <c r="E439">
        <v>4</v>
      </c>
    </row>
    <row r="440" spans="1:5">
      <c r="A440" s="20" t="s">
        <v>613</v>
      </c>
      <c r="B440">
        <v>2.5</v>
      </c>
      <c r="C440">
        <v>5</v>
      </c>
      <c r="D440">
        <v>3</v>
      </c>
      <c r="E440">
        <v>2.5</v>
      </c>
    </row>
    <row r="441" spans="1:5">
      <c r="A441" s="20" t="s">
        <v>614</v>
      </c>
      <c r="B441">
        <v>3.5</v>
      </c>
      <c r="C441">
        <v>7</v>
      </c>
      <c r="D441">
        <v>2</v>
      </c>
      <c r="E441">
        <v>4.5</v>
      </c>
    </row>
    <row r="442" spans="1:5">
      <c r="A442" s="20" t="s">
        <v>615</v>
      </c>
      <c r="B442">
        <v>3</v>
      </c>
      <c r="C442">
        <v>3</v>
      </c>
      <c r="D442">
        <v>1</v>
      </c>
      <c r="E442">
        <v>5</v>
      </c>
    </row>
    <row r="443" spans="1:5">
      <c r="A443" s="20" t="s">
        <v>616</v>
      </c>
      <c r="B443">
        <v>4</v>
      </c>
      <c r="C443">
        <v>4</v>
      </c>
      <c r="D443">
        <v>5</v>
      </c>
      <c r="E443">
        <v>4</v>
      </c>
    </row>
    <row r="444" spans="1:5">
      <c r="A444" s="20" t="s">
        <v>617</v>
      </c>
      <c r="B444">
        <v>3</v>
      </c>
      <c r="C444">
        <v>3</v>
      </c>
      <c r="D444">
        <v>5</v>
      </c>
      <c r="E444">
        <v>4</v>
      </c>
    </row>
    <row r="445" spans="1:5">
      <c r="A445" s="20" t="s">
        <v>618</v>
      </c>
      <c r="B445">
        <v>4</v>
      </c>
      <c r="C445">
        <v>8</v>
      </c>
      <c r="D445">
        <v>4.5</v>
      </c>
      <c r="E445">
        <v>1.5</v>
      </c>
    </row>
    <row r="446" spans="1:5">
      <c r="A446" s="20" t="s">
        <v>619</v>
      </c>
      <c r="B446">
        <v>4</v>
      </c>
      <c r="C446">
        <v>12</v>
      </c>
      <c r="D446">
        <v>1.3333333333333333</v>
      </c>
      <c r="E446">
        <v>4.666666666666667</v>
      </c>
    </row>
    <row r="447" spans="1:5">
      <c r="A447" s="20" t="s">
        <v>620</v>
      </c>
      <c r="B447">
        <v>4</v>
      </c>
      <c r="C447">
        <v>4</v>
      </c>
      <c r="D447">
        <v>4</v>
      </c>
      <c r="E447">
        <v>1</v>
      </c>
    </row>
    <row r="448" spans="1:5">
      <c r="A448" s="20" t="s">
        <v>621</v>
      </c>
      <c r="B448">
        <v>3</v>
      </c>
      <c r="C448">
        <v>6</v>
      </c>
      <c r="D448">
        <v>3.5</v>
      </c>
      <c r="E448">
        <v>5</v>
      </c>
    </row>
    <row r="449" spans="1:5">
      <c r="A449" s="20" t="s">
        <v>622</v>
      </c>
      <c r="B449">
        <v>4.5</v>
      </c>
      <c r="C449">
        <v>9</v>
      </c>
      <c r="D449">
        <v>3</v>
      </c>
      <c r="E449">
        <v>4</v>
      </c>
    </row>
    <row r="450" spans="1:5">
      <c r="A450" s="20" t="s">
        <v>623</v>
      </c>
      <c r="B450">
        <v>2.3333333333333335</v>
      </c>
      <c r="C450">
        <v>7</v>
      </c>
      <c r="D450">
        <v>3.6666666666666665</v>
      </c>
      <c r="E450">
        <v>3</v>
      </c>
    </row>
    <row r="451" spans="1:5">
      <c r="A451" s="20" t="s">
        <v>624</v>
      </c>
      <c r="B451">
        <v>3.6666666666666665</v>
      </c>
      <c r="C451">
        <v>11</v>
      </c>
      <c r="D451">
        <v>2.3333333333333335</v>
      </c>
      <c r="E451">
        <v>2.3333333333333335</v>
      </c>
    </row>
    <row r="452" spans="1:5">
      <c r="A452" s="20" t="s">
        <v>625</v>
      </c>
      <c r="B452">
        <v>3.6666666666666665</v>
      </c>
      <c r="C452">
        <v>11</v>
      </c>
      <c r="D452">
        <v>4.666666666666667</v>
      </c>
      <c r="E452">
        <v>1.3333333333333333</v>
      </c>
    </row>
    <row r="453" spans="1:5">
      <c r="A453" s="20" t="s">
        <v>627</v>
      </c>
      <c r="B453">
        <v>2.3333333333333335</v>
      </c>
      <c r="C453">
        <v>7</v>
      </c>
      <c r="D453">
        <v>3.3333333333333335</v>
      </c>
      <c r="E453">
        <v>3.3333333333333335</v>
      </c>
    </row>
    <row r="454" spans="1:5">
      <c r="A454" s="20" t="s">
        <v>628</v>
      </c>
      <c r="B454">
        <v>2.3333333333333335</v>
      </c>
      <c r="C454">
        <v>7</v>
      </c>
      <c r="D454">
        <v>4</v>
      </c>
      <c r="E454">
        <v>3.6666666666666665</v>
      </c>
    </row>
    <row r="455" spans="1:5">
      <c r="A455" s="20" t="s">
        <v>629</v>
      </c>
      <c r="B455">
        <v>3</v>
      </c>
      <c r="C455">
        <v>6</v>
      </c>
      <c r="D455">
        <v>5</v>
      </c>
      <c r="E455">
        <v>4</v>
      </c>
    </row>
    <row r="456" spans="1:5">
      <c r="A456" s="20" t="s">
        <v>630</v>
      </c>
      <c r="B456">
        <v>2.6666666666666665</v>
      </c>
      <c r="C456">
        <v>8</v>
      </c>
      <c r="D456">
        <v>3</v>
      </c>
      <c r="E456">
        <v>3.6666666666666665</v>
      </c>
    </row>
    <row r="457" spans="1:5">
      <c r="A457" s="20" t="s">
        <v>631</v>
      </c>
      <c r="B457">
        <v>1</v>
      </c>
      <c r="C457">
        <v>1</v>
      </c>
      <c r="D457">
        <v>2</v>
      </c>
      <c r="E457">
        <v>1</v>
      </c>
    </row>
    <row r="458" spans="1:5">
      <c r="A458" s="20" t="s">
        <v>632</v>
      </c>
      <c r="B458">
        <v>5</v>
      </c>
      <c r="C458">
        <v>5</v>
      </c>
      <c r="D458">
        <v>2</v>
      </c>
      <c r="E458">
        <v>5</v>
      </c>
    </row>
    <row r="459" spans="1:5">
      <c r="A459" s="20" t="s">
        <v>633</v>
      </c>
      <c r="B459">
        <v>4</v>
      </c>
      <c r="C459">
        <v>4</v>
      </c>
      <c r="D459">
        <v>5</v>
      </c>
      <c r="E459">
        <v>2</v>
      </c>
    </row>
    <row r="460" spans="1:5">
      <c r="A460" s="20" t="s">
        <v>635</v>
      </c>
      <c r="B460">
        <v>3</v>
      </c>
      <c r="C460">
        <v>9</v>
      </c>
      <c r="D460">
        <v>2</v>
      </c>
      <c r="E460">
        <v>3</v>
      </c>
    </row>
    <row r="461" spans="1:5">
      <c r="A461" s="20" t="s">
        <v>636</v>
      </c>
      <c r="B461">
        <v>3.3333333333333335</v>
      </c>
      <c r="C461">
        <v>10</v>
      </c>
      <c r="D461">
        <v>5</v>
      </c>
      <c r="E461">
        <v>1.6666666666666667</v>
      </c>
    </row>
    <row r="462" spans="1:5">
      <c r="A462" s="20" t="s">
        <v>637</v>
      </c>
      <c r="B462">
        <v>3.3333333333333335</v>
      </c>
      <c r="C462">
        <v>10</v>
      </c>
      <c r="D462">
        <v>2.3333333333333335</v>
      </c>
      <c r="E462">
        <v>3.3333333333333335</v>
      </c>
    </row>
    <row r="463" spans="1:5">
      <c r="A463" s="20" t="s">
        <v>638</v>
      </c>
      <c r="B463">
        <v>4</v>
      </c>
      <c r="C463">
        <v>12</v>
      </c>
      <c r="D463">
        <v>3.6666666666666665</v>
      </c>
      <c r="E463">
        <v>3.6666666666666665</v>
      </c>
    </row>
    <row r="464" spans="1:5">
      <c r="A464" s="20" t="s">
        <v>639</v>
      </c>
      <c r="B464">
        <v>2</v>
      </c>
      <c r="C464">
        <v>2</v>
      </c>
      <c r="D464">
        <v>3</v>
      </c>
      <c r="E464">
        <v>4</v>
      </c>
    </row>
    <row r="465" spans="1:5">
      <c r="A465" s="20" t="s">
        <v>640</v>
      </c>
      <c r="B465">
        <v>3.3333333333333335</v>
      </c>
      <c r="C465">
        <v>10</v>
      </c>
      <c r="D465">
        <v>2.6666666666666665</v>
      </c>
      <c r="E465">
        <v>4</v>
      </c>
    </row>
    <row r="466" spans="1:5">
      <c r="A466" s="20" t="s">
        <v>641</v>
      </c>
      <c r="B466">
        <v>1.6666666666666667</v>
      </c>
      <c r="C466">
        <v>5</v>
      </c>
      <c r="D466">
        <v>3</v>
      </c>
      <c r="E466">
        <v>2.6666666666666665</v>
      </c>
    </row>
    <row r="467" spans="1:5">
      <c r="A467" s="20" t="s">
        <v>642</v>
      </c>
      <c r="B467">
        <v>2</v>
      </c>
      <c r="C467">
        <v>2</v>
      </c>
      <c r="D467">
        <v>4</v>
      </c>
      <c r="E467">
        <v>4</v>
      </c>
    </row>
    <row r="468" spans="1:5">
      <c r="A468" s="20" t="s">
        <v>643</v>
      </c>
      <c r="B468">
        <v>3.6666666666666665</v>
      </c>
      <c r="C468">
        <v>11</v>
      </c>
      <c r="D468">
        <v>2.6666666666666665</v>
      </c>
      <c r="E468">
        <v>3</v>
      </c>
    </row>
    <row r="469" spans="1:5">
      <c r="A469" s="20" t="s">
        <v>644</v>
      </c>
      <c r="B469">
        <v>3.3333333333333335</v>
      </c>
      <c r="C469">
        <v>10</v>
      </c>
      <c r="D469">
        <v>3.3333333333333335</v>
      </c>
      <c r="E469">
        <v>3.3333333333333335</v>
      </c>
    </row>
    <row r="470" spans="1:5">
      <c r="A470" s="20" t="s">
        <v>645</v>
      </c>
      <c r="B470">
        <v>2</v>
      </c>
      <c r="C470">
        <v>2</v>
      </c>
      <c r="D470">
        <v>3</v>
      </c>
      <c r="E470">
        <v>2</v>
      </c>
    </row>
    <row r="471" spans="1:5">
      <c r="A471" s="20" t="s">
        <v>646</v>
      </c>
      <c r="B471">
        <v>3</v>
      </c>
      <c r="C471">
        <v>3</v>
      </c>
      <c r="D471">
        <v>4</v>
      </c>
      <c r="E471">
        <v>4</v>
      </c>
    </row>
    <row r="472" spans="1:5">
      <c r="A472" s="20" t="s">
        <v>647</v>
      </c>
      <c r="B472">
        <v>1</v>
      </c>
      <c r="C472">
        <v>2</v>
      </c>
      <c r="D472">
        <v>4</v>
      </c>
      <c r="E472">
        <v>2.5</v>
      </c>
    </row>
    <row r="473" spans="1:5">
      <c r="A473" s="20" t="s">
        <v>648</v>
      </c>
      <c r="B473">
        <v>1.5</v>
      </c>
      <c r="C473">
        <v>3</v>
      </c>
      <c r="D473">
        <v>4</v>
      </c>
      <c r="E473">
        <v>3</v>
      </c>
    </row>
    <row r="474" spans="1:5">
      <c r="A474" s="20" t="s">
        <v>649</v>
      </c>
      <c r="B474">
        <v>5</v>
      </c>
      <c r="C474">
        <v>10</v>
      </c>
      <c r="D474">
        <v>3</v>
      </c>
      <c r="E474">
        <v>3.5</v>
      </c>
    </row>
    <row r="475" spans="1:5">
      <c r="A475" s="20" t="s">
        <v>650</v>
      </c>
      <c r="B475">
        <v>4</v>
      </c>
      <c r="C475">
        <v>4</v>
      </c>
      <c r="D475">
        <v>3</v>
      </c>
      <c r="E475">
        <v>1</v>
      </c>
    </row>
    <row r="476" spans="1:5">
      <c r="A476" s="20" t="s">
        <v>651</v>
      </c>
      <c r="B476">
        <v>1</v>
      </c>
      <c r="C476">
        <v>2</v>
      </c>
      <c r="D476">
        <v>2</v>
      </c>
      <c r="E476">
        <v>3.5</v>
      </c>
    </row>
    <row r="477" spans="1:5">
      <c r="A477" s="20" t="s">
        <v>652</v>
      </c>
      <c r="B477">
        <v>2</v>
      </c>
      <c r="C477">
        <v>2</v>
      </c>
      <c r="D477">
        <v>1</v>
      </c>
      <c r="E477">
        <v>4</v>
      </c>
    </row>
    <row r="478" spans="1:5">
      <c r="A478" s="20" t="s">
        <v>653</v>
      </c>
      <c r="B478">
        <v>3.6666666666666665</v>
      </c>
      <c r="C478">
        <v>11</v>
      </c>
      <c r="D478">
        <v>1.3333333333333333</v>
      </c>
      <c r="E478">
        <v>3</v>
      </c>
    </row>
    <row r="479" spans="1:5">
      <c r="A479" s="20" t="s">
        <v>654</v>
      </c>
      <c r="B479">
        <v>3.3333333333333335</v>
      </c>
      <c r="C479">
        <v>10</v>
      </c>
      <c r="D479">
        <v>3.6666666666666665</v>
      </c>
      <c r="E479">
        <v>2.6666666666666665</v>
      </c>
    </row>
    <row r="480" spans="1:5">
      <c r="A480" s="20" t="s">
        <v>655</v>
      </c>
      <c r="B480">
        <v>3</v>
      </c>
      <c r="C480">
        <v>9</v>
      </c>
      <c r="D480">
        <v>3.3333333333333335</v>
      </c>
      <c r="E480">
        <v>3</v>
      </c>
    </row>
    <row r="481" spans="1:5">
      <c r="A481" s="20" t="s">
        <v>657</v>
      </c>
      <c r="B481">
        <v>4</v>
      </c>
      <c r="C481">
        <v>4</v>
      </c>
      <c r="D481">
        <v>2</v>
      </c>
      <c r="E481">
        <v>5</v>
      </c>
    </row>
    <row r="482" spans="1:5">
      <c r="A482" s="20" t="s">
        <v>658</v>
      </c>
      <c r="B482">
        <v>3.5</v>
      </c>
      <c r="C482">
        <v>7</v>
      </c>
      <c r="D482">
        <v>2</v>
      </c>
      <c r="E482">
        <v>1.5</v>
      </c>
    </row>
    <row r="483" spans="1:5">
      <c r="A483" s="20" t="s">
        <v>659</v>
      </c>
      <c r="B483">
        <v>1</v>
      </c>
      <c r="C483">
        <v>1</v>
      </c>
      <c r="D483">
        <v>3</v>
      </c>
      <c r="E483">
        <v>2</v>
      </c>
    </row>
    <row r="484" spans="1:5">
      <c r="A484" s="20" t="s">
        <v>660</v>
      </c>
      <c r="B484">
        <v>3</v>
      </c>
      <c r="C484">
        <v>9</v>
      </c>
      <c r="D484">
        <v>1.6666666666666667</v>
      </c>
      <c r="E484">
        <v>2.3333333333333335</v>
      </c>
    </row>
    <row r="485" spans="1:5">
      <c r="A485" s="20" t="s">
        <v>661</v>
      </c>
      <c r="B485">
        <v>5</v>
      </c>
      <c r="C485">
        <v>5</v>
      </c>
      <c r="D485">
        <v>5</v>
      </c>
      <c r="E485">
        <v>5</v>
      </c>
    </row>
    <row r="486" spans="1:5">
      <c r="A486" s="20" t="s">
        <v>662</v>
      </c>
      <c r="B486">
        <v>3</v>
      </c>
      <c r="C486">
        <v>3</v>
      </c>
      <c r="D486">
        <v>3</v>
      </c>
      <c r="E486">
        <v>1</v>
      </c>
    </row>
    <row r="487" spans="1:5">
      <c r="A487" s="20" t="s">
        <v>663</v>
      </c>
      <c r="B487">
        <v>2.6666666666666665</v>
      </c>
      <c r="C487">
        <v>8</v>
      </c>
      <c r="D487">
        <v>4</v>
      </c>
      <c r="E487">
        <v>4</v>
      </c>
    </row>
    <row r="488" spans="1:5">
      <c r="A488" s="20" t="s">
        <v>664</v>
      </c>
      <c r="B488">
        <v>4</v>
      </c>
      <c r="C488">
        <v>12</v>
      </c>
      <c r="D488">
        <v>3.3333333333333335</v>
      </c>
      <c r="E488">
        <v>4</v>
      </c>
    </row>
    <row r="489" spans="1:5">
      <c r="A489" s="20" t="s">
        <v>665</v>
      </c>
      <c r="B489">
        <v>2.5</v>
      </c>
      <c r="C489">
        <v>5</v>
      </c>
      <c r="D489">
        <v>2</v>
      </c>
      <c r="E489">
        <v>3.5</v>
      </c>
    </row>
    <row r="490" spans="1:5">
      <c r="A490" s="20" t="s">
        <v>666</v>
      </c>
      <c r="B490">
        <v>2.5</v>
      </c>
      <c r="C490">
        <v>5</v>
      </c>
      <c r="D490">
        <v>3.5</v>
      </c>
      <c r="E490">
        <v>2</v>
      </c>
    </row>
    <row r="491" spans="1:5">
      <c r="A491" s="20" t="s">
        <v>667</v>
      </c>
      <c r="B491">
        <v>3.3333333333333335</v>
      </c>
      <c r="C491">
        <v>10</v>
      </c>
      <c r="D491">
        <v>2</v>
      </c>
      <c r="E491">
        <v>3.3333333333333335</v>
      </c>
    </row>
    <row r="492" spans="1:5">
      <c r="A492" s="20" t="s">
        <v>668</v>
      </c>
      <c r="B492">
        <v>4</v>
      </c>
      <c r="C492">
        <v>8</v>
      </c>
      <c r="D492">
        <v>3.5</v>
      </c>
      <c r="E492">
        <v>4</v>
      </c>
    </row>
    <row r="493" spans="1:5">
      <c r="A493" s="20" t="s">
        <v>669</v>
      </c>
      <c r="B493">
        <v>1</v>
      </c>
      <c r="C493">
        <v>1</v>
      </c>
      <c r="D493">
        <v>2</v>
      </c>
      <c r="E493">
        <v>1</v>
      </c>
    </row>
    <row r="494" spans="1:5">
      <c r="A494" s="20" t="s">
        <v>670</v>
      </c>
      <c r="B494">
        <v>3</v>
      </c>
      <c r="C494">
        <v>6</v>
      </c>
      <c r="D494">
        <v>2.5</v>
      </c>
      <c r="E494">
        <v>4.5</v>
      </c>
    </row>
    <row r="495" spans="1:5">
      <c r="A495" s="20" t="s">
        <v>671</v>
      </c>
      <c r="B495">
        <v>4</v>
      </c>
      <c r="C495">
        <v>8</v>
      </c>
      <c r="D495">
        <v>5</v>
      </c>
      <c r="E495">
        <v>3</v>
      </c>
    </row>
    <row r="496" spans="1:5">
      <c r="A496" s="20" t="s">
        <v>672</v>
      </c>
      <c r="B496">
        <v>3</v>
      </c>
      <c r="C496">
        <v>3</v>
      </c>
      <c r="D496">
        <v>2</v>
      </c>
      <c r="E496">
        <v>1</v>
      </c>
    </row>
    <row r="497" spans="1:5">
      <c r="A497" s="20" t="s">
        <v>673</v>
      </c>
      <c r="B497">
        <v>3</v>
      </c>
      <c r="C497">
        <v>3</v>
      </c>
      <c r="D497">
        <v>1</v>
      </c>
      <c r="E497">
        <v>4</v>
      </c>
    </row>
    <row r="498" spans="1:5">
      <c r="A498" s="20" t="s">
        <v>674</v>
      </c>
      <c r="B498">
        <v>2</v>
      </c>
      <c r="C498">
        <v>2</v>
      </c>
      <c r="D498">
        <v>3</v>
      </c>
      <c r="E498">
        <v>2</v>
      </c>
    </row>
    <row r="499" spans="1:5">
      <c r="A499" s="20" t="s">
        <v>676</v>
      </c>
      <c r="B499">
        <v>3.5</v>
      </c>
      <c r="C499">
        <v>7</v>
      </c>
      <c r="D499">
        <v>4</v>
      </c>
      <c r="E499">
        <v>3</v>
      </c>
    </row>
    <row r="500" spans="1:5">
      <c r="A500" s="20" t="s">
        <v>677</v>
      </c>
      <c r="B500">
        <v>3</v>
      </c>
      <c r="C500">
        <v>6</v>
      </c>
      <c r="D500">
        <v>2</v>
      </c>
      <c r="E500">
        <v>3</v>
      </c>
    </row>
    <row r="501" spans="1:5">
      <c r="A501" s="20" t="s">
        <v>678</v>
      </c>
      <c r="B501">
        <v>3.5</v>
      </c>
      <c r="C501">
        <v>7</v>
      </c>
      <c r="D501">
        <v>3.5</v>
      </c>
      <c r="E501">
        <v>3</v>
      </c>
    </row>
    <row r="502" spans="1:5">
      <c r="A502" s="20" t="s">
        <v>679</v>
      </c>
      <c r="B502">
        <v>2</v>
      </c>
      <c r="C502">
        <v>2</v>
      </c>
      <c r="D502">
        <v>3</v>
      </c>
      <c r="E502">
        <v>4</v>
      </c>
    </row>
    <row r="503" spans="1:5">
      <c r="A503" s="20" t="s">
        <v>680</v>
      </c>
      <c r="B503">
        <v>1</v>
      </c>
      <c r="C503">
        <v>1</v>
      </c>
      <c r="D503">
        <v>1</v>
      </c>
      <c r="E503">
        <v>5</v>
      </c>
    </row>
    <row r="504" spans="1:5">
      <c r="A504" s="20" t="s">
        <v>681</v>
      </c>
      <c r="B504">
        <v>1</v>
      </c>
      <c r="C504">
        <v>1</v>
      </c>
      <c r="D504">
        <v>2</v>
      </c>
      <c r="E504">
        <v>3</v>
      </c>
    </row>
    <row r="505" spans="1:5">
      <c r="A505" s="20" t="s">
        <v>682</v>
      </c>
      <c r="B505">
        <v>3</v>
      </c>
      <c r="C505">
        <v>3</v>
      </c>
      <c r="D505">
        <v>5</v>
      </c>
      <c r="E505">
        <v>2</v>
      </c>
    </row>
    <row r="506" spans="1:5">
      <c r="A506" s="20" t="s">
        <v>684</v>
      </c>
      <c r="B506">
        <v>4</v>
      </c>
      <c r="C506">
        <v>8</v>
      </c>
      <c r="D506">
        <v>3</v>
      </c>
      <c r="E506">
        <v>3</v>
      </c>
    </row>
    <row r="507" spans="1:5">
      <c r="A507" s="20" t="s">
        <v>685</v>
      </c>
      <c r="B507">
        <v>2</v>
      </c>
      <c r="C507">
        <v>2</v>
      </c>
      <c r="D507">
        <v>4</v>
      </c>
      <c r="E507">
        <v>3</v>
      </c>
    </row>
    <row r="508" spans="1:5">
      <c r="A508" s="20" t="s">
        <v>686</v>
      </c>
      <c r="B508">
        <v>4</v>
      </c>
      <c r="C508">
        <v>4</v>
      </c>
      <c r="D508">
        <v>4</v>
      </c>
      <c r="E508">
        <v>1</v>
      </c>
    </row>
    <row r="509" spans="1:5">
      <c r="A509" s="20" t="s">
        <v>687</v>
      </c>
      <c r="B509">
        <v>3</v>
      </c>
      <c r="C509">
        <v>3</v>
      </c>
      <c r="D509">
        <v>5</v>
      </c>
      <c r="E509">
        <v>5</v>
      </c>
    </row>
    <row r="510" spans="1:5">
      <c r="A510" s="20" t="s">
        <v>688</v>
      </c>
      <c r="B510">
        <v>1.5</v>
      </c>
      <c r="C510">
        <v>3</v>
      </c>
      <c r="D510">
        <v>1.5</v>
      </c>
      <c r="E510">
        <v>2.5</v>
      </c>
    </row>
    <row r="511" spans="1:5">
      <c r="A511" s="20" t="s">
        <v>689</v>
      </c>
      <c r="B511">
        <v>1</v>
      </c>
      <c r="C511">
        <v>1</v>
      </c>
      <c r="D511">
        <v>5</v>
      </c>
      <c r="E511">
        <v>3</v>
      </c>
    </row>
    <row r="512" spans="1:5">
      <c r="A512" s="20" t="s">
        <v>690</v>
      </c>
      <c r="B512">
        <v>3.3333333333333335</v>
      </c>
      <c r="C512">
        <v>10</v>
      </c>
      <c r="D512">
        <v>2.3333333333333335</v>
      </c>
      <c r="E512">
        <v>3.6666666666666665</v>
      </c>
    </row>
    <row r="513" spans="1:5">
      <c r="A513" s="20" t="s">
        <v>691</v>
      </c>
      <c r="B513">
        <v>5</v>
      </c>
      <c r="C513">
        <v>10</v>
      </c>
      <c r="D513">
        <v>2</v>
      </c>
      <c r="E513">
        <v>2.5</v>
      </c>
    </row>
    <row r="514" spans="1:5">
      <c r="A514" s="20" t="s">
        <v>692</v>
      </c>
      <c r="B514">
        <v>2</v>
      </c>
      <c r="C514">
        <v>4</v>
      </c>
      <c r="D514">
        <v>4</v>
      </c>
      <c r="E514">
        <v>3</v>
      </c>
    </row>
    <row r="515" spans="1:5">
      <c r="A515" s="20" t="s">
        <v>693</v>
      </c>
      <c r="B515">
        <v>2.6666666666666665</v>
      </c>
      <c r="C515">
        <v>8</v>
      </c>
      <c r="D515">
        <v>3</v>
      </c>
      <c r="E515">
        <v>3</v>
      </c>
    </row>
    <row r="516" spans="1:5">
      <c r="A516" s="20" t="s">
        <v>694</v>
      </c>
      <c r="B516">
        <v>3</v>
      </c>
      <c r="C516">
        <v>3</v>
      </c>
      <c r="D516">
        <v>3</v>
      </c>
      <c r="E516">
        <v>1</v>
      </c>
    </row>
    <row r="517" spans="1:5">
      <c r="A517" s="20" t="s">
        <v>695</v>
      </c>
      <c r="B517">
        <v>2.6666666666666665</v>
      </c>
      <c r="C517">
        <v>8</v>
      </c>
      <c r="D517">
        <v>3.3333333333333335</v>
      </c>
      <c r="E517">
        <v>3</v>
      </c>
    </row>
    <row r="518" spans="1:5">
      <c r="A518" s="20" t="s">
        <v>696</v>
      </c>
      <c r="B518">
        <v>3</v>
      </c>
      <c r="C518">
        <v>6</v>
      </c>
      <c r="D518">
        <v>3</v>
      </c>
      <c r="E518">
        <v>3.5</v>
      </c>
    </row>
    <row r="519" spans="1:5">
      <c r="A519" s="20" t="s">
        <v>697</v>
      </c>
      <c r="B519">
        <v>4</v>
      </c>
      <c r="C519">
        <v>12</v>
      </c>
      <c r="D519">
        <v>2.6666666666666665</v>
      </c>
      <c r="E519">
        <v>3</v>
      </c>
    </row>
    <row r="520" spans="1:5">
      <c r="A520" s="20" t="s">
        <v>698</v>
      </c>
      <c r="B520">
        <v>3</v>
      </c>
      <c r="C520">
        <v>6</v>
      </c>
      <c r="D520">
        <v>4</v>
      </c>
      <c r="E520">
        <v>3</v>
      </c>
    </row>
    <row r="521" spans="1:5">
      <c r="A521" s="20" t="s">
        <v>699</v>
      </c>
      <c r="B521">
        <v>1</v>
      </c>
      <c r="C521">
        <v>2</v>
      </c>
      <c r="D521">
        <v>2.5</v>
      </c>
      <c r="E521">
        <v>2.5</v>
      </c>
    </row>
    <row r="522" spans="1:5">
      <c r="A522" s="20" t="s">
        <v>700</v>
      </c>
      <c r="B522">
        <v>3</v>
      </c>
      <c r="C522">
        <v>3</v>
      </c>
      <c r="D522">
        <v>5</v>
      </c>
      <c r="E522">
        <v>3</v>
      </c>
    </row>
    <row r="523" spans="1:5">
      <c r="A523" s="20" t="s">
        <v>701</v>
      </c>
      <c r="B523">
        <v>4</v>
      </c>
      <c r="C523">
        <v>4</v>
      </c>
      <c r="D523">
        <v>3</v>
      </c>
      <c r="E523">
        <v>2</v>
      </c>
    </row>
    <row r="524" spans="1:5">
      <c r="A524" s="20" t="s">
        <v>702</v>
      </c>
      <c r="B524">
        <v>5</v>
      </c>
      <c r="C524">
        <v>5</v>
      </c>
      <c r="D524">
        <v>1</v>
      </c>
      <c r="E524">
        <v>1</v>
      </c>
    </row>
    <row r="525" spans="1:5">
      <c r="A525" s="20" t="s">
        <v>703</v>
      </c>
      <c r="B525">
        <v>1.6666666666666667</v>
      </c>
      <c r="C525">
        <v>5</v>
      </c>
      <c r="D525">
        <v>2</v>
      </c>
      <c r="E525">
        <v>4</v>
      </c>
    </row>
    <row r="526" spans="1:5">
      <c r="A526" s="20" t="s">
        <v>704</v>
      </c>
      <c r="B526">
        <v>4</v>
      </c>
      <c r="C526">
        <v>4</v>
      </c>
      <c r="D526">
        <v>4</v>
      </c>
      <c r="E526">
        <v>5</v>
      </c>
    </row>
    <row r="527" spans="1:5">
      <c r="A527" s="20" t="s">
        <v>705</v>
      </c>
      <c r="B527">
        <v>1.6666666666666667</v>
      </c>
      <c r="C527">
        <v>5</v>
      </c>
      <c r="D527">
        <v>3.3333333333333335</v>
      </c>
      <c r="E527">
        <v>2.3333333333333335</v>
      </c>
    </row>
    <row r="528" spans="1:5">
      <c r="A528" s="20" t="s">
        <v>706</v>
      </c>
      <c r="B528">
        <v>2.6666666666666665</v>
      </c>
      <c r="C528">
        <v>8</v>
      </c>
      <c r="D528">
        <v>1.6666666666666667</v>
      </c>
      <c r="E528">
        <v>4</v>
      </c>
    </row>
    <row r="529" spans="1:5">
      <c r="A529" s="20" t="s">
        <v>707</v>
      </c>
      <c r="B529">
        <v>2</v>
      </c>
      <c r="C529">
        <v>2</v>
      </c>
      <c r="D529">
        <v>1</v>
      </c>
      <c r="E529">
        <v>4</v>
      </c>
    </row>
    <row r="530" spans="1:5">
      <c r="A530" s="20" t="s">
        <v>708</v>
      </c>
      <c r="B530">
        <v>2</v>
      </c>
      <c r="C530">
        <v>4</v>
      </c>
      <c r="D530">
        <v>5</v>
      </c>
      <c r="E530">
        <v>3</v>
      </c>
    </row>
    <row r="531" spans="1:5">
      <c r="A531" s="20" t="s">
        <v>709</v>
      </c>
      <c r="B531">
        <v>5</v>
      </c>
      <c r="C531">
        <v>5</v>
      </c>
      <c r="D531">
        <v>4</v>
      </c>
      <c r="E531">
        <v>3</v>
      </c>
    </row>
    <row r="532" spans="1:5">
      <c r="A532" s="20" t="s">
        <v>710</v>
      </c>
      <c r="B532">
        <v>4.333333333333333</v>
      </c>
      <c r="C532">
        <v>13</v>
      </c>
      <c r="D532">
        <v>3.3333333333333335</v>
      </c>
      <c r="E532">
        <v>2</v>
      </c>
    </row>
    <row r="533" spans="1:5">
      <c r="A533" s="20" t="s">
        <v>711</v>
      </c>
      <c r="B533">
        <v>3</v>
      </c>
      <c r="C533">
        <v>9</v>
      </c>
      <c r="D533">
        <v>3</v>
      </c>
      <c r="E533">
        <v>3.6666666666666665</v>
      </c>
    </row>
    <row r="534" spans="1:5">
      <c r="A534" s="20" t="s">
        <v>712</v>
      </c>
      <c r="B534">
        <v>3</v>
      </c>
      <c r="C534">
        <v>6</v>
      </c>
      <c r="D534">
        <v>4.5</v>
      </c>
      <c r="E534">
        <v>3.5</v>
      </c>
    </row>
    <row r="535" spans="1:5">
      <c r="A535" s="20" t="s">
        <v>713</v>
      </c>
      <c r="B535">
        <v>2</v>
      </c>
      <c r="C535">
        <v>2</v>
      </c>
      <c r="D535">
        <v>5</v>
      </c>
      <c r="E535">
        <v>3</v>
      </c>
    </row>
    <row r="536" spans="1:5">
      <c r="A536" s="20" t="s">
        <v>714</v>
      </c>
      <c r="B536">
        <v>1</v>
      </c>
      <c r="C536">
        <v>2</v>
      </c>
      <c r="D536">
        <v>3</v>
      </c>
      <c r="E536">
        <v>4</v>
      </c>
    </row>
    <row r="537" spans="1:5">
      <c r="A537" s="20" t="s">
        <v>715</v>
      </c>
      <c r="B537">
        <v>3</v>
      </c>
      <c r="C537">
        <v>9</v>
      </c>
      <c r="D537">
        <v>2.3333333333333335</v>
      </c>
      <c r="E537">
        <v>2.6666666666666665</v>
      </c>
    </row>
    <row r="538" spans="1:5">
      <c r="A538" s="20" t="s">
        <v>716</v>
      </c>
      <c r="B538">
        <v>1</v>
      </c>
      <c r="C538">
        <v>1</v>
      </c>
      <c r="D538">
        <v>1</v>
      </c>
      <c r="E538">
        <v>2</v>
      </c>
    </row>
    <row r="539" spans="1:5">
      <c r="A539" s="20" t="s">
        <v>717</v>
      </c>
      <c r="B539">
        <v>2</v>
      </c>
      <c r="C539">
        <v>4</v>
      </c>
      <c r="D539">
        <v>2.5</v>
      </c>
      <c r="E539">
        <v>4</v>
      </c>
    </row>
    <row r="540" spans="1:5">
      <c r="A540" s="20" t="s">
        <v>718</v>
      </c>
      <c r="B540">
        <v>3.5</v>
      </c>
      <c r="C540">
        <v>7</v>
      </c>
      <c r="D540">
        <v>3</v>
      </c>
      <c r="E540">
        <v>2</v>
      </c>
    </row>
    <row r="541" spans="1:5">
      <c r="A541" s="20" t="s">
        <v>719</v>
      </c>
      <c r="B541">
        <v>2</v>
      </c>
      <c r="C541">
        <v>6</v>
      </c>
      <c r="D541">
        <v>2.6666666666666665</v>
      </c>
      <c r="E541">
        <v>4.666666666666667</v>
      </c>
    </row>
    <row r="542" spans="1:5">
      <c r="A542" s="20" t="s">
        <v>720</v>
      </c>
      <c r="B542">
        <v>2</v>
      </c>
      <c r="C542">
        <v>4</v>
      </c>
      <c r="D542">
        <v>3</v>
      </c>
      <c r="E542">
        <v>1</v>
      </c>
    </row>
    <row r="543" spans="1:5">
      <c r="A543" s="20" t="s">
        <v>721</v>
      </c>
      <c r="B543">
        <v>2.5</v>
      </c>
      <c r="C543">
        <v>5</v>
      </c>
      <c r="D543">
        <v>5</v>
      </c>
      <c r="E543">
        <v>2.5</v>
      </c>
    </row>
    <row r="544" spans="1:5">
      <c r="A544" s="20" t="s">
        <v>722</v>
      </c>
      <c r="B544">
        <v>4.5</v>
      </c>
      <c r="C544">
        <v>9</v>
      </c>
      <c r="D544">
        <v>3.5</v>
      </c>
      <c r="E544">
        <v>3</v>
      </c>
    </row>
    <row r="545" spans="1:5">
      <c r="A545" s="20" t="s">
        <v>723</v>
      </c>
      <c r="B545">
        <v>3</v>
      </c>
      <c r="C545">
        <v>3</v>
      </c>
      <c r="D545">
        <v>3</v>
      </c>
      <c r="E545">
        <v>4</v>
      </c>
    </row>
    <row r="546" spans="1:5">
      <c r="A546" s="20" t="s">
        <v>724</v>
      </c>
      <c r="B546">
        <v>4</v>
      </c>
      <c r="C546">
        <v>12</v>
      </c>
      <c r="D546">
        <v>2.3333333333333335</v>
      </c>
      <c r="E546">
        <v>3.3333333333333335</v>
      </c>
    </row>
    <row r="547" spans="1:5">
      <c r="A547" s="20" t="s">
        <v>725</v>
      </c>
      <c r="B547">
        <v>2.5</v>
      </c>
      <c r="C547">
        <v>5</v>
      </c>
      <c r="D547">
        <v>3</v>
      </c>
      <c r="E547">
        <v>4</v>
      </c>
    </row>
    <row r="548" spans="1:5">
      <c r="A548" s="20" t="s">
        <v>726</v>
      </c>
      <c r="B548">
        <v>3</v>
      </c>
      <c r="C548">
        <v>3</v>
      </c>
      <c r="D548">
        <v>4</v>
      </c>
      <c r="E548">
        <v>1</v>
      </c>
    </row>
    <row r="549" spans="1:5">
      <c r="A549" s="20" t="s">
        <v>727</v>
      </c>
      <c r="B549">
        <v>1.6666666666666667</v>
      </c>
      <c r="C549">
        <v>5</v>
      </c>
      <c r="D549">
        <v>3.3333333333333335</v>
      </c>
      <c r="E549">
        <v>4</v>
      </c>
    </row>
    <row r="550" spans="1:5">
      <c r="A550" s="20" t="s">
        <v>728</v>
      </c>
      <c r="B550">
        <v>3.6666666666666665</v>
      </c>
      <c r="C550">
        <v>11</v>
      </c>
      <c r="D550">
        <v>3.3333333333333335</v>
      </c>
      <c r="E550">
        <v>3.6666666666666665</v>
      </c>
    </row>
    <row r="551" spans="1:5">
      <c r="A551" s="20" t="s">
        <v>729</v>
      </c>
      <c r="B551">
        <v>4</v>
      </c>
      <c r="C551">
        <v>4</v>
      </c>
      <c r="D551">
        <v>4</v>
      </c>
      <c r="E551">
        <v>1</v>
      </c>
    </row>
    <row r="552" spans="1:5">
      <c r="A552" s="20" t="s">
        <v>730</v>
      </c>
      <c r="B552">
        <v>4</v>
      </c>
      <c r="C552">
        <v>8</v>
      </c>
      <c r="D552">
        <v>4</v>
      </c>
      <c r="E552">
        <v>3.5</v>
      </c>
    </row>
    <row r="553" spans="1:5">
      <c r="A553" s="20" t="s">
        <v>731</v>
      </c>
      <c r="B553">
        <v>5</v>
      </c>
      <c r="C553">
        <v>5</v>
      </c>
      <c r="D553">
        <v>5</v>
      </c>
      <c r="E553">
        <v>4</v>
      </c>
    </row>
    <row r="554" spans="1:5">
      <c r="A554" s="20" t="s">
        <v>732</v>
      </c>
      <c r="B554">
        <v>4</v>
      </c>
      <c r="C554">
        <v>4</v>
      </c>
      <c r="D554">
        <v>5</v>
      </c>
      <c r="E554">
        <v>2</v>
      </c>
    </row>
    <row r="555" spans="1:5">
      <c r="A555" s="20" t="s">
        <v>733</v>
      </c>
      <c r="B555">
        <v>4</v>
      </c>
      <c r="C555">
        <v>4</v>
      </c>
      <c r="D555">
        <v>1</v>
      </c>
      <c r="E555">
        <v>5</v>
      </c>
    </row>
    <row r="556" spans="1:5">
      <c r="A556" s="20" t="s">
        <v>734</v>
      </c>
      <c r="B556">
        <v>4</v>
      </c>
      <c r="C556">
        <v>12</v>
      </c>
      <c r="D556">
        <v>2</v>
      </c>
      <c r="E556">
        <v>4</v>
      </c>
    </row>
    <row r="557" spans="1:5">
      <c r="A557" s="20" t="s">
        <v>735</v>
      </c>
      <c r="B557">
        <v>2</v>
      </c>
      <c r="C557">
        <v>4</v>
      </c>
      <c r="D557">
        <v>2</v>
      </c>
      <c r="E557">
        <v>1.5</v>
      </c>
    </row>
    <row r="558" spans="1:5">
      <c r="A558" s="20" t="s">
        <v>736</v>
      </c>
      <c r="B558">
        <v>3.3333333333333335</v>
      </c>
      <c r="C558">
        <v>10</v>
      </c>
      <c r="D558">
        <v>2.3333333333333335</v>
      </c>
      <c r="E558">
        <v>3.6666666666666665</v>
      </c>
    </row>
    <row r="559" spans="1:5">
      <c r="A559" s="20" t="s">
        <v>737</v>
      </c>
      <c r="B559">
        <v>5</v>
      </c>
      <c r="C559">
        <v>5</v>
      </c>
      <c r="D559">
        <v>3</v>
      </c>
      <c r="E559">
        <v>4</v>
      </c>
    </row>
    <row r="560" spans="1:5">
      <c r="A560" s="20" t="s">
        <v>738</v>
      </c>
      <c r="B560">
        <v>2.5</v>
      </c>
      <c r="C560">
        <v>5</v>
      </c>
      <c r="D560">
        <v>2</v>
      </c>
      <c r="E560">
        <v>4</v>
      </c>
    </row>
    <row r="561" spans="1:5">
      <c r="A561" s="20" t="s">
        <v>739</v>
      </c>
      <c r="B561">
        <v>3</v>
      </c>
      <c r="C561">
        <v>6</v>
      </c>
      <c r="D561">
        <v>1.5</v>
      </c>
      <c r="E561">
        <v>2.5</v>
      </c>
    </row>
    <row r="562" spans="1:5">
      <c r="A562" s="20" t="s">
        <v>740</v>
      </c>
      <c r="B562">
        <v>3</v>
      </c>
      <c r="C562">
        <v>6</v>
      </c>
      <c r="D562">
        <v>3</v>
      </c>
      <c r="E562">
        <v>2.5</v>
      </c>
    </row>
    <row r="563" spans="1:5">
      <c r="A563" s="20" t="s">
        <v>741</v>
      </c>
      <c r="B563">
        <v>1</v>
      </c>
      <c r="C563">
        <v>3</v>
      </c>
      <c r="D563">
        <v>3</v>
      </c>
      <c r="E563">
        <v>4</v>
      </c>
    </row>
    <row r="564" spans="1:5">
      <c r="A564" s="20" t="s">
        <v>742</v>
      </c>
      <c r="B564">
        <v>3.5</v>
      </c>
      <c r="C564">
        <v>7</v>
      </c>
      <c r="D564">
        <v>4</v>
      </c>
      <c r="E564">
        <v>1.5</v>
      </c>
    </row>
    <row r="565" spans="1:5">
      <c r="A565" s="20" t="s">
        <v>744</v>
      </c>
      <c r="B565">
        <v>4</v>
      </c>
      <c r="C565">
        <v>8</v>
      </c>
      <c r="D565">
        <v>4</v>
      </c>
      <c r="E565">
        <v>2.5</v>
      </c>
    </row>
    <row r="566" spans="1:5">
      <c r="A566" s="20" t="s">
        <v>745</v>
      </c>
      <c r="B566">
        <v>2.5</v>
      </c>
      <c r="C566">
        <v>5</v>
      </c>
      <c r="D566">
        <v>1</v>
      </c>
      <c r="E566">
        <v>4</v>
      </c>
    </row>
    <row r="567" spans="1:5">
      <c r="A567" s="20" t="s">
        <v>746</v>
      </c>
      <c r="B567">
        <v>3</v>
      </c>
      <c r="C567">
        <v>6</v>
      </c>
      <c r="D567">
        <v>3.5</v>
      </c>
      <c r="E567">
        <v>3.5</v>
      </c>
    </row>
    <row r="568" spans="1:5">
      <c r="A568" s="20" t="s">
        <v>747</v>
      </c>
      <c r="B568">
        <v>3</v>
      </c>
      <c r="C568">
        <v>9</v>
      </c>
      <c r="D568">
        <v>3</v>
      </c>
      <c r="E568">
        <v>4.333333333333333</v>
      </c>
    </row>
    <row r="569" spans="1:5">
      <c r="A569" s="20" t="s">
        <v>748</v>
      </c>
      <c r="B569">
        <v>1</v>
      </c>
      <c r="C569">
        <v>1</v>
      </c>
      <c r="D569">
        <v>2</v>
      </c>
      <c r="E569">
        <v>2</v>
      </c>
    </row>
    <row r="570" spans="1:5">
      <c r="A570" s="20" t="s">
        <v>749</v>
      </c>
      <c r="B570">
        <v>3</v>
      </c>
      <c r="C570">
        <v>6</v>
      </c>
      <c r="D570">
        <v>3.5</v>
      </c>
      <c r="E570">
        <v>3</v>
      </c>
    </row>
    <row r="571" spans="1:5">
      <c r="A571" s="20" t="s">
        <v>750</v>
      </c>
      <c r="B571">
        <v>5</v>
      </c>
      <c r="C571">
        <v>5</v>
      </c>
      <c r="D571">
        <v>1</v>
      </c>
      <c r="E571">
        <v>4</v>
      </c>
    </row>
    <row r="572" spans="1:5">
      <c r="A572" s="20" t="s">
        <v>751</v>
      </c>
      <c r="B572">
        <v>4</v>
      </c>
      <c r="C572">
        <v>12</v>
      </c>
      <c r="D572">
        <v>3.3333333333333335</v>
      </c>
      <c r="E572">
        <v>3.3333333333333335</v>
      </c>
    </row>
    <row r="573" spans="1:5">
      <c r="A573" s="20" t="s">
        <v>752</v>
      </c>
      <c r="B573">
        <v>2</v>
      </c>
      <c r="C573">
        <v>6</v>
      </c>
      <c r="D573">
        <v>3</v>
      </c>
      <c r="E573">
        <v>3.6666666666666665</v>
      </c>
    </row>
    <row r="574" spans="1:5">
      <c r="A574" s="20" t="s">
        <v>753</v>
      </c>
      <c r="B574">
        <v>1</v>
      </c>
      <c r="C574">
        <v>1</v>
      </c>
      <c r="D574">
        <v>1</v>
      </c>
      <c r="E574">
        <v>2</v>
      </c>
    </row>
    <row r="575" spans="1:5">
      <c r="A575" s="20" t="s">
        <v>754</v>
      </c>
      <c r="B575">
        <v>3.6666666666666665</v>
      </c>
      <c r="C575">
        <v>11</v>
      </c>
      <c r="D575">
        <v>3.3333333333333335</v>
      </c>
      <c r="E575">
        <v>3.3333333333333335</v>
      </c>
    </row>
    <row r="576" spans="1:5">
      <c r="A576" s="20" t="s">
        <v>755</v>
      </c>
      <c r="B576">
        <v>3.6666666666666665</v>
      </c>
      <c r="C576">
        <v>11</v>
      </c>
      <c r="D576">
        <v>3</v>
      </c>
      <c r="E576">
        <v>4.333333333333333</v>
      </c>
    </row>
    <row r="577" spans="1:5">
      <c r="A577" s="20" t="s">
        <v>756</v>
      </c>
      <c r="B577">
        <v>3</v>
      </c>
      <c r="C577">
        <v>9</v>
      </c>
      <c r="D577">
        <v>3.3333333333333335</v>
      </c>
      <c r="E577">
        <v>2.6666666666666665</v>
      </c>
    </row>
    <row r="578" spans="1:5">
      <c r="A578" s="20" t="s">
        <v>757</v>
      </c>
      <c r="B578">
        <v>3</v>
      </c>
      <c r="C578">
        <v>9</v>
      </c>
      <c r="D578">
        <v>3.3333333333333335</v>
      </c>
      <c r="E578">
        <v>3.6666666666666665</v>
      </c>
    </row>
    <row r="579" spans="1:5">
      <c r="A579" s="20" t="s">
        <v>758</v>
      </c>
      <c r="B579">
        <v>4</v>
      </c>
      <c r="C579">
        <v>4</v>
      </c>
      <c r="D579">
        <v>2</v>
      </c>
      <c r="E579">
        <v>3</v>
      </c>
    </row>
    <row r="580" spans="1:5">
      <c r="A580" s="20" t="s">
        <v>759</v>
      </c>
      <c r="B580">
        <v>3.5</v>
      </c>
      <c r="C580">
        <v>7</v>
      </c>
      <c r="D580">
        <v>3</v>
      </c>
      <c r="E580">
        <v>3.5</v>
      </c>
    </row>
    <row r="581" spans="1:5">
      <c r="A581" s="20" t="s">
        <v>760</v>
      </c>
      <c r="B581">
        <v>1</v>
      </c>
      <c r="C581">
        <v>1</v>
      </c>
      <c r="D581">
        <v>2</v>
      </c>
      <c r="E581">
        <v>3</v>
      </c>
    </row>
    <row r="582" spans="1:5">
      <c r="A582" s="20" t="s">
        <v>761</v>
      </c>
      <c r="B582">
        <v>2.5</v>
      </c>
      <c r="C582">
        <v>5</v>
      </c>
      <c r="D582">
        <v>3.5</v>
      </c>
      <c r="E582">
        <v>4.5</v>
      </c>
    </row>
    <row r="583" spans="1:5">
      <c r="A583" s="20" t="s">
        <v>762</v>
      </c>
      <c r="B583">
        <v>1.5</v>
      </c>
      <c r="C583">
        <v>3</v>
      </c>
      <c r="D583">
        <v>3.5</v>
      </c>
      <c r="E583">
        <v>3.5</v>
      </c>
    </row>
    <row r="584" spans="1:5">
      <c r="A584" s="20" t="s">
        <v>763</v>
      </c>
      <c r="B584">
        <v>1.5</v>
      </c>
      <c r="C584">
        <v>3</v>
      </c>
      <c r="D584">
        <v>2.5</v>
      </c>
      <c r="E584">
        <v>4.5</v>
      </c>
    </row>
    <row r="585" spans="1:5">
      <c r="A585" s="20" t="s">
        <v>764</v>
      </c>
      <c r="B585">
        <v>3.3333333333333335</v>
      </c>
      <c r="C585">
        <v>10</v>
      </c>
      <c r="D585">
        <v>2.3333333333333335</v>
      </c>
      <c r="E585">
        <v>4</v>
      </c>
    </row>
    <row r="586" spans="1:5">
      <c r="A586" s="20" t="s">
        <v>765</v>
      </c>
      <c r="B586">
        <v>5</v>
      </c>
      <c r="C586">
        <v>10</v>
      </c>
      <c r="D586">
        <v>2</v>
      </c>
      <c r="E586">
        <v>2.5</v>
      </c>
    </row>
    <row r="587" spans="1:5">
      <c r="A587" s="20" t="s">
        <v>766</v>
      </c>
      <c r="B587">
        <v>1</v>
      </c>
      <c r="C587">
        <v>1</v>
      </c>
      <c r="D587">
        <v>4</v>
      </c>
      <c r="E587">
        <v>1</v>
      </c>
    </row>
    <row r="588" spans="1:5">
      <c r="A588" s="20" t="s">
        <v>768</v>
      </c>
      <c r="B588">
        <v>4</v>
      </c>
      <c r="C588">
        <v>4</v>
      </c>
      <c r="D588">
        <v>5</v>
      </c>
      <c r="E588">
        <v>4</v>
      </c>
    </row>
    <row r="589" spans="1:5">
      <c r="A589" s="20" t="s">
        <v>769</v>
      </c>
      <c r="B589">
        <v>2.3333333333333335</v>
      </c>
      <c r="C589">
        <v>7</v>
      </c>
      <c r="D589">
        <v>2</v>
      </c>
      <c r="E589">
        <v>4</v>
      </c>
    </row>
    <row r="590" spans="1:5">
      <c r="A590" s="20" t="s">
        <v>770</v>
      </c>
      <c r="B590">
        <v>3.6666666666666665</v>
      </c>
      <c r="C590">
        <v>11</v>
      </c>
      <c r="D590">
        <v>2.3333333333333335</v>
      </c>
      <c r="E590">
        <v>3</v>
      </c>
    </row>
    <row r="591" spans="1:5">
      <c r="A591" s="20" t="s">
        <v>771</v>
      </c>
      <c r="B591">
        <v>2</v>
      </c>
      <c r="C591">
        <v>2</v>
      </c>
      <c r="D591">
        <v>1</v>
      </c>
      <c r="E591">
        <v>3</v>
      </c>
    </row>
    <row r="592" spans="1:5">
      <c r="A592" s="20" t="s">
        <v>772</v>
      </c>
      <c r="B592">
        <v>3.6666666666666665</v>
      </c>
      <c r="C592">
        <v>11</v>
      </c>
      <c r="D592">
        <v>3</v>
      </c>
      <c r="E592">
        <v>3</v>
      </c>
    </row>
    <row r="593" spans="1:5">
      <c r="A593" s="20" t="s">
        <v>773</v>
      </c>
      <c r="B593">
        <v>2</v>
      </c>
      <c r="C593">
        <v>2</v>
      </c>
      <c r="D593">
        <v>1</v>
      </c>
      <c r="E593">
        <v>4</v>
      </c>
    </row>
    <row r="594" spans="1:5">
      <c r="A594" s="20" t="s">
        <v>775</v>
      </c>
      <c r="B594">
        <v>3</v>
      </c>
      <c r="C594">
        <v>9</v>
      </c>
      <c r="D594">
        <v>2.3333333333333335</v>
      </c>
      <c r="E594">
        <v>1.3333333333333333</v>
      </c>
    </row>
    <row r="595" spans="1:5">
      <c r="A595" s="20" t="s">
        <v>776</v>
      </c>
      <c r="B595">
        <v>4.5</v>
      </c>
      <c r="C595">
        <v>9</v>
      </c>
      <c r="D595">
        <v>2.5</v>
      </c>
      <c r="E595">
        <v>2</v>
      </c>
    </row>
    <row r="596" spans="1:5">
      <c r="A596" s="20" t="s">
        <v>777</v>
      </c>
      <c r="B596">
        <v>4</v>
      </c>
      <c r="C596">
        <v>4</v>
      </c>
      <c r="D596">
        <v>2</v>
      </c>
      <c r="E596">
        <v>2</v>
      </c>
    </row>
    <row r="597" spans="1:5">
      <c r="A597" s="20" t="s">
        <v>778</v>
      </c>
      <c r="B597">
        <v>2</v>
      </c>
      <c r="C597">
        <v>4</v>
      </c>
      <c r="D597">
        <v>3</v>
      </c>
      <c r="E597">
        <v>3.5</v>
      </c>
    </row>
    <row r="598" spans="1:5">
      <c r="A598" s="20" t="s">
        <v>779</v>
      </c>
      <c r="B598">
        <v>1</v>
      </c>
      <c r="C598">
        <v>1</v>
      </c>
      <c r="D598">
        <v>5</v>
      </c>
      <c r="E598">
        <v>3</v>
      </c>
    </row>
    <row r="599" spans="1:5">
      <c r="A599" s="20" t="s">
        <v>780</v>
      </c>
      <c r="B599">
        <v>3</v>
      </c>
      <c r="C599">
        <v>6</v>
      </c>
      <c r="D599">
        <v>2</v>
      </c>
      <c r="E599">
        <v>2.5</v>
      </c>
    </row>
    <row r="600" spans="1:5">
      <c r="A600" s="20" t="s">
        <v>781</v>
      </c>
      <c r="B600">
        <v>3.3333333333333335</v>
      </c>
      <c r="C600">
        <v>10</v>
      </c>
      <c r="D600">
        <v>3.3333333333333335</v>
      </c>
      <c r="E600">
        <v>4.333333333333333</v>
      </c>
    </row>
    <row r="601" spans="1:5">
      <c r="A601" s="20" t="s">
        <v>782</v>
      </c>
      <c r="B601">
        <v>1.3333333333333333</v>
      </c>
      <c r="C601">
        <v>4</v>
      </c>
      <c r="D601">
        <v>4</v>
      </c>
      <c r="E601">
        <v>3</v>
      </c>
    </row>
    <row r="602" spans="1:5">
      <c r="A602" s="20" t="s">
        <v>783</v>
      </c>
      <c r="B602">
        <v>1.5</v>
      </c>
      <c r="C602">
        <v>3</v>
      </c>
      <c r="D602">
        <v>3.5</v>
      </c>
      <c r="E602">
        <v>4</v>
      </c>
    </row>
    <row r="603" spans="1:5">
      <c r="A603" s="20" t="s">
        <v>784</v>
      </c>
      <c r="B603">
        <v>4.666666666666667</v>
      </c>
      <c r="C603">
        <v>14</v>
      </c>
      <c r="D603">
        <v>4.333333333333333</v>
      </c>
      <c r="E603">
        <v>1.3333333333333333</v>
      </c>
    </row>
    <row r="604" spans="1:5">
      <c r="A604" s="20" t="s">
        <v>785</v>
      </c>
      <c r="B604">
        <v>3.5</v>
      </c>
      <c r="C604">
        <v>7</v>
      </c>
      <c r="D604">
        <v>3.5</v>
      </c>
      <c r="E604">
        <v>2.5</v>
      </c>
    </row>
    <row r="605" spans="1:5">
      <c r="A605" s="20" t="s">
        <v>786</v>
      </c>
      <c r="B605">
        <v>4</v>
      </c>
      <c r="C605">
        <v>4</v>
      </c>
      <c r="D605">
        <v>1</v>
      </c>
      <c r="E605">
        <v>1</v>
      </c>
    </row>
    <row r="606" spans="1:5">
      <c r="A606" s="20" t="s">
        <v>787</v>
      </c>
      <c r="B606">
        <v>5</v>
      </c>
      <c r="C606">
        <v>15</v>
      </c>
      <c r="D606">
        <v>3.3333333333333335</v>
      </c>
      <c r="E606">
        <v>2.6666666666666665</v>
      </c>
    </row>
    <row r="607" spans="1:5">
      <c r="A607" s="20" t="s">
        <v>788</v>
      </c>
      <c r="B607">
        <v>1.6666666666666667</v>
      </c>
      <c r="C607">
        <v>5</v>
      </c>
      <c r="D607">
        <v>3</v>
      </c>
      <c r="E607">
        <v>3.3333333333333335</v>
      </c>
    </row>
    <row r="608" spans="1:5">
      <c r="A608" s="20" t="s">
        <v>789</v>
      </c>
      <c r="B608">
        <v>5</v>
      </c>
      <c r="C608">
        <v>5</v>
      </c>
      <c r="D608">
        <v>2</v>
      </c>
      <c r="E608">
        <v>3</v>
      </c>
    </row>
    <row r="609" spans="1:5">
      <c r="A609" s="20" t="s">
        <v>790</v>
      </c>
      <c r="B609">
        <v>2</v>
      </c>
      <c r="C609">
        <v>6</v>
      </c>
      <c r="D609">
        <v>3</v>
      </c>
      <c r="E609">
        <v>4</v>
      </c>
    </row>
    <row r="610" spans="1:5">
      <c r="A610" s="20" t="s">
        <v>791</v>
      </c>
      <c r="B610">
        <v>1</v>
      </c>
      <c r="C610">
        <v>1</v>
      </c>
      <c r="D610">
        <v>1</v>
      </c>
      <c r="E610">
        <v>3</v>
      </c>
    </row>
    <row r="611" spans="1:5">
      <c r="A611" s="20" t="s">
        <v>792</v>
      </c>
      <c r="B611">
        <v>5</v>
      </c>
      <c r="C611">
        <v>5</v>
      </c>
      <c r="D611">
        <v>1</v>
      </c>
      <c r="E611">
        <v>5</v>
      </c>
    </row>
    <row r="612" spans="1:5">
      <c r="A612" s="20" t="s">
        <v>793</v>
      </c>
      <c r="B612">
        <v>1.5</v>
      </c>
      <c r="C612">
        <v>3</v>
      </c>
      <c r="D612">
        <v>4.5</v>
      </c>
      <c r="E612">
        <v>3</v>
      </c>
    </row>
    <row r="613" spans="1:5">
      <c r="A613" s="20" t="s">
        <v>794</v>
      </c>
      <c r="B613">
        <v>5</v>
      </c>
      <c r="C613">
        <v>5</v>
      </c>
      <c r="D613">
        <v>1</v>
      </c>
      <c r="E613">
        <v>1</v>
      </c>
    </row>
    <row r="614" spans="1:5">
      <c r="A614" s="20" t="s">
        <v>795</v>
      </c>
      <c r="B614">
        <v>2</v>
      </c>
      <c r="C614">
        <v>4</v>
      </c>
      <c r="D614">
        <v>2.5</v>
      </c>
      <c r="E614">
        <v>1.5</v>
      </c>
    </row>
    <row r="615" spans="1:5">
      <c r="A615" s="20" t="s">
        <v>796</v>
      </c>
      <c r="B615">
        <v>1</v>
      </c>
      <c r="C615">
        <v>1</v>
      </c>
      <c r="D615">
        <v>5</v>
      </c>
      <c r="E615">
        <v>5</v>
      </c>
    </row>
    <row r="616" spans="1:5">
      <c r="A616" s="20" t="s">
        <v>797</v>
      </c>
      <c r="B616">
        <v>3</v>
      </c>
      <c r="C616">
        <v>6</v>
      </c>
      <c r="D616">
        <v>3.5</v>
      </c>
      <c r="E616">
        <v>2</v>
      </c>
    </row>
    <row r="617" spans="1:5">
      <c r="A617" s="20" t="s">
        <v>798</v>
      </c>
      <c r="B617">
        <v>1.3333333333333333</v>
      </c>
      <c r="C617">
        <v>4</v>
      </c>
      <c r="D617">
        <v>3</v>
      </c>
      <c r="E617">
        <v>2.6666666666666665</v>
      </c>
    </row>
    <row r="618" spans="1:5">
      <c r="A618" s="20" t="s">
        <v>799</v>
      </c>
      <c r="B618">
        <v>5</v>
      </c>
      <c r="C618">
        <v>10</v>
      </c>
      <c r="D618">
        <v>3</v>
      </c>
      <c r="E618">
        <v>1.5</v>
      </c>
    </row>
    <row r="619" spans="1:5">
      <c r="A619" s="20" t="s">
        <v>800</v>
      </c>
      <c r="B619">
        <v>4.333333333333333</v>
      </c>
      <c r="C619">
        <v>13</v>
      </c>
      <c r="D619">
        <v>3.3333333333333335</v>
      </c>
      <c r="E619">
        <v>2.3333333333333335</v>
      </c>
    </row>
    <row r="620" spans="1:5">
      <c r="A620" s="20" t="s">
        <v>801</v>
      </c>
      <c r="B620">
        <v>3.6666666666666665</v>
      </c>
      <c r="C620">
        <v>11</v>
      </c>
      <c r="D620">
        <v>2.6666666666666665</v>
      </c>
      <c r="E620">
        <v>2.6666666666666665</v>
      </c>
    </row>
    <row r="621" spans="1:5">
      <c r="A621" s="20" t="s">
        <v>802</v>
      </c>
      <c r="B621">
        <v>3</v>
      </c>
      <c r="C621">
        <v>6</v>
      </c>
      <c r="D621">
        <v>2.5</v>
      </c>
      <c r="E621">
        <v>3</v>
      </c>
    </row>
    <row r="622" spans="1:5">
      <c r="A622" s="20" t="s">
        <v>803</v>
      </c>
      <c r="B622">
        <v>3</v>
      </c>
      <c r="C622">
        <v>3</v>
      </c>
      <c r="D622">
        <v>2</v>
      </c>
      <c r="E622">
        <v>3</v>
      </c>
    </row>
    <row r="623" spans="1:5">
      <c r="A623" s="20" t="s">
        <v>804</v>
      </c>
      <c r="B623">
        <v>5</v>
      </c>
      <c r="C623">
        <v>5</v>
      </c>
      <c r="D623">
        <v>3</v>
      </c>
      <c r="E623">
        <v>5</v>
      </c>
    </row>
    <row r="624" spans="1:5">
      <c r="A624" s="20" t="s">
        <v>805</v>
      </c>
      <c r="B624">
        <v>5</v>
      </c>
      <c r="C624">
        <v>5</v>
      </c>
      <c r="D624">
        <v>3</v>
      </c>
      <c r="E624">
        <v>4</v>
      </c>
    </row>
    <row r="625" spans="1:5">
      <c r="A625" s="20" t="s">
        <v>806</v>
      </c>
      <c r="B625">
        <v>3.6666666666666665</v>
      </c>
      <c r="C625">
        <v>11</v>
      </c>
      <c r="D625">
        <v>3.6666666666666665</v>
      </c>
      <c r="E625">
        <v>2.3333333333333335</v>
      </c>
    </row>
    <row r="626" spans="1:5">
      <c r="A626" s="20" t="s">
        <v>807</v>
      </c>
      <c r="B626">
        <v>1.6666666666666667</v>
      </c>
      <c r="C626">
        <v>5</v>
      </c>
      <c r="D626">
        <v>4</v>
      </c>
      <c r="E626">
        <v>3.3333333333333335</v>
      </c>
    </row>
    <row r="627" spans="1:5">
      <c r="A627" s="20" t="s">
        <v>808</v>
      </c>
      <c r="B627">
        <v>3</v>
      </c>
      <c r="C627">
        <v>3</v>
      </c>
      <c r="D627">
        <v>2</v>
      </c>
      <c r="E627">
        <v>3</v>
      </c>
    </row>
    <row r="628" spans="1:5">
      <c r="A628" s="20" t="s">
        <v>809</v>
      </c>
      <c r="B628">
        <v>2</v>
      </c>
      <c r="C628">
        <v>2</v>
      </c>
      <c r="D628">
        <v>2</v>
      </c>
      <c r="E628">
        <v>1</v>
      </c>
    </row>
    <row r="629" spans="1:5">
      <c r="A629" s="20" t="s">
        <v>810</v>
      </c>
      <c r="B629">
        <v>3.5</v>
      </c>
      <c r="C629">
        <v>7</v>
      </c>
      <c r="D629">
        <v>4.5</v>
      </c>
      <c r="E629">
        <v>4.5</v>
      </c>
    </row>
    <row r="630" spans="1:5">
      <c r="A630" s="20" t="s">
        <v>811</v>
      </c>
      <c r="B630">
        <v>5</v>
      </c>
      <c r="C630">
        <v>10</v>
      </c>
      <c r="D630">
        <v>2</v>
      </c>
      <c r="E630">
        <v>3</v>
      </c>
    </row>
    <row r="631" spans="1:5">
      <c r="A631" s="20" t="s">
        <v>812</v>
      </c>
      <c r="B631">
        <v>1</v>
      </c>
      <c r="C631">
        <v>1</v>
      </c>
      <c r="D631">
        <v>5</v>
      </c>
      <c r="E631">
        <v>3</v>
      </c>
    </row>
    <row r="632" spans="1:5">
      <c r="A632" s="20" t="s">
        <v>813</v>
      </c>
      <c r="B632">
        <v>2</v>
      </c>
      <c r="C632">
        <v>2</v>
      </c>
      <c r="D632">
        <v>4</v>
      </c>
      <c r="E632">
        <v>5</v>
      </c>
    </row>
    <row r="633" spans="1:5">
      <c r="A633" s="20" t="s">
        <v>814</v>
      </c>
      <c r="B633">
        <v>2</v>
      </c>
      <c r="C633">
        <v>2</v>
      </c>
      <c r="D633">
        <v>4</v>
      </c>
      <c r="E633">
        <v>2</v>
      </c>
    </row>
    <row r="634" spans="1:5">
      <c r="A634" s="20" t="s">
        <v>815</v>
      </c>
      <c r="B634">
        <v>3</v>
      </c>
      <c r="C634">
        <v>6</v>
      </c>
      <c r="D634">
        <v>3.5</v>
      </c>
      <c r="E634">
        <v>2</v>
      </c>
    </row>
    <row r="635" spans="1:5">
      <c r="A635" s="20" t="s">
        <v>816</v>
      </c>
      <c r="B635">
        <v>2.5</v>
      </c>
      <c r="C635">
        <v>5</v>
      </c>
      <c r="D635">
        <v>1.5</v>
      </c>
      <c r="E635">
        <v>3</v>
      </c>
    </row>
    <row r="636" spans="1:5">
      <c r="A636" s="20" t="s">
        <v>817</v>
      </c>
      <c r="B636">
        <v>1.5</v>
      </c>
      <c r="C636">
        <v>3</v>
      </c>
      <c r="D636">
        <v>3</v>
      </c>
      <c r="E636">
        <v>4.5</v>
      </c>
    </row>
    <row r="637" spans="1:5">
      <c r="A637" s="20" t="s">
        <v>818</v>
      </c>
      <c r="B637">
        <v>3.6666666666666665</v>
      </c>
      <c r="C637">
        <v>11</v>
      </c>
      <c r="D637">
        <v>3</v>
      </c>
      <c r="E637">
        <v>3.6666666666666665</v>
      </c>
    </row>
    <row r="638" spans="1:5">
      <c r="A638" s="20" t="s">
        <v>819</v>
      </c>
      <c r="B638">
        <v>4</v>
      </c>
      <c r="C638">
        <v>8</v>
      </c>
      <c r="D638">
        <v>4</v>
      </c>
      <c r="E638">
        <v>3.5</v>
      </c>
    </row>
    <row r="639" spans="1:5">
      <c r="A639" s="20" t="s">
        <v>820</v>
      </c>
      <c r="B639">
        <v>1</v>
      </c>
      <c r="C639">
        <v>2</v>
      </c>
      <c r="D639">
        <v>3</v>
      </c>
      <c r="E639">
        <v>3</v>
      </c>
    </row>
    <row r="640" spans="1:5">
      <c r="A640" s="20" t="s">
        <v>821</v>
      </c>
      <c r="B640">
        <v>4</v>
      </c>
      <c r="C640">
        <v>4</v>
      </c>
      <c r="D640">
        <v>1</v>
      </c>
      <c r="E640">
        <v>4</v>
      </c>
    </row>
    <row r="641" spans="1:5">
      <c r="A641" s="20" t="s">
        <v>822</v>
      </c>
      <c r="B641">
        <v>3.3333333333333335</v>
      </c>
      <c r="C641">
        <v>10</v>
      </c>
      <c r="D641">
        <v>3.3333333333333335</v>
      </c>
      <c r="E641">
        <v>3.6666666666666665</v>
      </c>
    </row>
    <row r="642" spans="1:5">
      <c r="A642" s="20" t="s">
        <v>823</v>
      </c>
      <c r="B642">
        <v>2</v>
      </c>
      <c r="C642">
        <v>4</v>
      </c>
      <c r="D642">
        <v>5</v>
      </c>
      <c r="E642">
        <v>1.5</v>
      </c>
    </row>
    <row r="643" spans="1:5">
      <c r="A643" s="20" t="s">
        <v>824</v>
      </c>
      <c r="B643">
        <v>1.6666666666666667</v>
      </c>
      <c r="C643">
        <v>5</v>
      </c>
      <c r="D643">
        <v>4.333333333333333</v>
      </c>
      <c r="E643">
        <v>4.333333333333333</v>
      </c>
    </row>
    <row r="644" spans="1:5">
      <c r="A644" s="20" t="s">
        <v>825</v>
      </c>
      <c r="B644">
        <v>3.3333333333333335</v>
      </c>
      <c r="C644">
        <v>10</v>
      </c>
      <c r="D644">
        <v>2</v>
      </c>
      <c r="E644">
        <v>4</v>
      </c>
    </row>
    <row r="645" spans="1:5">
      <c r="A645" s="20" t="s">
        <v>826</v>
      </c>
      <c r="B645">
        <v>4</v>
      </c>
      <c r="C645">
        <v>8</v>
      </c>
      <c r="D645">
        <v>3.5</v>
      </c>
      <c r="E645">
        <v>4</v>
      </c>
    </row>
    <row r="646" spans="1:5">
      <c r="A646" s="20" t="s">
        <v>827</v>
      </c>
      <c r="B646">
        <v>3</v>
      </c>
      <c r="C646">
        <v>6</v>
      </c>
      <c r="D646">
        <v>4</v>
      </c>
      <c r="E646">
        <v>2</v>
      </c>
    </row>
    <row r="647" spans="1:5">
      <c r="A647" s="20" t="s">
        <v>828</v>
      </c>
      <c r="B647">
        <v>3</v>
      </c>
      <c r="C647">
        <v>9</v>
      </c>
      <c r="D647">
        <v>3</v>
      </c>
      <c r="E647">
        <v>2.3333333333333335</v>
      </c>
    </row>
    <row r="648" spans="1:5">
      <c r="A648" s="20" t="s">
        <v>829</v>
      </c>
      <c r="B648">
        <v>4</v>
      </c>
      <c r="C648">
        <v>8</v>
      </c>
      <c r="D648">
        <v>1.5</v>
      </c>
      <c r="E648">
        <v>1.5</v>
      </c>
    </row>
    <row r="649" spans="1:5">
      <c r="A649" s="20" t="s">
        <v>830</v>
      </c>
      <c r="B649">
        <v>2</v>
      </c>
      <c r="C649">
        <v>2</v>
      </c>
      <c r="D649">
        <v>2</v>
      </c>
      <c r="E649">
        <v>4</v>
      </c>
    </row>
    <row r="650" spans="1:5">
      <c r="A650" s="20" t="s">
        <v>831</v>
      </c>
      <c r="B650">
        <v>3.6666666666666665</v>
      </c>
      <c r="C650">
        <v>11</v>
      </c>
      <c r="D650">
        <v>1.3333333333333333</v>
      </c>
      <c r="E650">
        <v>4</v>
      </c>
    </row>
    <row r="651" spans="1:5">
      <c r="A651" s="20" t="s">
        <v>832</v>
      </c>
      <c r="B651">
        <v>3</v>
      </c>
      <c r="C651">
        <v>9</v>
      </c>
      <c r="D651">
        <v>4.333333333333333</v>
      </c>
      <c r="E651">
        <v>2.3333333333333335</v>
      </c>
    </row>
    <row r="652" spans="1:5">
      <c r="A652" s="20" t="s">
        <v>833</v>
      </c>
      <c r="B652">
        <v>3</v>
      </c>
      <c r="C652">
        <v>6</v>
      </c>
      <c r="D652">
        <v>4</v>
      </c>
      <c r="E652">
        <v>1.5</v>
      </c>
    </row>
    <row r="653" spans="1:5">
      <c r="A653" s="20" t="s">
        <v>834</v>
      </c>
      <c r="B653">
        <v>4.333333333333333</v>
      </c>
      <c r="C653">
        <v>13</v>
      </c>
      <c r="D653">
        <v>3.6666666666666665</v>
      </c>
      <c r="E653">
        <v>3</v>
      </c>
    </row>
    <row r="654" spans="1:5">
      <c r="A654" s="20" t="s">
        <v>835</v>
      </c>
      <c r="B654">
        <v>1</v>
      </c>
      <c r="C654">
        <v>1</v>
      </c>
      <c r="D654">
        <v>1</v>
      </c>
      <c r="E654">
        <v>1</v>
      </c>
    </row>
    <row r="655" spans="1:5">
      <c r="A655" s="20" t="s">
        <v>836</v>
      </c>
      <c r="B655">
        <v>3</v>
      </c>
      <c r="C655">
        <v>6</v>
      </c>
      <c r="D655">
        <v>5</v>
      </c>
      <c r="E655">
        <v>4.5</v>
      </c>
    </row>
    <row r="656" spans="1:5">
      <c r="A656" s="20" t="s">
        <v>837</v>
      </c>
      <c r="B656">
        <v>3.3333333333333335</v>
      </c>
      <c r="C656">
        <v>10</v>
      </c>
      <c r="D656">
        <v>4</v>
      </c>
      <c r="E656">
        <v>1.3333333333333333</v>
      </c>
    </row>
    <row r="657" spans="1:5">
      <c r="A657" s="20" t="s">
        <v>838</v>
      </c>
      <c r="B657">
        <v>3</v>
      </c>
      <c r="C657">
        <v>6</v>
      </c>
      <c r="D657">
        <v>3</v>
      </c>
      <c r="E657">
        <v>4</v>
      </c>
    </row>
    <row r="658" spans="1:5">
      <c r="A658" s="20" t="s">
        <v>839</v>
      </c>
      <c r="B658">
        <v>4</v>
      </c>
      <c r="C658">
        <v>8</v>
      </c>
      <c r="D658">
        <v>3.5</v>
      </c>
      <c r="E658">
        <v>3.5</v>
      </c>
    </row>
    <row r="659" spans="1:5">
      <c r="A659" s="20" t="s">
        <v>840</v>
      </c>
      <c r="B659">
        <v>5</v>
      </c>
      <c r="C659">
        <v>5</v>
      </c>
      <c r="D659">
        <v>2</v>
      </c>
      <c r="E659">
        <v>1</v>
      </c>
    </row>
    <row r="660" spans="1:5">
      <c r="A660" s="20" t="s">
        <v>841</v>
      </c>
      <c r="B660">
        <v>2.3333333333333335</v>
      </c>
      <c r="C660">
        <v>7</v>
      </c>
      <c r="D660">
        <v>2.6666666666666665</v>
      </c>
      <c r="E660">
        <v>1.6666666666666667</v>
      </c>
    </row>
    <row r="661" spans="1:5">
      <c r="A661" s="20" t="s">
        <v>842</v>
      </c>
      <c r="B661">
        <v>2.3333333333333335</v>
      </c>
      <c r="C661">
        <v>7</v>
      </c>
      <c r="D661">
        <v>1.6666666666666667</v>
      </c>
      <c r="E661">
        <v>2</v>
      </c>
    </row>
    <row r="662" spans="1:5">
      <c r="A662" s="20" t="s">
        <v>843</v>
      </c>
      <c r="B662">
        <v>4.666666666666667</v>
      </c>
      <c r="C662">
        <v>14</v>
      </c>
      <c r="D662">
        <v>3.3333333333333335</v>
      </c>
      <c r="E662">
        <v>2.3333333333333335</v>
      </c>
    </row>
    <row r="663" spans="1:5">
      <c r="A663" s="20" t="s">
        <v>844</v>
      </c>
      <c r="B663">
        <v>1.5</v>
      </c>
      <c r="C663">
        <v>3</v>
      </c>
      <c r="D663">
        <v>4.5</v>
      </c>
      <c r="E663">
        <v>1.5</v>
      </c>
    </row>
    <row r="664" spans="1:5">
      <c r="A664" s="20" t="s">
        <v>845</v>
      </c>
      <c r="B664">
        <v>1.5</v>
      </c>
      <c r="C664">
        <v>3</v>
      </c>
      <c r="D664">
        <v>4.5</v>
      </c>
      <c r="E664">
        <v>1.5</v>
      </c>
    </row>
    <row r="665" spans="1:5">
      <c r="A665" s="20" t="s">
        <v>846</v>
      </c>
      <c r="B665">
        <v>1</v>
      </c>
      <c r="C665">
        <v>1</v>
      </c>
      <c r="D665">
        <v>4</v>
      </c>
      <c r="E665">
        <v>5</v>
      </c>
    </row>
    <row r="666" spans="1:5">
      <c r="A666" s="20" t="s">
        <v>847</v>
      </c>
      <c r="B666">
        <v>2.6666666666666665</v>
      </c>
      <c r="C666">
        <v>8</v>
      </c>
      <c r="D666">
        <v>2</v>
      </c>
      <c r="E666">
        <v>2</v>
      </c>
    </row>
    <row r="667" spans="1:5">
      <c r="A667" s="20" t="s">
        <v>849</v>
      </c>
      <c r="B667">
        <v>3.3333333333333335</v>
      </c>
      <c r="C667">
        <v>10</v>
      </c>
      <c r="D667">
        <v>3</v>
      </c>
      <c r="E667">
        <v>1.3333333333333333</v>
      </c>
    </row>
    <row r="668" spans="1:5">
      <c r="A668" s="20" t="s">
        <v>850</v>
      </c>
      <c r="B668">
        <v>1</v>
      </c>
      <c r="C668">
        <v>1</v>
      </c>
      <c r="D668">
        <v>2</v>
      </c>
      <c r="E668">
        <v>4</v>
      </c>
    </row>
    <row r="669" spans="1:5">
      <c r="A669" s="20" t="s">
        <v>851</v>
      </c>
      <c r="B669">
        <v>2.3333333333333335</v>
      </c>
      <c r="C669">
        <v>7</v>
      </c>
      <c r="D669">
        <v>3</v>
      </c>
      <c r="E669">
        <v>2.3333333333333335</v>
      </c>
    </row>
    <row r="670" spans="1:5">
      <c r="A670" s="20" t="s">
        <v>852</v>
      </c>
      <c r="B670">
        <v>5</v>
      </c>
      <c r="C670">
        <v>5</v>
      </c>
      <c r="D670">
        <v>2</v>
      </c>
      <c r="E670">
        <v>5</v>
      </c>
    </row>
    <row r="671" spans="1:5">
      <c r="A671" s="20" t="s">
        <v>853</v>
      </c>
      <c r="B671">
        <v>5</v>
      </c>
      <c r="C671">
        <v>5</v>
      </c>
      <c r="D671">
        <v>4</v>
      </c>
      <c r="E671">
        <v>3</v>
      </c>
    </row>
    <row r="672" spans="1:5">
      <c r="A672" s="20" t="s">
        <v>854</v>
      </c>
      <c r="B672">
        <v>2.6666666666666665</v>
      </c>
      <c r="C672">
        <v>8</v>
      </c>
      <c r="D672">
        <v>2.3333333333333335</v>
      </c>
      <c r="E672">
        <v>4.333333333333333</v>
      </c>
    </row>
    <row r="673" spans="1:5">
      <c r="A673" s="20" t="s">
        <v>855</v>
      </c>
      <c r="B673">
        <v>4</v>
      </c>
      <c r="C673">
        <v>4</v>
      </c>
      <c r="D673">
        <v>1</v>
      </c>
      <c r="E673">
        <v>1</v>
      </c>
    </row>
    <row r="674" spans="1:5">
      <c r="A674" s="20" t="s">
        <v>856</v>
      </c>
      <c r="B674">
        <v>2</v>
      </c>
      <c r="C674">
        <v>2</v>
      </c>
      <c r="D674">
        <v>5</v>
      </c>
      <c r="E674">
        <v>2</v>
      </c>
    </row>
    <row r="675" spans="1:5">
      <c r="A675" s="20" t="s">
        <v>857</v>
      </c>
      <c r="B675">
        <v>5</v>
      </c>
      <c r="C675">
        <v>5</v>
      </c>
      <c r="D675">
        <v>1</v>
      </c>
      <c r="E675">
        <v>5</v>
      </c>
    </row>
    <row r="676" spans="1:5">
      <c r="A676" s="20" t="s">
        <v>858</v>
      </c>
      <c r="B676">
        <v>4</v>
      </c>
      <c r="C676">
        <v>4</v>
      </c>
      <c r="D676">
        <v>3</v>
      </c>
      <c r="E676">
        <v>2</v>
      </c>
    </row>
    <row r="677" spans="1:5">
      <c r="A677" s="20" t="s">
        <v>859</v>
      </c>
      <c r="B677">
        <v>1</v>
      </c>
      <c r="C677">
        <v>1</v>
      </c>
      <c r="D677">
        <v>3</v>
      </c>
      <c r="E677">
        <v>1</v>
      </c>
    </row>
    <row r="678" spans="1:5">
      <c r="A678" s="20" t="s">
        <v>860</v>
      </c>
      <c r="B678">
        <v>2.6666666666666665</v>
      </c>
      <c r="C678">
        <v>8</v>
      </c>
      <c r="D678">
        <v>3.3333333333333335</v>
      </c>
      <c r="E678">
        <v>3.6666666666666665</v>
      </c>
    </row>
    <row r="679" spans="1:5">
      <c r="A679" s="20" t="s">
        <v>861</v>
      </c>
      <c r="B679">
        <v>5</v>
      </c>
      <c r="C679">
        <v>5</v>
      </c>
      <c r="D679">
        <v>3</v>
      </c>
      <c r="E679">
        <v>2</v>
      </c>
    </row>
    <row r="680" spans="1:5">
      <c r="A680" s="20" t="s">
        <v>862</v>
      </c>
      <c r="B680">
        <v>3</v>
      </c>
      <c r="C680">
        <v>6</v>
      </c>
      <c r="D680">
        <v>3.5</v>
      </c>
      <c r="E680">
        <v>4</v>
      </c>
    </row>
    <row r="681" spans="1:5">
      <c r="A681" s="20" t="s">
        <v>863</v>
      </c>
      <c r="B681">
        <v>5</v>
      </c>
      <c r="C681">
        <v>5</v>
      </c>
      <c r="D681">
        <v>5</v>
      </c>
      <c r="E681">
        <v>5</v>
      </c>
    </row>
    <row r="682" spans="1:5">
      <c r="A682" s="20" t="s">
        <v>864</v>
      </c>
      <c r="B682">
        <v>4</v>
      </c>
      <c r="C682">
        <v>4</v>
      </c>
      <c r="D682">
        <v>2</v>
      </c>
      <c r="E682">
        <v>3</v>
      </c>
    </row>
    <row r="683" spans="1:5">
      <c r="A683" s="20" t="s">
        <v>865</v>
      </c>
      <c r="B683">
        <v>5</v>
      </c>
      <c r="C683">
        <v>5</v>
      </c>
      <c r="D683">
        <v>3</v>
      </c>
      <c r="E683">
        <v>5</v>
      </c>
    </row>
    <row r="684" spans="1:5">
      <c r="A684" s="20" t="s">
        <v>866</v>
      </c>
      <c r="B684">
        <v>2</v>
      </c>
      <c r="C684">
        <v>2</v>
      </c>
      <c r="D684">
        <v>1</v>
      </c>
      <c r="E684">
        <v>4</v>
      </c>
    </row>
    <row r="685" spans="1:5">
      <c r="A685" s="20" t="s">
        <v>867</v>
      </c>
      <c r="B685">
        <v>4</v>
      </c>
      <c r="C685">
        <v>4</v>
      </c>
      <c r="D685">
        <v>3</v>
      </c>
      <c r="E685">
        <v>1</v>
      </c>
    </row>
    <row r="686" spans="1:5">
      <c r="A686" s="20" t="s">
        <v>868</v>
      </c>
      <c r="B686">
        <v>3</v>
      </c>
      <c r="C686">
        <v>9</v>
      </c>
      <c r="D686">
        <v>1.6666666666666667</v>
      </c>
      <c r="E686">
        <v>2</v>
      </c>
    </row>
    <row r="687" spans="1:5">
      <c r="A687" s="20" t="s">
        <v>869</v>
      </c>
      <c r="B687">
        <v>2.3333333333333335</v>
      </c>
      <c r="C687">
        <v>7</v>
      </c>
      <c r="D687">
        <v>3.6666666666666665</v>
      </c>
      <c r="E687">
        <v>2.3333333333333335</v>
      </c>
    </row>
    <row r="688" spans="1:5">
      <c r="A688" s="20" t="s">
        <v>870</v>
      </c>
      <c r="B688">
        <v>3</v>
      </c>
      <c r="C688">
        <v>9</v>
      </c>
      <c r="D688">
        <v>3.6666666666666665</v>
      </c>
      <c r="E688">
        <v>3.3333333333333335</v>
      </c>
    </row>
    <row r="689" spans="1:5">
      <c r="A689" s="20" t="s">
        <v>871</v>
      </c>
      <c r="B689">
        <v>5</v>
      </c>
      <c r="C689">
        <v>5</v>
      </c>
      <c r="D689">
        <v>1</v>
      </c>
      <c r="E689">
        <v>4</v>
      </c>
    </row>
    <row r="690" spans="1:5">
      <c r="A690" s="20" t="s">
        <v>872</v>
      </c>
      <c r="B690">
        <v>3</v>
      </c>
      <c r="C690">
        <v>6</v>
      </c>
      <c r="D690">
        <v>3</v>
      </c>
      <c r="E690">
        <v>3</v>
      </c>
    </row>
    <row r="691" spans="1:5">
      <c r="A691" s="20" t="s">
        <v>873</v>
      </c>
      <c r="B691">
        <v>3.6666666666666665</v>
      </c>
      <c r="C691">
        <v>11</v>
      </c>
      <c r="D691">
        <v>3.6666666666666665</v>
      </c>
      <c r="E691">
        <v>3.6666666666666665</v>
      </c>
    </row>
    <row r="692" spans="1:5">
      <c r="A692" s="20" t="s">
        <v>874</v>
      </c>
      <c r="B692">
        <v>3</v>
      </c>
      <c r="C692">
        <v>9</v>
      </c>
      <c r="D692">
        <v>3.3333333333333335</v>
      </c>
      <c r="E692">
        <v>4</v>
      </c>
    </row>
    <row r="693" spans="1:5">
      <c r="A693" s="20" t="s">
        <v>875</v>
      </c>
      <c r="B693">
        <v>5</v>
      </c>
      <c r="C693">
        <v>5</v>
      </c>
      <c r="D693">
        <v>2</v>
      </c>
      <c r="E693">
        <v>1</v>
      </c>
    </row>
    <row r="694" spans="1:5">
      <c r="A694" s="20" t="s">
        <v>876</v>
      </c>
      <c r="B694">
        <v>3</v>
      </c>
      <c r="C694">
        <v>9</v>
      </c>
      <c r="D694">
        <v>2.6666666666666665</v>
      </c>
      <c r="E694">
        <v>3.3333333333333335</v>
      </c>
    </row>
    <row r="695" spans="1:5">
      <c r="A695" s="20" t="s">
        <v>877</v>
      </c>
      <c r="B695">
        <v>2</v>
      </c>
      <c r="C695">
        <v>2</v>
      </c>
      <c r="D695">
        <v>2</v>
      </c>
      <c r="E695">
        <v>1</v>
      </c>
    </row>
    <row r="696" spans="1:5">
      <c r="A696" s="20" t="s">
        <v>878</v>
      </c>
      <c r="B696">
        <v>2</v>
      </c>
      <c r="C696">
        <v>2</v>
      </c>
      <c r="D696">
        <v>5</v>
      </c>
      <c r="E696">
        <v>2</v>
      </c>
    </row>
    <row r="697" spans="1:5">
      <c r="A697" s="20" t="s">
        <v>879</v>
      </c>
      <c r="B697">
        <v>5</v>
      </c>
      <c r="C697">
        <v>5</v>
      </c>
      <c r="D697">
        <v>4</v>
      </c>
      <c r="E697">
        <v>3</v>
      </c>
    </row>
    <row r="698" spans="1:5">
      <c r="A698" s="20" t="s">
        <v>880</v>
      </c>
      <c r="B698">
        <v>3</v>
      </c>
      <c r="C698">
        <v>9</v>
      </c>
      <c r="D698">
        <v>2</v>
      </c>
      <c r="E698">
        <v>3</v>
      </c>
    </row>
    <row r="699" spans="1:5">
      <c r="A699" s="20" t="s">
        <v>881</v>
      </c>
      <c r="B699">
        <v>1.5</v>
      </c>
      <c r="C699">
        <v>3</v>
      </c>
      <c r="D699">
        <v>2</v>
      </c>
      <c r="E699">
        <v>5</v>
      </c>
    </row>
    <row r="700" spans="1:5">
      <c r="A700" s="20" t="s">
        <v>882</v>
      </c>
      <c r="B700">
        <v>1</v>
      </c>
      <c r="C700">
        <v>1</v>
      </c>
      <c r="D700">
        <v>5</v>
      </c>
      <c r="E700">
        <v>5</v>
      </c>
    </row>
    <row r="701" spans="1:5">
      <c r="A701" s="20" t="s">
        <v>883</v>
      </c>
      <c r="B701">
        <v>2</v>
      </c>
      <c r="C701">
        <v>2</v>
      </c>
      <c r="D701">
        <v>2</v>
      </c>
      <c r="E701">
        <v>5</v>
      </c>
    </row>
    <row r="702" spans="1:5">
      <c r="A702" s="20" t="s">
        <v>884</v>
      </c>
      <c r="B702">
        <v>5</v>
      </c>
      <c r="C702">
        <v>5</v>
      </c>
      <c r="D702">
        <v>5</v>
      </c>
      <c r="E702">
        <v>2</v>
      </c>
    </row>
    <row r="703" spans="1:5">
      <c r="A703" s="20" t="s">
        <v>885</v>
      </c>
      <c r="B703">
        <v>1.5</v>
      </c>
      <c r="C703">
        <v>3</v>
      </c>
      <c r="D703">
        <v>3</v>
      </c>
      <c r="E703">
        <v>4</v>
      </c>
    </row>
    <row r="704" spans="1:5">
      <c r="A704" s="20" t="s">
        <v>886</v>
      </c>
      <c r="B704">
        <v>2.3333333333333335</v>
      </c>
      <c r="C704">
        <v>7</v>
      </c>
      <c r="D704">
        <v>2.6666666666666665</v>
      </c>
      <c r="E704">
        <v>2.6666666666666665</v>
      </c>
    </row>
    <row r="705" spans="1:5">
      <c r="A705" s="20" t="s">
        <v>887</v>
      </c>
      <c r="B705">
        <v>3</v>
      </c>
      <c r="C705">
        <v>6</v>
      </c>
      <c r="D705">
        <v>2.5</v>
      </c>
      <c r="E705">
        <v>3</v>
      </c>
    </row>
    <row r="706" spans="1:5">
      <c r="A706" s="20" t="s">
        <v>888</v>
      </c>
      <c r="B706">
        <v>3.6666666666666665</v>
      </c>
      <c r="C706">
        <v>11</v>
      </c>
      <c r="D706">
        <v>2</v>
      </c>
      <c r="E706">
        <v>3.6666666666666665</v>
      </c>
    </row>
    <row r="707" spans="1:5">
      <c r="A707" s="20" t="s">
        <v>889</v>
      </c>
      <c r="B707">
        <v>2</v>
      </c>
      <c r="C707">
        <v>2</v>
      </c>
      <c r="D707">
        <v>5</v>
      </c>
      <c r="E707">
        <v>2</v>
      </c>
    </row>
    <row r="708" spans="1:5">
      <c r="A708" s="20" t="s">
        <v>890</v>
      </c>
      <c r="B708">
        <v>3.5</v>
      </c>
      <c r="C708">
        <v>7</v>
      </c>
      <c r="D708">
        <v>4</v>
      </c>
      <c r="E708">
        <v>2.5</v>
      </c>
    </row>
    <row r="709" spans="1:5">
      <c r="A709" s="20" t="s">
        <v>891</v>
      </c>
      <c r="B709">
        <v>3</v>
      </c>
      <c r="C709">
        <v>3</v>
      </c>
      <c r="D709">
        <v>3</v>
      </c>
      <c r="E709">
        <v>3</v>
      </c>
    </row>
    <row r="710" spans="1:5">
      <c r="A710" s="20" t="s">
        <v>892</v>
      </c>
      <c r="B710">
        <v>1</v>
      </c>
      <c r="C710">
        <v>1</v>
      </c>
      <c r="D710">
        <v>5</v>
      </c>
      <c r="E710">
        <v>1</v>
      </c>
    </row>
    <row r="711" spans="1:5">
      <c r="A711" s="20" t="s">
        <v>893</v>
      </c>
      <c r="B711">
        <v>2.5</v>
      </c>
      <c r="C711">
        <v>5</v>
      </c>
      <c r="D711">
        <v>3</v>
      </c>
      <c r="E711">
        <v>1.5</v>
      </c>
    </row>
    <row r="712" spans="1:5">
      <c r="A712" s="20" t="s">
        <v>894</v>
      </c>
      <c r="B712">
        <v>4</v>
      </c>
      <c r="C712">
        <v>12</v>
      </c>
      <c r="D712">
        <v>2.3333333333333335</v>
      </c>
      <c r="E712">
        <v>3.6666666666666665</v>
      </c>
    </row>
    <row r="713" spans="1:5">
      <c r="A713" s="20" t="s">
        <v>896</v>
      </c>
      <c r="B713">
        <v>2</v>
      </c>
      <c r="C713">
        <v>6</v>
      </c>
      <c r="D713">
        <v>1</v>
      </c>
      <c r="E713">
        <v>3</v>
      </c>
    </row>
    <row r="714" spans="1:5">
      <c r="A714" s="20" t="s">
        <v>897</v>
      </c>
      <c r="B714">
        <v>3.3333333333333335</v>
      </c>
      <c r="C714">
        <v>10</v>
      </c>
      <c r="D714">
        <v>1.6666666666666667</v>
      </c>
      <c r="E714">
        <v>3</v>
      </c>
    </row>
    <row r="715" spans="1:5">
      <c r="A715" s="20" t="s">
        <v>898</v>
      </c>
      <c r="B715">
        <v>1.5</v>
      </c>
      <c r="C715">
        <v>3</v>
      </c>
      <c r="D715">
        <v>1.5</v>
      </c>
      <c r="E715">
        <v>1.5</v>
      </c>
    </row>
    <row r="716" spans="1:5">
      <c r="A716" s="20" t="s">
        <v>899</v>
      </c>
      <c r="B716">
        <v>2</v>
      </c>
      <c r="C716">
        <v>4</v>
      </c>
      <c r="D716">
        <v>1.5</v>
      </c>
      <c r="E716">
        <v>2</v>
      </c>
    </row>
    <row r="717" spans="1:5">
      <c r="A717" s="20" t="s">
        <v>900</v>
      </c>
      <c r="B717">
        <v>3</v>
      </c>
      <c r="C717">
        <v>3</v>
      </c>
      <c r="D717">
        <v>4</v>
      </c>
      <c r="E717">
        <v>2</v>
      </c>
    </row>
    <row r="718" spans="1:5">
      <c r="A718" s="20" t="s">
        <v>901</v>
      </c>
      <c r="B718">
        <v>4</v>
      </c>
      <c r="C718">
        <v>12</v>
      </c>
      <c r="D718">
        <v>3.6666666666666665</v>
      </c>
      <c r="E718">
        <v>4.333333333333333</v>
      </c>
    </row>
    <row r="719" spans="1:5">
      <c r="A719" s="20" t="s">
        <v>902</v>
      </c>
      <c r="B719">
        <v>2</v>
      </c>
      <c r="C719">
        <v>6</v>
      </c>
      <c r="D719">
        <v>1.6666666666666667</v>
      </c>
      <c r="E719">
        <v>3.6666666666666665</v>
      </c>
    </row>
    <row r="720" spans="1:5">
      <c r="A720" s="20" t="s">
        <v>903</v>
      </c>
      <c r="B720">
        <v>5</v>
      </c>
      <c r="C720">
        <v>5</v>
      </c>
      <c r="D720">
        <v>5</v>
      </c>
      <c r="E720">
        <v>3</v>
      </c>
    </row>
    <row r="721" spans="1:5">
      <c r="A721" s="20" t="s">
        <v>904</v>
      </c>
      <c r="B721">
        <v>4.333333333333333</v>
      </c>
      <c r="C721">
        <v>13</v>
      </c>
      <c r="D721">
        <v>2.3333333333333335</v>
      </c>
      <c r="E721">
        <v>3.6666666666666665</v>
      </c>
    </row>
    <row r="722" spans="1:5">
      <c r="A722" s="20" t="s">
        <v>905</v>
      </c>
      <c r="B722">
        <v>1.3333333333333333</v>
      </c>
      <c r="C722">
        <v>4</v>
      </c>
      <c r="D722">
        <v>3.6666666666666665</v>
      </c>
      <c r="E722">
        <v>3</v>
      </c>
    </row>
    <row r="723" spans="1:5">
      <c r="A723" s="20" t="s">
        <v>906</v>
      </c>
      <c r="B723">
        <v>3</v>
      </c>
      <c r="C723">
        <v>6</v>
      </c>
      <c r="D723">
        <v>2.5</v>
      </c>
      <c r="E723">
        <v>4</v>
      </c>
    </row>
    <row r="724" spans="1:5">
      <c r="A724" s="20" t="s">
        <v>907</v>
      </c>
      <c r="B724">
        <v>3</v>
      </c>
      <c r="C724">
        <v>9</v>
      </c>
      <c r="D724">
        <v>2.6666666666666665</v>
      </c>
      <c r="E724">
        <v>3.6666666666666665</v>
      </c>
    </row>
    <row r="725" spans="1:5">
      <c r="A725" s="20" t="s">
        <v>908</v>
      </c>
      <c r="B725">
        <v>1.5</v>
      </c>
      <c r="C725">
        <v>3</v>
      </c>
      <c r="D725">
        <v>3.5</v>
      </c>
      <c r="E725">
        <v>2.5</v>
      </c>
    </row>
    <row r="726" spans="1:5">
      <c r="A726" s="20" t="s">
        <v>909</v>
      </c>
      <c r="B726">
        <v>3.5</v>
      </c>
      <c r="C726">
        <v>7</v>
      </c>
      <c r="D726">
        <v>4.5</v>
      </c>
      <c r="E726">
        <v>2</v>
      </c>
    </row>
    <row r="727" spans="1:5">
      <c r="A727" s="20" t="s">
        <v>910</v>
      </c>
      <c r="B727">
        <v>4.5</v>
      </c>
      <c r="C727">
        <v>9</v>
      </c>
      <c r="D727">
        <v>3</v>
      </c>
      <c r="E727">
        <v>3.5</v>
      </c>
    </row>
    <row r="728" spans="1:5">
      <c r="A728" s="20" t="s">
        <v>911</v>
      </c>
      <c r="B728">
        <v>2.5</v>
      </c>
      <c r="C728">
        <v>5</v>
      </c>
      <c r="D728">
        <v>2</v>
      </c>
      <c r="E728">
        <v>3</v>
      </c>
    </row>
    <row r="729" spans="1:5">
      <c r="A729" s="20" t="s">
        <v>912</v>
      </c>
      <c r="B729">
        <v>4.5</v>
      </c>
      <c r="C729">
        <v>9</v>
      </c>
      <c r="D729">
        <v>2</v>
      </c>
      <c r="E729">
        <v>1.5</v>
      </c>
    </row>
    <row r="730" spans="1:5">
      <c r="A730" s="20" t="s">
        <v>913</v>
      </c>
      <c r="B730">
        <v>2</v>
      </c>
      <c r="C730">
        <v>2</v>
      </c>
      <c r="D730">
        <v>2</v>
      </c>
      <c r="E730">
        <v>4</v>
      </c>
    </row>
    <row r="731" spans="1:5">
      <c r="A731" s="20" t="s">
        <v>914</v>
      </c>
      <c r="B731">
        <v>1</v>
      </c>
      <c r="C731">
        <v>1</v>
      </c>
      <c r="D731">
        <v>3</v>
      </c>
      <c r="E731">
        <v>4</v>
      </c>
    </row>
    <row r="732" spans="1:5">
      <c r="A732" s="20" t="s">
        <v>915</v>
      </c>
      <c r="B732">
        <v>1</v>
      </c>
      <c r="C732">
        <v>1</v>
      </c>
      <c r="D732">
        <v>5</v>
      </c>
      <c r="E732">
        <v>2</v>
      </c>
    </row>
    <row r="733" spans="1:5">
      <c r="A733" s="20" t="s">
        <v>916</v>
      </c>
      <c r="B733">
        <v>2.5</v>
      </c>
      <c r="C733">
        <v>5</v>
      </c>
      <c r="D733">
        <v>3.5</v>
      </c>
      <c r="E733">
        <v>2.5</v>
      </c>
    </row>
    <row r="734" spans="1:5">
      <c r="A734" s="20" t="s">
        <v>917</v>
      </c>
      <c r="B734">
        <v>4.5</v>
      </c>
      <c r="C734">
        <v>9</v>
      </c>
      <c r="D734">
        <v>1.5</v>
      </c>
      <c r="E734">
        <v>3.5</v>
      </c>
    </row>
    <row r="735" spans="1:5">
      <c r="A735" s="20" t="s">
        <v>918</v>
      </c>
      <c r="B735">
        <v>2.6666666666666665</v>
      </c>
      <c r="C735">
        <v>8</v>
      </c>
      <c r="D735">
        <v>1.3333333333333333</v>
      </c>
      <c r="E735">
        <v>3.3333333333333335</v>
      </c>
    </row>
    <row r="736" spans="1:5">
      <c r="A736" s="20" t="s">
        <v>919</v>
      </c>
      <c r="B736">
        <v>4.666666666666667</v>
      </c>
      <c r="C736">
        <v>14</v>
      </c>
      <c r="D736">
        <v>1.6666666666666667</v>
      </c>
      <c r="E736">
        <v>4</v>
      </c>
    </row>
    <row r="737" spans="1:5">
      <c r="A737" s="20" t="s">
        <v>920</v>
      </c>
      <c r="B737">
        <v>1</v>
      </c>
      <c r="C737">
        <v>3</v>
      </c>
      <c r="D737">
        <v>2</v>
      </c>
      <c r="E737">
        <v>4.666666666666667</v>
      </c>
    </row>
    <row r="738" spans="1:5">
      <c r="A738" s="20" t="s">
        <v>922</v>
      </c>
      <c r="B738">
        <v>2.5</v>
      </c>
      <c r="C738">
        <v>5</v>
      </c>
      <c r="D738">
        <v>3</v>
      </c>
      <c r="E738">
        <v>3</v>
      </c>
    </row>
    <row r="739" spans="1:5">
      <c r="A739" s="20" t="s">
        <v>923</v>
      </c>
      <c r="B739">
        <v>3</v>
      </c>
      <c r="C739">
        <v>3</v>
      </c>
      <c r="D739">
        <v>3</v>
      </c>
      <c r="E739">
        <v>2</v>
      </c>
    </row>
    <row r="740" spans="1:5">
      <c r="A740" s="20" t="s">
        <v>924</v>
      </c>
      <c r="B740">
        <v>1</v>
      </c>
      <c r="C740">
        <v>1</v>
      </c>
      <c r="D740">
        <v>4</v>
      </c>
      <c r="E740">
        <v>4</v>
      </c>
    </row>
    <row r="741" spans="1:5">
      <c r="A741" s="20" t="s">
        <v>925</v>
      </c>
      <c r="B741">
        <v>1.5</v>
      </c>
      <c r="C741">
        <v>3</v>
      </c>
      <c r="D741">
        <v>2.5</v>
      </c>
      <c r="E741">
        <v>4.5</v>
      </c>
    </row>
    <row r="742" spans="1:5">
      <c r="A742" s="20" t="s">
        <v>926</v>
      </c>
      <c r="B742">
        <v>2.6666666666666665</v>
      </c>
      <c r="C742">
        <v>8</v>
      </c>
      <c r="D742">
        <v>3.3333333333333335</v>
      </c>
      <c r="E742">
        <v>2</v>
      </c>
    </row>
    <row r="743" spans="1:5">
      <c r="A743" s="20" t="s">
        <v>927</v>
      </c>
      <c r="B743">
        <v>2.5</v>
      </c>
      <c r="C743">
        <v>5</v>
      </c>
      <c r="D743">
        <v>1.5</v>
      </c>
      <c r="E743">
        <v>2</v>
      </c>
    </row>
    <row r="744" spans="1:5">
      <c r="A744" s="20" t="s">
        <v>928</v>
      </c>
      <c r="B744">
        <v>3</v>
      </c>
      <c r="C744">
        <v>6</v>
      </c>
      <c r="D744">
        <v>2.5</v>
      </c>
      <c r="E744">
        <v>5</v>
      </c>
    </row>
    <row r="745" spans="1:5">
      <c r="A745" s="20" t="s">
        <v>929</v>
      </c>
      <c r="B745">
        <v>4</v>
      </c>
      <c r="C745">
        <v>4</v>
      </c>
      <c r="D745">
        <v>2</v>
      </c>
      <c r="E745">
        <v>2</v>
      </c>
    </row>
    <row r="746" spans="1:5">
      <c r="A746" s="20" t="s">
        <v>930</v>
      </c>
      <c r="B746">
        <v>3.3333333333333335</v>
      </c>
      <c r="C746">
        <v>10</v>
      </c>
      <c r="D746">
        <v>3.6666666666666665</v>
      </c>
      <c r="E746">
        <v>2</v>
      </c>
    </row>
    <row r="747" spans="1:5">
      <c r="A747" s="20" t="s">
        <v>931</v>
      </c>
      <c r="B747">
        <v>2.6666666666666665</v>
      </c>
      <c r="C747">
        <v>8</v>
      </c>
      <c r="D747">
        <v>2.3333333333333335</v>
      </c>
      <c r="E747">
        <v>3</v>
      </c>
    </row>
    <row r="748" spans="1:5">
      <c r="A748" s="20" t="s">
        <v>932</v>
      </c>
      <c r="B748">
        <v>3</v>
      </c>
      <c r="C748">
        <v>6</v>
      </c>
      <c r="D748">
        <v>3.5</v>
      </c>
      <c r="E748">
        <v>2</v>
      </c>
    </row>
    <row r="749" spans="1:5">
      <c r="A749" s="20" t="s">
        <v>933</v>
      </c>
      <c r="B749">
        <v>2</v>
      </c>
      <c r="C749">
        <v>4</v>
      </c>
      <c r="D749">
        <v>5</v>
      </c>
      <c r="E749">
        <v>3.5</v>
      </c>
    </row>
    <row r="750" spans="1:5">
      <c r="A750" s="20" t="s">
        <v>934</v>
      </c>
      <c r="B750">
        <v>4</v>
      </c>
      <c r="C750">
        <v>4</v>
      </c>
      <c r="D750">
        <v>2</v>
      </c>
      <c r="E750">
        <v>4</v>
      </c>
    </row>
    <row r="751" spans="1:5">
      <c r="A751" s="20" t="s">
        <v>935</v>
      </c>
      <c r="B751">
        <v>4</v>
      </c>
      <c r="C751">
        <v>8</v>
      </c>
      <c r="D751">
        <v>4.5</v>
      </c>
      <c r="E751">
        <v>1.5</v>
      </c>
    </row>
    <row r="752" spans="1:5">
      <c r="A752" s="20" t="s">
        <v>936</v>
      </c>
      <c r="B752">
        <v>4</v>
      </c>
      <c r="C752">
        <v>4</v>
      </c>
      <c r="D752">
        <v>3</v>
      </c>
      <c r="E752">
        <v>5</v>
      </c>
    </row>
    <row r="753" spans="1:5">
      <c r="A753" s="20" t="s">
        <v>937</v>
      </c>
      <c r="B753">
        <v>3</v>
      </c>
      <c r="C753">
        <v>6</v>
      </c>
      <c r="D753">
        <v>4.5</v>
      </c>
      <c r="E753">
        <v>4.5</v>
      </c>
    </row>
    <row r="754" spans="1:5">
      <c r="A754" s="20" t="s">
        <v>938</v>
      </c>
      <c r="B754">
        <v>3.5</v>
      </c>
      <c r="C754">
        <v>7</v>
      </c>
      <c r="D754">
        <v>2.5</v>
      </c>
      <c r="E754">
        <v>4</v>
      </c>
    </row>
    <row r="755" spans="1:5">
      <c r="A755" s="20" t="s">
        <v>939</v>
      </c>
      <c r="B755">
        <v>3.5</v>
      </c>
      <c r="C755">
        <v>7</v>
      </c>
      <c r="D755">
        <v>4</v>
      </c>
      <c r="E755">
        <v>2.5</v>
      </c>
    </row>
    <row r="756" spans="1:5">
      <c r="A756" s="20" t="s">
        <v>940</v>
      </c>
      <c r="B756">
        <v>3.5</v>
      </c>
      <c r="C756">
        <v>7</v>
      </c>
      <c r="D756">
        <v>3</v>
      </c>
      <c r="E756">
        <v>3.5</v>
      </c>
    </row>
    <row r="757" spans="1:5">
      <c r="A757" s="20" t="s">
        <v>941</v>
      </c>
      <c r="B757">
        <v>5</v>
      </c>
      <c r="C757">
        <v>5</v>
      </c>
      <c r="D757">
        <v>4</v>
      </c>
      <c r="E757">
        <v>1</v>
      </c>
    </row>
    <row r="758" spans="1:5">
      <c r="A758" s="20" t="s">
        <v>942</v>
      </c>
      <c r="B758">
        <v>4</v>
      </c>
      <c r="C758">
        <v>12</v>
      </c>
      <c r="D758">
        <v>3.3333333333333335</v>
      </c>
      <c r="E758">
        <v>3</v>
      </c>
    </row>
    <row r="759" spans="1:5">
      <c r="A759" s="20" t="s">
        <v>943</v>
      </c>
      <c r="B759">
        <v>3</v>
      </c>
      <c r="C759">
        <v>3</v>
      </c>
      <c r="D759">
        <v>2</v>
      </c>
      <c r="E759">
        <v>5</v>
      </c>
    </row>
    <row r="760" spans="1:5">
      <c r="A760" s="20" t="s">
        <v>944</v>
      </c>
      <c r="B760">
        <v>4</v>
      </c>
      <c r="C760">
        <v>4</v>
      </c>
      <c r="D760">
        <v>4</v>
      </c>
      <c r="E760">
        <v>5</v>
      </c>
    </row>
    <row r="761" spans="1:5">
      <c r="A761" s="20" t="s">
        <v>945</v>
      </c>
      <c r="B761">
        <v>2.3333333333333335</v>
      </c>
      <c r="C761">
        <v>7</v>
      </c>
      <c r="D761">
        <v>4.666666666666667</v>
      </c>
      <c r="E761">
        <v>2.3333333333333335</v>
      </c>
    </row>
    <row r="762" spans="1:5">
      <c r="A762" s="20" t="s">
        <v>946</v>
      </c>
      <c r="B762">
        <v>4.666666666666667</v>
      </c>
      <c r="C762">
        <v>14</v>
      </c>
      <c r="D762">
        <v>2.6666666666666665</v>
      </c>
      <c r="E762">
        <v>3.3333333333333335</v>
      </c>
    </row>
    <row r="763" spans="1:5">
      <c r="A763" s="20" t="s">
        <v>947</v>
      </c>
      <c r="B763">
        <v>2</v>
      </c>
      <c r="C763">
        <v>2</v>
      </c>
      <c r="D763">
        <v>3</v>
      </c>
      <c r="E763">
        <v>3</v>
      </c>
    </row>
    <row r="764" spans="1:5">
      <c r="A764" s="20" t="s">
        <v>948</v>
      </c>
      <c r="B764">
        <v>4</v>
      </c>
      <c r="C764">
        <v>4</v>
      </c>
      <c r="D764">
        <v>2</v>
      </c>
      <c r="E764">
        <v>4</v>
      </c>
    </row>
    <row r="765" spans="1:5">
      <c r="A765" s="20" t="s">
        <v>949</v>
      </c>
      <c r="B765">
        <v>2</v>
      </c>
      <c r="C765">
        <v>2</v>
      </c>
      <c r="D765">
        <v>3</v>
      </c>
      <c r="E765">
        <v>5</v>
      </c>
    </row>
    <row r="766" spans="1:5">
      <c r="A766" s="20" t="s">
        <v>950</v>
      </c>
      <c r="B766">
        <v>5</v>
      </c>
      <c r="C766">
        <v>5</v>
      </c>
      <c r="D766">
        <v>2</v>
      </c>
      <c r="E766">
        <v>4</v>
      </c>
    </row>
    <row r="767" spans="1:5">
      <c r="A767" s="20" t="s">
        <v>951</v>
      </c>
      <c r="B767">
        <v>1</v>
      </c>
      <c r="C767">
        <v>2</v>
      </c>
      <c r="D767">
        <v>4.5</v>
      </c>
      <c r="E767">
        <v>3</v>
      </c>
    </row>
    <row r="768" spans="1:5">
      <c r="A768" s="20" t="s">
        <v>952</v>
      </c>
      <c r="B768">
        <v>5</v>
      </c>
      <c r="C768">
        <v>5</v>
      </c>
      <c r="D768">
        <v>2</v>
      </c>
      <c r="E768">
        <v>5</v>
      </c>
    </row>
    <row r="769" spans="1:5">
      <c r="A769" s="20" t="s">
        <v>953</v>
      </c>
      <c r="B769">
        <v>2.3333333333333335</v>
      </c>
      <c r="C769">
        <v>7</v>
      </c>
      <c r="D769">
        <v>1.6666666666666667</v>
      </c>
      <c r="E769">
        <v>1.6666666666666667</v>
      </c>
    </row>
    <row r="770" spans="1:5">
      <c r="A770" s="20" t="s">
        <v>954</v>
      </c>
      <c r="B770">
        <v>2.5</v>
      </c>
      <c r="C770">
        <v>5</v>
      </c>
      <c r="D770">
        <v>4.5</v>
      </c>
      <c r="E770">
        <v>4.5</v>
      </c>
    </row>
    <row r="771" spans="1:5">
      <c r="A771" s="20" t="s">
        <v>955</v>
      </c>
      <c r="B771">
        <v>4.333333333333333</v>
      </c>
      <c r="C771">
        <v>13</v>
      </c>
      <c r="D771">
        <v>3.3333333333333335</v>
      </c>
      <c r="E771">
        <v>3.6666666666666665</v>
      </c>
    </row>
    <row r="772" spans="1:5">
      <c r="A772" s="20" t="s">
        <v>956</v>
      </c>
      <c r="B772">
        <v>4</v>
      </c>
      <c r="C772">
        <v>8</v>
      </c>
      <c r="D772">
        <v>4.5</v>
      </c>
      <c r="E772">
        <v>3</v>
      </c>
    </row>
    <row r="773" spans="1:5">
      <c r="A773" s="20" t="s">
        <v>957</v>
      </c>
      <c r="B773">
        <v>4</v>
      </c>
      <c r="C773">
        <v>8</v>
      </c>
      <c r="D773">
        <v>3</v>
      </c>
      <c r="E773">
        <v>1</v>
      </c>
    </row>
    <row r="774" spans="1:5">
      <c r="A774" s="20" t="s">
        <v>958</v>
      </c>
      <c r="B774">
        <v>5</v>
      </c>
      <c r="C774">
        <v>10</v>
      </c>
      <c r="D774">
        <v>3</v>
      </c>
      <c r="E774">
        <v>3</v>
      </c>
    </row>
    <row r="775" spans="1:5">
      <c r="A775" s="20" t="s">
        <v>959</v>
      </c>
      <c r="B775">
        <v>3.5</v>
      </c>
      <c r="C775">
        <v>7</v>
      </c>
      <c r="D775">
        <v>2.5</v>
      </c>
      <c r="E775">
        <v>3.5</v>
      </c>
    </row>
    <row r="776" spans="1:5">
      <c r="A776" s="20" t="s">
        <v>960</v>
      </c>
      <c r="B776">
        <v>5</v>
      </c>
      <c r="C776">
        <v>5</v>
      </c>
      <c r="D776">
        <v>3</v>
      </c>
      <c r="E776">
        <v>3</v>
      </c>
    </row>
    <row r="777" spans="1:5">
      <c r="A777" s="20" t="s">
        <v>961</v>
      </c>
      <c r="B777">
        <v>3</v>
      </c>
      <c r="C777">
        <v>3</v>
      </c>
      <c r="D777">
        <v>1</v>
      </c>
      <c r="E777">
        <v>2</v>
      </c>
    </row>
    <row r="778" spans="1:5">
      <c r="A778" s="20" t="s">
        <v>962</v>
      </c>
      <c r="B778">
        <v>3</v>
      </c>
      <c r="C778">
        <v>6</v>
      </c>
      <c r="D778">
        <v>4</v>
      </c>
      <c r="E778">
        <v>2.5</v>
      </c>
    </row>
    <row r="779" spans="1:5">
      <c r="A779" s="20" t="s">
        <v>963</v>
      </c>
      <c r="B779">
        <v>2.3333333333333335</v>
      </c>
      <c r="C779">
        <v>7</v>
      </c>
      <c r="D779">
        <v>3</v>
      </c>
      <c r="E779">
        <v>4.333333333333333</v>
      </c>
    </row>
    <row r="780" spans="1:5">
      <c r="A780" s="20" t="s">
        <v>964</v>
      </c>
      <c r="B780">
        <v>3</v>
      </c>
      <c r="C780">
        <v>9</v>
      </c>
      <c r="D780">
        <v>3.3333333333333335</v>
      </c>
      <c r="E780">
        <v>2.6666666666666665</v>
      </c>
    </row>
    <row r="781" spans="1:5">
      <c r="A781" s="20" t="s">
        <v>965</v>
      </c>
      <c r="B781">
        <v>3</v>
      </c>
      <c r="C781">
        <v>6</v>
      </c>
      <c r="D781">
        <v>3</v>
      </c>
      <c r="E781">
        <v>2.5</v>
      </c>
    </row>
    <row r="782" spans="1:5">
      <c r="A782" s="20" t="s">
        <v>966</v>
      </c>
      <c r="B782">
        <v>3</v>
      </c>
      <c r="C782">
        <v>6</v>
      </c>
      <c r="D782">
        <v>4.5</v>
      </c>
      <c r="E782">
        <v>2.5</v>
      </c>
    </row>
    <row r="783" spans="1:5">
      <c r="A783" s="20" t="s">
        <v>967</v>
      </c>
      <c r="B783">
        <v>3.5</v>
      </c>
      <c r="C783">
        <v>7</v>
      </c>
      <c r="D783">
        <v>5</v>
      </c>
      <c r="E783">
        <v>4.5</v>
      </c>
    </row>
    <row r="784" spans="1:5">
      <c r="A784" s="20" t="s">
        <v>968</v>
      </c>
      <c r="B784">
        <v>2.3333333333333335</v>
      </c>
      <c r="C784">
        <v>7</v>
      </c>
      <c r="D784">
        <v>2.6666666666666665</v>
      </c>
      <c r="E784">
        <v>4</v>
      </c>
    </row>
    <row r="785" spans="1:5">
      <c r="A785" s="20" t="s">
        <v>969</v>
      </c>
      <c r="B785">
        <v>5</v>
      </c>
      <c r="C785">
        <v>10</v>
      </c>
      <c r="D785">
        <v>5</v>
      </c>
      <c r="E785">
        <v>1.5</v>
      </c>
    </row>
    <row r="786" spans="1:5">
      <c r="A786" s="20" t="s">
        <v>970</v>
      </c>
      <c r="B786">
        <v>5</v>
      </c>
      <c r="C786">
        <v>10</v>
      </c>
      <c r="D786">
        <v>1.5</v>
      </c>
      <c r="E786">
        <v>4</v>
      </c>
    </row>
    <row r="787" spans="1:5">
      <c r="A787" s="20" t="s">
        <v>971</v>
      </c>
      <c r="B787">
        <v>3.5</v>
      </c>
      <c r="C787">
        <v>7</v>
      </c>
      <c r="D787">
        <v>3</v>
      </c>
      <c r="E787">
        <v>4</v>
      </c>
    </row>
    <row r="788" spans="1:5">
      <c r="A788" s="20" t="s">
        <v>972</v>
      </c>
      <c r="B788">
        <v>3.5</v>
      </c>
      <c r="C788">
        <v>7</v>
      </c>
      <c r="D788">
        <v>2.5</v>
      </c>
      <c r="E788">
        <v>3.5</v>
      </c>
    </row>
    <row r="789" spans="1:5">
      <c r="A789" s="20" t="s">
        <v>973</v>
      </c>
      <c r="B789">
        <v>3</v>
      </c>
      <c r="C789">
        <v>6</v>
      </c>
      <c r="D789">
        <v>1</v>
      </c>
      <c r="E789">
        <v>3.5</v>
      </c>
    </row>
    <row r="790" spans="1:5">
      <c r="A790" s="20" t="s">
        <v>974</v>
      </c>
      <c r="B790">
        <v>3</v>
      </c>
      <c r="C790">
        <v>3</v>
      </c>
      <c r="D790">
        <v>2</v>
      </c>
      <c r="E790">
        <v>4</v>
      </c>
    </row>
    <row r="791" spans="1:5">
      <c r="A791" s="20" t="s">
        <v>975</v>
      </c>
      <c r="B791">
        <v>4</v>
      </c>
      <c r="C791">
        <v>4</v>
      </c>
      <c r="D791">
        <v>1</v>
      </c>
      <c r="E791">
        <v>4</v>
      </c>
    </row>
    <row r="792" spans="1:5">
      <c r="A792" s="20" t="s">
        <v>976</v>
      </c>
      <c r="B792">
        <v>1</v>
      </c>
      <c r="C792">
        <v>1</v>
      </c>
      <c r="D792">
        <v>2</v>
      </c>
      <c r="E792">
        <v>1</v>
      </c>
    </row>
    <row r="793" spans="1:5">
      <c r="A793" s="20" t="s">
        <v>977</v>
      </c>
      <c r="B793">
        <v>5</v>
      </c>
      <c r="C793">
        <v>5</v>
      </c>
      <c r="D793">
        <v>1</v>
      </c>
      <c r="E793">
        <v>1</v>
      </c>
    </row>
    <row r="794" spans="1:5">
      <c r="A794" s="20" t="s">
        <v>978</v>
      </c>
      <c r="B794">
        <v>2</v>
      </c>
      <c r="C794">
        <v>2</v>
      </c>
      <c r="D794">
        <v>3</v>
      </c>
      <c r="E794">
        <v>3</v>
      </c>
    </row>
    <row r="795" spans="1:5">
      <c r="A795" s="20" t="s">
        <v>979</v>
      </c>
      <c r="B795">
        <v>1.6666666666666667</v>
      </c>
      <c r="C795">
        <v>5</v>
      </c>
      <c r="D795">
        <v>2.6666666666666665</v>
      </c>
      <c r="E795">
        <v>3.3333333333333335</v>
      </c>
    </row>
    <row r="796" spans="1:5">
      <c r="A796" s="20" t="s">
        <v>980</v>
      </c>
      <c r="B796">
        <v>3</v>
      </c>
      <c r="C796">
        <v>6</v>
      </c>
      <c r="D796">
        <v>3.5</v>
      </c>
      <c r="E796">
        <v>1.5</v>
      </c>
    </row>
    <row r="797" spans="1:5">
      <c r="A797" s="20" t="s">
        <v>981</v>
      </c>
      <c r="B797">
        <v>2</v>
      </c>
      <c r="C797">
        <v>2</v>
      </c>
      <c r="D797">
        <v>2</v>
      </c>
      <c r="E797">
        <v>3</v>
      </c>
    </row>
    <row r="798" spans="1:5">
      <c r="A798" s="20" t="s">
        <v>982</v>
      </c>
      <c r="B798">
        <v>2</v>
      </c>
      <c r="C798">
        <v>4</v>
      </c>
      <c r="D798">
        <v>4</v>
      </c>
      <c r="E798">
        <v>3.5</v>
      </c>
    </row>
    <row r="799" spans="1:5">
      <c r="A799" s="20" t="s">
        <v>983</v>
      </c>
      <c r="B799">
        <v>2.3333333333333335</v>
      </c>
      <c r="C799">
        <v>7</v>
      </c>
      <c r="D799">
        <v>3.6666666666666665</v>
      </c>
      <c r="E799">
        <v>4</v>
      </c>
    </row>
    <row r="800" spans="1:5">
      <c r="A800" s="20" t="s">
        <v>984</v>
      </c>
      <c r="B800">
        <v>2.5</v>
      </c>
      <c r="C800">
        <v>5</v>
      </c>
      <c r="D800">
        <v>2</v>
      </c>
      <c r="E800">
        <v>4.5</v>
      </c>
    </row>
    <row r="801" spans="1:5">
      <c r="A801" s="20" t="s">
        <v>985</v>
      </c>
      <c r="B801">
        <v>2.5</v>
      </c>
      <c r="C801">
        <v>5</v>
      </c>
      <c r="D801">
        <v>2.5</v>
      </c>
      <c r="E801">
        <v>3</v>
      </c>
    </row>
    <row r="802" spans="1:5">
      <c r="A802" s="20" t="s">
        <v>986</v>
      </c>
      <c r="B802">
        <v>1</v>
      </c>
      <c r="C802">
        <v>1</v>
      </c>
      <c r="D802">
        <v>2</v>
      </c>
      <c r="E802">
        <v>3</v>
      </c>
    </row>
    <row r="803" spans="1:5">
      <c r="A803" s="20" t="s">
        <v>987</v>
      </c>
      <c r="B803">
        <v>3</v>
      </c>
      <c r="C803">
        <v>3</v>
      </c>
      <c r="D803">
        <v>1</v>
      </c>
      <c r="E803">
        <v>4</v>
      </c>
    </row>
    <row r="804" spans="1:5">
      <c r="A804" s="20" t="s">
        <v>988</v>
      </c>
      <c r="B804">
        <v>3</v>
      </c>
      <c r="C804">
        <v>6</v>
      </c>
      <c r="D804">
        <v>4.5</v>
      </c>
      <c r="E804">
        <v>2</v>
      </c>
    </row>
    <row r="805" spans="1:5">
      <c r="A805" s="20" t="s">
        <v>989</v>
      </c>
      <c r="B805">
        <v>5</v>
      </c>
      <c r="C805">
        <v>5</v>
      </c>
      <c r="D805">
        <v>2</v>
      </c>
      <c r="E805">
        <v>4</v>
      </c>
    </row>
    <row r="806" spans="1:5">
      <c r="A806" s="20" t="s">
        <v>990</v>
      </c>
      <c r="B806">
        <v>1</v>
      </c>
      <c r="C806">
        <v>1</v>
      </c>
      <c r="D806">
        <v>1</v>
      </c>
      <c r="E806">
        <v>3</v>
      </c>
    </row>
    <row r="807" spans="1:5">
      <c r="A807" s="20" t="s">
        <v>991</v>
      </c>
      <c r="B807">
        <v>2.5</v>
      </c>
      <c r="C807">
        <v>5</v>
      </c>
      <c r="D807">
        <v>2</v>
      </c>
      <c r="E807">
        <v>2.5</v>
      </c>
    </row>
    <row r="808" spans="1:5">
      <c r="A808" s="20" t="s">
        <v>992</v>
      </c>
      <c r="B808">
        <v>3.5</v>
      </c>
      <c r="C808">
        <v>7</v>
      </c>
      <c r="D808">
        <v>3.5</v>
      </c>
      <c r="E808">
        <v>4</v>
      </c>
    </row>
    <row r="809" spans="1:5">
      <c r="A809" s="20" t="s">
        <v>993</v>
      </c>
      <c r="B809">
        <v>4</v>
      </c>
      <c r="C809">
        <v>4</v>
      </c>
      <c r="D809">
        <v>4</v>
      </c>
      <c r="E809">
        <v>3</v>
      </c>
    </row>
    <row r="810" spans="1:5">
      <c r="A810" s="20" t="s">
        <v>994</v>
      </c>
      <c r="B810">
        <v>4</v>
      </c>
      <c r="C810">
        <v>4</v>
      </c>
      <c r="D810">
        <v>5</v>
      </c>
      <c r="E810">
        <v>4</v>
      </c>
    </row>
    <row r="811" spans="1:5">
      <c r="A811" s="20" t="s">
        <v>995</v>
      </c>
      <c r="B811">
        <v>1.6666666666666667</v>
      </c>
      <c r="C811">
        <v>5</v>
      </c>
      <c r="D811">
        <v>2.6666666666666665</v>
      </c>
      <c r="E811">
        <v>2.3333333333333335</v>
      </c>
    </row>
    <row r="812" spans="1:5">
      <c r="A812" s="20" t="s">
        <v>996</v>
      </c>
      <c r="B812">
        <v>3.3333333333333335</v>
      </c>
      <c r="C812">
        <v>10</v>
      </c>
      <c r="D812">
        <v>1.3333333333333333</v>
      </c>
      <c r="E812">
        <v>2</v>
      </c>
    </row>
    <row r="813" spans="1:5">
      <c r="A813" s="20" t="s">
        <v>997</v>
      </c>
      <c r="B813">
        <v>5</v>
      </c>
      <c r="C813">
        <v>5</v>
      </c>
      <c r="D813">
        <v>1</v>
      </c>
      <c r="E813">
        <v>3</v>
      </c>
    </row>
    <row r="814" spans="1:5">
      <c r="A814" s="20" t="s">
        <v>998</v>
      </c>
      <c r="B814">
        <v>2</v>
      </c>
      <c r="C814">
        <v>4</v>
      </c>
      <c r="D814">
        <v>1</v>
      </c>
      <c r="E814">
        <v>3</v>
      </c>
    </row>
    <row r="815" spans="1:5">
      <c r="A815" s="20" t="s">
        <v>999</v>
      </c>
      <c r="B815">
        <v>2.3333333333333335</v>
      </c>
      <c r="C815">
        <v>7</v>
      </c>
      <c r="D815">
        <v>3.6666666666666665</v>
      </c>
      <c r="E815">
        <v>2.6666666666666665</v>
      </c>
    </row>
    <row r="816" spans="1:5">
      <c r="A816" s="20" t="s">
        <v>1000</v>
      </c>
      <c r="B816">
        <v>4.5</v>
      </c>
      <c r="C816">
        <v>9</v>
      </c>
      <c r="D816">
        <v>2.5</v>
      </c>
      <c r="E816">
        <v>3.5</v>
      </c>
    </row>
    <row r="817" spans="1:5">
      <c r="A817" s="20" t="s">
        <v>1001</v>
      </c>
      <c r="B817">
        <v>2.6666666666666665</v>
      </c>
      <c r="C817">
        <v>8</v>
      </c>
      <c r="D817">
        <v>4.333333333333333</v>
      </c>
      <c r="E817">
        <v>1.6666666666666667</v>
      </c>
    </row>
    <row r="818" spans="1:5">
      <c r="A818" s="20" t="s">
        <v>1002</v>
      </c>
      <c r="B818">
        <v>3.3333333333333335</v>
      </c>
      <c r="C818">
        <v>10</v>
      </c>
      <c r="D818">
        <v>3.3333333333333335</v>
      </c>
      <c r="E818">
        <v>1</v>
      </c>
    </row>
    <row r="819" spans="1:5">
      <c r="A819" s="20" t="s">
        <v>1003</v>
      </c>
      <c r="B819">
        <v>1</v>
      </c>
      <c r="C819">
        <v>1</v>
      </c>
      <c r="D819">
        <v>2</v>
      </c>
      <c r="E819">
        <v>4</v>
      </c>
    </row>
    <row r="820" spans="1:5">
      <c r="A820" s="20" t="s">
        <v>1004</v>
      </c>
      <c r="B820">
        <v>3</v>
      </c>
      <c r="C820">
        <v>3</v>
      </c>
      <c r="D820">
        <v>2</v>
      </c>
      <c r="E820">
        <v>2</v>
      </c>
    </row>
    <row r="821" spans="1:5">
      <c r="A821" s="20" t="s">
        <v>1005</v>
      </c>
      <c r="B821">
        <v>2.3333333333333335</v>
      </c>
      <c r="C821">
        <v>7</v>
      </c>
      <c r="D821">
        <v>4.333333333333333</v>
      </c>
      <c r="E821">
        <v>2.6666666666666665</v>
      </c>
    </row>
    <row r="822" spans="1:5">
      <c r="A822" s="20" t="s">
        <v>1006</v>
      </c>
      <c r="B822">
        <v>3.3333333333333335</v>
      </c>
      <c r="C822">
        <v>10</v>
      </c>
      <c r="D822">
        <v>3.6666666666666665</v>
      </c>
      <c r="E822">
        <v>2.6666666666666665</v>
      </c>
    </row>
    <row r="823" spans="1:5">
      <c r="A823" s="20" t="s">
        <v>1007</v>
      </c>
      <c r="B823">
        <v>4.5</v>
      </c>
      <c r="C823">
        <v>9</v>
      </c>
      <c r="D823">
        <v>2.5</v>
      </c>
      <c r="E823">
        <v>4</v>
      </c>
    </row>
    <row r="824" spans="1:5">
      <c r="A824" s="20" t="s">
        <v>1008</v>
      </c>
      <c r="B824">
        <v>2</v>
      </c>
      <c r="C824">
        <v>4</v>
      </c>
      <c r="D824">
        <v>2.5</v>
      </c>
      <c r="E824">
        <v>1.5</v>
      </c>
    </row>
    <row r="825" spans="1:5">
      <c r="A825" s="20" t="s">
        <v>1009</v>
      </c>
      <c r="B825">
        <v>5</v>
      </c>
      <c r="C825">
        <v>5</v>
      </c>
      <c r="D825">
        <v>1</v>
      </c>
      <c r="E825">
        <v>1</v>
      </c>
    </row>
    <row r="826" spans="1:5">
      <c r="A826" s="20" t="s">
        <v>1010</v>
      </c>
      <c r="B826">
        <v>4</v>
      </c>
      <c r="C826">
        <v>12</v>
      </c>
      <c r="D826">
        <v>3</v>
      </c>
      <c r="E826">
        <v>3.3333333333333335</v>
      </c>
    </row>
    <row r="827" spans="1:5">
      <c r="A827" s="20" t="s">
        <v>1011</v>
      </c>
      <c r="B827">
        <v>1.5</v>
      </c>
      <c r="C827">
        <v>3</v>
      </c>
      <c r="D827">
        <v>3</v>
      </c>
      <c r="E827">
        <v>3.5</v>
      </c>
    </row>
    <row r="828" spans="1:5">
      <c r="A828" s="20" t="s">
        <v>1012</v>
      </c>
      <c r="B828">
        <v>4</v>
      </c>
      <c r="C828">
        <v>8</v>
      </c>
      <c r="D828">
        <v>4</v>
      </c>
      <c r="E828">
        <v>3.5</v>
      </c>
    </row>
    <row r="829" spans="1:5">
      <c r="A829" s="20" t="s">
        <v>1013</v>
      </c>
      <c r="B829">
        <v>1</v>
      </c>
      <c r="C829">
        <v>1</v>
      </c>
      <c r="D829">
        <v>2</v>
      </c>
      <c r="E829">
        <v>5</v>
      </c>
    </row>
    <row r="830" spans="1:5">
      <c r="A830" s="20" t="s">
        <v>1014</v>
      </c>
      <c r="B830">
        <v>1.5</v>
      </c>
      <c r="C830">
        <v>3</v>
      </c>
      <c r="D830">
        <v>3</v>
      </c>
      <c r="E830">
        <v>2.5</v>
      </c>
    </row>
    <row r="831" spans="1:5">
      <c r="A831" s="20" t="s">
        <v>1015</v>
      </c>
      <c r="B831">
        <v>3.6666666666666665</v>
      </c>
      <c r="C831">
        <v>11</v>
      </c>
      <c r="D831">
        <v>3</v>
      </c>
      <c r="E831">
        <v>3.3333333333333335</v>
      </c>
    </row>
    <row r="832" spans="1:5">
      <c r="A832" s="20" t="s">
        <v>1016</v>
      </c>
      <c r="B832">
        <v>5</v>
      </c>
      <c r="C832">
        <v>10</v>
      </c>
      <c r="D832">
        <v>3</v>
      </c>
      <c r="E832">
        <v>3</v>
      </c>
    </row>
    <row r="833" spans="1:5">
      <c r="A833" s="20" t="s">
        <v>1017</v>
      </c>
      <c r="B833">
        <v>3.5</v>
      </c>
      <c r="C833">
        <v>7</v>
      </c>
      <c r="D833">
        <v>2.5</v>
      </c>
      <c r="E833">
        <v>2</v>
      </c>
    </row>
    <row r="834" spans="1:5">
      <c r="A834" s="20" t="s">
        <v>1018</v>
      </c>
      <c r="B834">
        <v>4</v>
      </c>
      <c r="C834">
        <v>4</v>
      </c>
      <c r="D834">
        <v>1</v>
      </c>
      <c r="E834">
        <v>3</v>
      </c>
    </row>
    <row r="835" spans="1:5">
      <c r="A835" s="20" t="s">
        <v>1019</v>
      </c>
      <c r="B835">
        <v>2</v>
      </c>
      <c r="C835">
        <v>2</v>
      </c>
      <c r="D835">
        <v>1</v>
      </c>
      <c r="E835">
        <v>5</v>
      </c>
    </row>
    <row r="836" spans="1:5">
      <c r="A836" s="20" t="s">
        <v>1020</v>
      </c>
      <c r="B836">
        <v>4</v>
      </c>
      <c r="C836">
        <v>4</v>
      </c>
      <c r="D836">
        <v>3</v>
      </c>
      <c r="E836">
        <v>4</v>
      </c>
    </row>
    <row r="837" spans="1:5">
      <c r="A837" s="20" t="s">
        <v>1021</v>
      </c>
      <c r="B837">
        <v>2.5</v>
      </c>
      <c r="C837">
        <v>5</v>
      </c>
      <c r="D837">
        <v>2.5</v>
      </c>
      <c r="E837">
        <v>3.5</v>
      </c>
    </row>
    <row r="838" spans="1:5">
      <c r="A838" s="20" t="s">
        <v>1022</v>
      </c>
      <c r="B838">
        <v>2.5</v>
      </c>
      <c r="C838">
        <v>5</v>
      </c>
      <c r="D838">
        <v>3</v>
      </c>
      <c r="E838">
        <v>4.5</v>
      </c>
    </row>
    <row r="839" spans="1:5">
      <c r="A839" s="20" t="s">
        <v>1023</v>
      </c>
      <c r="B839">
        <v>3.3333333333333335</v>
      </c>
      <c r="C839">
        <v>10</v>
      </c>
      <c r="D839">
        <v>2</v>
      </c>
      <c r="E839">
        <v>4</v>
      </c>
    </row>
    <row r="840" spans="1:5">
      <c r="A840" s="20" t="s">
        <v>1024</v>
      </c>
      <c r="B840">
        <v>1</v>
      </c>
      <c r="C840">
        <v>2</v>
      </c>
      <c r="D840">
        <v>5</v>
      </c>
      <c r="E840">
        <v>3.5</v>
      </c>
    </row>
    <row r="841" spans="1:5">
      <c r="A841" s="20" t="s">
        <v>1025</v>
      </c>
      <c r="B841">
        <v>3</v>
      </c>
      <c r="C841">
        <v>3</v>
      </c>
      <c r="D841">
        <v>2</v>
      </c>
      <c r="E841">
        <v>4</v>
      </c>
    </row>
    <row r="842" spans="1:5">
      <c r="A842" s="20" t="s">
        <v>1026</v>
      </c>
      <c r="B842">
        <v>4</v>
      </c>
      <c r="C842">
        <v>4</v>
      </c>
      <c r="D842">
        <v>3</v>
      </c>
      <c r="E842">
        <v>3</v>
      </c>
    </row>
    <row r="843" spans="1:5">
      <c r="A843" s="20" t="s">
        <v>1027</v>
      </c>
      <c r="B843">
        <v>2</v>
      </c>
      <c r="C843">
        <v>4</v>
      </c>
      <c r="D843">
        <v>3</v>
      </c>
      <c r="E843">
        <v>3.5</v>
      </c>
    </row>
    <row r="844" spans="1:5">
      <c r="A844" s="20" t="s">
        <v>1028</v>
      </c>
      <c r="B844">
        <v>1</v>
      </c>
      <c r="C844">
        <v>1</v>
      </c>
      <c r="D844">
        <v>5</v>
      </c>
      <c r="E844">
        <v>3</v>
      </c>
    </row>
    <row r="845" spans="1:5">
      <c r="A845" s="20" t="s">
        <v>1029</v>
      </c>
      <c r="B845">
        <v>2</v>
      </c>
      <c r="C845">
        <v>4</v>
      </c>
      <c r="D845">
        <v>3</v>
      </c>
      <c r="E845">
        <v>1.5</v>
      </c>
    </row>
    <row r="846" spans="1:5">
      <c r="A846" s="20" t="s">
        <v>1030</v>
      </c>
      <c r="B846">
        <v>2.6666666666666665</v>
      </c>
      <c r="C846">
        <v>8</v>
      </c>
      <c r="D846">
        <v>2.6666666666666665</v>
      </c>
      <c r="E846">
        <v>3.6666666666666665</v>
      </c>
    </row>
    <row r="847" spans="1:5">
      <c r="A847" s="20" t="s">
        <v>1031</v>
      </c>
      <c r="B847">
        <v>3.3333333333333335</v>
      </c>
      <c r="C847">
        <v>10</v>
      </c>
      <c r="D847">
        <v>3.6666666666666665</v>
      </c>
      <c r="E847">
        <v>3.3333333333333335</v>
      </c>
    </row>
    <row r="848" spans="1:5">
      <c r="A848" s="20" t="s">
        <v>1032</v>
      </c>
      <c r="B848">
        <v>1.5</v>
      </c>
      <c r="C848">
        <v>3</v>
      </c>
      <c r="D848">
        <v>3</v>
      </c>
      <c r="E848">
        <v>4.5</v>
      </c>
    </row>
    <row r="849" spans="1:5">
      <c r="A849" s="20" t="s">
        <v>1033</v>
      </c>
      <c r="B849">
        <v>4</v>
      </c>
      <c r="C849">
        <v>4</v>
      </c>
      <c r="D849">
        <v>3</v>
      </c>
      <c r="E849">
        <v>4</v>
      </c>
    </row>
    <row r="850" spans="1:5">
      <c r="A850" s="20" t="s">
        <v>1034</v>
      </c>
      <c r="B850">
        <v>2</v>
      </c>
      <c r="C850">
        <v>4</v>
      </c>
      <c r="D850">
        <v>3.5</v>
      </c>
      <c r="E850">
        <v>4.5</v>
      </c>
    </row>
    <row r="851" spans="1:5">
      <c r="A851" s="20" t="s">
        <v>1035</v>
      </c>
      <c r="B851">
        <v>3</v>
      </c>
      <c r="C851">
        <v>6</v>
      </c>
      <c r="D851">
        <v>5</v>
      </c>
      <c r="E851">
        <v>1.5</v>
      </c>
    </row>
    <row r="852" spans="1:5">
      <c r="A852" s="20" t="s">
        <v>1036</v>
      </c>
      <c r="B852">
        <v>3.3333333333333335</v>
      </c>
      <c r="C852">
        <v>10</v>
      </c>
      <c r="D852">
        <v>4</v>
      </c>
      <c r="E852">
        <v>2</v>
      </c>
    </row>
    <row r="853" spans="1:5">
      <c r="A853" s="20" t="s">
        <v>1037</v>
      </c>
      <c r="B853">
        <v>1</v>
      </c>
      <c r="C853">
        <v>2</v>
      </c>
      <c r="D853">
        <v>1.5</v>
      </c>
      <c r="E853">
        <v>2.5</v>
      </c>
    </row>
    <row r="854" spans="1:5">
      <c r="A854" s="20" t="s">
        <v>1038</v>
      </c>
      <c r="B854">
        <v>1</v>
      </c>
      <c r="C854">
        <v>2</v>
      </c>
      <c r="D854">
        <v>3.5</v>
      </c>
      <c r="E854">
        <v>4</v>
      </c>
    </row>
    <row r="855" spans="1:5">
      <c r="A855" s="20" t="s">
        <v>1039</v>
      </c>
      <c r="B855">
        <v>2.6666666666666665</v>
      </c>
      <c r="C855">
        <v>8</v>
      </c>
      <c r="D855">
        <v>2.6666666666666665</v>
      </c>
      <c r="E855">
        <v>3.6666666666666665</v>
      </c>
    </row>
    <row r="856" spans="1:5">
      <c r="A856" s="20" t="s">
        <v>1040</v>
      </c>
      <c r="B856">
        <v>3</v>
      </c>
      <c r="C856">
        <v>6</v>
      </c>
      <c r="D856">
        <v>4</v>
      </c>
      <c r="E856">
        <v>4.5</v>
      </c>
    </row>
    <row r="857" spans="1:5">
      <c r="A857" s="20" t="s">
        <v>1041</v>
      </c>
      <c r="B857">
        <v>2.5</v>
      </c>
      <c r="C857">
        <v>5</v>
      </c>
      <c r="D857">
        <v>3.5</v>
      </c>
      <c r="E857">
        <v>3</v>
      </c>
    </row>
    <row r="858" spans="1:5">
      <c r="A858" s="20" t="s">
        <v>1042</v>
      </c>
      <c r="B858">
        <v>3</v>
      </c>
      <c r="C858">
        <v>3</v>
      </c>
      <c r="D858">
        <v>3</v>
      </c>
      <c r="E858">
        <v>4</v>
      </c>
    </row>
    <row r="859" spans="1:5">
      <c r="A859" s="20" t="s">
        <v>1043</v>
      </c>
      <c r="B859">
        <v>4</v>
      </c>
      <c r="C859">
        <v>4</v>
      </c>
      <c r="D859">
        <v>4</v>
      </c>
      <c r="E859">
        <v>4</v>
      </c>
    </row>
    <row r="860" spans="1:5">
      <c r="A860" s="20" t="s">
        <v>1044</v>
      </c>
      <c r="B860">
        <v>3.3333333333333335</v>
      </c>
      <c r="C860">
        <v>10</v>
      </c>
      <c r="D860">
        <v>2.3333333333333335</v>
      </c>
      <c r="E860">
        <v>4.333333333333333</v>
      </c>
    </row>
    <row r="861" spans="1:5">
      <c r="A861" s="20" t="s">
        <v>1045</v>
      </c>
      <c r="B861">
        <v>2.6666666666666665</v>
      </c>
      <c r="C861">
        <v>8</v>
      </c>
      <c r="D861">
        <v>2.6666666666666665</v>
      </c>
      <c r="E861">
        <v>4</v>
      </c>
    </row>
    <row r="862" spans="1:5">
      <c r="A862" s="20" t="s">
        <v>1046</v>
      </c>
      <c r="B862">
        <v>2</v>
      </c>
      <c r="C862">
        <v>6</v>
      </c>
      <c r="D862">
        <v>4</v>
      </c>
      <c r="E862">
        <v>4.333333333333333</v>
      </c>
    </row>
    <row r="863" spans="1:5">
      <c r="A863" s="20" t="s">
        <v>1047</v>
      </c>
      <c r="B863">
        <v>2.3333333333333335</v>
      </c>
      <c r="C863">
        <v>7</v>
      </c>
      <c r="D863">
        <v>3</v>
      </c>
      <c r="E863">
        <v>2.6666666666666665</v>
      </c>
    </row>
    <row r="864" spans="1:5">
      <c r="A864" s="20" t="s">
        <v>1048</v>
      </c>
      <c r="B864">
        <v>3.5</v>
      </c>
      <c r="C864">
        <v>7</v>
      </c>
      <c r="D864">
        <v>2</v>
      </c>
      <c r="E864">
        <v>3</v>
      </c>
    </row>
    <row r="865" spans="1:5">
      <c r="A865" s="20" t="s">
        <v>1049</v>
      </c>
      <c r="B865">
        <v>2.6666666666666665</v>
      </c>
      <c r="C865">
        <v>8</v>
      </c>
      <c r="D865">
        <v>2.3333333333333335</v>
      </c>
      <c r="E865">
        <v>3.6666666666666665</v>
      </c>
    </row>
    <row r="866" spans="1:5">
      <c r="A866" s="20" t="s">
        <v>1050</v>
      </c>
      <c r="B866">
        <v>3.6666666666666665</v>
      </c>
      <c r="C866">
        <v>11</v>
      </c>
      <c r="D866">
        <v>3.6666666666666665</v>
      </c>
      <c r="E866">
        <v>3.3333333333333335</v>
      </c>
    </row>
    <row r="867" spans="1:5">
      <c r="A867" s="20" t="s">
        <v>1051</v>
      </c>
      <c r="B867">
        <v>2.3333333333333335</v>
      </c>
      <c r="C867">
        <v>7</v>
      </c>
      <c r="D867">
        <v>2.6666666666666665</v>
      </c>
      <c r="E867">
        <v>3.6666666666666665</v>
      </c>
    </row>
    <row r="868" spans="1:5">
      <c r="A868" s="20" t="s">
        <v>1052</v>
      </c>
      <c r="B868">
        <v>2.3333333333333335</v>
      </c>
      <c r="C868">
        <v>7</v>
      </c>
      <c r="D868">
        <v>3.6666666666666665</v>
      </c>
      <c r="E868">
        <v>1.3333333333333333</v>
      </c>
    </row>
    <row r="869" spans="1:5">
      <c r="A869" s="20" t="s">
        <v>1053</v>
      </c>
      <c r="B869">
        <v>2</v>
      </c>
      <c r="C869">
        <v>6</v>
      </c>
      <c r="D869">
        <v>4.333333333333333</v>
      </c>
      <c r="E869">
        <v>2</v>
      </c>
    </row>
    <row r="870" spans="1:5">
      <c r="A870" s="20" t="s">
        <v>1054</v>
      </c>
      <c r="B870">
        <v>4</v>
      </c>
      <c r="C870">
        <v>4</v>
      </c>
      <c r="D870">
        <v>2</v>
      </c>
      <c r="E870">
        <v>2</v>
      </c>
    </row>
    <row r="871" spans="1:5">
      <c r="A871" s="20" t="s">
        <v>1055</v>
      </c>
      <c r="B871">
        <v>2</v>
      </c>
      <c r="C871">
        <v>2</v>
      </c>
      <c r="D871">
        <v>4</v>
      </c>
      <c r="E871">
        <v>3</v>
      </c>
    </row>
    <row r="872" spans="1:5">
      <c r="A872" s="20" t="s">
        <v>1056</v>
      </c>
      <c r="B872">
        <v>5</v>
      </c>
      <c r="C872">
        <v>10</v>
      </c>
      <c r="D872">
        <v>3</v>
      </c>
      <c r="E872">
        <v>1.5</v>
      </c>
    </row>
    <row r="873" spans="1:5">
      <c r="A873" s="20" t="s">
        <v>1057</v>
      </c>
      <c r="B873">
        <v>1.6666666666666667</v>
      </c>
      <c r="C873">
        <v>5</v>
      </c>
      <c r="D873">
        <v>3.3333333333333335</v>
      </c>
      <c r="E873">
        <v>3.3333333333333335</v>
      </c>
    </row>
    <row r="874" spans="1:5">
      <c r="A874" s="20" t="s">
        <v>1058</v>
      </c>
      <c r="B874">
        <v>3</v>
      </c>
      <c r="C874">
        <v>9</v>
      </c>
      <c r="D874">
        <v>3.6666666666666665</v>
      </c>
      <c r="E874">
        <v>3</v>
      </c>
    </row>
    <row r="875" spans="1:5">
      <c r="A875" s="20" t="s">
        <v>1059</v>
      </c>
      <c r="B875">
        <v>1</v>
      </c>
      <c r="C875">
        <v>1</v>
      </c>
      <c r="D875">
        <v>2</v>
      </c>
      <c r="E875">
        <v>5</v>
      </c>
    </row>
    <row r="876" spans="1:5">
      <c r="A876" s="20" t="s">
        <v>1060</v>
      </c>
      <c r="B876">
        <v>2.3333333333333335</v>
      </c>
      <c r="C876">
        <v>7</v>
      </c>
      <c r="D876">
        <v>2.6666666666666665</v>
      </c>
      <c r="E876">
        <v>2</v>
      </c>
    </row>
    <row r="877" spans="1:5">
      <c r="A877" s="20" t="s">
        <v>1061</v>
      </c>
      <c r="B877">
        <v>3</v>
      </c>
      <c r="C877">
        <v>9</v>
      </c>
      <c r="D877">
        <v>2.6666666666666665</v>
      </c>
      <c r="E877">
        <v>2.6666666666666665</v>
      </c>
    </row>
    <row r="878" spans="1:5">
      <c r="A878" s="20" t="s">
        <v>1062</v>
      </c>
      <c r="B878">
        <v>3</v>
      </c>
      <c r="C878">
        <v>3</v>
      </c>
      <c r="D878">
        <v>4</v>
      </c>
      <c r="E878">
        <v>4</v>
      </c>
    </row>
    <row r="879" spans="1:5">
      <c r="A879" s="20" t="s">
        <v>1063</v>
      </c>
      <c r="B879">
        <v>3.3333333333333335</v>
      </c>
      <c r="C879">
        <v>10</v>
      </c>
      <c r="D879">
        <v>3.3333333333333335</v>
      </c>
      <c r="E879">
        <v>2.6666666666666665</v>
      </c>
    </row>
    <row r="880" spans="1:5">
      <c r="A880" s="20" t="s">
        <v>1064</v>
      </c>
      <c r="B880">
        <v>1</v>
      </c>
      <c r="C880">
        <v>1</v>
      </c>
      <c r="D880">
        <v>4</v>
      </c>
      <c r="E880">
        <v>4</v>
      </c>
    </row>
    <row r="881" spans="1:5">
      <c r="A881" s="20" t="s">
        <v>1065</v>
      </c>
      <c r="B881">
        <v>1</v>
      </c>
      <c r="C881">
        <v>1</v>
      </c>
      <c r="D881">
        <v>4</v>
      </c>
      <c r="E881">
        <v>4</v>
      </c>
    </row>
    <row r="882" spans="1:5">
      <c r="A882" s="20" t="s">
        <v>1066</v>
      </c>
      <c r="B882">
        <v>2</v>
      </c>
      <c r="C882">
        <v>4</v>
      </c>
      <c r="D882">
        <v>2.5</v>
      </c>
      <c r="E882">
        <v>2.5</v>
      </c>
    </row>
    <row r="883" spans="1:5">
      <c r="A883" s="20" t="s">
        <v>1067</v>
      </c>
      <c r="B883">
        <v>5</v>
      </c>
      <c r="C883">
        <v>5</v>
      </c>
      <c r="D883">
        <v>2</v>
      </c>
      <c r="E883">
        <v>1</v>
      </c>
    </row>
    <row r="884" spans="1:5">
      <c r="A884" s="20" t="s">
        <v>1068</v>
      </c>
      <c r="B884">
        <v>1.5</v>
      </c>
      <c r="C884">
        <v>3</v>
      </c>
      <c r="D884">
        <v>3</v>
      </c>
      <c r="E884">
        <v>4.5</v>
      </c>
    </row>
    <row r="885" spans="1:5">
      <c r="A885" s="20" t="s">
        <v>1069</v>
      </c>
      <c r="B885">
        <v>1</v>
      </c>
      <c r="C885">
        <v>1</v>
      </c>
      <c r="D885">
        <v>2</v>
      </c>
      <c r="E885">
        <v>3</v>
      </c>
    </row>
    <row r="886" spans="1:5">
      <c r="A886" s="20" t="s">
        <v>1070</v>
      </c>
      <c r="B886">
        <v>3.6666666666666665</v>
      </c>
      <c r="C886">
        <v>11</v>
      </c>
      <c r="D886">
        <v>2</v>
      </c>
      <c r="E886">
        <v>2.6666666666666665</v>
      </c>
    </row>
    <row r="887" spans="1:5">
      <c r="A887" s="20" t="s">
        <v>1071</v>
      </c>
      <c r="B887">
        <v>2</v>
      </c>
      <c r="C887">
        <v>4</v>
      </c>
      <c r="D887">
        <v>3.5</v>
      </c>
      <c r="E887">
        <v>3.5</v>
      </c>
    </row>
    <row r="888" spans="1:5">
      <c r="A888" s="20" t="s">
        <v>1072</v>
      </c>
      <c r="B888">
        <v>3</v>
      </c>
      <c r="C888">
        <v>9</v>
      </c>
      <c r="D888">
        <v>3.3333333333333335</v>
      </c>
      <c r="E888">
        <v>3.3333333333333335</v>
      </c>
    </row>
    <row r="889" spans="1:5">
      <c r="A889" s="20" t="s">
        <v>1073</v>
      </c>
      <c r="B889">
        <v>4</v>
      </c>
      <c r="C889">
        <v>4</v>
      </c>
      <c r="D889">
        <v>2</v>
      </c>
      <c r="E889">
        <v>2</v>
      </c>
    </row>
    <row r="890" spans="1:5">
      <c r="A890" s="20" t="s">
        <v>1074</v>
      </c>
      <c r="B890">
        <v>3.5</v>
      </c>
      <c r="C890">
        <v>7</v>
      </c>
      <c r="D890">
        <v>4.5</v>
      </c>
      <c r="E890">
        <v>2.5</v>
      </c>
    </row>
    <row r="891" spans="1:5">
      <c r="A891" s="20" t="s">
        <v>1075</v>
      </c>
      <c r="B891">
        <v>2</v>
      </c>
      <c r="C891">
        <v>2</v>
      </c>
      <c r="D891">
        <v>2</v>
      </c>
      <c r="E891">
        <v>1</v>
      </c>
    </row>
    <row r="892" spans="1:5">
      <c r="A892" s="20" t="s">
        <v>1076</v>
      </c>
      <c r="B892">
        <v>3.5</v>
      </c>
      <c r="C892">
        <v>7</v>
      </c>
      <c r="D892">
        <v>1</v>
      </c>
      <c r="E892">
        <v>4</v>
      </c>
    </row>
    <row r="893" spans="1:5">
      <c r="A893" s="20" t="s">
        <v>1077</v>
      </c>
      <c r="B893">
        <v>2</v>
      </c>
      <c r="C893">
        <v>4</v>
      </c>
      <c r="D893">
        <v>3.5</v>
      </c>
      <c r="E893">
        <v>3.5</v>
      </c>
    </row>
    <row r="894" spans="1:5">
      <c r="A894" s="20" t="s">
        <v>1078</v>
      </c>
      <c r="B894">
        <v>2.5</v>
      </c>
      <c r="C894">
        <v>5</v>
      </c>
      <c r="D894">
        <v>3.5</v>
      </c>
      <c r="E894">
        <v>4.5</v>
      </c>
    </row>
    <row r="895" spans="1:5">
      <c r="A895" s="20" t="s">
        <v>1079</v>
      </c>
      <c r="B895">
        <v>2.6666666666666665</v>
      </c>
      <c r="C895">
        <v>8</v>
      </c>
      <c r="D895">
        <v>3</v>
      </c>
      <c r="E895">
        <v>1.6666666666666667</v>
      </c>
    </row>
    <row r="896" spans="1:5">
      <c r="A896" s="20" t="s">
        <v>1080</v>
      </c>
      <c r="B896">
        <v>5</v>
      </c>
      <c r="C896">
        <v>5</v>
      </c>
      <c r="D896">
        <v>5</v>
      </c>
      <c r="E896">
        <v>5</v>
      </c>
    </row>
    <row r="897" spans="1:5">
      <c r="A897" s="20" t="s">
        <v>1081</v>
      </c>
      <c r="B897">
        <v>3.3333333333333335</v>
      </c>
      <c r="C897">
        <v>10</v>
      </c>
      <c r="D897">
        <v>3.3333333333333335</v>
      </c>
      <c r="E897">
        <v>3.6666666666666665</v>
      </c>
    </row>
    <row r="898" spans="1:5">
      <c r="A898" s="20" t="s">
        <v>1082</v>
      </c>
      <c r="B898">
        <v>1.5</v>
      </c>
      <c r="C898">
        <v>3</v>
      </c>
      <c r="D898">
        <v>2.5</v>
      </c>
      <c r="E898">
        <v>3.5</v>
      </c>
    </row>
    <row r="899" spans="1:5">
      <c r="A899" s="20" t="s">
        <v>1083</v>
      </c>
      <c r="B899">
        <v>3</v>
      </c>
      <c r="C899">
        <v>6</v>
      </c>
      <c r="D899">
        <v>2</v>
      </c>
      <c r="E899">
        <v>3</v>
      </c>
    </row>
    <row r="900" spans="1:5">
      <c r="A900" s="20" t="s">
        <v>1084</v>
      </c>
      <c r="B900">
        <v>4.5</v>
      </c>
      <c r="C900">
        <v>9</v>
      </c>
      <c r="D900">
        <v>1.5</v>
      </c>
      <c r="E900">
        <v>2</v>
      </c>
    </row>
    <row r="901" spans="1:5">
      <c r="A901" s="20" t="s">
        <v>1085</v>
      </c>
      <c r="B901">
        <v>3</v>
      </c>
      <c r="C901">
        <v>3</v>
      </c>
      <c r="D901">
        <v>1</v>
      </c>
      <c r="E901">
        <v>1</v>
      </c>
    </row>
    <row r="902" spans="1:5">
      <c r="A902" s="20" t="s">
        <v>1086</v>
      </c>
      <c r="B902">
        <v>1</v>
      </c>
      <c r="C902">
        <v>1</v>
      </c>
      <c r="D902">
        <v>5</v>
      </c>
      <c r="E902">
        <v>4</v>
      </c>
    </row>
    <row r="903" spans="1:5">
      <c r="A903" s="20" t="s">
        <v>1087</v>
      </c>
      <c r="B903">
        <v>5</v>
      </c>
      <c r="C903">
        <v>5</v>
      </c>
      <c r="D903">
        <v>2</v>
      </c>
      <c r="E903">
        <v>2</v>
      </c>
    </row>
    <row r="904" spans="1:5">
      <c r="A904" s="20" t="s">
        <v>1088</v>
      </c>
      <c r="B904">
        <v>5</v>
      </c>
      <c r="C904">
        <v>5</v>
      </c>
      <c r="D904">
        <v>1</v>
      </c>
      <c r="E904">
        <v>3</v>
      </c>
    </row>
    <row r="905" spans="1:5">
      <c r="A905" s="20" t="s">
        <v>1089</v>
      </c>
      <c r="B905">
        <v>3</v>
      </c>
      <c r="C905">
        <v>6</v>
      </c>
      <c r="D905">
        <v>3</v>
      </c>
      <c r="E905">
        <v>4</v>
      </c>
    </row>
    <row r="906" spans="1:5">
      <c r="A906" s="20" t="s">
        <v>1090</v>
      </c>
      <c r="B906">
        <v>2</v>
      </c>
      <c r="C906">
        <v>4</v>
      </c>
      <c r="D906">
        <v>3.5</v>
      </c>
      <c r="E906">
        <v>2.5</v>
      </c>
    </row>
    <row r="907" spans="1:5">
      <c r="A907" s="20" t="s">
        <v>1091</v>
      </c>
      <c r="B907">
        <v>2.6666666666666665</v>
      </c>
      <c r="C907">
        <v>8</v>
      </c>
      <c r="D907">
        <v>3.3333333333333335</v>
      </c>
      <c r="E907">
        <v>3.3333333333333335</v>
      </c>
    </row>
    <row r="908" spans="1:5">
      <c r="A908" s="20" t="s">
        <v>1092</v>
      </c>
      <c r="B908">
        <v>2.5</v>
      </c>
      <c r="C908">
        <v>5</v>
      </c>
      <c r="D908">
        <v>3</v>
      </c>
      <c r="E908">
        <v>2</v>
      </c>
    </row>
    <row r="909" spans="1:5">
      <c r="A909" s="20" t="s">
        <v>1093</v>
      </c>
      <c r="B909">
        <v>3.3333333333333335</v>
      </c>
      <c r="C909">
        <v>10</v>
      </c>
      <c r="D909">
        <v>2.6666666666666665</v>
      </c>
      <c r="E909">
        <v>2.6666666666666665</v>
      </c>
    </row>
    <row r="910" spans="1:5">
      <c r="A910" s="20" t="s">
        <v>1094</v>
      </c>
      <c r="B910">
        <v>3</v>
      </c>
      <c r="C910">
        <v>3</v>
      </c>
      <c r="D910">
        <v>3</v>
      </c>
      <c r="E910">
        <v>1</v>
      </c>
    </row>
    <row r="911" spans="1:5">
      <c r="A911" s="20" t="s">
        <v>1095</v>
      </c>
      <c r="B911">
        <v>2</v>
      </c>
      <c r="C911">
        <v>2</v>
      </c>
      <c r="D911">
        <v>2</v>
      </c>
      <c r="E911">
        <v>2</v>
      </c>
    </row>
    <row r="912" spans="1:5">
      <c r="A912" s="20" t="s">
        <v>1096</v>
      </c>
      <c r="B912">
        <v>3.6666666666666665</v>
      </c>
      <c r="C912">
        <v>11</v>
      </c>
      <c r="D912">
        <v>2.6666666666666665</v>
      </c>
      <c r="E912">
        <v>3.3333333333333335</v>
      </c>
    </row>
    <row r="913" spans="1:5">
      <c r="A913" s="20" t="s">
        <v>1097</v>
      </c>
      <c r="B913">
        <v>1.5</v>
      </c>
      <c r="C913">
        <v>3</v>
      </c>
      <c r="D913">
        <v>3</v>
      </c>
      <c r="E913">
        <v>3</v>
      </c>
    </row>
    <row r="914" spans="1:5">
      <c r="A914" s="20" t="s">
        <v>1098</v>
      </c>
      <c r="B914">
        <v>4</v>
      </c>
      <c r="C914">
        <v>4</v>
      </c>
      <c r="D914">
        <v>1</v>
      </c>
      <c r="E914">
        <v>1</v>
      </c>
    </row>
    <row r="915" spans="1:5">
      <c r="A915" s="20" t="s">
        <v>1099</v>
      </c>
      <c r="B915">
        <v>3.6666666666666665</v>
      </c>
      <c r="C915">
        <v>11</v>
      </c>
      <c r="D915">
        <v>3.6666666666666665</v>
      </c>
      <c r="E915">
        <v>3.6666666666666665</v>
      </c>
    </row>
    <row r="916" spans="1:5">
      <c r="A916" s="20" t="s">
        <v>1100</v>
      </c>
      <c r="B916">
        <v>3</v>
      </c>
      <c r="C916">
        <v>6</v>
      </c>
      <c r="D916">
        <v>4</v>
      </c>
      <c r="E916">
        <v>4.5</v>
      </c>
    </row>
    <row r="917" spans="1:5">
      <c r="A917" s="20" t="s">
        <v>1101</v>
      </c>
      <c r="B917">
        <v>4.5</v>
      </c>
      <c r="C917">
        <v>9</v>
      </c>
      <c r="D917">
        <v>1</v>
      </c>
      <c r="E917">
        <v>5</v>
      </c>
    </row>
    <row r="918" spans="1:5">
      <c r="A918" s="20" t="s">
        <v>1102</v>
      </c>
      <c r="B918">
        <v>5</v>
      </c>
      <c r="C918">
        <v>5</v>
      </c>
      <c r="D918">
        <v>3</v>
      </c>
      <c r="E918">
        <v>5</v>
      </c>
    </row>
    <row r="919" spans="1:5">
      <c r="A919" s="20" t="s">
        <v>1103</v>
      </c>
      <c r="B919">
        <v>3.6666666666666665</v>
      </c>
      <c r="C919">
        <v>11</v>
      </c>
      <c r="D919">
        <v>3</v>
      </c>
      <c r="E919">
        <v>2.6666666666666665</v>
      </c>
    </row>
    <row r="920" spans="1:5">
      <c r="A920" s="20" t="s">
        <v>1104</v>
      </c>
      <c r="B920">
        <v>3.5</v>
      </c>
      <c r="C920">
        <v>7</v>
      </c>
      <c r="D920">
        <v>5</v>
      </c>
      <c r="E920">
        <v>2.5</v>
      </c>
    </row>
    <row r="921" spans="1:5">
      <c r="A921" s="20" t="s">
        <v>1105</v>
      </c>
      <c r="B921">
        <v>4.5</v>
      </c>
      <c r="C921">
        <v>9</v>
      </c>
      <c r="D921">
        <v>4.5</v>
      </c>
      <c r="E921">
        <v>2.5</v>
      </c>
    </row>
    <row r="922" spans="1:5">
      <c r="A922" s="20" t="s">
        <v>1106</v>
      </c>
      <c r="B922">
        <v>2.3333333333333335</v>
      </c>
      <c r="C922">
        <v>7</v>
      </c>
      <c r="D922">
        <v>2</v>
      </c>
      <c r="E922">
        <v>3.6666666666666665</v>
      </c>
    </row>
    <row r="923" spans="1:5">
      <c r="A923" s="20" t="s">
        <v>1107</v>
      </c>
      <c r="B923">
        <v>3</v>
      </c>
      <c r="C923">
        <v>6</v>
      </c>
      <c r="D923">
        <v>3</v>
      </c>
      <c r="E923">
        <v>5</v>
      </c>
    </row>
    <row r="924" spans="1:5">
      <c r="A924" s="20" t="s">
        <v>1108</v>
      </c>
      <c r="B924">
        <v>4</v>
      </c>
      <c r="C924">
        <v>4</v>
      </c>
      <c r="D924">
        <v>4</v>
      </c>
      <c r="E924">
        <v>5</v>
      </c>
    </row>
    <row r="925" spans="1:5">
      <c r="A925" s="20" t="s">
        <v>1109</v>
      </c>
      <c r="B925">
        <v>1</v>
      </c>
      <c r="C925">
        <v>1</v>
      </c>
      <c r="D925">
        <v>5</v>
      </c>
      <c r="E925">
        <v>4</v>
      </c>
    </row>
    <row r="926" spans="1:5">
      <c r="A926" s="20" t="s">
        <v>1110</v>
      </c>
      <c r="B926">
        <v>1</v>
      </c>
      <c r="C926">
        <v>3</v>
      </c>
      <c r="D926">
        <v>3</v>
      </c>
      <c r="E926">
        <v>3.3333333333333335</v>
      </c>
    </row>
    <row r="927" spans="1:5">
      <c r="A927" s="20" t="s">
        <v>1111</v>
      </c>
      <c r="B927">
        <v>2</v>
      </c>
      <c r="C927">
        <v>2</v>
      </c>
      <c r="D927">
        <v>1</v>
      </c>
      <c r="E927">
        <v>1</v>
      </c>
    </row>
    <row r="928" spans="1:5">
      <c r="A928" s="20" t="s">
        <v>1112</v>
      </c>
      <c r="B928">
        <v>2.5</v>
      </c>
      <c r="C928">
        <v>5</v>
      </c>
      <c r="D928">
        <v>2</v>
      </c>
      <c r="E928">
        <v>2.5</v>
      </c>
    </row>
    <row r="929" spans="1:5">
      <c r="A929" s="20" t="s">
        <v>1113</v>
      </c>
      <c r="B929">
        <v>1</v>
      </c>
      <c r="C929">
        <v>2</v>
      </c>
      <c r="D929">
        <v>2</v>
      </c>
      <c r="E929">
        <v>2.5</v>
      </c>
    </row>
    <row r="930" spans="1:5">
      <c r="A930" s="20" t="s">
        <v>1114</v>
      </c>
      <c r="B930">
        <v>3</v>
      </c>
      <c r="C930">
        <v>6</v>
      </c>
      <c r="D930">
        <v>2.5</v>
      </c>
      <c r="E930">
        <v>3</v>
      </c>
    </row>
    <row r="931" spans="1:5">
      <c r="A931" s="20" t="s">
        <v>1115</v>
      </c>
      <c r="B931">
        <v>3.3333333333333335</v>
      </c>
      <c r="C931">
        <v>10</v>
      </c>
      <c r="D931">
        <v>5</v>
      </c>
      <c r="E931">
        <v>3</v>
      </c>
    </row>
    <row r="932" spans="1:5">
      <c r="A932" s="20" t="s">
        <v>1116</v>
      </c>
      <c r="B932">
        <v>2</v>
      </c>
      <c r="C932">
        <v>2</v>
      </c>
      <c r="D932">
        <v>1</v>
      </c>
      <c r="E932">
        <v>5</v>
      </c>
    </row>
    <row r="933" spans="1:5">
      <c r="A933" s="20" t="s">
        <v>1117</v>
      </c>
      <c r="B933">
        <v>3.5</v>
      </c>
      <c r="C933">
        <v>7</v>
      </c>
      <c r="D933">
        <v>1.5</v>
      </c>
      <c r="E933">
        <v>2.5</v>
      </c>
    </row>
    <row r="934" spans="1:5">
      <c r="A934" s="20" t="s">
        <v>1118</v>
      </c>
      <c r="B934">
        <v>3</v>
      </c>
      <c r="C934">
        <v>6</v>
      </c>
      <c r="D934">
        <v>2.5</v>
      </c>
      <c r="E934">
        <v>1</v>
      </c>
    </row>
    <row r="935" spans="1:5">
      <c r="A935" s="20" t="s">
        <v>1119</v>
      </c>
      <c r="B935">
        <v>2</v>
      </c>
      <c r="C935">
        <v>2</v>
      </c>
      <c r="D935">
        <v>2</v>
      </c>
      <c r="E935">
        <v>5</v>
      </c>
    </row>
    <row r="936" spans="1:5">
      <c r="A936" s="20" t="s">
        <v>1120</v>
      </c>
      <c r="B936">
        <v>3</v>
      </c>
      <c r="C936">
        <v>3</v>
      </c>
      <c r="D936">
        <v>4</v>
      </c>
      <c r="E936">
        <v>1</v>
      </c>
    </row>
    <row r="937" spans="1:5">
      <c r="A937" s="20" t="s">
        <v>1121</v>
      </c>
      <c r="B937">
        <v>5</v>
      </c>
      <c r="C937">
        <v>5</v>
      </c>
      <c r="D937">
        <v>5</v>
      </c>
      <c r="E937">
        <v>5</v>
      </c>
    </row>
    <row r="938" spans="1:5">
      <c r="A938" s="20" t="s">
        <v>1122</v>
      </c>
      <c r="B938">
        <v>1</v>
      </c>
      <c r="C938">
        <v>1</v>
      </c>
      <c r="D938">
        <v>1</v>
      </c>
      <c r="E938">
        <v>5</v>
      </c>
    </row>
    <row r="939" spans="1:5">
      <c r="A939" s="20" t="s">
        <v>1123</v>
      </c>
      <c r="B939">
        <v>3.3333333333333335</v>
      </c>
      <c r="C939">
        <v>10</v>
      </c>
      <c r="D939">
        <v>4</v>
      </c>
      <c r="E939">
        <v>3</v>
      </c>
    </row>
    <row r="940" spans="1:5">
      <c r="A940" s="20" t="s">
        <v>1124</v>
      </c>
      <c r="B940">
        <v>1</v>
      </c>
      <c r="C940">
        <v>1</v>
      </c>
      <c r="D940">
        <v>5</v>
      </c>
      <c r="E940">
        <v>4</v>
      </c>
    </row>
    <row r="941" spans="1:5">
      <c r="A941" s="20" t="s">
        <v>1125</v>
      </c>
      <c r="B941">
        <v>3.6666666666666665</v>
      </c>
      <c r="C941">
        <v>11</v>
      </c>
      <c r="D941">
        <v>3</v>
      </c>
      <c r="E941">
        <v>3.6666666666666665</v>
      </c>
    </row>
    <row r="942" spans="1:5">
      <c r="A942" s="20" t="s">
        <v>1126</v>
      </c>
      <c r="B942">
        <v>5</v>
      </c>
      <c r="C942">
        <v>5</v>
      </c>
      <c r="D942">
        <v>5</v>
      </c>
      <c r="E942">
        <v>3</v>
      </c>
    </row>
    <row r="943" spans="1:5">
      <c r="A943" s="20" t="s">
        <v>1127</v>
      </c>
      <c r="B943">
        <v>1</v>
      </c>
      <c r="C943">
        <v>2</v>
      </c>
      <c r="D943">
        <v>3</v>
      </c>
      <c r="E943">
        <v>2.5</v>
      </c>
    </row>
    <row r="944" spans="1:5">
      <c r="A944" s="20" t="s">
        <v>1128</v>
      </c>
      <c r="B944">
        <v>3</v>
      </c>
      <c r="C944">
        <v>9</v>
      </c>
      <c r="D944">
        <v>3.3333333333333335</v>
      </c>
      <c r="E944">
        <v>3</v>
      </c>
    </row>
    <row r="945" spans="1:5">
      <c r="A945" s="20" t="s">
        <v>1129</v>
      </c>
      <c r="B945">
        <v>1</v>
      </c>
      <c r="C945">
        <v>1</v>
      </c>
      <c r="D945">
        <v>5</v>
      </c>
      <c r="E945">
        <v>1</v>
      </c>
    </row>
    <row r="946" spans="1:5">
      <c r="A946" s="20" t="s">
        <v>1130</v>
      </c>
      <c r="B946">
        <v>5</v>
      </c>
      <c r="C946">
        <v>5</v>
      </c>
      <c r="D946">
        <v>4</v>
      </c>
      <c r="E946">
        <v>4</v>
      </c>
    </row>
    <row r="947" spans="1:5">
      <c r="A947" s="20" t="s">
        <v>1131</v>
      </c>
      <c r="B947">
        <v>2</v>
      </c>
      <c r="C947">
        <v>4</v>
      </c>
      <c r="D947">
        <v>3.5</v>
      </c>
      <c r="E947">
        <v>2.5</v>
      </c>
    </row>
    <row r="948" spans="1:5">
      <c r="A948" s="20" t="s">
        <v>1132</v>
      </c>
      <c r="B948">
        <v>4</v>
      </c>
      <c r="C948">
        <v>4</v>
      </c>
      <c r="D948">
        <v>2</v>
      </c>
      <c r="E948">
        <v>2</v>
      </c>
    </row>
    <row r="949" spans="1:5">
      <c r="A949" s="20" t="s">
        <v>1133</v>
      </c>
      <c r="B949">
        <v>4.666666666666667</v>
      </c>
      <c r="C949">
        <v>14</v>
      </c>
      <c r="D949">
        <v>2.6666666666666665</v>
      </c>
      <c r="E949">
        <v>2.6666666666666665</v>
      </c>
    </row>
    <row r="950" spans="1:5">
      <c r="A950" s="20" t="s">
        <v>1134</v>
      </c>
      <c r="B950">
        <v>3.5</v>
      </c>
      <c r="C950">
        <v>7</v>
      </c>
      <c r="D950">
        <v>2</v>
      </c>
      <c r="E950">
        <v>5</v>
      </c>
    </row>
    <row r="951" spans="1:5">
      <c r="A951" s="20" t="s">
        <v>1135</v>
      </c>
      <c r="B951">
        <v>3</v>
      </c>
      <c r="C951">
        <v>6</v>
      </c>
      <c r="D951">
        <v>1.5</v>
      </c>
      <c r="E951">
        <v>3</v>
      </c>
    </row>
    <row r="952" spans="1:5">
      <c r="A952" s="20" t="s">
        <v>1136</v>
      </c>
      <c r="B952">
        <v>3.5</v>
      </c>
      <c r="C952">
        <v>7</v>
      </c>
      <c r="D952">
        <v>4.5</v>
      </c>
      <c r="E952">
        <v>3</v>
      </c>
    </row>
    <row r="953" spans="1:5">
      <c r="A953" s="20" t="s">
        <v>1137</v>
      </c>
      <c r="B953">
        <v>3</v>
      </c>
      <c r="C953">
        <v>3</v>
      </c>
      <c r="D953">
        <v>4</v>
      </c>
      <c r="E953">
        <v>3</v>
      </c>
    </row>
    <row r="954" spans="1:5">
      <c r="A954" s="20" t="s">
        <v>1138</v>
      </c>
      <c r="B954">
        <v>2.3333333333333335</v>
      </c>
      <c r="C954">
        <v>7</v>
      </c>
      <c r="D954">
        <v>3.6666666666666665</v>
      </c>
      <c r="E954">
        <v>2.6666666666666665</v>
      </c>
    </row>
    <row r="955" spans="1:5">
      <c r="A955" s="20" t="s">
        <v>1139</v>
      </c>
      <c r="B955">
        <v>3.6666666666666665</v>
      </c>
      <c r="C955">
        <v>11</v>
      </c>
      <c r="D955">
        <v>3.3333333333333335</v>
      </c>
      <c r="E955">
        <v>3</v>
      </c>
    </row>
    <row r="956" spans="1:5">
      <c r="A956" s="20" t="s">
        <v>1140</v>
      </c>
      <c r="B956">
        <v>4</v>
      </c>
      <c r="C956">
        <v>12</v>
      </c>
      <c r="D956">
        <v>1.6666666666666667</v>
      </c>
      <c r="E956">
        <v>2.3333333333333335</v>
      </c>
    </row>
    <row r="957" spans="1:5">
      <c r="A957" s="20" t="s">
        <v>1141</v>
      </c>
      <c r="B957">
        <v>2.3333333333333335</v>
      </c>
      <c r="C957">
        <v>7</v>
      </c>
      <c r="D957">
        <v>3.3333333333333335</v>
      </c>
      <c r="E957">
        <v>4</v>
      </c>
    </row>
    <row r="958" spans="1:5">
      <c r="A958" s="20" t="s">
        <v>1142</v>
      </c>
      <c r="B958">
        <v>3</v>
      </c>
      <c r="C958">
        <v>6</v>
      </c>
      <c r="D958">
        <v>4.5</v>
      </c>
      <c r="E958">
        <v>5</v>
      </c>
    </row>
    <row r="959" spans="1:5">
      <c r="A959" s="20" t="s">
        <v>1143</v>
      </c>
      <c r="B959">
        <v>2</v>
      </c>
      <c r="C959">
        <v>6</v>
      </c>
      <c r="D959">
        <v>3.6666666666666665</v>
      </c>
      <c r="E959">
        <v>2.6666666666666665</v>
      </c>
    </row>
    <row r="960" spans="1:5">
      <c r="A960" s="20" t="s">
        <v>1144</v>
      </c>
      <c r="B960">
        <v>2.6666666666666665</v>
      </c>
      <c r="C960">
        <v>8</v>
      </c>
      <c r="D960">
        <v>1.6666666666666667</v>
      </c>
      <c r="E960">
        <v>4</v>
      </c>
    </row>
    <row r="961" spans="1:5">
      <c r="A961" s="20" t="s">
        <v>1145</v>
      </c>
      <c r="B961">
        <v>2</v>
      </c>
      <c r="C961">
        <v>6</v>
      </c>
      <c r="D961">
        <v>4.666666666666667</v>
      </c>
      <c r="E961">
        <v>2</v>
      </c>
    </row>
    <row r="962" spans="1:5">
      <c r="A962" s="20" t="s">
        <v>1146</v>
      </c>
      <c r="B962">
        <v>4</v>
      </c>
      <c r="C962">
        <v>4</v>
      </c>
      <c r="D962">
        <v>3</v>
      </c>
      <c r="E962">
        <v>5</v>
      </c>
    </row>
    <row r="963" spans="1:5">
      <c r="A963" s="20" t="s">
        <v>1147</v>
      </c>
      <c r="B963">
        <v>2.3333333333333335</v>
      </c>
      <c r="C963">
        <v>7</v>
      </c>
      <c r="D963">
        <v>3.6666666666666665</v>
      </c>
      <c r="E963">
        <v>4.333333333333333</v>
      </c>
    </row>
    <row r="964" spans="1:5">
      <c r="A964" s="20" t="s">
        <v>1148</v>
      </c>
      <c r="B964">
        <v>3.3333333333333335</v>
      </c>
      <c r="C964">
        <v>10</v>
      </c>
      <c r="D964">
        <v>1.6666666666666667</v>
      </c>
      <c r="E964">
        <v>3.3333333333333335</v>
      </c>
    </row>
    <row r="965" spans="1:5">
      <c r="A965" s="20" t="s">
        <v>1149</v>
      </c>
      <c r="B965">
        <v>5</v>
      </c>
      <c r="C965">
        <v>10</v>
      </c>
      <c r="D965">
        <v>1.5</v>
      </c>
      <c r="E965">
        <v>2.5</v>
      </c>
    </row>
    <row r="966" spans="1:5">
      <c r="A966" s="20" t="s">
        <v>1150</v>
      </c>
      <c r="B966">
        <v>2.6666666666666665</v>
      </c>
      <c r="C966">
        <v>8</v>
      </c>
      <c r="D966">
        <v>3</v>
      </c>
      <c r="E966">
        <v>1.6666666666666667</v>
      </c>
    </row>
    <row r="967" spans="1:5">
      <c r="A967" s="20" t="s">
        <v>1151</v>
      </c>
      <c r="B967">
        <v>3.6666666666666665</v>
      </c>
      <c r="C967">
        <v>11</v>
      </c>
      <c r="D967">
        <v>2.3333333333333335</v>
      </c>
      <c r="E967">
        <v>2.6666666666666665</v>
      </c>
    </row>
    <row r="968" spans="1:5">
      <c r="A968" s="20" t="s">
        <v>1152</v>
      </c>
      <c r="B968">
        <v>3.5</v>
      </c>
      <c r="C968">
        <v>7</v>
      </c>
      <c r="D968">
        <v>2.5</v>
      </c>
      <c r="E968">
        <v>3</v>
      </c>
    </row>
    <row r="969" spans="1:5">
      <c r="A969" s="20" t="s">
        <v>1153</v>
      </c>
      <c r="B969">
        <v>3.6666666666666665</v>
      </c>
      <c r="C969">
        <v>11</v>
      </c>
      <c r="D969">
        <v>3.6666666666666665</v>
      </c>
      <c r="E969">
        <v>1.6666666666666667</v>
      </c>
    </row>
    <row r="970" spans="1:5">
      <c r="A970" s="20" t="s">
        <v>1154</v>
      </c>
      <c r="B970">
        <v>1.6666666666666667</v>
      </c>
      <c r="C970">
        <v>5</v>
      </c>
      <c r="D970">
        <v>2.6666666666666665</v>
      </c>
      <c r="E970">
        <v>3.3333333333333335</v>
      </c>
    </row>
    <row r="971" spans="1:5">
      <c r="A971" s="20" t="s">
        <v>1155</v>
      </c>
      <c r="B971">
        <v>3</v>
      </c>
      <c r="C971">
        <v>6</v>
      </c>
      <c r="D971">
        <v>3.5</v>
      </c>
      <c r="E971">
        <v>3.5</v>
      </c>
    </row>
    <row r="972" spans="1:5">
      <c r="A972" s="20" t="s">
        <v>1156</v>
      </c>
      <c r="B972">
        <v>1.6666666666666667</v>
      </c>
      <c r="C972">
        <v>5</v>
      </c>
      <c r="D972">
        <v>3</v>
      </c>
      <c r="E972">
        <v>3</v>
      </c>
    </row>
    <row r="973" spans="1:5">
      <c r="A973" s="20" t="s">
        <v>1157</v>
      </c>
      <c r="B973">
        <v>1.5</v>
      </c>
      <c r="C973">
        <v>3</v>
      </c>
      <c r="D973">
        <v>2.5</v>
      </c>
      <c r="E973">
        <v>4</v>
      </c>
    </row>
    <row r="974" spans="1:5">
      <c r="A974" s="20" t="s">
        <v>1158</v>
      </c>
      <c r="B974">
        <v>2</v>
      </c>
      <c r="C974">
        <v>2</v>
      </c>
      <c r="D974">
        <v>5</v>
      </c>
      <c r="E974">
        <v>3</v>
      </c>
    </row>
    <row r="975" spans="1:5">
      <c r="A975" s="20" t="s">
        <v>1159</v>
      </c>
      <c r="B975">
        <v>3.3333333333333335</v>
      </c>
      <c r="C975">
        <v>10</v>
      </c>
      <c r="D975">
        <v>3</v>
      </c>
      <c r="E975">
        <v>3.3333333333333335</v>
      </c>
    </row>
    <row r="976" spans="1:5">
      <c r="A976" s="20" t="s">
        <v>1160</v>
      </c>
      <c r="B976">
        <v>3</v>
      </c>
      <c r="C976">
        <v>3</v>
      </c>
      <c r="D976">
        <v>1</v>
      </c>
      <c r="E976">
        <v>4</v>
      </c>
    </row>
    <row r="977" spans="1:5">
      <c r="A977" s="20" t="s">
        <v>1161</v>
      </c>
      <c r="B977">
        <v>3.3333333333333335</v>
      </c>
      <c r="C977">
        <v>10</v>
      </c>
      <c r="D977">
        <v>1</v>
      </c>
      <c r="E977">
        <v>3.3333333333333335</v>
      </c>
    </row>
    <row r="978" spans="1:5">
      <c r="A978" s="20" t="s">
        <v>1162</v>
      </c>
      <c r="B978">
        <v>5</v>
      </c>
      <c r="C978">
        <v>5</v>
      </c>
      <c r="D978">
        <v>3</v>
      </c>
      <c r="E978">
        <v>3</v>
      </c>
    </row>
    <row r="979" spans="1:5">
      <c r="A979" s="20" t="s">
        <v>1163</v>
      </c>
      <c r="B979">
        <v>4</v>
      </c>
      <c r="C979">
        <v>8</v>
      </c>
      <c r="D979">
        <v>4</v>
      </c>
      <c r="E979">
        <v>3.5</v>
      </c>
    </row>
    <row r="980" spans="1:5">
      <c r="A980" s="20" t="s">
        <v>1164</v>
      </c>
      <c r="B980">
        <v>4</v>
      </c>
      <c r="C980">
        <v>8</v>
      </c>
      <c r="D980">
        <v>4.5</v>
      </c>
      <c r="E980">
        <v>4.5</v>
      </c>
    </row>
    <row r="981" spans="1:5">
      <c r="A981" s="20" t="s">
        <v>1165</v>
      </c>
      <c r="B981">
        <v>2.6666666666666665</v>
      </c>
      <c r="C981">
        <v>8</v>
      </c>
      <c r="D981">
        <v>3</v>
      </c>
      <c r="E981">
        <v>2</v>
      </c>
    </row>
    <row r="982" spans="1:5">
      <c r="A982" s="20" t="s">
        <v>1166</v>
      </c>
      <c r="B982">
        <v>3.5</v>
      </c>
      <c r="C982">
        <v>7</v>
      </c>
      <c r="D982">
        <v>2</v>
      </c>
      <c r="E982">
        <v>3.5</v>
      </c>
    </row>
    <row r="983" spans="1:5">
      <c r="A983" s="20" t="s">
        <v>1167</v>
      </c>
      <c r="B983">
        <v>2.6666666666666665</v>
      </c>
      <c r="C983">
        <v>8</v>
      </c>
      <c r="D983">
        <v>1.6666666666666667</v>
      </c>
      <c r="E983">
        <v>4</v>
      </c>
    </row>
    <row r="984" spans="1:5">
      <c r="A984" s="20" t="s">
        <v>1168</v>
      </c>
      <c r="B984">
        <v>1</v>
      </c>
      <c r="C984">
        <v>2</v>
      </c>
      <c r="D984">
        <v>3</v>
      </c>
      <c r="E984">
        <v>2</v>
      </c>
    </row>
    <row r="985" spans="1:5">
      <c r="A985" s="20" t="s">
        <v>1169</v>
      </c>
      <c r="B985">
        <v>4</v>
      </c>
      <c r="C985">
        <v>4</v>
      </c>
      <c r="D985">
        <v>3</v>
      </c>
      <c r="E985">
        <v>4</v>
      </c>
    </row>
    <row r="986" spans="1:5">
      <c r="A986" s="20" t="s">
        <v>1170</v>
      </c>
      <c r="B986">
        <v>3</v>
      </c>
      <c r="C986">
        <v>9</v>
      </c>
      <c r="D986">
        <v>3.6666666666666665</v>
      </c>
      <c r="E986">
        <v>2.3333333333333335</v>
      </c>
    </row>
    <row r="987" spans="1:5">
      <c r="A987" s="20" t="s">
        <v>1171</v>
      </c>
      <c r="B987">
        <v>5</v>
      </c>
      <c r="C987">
        <v>5</v>
      </c>
      <c r="D987">
        <v>4</v>
      </c>
      <c r="E987">
        <v>2</v>
      </c>
    </row>
    <row r="988" spans="1:5">
      <c r="A988" s="20" t="s">
        <v>1172</v>
      </c>
      <c r="B988">
        <v>2.6666666666666665</v>
      </c>
      <c r="C988">
        <v>8</v>
      </c>
      <c r="D988">
        <v>2.3333333333333335</v>
      </c>
      <c r="E988">
        <v>4.333333333333333</v>
      </c>
    </row>
    <row r="989" spans="1:5">
      <c r="A989" s="20" t="s">
        <v>1173</v>
      </c>
      <c r="B989">
        <v>4</v>
      </c>
      <c r="C989">
        <v>4</v>
      </c>
      <c r="D989">
        <v>5</v>
      </c>
      <c r="E989">
        <v>2</v>
      </c>
    </row>
    <row r="990" spans="1:5">
      <c r="A990" s="20" t="s">
        <v>1174</v>
      </c>
      <c r="B990">
        <v>3</v>
      </c>
      <c r="C990">
        <v>9</v>
      </c>
      <c r="D990">
        <v>4.666666666666667</v>
      </c>
      <c r="E990">
        <v>2.3333333333333335</v>
      </c>
    </row>
    <row r="991" spans="1:5">
      <c r="A991" s="20" t="s">
        <v>1175</v>
      </c>
      <c r="B991">
        <v>2</v>
      </c>
      <c r="C991">
        <v>2</v>
      </c>
      <c r="D991">
        <v>5</v>
      </c>
      <c r="E991">
        <v>2</v>
      </c>
    </row>
    <row r="992" spans="1:5">
      <c r="A992" s="20" t="s">
        <v>1176</v>
      </c>
      <c r="B992">
        <v>3.5</v>
      </c>
      <c r="C992">
        <v>7</v>
      </c>
      <c r="D992">
        <v>5</v>
      </c>
      <c r="E992">
        <v>2.5</v>
      </c>
    </row>
    <row r="993" spans="1:5">
      <c r="A993" s="20" t="s">
        <v>1177</v>
      </c>
      <c r="B993">
        <v>3</v>
      </c>
      <c r="C993">
        <v>9</v>
      </c>
      <c r="D993">
        <v>3.6666666666666665</v>
      </c>
      <c r="E993">
        <v>3</v>
      </c>
    </row>
    <row r="994" spans="1:5">
      <c r="A994" s="20" t="s">
        <v>1178</v>
      </c>
      <c r="B994">
        <v>3.5</v>
      </c>
      <c r="C994">
        <v>7</v>
      </c>
      <c r="D994">
        <v>3</v>
      </c>
      <c r="E994">
        <v>3</v>
      </c>
    </row>
    <row r="995" spans="1:5">
      <c r="A995" s="20" t="s">
        <v>1179</v>
      </c>
      <c r="B995">
        <v>4.5</v>
      </c>
      <c r="C995">
        <v>9</v>
      </c>
      <c r="D995">
        <v>2.5</v>
      </c>
      <c r="E995">
        <v>4.5</v>
      </c>
    </row>
    <row r="996" spans="1:5">
      <c r="A996" s="20" t="s">
        <v>1180</v>
      </c>
      <c r="B996">
        <v>2.6666666666666665</v>
      </c>
      <c r="C996">
        <v>8</v>
      </c>
      <c r="D996">
        <v>3</v>
      </c>
      <c r="E996">
        <v>3.3333333333333335</v>
      </c>
    </row>
    <row r="997" spans="1:5">
      <c r="A997" s="20" t="s">
        <v>1181</v>
      </c>
      <c r="B997">
        <v>2.6666666666666665</v>
      </c>
      <c r="C997">
        <v>8</v>
      </c>
      <c r="D997">
        <v>3</v>
      </c>
      <c r="E997">
        <v>1.6666666666666667</v>
      </c>
    </row>
    <row r="998" spans="1:5">
      <c r="A998" s="20" t="s">
        <v>1182</v>
      </c>
      <c r="B998">
        <v>4</v>
      </c>
      <c r="C998">
        <v>4</v>
      </c>
      <c r="D998">
        <v>1</v>
      </c>
      <c r="E998">
        <v>3</v>
      </c>
    </row>
    <row r="999" spans="1:5">
      <c r="A999" s="20" t="s">
        <v>1183</v>
      </c>
      <c r="B999">
        <v>4</v>
      </c>
      <c r="C999">
        <v>4</v>
      </c>
      <c r="D999">
        <v>4</v>
      </c>
      <c r="E999">
        <v>5</v>
      </c>
    </row>
    <row r="1000" spans="1:5">
      <c r="A1000" s="20" t="s">
        <v>1184</v>
      </c>
      <c r="B1000">
        <v>3.3333333333333335</v>
      </c>
      <c r="C1000">
        <v>10</v>
      </c>
      <c r="D1000">
        <v>3.3333333333333335</v>
      </c>
      <c r="E1000">
        <v>3.3333333333333335</v>
      </c>
    </row>
    <row r="1001" spans="1:5">
      <c r="A1001" s="20" t="s">
        <v>1185</v>
      </c>
      <c r="B1001">
        <v>3</v>
      </c>
      <c r="C1001">
        <v>9</v>
      </c>
      <c r="D1001">
        <v>4</v>
      </c>
      <c r="E1001">
        <v>3</v>
      </c>
    </row>
    <row r="1002" spans="1:5">
      <c r="A1002" s="20" t="s">
        <v>1186</v>
      </c>
      <c r="B1002">
        <v>2</v>
      </c>
      <c r="C1002">
        <v>2</v>
      </c>
      <c r="D1002">
        <v>3</v>
      </c>
      <c r="E1002">
        <v>3</v>
      </c>
    </row>
    <row r="1003" spans="1:5">
      <c r="A1003" s="20" t="s">
        <v>1187</v>
      </c>
      <c r="B1003">
        <v>3</v>
      </c>
      <c r="C1003">
        <v>9</v>
      </c>
      <c r="D1003">
        <v>3.3333333333333335</v>
      </c>
      <c r="E1003">
        <v>4.333333333333333</v>
      </c>
    </row>
    <row r="1004" spans="1:5">
      <c r="A1004" s="20" t="s">
        <v>1188</v>
      </c>
      <c r="B1004">
        <v>4</v>
      </c>
      <c r="C1004">
        <v>4</v>
      </c>
      <c r="D1004">
        <v>3</v>
      </c>
      <c r="E1004">
        <v>2</v>
      </c>
    </row>
    <row r="1005" spans="1:5">
      <c r="A1005" s="20" t="s">
        <v>1189</v>
      </c>
      <c r="B1005">
        <v>1.6666666666666667</v>
      </c>
      <c r="C1005">
        <v>5</v>
      </c>
      <c r="D1005">
        <v>3.3333333333333335</v>
      </c>
      <c r="E1005">
        <v>2.3333333333333335</v>
      </c>
    </row>
    <row r="1006" spans="1:5">
      <c r="A1006" s="20" t="s">
        <v>1190</v>
      </c>
      <c r="B1006">
        <v>4</v>
      </c>
      <c r="C1006">
        <v>8</v>
      </c>
      <c r="D1006">
        <v>1.5</v>
      </c>
      <c r="E1006">
        <v>3.5</v>
      </c>
    </row>
    <row r="1007" spans="1:5">
      <c r="A1007" s="20" t="s">
        <v>1191</v>
      </c>
      <c r="B1007">
        <v>3</v>
      </c>
      <c r="C1007">
        <v>6</v>
      </c>
      <c r="D1007">
        <v>2</v>
      </c>
      <c r="E1007">
        <v>4</v>
      </c>
    </row>
    <row r="1008" spans="1:5">
      <c r="A1008" s="20" t="s">
        <v>1192</v>
      </c>
      <c r="B1008">
        <v>2.3333333333333335</v>
      </c>
      <c r="C1008">
        <v>7</v>
      </c>
      <c r="D1008">
        <v>2.3333333333333335</v>
      </c>
      <c r="E1008">
        <v>3.3333333333333335</v>
      </c>
    </row>
    <row r="1009" spans="1:5">
      <c r="A1009" s="20" t="s">
        <v>1193</v>
      </c>
      <c r="B1009">
        <v>3</v>
      </c>
      <c r="C1009">
        <v>3</v>
      </c>
      <c r="D1009">
        <v>1</v>
      </c>
      <c r="E1009">
        <v>2</v>
      </c>
    </row>
    <row r="1010" spans="1:5">
      <c r="A1010" s="20" t="s">
        <v>1194</v>
      </c>
      <c r="B1010">
        <v>4</v>
      </c>
      <c r="C1010">
        <v>12</v>
      </c>
      <c r="D1010">
        <v>3.6666666666666665</v>
      </c>
      <c r="E1010">
        <v>3.3333333333333335</v>
      </c>
    </row>
    <row r="1011" spans="1:5">
      <c r="A1011" s="20" t="s">
        <v>1195</v>
      </c>
      <c r="B1011">
        <v>2.5</v>
      </c>
      <c r="C1011">
        <v>5</v>
      </c>
      <c r="D1011">
        <v>3</v>
      </c>
      <c r="E1011">
        <v>2</v>
      </c>
    </row>
    <row r="1012" spans="1:5">
      <c r="A1012" s="20" t="s">
        <v>1196</v>
      </c>
      <c r="B1012">
        <v>2</v>
      </c>
      <c r="C1012">
        <v>6</v>
      </c>
      <c r="D1012">
        <v>3.6666666666666665</v>
      </c>
      <c r="E1012">
        <v>2.6666666666666665</v>
      </c>
    </row>
    <row r="1013" spans="1:5">
      <c r="A1013" s="20" t="s">
        <v>1197</v>
      </c>
      <c r="B1013">
        <v>4</v>
      </c>
      <c r="C1013">
        <v>4</v>
      </c>
      <c r="D1013">
        <v>1</v>
      </c>
      <c r="E1013">
        <v>3</v>
      </c>
    </row>
    <row r="1014" spans="1:5">
      <c r="A1014" s="20" t="s">
        <v>1198</v>
      </c>
      <c r="B1014">
        <v>1</v>
      </c>
      <c r="C1014">
        <v>1</v>
      </c>
      <c r="D1014">
        <v>1</v>
      </c>
      <c r="E1014">
        <v>3</v>
      </c>
    </row>
    <row r="1015" spans="1:5">
      <c r="A1015" s="20" t="s">
        <v>1199</v>
      </c>
      <c r="B1015">
        <v>5</v>
      </c>
      <c r="C1015">
        <v>5</v>
      </c>
      <c r="D1015">
        <v>1</v>
      </c>
      <c r="E1015">
        <v>2</v>
      </c>
    </row>
    <row r="1016" spans="1:5">
      <c r="A1016" s="20" t="s">
        <v>1200</v>
      </c>
      <c r="B1016">
        <v>3.6666666666666665</v>
      </c>
      <c r="C1016">
        <v>11</v>
      </c>
      <c r="D1016">
        <v>1.6666666666666667</v>
      </c>
      <c r="E1016">
        <v>5</v>
      </c>
    </row>
    <row r="1017" spans="1:5">
      <c r="A1017" s="20" t="s">
        <v>1201</v>
      </c>
      <c r="B1017">
        <v>3.3333333333333335</v>
      </c>
      <c r="C1017">
        <v>10</v>
      </c>
      <c r="D1017">
        <v>2.3333333333333335</v>
      </c>
      <c r="E1017">
        <v>4</v>
      </c>
    </row>
    <row r="1018" spans="1:5">
      <c r="A1018" s="20" t="s">
        <v>1202</v>
      </c>
      <c r="B1018">
        <v>4</v>
      </c>
      <c r="C1018">
        <v>12</v>
      </c>
      <c r="D1018">
        <v>3</v>
      </c>
      <c r="E1018">
        <v>4.666666666666667</v>
      </c>
    </row>
    <row r="1019" spans="1:5">
      <c r="A1019" s="20" t="s">
        <v>1203</v>
      </c>
      <c r="B1019">
        <v>1</v>
      </c>
      <c r="C1019">
        <v>1</v>
      </c>
      <c r="D1019">
        <v>1</v>
      </c>
      <c r="E1019">
        <v>1</v>
      </c>
    </row>
    <row r="1020" spans="1:5">
      <c r="A1020" s="20" t="s">
        <v>1204</v>
      </c>
      <c r="B1020">
        <v>2.6666666666666665</v>
      </c>
      <c r="C1020">
        <v>8</v>
      </c>
      <c r="D1020">
        <v>3</v>
      </c>
      <c r="E1020">
        <v>3</v>
      </c>
    </row>
    <row r="1021" spans="1:5">
      <c r="A1021" s="20" t="s">
        <v>1205</v>
      </c>
      <c r="B1021">
        <v>2.3333333333333335</v>
      </c>
      <c r="C1021">
        <v>7</v>
      </c>
      <c r="D1021">
        <v>4</v>
      </c>
      <c r="E1021">
        <v>4.666666666666667</v>
      </c>
    </row>
    <row r="1022" spans="1:5">
      <c r="A1022" s="20" t="s">
        <v>1206</v>
      </c>
      <c r="B1022">
        <v>2.6666666666666665</v>
      </c>
      <c r="C1022">
        <v>8</v>
      </c>
      <c r="D1022">
        <v>3</v>
      </c>
      <c r="E1022">
        <v>2.3333333333333335</v>
      </c>
    </row>
    <row r="1023" spans="1:5">
      <c r="A1023" s="20" t="s">
        <v>1207</v>
      </c>
      <c r="B1023">
        <v>1</v>
      </c>
      <c r="C1023">
        <v>1</v>
      </c>
      <c r="D1023">
        <v>3</v>
      </c>
      <c r="E1023">
        <v>5</v>
      </c>
    </row>
    <row r="1024" spans="1:5">
      <c r="A1024" s="20" t="s">
        <v>1208</v>
      </c>
      <c r="B1024">
        <v>4</v>
      </c>
      <c r="C1024">
        <v>4</v>
      </c>
      <c r="D1024">
        <v>3</v>
      </c>
      <c r="E1024">
        <v>4</v>
      </c>
    </row>
    <row r="1025" spans="1:5">
      <c r="A1025" s="20" t="s">
        <v>1209</v>
      </c>
      <c r="B1025">
        <v>2.3333333333333335</v>
      </c>
      <c r="C1025">
        <v>7</v>
      </c>
      <c r="D1025">
        <v>2.3333333333333335</v>
      </c>
      <c r="E1025">
        <v>2</v>
      </c>
    </row>
    <row r="1026" spans="1:5">
      <c r="A1026" s="20" t="s">
        <v>1210</v>
      </c>
      <c r="B1026">
        <v>3</v>
      </c>
      <c r="C1026">
        <v>3</v>
      </c>
      <c r="D1026">
        <v>5</v>
      </c>
      <c r="E1026">
        <v>3</v>
      </c>
    </row>
    <row r="1027" spans="1:5">
      <c r="A1027" s="20" t="s">
        <v>1211</v>
      </c>
      <c r="B1027">
        <v>2</v>
      </c>
      <c r="C1027">
        <v>4</v>
      </c>
      <c r="D1027">
        <v>3</v>
      </c>
      <c r="E1027">
        <v>3</v>
      </c>
    </row>
    <row r="1028" spans="1:5">
      <c r="A1028" s="20" t="s">
        <v>1212</v>
      </c>
      <c r="B1028">
        <v>2.3333333333333335</v>
      </c>
      <c r="C1028">
        <v>7</v>
      </c>
      <c r="D1028">
        <v>4.666666666666667</v>
      </c>
      <c r="E1028">
        <v>3</v>
      </c>
    </row>
    <row r="1029" spans="1:5">
      <c r="A1029" s="20" t="s">
        <v>1213</v>
      </c>
      <c r="B1029">
        <v>2.5</v>
      </c>
      <c r="C1029">
        <v>5</v>
      </c>
      <c r="D1029">
        <v>2.5</v>
      </c>
      <c r="E1029">
        <v>3.5</v>
      </c>
    </row>
    <row r="1030" spans="1:5">
      <c r="A1030" s="20" t="s">
        <v>1214</v>
      </c>
      <c r="B1030">
        <v>2.6666666666666665</v>
      </c>
      <c r="C1030">
        <v>8</v>
      </c>
      <c r="D1030">
        <v>2.3333333333333335</v>
      </c>
      <c r="E1030">
        <v>4.333333333333333</v>
      </c>
    </row>
    <row r="1031" spans="1:5">
      <c r="A1031" s="20" t="s">
        <v>1215</v>
      </c>
      <c r="B1031">
        <v>5</v>
      </c>
      <c r="C1031">
        <v>5</v>
      </c>
      <c r="D1031">
        <v>4</v>
      </c>
      <c r="E1031">
        <v>1</v>
      </c>
    </row>
    <row r="1032" spans="1:5">
      <c r="A1032" s="20" t="s">
        <v>1216</v>
      </c>
      <c r="B1032">
        <v>2.5</v>
      </c>
      <c r="C1032">
        <v>5</v>
      </c>
      <c r="D1032">
        <v>3</v>
      </c>
      <c r="E1032">
        <v>3</v>
      </c>
    </row>
    <row r="1033" spans="1:5">
      <c r="A1033" s="20" t="s">
        <v>1217</v>
      </c>
      <c r="B1033">
        <v>5</v>
      </c>
      <c r="C1033">
        <v>5</v>
      </c>
      <c r="D1033">
        <v>3</v>
      </c>
      <c r="E1033">
        <v>3</v>
      </c>
    </row>
    <row r="1034" spans="1:5">
      <c r="A1034" s="20" t="s">
        <v>1218</v>
      </c>
      <c r="B1034">
        <v>3.3333333333333335</v>
      </c>
      <c r="C1034">
        <v>10</v>
      </c>
      <c r="D1034">
        <v>2.3333333333333335</v>
      </c>
      <c r="E1034">
        <v>3.3333333333333335</v>
      </c>
    </row>
    <row r="1035" spans="1:5">
      <c r="A1035" s="20" t="s">
        <v>1219</v>
      </c>
      <c r="B1035">
        <v>2.5</v>
      </c>
      <c r="C1035">
        <v>5</v>
      </c>
      <c r="D1035">
        <v>2.5</v>
      </c>
      <c r="E1035">
        <v>2.5</v>
      </c>
    </row>
    <row r="1036" spans="1:5">
      <c r="A1036" s="20" t="s">
        <v>1220</v>
      </c>
      <c r="B1036">
        <v>3</v>
      </c>
      <c r="C1036">
        <v>3</v>
      </c>
      <c r="D1036">
        <v>4</v>
      </c>
      <c r="E1036">
        <v>4</v>
      </c>
    </row>
    <row r="1037" spans="1:5">
      <c r="A1037" s="20" t="s">
        <v>1221</v>
      </c>
      <c r="B1037">
        <v>3.6666666666666665</v>
      </c>
      <c r="C1037">
        <v>11</v>
      </c>
      <c r="D1037">
        <v>2.6666666666666665</v>
      </c>
      <c r="E1037">
        <v>2.3333333333333335</v>
      </c>
    </row>
    <row r="1038" spans="1:5">
      <c r="A1038" s="20" t="s">
        <v>1222</v>
      </c>
      <c r="B1038">
        <v>1.3333333333333333</v>
      </c>
      <c r="C1038">
        <v>4</v>
      </c>
      <c r="D1038">
        <v>2.3333333333333335</v>
      </c>
      <c r="E1038">
        <v>2</v>
      </c>
    </row>
    <row r="1039" spans="1:5">
      <c r="A1039" s="20" t="s">
        <v>1223</v>
      </c>
      <c r="B1039">
        <v>2.6666666666666665</v>
      </c>
      <c r="C1039">
        <v>8</v>
      </c>
      <c r="D1039">
        <v>3.3333333333333335</v>
      </c>
      <c r="E1039">
        <v>3</v>
      </c>
    </row>
    <row r="1040" spans="1:5">
      <c r="A1040" s="20" t="s">
        <v>1224</v>
      </c>
      <c r="B1040">
        <v>1</v>
      </c>
      <c r="C1040">
        <v>1</v>
      </c>
      <c r="D1040">
        <v>5</v>
      </c>
      <c r="E1040">
        <v>5</v>
      </c>
    </row>
    <row r="1041" spans="1:5">
      <c r="A1041" s="20" t="s">
        <v>1225</v>
      </c>
      <c r="B1041">
        <v>4</v>
      </c>
      <c r="C1041">
        <v>12</v>
      </c>
      <c r="D1041">
        <v>2.3333333333333335</v>
      </c>
      <c r="E1041">
        <v>3.6666666666666665</v>
      </c>
    </row>
    <row r="1042" spans="1:5">
      <c r="A1042" s="20" t="s">
        <v>1226</v>
      </c>
      <c r="B1042">
        <v>3.3333333333333335</v>
      </c>
      <c r="C1042">
        <v>10</v>
      </c>
      <c r="D1042">
        <v>4.333333333333333</v>
      </c>
      <c r="E1042">
        <v>3</v>
      </c>
    </row>
    <row r="1043" spans="1:5">
      <c r="A1043" s="20" t="s">
        <v>1227</v>
      </c>
      <c r="B1043">
        <v>4.5</v>
      </c>
      <c r="C1043">
        <v>9</v>
      </c>
      <c r="D1043">
        <v>4.5</v>
      </c>
      <c r="E1043">
        <v>3.5</v>
      </c>
    </row>
    <row r="1044" spans="1:5">
      <c r="A1044" s="20" t="s">
        <v>1228</v>
      </c>
      <c r="B1044">
        <v>3</v>
      </c>
      <c r="C1044">
        <v>9</v>
      </c>
      <c r="D1044">
        <v>2.6666666666666665</v>
      </c>
      <c r="E1044">
        <v>2.3333333333333335</v>
      </c>
    </row>
    <row r="1045" spans="1:5">
      <c r="A1045" s="20" t="s">
        <v>1229</v>
      </c>
      <c r="B1045">
        <v>2</v>
      </c>
      <c r="C1045">
        <v>2</v>
      </c>
      <c r="D1045">
        <v>3</v>
      </c>
      <c r="E1045">
        <v>1</v>
      </c>
    </row>
    <row r="1046" spans="1:5">
      <c r="A1046" s="20" t="s">
        <v>1230</v>
      </c>
      <c r="B1046">
        <v>3</v>
      </c>
      <c r="C1046">
        <v>6</v>
      </c>
      <c r="D1046">
        <v>1.5</v>
      </c>
      <c r="E1046">
        <v>3.5</v>
      </c>
    </row>
    <row r="1047" spans="1:5">
      <c r="A1047" s="20" t="s">
        <v>1231</v>
      </c>
      <c r="B1047">
        <v>2.5</v>
      </c>
      <c r="C1047">
        <v>5</v>
      </c>
      <c r="D1047">
        <v>3.5</v>
      </c>
      <c r="E1047">
        <v>2</v>
      </c>
    </row>
    <row r="1048" spans="1:5">
      <c r="A1048" s="20" t="s">
        <v>1232</v>
      </c>
      <c r="B1048">
        <v>1</v>
      </c>
      <c r="C1048">
        <v>1</v>
      </c>
      <c r="D1048">
        <v>5</v>
      </c>
      <c r="E1048">
        <v>2</v>
      </c>
    </row>
    <row r="1049" spans="1:5">
      <c r="A1049" s="20" t="s">
        <v>1233</v>
      </c>
      <c r="B1049">
        <v>5</v>
      </c>
      <c r="C1049">
        <v>5</v>
      </c>
      <c r="D1049">
        <v>4</v>
      </c>
      <c r="E1049">
        <v>5</v>
      </c>
    </row>
    <row r="1050" spans="1:5">
      <c r="A1050" s="20" t="s">
        <v>1234</v>
      </c>
      <c r="B1050">
        <v>4</v>
      </c>
      <c r="C1050">
        <v>4</v>
      </c>
      <c r="D1050">
        <v>3</v>
      </c>
      <c r="E1050">
        <v>2</v>
      </c>
    </row>
    <row r="1051" spans="1:5">
      <c r="A1051" s="20" t="s">
        <v>1235</v>
      </c>
      <c r="B1051">
        <v>4</v>
      </c>
      <c r="C1051">
        <v>4</v>
      </c>
      <c r="D1051">
        <v>4</v>
      </c>
      <c r="E1051">
        <v>5</v>
      </c>
    </row>
    <row r="1052" spans="1:5">
      <c r="A1052" s="20" t="s">
        <v>1236</v>
      </c>
      <c r="B1052">
        <v>4</v>
      </c>
      <c r="C1052">
        <v>12</v>
      </c>
      <c r="D1052">
        <v>2</v>
      </c>
      <c r="E1052">
        <v>3</v>
      </c>
    </row>
    <row r="1053" spans="1:5">
      <c r="A1053" s="20" t="s">
        <v>1237</v>
      </c>
      <c r="B1053">
        <v>2</v>
      </c>
      <c r="C1053">
        <v>6</v>
      </c>
      <c r="D1053">
        <v>3.3333333333333335</v>
      </c>
      <c r="E1053">
        <v>1.3333333333333333</v>
      </c>
    </row>
    <row r="1054" spans="1:5">
      <c r="A1054" s="20" t="s">
        <v>1238</v>
      </c>
      <c r="B1054">
        <v>4.333333333333333</v>
      </c>
      <c r="C1054">
        <v>13</v>
      </c>
      <c r="D1054">
        <v>2.3333333333333335</v>
      </c>
      <c r="E1054">
        <v>3</v>
      </c>
    </row>
    <row r="1055" spans="1:5">
      <c r="A1055" s="20" t="s">
        <v>1239</v>
      </c>
      <c r="B1055">
        <v>2</v>
      </c>
      <c r="C1055">
        <v>4</v>
      </c>
      <c r="D1055">
        <v>3.5</v>
      </c>
      <c r="E1055">
        <v>3</v>
      </c>
    </row>
    <row r="1056" spans="1:5">
      <c r="A1056" s="20" t="s">
        <v>1240</v>
      </c>
      <c r="B1056">
        <v>3.5</v>
      </c>
      <c r="C1056">
        <v>7</v>
      </c>
      <c r="D1056">
        <v>3.5</v>
      </c>
      <c r="E1056">
        <v>2</v>
      </c>
    </row>
    <row r="1057" spans="1:5">
      <c r="A1057" s="20" t="s">
        <v>1241</v>
      </c>
      <c r="B1057">
        <v>1</v>
      </c>
      <c r="C1057">
        <v>1</v>
      </c>
      <c r="D1057">
        <v>4</v>
      </c>
      <c r="E1057">
        <v>2</v>
      </c>
    </row>
    <row r="1058" spans="1:5">
      <c r="A1058" s="20" t="s">
        <v>1242</v>
      </c>
      <c r="B1058">
        <v>3.3333333333333335</v>
      </c>
      <c r="C1058">
        <v>10</v>
      </c>
      <c r="D1058">
        <v>3</v>
      </c>
      <c r="E1058">
        <v>3.6666666666666665</v>
      </c>
    </row>
    <row r="1059" spans="1:5">
      <c r="A1059" s="20" t="s">
        <v>1243</v>
      </c>
      <c r="B1059">
        <v>5</v>
      </c>
      <c r="C1059">
        <v>5</v>
      </c>
      <c r="D1059">
        <v>2</v>
      </c>
      <c r="E1059">
        <v>2</v>
      </c>
    </row>
    <row r="1060" spans="1:5">
      <c r="A1060" s="20" t="s">
        <v>1244</v>
      </c>
      <c r="B1060">
        <v>4</v>
      </c>
      <c r="C1060">
        <v>4</v>
      </c>
      <c r="D1060">
        <v>2</v>
      </c>
      <c r="E1060">
        <v>5</v>
      </c>
    </row>
    <row r="1061" spans="1:5">
      <c r="A1061" s="20" t="s">
        <v>1245</v>
      </c>
      <c r="B1061">
        <v>1.5</v>
      </c>
      <c r="C1061">
        <v>3</v>
      </c>
      <c r="D1061">
        <v>4</v>
      </c>
      <c r="E1061">
        <v>3.5</v>
      </c>
    </row>
    <row r="1062" spans="1:5">
      <c r="A1062" s="20" t="s">
        <v>1246</v>
      </c>
      <c r="B1062">
        <v>3.3333333333333335</v>
      </c>
      <c r="C1062">
        <v>10</v>
      </c>
      <c r="D1062">
        <v>2.6666666666666665</v>
      </c>
      <c r="E1062">
        <v>2.6666666666666665</v>
      </c>
    </row>
    <row r="1063" spans="1:5">
      <c r="A1063" s="20" t="s">
        <v>1247</v>
      </c>
      <c r="B1063">
        <v>3</v>
      </c>
      <c r="C1063">
        <v>9</v>
      </c>
      <c r="D1063">
        <v>2.6666666666666665</v>
      </c>
      <c r="E1063">
        <v>3.3333333333333335</v>
      </c>
    </row>
    <row r="1064" spans="1:5">
      <c r="A1064" s="20" t="s">
        <v>1248</v>
      </c>
      <c r="B1064">
        <v>4</v>
      </c>
      <c r="C1064">
        <v>12</v>
      </c>
      <c r="D1064">
        <v>3.6666666666666665</v>
      </c>
      <c r="E1064">
        <v>3.3333333333333335</v>
      </c>
    </row>
    <row r="1065" spans="1:5">
      <c r="A1065" s="20" t="s">
        <v>1249</v>
      </c>
      <c r="B1065">
        <v>4</v>
      </c>
      <c r="C1065">
        <v>4</v>
      </c>
      <c r="D1065">
        <v>5</v>
      </c>
      <c r="E1065">
        <v>4</v>
      </c>
    </row>
    <row r="1066" spans="1:5">
      <c r="A1066" s="20" t="s">
        <v>1250</v>
      </c>
      <c r="B1066">
        <v>3.5</v>
      </c>
      <c r="C1066">
        <v>7</v>
      </c>
      <c r="D1066">
        <v>3.5</v>
      </c>
      <c r="E1066">
        <v>4.5</v>
      </c>
    </row>
    <row r="1067" spans="1:5">
      <c r="A1067" s="20" t="s">
        <v>1251</v>
      </c>
      <c r="B1067">
        <v>4</v>
      </c>
      <c r="C1067">
        <v>4</v>
      </c>
      <c r="D1067">
        <v>4</v>
      </c>
      <c r="E1067">
        <v>3</v>
      </c>
    </row>
    <row r="1068" spans="1:5">
      <c r="A1068" s="20" t="s">
        <v>1252</v>
      </c>
      <c r="B1068">
        <v>4.5</v>
      </c>
      <c r="C1068">
        <v>9</v>
      </c>
      <c r="D1068">
        <v>1.5</v>
      </c>
      <c r="E1068">
        <v>2.5</v>
      </c>
    </row>
    <row r="1069" spans="1:5">
      <c r="A1069" s="20" t="s">
        <v>1253</v>
      </c>
      <c r="B1069">
        <v>3</v>
      </c>
      <c r="C1069">
        <v>3</v>
      </c>
      <c r="D1069">
        <v>5</v>
      </c>
      <c r="E1069">
        <v>5</v>
      </c>
    </row>
    <row r="1070" spans="1:5">
      <c r="A1070" s="20" t="s">
        <v>1254</v>
      </c>
      <c r="B1070">
        <v>3.3333333333333335</v>
      </c>
      <c r="C1070">
        <v>10</v>
      </c>
      <c r="D1070">
        <v>2.3333333333333335</v>
      </c>
      <c r="E1070">
        <v>3</v>
      </c>
    </row>
    <row r="1071" spans="1:5">
      <c r="A1071" s="20" t="s">
        <v>1255</v>
      </c>
      <c r="B1071">
        <v>4</v>
      </c>
      <c r="C1071">
        <v>4</v>
      </c>
      <c r="D1071">
        <v>1</v>
      </c>
      <c r="E1071">
        <v>1</v>
      </c>
    </row>
    <row r="1072" spans="1:5">
      <c r="A1072" s="20" t="s">
        <v>1256</v>
      </c>
      <c r="B1072">
        <v>2</v>
      </c>
      <c r="C1072">
        <v>2</v>
      </c>
      <c r="D1072">
        <v>1</v>
      </c>
      <c r="E1072">
        <v>2</v>
      </c>
    </row>
    <row r="1073" spans="1:5">
      <c r="A1073" s="20" t="s">
        <v>1257</v>
      </c>
      <c r="B1073">
        <v>3</v>
      </c>
      <c r="C1073">
        <v>6</v>
      </c>
      <c r="D1073">
        <v>2</v>
      </c>
      <c r="E1073">
        <v>2</v>
      </c>
    </row>
    <row r="1074" spans="1:5">
      <c r="A1074" s="20" t="s">
        <v>1258</v>
      </c>
      <c r="B1074">
        <v>3</v>
      </c>
      <c r="C1074">
        <v>9</v>
      </c>
      <c r="D1074">
        <v>1.3333333333333333</v>
      </c>
      <c r="E1074">
        <v>2.3333333333333335</v>
      </c>
    </row>
    <row r="1075" spans="1:5">
      <c r="A1075" s="20" t="s">
        <v>1259</v>
      </c>
      <c r="B1075">
        <v>3</v>
      </c>
      <c r="C1075">
        <v>6</v>
      </c>
      <c r="D1075">
        <v>3</v>
      </c>
      <c r="E1075">
        <v>3</v>
      </c>
    </row>
    <row r="1076" spans="1:5">
      <c r="A1076" s="20" t="s">
        <v>1260</v>
      </c>
      <c r="B1076">
        <v>3.5</v>
      </c>
      <c r="C1076">
        <v>7</v>
      </c>
      <c r="D1076">
        <v>1</v>
      </c>
      <c r="E1076">
        <v>2</v>
      </c>
    </row>
    <row r="1077" spans="1:5">
      <c r="A1077" s="20" t="s">
        <v>1261</v>
      </c>
      <c r="B1077">
        <v>3</v>
      </c>
      <c r="C1077">
        <v>6</v>
      </c>
      <c r="D1077">
        <v>2.5</v>
      </c>
      <c r="E1077">
        <v>4</v>
      </c>
    </row>
    <row r="1078" spans="1:5">
      <c r="A1078" s="20" t="s">
        <v>1262</v>
      </c>
      <c r="B1078">
        <v>3.5</v>
      </c>
      <c r="C1078">
        <v>7</v>
      </c>
      <c r="D1078">
        <v>3.5</v>
      </c>
      <c r="E1078">
        <v>2.5</v>
      </c>
    </row>
    <row r="1079" spans="1:5">
      <c r="A1079" s="20" t="s">
        <v>1263</v>
      </c>
      <c r="B1079">
        <v>2.5</v>
      </c>
      <c r="C1079">
        <v>5</v>
      </c>
      <c r="D1079">
        <v>3.5</v>
      </c>
      <c r="E1079">
        <v>3.5</v>
      </c>
    </row>
    <row r="1080" spans="1:5">
      <c r="A1080" s="20" t="s">
        <v>1264</v>
      </c>
      <c r="B1080">
        <v>4</v>
      </c>
      <c r="C1080">
        <v>8</v>
      </c>
      <c r="D1080">
        <v>3.5</v>
      </c>
      <c r="E1080">
        <v>2.5</v>
      </c>
    </row>
    <row r="1081" spans="1:5">
      <c r="A1081" s="20" t="s">
        <v>1265</v>
      </c>
      <c r="B1081">
        <v>3</v>
      </c>
      <c r="C1081">
        <v>9</v>
      </c>
      <c r="D1081">
        <v>2.6666666666666665</v>
      </c>
      <c r="E1081">
        <v>1</v>
      </c>
    </row>
    <row r="1082" spans="1:5">
      <c r="A1082" s="20" t="s">
        <v>1266</v>
      </c>
      <c r="B1082">
        <v>3.5</v>
      </c>
      <c r="C1082">
        <v>7</v>
      </c>
      <c r="D1082">
        <v>3.5</v>
      </c>
      <c r="E1082">
        <v>1.5</v>
      </c>
    </row>
    <row r="1083" spans="1:5">
      <c r="A1083" s="20" t="s">
        <v>1267</v>
      </c>
      <c r="B1083">
        <v>3</v>
      </c>
      <c r="C1083">
        <v>9</v>
      </c>
      <c r="D1083">
        <v>3.6666666666666665</v>
      </c>
      <c r="E1083">
        <v>1.6666666666666667</v>
      </c>
    </row>
    <row r="1084" spans="1:5">
      <c r="A1084" s="20" t="s">
        <v>1268</v>
      </c>
      <c r="B1084">
        <v>2</v>
      </c>
      <c r="C1084">
        <v>2</v>
      </c>
      <c r="D1084">
        <v>1</v>
      </c>
      <c r="E1084">
        <v>1</v>
      </c>
    </row>
    <row r="1085" spans="1:5">
      <c r="A1085" s="20" t="s">
        <v>1269</v>
      </c>
      <c r="B1085">
        <v>2</v>
      </c>
      <c r="C1085">
        <v>2</v>
      </c>
      <c r="D1085">
        <v>3</v>
      </c>
      <c r="E1085">
        <v>1</v>
      </c>
    </row>
    <row r="1086" spans="1:5">
      <c r="A1086" s="20" t="s">
        <v>1270</v>
      </c>
      <c r="B1086">
        <v>1</v>
      </c>
      <c r="C1086">
        <v>1</v>
      </c>
      <c r="D1086">
        <v>5</v>
      </c>
      <c r="E1086">
        <v>5</v>
      </c>
    </row>
    <row r="1087" spans="1:5">
      <c r="A1087" s="20" t="s">
        <v>1271</v>
      </c>
      <c r="B1087">
        <v>5</v>
      </c>
      <c r="C1087">
        <v>5</v>
      </c>
      <c r="D1087">
        <v>2</v>
      </c>
      <c r="E1087">
        <v>5</v>
      </c>
    </row>
    <row r="1088" spans="1:5">
      <c r="A1088" s="20" t="s">
        <v>1272</v>
      </c>
      <c r="B1088">
        <v>4</v>
      </c>
      <c r="C1088">
        <v>8</v>
      </c>
      <c r="D1088">
        <v>2.5</v>
      </c>
      <c r="E1088">
        <v>5</v>
      </c>
    </row>
    <row r="1089" spans="1:5">
      <c r="A1089" s="20" t="s">
        <v>1273</v>
      </c>
      <c r="B1089">
        <v>3.3333333333333335</v>
      </c>
      <c r="C1089">
        <v>10</v>
      </c>
      <c r="D1089">
        <v>1.6666666666666667</v>
      </c>
      <c r="E1089">
        <v>2.6666666666666665</v>
      </c>
    </row>
    <row r="1090" spans="1:5">
      <c r="A1090" s="20" t="s">
        <v>1274</v>
      </c>
      <c r="B1090">
        <v>1.5</v>
      </c>
      <c r="C1090">
        <v>3</v>
      </c>
      <c r="D1090">
        <v>3.5</v>
      </c>
      <c r="E1090">
        <v>1.5</v>
      </c>
    </row>
    <row r="1091" spans="1:5">
      <c r="A1091" s="20" t="s">
        <v>1275</v>
      </c>
      <c r="B1091">
        <v>5</v>
      </c>
      <c r="C1091">
        <v>5</v>
      </c>
      <c r="D1091">
        <v>2</v>
      </c>
      <c r="E1091">
        <v>5</v>
      </c>
    </row>
    <row r="1092" spans="1:5">
      <c r="A1092" s="20" t="s">
        <v>1276</v>
      </c>
      <c r="B1092">
        <v>2</v>
      </c>
      <c r="C1092">
        <v>4</v>
      </c>
      <c r="D1092">
        <v>4</v>
      </c>
      <c r="E1092">
        <v>4.5</v>
      </c>
    </row>
    <row r="1093" spans="1:5">
      <c r="A1093" s="20" t="s">
        <v>1277</v>
      </c>
      <c r="B1093">
        <v>2.3333333333333335</v>
      </c>
      <c r="C1093">
        <v>7</v>
      </c>
      <c r="D1093">
        <v>2.3333333333333335</v>
      </c>
      <c r="E1093">
        <v>3.6666666666666665</v>
      </c>
    </row>
    <row r="1094" spans="1:5">
      <c r="A1094" s="20" t="s">
        <v>1278</v>
      </c>
      <c r="B1094">
        <v>2.5</v>
      </c>
      <c r="C1094">
        <v>5</v>
      </c>
      <c r="D1094">
        <v>4.5</v>
      </c>
      <c r="E1094">
        <v>1.5</v>
      </c>
    </row>
    <row r="1095" spans="1:5">
      <c r="A1095" s="20" t="s">
        <v>1279</v>
      </c>
      <c r="B1095">
        <v>1</v>
      </c>
      <c r="C1095">
        <v>1</v>
      </c>
      <c r="D1095">
        <v>5</v>
      </c>
      <c r="E1095">
        <v>5</v>
      </c>
    </row>
    <row r="1096" spans="1:5">
      <c r="A1096" s="20" t="s">
        <v>1280</v>
      </c>
      <c r="B1096">
        <v>2</v>
      </c>
      <c r="C1096">
        <v>2</v>
      </c>
      <c r="D1096">
        <v>4</v>
      </c>
      <c r="E1096">
        <v>4</v>
      </c>
    </row>
    <row r="1097" spans="1:5">
      <c r="A1097" s="20" t="s">
        <v>1281</v>
      </c>
      <c r="B1097">
        <v>3</v>
      </c>
      <c r="C1097">
        <v>3</v>
      </c>
      <c r="D1097">
        <v>3</v>
      </c>
      <c r="E1097">
        <v>5</v>
      </c>
    </row>
    <row r="1098" spans="1:5">
      <c r="A1098" s="20" t="s">
        <v>1282</v>
      </c>
      <c r="B1098">
        <v>5</v>
      </c>
      <c r="C1098">
        <v>10</v>
      </c>
      <c r="D1098">
        <v>3</v>
      </c>
      <c r="E1098">
        <v>2</v>
      </c>
    </row>
    <row r="1099" spans="1:5">
      <c r="A1099" s="20" t="s">
        <v>1283</v>
      </c>
      <c r="B1099">
        <v>2.5</v>
      </c>
      <c r="C1099">
        <v>5</v>
      </c>
      <c r="D1099">
        <v>3.5</v>
      </c>
      <c r="E1099">
        <v>2</v>
      </c>
    </row>
    <row r="1100" spans="1:5">
      <c r="A1100" s="20" t="s">
        <v>1284</v>
      </c>
      <c r="B1100">
        <v>4</v>
      </c>
      <c r="C1100">
        <v>4</v>
      </c>
      <c r="D1100">
        <v>3</v>
      </c>
      <c r="E1100">
        <v>1</v>
      </c>
    </row>
    <row r="1101" spans="1:5">
      <c r="A1101" s="20" t="s">
        <v>1285</v>
      </c>
      <c r="B1101">
        <v>3.5</v>
      </c>
      <c r="C1101">
        <v>7</v>
      </c>
      <c r="D1101">
        <v>4</v>
      </c>
      <c r="E1101">
        <v>4.5</v>
      </c>
    </row>
    <row r="1102" spans="1:5">
      <c r="A1102" s="20" t="s">
        <v>1286</v>
      </c>
      <c r="B1102">
        <v>3</v>
      </c>
      <c r="C1102">
        <v>3</v>
      </c>
      <c r="D1102">
        <v>3</v>
      </c>
      <c r="E1102">
        <v>2</v>
      </c>
    </row>
    <row r="1103" spans="1:5">
      <c r="A1103" s="20" t="s">
        <v>1287</v>
      </c>
      <c r="B1103">
        <v>3.3333333333333335</v>
      </c>
      <c r="C1103">
        <v>10</v>
      </c>
      <c r="D1103">
        <v>4</v>
      </c>
      <c r="E1103">
        <v>3.6666666666666665</v>
      </c>
    </row>
    <row r="1104" spans="1:5">
      <c r="A1104" s="20" t="s">
        <v>1288</v>
      </c>
      <c r="B1104">
        <v>4</v>
      </c>
      <c r="C1104">
        <v>12</v>
      </c>
      <c r="D1104">
        <v>3</v>
      </c>
      <c r="E1104">
        <v>3.6666666666666665</v>
      </c>
    </row>
    <row r="1105" spans="1:5">
      <c r="A1105" s="20" t="s">
        <v>1289</v>
      </c>
      <c r="B1105">
        <v>2</v>
      </c>
      <c r="C1105">
        <v>2</v>
      </c>
      <c r="D1105">
        <v>5</v>
      </c>
      <c r="E1105">
        <v>5</v>
      </c>
    </row>
    <row r="1106" spans="1:5">
      <c r="A1106" s="20" t="s">
        <v>1290</v>
      </c>
      <c r="B1106">
        <v>3</v>
      </c>
      <c r="C1106">
        <v>3</v>
      </c>
      <c r="D1106">
        <v>3</v>
      </c>
      <c r="E1106">
        <v>2</v>
      </c>
    </row>
    <row r="1107" spans="1:5">
      <c r="A1107" s="20" t="s">
        <v>1291</v>
      </c>
      <c r="B1107">
        <v>2.6666666666666665</v>
      </c>
      <c r="C1107">
        <v>8</v>
      </c>
      <c r="D1107">
        <v>2</v>
      </c>
      <c r="E1107">
        <v>2</v>
      </c>
    </row>
    <row r="1108" spans="1:5">
      <c r="A1108" s="20" t="s">
        <v>1292</v>
      </c>
      <c r="B1108">
        <v>4</v>
      </c>
      <c r="C1108">
        <v>4</v>
      </c>
      <c r="D1108">
        <v>5</v>
      </c>
      <c r="E1108">
        <v>3</v>
      </c>
    </row>
    <row r="1109" spans="1:5">
      <c r="A1109" s="20" t="s">
        <v>1293</v>
      </c>
      <c r="B1109">
        <v>5</v>
      </c>
      <c r="C1109">
        <v>5</v>
      </c>
      <c r="D1109">
        <v>5</v>
      </c>
      <c r="E1109">
        <v>4</v>
      </c>
    </row>
    <row r="1110" spans="1:5">
      <c r="A1110" s="20" t="s">
        <v>1294</v>
      </c>
      <c r="B1110">
        <v>1</v>
      </c>
      <c r="C1110">
        <v>1</v>
      </c>
      <c r="D1110">
        <v>1</v>
      </c>
      <c r="E1110">
        <v>1</v>
      </c>
    </row>
    <row r="1111" spans="1:5">
      <c r="A1111" s="20" t="s">
        <v>1295</v>
      </c>
      <c r="B1111">
        <v>3.6666666666666665</v>
      </c>
      <c r="C1111">
        <v>11</v>
      </c>
      <c r="D1111">
        <v>4</v>
      </c>
      <c r="E1111">
        <v>4.333333333333333</v>
      </c>
    </row>
    <row r="1112" spans="1:5">
      <c r="A1112" s="20" t="s">
        <v>1296</v>
      </c>
      <c r="B1112">
        <v>5</v>
      </c>
      <c r="C1112">
        <v>5</v>
      </c>
      <c r="D1112">
        <v>4</v>
      </c>
      <c r="E1112">
        <v>2</v>
      </c>
    </row>
    <row r="1113" spans="1:5">
      <c r="A1113" s="20" t="s">
        <v>1297</v>
      </c>
      <c r="B1113">
        <v>3</v>
      </c>
      <c r="C1113">
        <v>3</v>
      </c>
      <c r="D1113">
        <v>5</v>
      </c>
      <c r="E1113">
        <v>3</v>
      </c>
    </row>
    <row r="1114" spans="1:5">
      <c r="A1114" s="20" t="s">
        <v>1298</v>
      </c>
      <c r="B1114">
        <v>2.6666666666666665</v>
      </c>
      <c r="C1114">
        <v>8</v>
      </c>
      <c r="D1114">
        <v>3.6666666666666665</v>
      </c>
      <c r="E1114">
        <v>4.666666666666667</v>
      </c>
    </row>
    <row r="1115" spans="1:5">
      <c r="A1115" s="20" t="s">
        <v>1299</v>
      </c>
      <c r="B1115">
        <v>4</v>
      </c>
      <c r="C1115">
        <v>4</v>
      </c>
      <c r="D1115">
        <v>5</v>
      </c>
      <c r="E1115">
        <v>4</v>
      </c>
    </row>
    <row r="1116" spans="1:5">
      <c r="A1116" s="20" t="s">
        <v>1300</v>
      </c>
      <c r="B1116">
        <v>5</v>
      </c>
      <c r="C1116">
        <v>5</v>
      </c>
      <c r="D1116">
        <v>2</v>
      </c>
      <c r="E1116">
        <v>5</v>
      </c>
    </row>
    <row r="1117" spans="1:5">
      <c r="A1117" s="20" t="s">
        <v>1301</v>
      </c>
      <c r="B1117">
        <v>3.6666666666666665</v>
      </c>
      <c r="C1117">
        <v>11</v>
      </c>
      <c r="D1117">
        <v>3.3333333333333335</v>
      </c>
      <c r="E1117">
        <v>2.3333333333333335</v>
      </c>
    </row>
    <row r="1118" spans="1:5">
      <c r="A1118" s="20" t="s">
        <v>1302</v>
      </c>
      <c r="B1118">
        <v>5</v>
      </c>
      <c r="C1118">
        <v>5</v>
      </c>
      <c r="D1118">
        <v>5</v>
      </c>
      <c r="E1118">
        <v>4</v>
      </c>
    </row>
    <row r="1119" spans="1:5">
      <c r="A1119" s="20" t="s">
        <v>1303</v>
      </c>
      <c r="B1119">
        <v>4</v>
      </c>
      <c r="C1119">
        <v>4</v>
      </c>
      <c r="D1119">
        <v>3</v>
      </c>
      <c r="E1119">
        <v>4</v>
      </c>
    </row>
    <row r="1120" spans="1:5">
      <c r="A1120" s="20" t="s">
        <v>1304</v>
      </c>
      <c r="B1120">
        <v>1</v>
      </c>
      <c r="C1120">
        <v>1</v>
      </c>
      <c r="D1120">
        <v>4</v>
      </c>
      <c r="E1120">
        <v>5</v>
      </c>
    </row>
    <row r="1121" spans="1:5">
      <c r="A1121" s="20" t="s">
        <v>1305</v>
      </c>
      <c r="B1121">
        <v>5</v>
      </c>
      <c r="C1121">
        <v>5</v>
      </c>
      <c r="D1121">
        <v>3</v>
      </c>
      <c r="E1121">
        <v>1</v>
      </c>
    </row>
    <row r="1122" spans="1:5">
      <c r="A1122" s="20" t="s">
        <v>1306</v>
      </c>
      <c r="B1122">
        <v>3</v>
      </c>
      <c r="C1122">
        <v>9</v>
      </c>
      <c r="D1122">
        <v>3</v>
      </c>
      <c r="E1122">
        <v>2</v>
      </c>
    </row>
    <row r="1123" spans="1:5">
      <c r="A1123" s="20" t="s">
        <v>1307</v>
      </c>
      <c r="B1123">
        <v>4</v>
      </c>
      <c r="C1123">
        <v>8</v>
      </c>
      <c r="D1123">
        <v>2</v>
      </c>
      <c r="E1123">
        <v>4.5</v>
      </c>
    </row>
    <row r="1124" spans="1:5">
      <c r="A1124" s="20" t="s">
        <v>1308</v>
      </c>
      <c r="B1124">
        <v>3.5</v>
      </c>
      <c r="C1124">
        <v>7</v>
      </c>
      <c r="D1124">
        <v>2.5</v>
      </c>
      <c r="E1124">
        <v>1</v>
      </c>
    </row>
    <row r="1125" spans="1:5">
      <c r="A1125" s="20" t="s">
        <v>1309</v>
      </c>
      <c r="B1125">
        <v>3.5</v>
      </c>
      <c r="C1125">
        <v>7</v>
      </c>
      <c r="D1125">
        <v>3.5</v>
      </c>
      <c r="E1125">
        <v>3.5</v>
      </c>
    </row>
    <row r="1126" spans="1:5">
      <c r="A1126" s="20" t="s">
        <v>1310</v>
      </c>
      <c r="B1126">
        <v>1</v>
      </c>
      <c r="C1126">
        <v>1</v>
      </c>
      <c r="D1126">
        <v>4</v>
      </c>
      <c r="E1126">
        <v>2</v>
      </c>
    </row>
    <row r="1127" spans="1:5">
      <c r="A1127" s="20" t="s">
        <v>1311</v>
      </c>
      <c r="B1127">
        <v>2.6666666666666665</v>
      </c>
      <c r="C1127">
        <v>8</v>
      </c>
      <c r="D1127">
        <v>3.3333333333333335</v>
      </c>
      <c r="E1127">
        <v>2.6666666666666665</v>
      </c>
    </row>
    <row r="1128" spans="1:5">
      <c r="A1128" s="20" t="s">
        <v>1312</v>
      </c>
      <c r="B1128">
        <v>2.5</v>
      </c>
      <c r="C1128">
        <v>5</v>
      </c>
      <c r="D1128">
        <v>2.5</v>
      </c>
      <c r="E1128">
        <v>5</v>
      </c>
    </row>
    <row r="1129" spans="1:5">
      <c r="A1129" s="20" t="s">
        <v>1313</v>
      </c>
      <c r="B1129">
        <v>4</v>
      </c>
      <c r="C1129">
        <v>4</v>
      </c>
      <c r="D1129">
        <v>2</v>
      </c>
      <c r="E1129">
        <v>5</v>
      </c>
    </row>
    <row r="1130" spans="1:5">
      <c r="A1130" s="20" t="s">
        <v>1314</v>
      </c>
      <c r="B1130">
        <v>1.5</v>
      </c>
      <c r="C1130">
        <v>3</v>
      </c>
      <c r="D1130">
        <v>4</v>
      </c>
      <c r="E1130">
        <v>3.5</v>
      </c>
    </row>
    <row r="1131" spans="1:5">
      <c r="A1131" s="20" t="s">
        <v>1315</v>
      </c>
      <c r="B1131">
        <v>2</v>
      </c>
      <c r="C1131">
        <v>2</v>
      </c>
      <c r="D1131">
        <v>3</v>
      </c>
      <c r="E1131">
        <v>1</v>
      </c>
    </row>
    <row r="1132" spans="1:5">
      <c r="A1132" s="20" t="s">
        <v>1316</v>
      </c>
      <c r="B1132">
        <v>4</v>
      </c>
      <c r="C1132">
        <v>4</v>
      </c>
      <c r="D1132">
        <v>5</v>
      </c>
      <c r="E1132">
        <v>3</v>
      </c>
    </row>
    <row r="1133" spans="1:5">
      <c r="A1133" s="20" t="s">
        <v>1317</v>
      </c>
      <c r="B1133">
        <v>3.6666666666666665</v>
      </c>
      <c r="C1133">
        <v>11</v>
      </c>
      <c r="D1133">
        <v>3.3333333333333335</v>
      </c>
      <c r="E1133">
        <v>3.6666666666666665</v>
      </c>
    </row>
    <row r="1134" spans="1:5">
      <c r="A1134" s="20" t="s">
        <v>1318</v>
      </c>
      <c r="B1134">
        <v>5</v>
      </c>
      <c r="C1134">
        <v>10</v>
      </c>
      <c r="D1134">
        <v>3.5</v>
      </c>
      <c r="E1134">
        <v>2</v>
      </c>
    </row>
    <row r="1135" spans="1:5">
      <c r="A1135" s="20" t="s">
        <v>1319</v>
      </c>
      <c r="B1135">
        <v>5</v>
      </c>
      <c r="C1135">
        <v>5</v>
      </c>
      <c r="D1135">
        <v>5</v>
      </c>
      <c r="E1135">
        <v>5</v>
      </c>
    </row>
    <row r="1136" spans="1:5">
      <c r="A1136" s="20" t="s">
        <v>1320</v>
      </c>
      <c r="B1136">
        <v>4</v>
      </c>
      <c r="C1136">
        <v>8</v>
      </c>
      <c r="D1136">
        <v>3</v>
      </c>
      <c r="E1136">
        <v>4.5</v>
      </c>
    </row>
    <row r="1137" spans="1:5">
      <c r="A1137" s="20" t="s">
        <v>1321</v>
      </c>
      <c r="B1137">
        <v>2</v>
      </c>
      <c r="C1137">
        <v>2</v>
      </c>
      <c r="D1137">
        <v>5</v>
      </c>
      <c r="E1137">
        <v>3</v>
      </c>
    </row>
    <row r="1138" spans="1:5">
      <c r="A1138" s="20" t="s">
        <v>1322</v>
      </c>
      <c r="B1138">
        <v>2</v>
      </c>
      <c r="C1138">
        <v>2</v>
      </c>
      <c r="D1138">
        <v>3</v>
      </c>
      <c r="E1138">
        <v>4</v>
      </c>
    </row>
    <row r="1139" spans="1:5">
      <c r="A1139" s="20" t="s">
        <v>1323</v>
      </c>
      <c r="B1139">
        <v>3</v>
      </c>
      <c r="C1139">
        <v>3</v>
      </c>
      <c r="D1139">
        <v>5</v>
      </c>
      <c r="E1139">
        <v>2</v>
      </c>
    </row>
    <row r="1140" spans="1:5">
      <c r="A1140" s="20" t="s">
        <v>1324</v>
      </c>
      <c r="B1140">
        <v>3.3333333333333335</v>
      </c>
      <c r="C1140">
        <v>10</v>
      </c>
      <c r="D1140">
        <v>4</v>
      </c>
      <c r="E1140">
        <v>2</v>
      </c>
    </row>
    <row r="1141" spans="1:5">
      <c r="A1141" s="20" t="s">
        <v>1325</v>
      </c>
      <c r="B1141">
        <v>4</v>
      </c>
      <c r="C1141">
        <v>4</v>
      </c>
      <c r="D1141">
        <v>5</v>
      </c>
      <c r="E1141">
        <v>4</v>
      </c>
    </row>
    <row r="1142" spans="1:5">
      <c r="A1142" s="20" t="s">
        <v>1326</v>
      </c>
      <c r="B1142">
        <v>1</v>
      </c>
      <c r="C1142">
        <v>1</v>
      </c>
      <c r="D1142">
        <v>1</v>
      </c>
      <c r="E1142">
        <v>3</v>
      </c>
    </row>
    <row r="1143" spans="1:5">
      <c r="A1143" s="20" t="s">
        <v>1327</v>
      </c>
      <c r="B1143">
        <v>2.5</v>
      </c>
      <c r="C1143">
        <v>5</v>
      </c>
      <c r="D1143">
        <v>1.5</v>
      </c>
      <c r="E1143">
        <v>3</v>
      </c>
    </row>
    <row r="1144" spans="1:5">
      <c r="A1144" s="20" t="s">
        <v>1328</v>
      </c>
      <c r="B1144">
        <v>2</v>
      </c>
      <c r="C1144">
        <v>6</v>
      </c>
      <c r="D1144">
        <v>3.6666666666666665</v>
      </c>
      <c r="E1144">
        <v>2.3333333333333335</v>
      </c>
    </row>
    <row r="1145" spans="1:5">
      <c r="A1145" s="20" t="s">
        <v>1329</v>
      </c>
      <c r="B1145">
        <v>2</v>
      </c>
      <c r="C1145">
        <v>6</v>
      </c>
      <c r="D1145">
        <v>3</v>
      </c>
      <c r="E1145">
        <v>3</v>
      </c>
    </row>
    <row r="1146" spans="1:5">
      <c r="A1146" s="20" t="s">
        <v>1330</v>
      </c>
      <c r="B1146">
        <v>1.5</v>
      </c>
      <c r="C1146">
        <v>3</v>
      </c>
      <c r="D1146">
        <v>5</v>
      </c>
      <c r="E1146">
        <v>3</v>
      </c>
    </row>
    <row r="1147" spans="1:5">
      <c r="A1147" s="20" t="s">
        <v>1331</v>
      </c>
      <c r="B1147">
        <v>4</v>
      </c>
      <c r="C1147">
        <v>12</v>
      </c>
      <c r="D1147">
        <v>2.6666666666666665</v>
      </c>
      <c r="E1147">
        <v>2.6666666666666665</v>
      </c>
    </row>
    <row r="1148" spans="1:5">
      <c r="A1148" s="20" t="s">
        <v>1332</v>
      </c>
      <c r="B1148">
        <v>2</v>
      </c>
      <c r="C1148">
        <v>2</v>
      </c>
      <c r="D1148">
        <v>2</v>
      </c>
      <c r="E1148">
        <v>2</v>
      </c>
    </row>
    <row r="1149" spans="1:5">
      <c r="A1149" s="20" t="s">
        <v>1333</v>
      </c>
      <c r="B1149">
        <v>1.6666666666666667</v>
      </c>
      <c r="C1149">
        <v>5</v>
      </c>
      <c r="D1149">
        <v>3</v>
      </c>
      <c r="E1149">
        <v>3.3333333333333335</v>
      </c>
    </row>
    <row r="1150" spans="1:5">
      <c r="A1150" s="20" t="s">
        <v>1334</v>
      </c>
      <c r="B1150">
        <v>3</v>
      </c>
      <c r="C1150">
        <v>9</v>
      </c>
      <c r="D1150">
        <v>2.6666666666666665</v>
      </c>
      <c r="E1150">
        <v>1.3333333333333333</v>
      </c>
    </row>
    <row r="1151" spans="1:5">
      <c r="A1151" s="20" t="s">
        <v>1335</v>
      </c>
      <c r="B1151">
        <v>4</v>
      </c>
      <c r="C1151">
        <v>4</v>
      </c>
      <c r="D1151">
        <v>4</v>
      </c>
      <c r="E1151">
        <v>5</v>
      </c>
    </row>
    <row r="1152" spans="1:5">
      <c r="A1152" s="20" t="s">
        <v>1336</v>
      </c>
      <c r="B1152">
        <v>2</v>
      </c>
      <c r="C1152">
        <v>6</v>
      </c>
      <c r="D1152">
        <v>3.3333333333333335</v>
      </c>
      <c r="E1152">
        <v>4.333333333333333</v>
      </c>
    </row>
    <row r="1153" spans="1:5">
      <c r="A1153" s="20" t="s">
        <v>1337</v>
      </c>
      <c r="B1153">
        <v>2.5</v>
      </c>
      <c r="C1153">
        <v>5</v>
      </c>
      <c r="D1153">
        <v>2.5</v>
      </c>
      <c r="E1153">
        <v>3.5</v>
      </c>
    </row>
    <row r="1154" spans="1:5">
      <c r="A1154" s="20" t="s">
        <v>1338</v>
      </c>
      <c r="B1154">
        <v>5</v>
      </c>
      <c r="C1154">
        <v>5</v>
      </c>
      <c r="D1154">
        <v>5</v>
      </c>
      <c r="E1154">
        <v>4</v>
      </c>
    </row>
    <row r="1155" spans="1:5">
      <c r="A1155" s="20" t="s">
        <v>1339</v>
      </c>
      <c r="B1155">
        <v>1</v>
      </c>
      <c r="C1155">
        <v>1</v>
      </c>
      <c r="D1155">
        <v>4</v>
      </c>
      <c r="E1155">
        <v>4</v>
      </c>
    </row>
    <row r="1156" spans="1:5">
      <c r="A1156" s="20" t="s">
        <v>1340</v>
      </c>
      <c r="B1156">
        <v>3</v>
      </c>
      <c r="C1156">
        <v>6</v>
      </c>
      <c r="D1156">
        <v>2.5</v>
      </c>
      <c r="E1156">
        <v>2.5</v>
      </c>
    </row>
    <row r="1157" spans="1:5">
      <c r="A1157" s="20" t="s">
        <v>1341</v>
      </c>
      <c r="B1157">
        <v>3.3333333333333335</v>
      </c>
      <c r="C1157">
        <v>10</v>
      </c>
      <c r="D1157">
        <v>3.3333333333333335</v>
      </c>
      <c r="E1157">
        <v>3.6666666666666665</v>
      </c>
    </row>
    <row r="1158" spans="1:5">
      <c r="A1158" s="20" t="s">
        <v>1342</v>
      </c>
      <c r="B1158">
        <v>3</v>
      </c>
      <c r="C1158">
        <v>9</v>
      </c>
      <c r="D1158">
        <v>2.6666666666666665</v>
      </c>
      <c r="E1158">
        <v>1.3333333333333333</v>
      </c>
    </row>
    <row r="1159" spans="1:5">
      <c r="A1159" s="20" t="s">
        <v>1343</v>
      </c>
      <c r="B1159">
        <v>3</v>
      </c>
      <c r="C1159">
        <v>3</v>
      </c>
      <c r="D1159">
        <v>4</v>
      </c>
      <c r="E1159">
        <v>1</v>
      </c>
    </row>
    <row r="1160" spans="1:5">
      <c r="A1160" s="20" t="s">
        <v>1344</v>
      </c>
      <c r="B1160">
        <v>3</v>
      </c>
      <c r="C1160">
        <v>6</v>
      </c>
      <c r="D1160">
        <v>4.5</v>
      </c>
      <c r="E1160">
        <v>2.5</v>
      </c>
    </row>
    <row r="1161" spans="1:5">
      <c r="A1161" s="20" t="s">
        <v>1345</v>
      </c>
      <c r="B1161">
        <v>4</v>
      </c>
      <c r="C1161">
        <v>12</v>
      </c>
      <c r="D1161">
        <v>3.3333333333333335</v>
      </c>
      <c r="E1161">
        <v>2.3333333333333335</v>
      </c>
    </row>
    <row r="1162" spans="1:5">
      <c r="A1162" s="20" t="s">
        <v>1346</v>
      </c>
      <c r="B1162">
        <v>4</v>
      </c>
      <c r="C1162">
        <v>12</v>
      </c>
      <c r="D1162">
        <v>3</v>
      </c>
      <c r="E1162">
        <v>4.333333333333333</v>
      </c>
    </row>
    <row r="1163" spans="1:5">
      <c r="A1163" s="20" t="s">
        <v>1347</v>
      </c>
      <c r="B1163">
        <v>3.5</v>
      </c>
      <c r="C1163">
        <v>7</v>
      </c>
      <c r="D1163">
        <v>2</v>
      </c>
      <c r="E1163">
        <v>5</v>
      </c>
    </row>
    <row r="1164" spans="1:5">
      <c r="A1164" s="20" t="s">
        <v>1348</v>
      </c>
      <c r="B1164">
        <v>2</v>
      </c>
      <c r="C1164">
        <v>2</v>
      </c>
      <c r="D1164">
        <v>2</v>
      </c>
      <c r="E1164">
        <v>1</v>
      </c>
    </row>
    <row r="1165" spans="1:5">
      <c r="A1165" s="20" t="s">
        <v>1349</v>
      </c>
      <c r="B1165">
        <v>5</v>
      </c>
      <c r="C1165">
        <v>5</v>
      </c>
      <c r="D1165">
        <v>4</v>
      </c>
      <c r="E1165">
        <v>1</v>
      </c>
    </row>
    <row r="1166" spans="1:5">
      <c r="A1166" s="20" t="s">
        <v>1350</v>
      </c>
      <c r="B1166">
        <v>2</v>
      </c>
      <c r="C1166">
        <v>2</v>
      </c>
      <c r="D1166">
        <v>1</v>
      </c>
      <c r="E1166">
        <v>3</v>
      </c>
    </row>
    <row r="1167" spans="1:5">
      <c r="A1167" s="20" t="s">
        <v>1351</v>
      </c>
      <c r="B1167">
        <v>4</v>
      </c>
      <c r="C1167">
        <v>12</v>
      </c>
      <c r="D1167">
        <v>3.6666666666666665</v>
      </c>
      <c r="E1167">
        <v>2.3333333333333335</v>
      </c>
    </row>
    <row r="1168" spans="1:5">
      <c r="A1168" s="20" t="s">
        <v>1352</v>
      </c>
      <c r="B1168">
        <v>4</v>
      </c>
      <c r="C1168">
        <v>12</v>
      </c>
      <c r="D1168">
        <v>4.666666666666667</v>
      </c>
      <c r="E1168">
        <v>2.6666666666666665</v>
      </c>
    </row>
    <row r="1169" spans="1:5">
      <c r="A1169" s="20" t="s">
        <v>1353</v>
      </c>
      <c r="B1169">
        <v>4</v>
      </c>
      <c r="C1169">
        <v>8</v>
      </c>
      <c r="D1169">
        <v>3.5</v>
      </c>
      <c r="E1169">
        <v>2.5</v>
      </c>
    </row>
    <row r="1170" spans="1:5">
      <c r="A1170" s="20" t="s">
        <v>1354</v>
      </c>
      <c r="B1170">
        <v>3.5</v>
      </c>
      <c r="C1170">
        <v>7</v>
      </c>
      <c r="D1170">
        <v>3</v>
      </c>
      <c r="E1170">
        <v>4.5</v>
      </c>
    </row>
    <row r="1171" spans="1:5">
      <c r="A1171" s="20" t="s">
        <v>1355</v>
      </c>
      <c r="B1171">
        <v>3.5</v>
      </c>
      <c r="C1171">
        <v>7</v>
      </c>
      <c r="D1171">
        <v>4.5</v>
      </c>
      <c r="E1171">
        <v>3.5</v>
      </c>
    </row>
    <row r="1172" spans="1:5">
      <c r="A1172" s="20" t="s">
        <v>1356</v>
      </c>
      <c r="B1172">
        <v>2</v>
      </c>
      <c r="C1172">
        <v>2</v>
      </c>
      <c r="D1172">
        <v>1</v>
      </c>
      <c r="E1172">
        <v>5</v>
      </c>
    </row>
    <row r="1173" spans="1:5">
      <c r="A1173" s="20" t="s">
        <v>1357</v>
      </c>
      <c r="B1173">
        <v>3</v>
      </c>
      <c r="C1173">
        <v>6</v>
      </c>
      <c r="D1173">
        <v>2</v>
      </c>
      <c r="E1173">
        <v>3</v>
      </c>
    </row>
    <row r="1174" spans="1:5">
      <c r="A1174" s="20" t="s">
        <v>1358</v>
      </c>
      <c r="B1174">
        <v>3</v>
      </c>
      <c r="C1174">
        <v>6</v>
      </c>
      <c r="D1174">
        <v>3.5</v>
      </c>
      <c r="E1174">
        <v>3.5</v>
      </c>
    </row>
    <row r="1175" spans="1:5">
      <c r="A1175" s="20" t="s">
        <v>1359</v>
      </c>
      <c r="B1175">
        <v>3.3333333333333335</v>
      </c>
      <c r="C1175">
        <v>10</v>
      </c>
      <c r="D1175">
        <v>3.3333333333333335</v>
      </c>
      <c r="E1175">
        <v>3</v>
      </c>
    </row>
    <row r="1176" spans="1:5">
      <c r="A1176" s="20" t="s">
        <v>1360</v>
      </c>
      <c r="B1176">
        <v>4</v>
      </c>
      <c r="C1176">
        <v>8</v>
      </c>
      <c r="D1176">
        <v>3.5</v>
      </c>
      <c r="E1176">
        <v>2.5</v>
      </c>
    </row>
    <row r="1177" spans="1:5">
      <c r="A1177" s="20" t="s">
        <v>1361</v>
      </c>
      <c r="B1177">
        <v>5</v>
      </c>
      <c r="C1177">
        <v>5</v>
      </c>
      <c r="D1177">
        <v>4</v>
      </c>
      <c r="E1177">
        <v>1</v>
      </c>
    </row>
    <row r="1178" spans="1:5">
      <c r="A1178" s="20" t="s">
        <v>1362</v>
      </c>
      <c r="B1178">
        <v>3</v>
      </c>
      <c r="C1178">
        <v>6</v>
      </c>
      <c r="D1178">
        <v>2.5</v>
      </c>
      <c r="E1178">
        <v>1</v>
      </c>
    </row>
    <row r="1179" spans="1:5">
      <c r="A1179" s="20" t="s">
        <v>1363</v>
      </c>
      <c r="B1179">
        <v>1</v>
      </c>
      <c r="C1179">
        <v>1</v>
      </c>
      <c r="D1179">
        <v>5</v>
      </c>
      <c r="E1179">
        <v>5</v>
      </c>
    </row>
    <row r="1180" spans="1:5">
      <c r="A1180" s="20" t="s">
        <v>1364</v>
      </c>
      <c r="B1180">
        <v>1</v>
      </c>
      <c r="C1180">
        <v>2</v>
      </c>
      <c r="D1180">
        <v>5</v>
      </c>
      <c r="E1180">
        <v>3</v>
      </c>
    </row>
    <row r="1181" spans="1:5">
      <c r="A1181" s="20" t="s">
        <v>1365</v>
      </c>
      <c r="B1181">
        <v>3.6666666666666665</v>
      </c>
      <c r="C1181">
        <v>11</v>
      </c>
      <c r="D1181">
        <v>2.3333333333333335</v>
      </c>
      <c r="E1181">
        <v>3.6666666666666665</v>
      </c>
    </row>
    <row r="1182" spans="1:5">
      <c r="A1182" s="20" t="s">
        <v>1366</v>
      </c>
      <c r="B1182">
        <v>5</v>
      </c>
      <c r="C1182">
        <v>5</v>
      </c>
      <c r="D1182">
        <v>2</v>
      </c>
      <c r="E1182">
        <v>3</v>
      </c>
    </row>
    <row r="1183" spans="1:5">
      <c r="A1183" s="20" t="s">
        <v>1367</v>
      </c>
      <c r="B1183">
        <v>1</v>
      </c>
      <c r="C1183">
        <v>1</v>
      </c>
      <c r="D1183">
        <v>2</v>
      </c>
      <c r="E1183">
        <v>2</v>
      </c>
    </row>
    <row r="1184" spans="1:5">
      <c r="A1184" s="20" t="s">
        <v>1368</v>
      </c>
      <c r="B1184">
        <v>2.5</v>
      </c>
      <c r="C1184">
        <v>5</v>
      </c>
      <c r="D1184">
        <v>3.5</v>
      </c>
      <c r="E1184">
        <v>4</v>
      </c>
    </row>
    <row r="1185" spans="1:5">
      <c r="A1185" s="20" t="s">
        <v>1369</v>
      </c>
      <c r="B1185">
        <v>2</v>
      </c>
      <c r="C1185">
        <v>2</v>
      </c>
      <c r="D1185">
        <v>4</v>
      </c>
      <c r="E1185">
        <v>2</v>
      </c>
    </row>
    <row r="1186" spans="1:5">
      <c r="A1186" s="20" t="s">
        <v>1370</v>
      </c>
      <c r="B1186">
        <v>4</v>
      </c>
      <c r="C1186">
        <v>8</v>
      </c>
      <c r="D1186">
        <v>3.5</v>
      </c>
      <c r="E1186">
        <v>3.5</v>
      </c>
    </row>
    <row r="1187" spans="1:5">
      <c r="A1187" s="20" t="s">
        <v>1371</v>
      </c>
      <c r="B1187">
        <v>4.5</v>
      </c>
      <c r="C1187">
        <v>9</v>
      </c>
      <c r="D1187">
        <v>1.5</v>
      </c>
      <c r="E1187">
        <v>2</v>
      </c>
    </row>
    <row r="1188" spans="1:5">
      <c r="A1188" s="20" t="s">
        <v>1372</v>
      </c>
      <c r="B1188">
        <v>4</v>
      </c>
      <c r="C1188">
        <v>4</v>
      </c>
      <c r="D1188">
        <v>1</v>
      </c>
      <c r="E1188">
        <v>2</v>
      </c>
    </row>
    <row r="1189" spans="1:5">
      <c r="A1189" s="20" t="s">
        <v>1373</v>
      </c>
      <c r="B1189">
        <v>1</v>
      </c>
      <c r="C1189">
        <v>1</v>
      </c>
      <c r="D1189">
        <v>5</v>
      </c>
      <c r="E1189">
        <v>1</v>
      </c>
    </row>
    <row r="1190" spans="1:5">
      <c r="A1190" s="20" t="s">
        <v>1374</v>
      </c>
      <c r="B1190">
        <v>2.3333333333333335</v>
      </c>
      <c r="C1190">
        <v>7</v>
      </c>
      <c r="D1190">
        <v>2.6666666666666665</v>
      </c>
      <c r="E1190">
        <v>3.3333333333333335</v>
      </c>
    </row>
    <row r="1191" spans="1:5">
      <c r="A1191" s="20" t="s">
        <v>1375</v>
      </c>
      <c r="B1191">
        <v>4</v>
      </c>
      <c r="C1191">
        <v>8</v>
      </c>
      <c r="D1191">
        <v>3</v>
      </c>
      <c r="E1191">
        <v>2.5</v>
      </c>
    </row>
    <row r="1192" spans="1:5">
      <c r="A1192" s="20" t="s">
        <v>1376</v>
      </c>
      <c r="B1192">
        <v>3.3333333333333335</v>
      </c>
      <c r="C1192">
        <v>10</v>
      </c>
      <c r="D1192">
        <v>3</v>
      </c>
      <c r="E1192">
        <v>2.3333333333333335</v>
      </c>
    </row>
    <row r="1193" spans="1:5">
      <c r="A1193" s="20" t="s">
        <v>1377</v>
      </c>
      <c r="B1193">
        <v>2</v>
      </c>
      <c r="C1193">
        <v>2</v>
      </c>
      <c r="D1193">
        <v>3</v>
      </c>
      <c r="E1193">
        <v>4</v>
      </c>
    </row>
    <row r="1194" spans="1:5">
      <c r="A1194" s="20" t="s">
        <v>1378</v>
      </c>
      <c r="B1194">
        <v>2</v>
      </c>
      <c r="C1194">
        <v>2</v>
      </c>
      <c r="D1194">
        <v>4</v>
      </c>
      <c r="E1194">
        <v>4</v>
      </c>
    </row>
    <row r="1195" spans="1:5">
      <c r="A1195" s="20" t="s">
        <v>1379</v>
      </c>
      <c r="B1195">
        <v>5</v>
      </c>
      <c r="C1195">
        <v>5</v>
      </c>
      <c r="D1195">
        <v>3</v>
      </c>
      <c r="E1195">
        <v>1</v>
      </c>
    </row>
    <row r="1196" spans="1:5">
      <c r="A1196" s="20" t="s">
        <v>1380</v>
      </c>
      <c r="B1196">
        <v>3.5</v>
      </c>
      <c r="C1196">
        <v>7</v>
      </c>
      <c r="D1196">
        <v>3.5</v>
      </c>
      <c r="E1196">
        <v>4</v>
      </c>
    </row>
    <row r="1197" spans="1:5">
      <c r="A1197" s="20" t="s">
        <v>1381</v>
      </c>
      <c r="B1197">
        <v>2</v>
      </c>
      <c r="C1197">
        <v>6</v>
      </c>
      <c r="D1197">
        <v>3</v>
      </c>
      <c r="E1197">
        <v>3</v>
      </c>
    </row>
    <row r="1198" spans="1:5">
      <c r="A1198" s="20" t="s">
        <v>1382</v>
      </c>
      <c r="B1198">
        <v>5</v>
      </c>
      <c r="C1198">
        <v>5</v>
      </c>
      <c r="D1198">
        <v>4</v>
      </c>
      <c r="E1198">
        <v>5</v>
      </c>
    </row>
    <row r="1199" spans="1:5">
      <c r="A1199" s="20" t="s">
        <v>1383</v>
      </c>
      <c r="B1199">
        <v>2</v>
      </c>
      <c r="C1199">
        <v>4</v>
      </c>
      <c r="D1199">
        <v>2</v>
      </c>
      <c r="E1199">
        <v>1.5</v>
      </c>
    </row>
    <row r="1200" spans="1:5">
      <c r="A1200" s="20" t="s">
        <v>1384</v>
      </c>
      <c r="B1200">
        <v>4</v>
      </c>
      <c r="C1200">
        <v>4</v>
      </c>
      <c r="D1200">
        <v>3</v>
      </c>
      <c r="E1200">
        <v>2</v>
      </c>
    </row>
    <row r="1201" spans="1:5">
      <c r="A1201" s="20" t="s">
        <v>1385</v>
      </c>
      <c r="B1201">
        <v>2</v>
      </c>
      <c r="C1201">
        <v>4</v>
      </c>
      <c r="D1201">
        <v>3</v>
      </c>
      <c r="E1201">
        <v>5</v>
      </c>
    </row>
    <row r="1202" spans="1:5">
      <c r="A1202" s="20" t="s">
        <v>1386</v>
      </c>
      <c r="B1202">
        <v>3</v>
      </c>
      <c r="C1202">
        <v>6</v>
      </c>
      <c r="D1202">
        <v>2</v>
      </c>
      <c r="E1202">
        <v>1</v>
      </c>
    </row>
    <row r="1203" spans="1:5">
      <c r="A1203" s="20" t="s">
        <v>1387</v>
      </c>
      <c r="B1203">
        <v>4</v>
      </c>
      <c r="C1203">
        <v>8</v>
      </c>
      <c r="D1203">
        <v>3</v>
      </c>
      <c r="E1203">
        <v>3.5</v>
      </c>
    </row>
    <row r="1204" spans="1:5">
      <c r="A1204" s="20" t="s">
        <v>1388</v>
      </c>
      <c r="B1204">
        <v>2</v>
      </c>
      <c r="C1204">
        <v>4</v>
      </c>
      <c r="D1204">
        <v>3.5</v>
      </c>
      <c r="E1204">
        <v>1.5</v>
      </c>
    </row>
    <row r="1205" spans="1:5">
      <c r="A1205" s="20" t="s">
        <v>1389</v>
      </c>
      <c r="B1205">
        <v>3.6666666666666665</v>
      </c>
      <c r="C1205">
        <v>11</v>
      </c>
      <c r="D1205">
        <v>2.6666666666666665</v>
      </c>
      <c r="E1205">
        <v>3</v>
      </c>
    </row>
    <row r="1206" spans="1:5">
      <c r="A1206" s="20" t="s">
        <v>1390</v>
      </c>
      <c r="B1206">
        <v>5</v>
      </c>
      <c r="C1206">
        <v>5</v>
      </c>
      <c r="D1206">
        <v>4</v>
      </c>
      <c r="E1206">
        <v>1</v>
      </c>
    </row>
    <row r="1207" spans="1:5">
      <c r="A1207" s="20" t="s">
        <v>1391</v>
      </c>
      <c r="B1207">
        <v>2</v>
      </c>
      <c r="C1207">
        <v>2</v>
      </c>
      <c r="D1207">
        <v>4</v>
      </c>
      <c r="E1207">
        <v>1</v>
      </c>
    </row>
    <row r="1208" spans="1:5">
      <c r="A1208" s="20" t="s">
        <v>1392</v>
      </c>
      <c r="B1208">
        <v>2.5</v>
      </c>
      <c r="C1208">
        <v>5</v>
      </c>
      <c r="D1208">
        <v>3.5</v>
      </c>
      <c r="E1208">
        <v>2</v>
      </c>
    </row>
    <row r="1209" spans="1:5">
      <c r="A1209" s="20" t="s">
        <v>1393</v>
      </c>
      <c r="B1209">
        <v>4.5</v>
      </c>
      <c r="C1209">
        <v>9</v>
      </c>
      <c r="D1209">
        <v>1.5</v>
      </c>
      <c r="E1209">
        <v>2.5</v>
      </c>
    </row>
    <row r="1210" spans="1:5">
      <c r="A1210" s="20" t="s">
        <v>1394</v>
      </c>
      <c r="B1210">
        <v>3.6666666666666665</v>
      </c>
      <c r="C1210">
        <v>11</v>
      </c>
      <c r="D1210">
        <v>3.3333333333333335</v>
      </c>
      <c r="E1210">
        <v>4.333333333333333</v>
      </c>
    </row>
    <row r="1211" spans="1:5">
      <c r="A1211" s="20" t="s">
        <v>1395</v>
      </c>
      <c r="B1211">
        <v>3</v>
      </c>
      <c r="C1211">
        <v>9</v>
      </c>
      <c r="D1211">
        <v>2.3333333333333335</v>
      </c>
      <c r="E1211">
        <v>3.3333333333333335</v>
      </c>
    </row>
    <row r="1212" spans="1:5">
      <c r="A1212" s="20" t="s">
        <v>1396</v>
      </c>
      <c r="B1212">
        <v>2</v>
      </c>
      <c r="C1212">
        <v>2</v>
      </c>
      <c r="D1212">
        <v>4</v>
      </c>
      <c r="E1212">
        <v>2</v>
      </c>
    </row>
    <row r="1213" spans="1:5">
      <c r="A1213" s="20" t="s">
        <v>1397</v>
      </c>
      <c r="B1213">
        <v>3.5</v>
      </c>
      <c r="C1213">
        <v>7</v>
      </c>
      <c r="D1213">
        <v>4</v>
      </c>
      <c r="E1213">
        <v>3</v>
      </c>
    </row>
    <row r="1214" spans="1:5">
      <c r="A1214" s="20" t="s">
        <v>1398</v>
      </c>
      <c r="B1214">
        <v>1.3333333333333333</v>
      </c>
      <c r="C1214">
        <v>4</v>
      </c>
      <c r="D1214">
        <v>3.3333333333333335</v>
      </c>
      <c r="E1214">
        <v>2.6666666666666665</v>
      </c>
    </row>
    <row r="1215" spans="1:5">
      <c r="A1215" s="20" t="s">
        <v>1399</v>
      </c>
      <c r="B1215">
        <v>3.5</v>
      </c>
      <c r="C1215">
        <v>7</v>
      </c>
      <c r="D1215">
        <v>4.5</v>
      </c>
      <c r="E1215">
        <v>2</v>
      </c>
    </row>
    <row r="1216" spans="1:5">
      <c r="A1216" s="20" t="s">
        <v>1400</v>
      </c>
      <c r="B1216">
        <v>2</v>
      </c>
      <c r="C1216">
        <v>2</v>
      </c>
      <c r="D1216">
        <v>5</v>
      </c>
      <c r="E1216">
        <v>3</v>
      </c>
    </row>
    <row r="1217" spans="1:5">
      <c r="A1217" s="20" t="s">
        <v>1401</v>
      </c>
      <c r="B1217">
        <v>3.5</v>
      </c>
      <c r="C1217">
        <v>7</v>
      </c>
      <c r="D1217">
        <v>3.5</v>
      </c>
      <c r="E1217">
        <v>4</v>
      </c>
    </row>
    <row r="1218" spans="1:5">
      <c r="A1218" s="20" t="s">
        <v>1402</v>
      </c>
      <c r="B1218">
        <v>3</v>
      </c>
      <c r="C1218">
        <v>3</v>
      </c>
      <c r="D1218">
        <v>2</v>
      </c>
      <c r="E1218">
        <v>2</v>
      </c>
    </row>
    <row r="1219" spans="1:5">
      <c r="A1219" s="20" t="s">
        <v>1403</v>
      </c>
      <c r="B1219">
        <v>2</v>
      </c>
      <c r="C1219">
        <v>6</v>
      </c>
      <c r="D1219">
        <v>1.3333333333333333</v>
      </c>
      <c r="E1219">
        <v>1.3333333333333333</v>
      </c>
    </row>
    <row r="1220" spans="1:5">
      <c r="A1220" s="20" t="s">
        <v>1404</v>
      </c>
      <c r="B1220">
        <v>2</v>
      </c>
      <c r="C1220">
        <v>4</v>
      </c>
      <c r="D1220">
        <v>4.5</v>
      </c>
      <c r="E1220">
        <v>4</v>
      </c>
    </row>
    <row r="1221" spans="1:5">
      <c r="A1221" s="20" t="s">
        <v>1405</v>
      </c>
      <c r="B1221">
        <v>4.666666666666667</v>
      </c>
      <c r="C1221">
        <v>14</v>
      </c>
      <c r="D1221">
        <v>4.333333333333333</v>
      </c>
      <c r="E1221">
        <v>3</v>
      </c>
    </row>
    <row r="1222" spans="1:5">
      <c r="A1222" s="20" t="s">
        <v>1406</v>
      </c>
      <c r="B1222">
        <v>2.5</v>
      </c>
      <c r="C1222">
        <v>5</v>
      </c>
      <c r="D1222">
        <v>2.5</v>
      </c>
      <c r="E1222">
        <v>1.5</v>
      </c>
    </row>
    <row r="1223" spans="1:5">
      <c r="A1223" s="20" t="s">
        <v>1407</v>
      </c>
      <c r="B1223">
        <v>5</v>
      </c>
      <c r="C1223">
        <v>10</v>
      </c>
      <c r="D1223">
        <v>2</v>
      </c>
      <c r="E1223">
        <v>1.5</v>
      </c>
    </row>
    <row r="1224" spans="1:5">
      <c r="A1224" s="20" t="s">
        <v>1408</v>
      </c>
      <c r="B1224">
        <v>3</v>
      </c>
      <c r="C1224">
        <v>3</v>
      </c>
      <c r="D1224">
        <v>5</v>
      </c>
      <c r="E1224">
        <v>1</v>
      </c>
    </row>
    <row r="1225" spans="1:5">
      <c r="A1225" s="20" t="s">
        <v>1409</v>
      </c>
      <c r="B1225">
        <v>3</v>
      </c>
      <c r="C1225">
        <v>3</v>
      </c>
      <c r="D1225">
        <v>3</v>
      </c>
      <c r="E1225">
        <v>3</v>
      </c>
    </row>
    <row r="1226" spans="1:5">
      <c r="A1226" s="20" t="s">
        <v>1410</v>
      </c>
      <c r="B1226">
        <v>2</v>
      </c>
      <c r="C1226">
        <v>2</v>
      </c>
      <c r="D1226">
        <v>3</v>
      </c>
      <c r="E1226">
        <v>2</v>
      </c>
    </row>
    <row r="1227" spans="1:5">
      <c r="A1227" s="20" t="s">
        <v>1411</v>
      </c>
      <c r="B1227">
        <v>4.5</v>
      </c>
      <c r="C1227">
        <v>9</v>
      </c>
      <c r="D1227">
        <v>4</v>
      </c>
      <c r="E1227">
        <v>3</v>
      </c>
    </row>
    <row r="1228" spans="1:5">
      <c r="A1228" s="20" t="s">
        <v>1412</v>
      </c>
      <c r="B1228">
        <v>1</v>
      </c>
      <c r="C1228">
        <v>1</v>
      </c>
      <c r="D1228">
        <v>2</v>
      </c>
      <c r="E1228">
        <v>1</v>
      </c>
    </row>
    <row r="1229" spans="1:5">
      <c r="A1229" s="20" t="s">
        <v>1413</v>
      </c>
      <c r="B1229">
        <v>1</v>
      </c>
      <c r="C1229">
        <v>1</v>
      </c>
      <c r="D1229">
        <v>3</v>
      </c>
      <c r="E1229">
        <v>3</v>
      </c>
    </row>
    <row r="1230" spans="1:5">
      <c r="A1230" s="20" t="s">
        <v>1414</v>
      </c>
      <c r="B1230">
        <v>3</v>
      </c>
      <c r="C1230">
        <v>9</v>
      </c>
      <c r="D1230">
        <v>3.6666666666666665</v>
      </c>
      <c r="E1230">
        <v>1.3333333333333333</v>
      </c>
    </row>
    <row r="1231" spans="1:5">
      <c r="A1231" s="20" t="s">
        <v>1415</v>
      </c>
      <c r="B1231">
        <v>2</v>
      </c>
      <c r="C1231">
        <v>4</v>
      </c>
      <c r="D1231">
        <v>2.5</v>
      </c>
      <c r="E1231">
        <v>3.5</v>
      </c>
    </row>
    <row r="1232" spans="1:5">
      <c r="A1232" s="20" t="s">
        <v>1416</v>
      </c>
      <c r="B1232">
        <v>2</v>
      </c>
      <c r="C1232">
        <v>4</v>
      </c>
      <c r="D1232">
        <v>4.5</v>
      </c>
      <c r="E1232">
        <v>4.5</v>
      </c>
    </row>
    <row r="1233" spans="1:5">
      <c r="A1233" s="20" t="s">
        <v>1417</v>
      </c>
      <c r="B1233">
        <v>3</v>
      </c>
      <c r="C1233">
        <v>6</v>
      </c>
      <c r="D1233">
        <v>4.5</v>
      </c>
      <c r="E1233">
        <v>2</v>
      </c>
    </row>
    <row r="1234" spans="1:5">
      <c r="A1234" s="20" t="s">
        <v>1418</v>
      </c>
      <c r="B1234">
        <v>3</v>
      </c>
      <c r="C1234">
        <v>3</v>
      </c>
      <c r="D1234">
        <v>2</v>
      </c>
      <c r="E1234">
        <v>2</v>
      </c>
    </row>
    <row r="1235" spans="1:5">
      <c r="A1235" s="20" t="s">
        <v>1419</v>
      </c>
      <c r="B1235">
        <v>1.6666666666666667</v>
      </c>
      <c r="C1235">
        <v>5</v>
      </c>
      <c r="D1235">
        <v>4</v>
      </c>
      <c r="E1235">
        <v>3.3333333333333335</v>
      </c>
    </row>
    <row r="1236" spans="1:5">
      <c r="A1236" s="20" t="s">
        <v>1420</v>
      </c>
      <c r="B1236">
        <v>1.6666666666666667</v>
      </c>
      <c r="C1236">
        <v>5</v>
      </c>
      <c r="D1236">
        <v>2.6666666666666665</v>
      </c>
      <c r="E1236">
        <v>2.6666666666666665</v>
      </c>
    </row>
    <row r="1237" spans="1:5">
      <c r="A1237" s="20" t="s">
        <v>1421</v>
      </c>
      <c r="B1237">
        <v>3.3333333333333335</v>
      </c>
      <c r="C1237">
        <v>10</v>
      </c>
      <c r="D1237">
        <v>1.6666666666666667</v>
      </c>
      <c r="E1237">
        <v>2</v>
      </c>
    </row>
    <row r="1238" spans="1:5">
      <c r="A1238" s="20" t="s">
        <v>1422</v>
      </c>
      <c r="B1238">
        <v>2.5</v>
      </c>
      <c r="C1238">
        <v>5</v>
      </c>
      <c r="D1238">
        <v>1</v>
      </c>
      <c r="E1238">
        <v>2.5</v>
      </c>
    </row>
    <row r="1239" spans="1:5">
      <c r="A1239" s="20" t="s">
        <v>1423</v>
      </c>
      <c r="B1239">
        <v>3</v>
      </c>
      <c r="C1239">
        <v>6</v>
      </c>
      <c r="D1239">
        <v>2.5</v>
      </c>
      <c r="E1239">
        <v>4</v>
      </c>
    </row>
    <row r="1240" spans="1:5">
      <c r="A1240" s="20" t="s">
        <v>1424</v>
      </c>
      <c r="B1240">
        <v>4.5</v>
      </c>
      <c r="C1240">
        <v>9</v>
      </c>
      <c r="D1240">
        <v>4.5</v>
      </c>
      <c r="E1240">
        <v>4</v>
      </c>
    </row>
    <row r="1241" spans="1:5">
      <c r="A1241" s="20" t="s">
        <v>1425</v>
      </c>
      <c r="B1241">
        <v>5</v>
      </c>
      <c r="C1241">
        <v>5</v>
      </c>
      <c r="D1241">
        <v>5</v>
      </c>
      <c r="E1241">
        <v>5</v>
      </c>
    </row>
    <row r="1242" spans="1:5">
      <c r="A1242" s="20" t="s">
        <v>1426</v>
      </c>
      <c r="B1242">
        <v>3</v>
      </c>
      <c r="C1242">
        <v>3</v>
      </c>
      <c r="D1242">
        <v>4</v>
      </c>
      <c r="E1242">
        <v>3</v>
      </c>
    </row>
    <row r="1243" spans="1:5">
      <c r="A1243" s="20" t="s">
        <v>1427</v>
      </c>
      <c r="B1243">
        <v>2</v>
      </c>
      <c r="C1243">
        <v>2</v>
      </c>
      <c r="D1243">
        <v>3</v>
      </c>
      <c r="E1243">
        <v>3</v>
      </c>
    </row>
    <row r="1244" spans="1:5">
      <c r="A1244" s="20" t="s">
        <v>1428</v>
      </c>
      <c r="B1244">
        <v>4</v>
      </c>
      <c r="C1244">
        <v>8</v>
      </c>
      <c r="D1244">
        <v>3</v>
      </c>
      <c r="E1244">
        <v>3.5</v>
      </c>
    </row>
    <row r="1245" spans="1:5">
      <c r="A1245" s="20" t="s">
        <v>1429</v>
      </c>
      <c r="B1245">
        <v>2</v>
      </c>
      <c r="C1245">
        <v>6</v>
      </c>
      <c r="D1245">
        <v>3.6666666666666665</v>
      </c>
      <c r="E1245">
        <v>2.3333333333333335</v>
      </c>
    </row>
    <row r="1246" spans="1:5">
      <c r="A1246" s="20" t="s">
        <v>1430</v>
      </c>
      <c r="B1246">
        <v>2</v>
      </c>
      <c r="C1246">
        <v>2</v>
      </c>
      <c r="D1246">
        <v>2</v>
      </c>
      <c r="E1246">
        <v>2</v>
      </c>
    </row>
    <row r="1247" spans="1:5">
      <c r="A1247" s="20" t="s">
        <v>1431</v>
      </c>
      <c r="B1247">
        <v>4</v>
      </c>
      <c r="C1247">
        <v>8</v>
      </c>
      <c r="D1247">
        <v>4.5</v>
      </c>
      <c r="E1247">
        <v>3</v>
      </c>
    </row>
    <row r="1248" spans="1:5">
      <c r="A1248" s="20" t="s">
        <v>1432</v>
      </c>
      <c r="B1248">
        <v>1</v>
      </c>
      <c r="C1248">
        <v>1</v>
      </c>
      <c r="D1248">
        <v>1</v>
      </c>
      <c r="E1248">
        <v>2</v>
      </c>
    </row>
    <row r="1249" spans="1:5">
      <c r="A1249" s="20" t="s">
        <v>1433</v>
      </c>
      <c r="B1249">
        <v>3</v>
      </c>
      <c r="C1249">
        <v>9</v>
      </c>
      <c r="D1249">
        <v>4</v>
      </c>
      <c r="E1249">
        <v>3.6666666666666665</v>
      </c>
    </row>
    <row r="1250" spans="1:5">
      <c r="A1250" s="20" t="s">
        <v>1434</v>
      </c>
      <c r="B1250">
        <v>1.5</v>
      </c>
      <c r="C1250">
        <v>3</v>
      </c>
      <c r="D1250">
        <v>2.5</v>
      </c>
      <c r="E1250">
        <v>3</v>
      </c>
    </row>
    <row r="1251" spans="1:5">
      <c r="A1251" s="20" t="s">
        <v>1435</v>
      </c>
      <c r="B1251">
        <v>3</v>
      </c>
      <c r="C1251">
        <v>3</v>
      </c>
      <c r="D1251">
        <v>2</v>
      </c>
      <c r="E1251">
        <v>3</v>
      </c>
    </row>
    <row r="1252" spans="1:5">
      <c r="A1252" s="20" t="s">
        <v>1436</v>
      </c>
      <c r="B1252">
        <v>3.5</v>
      </c>
      <c r="C1252">
        <v>7</v>
      </c>
      <c r="D1252">
        <v>2</v>
      </c>
      <c r="E1252">
        <v>3</v>
      </c>
    </row>
    <row r="1253" spans="1:5">
      <c r="A1253" s="20" t="s">
        <v>1437</v>
      </c>
      <c r="B1253">
        <v>1</v>
      </c>
      <c r="C1253">
        <v>2</v>
      </c>
      <c r="D1253">
        <v>4.5</v>
      </c>
      <c r="E1253">
        <v>2.5</v>
      </c>
    </row>
    <row r="1254" spans="1:5">
      <c r="A1254" s="20" t="s">
        <v>1438</v>
      </c>
      <c r="B1254">
        <v>5</v>
      </c>
      <c r="C1254">
        <v>5</v>
      </c>
      <c r="D1254">
        <v>4</v>
      </c>
      <c r="E1254">
        <v>1</v>
      </c>
    </row>
    <row r="1255" spans="1:5">
      <c r="A1255" s="20" t="s">
        <v>1439</v>
      </c>
      <c r="B1255">
        <v>2.5</v>
      </c>
      <c r="C1255">
        <v>5</v>
      </c>
      <c r="D1255">
        <v>3</v>
      </c>
      <c r="E1255">
        <v>3</v>
      </c>
    </row>
    <row r="1256" spans="1:5">
      <c r="A1256" s="20" t="s">
        <v>1440</v>
      </c>
      <c r="B1256">
        <v>5</v>
      </c>
      <c r="C1256">
        <v>5</v>
      </c>
      <c r="D1256">
        <v>5</v>
      </c>
      <c r="E1256">
        <v>5</v>
      </c>
    </row>
    <row r="1257" spans="1:5">
      <c r="A1257" s="20" t="s">
        <v>1441</v>
      </c>
      <c r="B1257">
        <v>1</v>
      </c>
      <c r="C1257">
        <v>1</v>
      </c>
      <c r="D1257">
        <v>5</v>
      </c>
      <c r="E1257">
        <v>1</v>
      </c>
    </row>
    <row r="1258" spans="1:5">
      <c r="A1258" s="20" t="s">
        <v>1442</v>
      </c>
      <c r="B1258">
        <v>2.3333333333333335</v>
      </c>
      <c r="C1258">
        <v>7</v>
      </c>
      <c r="D1258">
        <v>2.6666666666666665</v>
      </c>
      <c r="E1258">
        <v>2.6666666666666665</v>
      </c>
    </row>
    <row r="1259" spans="1:5">
      <c r="A1259" s="20" t="s">
        <v>1443</v>
      </c>
      <c r="B1259">
        <v>3</v>
      </c>
      <c r="C1259">
        <v>6</v>
      </c>
      <c r="D1259">
        <v>2</v>
      </c>
      <c r="E1259">
        <v>4.5</v>
      </c>
    </row>
    <row r="1260" spans="1:5">
      <c r="A1260" s="20" t="s">
        <v>1444</v>
      </c>
      <c r="B1260">
        <v>4</v>
      </c>
      <c r="C1260">
        <v>8</v>
      </c>
      <c r="D1260">
        <v>3.5</v>
      </c>
      <c r="E1260">
        <v>1.5</v>
      </c>
    </row>
    <row r="1261" spans="1:5">
      <c r="A1261" s="20" t="s">
        <v>1445</v>
      </c>
      <c r="B1261">
        <v>1.5</v>
      </c>
      <c r="C1261">
        <v>3</v>
      </c>
      <c r="D1261">
        <v>3</v>
      </c>
      <c r="E1261">
        <v>4</v>
      </c>
    </row>
    <row r="1262" spans="1:5">
      <c r="A1262" s="20" t="s">
        <v>1446</v>
      </c>
      <c r="B1262">
        <v>4</v>
      </c>
      <c r="C1262">
        <v>8</v>
      </c>
      <c r="D1262">
        <v>3</v>
      </c>
      <c r="E1262">
        <v>3</v>
      </c>
    </row>
    <row r="1263" spans="1:5">
      <c r="A1263" s="20" t="s">
        <v>1447</v>
      </c>
      <c r="B1263">
        <v>3.6666666666666665</v>
      </c>
      <c r="C1263">
        <v>11</v>
      </c>
      <c r="D1263">
        <v>1.6666666666666667</v>
      </c>
      <c r="E1263">
        <v>2.6666666666666665</v>
      </c>
    </row>
    <row r="1264" spans="1:5">
      <c r="A1264" s="20" t="s">
        <v>1448</v>
      </c>
      <c r="B1264">
        <v>3</v>
      </c>
      <c r="C1264">
        <v>3</v>
      </c>
      <c r="D1264">
        <v>2</v>
      </c>
      <c r="E1264">
        <v>1</v>
      </c>
    </row>
    <row r="1265" spans="1:5">
      <c r="A1265" s="20" t="s">
        <v>1449</v>
      </c>
      <c r="B1265">
        <v>1</v>
      </c>
      <c r="C1265">
        <v>2</v>
      </c>
      <c r="D1265">
        <v>3</v>
      </c>
      <c r="E1265">
        <v>2.5</v>
      </c>
    </row>
    <row r="1266" spans="1:5">
      <c r="A1266" s="20" t="s">
        <v>1450</v>
      </c>
      <c r="B1266">
        <v>4</v>
      </c>
      <c r="C1266">
        <v>4</v>
      </c>
      <c r="D1266">
        <v>2</v>
      </c>
      <c r="E1266">
        <v>5</v>
      </c>
    </row>
    <row r="1267" spans="1:5">
      <c r="A1267" s="20" t="s">
        <v>1451</v>
      </c>
      <c r="B1267">
        <v>5</v>
      </c>
      <c r="C1267">
        <v>5</v>
      </c>
      <c r="D1267">
        <v>1</v>
      </c>
      <c r="E1267">
        <v>2</v>
      </c>
    </row>
    <row r="1268" spans="1:5">
      <c r="A1268" s="20" t="s">
        <v>1452</v>
      </c>
      <c r="B1268">
        <v>2</v>
      </c>
      <c r="C1268">
        <v>2</v>
      </c>
      <c r="D1268">
        <v>4</v>
      </c>
      <c r="E1268">
        <v>4</v>
      </c>
    </row>
    <row r="1269" spans="1:5">
      <c r="A1269" s="20" t="s">
        <v>1453</v>
      </c>
      <c r="B1269">
        <v>3</v>
      </c>
      <c r="C1269">
        <v>6</v>
      </c>
      <c r="D1269">
        <v>1.5</v>
      </c>
      <c r="E1269">
        <v>1.5</v>
      </c>
    </row>
    <row r="1270" spans="1:5">
      <c r="A1270" s="20" t="s">
        <v>1454</v>
      </c>
      <c r="B1270">
        <v>3</v>
      </c>
      <c r="C1270">
        <v>3</v>
      </c>
      <c r="D1270">
        <v>3</v>
      </c>
      <c r="E1270">
        <v>1</v>
      </c>
    </row>
    <row r="1271" spans="1:5">
      <c r="A1271" s="20" t="s">
        <v>1455</v>
      </c>
      <c r="B1271">
        <v>3.3333333333333335</v>
      </c>
      <c r="C1271">
        <v>10</v>
      </c>
      <c r="D1271">
        <v>2.3333333333333335</v>
      </c>
      <c r="E1271">
        <v>2.6666666666666665</v>
      </c>
    </row>
    <row r="1272" spans="1:5">
      <c r="A1272" s="20" t="s">
        <v>1456</v>
      </c>
      <c r="B1272">
        <v>3</v>
      </c>
      <c r="C1272">
        <v>6</v>
      </c>
      <c r="D1272">
        <v>4.5</v>
      </c>
      <c r="E1272">
        <v>2.5</v>
      </c>
    </row>
    <row r="1273" spans="1:5">
      <c r="A1273" s="20" t="s">
        <v>1457</v>
      </c>
      <c r="B1273">
        <v>2</v>
      </c>
      <c r="C1273">
        <v>4</v>
      </c>
      <c r="D1273">
        <v>3</v>
      </c>
      <c r="E1273">
        <v>4</v>
      </c>
    </row>
    <row r="1274" spans="1:5">
      <c r="A1274" s="20" t="s">
        <v>1458</v>
      </c>
      <c r="B1274">
        <v>4</v>
      </c>
      <c r="C1274">
        <v>8</v>
      </c>
      <c r="D1274">
        <v>1.5</v>
      </c>
      <c r="E1274">
        <v>2</v>
      </c>
    </row>
    <row r="1275" spans="1:5">
      <c r="A1275" s="20" t="s">
        <v>1459</v>
      </c>
      <c r="B1275">
        <v>3.3333333333333335</v>
      </c>
      <c r="C1275">
        <v>10</v>
      </c>
      <c r="D1275">
        <v>2.6666666666666665</v>
      </c>
      <c r="E1275">
        <v>4.333333333333333</v>
      </c>
    </row>
    <row r="1276" spans="1:5">
      <c r="A1276" s="20" t="s">
        <v>1460</v>
      </c>
      <c r="B1276">
        <v>3.3333333333333335</v>
      </c>
      <c r="C1276">
        <v>10</v>
      </c>
      <c r="D1276">
        <v>4</v>
      </c>
      <c r="E1276">
        <v>3</v>
      </c>
    </row>
    <row r="1277" spans="1:5">
      <c r="A1277" s="20" t="s">
        <v>1461</v>
      </c>
      <c r="B1277">
        <v>3</v>
      </c>
      <c r="C1277">
        <v>6</v>
      </c>
      <c r="D1277">
        <v>4.5</v>
      </c>
      <c r="E1277">
        <v>1</v>
      </c>
    </row>
    <row r="1278" spans="1:5">
      <c r="A1278" s="20" t="s">
        <v>1462</v>
      </c>
      <c r="B1278">
        <v>4.5</v>
      </c>
      <c r="C1278">
        <v>9</v>
      </c>
      <c r="D1278">
        <v>1.5</v>
      </c>
      <c r="E1278">
        <v>3</v>
      </c>
    </row>
    <row r="1279" spans="1:5">
      <c r="A1279" s="20" t="s">
        <v>1463</v>
      </c>
      <c r="B1279">
        <v>2.5</v>
      </c>
      <c r="C1279">
        <v>5</v>
      </c>
      <c r="D1279">
        <v>2.5</v>
      </c>
      <c r="E1279">
        <v>3</v>
      </c>
    </row>
    <row r="1280" spans="1:5">
      <c r="A1280" s="20" t="s">
        <v>1464</v>
      </c>
      <c r="B1280">
        <v>5</v>
      </c>
      <c r="C1280">
        <v>10</v>
      </c>
      <c r="D1280">
        <v>3.5</v>
      </c>
      <c r="E1280">
        <v>1</v>
      </c>
    </row>
    <row r="1281" spans="1:5">
      <c r="A1281" s="20" t="s">
        <v>1465</v>
      </c>
      <c r="B1281">
        <v>3</v>
      </c>
      <c r="C1281">
        <v>3</v>
      </c>
      <c r="D1281">
        <v>3</v>
      </c>
      <c r="E1281">
        <v>3</v>
      </c>
    </row>
    <row r="1282" spans="1:5">
      <c r="A1282" s="20" t="s">
        <v>1466</v>
      </c>
      <c r="B1282">
        <v>3.5</v>
      </c>
      <c r="C1282">
        <v>7</v>
      </c>
      <c r="D1282">
        <v>1.5</v>
      </c>
      <c r="E1282">
        <v>1</v>
      </c>
    </row>
    <row r="1283" spans="1:5">
      <c r="A1283" s="20" t="s">
        <v>1467</v>
      </c>
      <c r="B1283">
        <v>2</v>
      </c>
      <c r="C1283">
        <v>2</v>
      </c>
      <c r="D1283">
        <v>3</v>
      </c>
      <c r="E1283">
        <v>1</v>
      </c>
    </row>
    <row r="1284" spans="1:5">
      <c r="A1284" s="20" t="s">
        <v>1468</v>
      </c>
      <c r="B1284">
        <v>2</v>
      </c>
      <c r="C1284">
        <v>4</v>
      </c>
      <c r="D1284">
        <v>1.5</v>
      </c>
      <c r="E1284">
        <v>4</v>
      </c>
    </row>
    <row r="1285" spans="1:5">
      <c r="A1285" s="20" t="s">
        <v>1469</v>
      </c>
      <c r="B1285">
        <v>1</v>
      </c>
      <c r="C1285">
        <v>2</v>
      </c>
      <c r="D1285">
        <v>3.5</v>
      </c>
      <c r="E1285">
        <v>3.5</v>
      </c>
    </row>
    <row r="1286" spans="1:5">
      <c r="A1286" s="20" t="s">
        <v>1470</v>
      </c>
      <c r="B1286">
        <v>4</v>
      </c>
      <c r="C1286">
        <v>4</v>
      </c>
      <c r="D1286">
        <v>5</v>
      </c>
      <c r="E1286">
        <v>3</v>
      </c>
    </row>
    <row r="1287" spans="1:5">
      <c r="A1287" s="20" t="s">
        <v>1471</v>
      </c>
      <c r="B1287">
        <v>4.5</v>
      </c>
      <c r="C1287">
        <v>9</v>
      </c>
      <c r="D1287">
        <v>3</v>
      </c>
      <c r="E1287">
        <v>1.5</v>
      </c>
    </row>
    <row r="1288" spans="1:5">
      <c r="A1288" s="20" t="s">
        <v>1472</v>
      </c>
      <c r="B1288">
        <v>2.5</v>
      </c>
      <c r="C1288">
        <v>5</v>
      </c>
      <c r="D1288">
        <v>1.5</v>
      </c>
      <c r="E1288">
        <v>3.5</v>
      </c>
    </row>
    <row r="1289" spans="1:5">
      <c r="A1289" s="20" t="s">
        <v>1473</v>
      </c>
      <c r="B1289">
        <v>1</v>
      </c>
      <c r="C1289">
        <v>1</v>
      </c>
      <c r="D1289">
        <v>4</v>
      </c>
      <c r="E1289">
        <v>4</v>
      </c>
    </row>
    <row r="1290" spans="1:5">
      <c r="A1290" s="20" t="s">
        <v>1474</v>
      </c>
      <c r="B1290">
        <v>2.5</v>
      </c>
      <c r="C1290">
        <v>5</v>
      </c>
      <c r="D1290">
        <v>2.5</v>
      </c>
      <c r="E1290">
        <v>5</v>
      </c>
    </row>
    <row r="1291" spans="1:5">
      <c r="A1291" s="20" t="s">
        <v>1475</v>
      </c>
      <c r="B1291">
        <v>2</v>
      </c>
      <c r="C1291">
        <v>2</v>
      </c>
      <c r="D1291">
        <v>3</v>
      </c>
      <c r="E1291">
        <v>4</v>
      </c>
    </row>
    <row r="1292" spans="1:5">
      <c r="A1292" s="20" t="s">
        <v>1476</v>
      </c>
      <c r="B1292">
        <v>1.5</v>
      </c>
      <c r="C1292">
        <v>3</v>
      </c>
      <c r="D1292">
        <v>2.5</v>
      </c>
      <c r="E1292">
        <v>3</v>
      </c>
    </row>
    <row r="1293" spans="1:5">
      <c r="A1293" s="20" t="s">
        <v>1477</v>
      </c>
      <c r="B1293">
        <v>3.5</v>
      </c>
      <c r="C1293">
        <v>7</v>
      </c>
      <c r="D1293">
        <v>4</v>
      </c>
      <c r="E1293">
        <v>2.5</v>
      </c>
    </row>
    <row r="1294" spans="1:5">
      <c r="A1294" s="20" t="s">
        <v>1478</v>
      </c>
      <c r="B1294">
        <v>4</v>
      </c>
      <c r="C1294">
        <v>4</v>
      </c>
      <c r="D1294">
        <v>3</v>
      </c>
      <c r="E1294">
        <v>5</v>
      </c>
    </row>
    <row r="1295" spans="1:5">
      <c r="A1295" s="20" t="s">
        <v>1479</v>
      </c>
      <c r="B1295">
        <v>3</v>
      </c>
      <c r="C1295">
        <v>3</v>
      </c>
      <c r="D1295">
        <v>1</v>
      </c>
      <c r="E1295">
        <v>3</v>
      </c>
    </row>
    <row r="1296" spans="1:5">
      <c r="A1296" s="20" t="s">
        <v>1480</v>
      </c>
      <c r="B1296">
        <v>2</v>
      </c>
      <c r="C1296">
        <v>6</v>
      </c>
      <c r="D1296">
        <v>3.6666666666666665</v>
      </c>
      <c r="E1296">
        <v>3.6666666666666665</v>
      </c>
    </row>
    <row r="1297" spans="1:5">
      <c r="A1297" s="20" t="s">
        <v>1481</v>
      </c>
      <c r="B1297">
        <v>5</v>
      </c>
      <c r="C1297">
        <v>5</v>
      </c>
      <c r="D1297">
        <v>4</v>
      </c>
      <c r="E1297">
        <v>5</v>
      </c>
    </row>
    <row r="1298" spans="1:5">
      <c r="A1298" s="20" t="s">
        <v>1482</v>
      </c>
      <c r="B1298">
        <v>1.5</v>
      </c>
      <c r="C1298">
        <v>3</v>
      </c>
      <c r="D1298">
        <v>4</v>
      </c>
      <c r="E1298">
        <v>4</v>
      </c>
    </row>
    <row r="1299" spans="1:5">
      <c r="A1299" s="20" t="s">
        <v>1483</v>
      </c>
      <c r="B1299">
        <v>1</v>
      </c>
      <c r="C1299">
        <v>1</v>
      </c>
      <c r="D1299">
        <v>1</v>
      </c>
      <c r="E1299">
        <v>1</v>
      </c>
    </row>
    <row r="1300" spans="1:5">
      <c r="A1300" s="20" t="s">
        <v>1484</v>
      </c>
      <c r="B1300">
        <v>3.6666666666666665</v>
      </c>
      <c r="C1300">
        <v>11</v>
      </c>
      <c r="D1300">
        <v>2.6666666666666665</v>
      </c>
      <c r="E1300">
        <v>4</v>
      </c>
    </row>
    <row r="1301" spans="1:5">
      <c r="A1301" s="20" t="s">
        <v>1485</v>
      </c>
      <c r="B1301">
        <v>1</v>
      </c>
      <c r="C1301">
        <v>2</v>
      </c>
      <c r="D1301">
        <v>3</v>
      </c>
      <c r="E1301">
        <v>3</v>
      </c>
    </row>
    <row r="1302" spans="1:5">
      <c r="A1302" s="20" t="s">
        <v>1486</v>
      </c>
      <c r="B1302">
        <v>2</v>
      </c>
      <c r="C1302">
        <v>2</v>
      </c>
      <c r="D1302">
        <v>2</v>
      </c>
      <c r="E1302">
        <v>3</v>
      </c>
    </row>
    <row r="1303" spans="1:5">
      <c r="A1303" s="20" t="s">
        <v>1487</v>
      </c>
      <c r="B1303">
        <v>3</v>
      </c>
      <c r="C1303">
        <v>3</v>
      </c>
      <c r="D1303">
        <v>1</v>
      </c>
      <c r="E1303">
        <v>3</v>
      </c>
    </row>
    <row r="1304" spans="1:5">
      <c r="A1304" s="20" t="s">
        <v>1488</v>
      </c>
      <c r="B1304">
        <v>3</v>
      </c>
      <c r="C1304">
        <v>3</v>
      </c>
      <c r="D1304">
        <v>1</v>
      </c>
      <c r="E1304">
        <v>4</v>
      </c>
    </row>
    <row r="1305" spans="1:5">
      <c r="A1305" s="20" t="s">
        <v>1489</v>
      </c>
      <c r="B1305">
        <v>1</v>
      </c>
      <c r="C1305">
        <v>1</v>
      </c>
      <c r="D1305">
        <v>5</v>
      </c>
      <c r="E1305">
        <v>1</v>
      </c>
    </row>
    <row r="1306" spans="1:5">
      <c r="A1306" s="20" t="s">
        <v>1490</v>
      </c>
      <c r="B1306">
        <v>3</v>
      </c>
      <c r="C1306">
        <v>6</v>
      </c>
      <c r="D1306">
        <v>2</v>
      </c>
      <c r="E1306">
        <v>3.5</v>
      </c>
    </row>
    <row r="1307" spans="1:5">
      <c r="A1307" s="20" t="s">
        <v>1491</v>
      </c>
      <c r="B1307">
        <v>3.6666666666666665</v>
      </c>
      <c r="C1307">
        <v>11</v>
      </c>
      <c r="D1307">
        <v>2.6666666666666665</v>
      </c>
      <c r="E1307">
        <v>2</v>
      </c>
    </row>
    <row r="1308" spans="1:5">
      <c r="A1308" s="20" t="s">
        <v>1492</v>
      </c>
      <c r="B1308">
        <v>3</v>
      </c>
      <c r="C1308">
        <v>3</v>
      </c>
      <c r="D1308">
        <v>2</v>
      </c>
      <c r="E1308">
        <v>4</v>
      </c>
    </row>
    <row r="1309" spans="1:5">
      <c r="A1309" s="20" t="s">
        <v>1493</v>
      </c>
      <c r="B1309">
        <v>2</v>
      </c>
      <c r="C1309">
        <v>2</v>
      </c>
      <c r="D1309">
        <v>4</v>
      </c>
      <c r="E1309">
        <v>5</v>
      </c>
    </row>
    <row r="1310" spans="1:5">
      <c r="A1310" s="20" t="s">
        <v>1494</v>
      </c>
      <c r="B1310">
        <v>3.3333333333333335</v>
      </c>
      <c r="C1310">
        <v>10</v>
      </c>
      <c r="D1310">
        <v>3</v>
      </c>
      <c r="E1310">
        <v>2.3333333333333335</v>
      </c>
    </row>
    <row r="1311" spans="1:5">
      <c r="A1311" s="20" t="s">
        <v>1495</v>
      </c>
      <c r="B1311">
        <v>1.5</v>
      </c>
      <c r="C1311">
        <v>3</v>
      </c>
      <c r="D1311">
        <v>3</v>
      </c>
      <c r="E1311">
        <v>1.5</v>
      </c>
    </row>
    <row r="1312" spans="1:5">
      <c r="A1312" s="20" t="s">
        <v>1496</v>
      </c>
      <c r="B1312">
        <v>2</v>
      </c>
      <c r="C1312">
        <v>4</v>
      </c>
      <c r="D1312">
        <v>3</v>
      </c>
      <c r="E1312">
        <v>3.5</v>
      </c>
    </row>
    <row r="1313" spans="1:5">
      <c r="A1313" s="20" t="s">
        <v>1497</v>
      </c>
      <c r="B1313">
        <v>3.6666666666666665</v>
      </c>
      <c r="C1313">
        <v>11</v>
      </c>
      <c r="D1313">
        <v>2</v>
      </c>
      <c r="E1313">
        <v>1.3333333333333333</v>
      </c>
    </row>
    <row r="1314" spans="1:5">
      <c r="A1314" s="20" t="s">
        <v>1498</v>
      </c>
      <c r="B1314">
        <v>3</v>
      </c>
      <c r="C1314">
        <v>6</v>
      </c>
      <c r="D1314">
        <v>4</v>
      </c>
      <c r="E1314">
        <v>2</v>
      </c>
    </row>
    <row r="1315" spans="1:5">
      <c r="A1315" s="20" t="s">
        <v>1499</v>
      </c>
      <c r="B1315">
        <v>3.5</v>
      </c>
      <c r="C1315">
        <v>7</v>
      </c>
      <c r="D1315">
        <v>1.5</v>
      </c>
      <c r="E1315">
        <v>3.5</v>
      </c>
    </row>
    <row r="1316" spans="1:5">
      <c r="A1316" s="20" t="s">
        <v>1500</v>
      </c>
      <c r="B1316">
        <v>1.5</v>
      </c>
      <c r="C1316">
        <v>3</v>
      </c>
      <c r="D1316">
        <v>1.5</v>
      </c>
      <c r="E1316">
        <v>3</v>
      </c>
    </row>
    <row r="1317" spans="1:5">
      <c r="A1317" s="20" t="s">
        <v>1501</v>
      </c>
      <c r="B1317">
        <v>3</v>
      </c>
      <c r="C1317">
        <v>3</v>
      </c>
      <c r="D1317">
        <v>1</v>
      </c>
      <c r="E1317">
        <v>4</v>
      </c>
    </row>
    <row r="1318" spans="1:5">
      <c r="A1318" s="20" t="s">
        <v>1502</v>
      </c>
      <c r="B1318">
        <v>4</v>
      </c>
      <c r="C1318">
        <v>8</v>
      </c>
      <c r="D1318">
        <v>1.5</v>
      </c>
      <c r="E1318">
        <v>3.5</v>
      </c>
    </row>
    <row r="1319" spans="1:5">
      <c r="A1319" s="20" t="s">
        <v>1503</v>
      </c>
      <c r="B1319">
        <v>4.333333333333333</v>
      </c>
      <c r="C1319">
        <v>13</v>
      </c>
      <c r="D1319">
        <v>2.6666666666666665</v>
      </c>
      <c r="E1319">
        <v>3</v>
      </c>
    </row>
    <row r="1320" spans="1:5">
      <c r="A1320" s="20" t="s">
        <v>1504</v>
      </c>
      <c r="B1320">
        <v>5</v>
      </c>
      <c r="C1320">
        <v>10</v>
      </c>
      <c r="D1320">
        <v>3.5</v>
      </c>
      <c r="E1320">
        <v>3</v>
      </c>
    </row>
    <row r="1321" spans="1:5">
      <c r="A1321" s="20" t="s">
        <v>1505</v>
      </c>
      <c r="B1321">
        <v>3.5</v>
      </c>
      <c r="C1321">
        <v>7</v>
      </c>
      <c r="D1321">
        <v>2.5</v>
      </c>
      <c r="E1321">
        <v>4</v>
      </c>
    </row>
    <row r="1322" spans="1:5">
      <c r="A1322" s="20" t="s">
        <v>1506</v>
      </c>
      <c r="B1322">
        <v>3.3333333333333335</v>
      </c>
      <c r="C1322">
        <v>10</v>
      </c>
      <c r="D1322">
        <v>2.6666666666666665</v>
      </c>
      <c r="E1322">
        <v>3.3333333333333335</v>
      </c>
    </row>
    <row r="1323" spans="1:5">
      <c r="A1323" s="20" t="s">
        <v>1507</v>
      </c>
      <c r="B1323">
        <v>2</v>
      </c>
      <c r="C1323">
        <v>4</v>
      </c>
      <c r="D1323">
        <v>1.5</v>
      </c>
      <c r="E1323">
        <v>5</v>
      </c>
    </row>
    <row r="1324" spans="1:5">
      <c r="A1324" s="20" t="s">
        <v>1508</v>
      </c>
      <c r="B1324">
        <v>1</v>
      </c>
      <c r="C1324">
        <v>1</v>
      </c>
      <c r="D1324">
        <v>1</v>
      </c>
      <c r="E1324">
        <v>4</v>
      </c>
    </row>
    <row r="1325" spans="1:5">
      <c r="A1325" s="20" t="s">
        <v>1509</v>
      </c>
      <c r="B1325">
        <v>3</v>
      </c>
      <c r="C1325">
        <v>3</v>
      </c>
      <c r="D1325">
        <v>3</v>
      </c>
      <c r="E1325">
        <v>4</v>
      </c>
    </row>
    <row r="1326" spans="1:5">
      <c r="A1326" s="20" t="s">
        <v>1510</v>
      </c>
      <c r="B1326">
        <v>3.5</v>
      </c>
      <c r="C1326">
        <v>7</v>
      </c>
      <c r="D1326">
        <v>3</v>
      </c>
      <c r="E1326">
        <v>3</v>
      </c>
    </row>
    <row r="1327" spans="1:5">
      <c r="A1327" s="20" t="s">
        <v>1511</v>
      </c>
      <c r="B1327">
        <v>3.3333333333333335</v>
      </c>
      <c r="C1327">
        <v>10</v>
      </c>
      <c r="D1327">
        <v>4.666666666666667</v>
      </c>
      <c r="E1327">
        <v>3.3333333333333335</v>
      </c>
    </row>
    <row r="1328" spans="1:5">
      <c r="A1328" s="20" t="s">
        <v>1512</v>
      </c>
      <c r="B1328">
        <v>5</v>
      </c>
      <c r="C1328">
        <v>5</v>
      </c>
      <c r="D1328">
        <v>2</v>
      </c>
      <c r="E1328">
        <v>2</v>
      </c>
    </row>
    <row r="1329" spans="1:5">
      <c r="A1329" s="20" t="s">
        <v>1513</v>
      </c>
      <c r="B1329">
        <v>2</v>
      </c>
      <c r="C1329">
        <v>6</v>
      </c>
      <c r="D1329">
        <v>2.3333333333333335</v>
      </c>
      <c r="E1329">
        <v>4</v>
      </c>
    </row>
    <row r="1330" spans="1:5">
      <c r="A1330" s="20" t="s">
        <v>1514</v>
      </c>
      <c r="B1330">
        <v>1.5</v>
      </c>
      <c r="C1330">
        <v>3</v>
      </c>
      <c r="D1330">
        <v>2.5</v>
      </c>
      <c r="E1330">
        <v>3.5</v>
      </c>
    </row>
    <row r="1331" spans="1:5">
      <c r="A1331" s="20" t="s">
        <v>1515</v>
      </c>
      <c r="B1331">
        <v>3</v>
      </c>
      <c r="C1331">
        <v>6</v>
      </c>
      <c r="D1331">
        <v>2.5</v>
      </c>
      <c r="E1331">
        <v>1</v>
      </c>
    </row>
    <row r="1332" spans="1:5">
      <c r="A1332" s="20" t="s">
        <v>1516</v>
      </c>
      <c r="B1332">
        <v>3</v>
      </c>
      <c r="C1332">
        <v>3</v>
      </c>
      <c r="D1332">
        <v>5</v>
      </c>
      <c r="E1332">
        <v>2</v>
      </c>
    </row>
    <row r="1333" spans="1:5">
      <c r="A1333" s="20" t="s">
        <v>1517</v>
      </c>
      <c r="B1333">
        <v>3.5</v>
      </c>
      <c r="C1333">
        <v>7</v>
      </c>
      <c r="D1333">
        <v>2</v>
      </c>
      <c r="E1333">
        <v>3.5</v>
      </c>
    </row>
    <row r="1334" spans="1:5">
      <c r="A1334" s="20" t="s">
        <v>1518</v>
      </c>
      <c r="B1334">
        <v>2</v>
      </c>
      <c r="C1334">
        <v>6</v>
      </c>
      <c r="D1334">
        <v>3</v>
      </c>
      <c r="E1334">
        <v>3.6666666666666665</v>
      </c>
    </row>
    <row r="1335" spans="1:5">
      <c r="A1335" s="20" t="s">
        <v>1519</v>
      </c>
      <c r="B1335">
        <v>3</v>
      </c>
      <c r="C1335">
        <v>3</v>
      </c>
      <c r="D1335">
        <v>4</v>
      </c>
      <c r="E1335">
        <v>4</v>
      </c>
    </row>
    <row r="1336" spans="1:5">
      <c r="A1336" s="20" t="s">
        <v>1520</v>
      </c>
      <c r="B1336">
        <v>1</v>
      </c>
      <c r="C1336">
        <v>1</v>
      </c>
      <c r="D1336">
        <v>3</v>
      </c>
      <c r="E1336">
        <v>4</v>
      </c>
    </row>
    <row r="1337" spans="1:5">
      <c r="A1337" s="20" t="s">
        <v>1521</v>
      </c>
      <c r="B1337">
        <v>3</v>
      </c>
      <c r="C1337">
        <v>9</v>
      </c>
      <c r="D1337">
        <v>3.3333333333333335</v>
      </c>
      <c r="E1337">
        <v>4</v>
      </c>
    </row>
    <row r="1338" spans="1:5">
      <c r="A1338" s="20" t="s">
        <v>1522</v>
      </c>
      <c r="B1338">
        <v>3.5</v>
      </c>
      <c r="C1338">
        <v>7</v>
      </c>
      <c r="D1338">
        <v>3</v>
      </c>
      <c r="E1338">
        <v>3</v>
      </c>
    </row>
    <row r="1339" spans="1:5">
      <c r="A1339" s="20" t="s">
        <v>1523</v>
      </c>
      <c r="B1339">
        <v>5</v>
      </c>
      <c r="C1339">
        <v>5</v>
      </c>
      <c r="D1339">
        <v>3</v>
      </c>
      <c r="E1339">
        <v>5</v>
      </c>
    </row>
    <row r="1340" spans="1:5">
      <c r="A1340" s="20" t="s">
        <v>1524</v>
      </c>
      <c r="B1340">
        <v>4.666666666666667</v>
      </c>
      <c r="C1340">
        <v>14</v>
      </c>
      <c r="D1340">
        <v>2</v>
      </c>
      <c r="E1340">
        <v>3.3333333333333335</v>
      </c>
    </row>
    <row r="1341" spans="1:5">
      <c r="A1341" s="20" t="s">
        <v>1525</v>
      </c>
      <c r="B1341">
        <v>2.3333333333333335</v>
      </c>
      <c r="C1341">
        <v>7</v>
      </c>
      <c r="D1341">
        <v>4</v>
      </c>
      <c r="E1341">
        <v>3.6666666666666665</v>
      </c>
    </row>
    <row r="1342" spans="1:5">
      <c r="A1342" s="20" t="s">
        <v>1526</v>
      </c>
      <c r="B1342">
        <v>2.5</v>
      </c>
      <c r="C1342">
        <v>5</v>
      </c>
      <c r="D1342">
        <v>2.5</v>
      </c>
      <c r="E1342">
        <v>3</v>
      </c>
    </row>
    <row r="1343" spans="1:5">
      <c r="A1343" s="20" t="s">
        <v>1527</v>
      </c>
      <c r="B1343">
        <v>3.3333333333333335</v>
      </c>
      <c r="C1343">
        <v>10</v>
      </c>
      <c r="D1343">
        <v>3.3333333333333335</v>
      </c>
      <c r="E1343">
        <v>2.6666666666666665</v>
      </c>
    </row>
    <row r="1344" spans="1:5">
      <c r="A1344" s="20" t="s">
        <v>1528</v>
      </c>
      <c r="B1344">
        <v>2.6666666666666665</v>
      </c>
      <c r="C1344">
        <v>8</v>
      </c>
      <c r="D1344">
        <v>2.3333333333333335</v>
      </c>
      <c r="E1344">
        <v>3.3333333333333335</v>
      </c>
    </row>
    <row r="1345" spans="1:5">
      <c r="A1345" s="20" t="s">
        <v>1529</v>
      </c>
      <c r="B1345">
        <v>1</v>
      </c>
      <c r="C1345">
        <v>1</v>
      </c>
      <c r="D1345">
        <v>5</v>
      </c>
      <c r="E1345">
        <v>5</v>
      </c>
    </row>
    <row r="1346" spans="1:5">
      <c r="A1346" s="20" t="s">
        <v>1530</v>
      </c>
      <c r="B1346">
        <v>2.6666666666666665</v>
      </c>
      <c r="C1346">
        <v>8</v>
      </c>
      <c r="D1346">
        <v>2.6666666666666665</v>
      </c>
      <c r="E1346">
        <v>3.3333333333333335</v>
      </c>
    </row>
    <row r="1347" spans="1:5">
      <c r="A1347" s="20" t="s">
        <v>1531</v>
      </c>
      <c r="B1347">
        <v>5</v>
      </c>
      <c r="C1347">
        <v>10</v>
      </c>
      <c r="D1347">
        <v>3.5</v>
      </c>
      <c r="E1347">
        <v>2</v>
      </c>
    </row>
    <row r="1348" spans="1:5">
      <c r="A1348" s="20" t="s">
        <v>1532</v>
      </c>
      <c r="B1348">
        <v>5</v>
      </c>
      <c r="C1348">
        <v>10</v>
      </c>
      <c r="D1348">
        <v>2</v>
      </c>
      <c r="E1348">
        <v>3.5</v>
      </c>
    </row>
    <row r="1349" spans="1:5">
      <c r="A1349" s="20" t="s">
        <v>1533</v>
      </c>
      <c r="B1349">
        <v>5</v>
      </c>
      <c r="C1349">
        <v>5</v>
      </c>
      <c r="D1349">
        <v>1</v>
      </c>
      <c r="E1349">
        <v>3</v>
      </c>
    </row>
    <row r="1350" spans="1:5">
      <c r="A1350" s="20" t="s">
        <v>1534</v>
      </c>
      <c r="B1350">
        <v>4</v>
      </c>
      <c r="C1350">
        <v>4</v>
      </c>
      <c r="D1350">
        <v>4</v>
      </c>
      <c r="E1350">
        <v>3</v>
      </c>
    </row>
    <row r="1351" spans="1:5">
      <c r="A1351" s="20" t="s">
        <v>1535</v>
      </c>
      <c r="B1351">
        <v>1</v>
      </c>
      <c r="C1351">
        <v>1</v>
      </c>
      <c r="D1351">
        <v>5</v>
      </c>
      <c r="E1351">
        <v>4</v>
      </c>
    </row>
    <row r="1352" spans="1:5">
      <c r="A1352" s="20" t="s">
        <v>1536</v>
      </c>
      <c r="B1352">
        <v>3</v>
      </c>
      <c r="C1352">
        <v>6</v>
      </c>
      <c r="D1352">
        <v>5</v>
      </c>
      <c r="E1352">
        <v>3</v>
      </c>
    </row>
    <row r="1353" spans="1:5">
      <c r="A1353" s="20" t="s">
        <v>1537</v>
      </c>
      <c r="B1353">
        <v>4.5</v>
      </c>
      <c r="C1353">
        <v>9</v>
      </c>
      <c r="D1353">
        <v>2</v>
      </c>
      <c r="E1353">
        <v>2</v>
      </c>
    </row>
    <row r="1354" spans="1:5">
      <c r="A1354" s="20" t="s">
        <v>1538</v>
      </c>
      <c r="B1354">
        <v>3.6666666666666665</v>
      </c>
      <c r="C1354">
        <v>11</v>
      </c>
      <c r="D1354">
        <v>3.3333333333333335</v>
      </c>
      <c r="E1354">
        <v>3.3333333333333335</v>
      </c>
    </row>
    <row r="1355" spans="1:5">
      <c r="A1355" s="20" t="s">
        <v>1539</v>
      </c>
      <c r="B1355">
        <v>1.6666666666666667</v>
      </c>
      <c r="C1355">
        <v>5</v>
      </c>
      <c r="D1355">
        <v>3.3333333333333335</v>
      </c>
      <c r="E1355">
        <v>2</v>
      </c>
    </row>
    <row r="1356" spans="1:5">
      <c r="A1356" s="20" t="s">
        <v>1540</v>
      </c>
      <c r="B1356">
        <v>2</v>
      </c>
      <c r="C1356">
        <v>6</v>
      </c>
      <c r="D1356">
        <v>2</v>
      </c>
      <c r="E1356">
        <v>3.6666666666666665</v>
      </c>
    </row>
    <row r="1357" spans="1:5">
      <c r="A1357" s="20" t="s">
        <v>1541</v>
      </c>
      <c r="B1357">
        <v>5</v>
      </c>
      <c r="C1357">
        <v>5</v>
      </c>
      <c r="D1357">
        <v>2</v>
      </c>
      <c r="E1357">
        <v>5</v>
      </c>
    </row>
    <row r="1358" spans="1:5">
      <c r="A1358" s="20" t="s">
        <v>1542</v>
      </c>
      <c r="B1358">
        <v>2.6666666666666665</v>
      </c>
      <c r="C1358">
        <v>8</v>
      </c>
      <c r="D1358">
        <v>3</v>
      </c>
      <c r="E1358">
        <v>1.3333333333333333</v>
      </c>
    </row>
    <row r="1359" spans="1:5">
      <c r="A1359" s="20" t="s">
        <v>1543</v>
      </c>
      <c r="B1359">
        <v>1</v>
      </c>
      <c r="C1359">
        <v>2</v>
      </c>
      <c r="D1359">
        <v>3.5</v>
      </c>
      <c r="E1359">
        <v>3.5</v>
      </c>
    </row>
    <row r="1360" spans="1:5">
      <c r="A1360" s="20" t="s">
        <v>1544</v>
      </c>
      <c r="B1360">
        <v>4</v>
      </c>
      <c r="C1360">
        <v>8</v>
      </c>
      <c r="D1360">
        <v>3.5</v>
      </c>
      <c r="E1360">
        <v>2</v>
      </c>
    </row>
    <row r="1361" spans="1:5">
      <c r="A1361" s="20" t="s">
        <v>1545</v>
      </c>
      <c r="B1361">
        <v>4</v>
      </c>
      <c r="C1361">
        <v>4</v>
      </c>
      <c r="D1361">
        <v>1</v>
      </c>
      <c r="E1361">
        <v>2</v>
      </c>
    </row>
    <row r="1362" spans="1:5">
      <c r="A1362" s="20" t="s">
        <v>1546</v>
      </c>
      <c r="B1362">
        <v>3</v>
      </c>
      <c r="C1362">
        <v>6</v>
      </c>
      <c r="D1362">
        <v>2</v>
      </c>
      <c r="E1362">
        <v>4</v>
      </c>
    </row>
    <row r="1363" spans="1:5">
      <c r="A1363" s="20" t="s">
        <v>1547</v>
      </c>
      <c r="B1363">
        <v>2</v>
      </c>
      <c r="C1363">
        <v>4</v>
      </c>
      <c r="D1363">
        <v>4</v>
      </c>
      <c r="E1363">
        <v>3.5</v>
      </c>
    </row>
    <row r="1364" spans="1:5">
      <c r="A1364" s="20" t="s">
        <v>1548</v>
      </c>
      <c r="B1364">
        <v>3.6666666666666665</v>
      </c>
      <c r="C1364">
        <v>11</v>
      </c>
      <c r="D1364">
        <v>3</v>
      </c>
      <c r="E1364">
        <v>3</v>
      </c>
    </row>
    <row r="1365" spans="1:5">
      <c r="A1365" s="20" t="s">
        <v>1549</v>
      </c>
      <c r="B1365">
        <v>2.5</v>
      </c>
      <c r="C1365">
        <v>5</v>
      </c>
      <c r="D1365">
        <v>4.5</v>
      </c>
      <c r="E1365">
        <v>4.5</v>
      </c>
    </row>
    <row r="1366" spans="1:5">
      <c r="A1366" s="20" t="s">
        <v>1550</v>
      </c>
      <c r="B1366">
        <v>3</v>
      </c>
      <c r="C1366">
        <v>3</v>
      </c>
      <c r="D1366">
        <v>1</v>
      </c>
      <c r="E1366">
        <v>1</v>
      </c>
    </row>
    <row r="1367" spans="1:5">
      <c r="A1367" s="20" t="s">
        <v>1551</v>
      </c>
      <c r="B1367">
        <v>2</v>
      </c>
      <c r="C1367">
        <v>2</v>
      </c>
      <c r="D1367">
        <v>2</v>
      </c>
      <c r="E1367">
        <v>3</v>
      </c>
    </row>
    <row r="1368" spans="1:5">
      <c r="A1368" s="20" t="s">
        <v>1552</v>
      </c>
      <c r="B1368">
        <v>2</v>
      </c>
      <c r="C1368">
        <v>2</v>
      </c>
      <c r="D1368">
        <v>1</v>
      </c>
      <c r="E1368">
        <v>2</v>
      </c>
    </row>
    <row r="1369" spans="1:5">
      <c r="A1369" s="20" t="s">
        <v>1553</v>
      </c>
      <c r="B1369">
        <v>3</v>
      </c>
      <c r="C1369">
        <v>6</v>
      </c>
      <c r="D1369">
        <v>5</v>
      </c>
      <c r="E1369">
        <v>2</v>
      </c>
    </row>
    <row r="1370" spans="1:5">
      <c r="A1370" s="20" t="s">
        <v>1554</v>
      </c>
      <c r="B1370">
        <v>2.6666666666666665</v>
      </c>
      <c r="C1370">
        <v>8</v>
      </c>
      <c r="D1370">
        <v>2.3333333333333335</v>
      </c>
      <c r="E1370">
        <v>4</v>
      </c>
    </row>
    <row r="1371" spans="1:5">
      <c r="A1371" s="20" t="s">
        <v>1555</v>
      </c>
      <c r="B1371">
        <v>3</v>
      </c>
      <c r="C1371">
        <v>9</v>
      </c>
      <c r="D1371">
        <v>1.6666666666666667</v>
      </c>
      <c r="E1371">
        <v>1.6666666666666667</v>
      </c>
    </row>
    <row r="1372" spans="1:5">
      <c r="A1372" s="20" t="s">
        <v>1556</v>
      </c>
      <c r="B1372">
        <v>4</v>
      </c>
      <c r="C1372">
        <v>8</v>
      </c>
      <c r="D1372">
        <v>3</v>
      </c>
      <c r="E1372">
        <v>3</v>
      </c>
    </row>
    <row r="1373" spans="1:5">
      <c r="A1373" s="20" t="s">
        <v>1557</v>
      </c>
      <c r="B1373">
        <v>2.6666666666666665</v>
      </c>
      <c r="C1373">
        <v>8</v>
      </c>
      <c r="D1373">
        <v>4.666666666666667</v>
      </c>
      <c r="E1373">
        <v>2.3333333333333335</v>
      </c>
    </row>
    <row r="1374" spans="1:5">
      <c r="A1374" s="20" t="s">
        <v>1558</v>
      </c>
      <c r="B1374">
        <v>3</v>
      </c>
      <c r="C1374">
        <v>3</v>
      </c>
      <c r="D1374">
        <v>3</v>
      </c>
      <c r="E1374">
        <v>1</v>
      </c>
    </row>
    <row r="1375" spans="1:5">
      <c r="A1375" s="20" t="s">
        <v>1559</v>
      </c>
      <c r="B1375">
        <v>3</v>
      </c>
      <c r="C1375">
        <v>3</v>
      </c>
      <c r="D1375">
        <v>4</v>
      </c>
      <c r="E1375">
        <v>4</v>
      </c>
    </row>
    <row r="1376" spans="1:5">
      <c r="A1376" s="20" t="s">
        <v>1560</v>
      </c>
      <c r="B1376">
        <v>3.6666666666666665</v>
      </c>
      <c r="C1376">
        <v>11</v>
      </c>
      <c r="D1376">
        <v>3.6666666666666665</v>
      </c>
      <c r="E1376">
        <v>1</v>
      </c>
    </row>
    <row r="1377" spans="1:5">
      <c r="A1377" s="20" t="s">
        <v>1561</v>
      </c>
      <c r="B1377">
        <v>4</v>
      </c>
      <c r="C1377">
        <v>4</v>
      </c>
      <c r="D1377">
        <v>3</v>
      </c>
      <c r="E1377">
        <v>2</v>
      </c>
    </row>
    <row r="1378" spans="1:5">
      <c r="A1378" s="20" t="s">
        <v>1562</v>
      </c>
      <c r="B1378">
        <v>2.3333333333333335</v>
      </c>
      <c r="C1378">
        <v>7</v>
      </c>
      <c r="D1378">
        <v>2</v>
      </c>
      <c r="E1378">
        <v>2.3333333333333335</v>
      </c>
    </row>
    <row r="1379" spans="1:5">
      <c r="A1379" s="20" t="s">
        <v>1563</v>
      </c>
      <c r="B1379">
        <v>1.6666666666666667</v>
      </c>
      <c r="C1379">
        <v>5</v>
      </c>
      <c r="D1379">
        <v>3</v>
      </c>
      <c r="E1379">
        <v>3</v>
      </c>
    </row>
    <row r="1380" spans="1:5">
      <c r="A1380" s="20" t="s">
        <v>1564</v>
      </c>
      <c r="B1380">
        <v>2.5</v>
      </c>
      <c r="C1380">
        <v>5</v>
      </c>
      <c r="D1380">
        <v>3.5</v>
      </c>
      <c r="E1380">
        <v>4.5</v>
      </c>
    </row>
    <row r="1381" spans="1:5">
      <c r="A1381" s="20" t="s">
        <v>1565</v>
      </c>
      <c r="B1381">
        <v>1</v>
      </c>
      <c r="C1381">
        <v>1</v>
      </c>
      <c r="D1381">
        <v>5</v>
      </c>
      <c r="E1381">
        <v>5</v>
      </c>
    </row>
    <row r="1382" spans="1:5">
      <c r="A1382" s="20" t="s">
        <v>1566</v>
      </c>
      <c r="B1382">
        <v>3</v>
      </c>
      <c r="C1382">
        <v>6</v>
      </c>
      <c r="D1382">
        <v>3.5</v>
      </c>
      <c r="E1382">
        <v>3.5</v>
      </c>
    </row>
    <row r="1383" spans="1:5">
      <c r="A1383" s="20" t="s">
        <v>1567</v>
      </c>
      <c r="B1383">
        <v>4.333333333333333</v>
      </c>
      <c r="C1383">
        <v>13</v>
      </c>
      <c r="D1383">
        <v>4</v>
      </c>
      <c r="E1383">
        <v>2.3333333333333335</v>
      </c>
    </row>
    <row r="1384" spans="1:5">
      <c r="A1384" s="20" t="s">
        <v>1568</v>
      </c>
      <c r="B1384">
        <v>2</v>
      </c>
      <c r="C1384">
        <v>6</v>
      </c>
      <c r="D1384">
        <v>2</v>
      </c>
      <c r="E1384">
        <v>4</v>
      </c>
    </row>
    <row r="1385" spans="1:5">
      <c r="A1385" s="20" t="s">
        <v>1569</v>
      </c>
      <c r="B1385">
        <v>1</v>
      </c>
      <c r="C1385">
        <v>1</v>
      </c>
      <c r="D1385">
        <v>5</v>
      </c>
      <c r="E1385">
        <v>5</v>
      </c>
    </row>
    <row r="1386" spans="1:5">
      <c r="A1386" s="20" t="s">
        <v>1570</v>
      </c>
      <c r="B1386">
        <v>3</v>
      </c>
      <c r="C1386">
        <v>3</v>
      </c>
      <c r="D1386">
        <v>5</v>
      </c>
      <c r="E1386">
        <v>3</v>
      </c>
    </row>
    <row r="1387" spans="1:5">
      <c r="A1387" s="20" t="s">
        <v>1571</v>
      </c>
      <c r="B1387">
        <v>5</v>
      </c>
      <c r="C1387">
        <v>10</v>
      </c>
      <c r="D1387">
        <v>1.5</v>
      </c>
      <c r="E1387">
        <v>3</v>
      </c>
    </row>
    <row r="1388" spans="1:5">
      <c r="A1388" s="20" t="s">
        <v>1572</v>
      </c>
      <c r="B1388">
        <v>3.3333333333333335</v>
      </c>
      <c r="C1388">
        <v>10</v>
      </c>
      <c r="D1388">
        <v>3.6666666666666665</v>
      </c>
      <c r="E1388">
        <v>2.3333333333333335</v>
      </c>
    </row>
    <row r="1389" spans="1:5">
      <c r="A1389" s="20" t="s">
        <v>1573</v>
      </c>
      <c r="B1389">
        <v>2</v>
      </c>
      <c r="C1389">
        <v>4</v>
      </c>
      <c r="D1389">
        <v>2.5</v>
      </c>
      <c r="E1389">
        <v>2.5</v>
      </c>
    </row>
    <row r="1390" spans="1:5">
      <c r="A1390" s="20" t="s">
        <v>1574</v>
      </c>
      <c r="B1390">
        <v>1.3333333333333333</v>
      </c>
      <c r="C1390">
        <v>4</v>
      </c>
      <c r="D1390">
        <v>1.3333333333333333</v>
      </c>
      <c r="E1390">
        <v>2</v>
      </c>
    </row>
    <row r="1391" spans="1:5">
      <c r="A1391" s="20" t="s">
        <v>1575</v>
      </c>
      <c r="B1391">
        <v>1</v>
      </c>
      <c r="C1391">
        <v>1</v>
      </c>
      <c r="D1391">
        <v>1</v>
      </c>
      <c r="E1391">
        <v>2</v>
      </c>
    </row>
    <row r="1392" spans="1:5">
      <c r="A1392" s="20" t="s">
        <v>1576</v>
      </c>
      <c r="B1392">
        <v>2</v>
      </c>
      <c r="C1392">
        <v>4</v>
      </c>
      <c r="D1392">
        <v>5</v>
      </c>
      <c r="E1392">
        <v>4</v>
      </c>
    </row>
    <row r="1393" spans="1:5">
      <c r="A1393" s="20" t="s">
        <v>1577</v>
      </c>
      <c r="B1393">
        <v>2</v>
      </c>
      <c r="C1393">
        <v>6</v>
      </c>
      <c r="D1393">
        <v>2.6666666666666665</v>
      </c>
      <c r="E1393">
        <v>2.3333333333333335</v>
      </c>
    </row>
    <row r="1394" spans="1:5">
      <c r="A1394" s="20" t="s">
        <v>1578</v>
      </c>
      <c r="B1394">
        <v>2.5</v>
      </c>
      <c r="C1394">
        <v>5</v>
      </c>
      <c r="D1394">
        <v>4</v>
      </c>
      <c r="E1394">
        <v>3</v>
      </c>
    </row>
    <row r="1395" spans="1:5">
      <c r="A1395" s="20" t="s">
        <v>1579</v>
      </c>
      <c r="B1395">
        <v>2</v>
      </c>
      <c r="C1395">
        <v>6</v>
      </c>
      <c r="D1395">
        <v>3</v>
      </c>
      <c r="E1395">
        <v>4.333333333333333</v>
      </c>
    </row>
    <row r="1396" spans="1:5">
      <c r="A1396" s="20" t="s">
        <v>1580</v>
      </c>
      <c r="B1396">
        <v>3</v>
      </c>
      <c r="C1396">
        <v>9</v>
      </c>
      <c r="D1396">
        <v>2</v>
      </c>
      <c r="E1396">
        <v>3</v>
      </c>
    </row>
    <row r="1397" spans="1:5">
      <c r="A1397" s="20" t="s">
        <v>1581</v>
      </c>
      <c r="B1397">
        <v>3.6666666666666665</v>
      </c>
      <c r="C1397">
        <v>11</v>
      </c>
      <c r="D1397">
        <v>3</v>
      </c>
      <c r="E1397">
        <v>2.6666666666666665</v>
      </c>
    </row>
    <row r="1398" spans="1:5">
      <c r="A1398" s="20" t="s">
        <v>1582</v>
      </c>
      <c r="B1398">
        <v>2.5</v>
      </c>
      <c r="C1398">
        <v>5</v>
      </c>
      <c r="D1398">
        <v>3</v>
      </c>
      <c r="E1398">
        <v>1</v>
      </c>
    </row>
    <row r="1399" spans="1:5">
      <c r="A1399" s="20" t="s">
        <v>1583</v>
      </c>
      <c r="B1399">
        <v>4</v>
      </c>
      <c r="C1399">
        <v>12</v>
      </c>
      <c r="D1399">
        <v>4</v>
      </c>
      <c r="E1399">
        <v>2.6666666666666665</v>
      </c>
    </row>
    <row r="1400" spans="1:5">
      <c r="A1400" s="20" t="s">
        <v>1584</v>
      </c>
      <c r="B1400">
        <v>3</v>
      </c>
      <c r="C1400">
        <v>6</v>
      </c>
      <c r="D1400">
        <v>4</v>
      </c>
      <c r="E1400">
        <v>3</v>
      </c>
    </row>
    <row r="1401" spans="1:5">
      <c r="A1401" s="20" t="s">
        <v>1585</v>
      </c>
      <c r="B1401">
        <v>4</v>
      </c>
      <c r="C1401">
        <v>8</v>
      </c>
      <c r="D1401">
        <v>3</v>
      </c>
      <c r="E1401">
        <v>4</v>
      </c>
    </row>
    <row r="1402" spans="1:5">
      <c r="A1402" s="20" t="s">
        <v>1586</v>
      </c>
      <c r="B1402">
        <v>4</v>
      </c>
      <c r="C1402">
        <v>8</v>
      </c>
      <c r="D1402">
        <v>4</v>
      </c>
      <c r="E1402">
        <v>1</v>
      </c>
    </row>
    <row r="1403" spans="1:5">
      <c r="A1403" s="20" t="s">
        <v>1587</v>
      </c>
      <c r="B1403">
        <v>3</v>
      </c>
      <c r="C1403">
        <v>6</v>
      </c>
      <c r="D1403">
        <v>3</v>
      </c>
      <c r="E1403">
        <v>1</v>
      </c>
    </row>
    <row r="1404" spans="1:5">
      <c r="A1404" s="20" t="s">
        <v>1588</v>
      </c>
      <c r="B1404">
        <v>4</v>
      </c>
      <c r="C1404">
        <v>4</v>
      </c>
      <c r="D1404">
        <v>5</v>
      </c>
      <c r="E1404">
        <v>3</v>
      </c>
    </row>
    <row r="1405" spans="1:5">
      <c r="A1405" s="20" t="s">
        <v>1589</v>
      </c>
      <c r="B1405">
        <v>4</v>
      </c>
      <c r="C1405">
        <v>8</v>
      </c>
      <c r="D1405">
        <v>2.5</v>
      </c>
      <c r="E1405">
        <v>5</v>
      </c>
    </row>
    <row r="1406" spans="1:5">
      <c r="A1406" s="20" t="s">
        <v>1590</v>
      </c>
      <c r="B1406">
        <v>4</v>
      </c>
      <c r="C1406">
        <v>4</v>
      </c>
      <c r="D1406">
        <v>5</v>
      </c>
      <c r="E1406">
        <v>1</v>
      </c>
    </row>
    <row r="1407" spans="1:5">
      <c r="A1407" s="20" t="s">
        <v>1591</v>
      </c>
      <c r="B1407">
        <v>5</v>
      </c>
      <c r="C1407">
        <v>10</v>
      </c>
      <c r="D1407">
        <v>3.5</v>
      </c>
      <c r="E1407">
        <v>3</v>
      </c>
    </row>
    <row r="1408" spans="1:5">
      <c r="A1408" s="20" t="s">
        <v>1592</v>
      </c>
      <c r="B1408">
        <v>3.3333333333333335</v>
      </c>
      <c r="C1408">
        <v>10</v>
      </c>
      <c r="D1408">
        <v>3</v>
      </c>
      <c r="E1408">
        <v>2</v>
      </c>
    </row>
    <row r="1409" spans="1:5">
      <c r="A1409" s="20" t="s">
        <v>1593</v>
      </c>
      <c r="B1409">
        <v>1</v>
      </c>
      <c r="C1409">
        <v>1</v>
      </c>
      <c r="D1409">
        <v>2</v>
      </c>
      <c r="E1409">
        <v>5</v>
      </c>
    </row>
    <row r="1410" spans="1:5">
      <c r="A1410" s="20" t="s">
        <v>1594</v>
      </c>
      <c r="B1410">
        <v>4</v>
      </c>
      <c r="C1410">
        <v>4</v>
      </c>
      <c r="D1410">
        <v>1</v>
      </c>
      <c r="E1410">
        <v>1</v>
      </c>
    </row>
    <row r="1411" spans="1:5">
      <c r="A1411" s="20" t="s">
        <v>1595</v>
      </c>
      <c r="B1411">
        <v>2.5</v>
      </c>
      <c r="C1411">
        <v>5</v>
      </c>
      <c r="D1411">
        <v>2.5</v>
      </c>
      <c r="E1411">
        <v>3.5</v>
      </c>
    </row>
    <row r="1412" spans="1:5">
      <c r="A1412" s="20" t="s">
        <v>1596</v>
      </c>
      <c r="B1412">
        <v>1</v>
      </c>
      <c r="C1412">
        <v>1</v>
      </c>
      <c r="D1412">
        <v>2</v>
      </c>
      <c r="E1412">
        <v>1</v>
      </c>
    </row>
    <row r="1413" spans="1:5">
      <c r="A1413" s="20" t="s">
        <v>1597</v>
      </c>
      <c r="B1413">
        <v>2.3333333333333335</v>
      </c>
      <c r="C1413">
        <v>7</v>
      </c>
      <c r="D1413">
        <v>3.3333333333333335</v>
      </c>
      <c r="E1413">
        <v>2</v>
      </c>
    </row>
    <row r="1414" spans="1:5">
      <c r="A1414" s="20" t="s">
        <v>1598</v>
      </c>
      <c r="B1414">
        <v>2</v>
      </c>
      <c r="C1414">
        <v>2</v>
      </c>
      <c r="D1414">
        <v>5</v>
      </c>
      <c r="E1414">
        <v>1</v>
      </c>
    </row>
    <row r="1415" spans="1:5">
      <c r="A1415" s="20" t="s">
        <v>1599</v>
      </c>
      <c r="B1415">
        <v>1</v>
      </c>
      <c r="C1415">
        <v>1</v>
      </c>
      <c r="D1415">
        <v>2</v>
      </c>
      <c r="E1415">
        <v>3</v>
      </c>
    </row>
    <row r="1416" spans="1:5">
      <c r="A1416" s="20" t="s">
        <v>1600</v>
      </c>
      <c r="B1416">
        <v>5</v>
      </c>
      <c r="C1416">
        <v>5</v>
      </c>
      <c r="D1416">
        <v>2</v>
      </c>
      <c r="E1416">
        <v>2</v>
      </c>
    </row>
    <row r="1417" spans="1:5">
      <c r="A1417" s="20" t="s">
        <v>1601</v>
      </c>
      <c r="B1417">
        <v>2.5</v>
      </c>
      <c r="C1417">
        <v>5</v>
      </c>
      <c r="D1417">
        <v>2</v>
      </c>
      <c r="E1417">
        <v>1</v>
      </c>
    </row>
    <row r="1418" spans="1:5">
      <c r="A1418" s="20" t="s">
        <v>1602</v>
      </c>
      <c r="B1418">
        <v>2.3333333333333335</v>
      </c>
      <c r="C1418">
        <v>7</v>
      </c>
      <c r="D1418">
        <v>3</v>
      </c>
      <c r="E1418">
        <v>1.6666666666666667</v>
      </c>
    </row>
    <row r="1419" spans="1:5">
      <c r="A1419" s="20" t="s">
        <v>1603</v>
      </c>
      <c r="B1419">
        <v>4</v>
      </c>
      <c r="C1419">
        <v>4</v>
      </c>
      <c r="D1419">
        <v>4</v>
      </c>
      <c r="E1419">
        <v>5</v>
      </c>
    </row>
    <row r="1420" spans="1:5">
      <c r="A1420" s="20" t="s">
        <v>1604</v>
      </c>
      <c r="B1420">
        <v>2.6666666666666665</v>
      </c>
      <c r="C1420">
        <v>8</v>
      </c>
      <c r="D1420">
        <v>3.6666666666666665</v>
      </c>
      <c r="E1420">
        <v>3</v>
      </c>
    </row>
    <row r="1421" spans="1:5">
      <c r="A1421" s="20" t="s">
        <v>1605</v>
      </c>
      <c r="B1421">
        <v>5</v>
      </c>
      <c r="C1421">
        <v>5</v>
      </c>
      <c r="D1421">
        <v>1</v>
      </c>
      <c r="E1421">
        <v>1</v>
      </c>
    </row>
    <row r="1422" spans="1:5">
      <c r="A1422" s="20" t="s">
        <v>1606</v>
      </c>
      <c r="B1422">
        <v>2</v>
      </c>
      <c r="C1422">
        <v>2</v>
      </c>
      <c r="D1422">
        <v>1</v>
      </c>
      <c r="E1422">
        <v>5</v>
      </c>
    </row>
    <row r="1423" spans="1:5">
      <c r="A1423" s="20" t="s">
        <v>1607</v>
      </c>
      <c r="B1423">
        <v>1</v>
      </c>
      <c r="C1423">
        <v>2</v>
      </c>
      <c r="D1423">
        <v>2</v>
      </c>
      <c r="E1423">
        <v>3.5</v>
      </c>
    </row>
    <row r="1424" spans="1:5">
      <c r="A1424" s="20" t="s">
        <v>1608</v>
      </c>
      <c r="B1424">
        <v>1.5</v>
      </c>
      <c r="C1424">
        <v>3</v>
      </c>
      <c r="D1424">
        <v>3.5</v>
      </c>
      <c r="E1424">
        <v>3</v>
      </c>
    </row>
    <row r="1425" spans="1:5">
      <c r="A1425" s="20" t="s">
        <v>1609</v>
      </c>
      <c r="B1425">
        <v>2.6666666666666665</v>
      </c>
      <c r="C1425">
        <v>8</v>
      </c>
      <c r="D1425">
        <v>2</v>
      </c>
      <c r="E1425">
        <v>3</v>
      </c>
    </row>
    <row r="1426" spans="1:5">
      <c r="A1426" s="20" t="s">
        <v>1610</v>
      </c>
      <c r="B1426">
        <v>2.3333333333333335</v>
      </c>
      <c r="C1426">
        <v>7</v>
      </c>
      <c r="D1426">
        <v>2.3333333333333335</v>
      </c>
      <c r="E1426">
        <v>4.333333333333333</v>
      </c>
    </row>
    <row r="1427" spans="1:5">
      <c r="A1427" s="20" t="s">
        <v>1611</v>
      </c>
      <c r="B1427">
        <v>3</v>
      </c>
      <c r="C1427">
        <v>3</v>
      </c>
      <c r="D1427">
        <v>3</v>
      </c>
      <c r="E1427">
        <v>3</v>
      </c>
    </row>
    <row r="1428" spans="1:5">
      <c r="A1428" s="20" t="s">
        <v>1612</v>
      </c>
      <c r="B1428">
        <v>2</v>
      </c>
      <c r="C1428">
        <v>2</v>
      </c>
      <c r="D1428">
        <v>5</v>
      </c>
      <c r="E1428">
        <v>4</v>
      </c>
    </row>
    <row r="1429" spans="1:5">
      <c r="A1429" s="20" t="s">
        <v>1613</v>
      </c>
      <c r="B1429">
        <v>5</v>
      </c>
      <c r="C1429">
        <v>10</v>
      </c>
      <c r="D1429">
        <v>3.5</v>
      </c>
      <c r="E1429">
        <v>3.5</v>
      </c>
    </row>
    <row r="1430" spans="1:5">
      <c r="A1430" s="20" t="s">
        <v>1614</v>
      </c>
      <c r="B1430">
        <v>1.3333333333333333</v>
      </c>
      <c r="C1430">
        <v>4</v>
      </c>
      <c r="D1430">
        <v>3.6666666666666665</v>
      </c>
      <c r="E1430">
        <v>1.6666666666666667</v>
      </c>
    </row>
    <row r="1431" spans="1:5">
      <c r="A1431" s="20" t="s">
        <v>1615</v>
      </c>
      <c r="B1431">
        <v>3.3333333333333335</v>
      </c>
      <c r="C1431">
        <v>10</v>
      </c>
      <c r="D1431">
        <v>3.3333333333333335</v>
      </c>
      <c r="E1431">
        <v>3</v>
      </c>
    </row>
    <row r="1432" spans="1:5">
      <c r="A1432" s="20" t="s">
        <v>1616</v>
      </c>
      <c r="B1432">
        <v>3</v>
      </c>
      <c r="C1432">
        <v>9</v>
      </c>
      <c r="D1432">
        <v>4.333333333333333</v>
      </c>
      <c r="E1432">
        <v>3</v>
      </c>
    </row>
    <row r="1433" spans="1:5">
      <c r="A1433" s="20" t="s">
        <v>1617</v>
      </c>
      <c r="B1433">
        <v>2</v>
      </c>
      <c r="C1433">
        <v>2</v>
      </c>
      <c r="D1433">
        <v>4</v>
      </c>
      <c r="E1433">
        <v>4</v>
      </c>
    </row>
    <row r="1434" spans="1:5">
      <c r="A1434" s="20" t="s">
        <v>1618</v>
      </c>
      <c r="B1434">
        <v>2</v>
      </c>
      <c r="C1434">
        <v>2</v>
      </c>
      <c r="D1434">
        <v>5</v>
      </c>
      <c r="E1434">
        <v>5</v>
      </c>
    </row>
    <row r="1435" spans="1:5">
      <c r="A1435" s="20" t="s">
        <v>1619</v>
      </c>
      <c r="B1435">
        <v>3</v>
      </c>
      <c r="C1435">
        <v>3</v>
      </c>
      <c r="D1435">
        <v>1</v>
      </c>
      <c r="E1435">
        <v>3</v>
      </c>
    </row>
    <row r="1436" spans="1:5">
      <c r="A1436" s="20" t="s">
        <v>1620</v>
      </c>
      <c r="B1436">
        <v>5</v>
      </c>
      <c r="C1436">
        <v>5</v>
      </c>
      <c r="D1436">
        <v>2</v>
      </c>
      <c r="E1436">
        <v>5</v>
      </c>
    </row>
    <row r="1437" spans="1:5">
      <c r="A1437" s="20" t="s">
        <v>1621</v>
      </c>
      <c r="B1437">
        <v>3</v>
      </c>
      <c r="C1437">
        <v>3</v>
      </c>
      <c r="D1437">
        <v>3</v>
      </c>
      <c r="E1437">
        <v>1</v>
      </c>
    </row>
    <row r="1438" spans="1:5">
      <c r="A1438" s="20" t="s">
        <v>1622</v>
      </c>
      <c r="B1438">
        <v>2.5</v>
      </c>
      <c r="C1438">
        <v>5</v>
      </c>
      <c r="D1438">
        <v>1.5</v>
      </c>
      <c r="E1438">
        <v>3</v>
      </c>
    </row>
    <row r="1439" spans="1:5">
      <c r="A1439" s="20" t="s">
        <v>1623</v>
      </c>
      <c r="B1439">
        <v>2.3333333333333335</v>
      </c>
      <c r="C1439">
        <v>7</v>
      </c>
      <c r="D1439">
        <v>3.6666666666666665</v>
      </c>
      <c r="E1439">
        <v>1.6666666666666667</v>
      </c>
    </row>
    <row r="1440" spans="1:5">
      <c r="A1440" s="20" t="s">
        <v>1624</v>
      </c>
      <c r="B1440">
        <v>3</v>
      </c>
      <c r="C1440">
        <v>3</v>
      </c>
      <c r="D1440">
        <v>1</v>
      </c>
      <c r="E1440">
        <v>1</v>
      </c>
    </row>
    <row r="1441" spans="1:5">
      <c r="A1441" s="20" t="s">
        <v>1625</v>
      </c>
      <c r="B1441">
        <v>3</v>
      </c>
      <c r="C1441">
        <v>3</v>
      </c>
      <c r="D1441">
        <v>5</v>
      </c>
      <c r="E1441">
        <v>3</v>
      </c>
    </row>
    <row r="1442" spans="1:5">
      <c r="A1442" s="20" t="s">
        <v>1626</v>
      </c>
      <c r="B1442">
        <v>3.5</v>
      </c>
      <c r="C1442">
        <v>7</v>
      </c>
      <c r="D1442">
        <v>4.5</v>
      </c>
      <c r="E1442">
        <v>3.5</v>
      </c>
    </row>
    <row r="1443" spans="1:5">
      <c r="A1443" s="20" t="s">
        <v>1627</v>
      </c>
      <c r="B1443">
        <v>1</v>
      </c>
      <c r="C1443">
        <v>1</v>
      </c>
      <c r="D1443">
        <v>4</v>
      </c>
      <c r="E1443">
        <v>3</v>
      </c>
    </row>
    <row r="1444" spans="1:5">
      <c r="A1444" s="20" t="s">
        <v>1628</v>
      </c>
      <c r="B1444">
        <v>2</v>
      </c>
      <c r="C1444">
        <v>4</v>
      </c>
      <c r="D1444">
        <v>3.5</v>
      </c>
      <c r="E1444">
        <v>2.5</v>
      </c>
    </row>
    <row r="1445" spans="1:5">
      <c r="A1445" s="20" t="s">
        <v>1629</v>
      </c>
      <c r="B1445">
        <v>4</v>
      </c>
      <c r="C1445">
        <v>12</v>
      </c>
      <c r="D1445">
        <v>2</v>
      </c>
      <c r="E1445">
        <v>2</v>
      </c>
    </row>
    <row r="1446" spans="1:5">
      <c r="A1446" s="20" t="s">
        <v>1630</v>
      </c>
      <c r="B1446">
        <v>2.3333333333333335</v>
      </c>
      <c r="C1446">
        <v>7</v>
      </c>
      <c r="D1446">
        <v>4.333333333333333</v>
      </c>
      <c r="E1446">
        <v>2</v>
      </c>
    </row>
    <row r="1447" spans="1:5">
      <c r="A1447" s="20" t="s">
        <v>1631</v>
      </c>
      <c r="B1447">
        <v>4.5</v>
      </c>
      <c r="C1447">
        <v>9</v>
      </c>
      <c r="D1447">
        <v>1.5</v>
      </c>
      <c r="E1447">
        <v>2</v>
      </c>
    </row>
    <row r="1448" spans="1:5">
      <c r="A1448" s="20" t="s">
        <v>1632</v>
      </c>
      <c r="B1448">
        <v>4</v>
      </c>
      <c r="C1448">
        <v>12</v>
      </c>
      <c r="D1448">
        <v>3.3333333333333335</v>
      </c>
      <c r="E1448">
        <v>2.6666666666666665</v>
      </c>
    </row>
    <row r="1449" spans="1:5">
      <c r="A1449" s="20" t="s">
        <v>1633</v>
      </c>
      <c r="B1449">
        <v>2</v>
      </c>
      <c r="C1449">
        <v>2</v>
      </c>
      <c r="D1449">
        <v>3</v>
      </c>
      <c r="E1449">
        <v>3</v>
      </c>
    </row>
    <row r="1450" spans="1:5">
      <c r="A1450" s="20" t="s">
        <v>1634</v>
      </c>
      <c r="B1450">
        <v>3</v>
      </c>
      <c r="C1450">
        <v>3</v>
      </c>
      <c r="D1450">
        <v>4</v>
      </c>
      <c r="E1450">
        <v>4</v>
      </c>
    </row>
    <row r="1451" spans="1:5">
      <c r="A1451" s="20" t="s">
        <v>1635</v>
      </c>
      <c r="B1451">
        <v>2.5</v>
      </c>
      <c r="C1451">
        <v>5</v>
      </c>
      <c r="D1451">
        <v>3</v>
      </c>
      <c r="E1451">
        <v>4.5</v>
      </c>
    </row>
    <row r="1452" spans="1:5">
      <c r="A1452" s="20" t="s">
        <v>1636</v>
      </c>
      <c r="B1452">
        <v>5</v>
      </c>
      <c r="C1452">
        <v>5</v>
      </c>
      <c r="D1452">
        <v>4</v>
      </c>
      <c r="E1452">
        <v>2</v>
      </c>
    </row>
    <row r="1453" spans="1:5">
      <c r="A1453" s="20" t="s">
        <v>1637</v>
      </c>
      <c r="B1453">
        <v>2</v>
      </c>
      <c r="C1453">
        <v>4</v>
      </c>
      <c r="D1453">
        <v>4.5</v>
      </c>
      <c r="E1453">
        <v>4</v>
      </c>
    </row>
    <row r="1454" spans="1:5">
      <c r="A1454" s="20" t="s">
        <v>1638</v>
      </c>
      <c r="B1454">
        <v>1</v>
      </c>
      <c r="C1454">
        <v>2</v>
      </c>
      <c r="D1454">
        <v>4</v>
      </c>
      <c r="E1454">
        <v>4</v>
      </c>
    </row>
    <row r="1455" spans="1:5">
      <c r="A1455" s="20" t="s">
        <v>1639</v>
      </c>
      <c r="B1455">
        <v>4</v>
      </c>
      <c r="C1455">
        <v>4</v>
      </c>
      <c r="D1455">
        <v>1</v>
      </c>
      <c r="E1455">
        <v>5</v>
      </c>
    </row>
    <row r="1456" spans="1:5">
      <c r="A1456" s="20" t="s">
        <v>1640</v>
      </c>
      <c r="B1456">
        <v>1</v>
      </c>
      <c r="C1456">
        <v>1</v>
      </c>
      <c r="D1456">
        <v>4</v>
      </c>
      <c r="E1456">
        <v>2</v>
      </c>
    </row>
    <row r="1457" spans="1:5">
      <c r="A1457" s="20" t="s">
        <v>1641</v>
      </c>
      <c r="B1457">
        <v>2</v>
      </c>
      <c r="C1457">
        <v>2</v>
      </c>
      <c r="D1457">
        <v>1</v>
      </c>
      <c r="E1457">
        <v>4</v>
      </c>
    </row>
    <row r="1458" spans="1:5">
      <c r="A1458" s="20" t="s">
        <v>1642</v>
      </c>
      <c r="B1458">
        <v>3</v>
      </c>
      <c r="C1458">
        <v>6</v>
      </c>
      <c r="D1458">
        <v>3</v>
      </c>
      <c r="E1458">
        <v>2</v>
      </c>
    </row>
    <row r="1459" spans="1:5">
      <c r="A1459" s="20" t="s">
        <v>1643</v>
      </c>
      <c r="B1459">
        <v>3</v>
      </c>
      <c r="C1459">
        <v>6</v>
      </c>
      <c r="D1459">
        <v>3</v>
      </c>
      <c r="E1459">
        <v>4</v>
      </c>
    </row>
    <row r="1460" spans="1:5">
      <c r="A1460" s="20" t="s">
        <v>1644</v>
      </c>
      <c r="B1460">
        <v>4</v>
      </c>
      <c r="C1460">
        <v>4</v>
      </c>
      <c r="D1460">
        <v>4</v>
      </c>
      <c r="E1460">
        <v>4</v>
      </c>
    </row>
    <row r="1461" spans="1:5">
      <c r="A1461" s="20" t="s">
        <v>1645</v>
      </c>
      <c r="B1461">
        <v>3.6666666666666665</v>
      </c>
      <c r="C1461">
        <v>11</v>
      </c>
      <c r="D1461">
        <v>3.3333333333333335</v>
      </c>
      <c r="E1461">
        <v>2.6666666666666665</v>
      </c>
    </row>
    <row r="1462" spans="1:5">
      <c r="A1462" s="20" t="s">
        <v>1646</v>
      </c>
      <c r="B1462">
        <v>1.5</v>
      </c>
      <c r="C1462">
        <v>3</v>
      </c>
      <c r="D1462">
        <v>2</v>
      </c>
      <c r="E1462">
        <v>2.5</v>
      </c>
    </row>
    <row r="1463" spans="1:5">
      <c r="A1463" s="20" t="s">
        <v>1647</v>
      </c>
      <c r="B1463">
        <v>3</v>
      </c>
      <c r="C1463">
        <v>3</v>
      </c>
      <c r="D1463">
        <v>1</v>
      </c>
      <c r="E1463">
        <v>3</v>
      </c>
    </row>
    <row r="1464" spans="1:5">
      <c r="A1464" s="20" t="s">
        <v>1648</v>
      </c>
      <c r="B1464">
        <v>2</v>
      </c>
      <c r="C1464">
        <v>2</v>
      </c>
      <c r="D1464">
        <v>2</v>
      </c>
      <c r="E1464">
        <v>4</v>
      </c>
    </row>
    <row r="1465" spans="1:5">
      <c r="A1465" s="20" t="s">
        <v>1649</v>
      </c>
      <c r="B1465">
        <v>2.6666666666666665</v>
      </c>
      <c r="C1465">
        <v>8</v>
      </c>
      <c r="D1465">
        <v>2</v>
      </c>
      <c r="E1465">
        <v>3</v>
      </c>
    </row>
    <row r="1466" spans="1:5">
      <c r="A1466" s="20" t="s">
        <v>1650</v>
      </c>
      <c r="B1466">
        <v>1</v>
      </c>
      <c r="C1466">
        <v>1</v>
      </c>
      <c r="D1466">
        <v>2</v>
      </c>
      <c r="E1466">
        <v>5</v>
      </c>
    </row>
    <row r="1467" spans="1:5">
      <c r="A1467" s="20" t="s">
        <v>1651</v>
      </c>
      <c r="B1467">
        <v>4.333333333333333</v>
      </c>
      <c r="C1467">
        <v>13</v>
      </c>
      <c r="D1467">
        <v>3.3333333333333335</v>
      </c>
      <c r="E1467">
        <v>3</v>
      </c>
    </row>
    <row r="1468" spans="1:5">
      <c r="A1468" s="20" t="s">
        <v>1652</v>
      </c>
      <c r="B1468">
        <v>2.5</v>
      </c>
      <c r="C1468">
        <v>5</v>
      </c>
      <c r="D1468">
        <v>2.5</v>
      </c>
      <c r="E1468">
        <v>3.5</v>
      </c>
    </row>
    <row r="1469" spans="1:5">
      <c r="A1469" s="20" t="s">
        <v>1653</v>
      </c>
      <c r="B1469">
        <v>2.6666666666666665</v>
      </c>
      <c r="C1469">
        <v>8</v>
      </c>
      <c r="D1469">
        <v>2.3333333333333335</v>
      </c>
      <c r="E1469">
        <v>2.6666666666666665</v>
      </c>
    </row>
    <row r="1470" spans="1:5">
      <c r="A1470" s="20" t="s">
        <v>1654</v>
      </c>
      <c r="B1470">
        <v>4.333333333333333</v>
      </c>
      <c r="C1470">
        <v>13</v>
      </c>
      <c r="D1470">
        <v>4.666666666666667</v>
      </c>
      <c r="E1470">
        <v>3.3333333333333335</v>
      </c>
    </row>
    <row r="1471" spans="1:5">
      <c r="A1471" s="20" t="s">
        <v>1655</v>
      </c>
      <c r="B1471">
        <v>5</v>
      </c>
      <c r="C1471">
        <v>5</v>
      </c>
      <c r="D1471">
        <v>2</v>
      </c>
      <c r="E1471">
        <v>3</v>
      </c>
    </row>
    <row r="1472" spans="1:5">
      <c r="A1472" s="20" t="s">
        <v>1656</v>
      </c>
      <c r="B1472">
        <v>2</v>
      </c>
      <c r="C1472">
        <v>4</v>
      </c>
      <c r="D1472">
        <v>4.5</v>
      </c>
      <c r="E1472">
        <v>2.5</v>
      </c>
    </row>
    <row r="1473" spans="1:5">
      <c r="A1473" s="20" t="s">
        <v>1657</v>
      </c>
      <c r="B1473">
        <v>4</v>
      </c>
      <c r="C1473">
        <v>8</v>
      </c>
      <c r="D1473">
        <v>3.5</v>
      </c>
      <c r="E1473">
        <v>2</v>
      </c>
    </row>
    <row r="1474" spans="1:5">
      <c r="A1474" s="20" t="s">
        <v>1658</v>
      </c>
      <c r="B1474">
        <v>1.3333333333333333</v>
      </c>
      <c r="C1474">
        <v>4</v>
      </c>
      <c r="D1474">
        <v>3.6666666666666665</v>
      </c>
      <c r="E1474">
        <v>3.6666666666666665</v>
      </c>
    </row>
    <row r="1475" spans="1:5">
      <c r="A1475" s="20" t="s">
        <v>1659</v>
      </c>
      <c r="B1475">
        <v>3</v>
      </c>
      <c r="C1475">
        <v>9</v>
      </c>
      <c r="D1475">
        <v>2.6666666666666665</v>
      </c>
      <c r="E1475">
        <v>3</v>
      </c>
    </row>
    <row r="1476" spans="1:5">
      <c r="A1476" s="20" t="s">
        <v>1660</v>
      </c>
      <c r="B1476">
        <v>3</v>
      </c>
      <c r="C1476">
        <v>6</v>
      </c>
      <c r="D1476">
        <v>2</v>
      </c>
      <c r="E1476">
        <v>2.5</v>
      </c>
    </row>
    <row r="1477" spans="1:5">
      <c r="A1477" s="20" t="s">
        <v>1661</v>
      </c>
      <c r="B1477">
        <v>3</v>
      </c>
      <c r="C1477">
        <v>3</v>
      </c>
      <c r="D1477">
        <v>3</v>
      </c>
      <c r="E1477">
        <v>1</v>
      </c>
    </row>
    <row r="1478" spans="1:5">
      <c r="A1478" s="20" t="s">
        <v>1662</v>
      </c>
      <c r="B1478">
        <v>3.3333333333333335</v>
      </c>
      <c r="C1478">
        <v>10</v>
      </c>
      <c r="D1478">
        <v>3.6666666666666665</v>
      </c>
      <c r="E1478">
        <v>4</v>
      </c>
    </row>
    <row r="1479" spans="1:5">
      <c r="A1479" s="20" t="s">
        <v>1663</v>
      </c>
      <c r="B1479">
        <v>3</v>
      </c>
      <c r="C1479">
        <v>6</v>
      </c>
      <c r="D1479">
        <v>3.5</v>
      </c>
      <c r="E1479">
        <v>3.5</v>
      </c>
    </row>
    <row r="1480" spans="1:5">
      <c r="A1480" s="20" t="s">
        <v>1664</v>
      </c>
      <c r="B1480">
        <v>3.6666666666666665</v>
      </c>
      <c r="C1480">
        <v>11</v>
      </c>
      <c r="D1480">
        <v>1.6666666666666667</v>
      </c>
      <c r="E1480">
        <v>2</v>
      </c>
    </row>
    <row r="1481" spans="1:5">
      <c r="A1481" s="20" t="s">
        <v>1665</v>
      </c>
      <c r="B1481">
        <v>2</v>
      </c>
      <c r="C1481">
        <v>6</v>
      </c>
      <c r="D1481">
        <v>3</v>
      </c>
      <c r="E1481">
        <v>4</v>
      </c>
    </row>
    <row r="1482" spans="1:5">
      <c r="A1482" s="20" t="s">
        <v>1666</v>
      </c>
      <c r="B1482">
        <v>4</v>
      </c>
      <c r="C1482">
        <v>12</v>
      </c>
      <c r="D1482">
        <v>1.6666666666666667</v>
      </c>
      <c r="E1482">
        <v>3.6666666666666665</v>
      </c>
    </row>
    <row r="1483" spans="1:5">
      <c r="A1483" s="20" t="s">
        <v>1667</v>
      </c>
      <c r="B1483">
        <v>3</v>
      </c>
      <c r="C1483">
        <v>3</v>
      </c>
      <c r="D1483">
        <v>2</v>
      </c>
      <c r="E1483">
        <v>4</v>
      </c>
    </row>
    <row r="1484" spans="1:5">
      <c r="A1484" s="20" t="s">
        <v>1668</v>
      </c>
      <c r="B1484">
        <v>1</v>
      </c>
      <c r="C1484">
        <v>2</v>
      </c>
      <c r="D1484">
        <v>3.5</v>
      </c>
      <c r="E1484">
        <v>5</v>
      </c>
    </row>
    <row r="1485" spans="1:5">
      <c r="A1485" s="20" t="s">
        <v>1669</v>
      </c>
      <c r="B1485">
        <v>3</v>
      </c>
      <c r="C1485">
        <v>6</v>
      </c>
      <c r="D1485">
        <v>4</v>
      </c>
      <c r="E1485">
        <v>2.5</v>
      </c>
    </row>
    <row r="1486" spans="1:5">
      <c r="A1486" s="20" t="s">
        <v>1670</v>
      </c>
      <c r="B1486">
        <v>3.5</v>
      </c>
      <c r="C1486">
        <v>7</v>
      </c>
      <c r="D1486">
        <v>2.5</v>
      </c>
      <c r="E1486">
        <v>3.5</v>
      </c>
    </row>
    <row r="1487" spans="1:5">
      <c r="A1487" s="20" t="s">
        <v>1671</v>
      </c>
      <c r="B1487">
        <v>4</v>
      </c>
      <c r="C1487">
        <v>8</v>
      </c>
      <c r="D1487">
        <v>2</v>
      </c>
      <c r="E1487">
        <v>4</v>
      </c>
    </row>
    <row r="1488" spans="1:5">
      <c r="A1488" s="20" t="s">
        <v>1672</v>
      </c>
      <c r="B1488">
        <v>2</v>
      </c>
      <c r="C1488">
        <v>6</v>
      </c>
      <c r="D1488">
        <v>2</v>
      </c>
      <c r="E1488">
        <v>4</v>
      </c>
    </row>
    <row r="1489" spans="1:5">
      <c r="A1489" s="20" t="s">
        <v>1673</v>
      </c>
      <c r="B1489">
        <v>2</v>
      </c>
      <c r="C1489">
        <v>2</v>
      </c>
      <c r="D1489">
        <v>4</v>
      </c>
      <c r="E1489">
        <v>4</v>
      </c>
    </row>
    <row r="1490" spans="1:5">
      <c r="A1490" s="20" t="s">
        <v>1674</v>
      </c>
      <c r="B1490">
        <v>2.6666666666666665</v>
      </c>
      <c r="C1490">
        <v>8</v>
      </c>
      <c r="D1490">
        <v>2.3333333333333335</v>
      </c>
      <c r="E1490">
        <v>2.6666666666666665</v>
      </c>
    </row>
    <row r="1491" spans="1:5">
      <c r="A1491" s="20" t="s">
        <v>1675</v>
      </c>
      <c r="B1491">
        <v>2</v>
      </c>
      <c r="C1491">
        <v>2</v>
      </c>
      <c r="D1491">
        <v>2</v>
      </c>
      <c r="E1491">
        <v>2</v>
      </c>
    </row>
    <row r="1492" spans="1:5">
      <c r="A1492" s="20" t="s">
        <v>1676</v>
      </c>
      <c r="B1492">
        <v>4</v>
      </c>
      <c r="C1492">
        <v>4</v>
      </c>
      <c r="D1492">
        <v>2</v>
      </c>
      <c r="E1492">
        <v>1</v>
      </c>
    </row>
    <row r="1493" spans="1:5">
      <c r="A1493" s="20" t="s">
        <v>1677</v>
      </c>
      <c r="B1493">
        <v>2</v>
      </c>
      <c r="C1493">
        <v>2</v>
      </c>
      <c r="D1493">
        <v>4</v>
      </c>
      <c r="E1493">
        <v>5</v>
      </c>
    </row>
    <row r="1494" spans="1:5">
      <c r="A1494" s="20" t="s">
        <v>1678</v>
      </c>
      <c r="B1494">
        <v>3.5</v>
      </c>
      <c r="C1494">
        <v>7</v>
      </c>
      <c r="D1494">
        <v>1.5</v>
      </c>
      <c r="E1494">
        <v>3.5</v>
      </c>
    </row>
    <row r="1495" spans="1:5">
      <c r="A1495" s="20" t="s">
        <v>1679</v>
      </c>
      <c r="B1495">
        <v>3</v>
      </c>
      <c r="C1495">
        <v>9</v>
      </c>
      <c r="D1495">
        <v>2.6666666666666665</v>
      </c>
      <c r="E1495">
        <v>4</v>
      </c>
    </row>
    <row r="1496" spans="1:5">
      <c r="A1496" s="20" t="s">
        <v>1680</v>
      </c>
      <c r="B1496">
        <v>3</v>
      </c>
      <c r="C1496">
        <v>6</v>
      </c>
      <c r="D1496">
        <v>4</v>
      </c>
      <c r="E1496">
        <v>3.5</v>
      </c>
    </row>
    <row r="1497" spans="1:5">
      <c r="A1497" s="20" t="s">
        <v>1681</v>
      </c>
      <c r="B1497">
        <v>3.3333333333333335</v>
      </c>
      <c r="C1497">
        <v>10</v>
      </c>
      <c r="D1497">
        <v>2.3333333333333335</v>
      </c>
      <c r="E1497">
        <v>3.3333333333333335</v>
      </c>
    </row>
    <row r="1498" spans="1:5">
      <c r="A1498" s="20" t="s">
        <v>1682</v>
      </c>
      <c r="B1498">
        <v>1</v>
      </c>
      <c r="C1498">
        <v>2</v>
      </c>
      <c r="D1498">
        <v>3.5</v>
      </c>
      <c r="E1498">
        <v>2</v>
      </c>
    </row>
    <row r="1499" spans="1:5">
      <c r="A1499" s="20" t="s">
        <v>1683</v>
      </c>
      <c r="B1499">
        <v>5</v>
      </c>
      <c r="C1499">
        <v>10</v>
      </c>
      <c r="D1499">
        <v>3</v>
      </c>
      <c r="E1499">
        <v>4.5</v>
      </c>
    </row>
    <row r="1500" spans="1:5">
      <c r="A1500" s="20" t="s">
        <v>1684</v>
      </c>
      <c r="B1500">
        <v>4</v>
      </c>
      <c r="C1500">
        <v>12</v>
      </c>
      <c r="D1500">
        <v>4.666666666666667</v>
      </c>
      <c r="E1500">
        <v>2.3333333333333335</v>
      </c>
    </row>
    <row r="1501" spans="1:5">
      <c r="A1501" s="20" t="s">
        <v>1685</v>
      </c>
      <c r="B1501">
        <v>4</v>
      </c>
      <c r="C1501">
        <v>12</v>
      </c>
      <c r="D1501">
        <v>2.3333333333333335</v>
      </c>
      <c r="E1501">
        <v>1.6666666666666667</v>
      </c>
    </row>
    <row r="1502" spans="1:5">
      <c r="A1502" s="20" t="s">
        <v>1686</v>
      </c>
      <c r="B1502">
        <v>3.3333333333333335</v>
      </c>
      <c r="C1502">
        <v>10</v>
      </c>
      <c r="D1502">
        <v>3.3333333333333335</v>
      </c>
      <c r="E1502">
        <v>2.3333333333333335</v>
      </c>
    </row>
    <row r="1503" spans="1:5">
      <c r="A1503" s="20" t="s">
        <v>1687</v>
      </c>
      <c r="B1503">
        <v>2.5</v>
      </c>
      <c r="C1503">
        <v>5</v>
      </c>
      <c r="D1503">
        <v>3.5</v>
      </c>
      <c r="E1503">
        <v>4</v>
      </c>
    </row>
    <row r="1504" spans="1:5">
      <c r="A1504" s="20" t="s">
        <v>1688</v>
      </c>
      <c r="B1504">
        <v>3</v>
      </c>
      <c r="C1504">
        <v>3</v>
      </c>
      <c r="D1504">
        <v>3</v>
      </c>
      <c r="E1504">
        <v>2</v>
      </c>
    </row>
    <row r="1505" spans="1:5">
      <c r="A1505" s="20" t="s">
        <v>1689</v>
      </c>
      <c r="B1505">
        <v>1</v>
      </c>
      <c r="C1505">
        <v>1</v>
      </c>
      <c r="D1505">
        <v>4</v>
      </c>
      <c r="E1505">
        <v>4</v>
      </c>
    </row>
    <row r="1506" spans="1:5">
      <c r="A1506" s="20" t="s">
        <v>1690</v>
      </c>
      <c r="B1506">
        <v>2</v>
      </c>
      <c r="C1506">
        <v>6</v>
      </c>
      <c r="D1506">
        <v>2.3333333333333335</v>
      </c>
      <c r="E1506">
        <v>3.6666666666666665</v>
      </c>
    </row>
    <row r="1507" spans="1:5">
      <c r="A1507" s="20" t="s">
        <v>1691</v>
      </c>
      <c r="B1507">
        <v>2.3333333333333335</v>
      </c>
      <c r="C1507">
        <v>7</v>
      </c>
      <c r="D1507">
        <v>3</v>
      </c>
      <c r="E1507">
        <v>3.3333333333333335</v>
      </c>
    </row>
    <row r="1508" spans="1:5">
      <c r="A1508" s="20" t="s">
        <v>1692</v>
      </c>
      <c r="B1508">
        <v>2.3333333333333335</v>
      </c>
      <c r="C1508">
        <v>7</v>
      </c>
      <c r="D1508">
        <v>2</v>
      </c>
      <c r="E1508">
        <v>2</v>
      </c>
    </row>
    <row r="1509" spans="1:5">
      <c r="A1509" s="20" t="s">
        <v>1693</v>
      </c>
      <c r="B1509">
        <v>4</v>
      </c>
      <c r="C1509">
        <v>8</v>
      </c>
      <c r="D1509">
        <v>3</v>
      </c>
      <c r="E1509">
        <v>2.5</v>
      </c>
    </row>
    <row r="1510" spans="1:5">
      <c r="A1510" s="20" t="s">
        <v>1694</v>
      </c>
      <c r="B1510">
        <v>3.3333333333333335</v>
      </c>
      <c r="C1510">
        <v>10</v>
      </c>
      <c r="D1510">
        <v>2.6666666666666665</v>
      </c>
      <c r="E1510">
        <v>3.3333333333333335</v>
      </c>
    </row>
    <row r="1511" spans="1:5">
      <c r="A1511" s="20" t="s">
        <v>1695</v>
      </c>
      <c r="B1511">
        <v>2</v>
      </c>
      <c r="C1511">
        <v>2</v>
      </c>
      <c r="D1511">
        <v>5</v>
      </c>
      <c r="E1511">
        <v>2</v>
      </c>
    </row>
    <row r="1512" spans="1:5">
      <c r="A1512" s="20" t="s">
        <v>1696</v>
      </c>
      <c r="B1512">
        <v>3</v>
      </c>
      <c r="C1512">
        <v>3</v>
      </c>
      <c r="D1512">
        <v>2</v>
      </c>
      <c r="E1512">
        <v>4</v>
      </c>
    </row>
    <row r="1513" spans="1:5">
      <c r="A1513" s="20" t="s">
        <v>1697</v>
      </c>
      <c r="B1513">
        <v>4</v>
      </c>
      <c r="C1513">
        <v>4</v>
      </c>
      <c r="D1513">
        <v>4</v>
      </c>
      <c r="E1513">
        <v>3</v>
      </c>
    </row>
    <row r="1514" spans="1:5">
      <c r="A1514" s="20" t="s">
        <v>1698</v>
      </c>
      <c r="B1514">
        <v>1.6666666666666667</v>
      </c>
      <c r="C1514">
        <v>5</v>
      </c>
      <c r="D1514">
        <v>2.3333333333333335</v>
      </c>
      <c r="E1514">
        <v>3</v>
      </c>
    </row>
    <row r="1515" spans="1:5">
      <c r="A1515" s="20" t="s">
        <v>1699</v>
      </c>
      <c r="B1515">
        <v>1</v>
      </c>
      <c r="C1515">
        <v>2</v>
      </c>
      <c r="D1515">
        <v>3</v>
      </c>
      <c r="E1515">
        <v>2.5</v>
      </c>
    </row>
    <row r="1516" spans="1:5">
      <c r="A1516" s="20" t="s">
        <v>1700</v>
      </c>
      <c r="B1516">
        <v>3.6666666666666665</v>
      </c>
      <c r="C1516">
        <v>11</v>
      </c>
      <c r="D1516">
        <v>3.3333333333333335</v>
      </c>
      <c r="E1516">
        <v>2.6666666666666665</v>
      </c>
    </row>
    <row r="1517" spans="1:5">
      <c r="A1517" s="20" t="s">
        <v>1701</v>
      </c>
      <c r="B1517">
        <v>4</v>
      </c>
      <c r="C1517">
        <v>4</v>
      </c>
      <c r="D1517">
        <v>5</v>
      </c>
      <c r="E1517">
        <v>4</v>
      </c>
    </row>
    <row r="1518" spans="1:5">
      <c r="A1518" s="20" t="s">
        <v>1702</v>
      </c>
      <c r="B1518">
        <v>4</v>
      </c>
      <c r="C1518">
        <v>4</v>
      </c>
      <c r="D1518">
        <v>5</v>
      </c>
      <c r="E1518">
        <v>4</v>
      </c>
    </row>
    <row r="1519" spans="1:5">
      <c r="A1519" s="20" t="s">
        <v>1703</v>
      </c>
      <c r="B1519">
        <v>2.3333333333333335</v>
      </c>
      <c r="C1519">
        <v>7</v>
      </c>
      <c r="D1519">
        <v>4</v>
      </c>
      <c r="E1519">
        <v>3.6666666666666665</v>
      </c>
    </row>
    <row r="1520" spans="1:5">
      <c r="A1520" s="20" t="s">
        <v>1704</v>
      </c>
      <c r="B1520">
        <v>4.5</v>
      </c>
      <c r="C1520">
        <v>9</v>
      </c>
      <c r="D1520">
        <v>4.5</v>
      </c>
      <c r="E1520">
        <v>3</v>
      </c>
    </row>
    <row r="1521" spans="1:5">
      <c r="A1521" s="20" t="s">
        <v>1705</v>
      </c>
      <c r="B1521">
        <v>4</v>
      </c>
      <c r="C1521">
        <v>8</v>
      </c>
      <c r="D1521">
        <v>1.5</v>
      </c>
      <c r="E1521">
        <v>2.5</v>
      </c>
    </row>
    <row r="1522" spans="1:5">
      <c r="A1522" s="20" t="s">
        <v>1706</v>
      </c>
      <c r="B1522">
        <v>3.3333333333333335</v>
      </c>
      <c r="C1522">
        <v>10</v>
      </c>
      <c r="D1522">
        <v>3.3333333333333335</v>
      </c>
      <c r="E1522">
        <v>3.3333333333333335</v>
      </c>
    </row>
    <row r="1523" spans="1:5">
      <c r="A1523" s="20" t="s">
        <v>1707</v>
      </c>
      <c r="B1523">
        <v>3</v>
      </c>
      <c r="C1523">
        <v>9</v>
      </c>
      <c r="D1523">
        <v>4</v>
      </c>
      <c r="E1523">
        <v>5</v>
      </c>
    </row>
    <row r="1524" spans="1:5">
      <c r="A1524" s="20" t="s">
        <v>1708</v>
      </c>
      <c r="B1524">
        <v>2</v>
      </c>
      <c r="C1524">
        <v>4</v>
      </c>
      <c r="D1524">
        <v>4.5</v>
      </c>
      <c r="E1524">
        <v>3</v>
      </c>
    </row>
    <row r="1525" spans="1:5">
      <c r="A1525" s="20" t="s">
        <v>1709</v>
      </c>
      <c r="B1525">
        <v>2.5</v>
      </c>
      <c r="C1525">
        <v>5</v>
      </c>
      <c r="D1525">
        <v>3</v>
      </c>
      <c r="E1525">
        <v>3</v>
      </c>
    </row>
    <row r="1526" spans="1:5">
      <c r="A1526" s="20" t="s">
        <v>1710</v>
      </c>
      <c r="B1526">
        <v>2</v>
      </c>
      <c r="C1526">
        <v>2</v>
      </c>
      <c r="D1526">
        <v>3</v>
      </c>
      <c r="E1526">
        <v>5</v>
      </c>
    </row>
    <row r="1527" spans="1:5">
      <c r="A1527" s="20" t="s">
        <v>1711</v>
      </c>
      <c r="B1527">
        <v>2</v>
      </c>
      <c r="C1527">
        <v>4</v>
      </c>
      <c r="D1527">
        <v>3.5</v>
      </c>
      <c r="E1527">
        <v>4</v>
      </c>
    </row>
    <row r="1528" spans="1:5">
      <c r="A1528" s="20" t="s">
        <v>1712</v>
      </c>
      <c r="B1528">
        <v>2.5</v>
      </c>
      <c r="C1528">
        <v>5</v>
      </c>
      <c r="D1528">
        <v>3.5</v>
      </c>
      <c r="E1528">
        <v>3</v>
      </c>
    </row>
    <row r="1529" spans="1:5">
      <c r="A1529" s="20" t="s">
        <v>1713</v>
      </c>
      <c r="B1529">
        <v>5</v>
      </c>
      <c r="C1529">
        <v>10</v>
      </c>
      <c r="D1529">
        <v>2</v>
      </c>
      <c r="E1529">
        <v>3.5</v>
      </c>
    </row>
    <row r="1530" spans="1:5">
      <c r="A1530" s="20" t="s">
        <v>1714</v>
      </c>
      <c r="B1530">
        <v>3</v>
      </c>
      <c r="C1530">
        <v>3</v>
      </c>
      <c r="D1530">
        <v>1</v>
      </c>
      <c r="E1530">
        <v>2</v>
      </c>
    </row>
    <row r="1531" spans="1:5">
      <c r="A1531" s="20" t="s">
        <v>1715</v>
      </c>
      <c r="B1531">
        <v>4.666666666666667</v>
      </c>
      <c r="C1531">
        <v>14</v>
      </c>
      <c r="D1531">
        <v>4.333333333333333</v>
      </c>
      <c r="E1531">
        <v>4.333333333333333</v>
      </c>
    </row>
    <row r="1532" spans="1:5">
      <c r="A1532" s="20" t="s">
        <v>1716</v>
      </c>
      <c r="B1532">
        <v>3</v>
      </c>
      <c r="C1532">
        <v>6</v>
      </c>
      <c r="D1532">
        <v>2</v>
      </c>
      <c r="E1532">
        <v>3.5</v>
      </c>
    </row>
    <row r="1533" spans="1:5">
      <c r="A1533" s="20" t="s">
        <v>1717</v>
      </c>
      <c r="B1533">
        <v>2</v>
      </c>
      <c r="C1533">
        <v>6</v>
      </c>
      <c r="D1533">
        <v>2.6666666666666665</v>
      </c>
      <c r="E1533">
        <v>4</v>
      </c>
    </row>
    <row r="1534" spans="1:5">
      <c r="A1534" s="20" t="s">
        <v>1718</v>
      </c>
      <c r="B1534">
        <v>3</v>
      </c>
      <c r="C1534">
        <v>3</v>
      </c>
      <c r="D1534">
        <v>5</v>
      </c>
      <c r="E1534">
        <v>4</v>
      </c>
    </row>
    <row r="1535" spans="1:5">
      <c r="A1535" s="20" t="s">
        <v>1719</v>
      </c>
      <c r="B1535">
        <v>3.3333333333333335</v>
      </c>
      <c r="C1535">
        <v>10</v>
      </c>
      <c r="D1535">
        <v>3</v>
      </c>
      <c r="E1535">
        <v>1.3333333333333333</v>
      </c>
    </row>
    <row r="1536" spans="1:5">
      <c r="A1536" s="20" t="s">
        <v>1720</v>
      </c>
      <c r="B1536">
        <v>3</v>
      </c>
      <c r="C1536">
        <v>3</v>
      </c>
      <c r="D1536">
        <v>4</v>
      </c>
      <c r="E1536">
        <v>3</v>
      </c>
    </row>
    <row r="1537" spans="1:5">
      <c r="A1537" s="20" t="s">
        <v>1721</v>
      </c>
      <c r="B1537">
        <v>3</v>
      </c>
      <c r="C1537">
        <v>3</v>
      </c>
      <c r="D1537">
        <v>5</v>
      </c>
      <c r="E1537">
        <v>2</v>
      </c>
    </row>
    <row r="1538" spans="1:5">
      <c r="A1538" s="20" t="s">
        <v>1722</v>
      </c>
      <c r="B1538">
        <v>4</v>
      </c>
      <c r="C1538">
        <v>4</v>
      </c>
      <c r="D1538">
        <v>2</v>
      </c>
      <c r="E1538">
        <v>2</v>
      </c>
    </row>
    <row r="1539" spans="1:5">
      <c r="A1539" s="20" t="s">
        <v>1723</v>
      </c>
      <c r="B1539">
        <v>1.6666666666666667</v>
      </c>
      <c r="C1539">
        <v>5</v>
      </c>
      <c r="D1539">
        <v>4</v>
      </c>
      <c r="E1539">
        <v>4</v>
      </c>
    </row>
    <row r="1540" spans="1:5">
      <c r="A1540" s="20" t="s">
        <v>1724</v>
      </c>
      <c r="B1540">
        <v>2.3333333333333335</v>
      </c>
      <c r="C1540">
        <v>7</v>
      </c>
      <c r="D1540">
        <v>3</v>
      </c>
      <c r="E1540">
        <v>3.3333333333333335</v>
      </c>
    </row>
    <row r="1541" spans="1:5">
      <c r="A1541" s="20" t="s">
        <v>1725</v>
      </c>
      <c r="B1541">
        <v>3</v>
      </c>
      <c r="C1541">
        <v>3</v>
      </c>
      <c r="D1541">
        <v>2</v>
      </c>
      <c r="E1541">
        <v>3</v>
      </c>
    </row>
    <row r="1542" spans="1:5">
      <c r="A1542" s="20" t="s">
        <v>1726</v>
      </c>
      <c r="B1542">
        <v>1.6666666666666667</v>
      </c>
      <c r="C1542">
        <v>5</v>
      </c>
      <c r="D1542">
        <v>4</v>
      </c>
      <c r="E1542">
        <v>1.3333333333333333</v>
      </c>
    </row>
    <row r="1543" spans="1:5">
      <c r="A1543" s="20" t="s">
        <v>1727</v>
      </c>
      <c r="B1543">
        <v>4</v>
      </c>
      <c r="C1543">
        <v>4</v>
      </c>
      <c r="D1543">
        <v>5</v>
      </c>
      <c r="E1543">
        <v>4</v>
      </c>
    </row>
    <row r="1544" spans="1:5">
      <c r="A1544" s="20" t="s">
        <v>1728</v>
      </c>
      <c r="B1544">
        <v>2.5</v>
      </c>
      <c r="C1544">
        <v>5</v>
      </c>
      <c r="D1544">
        <v>3</v>
      </c>
      <c r="E1544">
        <v>3</v>
      </c>
    </row>
    <row r="1545" spans="1:5">
      <c r="A1545" s="20" t="s">
        <v>1729</v>
      </c>
      <c r="B1545">
        <v>3</v>
      </c>
      <c r="C1545">
        <v>6</v>
      </c>
      <c r="D1545">
        <v>2.5</v>
      </c>
      <c r="E1545">
        <v>4.5</v>
      </c>
    </row>
    <row r="1546" spans="1:5">
      <c r="A1546" s="20" t="s">
        <v>1730</v>
      </c>
      <c r="B1546">
        <v>4</v>
      </c>
      <c r="C1546">
        <v>4</v>
      </c>
      <c r="D1546">
        <v>5</v>
      </c>
      <c r="E1546">
        <v>5</v>
      </c>
    </row>
    <row r="1547" spans="1:5">
      <c r="A1547" s="20" t="s">
        <v>1731</v>
      </c>
      <c r="B1547">
        <v>4</v>
      </c>
      <c r="C1547">
        <v>8</v>
      </c>
      <c r="D1547">
        <v>3</v>
      </c>
      <c r="E1547">
        <v>3.5</v>
      </c>
    </row>
    <row r="1548" spans="1:5">
      <c r="A1548" s="20" t="s">
        <v>1732</v>
      </c>
      <c r="B1548">
        <v>3</v>
      </c>
      <c r="C1548">
        <v>6</v>
      </c>
      <c r="D1548">
        <v>3.5</v>
      </c>
      <c r="E1548">
        <v>4</v>
      </c>
    </row>
    <row r="1549" spans="1:5">
      <c r="A1549" s="20" t="s">
        <v>1733</v>
      </c>
      <c r="B1549">
        <v>4</v>
      </c>
      <c r="C1549">
        <v>12</v>
      </c>
      <c r="D1549">
        <v>3</v>
      </c>
      <c r="E1549">
        <v>2.3333333333333335</v>
      </c>
    </row>
    <row r="1550" spans="1:5">
      <c r="A1550" s="20" t="s">
        <v>1734</v>
      </c>
      <c r="B1550">
        <v>3</v>
      </c>
      <c r="C1550">
        <v>6</v>
      </c>
      <c r="D1550">
        <v>3.5</v>
      </c>
      <c r="E1550">
        <v>3</v>
      </c>
    </row>
    <row r="1551" spans="1:5">
      <c r="A1551" s="20" t="s">
        <v>1735</v>
      </c>
      <c r="B1551">
        <v>2</v>
      </c>
      <c r="C1551">
        <v>2</v>
      </c>
      <c r="D1551">
        <v>5</v>
      </c>
      <c r="E1551">
        <v>2</v>
      </c>
    </row>
    <row r="1552" spans="1:5">
      <c r="A1552" s="20" t="s">
        <v>1736</v>
      </c>
      <c r="B1552">
        <v>1</v>
      </c>
      <c r="C1552">
        <v>1</v>
      </c>
      <c r="D1552">
        <v>4</v>
      </c>
      <c r="E1552">
        <v>2</v>
      </c>
    </row>
    <row r="1553" spans="1:5">
      <c r="A1553" s="20" t="s">
        <v>1737</v>
      </c>
      <c r="B1553">
        <v>2.3333333333333335</v>
      </c>
      <c r="C1553">
        <v>7</v>
      </c>
      <c r="D1553">
        <v>3</v>
      </c>
      <c r="E1553">
        <v>2</v>
      </c>
    </row>
    <row r="1554" spans="1:5">
      <c r="A1554" s="20" t="s">
        <v>1738</v>
      </c>
      <c r="B1554">
        <v>4.666666666666667</v>
      </c>
      <c r="C1554">
        <v>14</v>
      </c>
      <c r="D1554">
        <v>3.6666666666666665</v>
      </c>
      <c r="E1554">
        <v>4.666666666666667</v>
      </c>
    </row>
    <row r="1555" spans="1:5">
      <c r="A1555" s="20" t="s">
        <v>1739</v>
      </c>
      <c r="B1555">
        <v>4.666666666666667</v>
      </c>
      <c r="C1555">
        <v>14</v>
      </c>
      <c r="D1555">
        <v>3</v>
      </c>
      <c r="E1555">
        <v>2</v>
      </c>
    </row>
    <row r="1556" spans="1:5">
      <c r="A1556" s="20" t="s">
        <v>1740</v>
      </c>
      <c r="B1556">
        <v>5</v>
      </c>
      <c r="C1556">
        <v>5</v>
      </c>
      <c r="D1556">
        <v>3</v>
      </c>
      <c r="E1556">
        <v>1</v>
      </c>
    </row>
    <row r="1557" spans="1:5">
      <c r="A1557" s="20" t="s">
        <v>1741</v>
      </c>
      <c r="B1557">
        <v>2.3333333333333335</v>
      </c>
      <c r="C1557">
        <v>7</v>
      </c>
      <c r="D1557">
        <v>3</v>
      </c>
      <c r="E1557">
        <v>3.3333333333333335</v>
      </c>
    </row>
    <row r="1558" spans="1:5">
      <c r="A1558" s="20" t="s">
        <v>1742</v>
      </c>
      <c r="B1558">
        <v>1</v>
      </c>
      <c r="C1558">
        <v>1</v>
      </c>
      <c r="D1558">
        <v>2</v>
      </c>
      <c r="E1558">
        <v>1</v>
      </c>
    </row>
    <row r="1559" spans="1:5">
      <c r="A1559" s="20" t="s">
        <v>1743</v>
      </c>
      <c r="B1559">
        <v>2.6666666666666665</v>
      </c>
      <c r="C1559">
        <v>8</v>
      </c>
      <c r="D1559">
        <v>2.3333333333333335</v>
      </c>
      <c r="E1559">
        <v>3.3333333333333335</v>
      </c>
    </row>
    <row r="1560" spans="1:5">
      <c r="A1560" s="20" t="s">
        <v>1744</v>
      </c>
      <c r="B1560">
        <v>3</v>
      </c>
      <c r="C1560">
        <v>3</v>
      </c>
      <c r="D1560">
        <v>2</v>
      </c>
      <c r="E1560">
        <v>4</v>
      </c>
    </row>
    <row r="1561" spans="1:5">
      <c r="A1561" s="20" t="s">
        <v>1745</v>
      </c>
      <c r="B1561">
        <v>3</v>
      </c>
      <c r="C1561">
        <v>6</v>
      </c>
      <c r="D1561">
        <v>2.5</v>
      </c>
      <c r="E1561">
        <v>4</v>
      </c>
    </row>
    <row r="1562" spans="1:5">
      <c r="A1562" s="20" t="s">
        <v>1746</v>
      </c>
      <c r="B1562">
        <v>2.5</v>
      </c>
      <c r="C1562">
        <v>5</v>
      </c>
      <c r="D1562">
        <v>3</v>
      </c>
      <c r="E1562">
        <v>1</v>
      </c>
    </row>
    <row r="1563" spans="1:5">
      <c r="A1563" s="20" t="s">
        <v>1747</v>
      </c>
      <c r="B1563">
        <v>2</v>
      </c>
      <c r="C1563">
        <v>2</v>
      </c>
      <c r="D1563">
        <v>1</v>
      </c>
      <c r="E1563">
        <v>3</v>
      </c>
    </row>
    <row r="1564" spans="1:5">
      <c r="A1564" s="20" t="s">
        <v>1748</v>
      </c>
      <c r="B1564">
        <v>3</v>
      </c>
      <c r="C1564">
        <v>3</v>
      </c>
      <c r="D1564">
        <v>3</v>
      </c>
      <c r="E1564">
        <v>4</v>
      </c>
    </row>
    <row r="1565" spans="1:5">
      <c r="A1565" s="20" t="s">
        <v>1749</v>
      </c>
      <c r="B1565">
        <v>2.6666666666666665</v>
      </c>
      <c r="C1565">
        <v>8</v>
      </c>
      <c r="D1565">
        <v>2.3333333333333335</v>
      </c>
      <c r="E1565">
        <v>2.6666666666666665</v>
      </c>
    </row>
    <row r="1566" spans="1:5">
      <c r="A1566" s="20" t="s">
        <v>1750</v>
      </c>
      <c r="B1566">
        <v>4</v>
      </c>
      <c r="C1566">
        <v>8</v>
      </c>
      <c r="D1566">
        <v>1.5</v>
      </c>
      <c r="E1566">
        <v>3.5</v>
      </c>
    </row>
    <row r="1567" spans="1:5">
      <c r="A1567" s="20" t="s">
        <v>1751</v>
      </c>
      <c r="B1567">
        <v>5</v>
      </c>
      <c r="C1567">
        <v>5</v>
      </c>
      <c r="D1567">
        <v>2</v>
      </c>
      <c r="E1567">
        <v>1</v>
      </c>
    </row>
    <row r="1568" spans="1:5">
      <c r="A1568" s="20" t="s">
        <v>1752</v>
      </c>
      <c r="B1568">
        <v>4</v>
      </c>
      <c r="C1568">
        <v>4</v>
      </c>
      <c r="D1568">
        <v>2</v>
      </c>
      <c r="E1568">
        <v>3</v>
      </c>
    </row>
    <row r="1569" spans="1:5">
      <c r="A1569" s="20" t="s">
        <v>1753</v>
      </c>
      <c r="B1569">
        <v>2.6666666666666665</v>
      </c>
      <c r="C1569">
        <v>8</v>
      </c>
      <c r="D1569">
        <v>2.3333333333333335</v>
      </c>
      <c r="E1569">
        <v>3.3333333333333335</v>
      </c>
    </row>
    <row r="1570" spans="1:5">
      <c r="A1570" s="20" t="s">
        <v>1754</v>
      </c>
      <c r="B1570">
        <v>2</v>
      </c>
      <c r="C1570">
        <v>2</v>
      </c>
      <c r="D1570">
        <v>3</v>
      </c>
      <c r="E1570">
        <v>5</v>
      </c>
    </row>
    <row r="1571" spans="1:5">
      <c r="A1571" s="20" t="s">
        <v>1755</v>
      </c>
      <c r="B1571">
        <v>4</v>
      </c>
      <c r="C1571">
        <v>8</v>
      </c>
      <c r="D1571">
        <v>2</v>
      </c>
      <c r="E1571">
        <v>4.5</v>
      </c>
    </row>
    <row r="1572" spans="1:5">
      <c r="A1572" s="20" t="s">
        <v>1756</v>
      </c>
      <c r="B1572">
        <v>3.5</v>
      </c>
      <c r="C1572">
        <v>7</v>
      </c>
      <c r="D1572">
        <v>2</v>
      </c>
      <c r="E1572">
        <v>4</v>
      </c>
    </row>
    <row r="1573" spans="1:5">
      <c r="A1573" s="20" t="s">
        <v>1757</v>
      </c>
      <c r="B1573">
        <v>3.6666666666666665</v>
      </c>
      <c r="C1573">
        <v>11</v>
      </c>
      <c r="D1573">
        <v>3.3333333333333335</v>
      </c>
      <c r="E1573">
        <v>2.6666666666666665</v>
      </c>
    </row>
    <row r="1574" spans="1:5">
      <c r="A1574" s="20" t="s">
        <v>1758</v>
      </c>
      <c r="B1574">
        <v>3.3333333333333335</v>
      </c>
      <c r="C1574">
        <v>10</v>
      </c>
      <c r="D1574">
        <v>2.3333333333333335</v>
      </c>
      <c r="E1574">
        <v>1.6666666666666667</v>
      </c>
    </row>
    <row r="1575" spans="1:5">
      <c r="A1575" s="20" t="s">
        <v>1759</v>
      </c>
      <c r="B1575">
        <v>2.5</v>
      </c>
      <c r="C1575">
        <v>5</v>
      </c>
      <c r="D1575">
        <v>4</v>
      </c>
      <c r="E1575">
        <v>4.5</v>
      </c>
    </row>
    <row r="1576" spans="1:5">
      <c r="A1576" s="20" t="s">
        <v>1760</v>
      </c>
      <c r="B1576">
        <v>2</v>
      </c>
      <c r="C1576">
        <v>2</v>
      </c>
      <c r="D1576">
        <v>3</v>
      </c>
      <c r="E1576">
        <v>2</v>
      </c>
    </row>
    <row r="1577" spans="1:5">
      <c r="A1577" s="20" t="s">
        <v>1761</v>
      </c>
      <c r="B1577">
        <v>3</v>
      </c>
      <c r="C1577">
        <v>6</v>
      </c>
      <c r="D1577">
        <v>3.5</v>
      </c>
      <c r="E1577">
        <v>4</v>
      </c>
    </row>
    <row r="1578" spans="1:5">
      <c r="A1578" s="20" t="s">
        <v>1762</v>
      </c>
      <c r="B1578">
        <v>1</v>
      </c>
      <c r="C1578">
        <v>2</v>
      </c>
      <c r="D1578">
        <v>2.5</v>
      </c>
      <c r="E1578">
        <v>1</v>
      </c>
    </row>
    <row r="1579" spans="1:5">
      <c r="A1579" s="20" t="s">
        <v>1763</v>
      </c>
      <c r="B1579">
        <v>2.6666666666666665</v>
      </c>
      <c r="C1579">
        <v>8</v>
      </c>
      <c r="D1579">
        <v>3.3333333333333335</v>
      </c>
      <c r="E1579">
        <v>3.3333333333333335</v>
      </c>
    </row>
    <row r="1580" spans="1:5">
      <c r="A1580" s="20" t="s">
        <v>1764</v>
      </c>
      <c r="B1580">
        <v>3.5</v>
      </c>
      <c r="C1580">
        <v>7</v>
      </c>
      <c r="D1580">
        <v>3.5</v>
      </c>
      <c r="E1580">
        <v>2.5</v>
      </c>
    </row>
    <row r="1581" spans="1:5">
      <c r="A1581" s="20" t="s">
        <v>1765</v>
      </c>
      <c r="B1581">
        <v>4</v>
      </c>
      <c r="C1581">
        <v>4</v>
      </c>
      <c r="D1581">
        <v>3</v>
      </c>
      <c r="E1581">
        <v>1</v>
      </c>
    </row>
    <row r="1582" spans="1:5">
      <c r="A1582" s="20" t="s">
        <v>1766</v>
      </c>
      <c r="B1582">
        <v>1</v>
      </c>
      <c r="C1582">
        <v>1</v>
      </c>
      <c r="D1582">
        <v>1</v>
      </c>
      <c r="E1582">
        <v>3</v>
      </c>
    </row>
    <row r="1583" spans="1:5">
      <c r="A1583" s="20" t="s">
        <v>1767</v>
      </c>
      <c r="B1583">
        <v>4</v>
      </c>
      <c r="C1583">
        <v>4</v>
      </c>
      <c r="D1583">
        <v>3</v>
      </c>
      <c r="E1583">
        <v>1</v>
      </c>
    </row>
    <row r="1584" spans="1:5">
      <c r="A1584" s="20" t="s">
        <v>1768</v>
      </c>
      <c r="B1584">
        <v>1</v>
      </c>
      <c r="C1584">
        <v>2</v>
      </c>
      <c r="D1584">
        <v>3.5</v>
      </c>
      <c r="E1584">
        <v>4</v>
      </c>
    </row>
    <row r="1585" spans="1:5">
      <c r="A1585" s="20" t="s">
        <v>1769</v>
      </c>
      <c r="B1585">
        <v>4.333333333333333</v>
      </c>
      <c r="C1585">
        <v>13</v>
      </c>
      <c r="D1585">
        <v>3.6666666666666665</v>
      </c>
      <c r="E1585">
        <v>2.6666666666666665</v>
      </c>
    </row>
    <row r="1586" spans="1:5">
      <c r="A1586" s="20" t="s">
        <v>1770</v>
      </c>
      <c r="B1586">
        <v>5</v>
      </c>
      <c r="C1586">
        <v>5</v>
      </c>
      <c r="D1586">
        <v>4</v>
      </c>
      <c r="E1586">
        <v>5</v>
      </c>
    </row>
    <row r="1587" spans="1:5">
      <c r="A1587" s="20" t="s">
        <v>1771</v>
      </c>
      <c r="B1587">
        <v>2.3333333333333335</v>
      </c>
      <c r="C1587">
        <v>7</v>
      </c>
      <c r="D1587">
        <v>2.3333333333333335</v>
      </c>
      <c r="E1587">
        <v>3.6666666666666665</v>
      </c>
    </row>
    <row r="1588" spans="1:5">
      <c r="A1588" s="20" t="s">
        <v>1772</v>
      </c>
      <c r="B1588">
        <v>5</v>
      </c>
      <c r="C1588">
        <v>10</v>
      </c>
      <c r="D1588">
        <v>4.5</v>
      </c>
      <c r="E1588">
        <v>2.5</v>
      </c>
    </row>
    <row r="1589" spans="1:5">
      <c r="A1589" s="20" t="s">
        <v>1773</v>
      </c>
      <c r="B1589">
        <v>3</v>
      </c>
      <c r="C1589">
        <v>6</v>
      </c>
      <c r="D1589">
        <v>5</v>
      </c>
      <c r="E1589">
        <v>3</v>
      </c>
    </row>
    <row r="1590" spans="1:5">
      <c r="A1590" s="20" t="s">
        <v>1774</v>
      </c>
      <c r="B1590">
        <v>3.5</v>
      </c>
      <c r="C1590">
        <v>7</v>
      </c>
      <c r="D1590">
        <v>3.5</v>
      </c>
      <c r="E1590">
        <v>4</v>
      </c>
    </row>
    <row r="1591" spans="1:5">
      <c r="A1591" s="20" t="s">
        <v>1775</v>
      </c>
      <c r="B1591">
        <v>2.5</v>
      </c>
      <c r="C1591">
        <v>5</v>
      </c>
      <c r="D1591">
        <v>3.5</v>
      </c>
      <c r="E1591">
        <v>2</v>
      </c>
    </row>
    <row r="1592" spans="1:5">
      <c r="A1592" s="20" t="s">
        <v>1776</v>
      </c>
      <c r="B1592">
        <v>1.5</v>
      </c>
      <c r="C1592">
        <v>3</v>
      </c>
      <c r="D1592">
        <v>3.5</v>
      </c>
      <c r="E1592">
        <v>3</v>
      </c>
    </row>
    <row r="1593" spans="1:5">
      <c r="A1593" s="20" t="s">
        <v>1777</v>
      </c>
      <c r="B1593">
        <v>3</v>
      </c>
      <c r="C1593">
        <v>3</v>
      </c>
      <c r="D1593">
        <v>2</v>
      </c>
      <c r="E1593">
        <v>1</v>
      </c>
    </row>
    <row r="1594" spans="1:5">
      <c r="A1594" s="20" t="s">
        <v>1778</v>
      </c>
      <c r="B1594">
        <v>5</v>
      </c>
      <c r="C1594">
        <v>10</v>
      </c>
      <c r="D1594">
        <v>2</v>
      </c>
      <c r="E1594">
        <v>2</v>
      </c>
    </row>
    <row r="1595" spans="1:5">
      <c r="A1595" s="20" t="s">
        <v>1779</v>
      </c>
      <c r="B1595">
        <v>1</v>
      </c>
      <c r="C1595">
        <v>1</v>
      </c>
      <c r="D1595">
        <v>3</v>
      </c>
      <c r="E1595">
        <v>2</v>
      </c>
    </row>
    <row r="1596" spans="1:5">
      <c r="A1596" s="20" t="s">
        <v>1780</v>
      </c>
      <c r="B1596">
        <v>4</v>
      </c>
      <c r="C1596">
        <v>8</v>
      </c>
      <c r="D1596">
        <v>3</v>
      </c>
      <c r="E1596">
        <v>2.5</v>
      </c>
    </row>
    <row r="1597" spans="1:5">
      <c r="A1597" s="20" t="s">
        <v>1781</v>
      </c>
      <c r="B1597">
        <v>3</v>
      </c>
      <c r="C1597">
        <v>6</v>
      </c>
      <c r="D1597">
        <v>2.5</v>
      </c>
      <c r="E1597">
        <v>4</v>
      </c>
    </row>
    <row r="1598" spans="1:5">
      <c r="A1598" s="20" t="s">
        <v>1782</v>
      </c>
      <c r="B1598">
        <v>2.5</v>
      </c>
      <c r="C1598">
        <v>5</v>
      </c>
      <c r="D1598">
        <v>1.5</v>
      </c>
      <c r="E1598">
        <v>5</v>
      </c>
    </row>
    <row r="1599" spans="1:5">
      <c r="A1599" s="20" t="s">
        <v>1783</v>
      </c>
      <c r="B1599">
        <v>2.6666666666666665</v>
      </c>
      <c r="C1599">
        <v>8</v>
      </c>
      <c r="D1599">
        <v>4.333333333333333</v>
      </c>
      <c r="E1599">
        <v>3</v>
      </c>
    </row>
    <row r="1600" spans="1:5">
      <c r="A1600" s="20" t="s">
        <v>1784</v>
      </c>
      <c r="B1600">
        <v>3.5</v>
      </c>
      <c r="C1600">
        <v>7</v>
      </c>
      <c r="D1600">
        <v>3</v>
      </c>
      <c r="E1600">
        <v>2.5</v>
      </c>
    </row>
    <row r="1601" spans="1:5">
      <c r="A1601" s="20" t="s">
        <v>1785</v>
      </c>
      <c r="B1601">
        <v>2.3333333333333335</v>
      </c>
      <c r="C1601">
        <v>7</v>
      </c>
      <c r="D1601">
        <v>1</v>
      </c>
      <c r="E1601">
        <v>2.6666666666666665</v>
      </c>
    </row>
    <row r="1602" spans="1:5">
      <c r="A1602" s="20" t="s">
        <v>1786</v>
      </c>
      <c r="B1602">
        <v>2</v>
      </c>
      <c r="C1602">
        <v>6</v>
      </c>
      <c r="D1602">
        <v>2</v>
      </c>
      <c r="E1602">
        <v>3</v>
      </c>
    </row>
    <row r="1603" spans="1:5">
      <c r="A1603" s="20" t="s">
        <v>1787</v>
      </c>
      <c r="B1603">
        <v>2.6666666666666665</v>
      </c>
      <c r="C1603">
        <v>8</v>
      </c>
      <c r="D1603">
        <v>3.3333333333333335</v>
      </c>
      <c r="E1603">
        <v>3.6666666666666665</v>
      </c>
    </row>
    <row r="1604" spans="1:5">
      <c r="A1604" s="20" t="s">
        <v>1788</v>
      </c>
      <c r="B1604">
        <v>3.5</v>
      </c>
      <c r="C1604">
        <v>7</v>
      </c>
      <c r="D1604">
        <v>4.5</v>
      </c>
      <c r="E1604">
        <v>1</v>
      </c>
    </row>
    <row r="1605" spans="1:5">
      <c r="A1605" s="20" t="s">
        <v>1789</v>
      </c>
      <c r="B1605">
        <v>3</v>
      </c>
      <c r="C1605">
        <v>6</v>
      </c>
      <c r="D1605">
        <v>3.5</v>
      </c>
      <c r="E1605">
        <v>1</v>
      </c>
    </row>
    <row r="1606" spans="1:5">
      <c r="A1606" s="20" t="s">
        <v>1790</v>
      </c>
      <c r="B1606">
        <v>1.5</v>
      </c>
      <c r="C1606">
        <v>3</v>
      </c>
      <c r="D1606">
        <v>2</v>
      </c>
      <c r="E1606">
        <v>1</v>
      </c>
    </row>
    <row r="1607" spans="1:5">
      <c r="A1607" s="20" t="s">
        <v>1791</v>
      </c>
      <c r="B1607">
        <v>4</v>
      </c>
      <c r="C1607">
        <v>4</v>
      </c>
      <c r="D1607">
        <v>3</v>
      </c>
      <c r="E1607">
        <v>5</v>
      </c>
    </row>
    <row r="1608" spans="1:5">
      <c r="A1608" s="20" t="s">
        <v>1792</v>
      </c>
      <c r="B1608">
        <v>1</v>
      </c>
      <c r="C1608">
        <v>3</v>
      </c>
      <c r="D1608">
        <v>2</v>
      </c>
      <c r="E1608">
        <v>3.3333333333333335</v>
      </c>
    </row>
    <row r="1609" spans="1:5">
      <c r="A1609" s="20" t="s">
        <v>1793</v>
      </c>
      <c r="B1609">
        <v>1</v>
      </c>
      <c r="C1609">
        <v>1</v>
      </c>
      <c r="D1609">
        <v>1</v>
      </c>
      <c r="E1609">
        <v>1</v>
      </c>
    </row>
    <row r="1610" spans="1:5">
      <c r="A1610" s="20" t="s">
        <v>1794</v>
      </c>
      <c r="B1610">
        <v>2.5</v>
      </c>
      <c r="C1610">
        <v>5</v>
      </c>
      <c r="D1610">
        <v>4.5</v>
      </c>
      <c r="E1610">
        <v>3</v>
      </c>
    </row>
    <row r="1611" spans="1:5">
      <c r="A1611" s="20" t="s">
        <v>1795</v>
      </c>
      <c r="B1611">
        <v>2.5</v>
      </c>
      <c r="C1611">
        <v>5</v>
      </c>
      <c r="D1611">
        <v>1.5</v>
      </c>
      <c r="E1611">
        <v>1.5</v>
      </c>
    </row>
    <row r="1612" spans="1:5">
      <c r="A1612" s="20" t="s">
        <v>1796</v>
      </c>
      <c r="B1612">
        <v>4.333333333333333</v>
      </c>
      <c r="C1612">
        <v>13</v>
      </c>
      <c r="D1612">
        <v>3.3333333333333335</v>
      </c>
      <c r="E1612">
        <v>3.3333333333333335</v>
      </c>
    </row>
    <row r="1613" spans="1:5">
      <c r="A1613" s="20" t="s">
        <v>1797</v>
      </c>
      <c r="B1613">
        <v>2</v>
      </c>
      <c r="C1613">
        <v>2</v>
      </c>
      <c r="D1613">
        <v>5</v>
      </c>
      <c r="E1613">
        <v>5</v>
      </c>
    </row>
    <row r="1614" spans="1:5">
      <c r="A1614" s="20" t="s">
        <v>1798</v>
      </c>
      <c r="B1614">
        <v>1</v>
      </c>
      <c r="C1614">
        <v>1</v>
      </c>
      <c r="D1614">
        <v>5</v>
      </c>
      <c r="E1614">
        <v>1</v>
      </c>
    </row>
    <row r="1615" spans="1:5">
      <c r="A1615" s="20" t="s">
        <v>1799</v>
      </c>
      <c r="B1615">
        <v>2</v>
      </c>
      <c r="C1615">
        <v>2</v>
      </c>
      <c r="D1615">
        <v>5</v>
      </c>
      <c r="E1615">
        <v>2</v>
      </c>
    </row>
    <row r="1616" spans="1:5">
      <c r="A1616" s="20" t="s">
        <v>1800</v>
      </c>
      <c r="B1616">
        <v>4</v>
      </c>
      <c r="C1616">
        <v>4</v>
      </c>
      <c r="D1616">
        <v>3</v>
      </c>
      <c r="E1616">
        <v>5</v>
      </c>
    </row>
    <row r="1617" spans="1:5">
      <c r="A1617" s="20" t="s">
        <v>1801</v>
      </c>
      <c r="B1617">
        <v>2.5</v>
      </c>
      <c r="C1617">
        <v>5</v>
      </c>
      <c r="D1617">
        <v>1.5</v>
      </c>
      <c r="E1617">
        <v>3</v>
      </c>
    </row>
    <row r="1618" spans="1:5">
      <c r="A1618" s="20" t="s">
        <v>1802</v>
      </c>
      <c r="B1618">
        <v>5</v>
      </c>
      <c r="C1618">
        <v>5</v>
      </c>
      <c r="D1618">
        <v>3</v>
      </c>
      <c r="E1618">
        <v>1</v>
      </c>
    </row>
    <row r="1619" spans="1:5">
      <c r="A1619" s="20" t="s">
        <v>1803</v>
      </c>
      <c r="B1619">
        <v>3.6666666666666665</v>
      </c>
      <c r="C1619">
        <v>11</v>
      </c>
      <c r="D1619">
        <v>3.3333333333333335</v>
      </c>
      <c r="E1619">
        <v>2.6666666666666665</v>
      </c>
    </row>
    <row r="1620" spans="1:5">
      <c r="A1620" s="20" t="s">
        <v>1804</v>
      </c>
      <c r="B1620">
        <v>2.6666666666666665</v>
      </c>
      <c r="C1620">
        <v>8</v>
      </c>
      <c r="D1620">
        <v>2.6666666666666665</v>
      </c>
      <c r="E1620">
        <v>2.6666666666666665</v>
      </c>
    </row>
    <row r="1621" spans="1:5">
      <c r="A1621" s="20" t="s">
        <v>1805</v>
      </c>
      <c r="B1621">
        <v>2.6666666666666665</v>
      </c>
      <c r="C1621">
        <v>8</v>
      </c>
      <c r="D1621">
        <v>3</v>
      </c>
      <c r="E1621">
        <v>4.333333333333333</v>
      </c>
    </row>
    <row r="1622" spans="1:5">
      <c r="A1622" s="20" t="s">
        <v>1806</v>
      </c>
      <c r="B1622">
        <v>2.5</v>
      </c>
      <c r="C1622">
        <v>5</v>
      </c>
      <c r="D1622">
        <v>1.5</v>
      </c>
      <c r="E1622">
        <v>3.5</v>
      </c>
    </row>
    <row r="1623" spans="1:5">
      <c r="A1623" s="20" t="s">
        <v>1807</v>
      </c>
      <c r="B1623">
        <v>3.6666666666666665</v>
      </c>
      <c r="C1623">
        <v>11</v>
      </c>
      <c r="D1623">
        <v>4.333333333333333</v>
      </c>
      <c r="E1623">
        <v>3</v>
      </c>
    </row>
    <row r="1624" spans="1:5">
      <c r="A1624" s="20" t="s">
        <v>1808</v>
      </c>
      <c r="B1624">
        <v>2.3333333333333335</v>
      </c>
      <c r="C1624">
        <v>7</v>
      </c>
      <c r="D1624">
        <v>2.3333333333333335</v>
      </c>
      <c r="E1624">
        <v>2.6666666666666665</v>
      </c>
    </row>
    <row r="1625" spans="1:5">
      <c r="A1625" s="20" t="s">
        <v>1809</v>
      </c>
      <c r="B1625">
        <v>4</v>
      </c>
      <c r="C1625">
        <v>8</v>
      </c>
      <c r="D1625">
        <v>4</v>
      </c>
      <c r="E1625">
        <v>3</v>
      </c>
    </row>
    <row r="1626" spans="1:5">
      <c r="A1626" s="20" t="s">
        <v>1810</v>
      </c>
      <c r="B1626">
        <v>3.6666666666666665</v>
      </c>
      <c r="C1626">
        <v>11</v>
      </c>
      <c r="D1626">
        <v>2.3333333333333335</v>
      </c>
      <c r="E1626">
        <v>4.333333333333333</v>
      </c>
    </row>
    <row r="1627" spans="1:5">
      <c r="A1627" s="20" t="s">
        <v>1811</v>
      </c>
      <c r="B1627">
        <v>3</v>
      </c>
      <c r="C1627">
        <v>9</v>
      </c>
      <c r="D1627">
        <v>3.6666666666666665</v>
      </c>
      <c r="E1627">
        <v>3.3333333333333335</v>
      </c>
    </row>
    <row r="1628" spans="1:5">
      <c r="A1628" s="20" t="s">
        <v>1812</v>
      </c>
      <c r="B1628">
        <v>3</v>
      </c>
      <c r="C1628">
        <v>3</v>
      </c>
      <c r="D1628">
        <v>2</v>
      </c>
      <c r="E1628">
        <v>3</v>
      </c>
    </row>
    <row r="1629" spans="1:5">
      <c r="A1629" s="20" t="s">
        <v>1813</v>
      </c>
      <c r="B1629">
        <v>5</v>
      </c>
      <c r="C1629">
        <v>5</v>
      </c>
      <c r="D1629">
        <v>4</v>
      </c>
      <c r="E1629">
        <v>5</v>
      </c>
    </row>
    <row r="1630" spans="1:5">
      <c r="A1630" s="20" t="s">
        <v>1814</v>
      </c>
      <c r="B1630">
        <v>3</v>
      </c>
      <c r="C1630">
        <v>9</v>
      </c>
      <c r="D1630">
        <v>1.3333333333333333</v>
      </c>
      <c r="E1630">
        <v>1.6666666666666667</v>
      </c>
    </row>
    <row r="1631" spans="1:5">
      <c r="A1631" s="20" t="s">
        <v>1815</v>
      </c>
      <c r="B1631">
        <v>5</v>
      </c>
      <c r="C1631">
        <v>5</v>
      </c>
      <c r="D1631">
        <v>1</v>
      </c>
      <c r="E1631">
        <v>3</v>
      </c>
    </row>
    <row r="1632" spans="1:5">
      <c r="A1632" s="20" t="s">
        <v>1816</v>
      </c>
      <c r="B1632">
        <v>2</v>
      </c>
      <c r="C1632">
        <v>2</v>
      </c>
      <c r="D1632">
        <v>2</v>
      </c>
      <c r="E1632">
        <v>5</v>
      </c>
    </row>
    <row r="1633" spans="1:5">
      <c r="A1633" s="20" t="s">
        <v>1817</v>
      </c>
      <c r="B1633">
        <v>5</v>
      </c>
      <c r="C1633">
        <v>10</v>
      </c>
      <c r="D1633">
        <v>1.5</v>
      </c>
      <c r="E1633">
        <v>4.5</v>
      </c>
    </row>
    <row r="1634" spans="1:5">
      <c r="A1634" s="20" t="s">
        <v>1818</v>
      </c>
      <c r="B1634">
        <v>5</v>
      </c>
      <c r="C1634">
        <v>5</v>
      </c>
      <c r="D1634">
        <v>1</v>
      </c>
      <c r="E1634">
        <v>3</v>
      </c>
    </row>
    <row r="1635" spans="1:5">
      <c r="A1635" s="20" t="s">
        <v>1819</v>
      </c>
      <c r="B1635">
        <v>5</v>
      </c>
      <c r="C1635">
        <v>5</v>
      </c>
      <c r="D1635">
        <v>1</v>
      </c>
      <c r="E1635">
        <v>1</v>
      </c>
    </row>
    <row r="1636" spans="1:5">
      <c r="A1636" s="20" t="s">
        <v>1820</v>
      </c>
      <c r="B1636">
        <v>3.3333333333333335</v>
      </c>
      <c r="C1636">
        <v>10</v>
      </c>
      <c r="D1636">
        <v>1.6666666666666667</v>
      </c>
      <c r="E1636">
        <v>4</v>
      </c>
    </row>
    <row r="1637" spans="1:5">
      <c r="A1637" s="20" t="s">
        <v>1821</v>
      </c>
      <c r="B1637">
        <v>3.6666666666666665</v>
      </c>
      <c r="C1637">
        <v>11</v>
      </c>
      <c r="D1637">
        <v>4</v>
      </c>
      <c r="E1637">
        <v>2.6666666666666665</v>
      </c>
    </row>
    <row r="1638" spans="1:5">
      <c r="A1638" s="20" t="s">
        <v>1822</v>
      </c>
      <c r="B1638">
        <v>5</v>
      </c>
      <c r="C1638">
        <v>5</v>
      </c>
      <c r="D1638">
        <v>2</v>
      </c>
      <c r="E1638">
        <v>2</v>
      </c>
    </row>
    <row r="1639" spans="1:5">
      <c r="A1639" s="20" t="s">
        <v>1823</v>
      </c>
      <c r="B1639">
        <v>5</v>
      </c>
      <c r="C1639">
        <v>5</v>
      </c>
      <c r="D1639">
        <v>3</v>
      </c>
      <c r="E1639">
        <v>5</v>
      </c>
    </row>
    <row r="1640" spans="1:5">
      <c r="A1640" s="20" t="s">
        <v>1824</v>
      </c>
      <c r="B1640">
        <v>1.5</v>
      </c>
      <c r="C1640">
        <v>3</v>
      </c>
      <c r="D1640">
        <v>3.5</v>
      </c>
      <c r="E1640">
        <v>1.5</v>
      </c>
    </row>
    <row r="1641" spans="1:5">
      <c r="A1641" s="20" t="s">
        <v>1825</v>
      </c>
      <c r="B1641">
        <v>1</v>
      </c>
      <c r="C1641">
        <v>1</v>
      </c>
      <c r="D1641">
        <v>4</v>
      </c>
      <c r="E1641">
        <v>4</v>
      </c>
    </row>
    <row r="1642" spans="1:5">
      <c r="A1642" s="20" t="s">
        <v>1826</v>
      </c>
      <c r="B1642">
        <v>1.5</v>
      </c>
      <c r="C1642">
        <v>3</v>
      </c>
      <c r="D1642">
        <v>2.5</v>
      </c>
      <c r="E1642">
        <v>2.5</v>
      </c>
    </row>
    <row r="1643" spans="1:5">
      <c r="A1643" s="20" t="s">
        <v>1827</v>
      </c>
      <c r="B1643">
        <v>3.5</v>
      </c>
      <c r="C1643">
        <v>7</v>
      </c>
      <c r="D1643">
        <v>4</v>
      </c>
      <c r="E1643">
        <v>4.5</v>
      </c>
    </row>
    <row r="1644" spans="1:5">
      <c r="A1644" s="20" t="s">
        <v>1828</v>
      </c>
      <c r="B1644">
        <v>3.5</v>
      </c>
      <c r="C1644">
        <v>7</v>
      </c>
      <c r="D1644">
        <v>4</v>
      </c>
      <c r="E1644">
        <v>2</v>
      </c>
    </row>
    <row r="1645" spans="1:5">
      <c r="A1645" s="20" t="s">
        <v>1829</v>
      </c>
      <c r="B1645">
        <v>2</v>
      </c>
      <c r="C1645">
        <v>6</v>
      </c>
      <c r="D1645">
        <v>3.6666666666666665</v>
      </c>
      <c r="E1645">
        <v>2.3333333333333335</v>
      </c>
    </row>
    <row r="1646" spans="1:5">
      <c r="A1646" s="20" t="s">
        <v>1830</v>
      </c>
      <c r="B1646">
        <v>4</v>
      </c>
      <c r="C1646">
        <v>4</v>
      </c>
      <c r="D1646">
        <v>1</v>
      </c>
      <c r="E1646">
        <v>5</v>
      </c>
    </row>
    <row r="1647" spans="1:5">
      <c r="A1647" s="20" t="s">
        <v>1831</v>
      </c>
      <c r="B1647">
        <v>1</v>
      </c>
      <c r="C1647">
        <v>1</v>
      </c>
      <c r="D1647">
        <v>4</v>
      </c>
      <c r="E1647">
        <v>1</v>
      </c>
    </row>
    <row r="1648" spans="1:5">
      <c r="A1648" s="20" t="s">
        <v>1832</v>
      </c>
      <c r="B1648">
        <v>2</v>
      </c>
      <c r="C1648">
        <v>6</v>
      </c>
      <c r="D1648">
        <v>2</v>
      </c>
      <c r="E1648">
        <v>3.3333333333333335</v>
      </c>
    </row>
    <row r="1649" spans="1:5">
      <c r="A1649" s="20" t="s">
        <v>1833</v>
      </c>
      <c r="B1649">
        <v>3.3333333333333335</v>
      </c>
      <c r="C1649">
        <v>10</v>
      </c>
      <c r="D1649">
        <v>3.3333333333333335</v>
      </c>
      <c r="E1649">
        <v>3.6666666666666665</v>
      </c>
    </row>
    <row r="1650" spans="1:5">
      <c r="A1650" s="20" t="s">
        <v>1834</v>
      </c>
      <c r="B1650">
        <v>1</v>
      </c>
      <c r="C1650">
        <v>1</v>
      </c>
      <c r="D1650">
        <v>3</v>
      </c>
      <c r="E1650">
        <v>5</v>
      </c>
    </row>
    <row r="1651" spans="1:5">
      <c r="A1651" s="20" t="s">
        <v>1835</v>
      </c>
      <c r="B1651">
        <v>1</v>
      </c>
      <c r="C1651">
        <v>2</v>
      </c>
      <c r="D1651">
        <v>3</v>
      </c>
      <c r="E1651">
        <v>2.5</v>
      </c>
    </row>
    <row r="1652" spans="1:5">
      <c r="A1652" s="20" t="s">
        <v>1836</v>
      </c>
      <c r="B1652">
        <v>3.5</v>
      </c>
      <c r="C1652">
        <v>7</v>
      </c>
      <c r="D1652">
        <v>2.5</v>
      </c>
      <c r="E1652">
        <v>2</v>
      </c>
    </row>
    <row r="1653" spans="1:5">
      <c r="A1653" s="20" t="s">
        <v>1837</v>
      </c>
      <c r="B1653">
        <v>3</v>
      </c>
      <c r="C1653">
        <v>9</v>
      </c>
      <c r="D1653">
        <v>3.3333333333333335</v>
      </c>
      <c r="E1653">
        <v>3.3333333333333335</v>
      </c>
    </row>
    <row r="1654" spans="1:5">
      <c r="A1654" s="20" t="s">
        <v>1838</v>
      </c>
      <c r="B1654">
        <v>2.6666666666666665</v>
      </c>
      <c r="C1654">
        <v>8</v>
      </c>
      <c r="D1654">
        <v>2.3333333333333335</v>
      </c>
      <c r="E1654">
        <v>2.3333333333333335</v>
      </c>
    </row>
    <row r="1655" spans="1:5">
      <c r="A1655" s="20" t="s">
        <v>1839</v>
      </c>
      <c r="B1655">
        <v>1.5</v>
      </c>
      <c r="C1655">
        <v>3</v>
      </c>
      <c r="D1655">
        <v>3</v>
      </c>
      <c r="E1655">
        <v>3</v>
      </c>
    </row>
    <row r="1656" spans="1:5">
      <c r="A1656" s="20" t="s">
        <v>1840</v>
      </c>
      <c r="B1656">
        <v>3</v>
      </c>
      <c r="C1656">
        <v>6</v>
      </c>
      <c r="D1656">
        <v>2.5</v>
      </c>
      <c r="E1656">
        <v>1</v>
      </c>
    </row>
    <row r="1657" spans="1:5">
      <c r="A1657" s="20" t="s">
        <v>1841</v>
      </c>
      <c r="B1657">
        <v>2.5</v>
      </c>
      <c r="C1657">
        <v>5</v>
      </c>
      <c r="D1657">
        <v>3.5</v>
      </c>
      <c r="E1657">
        <v>1</v>
      </c>
    </row>
    <row r="1658" spans="1:5">
      <c r="A1658" s="20" t="s">
        <v>1842</v>
      </c>
      <c r="B1658">
        <v>2.3333333333333335</v>
      </c>
      <c r="C1658">
        <v>7</v>
      </c>
      <c r="D1658">
        <v>2.6666666666666665</v>
      </c>
      <c r="E1658">
        <v>2.3333333333333335</v>
      </c>
    </row>
    <row r="1659" spans="1:5">
      <c r="A1659" s="20" t="s">
        <v>1843</v>
      </c>
      <c r="B1659">
        <v>3</v>
      </c>
      <c r="C1659">
        <v>6</v>
      </c>
      <c r="D1659">
        <v>5</v>
      </c>
      <c r="E1659">
        <v>4</v>
      </c>
    </row>
    <row r="1660" spans="1:5">
      <c r="A1660" s="20" t="s">
        <v>1844</v>
      </c>
      <c r="B1660">
        <v>4</v>
      </c>
      <c r="C1660">
        <v>4</v>
      </c>
      <c r="D1660">
        <v>1</v>
      </c>
      <c r="E1660">
        <v>1</v>
      </c>
    </row>
    <row r="1661" spans="1:5">
      <c r="A1661" s="20" t="s">
        <v>1845</v>
      </c>
      <c r="B1661">
        <v>4</v>
      </c>
      <c r="C1661">
        <v>8</v>
      </c>
      <c r="D1661">
        <v>3.5</v>
      </c>
      <c r="E1661">
        <v>2.5</v>
      </c>
    </row>
    <row r="1662" spans="1:5">
      <c r="A1662" s="20" t="s">
        <v>1846</v>
      </c>
      <c r="B1662">
        <v>4</v>
      </c>
      <c r="C1662">
        <v>4</v>
      </c>
      <c r="D1662">
        <v>5</v>
      </c>
      <c r="E1662">
        <v>2</v>
      </c>
    </row>
    <row r="1663" spans="1:5">
      <c r="A1663" s="20" t="s">
        <v>1847</v>
      </c>
      <c r="B1663">
        <v>2.3333333333333335</v>
      </c>
      <c r="C1663">
        <v>7</v>
      </c>
      <c r="D1663">
        <v>1.6666666666666667</v>
      </c>
      <c r="E1663">
        <v>4.333333333333333</v>
      </c>
    </row>
    <row r="1664" spans="1:5">
      <c r="A1664" s="20" t="s">
        <v>1848</v>
      </c>
      <c r="B1664">
        <v>3</v>
      </c>
      <c r="C1664">
        <v>3</v>
      </c>
      <c r="D1664">
        <v>3</v>
      </c>
      <c r="E1664">
        <v>1</v>
      </c>
    </row>
    <row r="1665" spans="1:5">
      <c r="A1665" s="20" t="s">
        <v>1849</v>
      </c>
      <c r="B1665">
        <v>1.6666666666666667</v>
      </c>
      <c r="C1665">
        <v>5</v>
      </c>
      <c r="D1665">
        <v>4</v>
      </c>
      <c r="E1665">
        <v>3.6666666666666665</v>
      </c>
    </row>
    <row r="1666" spans="1:5">
      <c r="A1666" s="20" t="s">
        <v>1850</v>
      </c>
      <c r="B1666">
        <v>1</v>
      </c>
      <c r="C1666">
        <v>1</v>
      </c>
      <c r="D1666">
        <v>1</v>
      </c>
      <c r="E1666">
        <v>3</v>
      </c>
    </row>
    <row r="1667" spans="1:5">
      <c r="A1667" s="20" t="s">
        <v>1851</v>
      </c>
      <c r="B1667">
        <v>3</v>
      </c>
      <c r="C1667">
        <v>3</v>
      </c>
      <c r="D1667">
        <v>5</v>
      </c>
      <c r="E1667">
        <v>1</v>
      </c>
    </row>
    <row r="1668" spans="1:5">
      <c r="A1668" s="20" t="s">
        <v>1852</v>
      </c>
      <c r="B1668">
        <v>3</v>
      </c>
      <c r="C1668">
        <v>3</v>
      </c>
      <c r="D1668">
        <v>4</v>
      </c>
      <c r="E1668">
        <v>3</v>
      </c>
    </row>
    <row r="1669" spans="1:5">
      <c r="A1669" s="20" t="s">
        <v>1853</v>
      </c>
      <c r="B1669">
        <v>3.6666666666666665</v>
      </c>
      <c r="C1669">
        <v>11</v>
      </c>
      <c r="D1669">
        <v>2.3333333333333335</v>
      </c>
      <c r="E1669">
        <v>3.3333333333333335</v>
      </c>
    </row>
    <row r="1670" spans="1:5">
      <c r="A1670" s="20" t="s">
        <v>1854</v>
      </c>
      <c r="B1670">
        <v>3</v>
      </c>
      <c r="C1670">
        <v>3</v>
      </c>
      <c r="D1670">
        <v>1</v>
      </c>
      <c r="E1670">
        <v>2</v>
      </c>
    </row>
    <row r="1671" spans="1:5">
      <c r="A1671" s="20" t="s">
        <v>1855</v>
      </c>
      <c r="B1671">
        <v>2.3333333333333335</v>
      </c>
      <c r="C1671">
        <v>7</v>
      </c>
      <c r="D1671">
        <v>3.6666666666666665</v>
      </c>
      <c r="E1671">
        <v>2.3333333333333335</v>
      </c>
    </row>
    <row r="1672" spans="1:5">
      <c r="A1672" s="20" t="s">
        <v>1856</v>
      </c>
      <c r="B1672">
        <v>4</v>
      </c>
      <c r="C1672">
        <v>12</v>
      </c>
      <c r="D1672">
        <v>2.3333333333333335</v>
      </c>
      <c r="E1672">
        <v>3</v>
      </c>
    </row>
    <row r="1673" spans="1:5">
      <c r="A1673" s="20" t="s">
        <v>1857</v>
      </c>
      <c r="B1673">
        <v>5</v>
      </c>
      <c r="C1673">
        <v>5</v>
      </c>
      <c r="D1673">
        <v>2</v>
      </c>
      <c r="E1673">
        <v>5</v>
      </c>
    </row>
    <row r="1674" spans="1:5">
      <c r="A1674" s="20" t="s">
        <v>1858</v>
      </c>
      <c r="B1674">
        <v>4</v>
      </c>
      <c r="C1674">
        <v>4</v>
      </c>
      <c r="D1674">
        <v>5</v>
      </c>
      <c r="E1674">
        <v>4</v>
      </c>
    </row>
    <row r="1675" spans="1:5">
      <c r="A1675" s="20" t="s">
        <v>1859</v>
      </c>
      <c r="B1675">
        <v>3.6666666666666665</v>
      </c>
      <c r="C1675">
        <v>11</v>
      </c>
      <c r="D1675">
        <v>2.3333333333333335</v>
      </c>
      <c r="E1675">
        <v>2.6666666666666665</v>
      </c>
    </row>
    <row r="1676" spans="1:5">
      <c r="A1676" s="20" t="s">
        <v>1860</v>
      </c>
      <c r="B1676">
        <v>2</v>
      </c>
      <c r="C1676">
        <v>2</v>
      </c>
      <c r="D1676">
        <v>4</v>
      </c>
      <c r="E1676">
        <v>3</v>
      </c>
    </row>
    <row r="1677" spans="1:5">
      <c r="A1677" s="20" t="s">
        <v>1861</v>
      </c>
      <c r="B1677">
        <v>4</v>
      </c>
      <c r="C1677">
        <v>4</v>
      </c>
      <c r="D1677">
        <v>1</v>
      </c>
      <c r="E1677">
        <v>1</v>
      </c>
    </row>
    <row r="1678" spans="1:5">
      <c r="A1678" s="20" t="s">
        <v>1862</v>
      </c>
      <c r="B1678">
        <v>2</v>
      </c>
      <c r="C1678">
        <v>2</v>
      </c>
      <c r="D1678">
        <v>1</v>
      </c>
      <c r="E1678">
        <v>3</v>
      </c>
    </row>
    <row r="1679" spans="1:5">
      <c r="A1679" s="20" t="s">
        <v>1863</v>
      </c>
      <c r="B1679">
        <v>3</v>
      </c>
      <c r="C1679">
        <v>3</v>
      </c>
      <c r="D1679">
        <v>1</v>
      </c>
      <c r="E1679">
        <v>5</v>
      </c>
    </row>
    <row r="1680" spans="1:5">
      <c r="A1680" s="20" t="s">
        <v>1864</v>
      </c>
      <c r="B1680">
        <v>4.5</v>
      </c>
      <c r="C1680">
        <v>9</v>
      </c>
      <c r="D1680">
        <v>4.5</v>
      </c>
      <c r="E1680">
        <v>3.5</v>
      </c>
    </row>
    <row r="1681" spans="1:5">
      <c r="A1681" s="20" t="s">
        <v>1865</v>
      </c>
      <c r="B1681">
        <v>3</v>
      </c>
      <c r="C1681">
        <v>3</v>
      </c>
      <c r="D1681">
        <v>3</v>
      </c>
      <c r="E1681">
        <v>1</v>
      </c>
    </row>
    <row r="1682" spans="1:5">
      <c r="A1682" s="20" t="s">
        <v>1866</v>
      </c>
      <c r="B1682">
        <v>3</v>
      </c>
      <c r="C1682">
        <v>9</v>
      </c>
      <c r="D1682">
        <v>3.3333333333333335</v>
      </c>
      <c r="E1682">
        <v>2.3333333333333335</v>
      </c>
    </row>
    <row r="1683" spans="1:5">
      <c r="A1683" s="20" t="s">
        <v>1867</v>
      </c>
      <c r="B1683">
        <v>3</v>
      </c>
      <c r="C1683">
        <v>6</v>
      </c>
      <c r="D1683">
        <v>3</v>
      </c>
      <c r="E1683">
        <v>3</v>
      </c>
    </row>
    <row r="1684" spans="1:5">
      <c r="A1684" s="20" t="s">
        <v>1868</v>
      </c>
      <c r="B1684">
        <v>4</v>
      </c>
      <c r="C1684">
        <v>4</v>
      </c>
      <c r="D1684">
        <v>3</v>
      </c>
      <c r="E1684">
        <v>4</v>
      </c>
    </row>
    <row r="1685" spans="1:5">
      <c r="A1685" s="20" t="s">
        <v>1869</v>
      </c>
      <c r="B1685">
        <v>5</v>
      </c>
      <c r="C1685">
        <v>5</v>
      </c>
      <c r="D1685">
        <v>1</v>
      </c>
      <c r="E1685">
        <v>2</v>
      </c>
    </row>
    <row r="1686" spans="1:5">
      <c r="A1686" s="20" t="s">
        <v>1870</v>
      </c>
      <c r="B1686">
        <v>1.5</v>
      </c>
      <c r="C1686">
        <v>3</v>
      </c>
      <c r="D1686">
        <v>3.5</v>
      </c>
      <c r="E1686">
        <v>3.5</v>
      </c>
    </row>
    <row r="1687" spans="1:5">
      <c r="A1687" s="20" t="s">
        <v>1871</v>
      </c>
      <c r="B1687">
        <v>5</v>
      </c>
      <c r="C1687">
        <v>10</v>
      </c>
      <c r="D1687">
        <v>2.5</v>
      </c>
      <c r="E1687">
        <v>4</v>
      </c>
    </row>
    <row r="1688" spans="1:5">
      <c r="A1688" s="20" t="s">
        <v>1872</v>
      </c>
      <c r="B1688">
        <v>3</v>
      </c>
      <c r="C1688">
        <v>3</v>
      </c>
      <c r="D1688">
        <v>2</v>
      </c>
      <c r="E1688">
        <v>1</v>
      </c>
    </row>
    <row r="1689" spans="1:5">
      <c r="A1689" s="20" t="s">
        <v>1873</v>
      </c>
      <c r="B1689">
        <v>3</v>
      </c>
      <c r="C1689">
        <v>9</v>
      </c>
      <c r="D1689">
        <v>1.6666666666666667</v>
      </c>
      <c r="E1689">
        <v>3.6666666666666665</v>
      </c>
    </row>
    <row r="1690" spans="1:5">
      <c r="A1690" s="20" t="s">
        <v>1874</v>
      </c>
      <c r="B1690">
        <v>1</v>
      </c>
      <c r="C1690">
        <v>1</v>
      </c>
      <c r="D1690">
        <v>4</v>
      </c>
      <c r="E1690">
        <v>2</v>
      </c>
    </row>
    <row r="1691" spans="1:5">
      <c r="A1691" s="20" t="s">
        <v>1875</v>
      </c>
      <c r="B1691">
        <v>4.5</v>
      </c>
      <c r="C1691">
        <v>9</v>
      </c>
      <c r="D1691">
        <v>2</v>
      </c>
      <c r="E1691">
        <v>3</v>
      </c>
    </row>
    <row r="1692" spans="1:5">
      <c r="A1692" s="20" t="s">
        <v>1876</v>
      </c>
      <c r="B1692">
        <v>5</v>
      </c>
      <c r="C1692">
        <v>10</v>
      </c>
      <c r="D1692">
        <v>5</v>
      </c>
      <c r="E1692">
        <v>3</v>
      </c>
    </row>
    <row r="1693" spans="1:5">
      <c r="A1693" s="20" t="s">
        <v>1877</v>
      </c>
      <c r="B1693">
        <v>4.333333333333333</v>
      </c>
      <c r="C1693">
        <v>13</v>
      </c>
      <c r="D1693">
        <v>3.3333333333333335</v>
      </c>
      <c r="E1693">
        <v>4</v>
      </c>
    </row>
    <row r="1694" spans="1:5">
      <c r="A1694" s="20" t="s">
        <v>1878</v>
      </c>
      <c r="B1694">
        <v>3</v>
      </c>
      <c r="C1694">
        <v>6</v>
      </c>
      <c r="D1694">
        <v>1.5</v>
      </c>
      <c r="E1694">
        <v>2.5</v>
      </c>
    </row>
    <row r="1695" spans="1:5">
      <c r="A1695" s="20" t="s">
        <v>1879</v>
      </c>
      <c r="B1695">
        <v>3.3333333333333335</v>
      </c>
      <c r="C1695">
        <v>10</v>
      </c>
      <c r="D1695">
        <v>3.6666666666666665</v>
      </c>
      <c r="E1695">
        <v>4.333333333333333</v>
      </c>
    </row>
    <row r="1696" spans="1:5">
      <c r="A1696" s="20" t="s">
        <v>1880</v>
      </c>
      <c r="B1696">
        <v>3</v>
      </c>
      <c r="C1696">
        <v>6</v>
      </c>
      <c r="D1696">
        <v>2.5</v>
      </c>
      <c r="E1696">
        <v>2.5</v>
      </c>
    </row>
    <row r="1697" spans="1:5">
      <c r="A1697" s="20" t="s">
        <v>1881</v>
      </c>
      <c r="B1697">
        <v>2.6666666666666665</v>
      </c>
      <c r="C1697">
        <v>8</v>
      </c>
      <c r="D1697">
        <v>2.6666666666666665</v>
      </c>
      <c r="E1697">
        <v>3</v>
      </c>
    </row>
    <row r="1698" spans="1:5">
      <c r="A1698" s="20" t="s">
        <v>1882</v>
      </c>
      <c r="B1698">
        <v>4</v>
      </c>
      <c r="C1698">
        <v>4</v>
      </c>
      <c r="D1698">
        <v>3</v>
      </c>
      <c r="E1698">
        <v>5</v>
      </c>
    </row>
    <row r="1699" spans="1:5">
      <c r="A1699" s="20" t="s">
        <v>1883</v>
      </c>
      <c r="B1699">
        <v>3</v>
      </c>
      <c r="C1699">
        <v>6</v>
      </c>
      <c r="D1699">
        <v>3</v>
      </c>
      <c r="E1699">
        <v>4.5</v>
      </c>
    </row>
    <row r="1700" spans="1:5">
      <c r="A1700" s="20" t="s">
        <v>1884</v>
      </c>
      <c r="B1700">
        <v>2</v>
      </c>
      <c r="C1700">
        <v>2</v>
      </c>
      <c r="D1700">
        <v>5</v>
      </c>
      <c r="E1700">
        <v>4</v>
      </c>
    </row>
    <row r="1701" spans="1:5">
      <c r="A1701" s="20" t="s">
        <v>1885</v>
      </c>
      <c r="B1701">
        <v>2.6666666666666665</v>
      </c>
      <c r="C1701">
        <v>8</v>
      </c>
      <c r="D1701">
        <v>2</v>
      </c>
      <c r="E1701">
        <v>2.3333333333333335</v>
      </c>
    </row>
    <row r="1702" spans="1:5">
      <c r="A1702" s="20" t="s">
        <v>1886</v>
      </c>
      <c r="B1702">
        <v>2.5</v>
      </c>
      <c r="C1702">
        <v>5</v>
      </c>
      <c r="D1702">
        <v>3.5</v>
      </c>
      <c r="E1702">
        <v>1</v>
      </c>
    </row>
    <row r="1703" spans="1:5">
      <c r="A1703" s="20" t="s">
        <v>1887</v>
      </c>
      <c r="B1703">
        <v>3</v>
      </c>
      <c r="C1703">
        <v>3</v>
      </c>
      <c r="D1703">
        <v>4</v>
      </c>
      <c r="E1703">
        <v>3</v>
      </c>
    </row>
    <row r="1704" spans="1:5">
      <c r="A1704" s="20" t="s">
        <v>1888</v>
      </c>
      <c r="B1704">
        <v>4.333333333333333</v>
      </c>
      <c r="C1704">
        <v>13</v>
      </c>
      <c r="D1704">
        <v>3.6666666666666665</v>
      </c>
      <c r="E1704">
        <v>4</v>
      </c>
    </row>
    <row r="1705" spans="1:5">
      <c r="A1705" s="20" t="s">
        <v>1889</v>
      </c>
      <c r="B1705">
        <v>3</v>
      </c>
      <c r="C1705">
        <v>3</v>
      </c>
      <c r="D1705">
        <v>2</v>
      </c>
      <c r="E1705">
        <v>5</v>
      </c>
    </row>
    <row r="1706" spans="1:5">
      <c r="A1706" s="20" t="s">
        <v>1890</v>
      </c>
      <c r="B1706">
        <v>4</v>
      </c>
      <c r="C1706">
        <v>4</v>
      </c>
      <c r="D1706">
        <v>5</v>
      </c>
      <c r="E1706">
        <v>5</v>
      </c>
    </row>
    <row r="1707" spans="1:5">
      <c r="A1707" s="20" t="s">
        <v>1891</v>
      </c>
      <c r="B1707">
        <v>3.5</v>
      </c>
      <c r="C1707">
        <v>7</v>
      </c>
      <c r="D1707">
        <v>3</v>
      </c>
      <c r="E1707">
        <v>1.5</v>
      </c>
    </row>
    <row r="1708" spans="1:5">
      <c r="A1708" s="20" t="s">
        <v>1892</v>
      </c>
      <c r="B1708">
        <v>3.3333333333333335</v>
      </c>
      <c r="C1708">
        <v>10</v>
      </c>
      <c r="D1708">
        <v>3</v>
      </c>
      <c r="E1708">
        <v>1.6666666666666667</v>
      </c>
    </row>
    <row r="1709" spans="1:5">
      <c r="A1709" s="20" t="s">
        <v>1893</v>
      </c>
      <c r="B1709">
        <v>3.5</v>
      </c>
      <c r="C1709">
        <v>7</v>
      </c>
      <c r="D1709">
        <v>3</v>
      </c>
      <c r="E1709">
        <v>4.5</v>
      </c>
    </row>
    <row r="1710" spans="1:5">
      <c r="A1710" s="20" t="s">
        <v>1894</v>
      </c>
      <c r="B1710">
        <v>3</v>
      </c>
      <c r="C1710">
        <v>6</v>
      </c>
      <c r="D1710">
        <v>3.5</v>
      </c>
      <c r="E1710">
        <v>2.5</v>
      </c>
    </row>
    <row r="1711" spans="1:5">
      <c r="A1711" s="20" t="s">
        <v>1895</v>
      </c>
      <c r="B1711">
        <v>3.5</v>
      </c>
      <c r="C1711">
        <v>7</v>
      </c>
      <c r="D1711">
        <v>3</v>
      </c>
      <c r="E1711">
        <v>3.5</v>
      </c>
    </row>
    <row r="1712" spans="1:5">
      <c r="A1712" s="20" t="s">
        <v>1896</v>
      </c>
      <c r="B1712">
        <v>4</v>
      </c>
      <c r="C1712">
        <v>4</v>
      </c>
      <c r="D1712">
        <v>4</v>
      </c>
      <c r="E1712">
        <v>3</v>
      </c>
    </row>
    <row r="1713" spans="1:5">
      <c r="A1713" s="20" t="s">
        <v>1897</v>
      </c>
      <c r="B1713">
        <v>2.6666666666666665</v>
      </c>
      <c r="C1713">
        <v>8</v>
      </c>
      <c r="D1713">
        <v>2</v>
      </c>
      <c r="E1713">
        <v>2.6666666666666665</v>
      </c>
    </row>
    <row r="1714" spans="1:5">
      <c r="A1714" s="20" t="s">
        <v>1898</v>
      </c>
      <c r="B1714">
        <v>2</v>
      </c>
      <c r="C1714">
        <v>6</v>
      </c>
      <c r="D1714">
        <v>3.6666666666666665</v>
      </c>
      <c r="E1714">
        <v>2.3333333333333335</v>
      </c>
    </row>
    <row r="1715" spans="1:5">
      <c r="A1715" s="20" t="s">
        <v>1899</v>
      </c>
      <c r="B1715">
        <v>2</v>
      </c>
      <c r="C1715">
        <v>2</v>
      </c>
      <c r="D1715">
        <v>1</v>
      </c>
      <c r="E1715">
        <v>1</v>
      </c>
    </row>
    <row r="1716" spans="1:5">
      <c r="A1716" s="20" t="s">
        <v>1900</v>
      </c>
      <c r="B1716">
        <v>3</v>
      </c>
      <c r="C1716">
        <v>6</v>
      </c>
      <c r="D1716">
        <v>3</v>
      </c>
      <c r="E1716">
        <v>2.5</v>
      </c>
    </row>
    <row r="1717" spans="1:5">
      <c r="A1717" s="20" t="s">
        <v>1901</v>
      </c>
      <c r="B1717">
        <v>1.3333333333333333</v>
      </c>
      <c r="C1717">
        <v>4</v>
      </c>
      <c r="D1717">
        <v>4.333333333333333</v>
      </c>
      <c r="E1717">
        <v>4.666666666666667</v>
      </c>
    </row>
    <row r="1718" spans="1:5">
      <c r="A1718" s="20" t="s">
        <v>1902</v>
      </c>
      <c r="B1718">
        <v>4</v>
      </c>
      <c r="C1718">
        <v>8</v>
      </c>
      <c r="D1718">
        <v>2.5</v>
      </c>
      <c r="E1718">
        <v>3</v>
      </c>
    </row>
    <row r="1719" spans="1:5">
      <c r="A1719" s="20" t="s">
        <v>1903</v>
      </c>
      <c r="B1719">
        <v>4</v>
      </c>
      <c r="C1719">
        <v>4</v>
      </c>
      <c r="D1719">
        <v>2</v>
      </c>
      <c r="E1719">
        <v>2</v>
      </c>
    </row>
    <row r="1720" spans="1:5">
      <c r="A1720" s="20" t="s">
        <v>1904</v>
      </c>
      <c r="B1720">
        <v>3</v>
      </c>
      <c r="C1720">
        <v>6</v>
      </c>
      <c r="D1720">
        <v>3.5</v>
      </c>
      <c r="E1720">
        <v>3.5</v>
      </c>
    </row>
    <row r="1721" spans="1:5">
      <c r="A1721" s="20" t="s">
        <v>1905</v>
      </c>
      <c r="B1721">
        <v>4.333333333333333</v>
      </c>
      <c r="C1721">
        <v>13</v>
      </c>
      <c r="D1721">
        <v>2.3333333333333335</v>
      </c>
      <c r="E1721">
        <v>4.333333333333333</v>
      </c>
    </row>
    <row r="1722" spans="1:5">
      <c r="A1722" s="20" t="s">
        <v>1906</v>
      </c>
      <c r="B1722">
        <v>3.3333333333333335</v>
      </c>
      <c r="C1722">
        <v>10</v>
      </c>
      <c r="D1722">
        <v>4.333333333333333</v>
      </c>
      <c r="E1722">
        <v>2</v>
      </c>
    </row>
    <row r="1723" spans="1:5">
      <c r="A1723" s="20" t="s">
        <v>1907</v>
      </c>
      <c r="B1723">
        <v>4</v>
      </c>
      <c r="C1723">
        <v>8</v>
      </c>
      <c r="D1723">
        <v>2.5</v>
      </c>
      <c r="E1723">
        <v>4</v>
      </c>
    </row>
    <row r="1724" spans="1:5">
      <c r="A1724" s="20" t="s">
        <v>1908</v>
      </c>
      <c r="B1724">
        <v>3.6666666666666665</v>
      </c>
      <c r="C1724">
        <v>11</v>
      </c>
      <c r="D1724">
        <v>4.666666666666667</v>
      </c>
      <c r="E1724">
        <v>3.6666666666666665</v>
      </c>
    </row>
    <row r="1725" spans="1:5">
      <c r="A1725" s="20" t="s">
        <v>1909</v>
      </c>
      <c r="B1725">
        <v>3.3333333333333335</v>
      </c>
      <c r="C1725">
        <v>10</v>
      </c>
      <c r="D1725">
        <v>2.6666666666666665</v>
      </c>
      <c r="E1725">
        <v>4</v>
      </c>
    </row>
    <row r="1726" spans="1:5">
      <c r="A1726" s="20" t="s">
        <v>1910</v>
      </c>
      <c r="B1726">
        <v>5</v>
      </c>
      <c r="C1726">
        <v>5</v>
      </c>
      <c r="D1726">
        <v>2</v>
      </c>
      <c r="E1726">
        <v>5</v>
      </c>
    </row>
    <row r="1727" spans="1:5">
      <c r="A1727" s="20" t="s">
        <v>1911</v>
      </c>
      <c r="B1727">
        <v>3</v>
      </c>
      <c r="C1727">
        <v>9</v>
      </c>
      <c r="D1727">
        <v>1.6666666666666667</v>
      </c>
      <c r="E1727">
        <v>2.6666666666666665</v>
      </c>
    </row>
    <row r="1728" spans="1:5">
      <c r="A1728" s="20" t="s">
        <v>1912</v>
      </c>
      <c r="B1728">
        <v>4</v>
      </c>
      <c r="C1728">
        <v>4</v>
      </c>
      <c r="D1728">
        <v>3</v>
      </c>
      <c r="E1728">
        <v>1</v>
      </c>
    </row>
    <row r="1729" spans="1:5">
      <c r="A1729" s="20" t="s">
        <v>1913</v>
      </c>
      <c r="B1729">
        <v>1</v>
      </c>
      <c r="C1729">
        <v>1</v>
      </c>
      <c r="D1729">
        <v>5</v>
      </c>
      <c r="E1729">
        <v>1</v>
      </c>
    </row>
    <row r="1730" spans="1:5">
      <c r="A1730" s="20" t="s">
        <v>1914</v>
      </c>
      <c r="B1730">
        <v>3.6666666666666665</v>
      </c>
      <c r="C1730">
        <v>11</v>
      </c>
      <c r="D1730">
        <v>4</v>
      </c>
      <c r="E1730">
        <v>2.6666666666666665</v>
      </c>
    </row>
    <row r="1731" spans="1:5">
      <c r="A1731" s="20" t="s">
        <v>1915</v>
      </c>
      <c r="B1731">
        <v>2.5</v>
      </c>
      <c r="C1731">
        <v>5</v>
      </c>
      <c r="D1731">
        <v>3.5</v>
      </c>
      <c r="E1731">
        <v>2.5</v>
      </c>
    </row>
    <row r="1732" spans="1:5">
      <c r="A1732" s="20" t="s">
        <v>1916</v>
      </c>
      <c r="B1732">
        <v>1</v>
      </c>
      <c r="C1732">
        <v>3</v>
      </c>
      <c r="D1732">
        <v>3.6666666666666665</v>
      </c>
      <c r="E1732">
        <v>5</v>
      </c>
    </row>
    <row r="1733" spans="1:5">
      <c r="A1733" s="20" t="s">
        <v>1917</v>
      </c>
      <c r="B1733">
        <v>4</v>
      </c>
      <c r="C1733">
        <v>4</v>
      </c>
      <c r="D1733">
        <v>2</v>
      </c>
      <c r="E1733">
        <v>1</v>
      </c>
    </row>
    <row r="1734" spans="1:5">
      <c r="A1734" s="20" t="s">
        <v>1918</v>
      </c>
      <c r="B1734">
        <v>3</v>
      </c>
      <c r="C1734">
        <v>6</v>
      </c>
      <c r="D1734">
        <v>3.5</v>
      </c>
      <c r="E1734">
        <v>3</v>
      </c>
    </row>
    <row r="1735" spans="1:5">
      <c r="A1735" s="20" t="s">
        <v>1919</v>
      </c>
      <c r="B1735">
        <v>2.6666666666666665</v>
      </c>
      <c r="C1735">
        <v>8</v>
      </c>
      <c r="D1735">
        <v>3.3333333333333335</v>
      </c>
      <c r="E1735">
        <v>1.6666666666666667</v>
      </c>
    </row>
    <row r="1736" spans="1:5">
      <c r="A1736" s="20" t="s">
        <v>1920</v>
      </c>
      <c r="B1736">
        <v>5</v>
      </c>
      <c r="C1736">
        <v>5</v>
      </c>
      <c r="D1736">
        <v>2</v>
      </c>
      <c r="E1736">
        <v>2</v>
      </c>
    </row>
    <row r="1737" spans="1:5">
      <c r="A1737" s="20" t="s">
        <v>1921</v>
      </c>
      <c r="B1737">
        <v>3.5</v>
      </c>
      <c r="C1737">
        <v>7</v>
      </c>
      <c r="D1737">
        <v>3</v>
      </c>
      <c r="E1737">
        <v>3</v>
      </c>
    </row>
    <row r="1738" spans="1:5">
      <c r="A1738" s="20" t="s">
        <v>1922</v>
      </c>
      <c r="B1738">
        <v>3.6666666666666665</v>
      </c>
      <c r="C1738">
        <v>11</v>
      </c>
      <c r="D1738">
        <v>1.6666666666666667</v>
      </c>
      <c r="E1738">
        <v>3.6666666666666665</v>
      </c>
    </row>
    <row r="1739" spans="1:5">
      <c r="A1739" s="20" t="s">
        <v>1923</v>
      </c>
      <c r="B1739">
        <v>1.5</v>
      </c>
      <c r="C1739">
        <v>3</v>
      </c>
      <c r="D1739">
        <v>5</v>
      </c>
      <c r="E1739">
        <v>4</v>
      </c>
    </row>
    <row r="1740" spans="1:5">
      <c r="A1740" s="20" t="s">
        <v>1924</v>
      </c>
      <c r="B1740">
        <v>2.6666666666666665</v>
      </c>
      <c r="C1740">
        <v>8</v>
      </c>
      <c r="D1740">
        <v>3.6666666666666665</v>
      </c>
      <c r="E1740">
        <v>2.3333333333333335</v>
      </c>
    </row>
    <row r="1741" spans="1:5">
      <c r="A1741" s="20" t="s">
        <v>1925</v>
      </c>
      <c r="B1741">
        <v>5</v>
      </c>
      <c r="C1741">
        <v>5</v>
      </c>
      <c r="D1741">
        <v>3</v>
      </c>
      <c r="E1741">
        <v>1</v>
      </c>
    </row>
    <row r="1742" spans="1:5">
      <c r="A1742" s="20" t="s">
        <v>1926</v>
      </c>
      <c r="B1742">
        <v>3</v>
      </c>
      <c r="C1742">
        <v>3</v>
      </c>
      <c r="D1742">
        <v>1</v>
      </c>
      <c r="E1742">
        <v>5</v>
      </c>
    </row>
    <row r="1743" spans="1:5">
      <c r="A1743" s="20" t="s">
        <v>1927</v>
      </c>
      <c r="B1743">
        <v>1.5</v>
      </c>
      <c r="C1743">
        <v>3</v>
      </c>
      <c r="D1743">
        <v>3</v>
      </c>
      <c r="E1743">
        <v>2.5</v>
      </c>
    </row>
    <row r="1744" spans="1:5">
      <c r="A1744" s="20" t="s">
        <v>1928</v>
      </c>
      <c r="B1744">
        <v>2.3333333333333335</v>
      </c>
      <c r="C1744">
        <v>7</v>
      </c>
      <c r="D1744">
        <v>3.3333333333333335</v>
      </c>
      <c r="E1744">
        <v>2.6666666666666665</v>
      </c>
    </row>
    <row r="1745" spans="1:5">
      <c r="A1745" s="20" t="s">
        <v>1929</v>
      </c>
      <c r="B1745">
        <v>2.3333333333333335</v>
      </c>
      <c r="C1745">
        <v>7</v>
      </c>
      <c r="D1745">
        <v>3.3333333333333335</v>
      </c>
      <c r="E1745">
        <v>3.6666666666666665</v>
      </c>
    </row>
    <row r="1746" spans="1:5">
      <c r="A1746" s="20" t="s">
        <v>1930</v>
      </c>
      <c r="B1746">
        <v>4</v>
      </c>
      <c r="C1746">
        <v>4</v>
      </c>
      <c r="D1746">
        <v>2</v>
      </c>
      <c r="E1746">
        <v>3</v>
      </c>
    </row>
    <row r="1747" spans="1:5">
      <c r="A1747" s="20" t="s">
        <v>1931</v>
      </c>
      <c r="B1747">
        <v>2.3333333333333335</v>
      </c>
      <c r="C1747">
        <v>7</v>
      </c>
      <c r="D1747">
        <v>2.3333333333333335</v>
      </c>
      <c r="E1747">
        <v>3</v>
      </c>
    </row>
    <row r="1748" spans="1:5">
      <c r="A1748" s="20" t="s">
        <v>1932</v>
      </c>
      <c r="B1748">
        <v>1</v>
      </c>
      <c r="C1748">
        <v>1</v>
      </c>
      <c r="D1748">
        <v>1</v>
      </c>
      <c r="E1748">
        <v>5</v>
      </c>
    </row>
    <row r="1749" spans="1:5">
      <c r="A1749" s="20" t="s">
        <v>1933</v>
      </c>
      <c r="B1749">
        <v>3.3333333333333335</v>
      </c>
      <c r="C1749">
        <v>10</v>
      </c>
      <c r="D1749">
        <v>4.333333333333333</v>
      </c>
      <c r="E1749">
        <v>4</v>
      </c>
    </row>
    <row r="1750" spans="1:5">
      <c r="A1750" s="20" t="s">
        <v>1934</v>
      </c>
      <c r="B1750">
        <v>4</v>
      </c>
      <c r="C1750">
        <v>4</v>
      </c>
      <c r="D1750">
        <v>4</v>
      </c>
      <c r="E1750">
        <v>5</v>
      </c>
    </row>
    <row r="1751" spans="1:5">
      <c r="A1751" s="20" t="s">
        <v>1935</v>
      </c>
      <c r="B1751">
        <v>3</v>
      </c>
      <c r="C1751">
        <v>6</v>
      </c>
      <c r="D1751">
        <v>2.5</v>
      </c>
      <c r="E1751">
        <v>3</v>
      </c>
    </row>
    <row r="1752" spans="1:5">
      <c r="A1752" s="20" t="s">
        <v>1936</v>
      </c>
      <c r="B1752">
        <v>3</v>
      </c>
      <c r="C1752">
        <v>3</v>
      </c>
      <c r="D1752">
        <v>1</v>
      </c>
      <c r="E1752">
        <v>3</v>
      </c>
    </row>
    <row r="1753" spans="1:5">
      <c r="A1753" s="20" t="s">
        <v>1937</v>
      </c>
      <c r="B1753">
        <v>1.5</v>
      </c>
      <c r="C1753">
        <v>3</v>
      </c>
      <c r="D1753">
        <v>4.5</v>
      </c>
      <c r="E1753">
        <v>4</v>
      </c>
    </row>
    <row r="1754" spans="1:5">
      <c r="A1754" s="20" t="s">
        <v>1938</v>
      </c>
      <c r="B1754">
        <v>4</v>
      </c>
      <c r="C1754">
        <v>8</v>
      </c>
      <c r="D1754">
        <v>3.5</v>
      </c>
      <c r="E1754">
        <v>3</v>
      </c>
    </row>
    <row r="1755" spans="1:5">
      <c r="A1755" s="20" t="s">
        <v>1939</v>
      </c>
      <c r="B1755">
        <v>2</v>
      </c>
      <c r="C1755">
        <v>2</v>
      </c>
      <c r="D1755">
        <v>3</v>
      </c>
      <c r="E1755">
        <v>4</v>
      </c>
    </row>
    <row r="1756" spans="1:5">
      <c r="A1756" s="20" t="s">
        <v>1940</v>
      </c>
      <c r="B1756">
        <v>4</v>
      </c>
      <c r="C1756">
        <v>4</v>
      </c>
      <c r="D1756">
        <v>4</v>
      </c>
      <c r="E1756">
        <v>1</v>
      </c>
    </row>
    <row r="1757" spans="1:5">
      <c r="A1757" s="20" t="s">
        <v>1941</v>
      </c>
      <c r="B1757">
        <v>4</v>
      </c>
      <c r="C1757">
        <v>4</v>
      </c>
      <c r="D1757">
        <v>3</v>
      </c>
      <c r="E1757">
        <v>3</v>
      </c>
    </row>
    <row r="1758" spans="1:5">
      <c r="A1758" s="20" t="s">
        <v>1942</v>
      </c>
      <c r="B1758">
        <v>4</v>
      </c>
      <c r="C1758">
        <v>4</v>
      </c>
      <c r="D1758">
        <v>1</v>
      </c>
      <c r="E1758">
        <v>2</v>
      </c>
    </row>
    <row r="1759" spans="1:5">
      <c r="A1759" s="20" t="s">
        <v>1943</v>
      </c>
      <c r="B1759">
        <v>4</v>
      </c>
      <c r="C1759">
        <v>4</v>
      </c>
      <c r="D1759">
        <v>5</v>
      </c>
      <c r="E1759">
        <v>1</v>
      </c>
    </row>
    <row r="1760" spans="1:5">
      <c r="A1760" s="20" t="s">
        <v>1944</v>
      </c>
      <c r="B1760">
        <v>3</v>
      </c>
      <c r="C1760">
        <v>9</v>
      </c>
      <c r="D1760">
        <v>4.666666666666667</v>
      </c>
      <c r="E1760">
        <v>3.6666666666666665</v>
      </c>
    </row>
    <row r="1761" spans="1:5">
      <c r="A1761" s="20" t="s">
        <v>1945</v>
      </c>
      <c r="B1761">
        <v>4</v>
      </c>
      <c r="C1761">
        <v>12</v>
      </c>
      <c r="D1761">
        <v>3</v>
      </c>
      <c r="E1761">
        <v>2.3333333333333335</v>
      </c>
    </row>
    <row r="1762" spans="1:5">
      <c r="A1762" s="20" t="s">
        <v>1946</v>
      </c>
      <c r="B1762">
        <v>3.6666666666666665</v>
      </c>
      <c r="C1762">
        <v>11</v>
      </c>
      <c r="D1762">
        <v>2.6666666666666665</v>
      </c>
      <c r="E1762">
        <v>4.333333333333333</v>
      </c>
    </row>
    <row r="1763" spans="1:5">
      <c r="A1763" s="20" t="s">
        <v>1947</v>
      </c>
      <c r="B1763">
        <v>4</v>
      </c>
      <c r="C1763">
        <v>4</v>
      </c>
      <c r="D1763">
        <v>5</v>
      </c>
      <c r="E1763">
        <v>5</v>
      </c>
    </row>
    <row r="1764" spans="1:5">
      <c r="A1764" s="20" t="s">
        <v>1948</v>
      </c>
      <c r="B1764">
        <v>3</v>
      </c>
      <c r="C1764">
        <v>3</v>
      </c>
      <c r="D1764">
        <v>1</v>
      </c>
      <c r="E1764">
        <v>3</v>
      </c>
    </row>
    <row r="1765" spans="1:5">
      <c r="A1765" s="20" t="s">
        <v>1949</v>
      </c>
      <c r="B1765">
        <v>3</v>
      </c>
      <c r="C1765">
        <v>3</v>
      </c>
      <c r="D1765">
        <v>5</v>
      </c>
      <c r="E1765">
        <v>5</v>
      </c>
    </row>
    <row r="1766" spans="1:5">
      <c r="A1766" s="20" t="s">
        <v>1950</v>
      </c>
      <c r="B1766">
        <v>4</v>
      </c>
      <c r="C1766">
        <v>8</v>
      </c>
      <c r="D1766">
        <v>1</v>
      </c>
      <c r="E1766">
        <v>1.5</v>
      </c>
    </row>
    <row r="1767" spans="1:5">
      <c r="A1767" s="20" t="s">
        <v>1951</v>
      </c>
      <c r="B1767">
        <v>2.5</v>
      </c>
      <c r="C1767">
        <v>5</v>
      </c>
      <c r="D1767">
        <v>2</v>
      </c>
      <c r="E1767">
        <v>4</v>
      </c>
    </row>
    <row r="1768" spans="1:5">
      <c r="A1768" s="20" t="s">
        <v>1952</v>
      </c>
      <c r="B1768">
        <v>2.3333333333333335</v>
      </c>
      <c r="C1768">
        <v>7</v>
      </c>
      <c r="D1768">
        <v>2.3333333333333335</v>
      </c>
      <c r="E1768">
        <v>4</v>
      </c>
    </row>
    <row r="1769" spans="1:5">
      <c r="A1769" s="20" t="s">
        <v>1953</v>
      </c>
      <c r="B1769">
        <v>3</v>
      </c>
      <c r="C1769">
        <v>6</v>
      </c>
      <c r="D1769">
        <v>2</v>
      </c>
      <c r="E1769">
        <v>2</v>
      </c>
    </row>
    <row r="1770" spans="1:5">
      <c r="A1770" s="20" t="s">
        <v>1954</v>
      </c>
      <c r="B1770">
        <v>3</v>
      </c>
      <c r="C1770">
        <v>9</v>
      </c>
      <c r="D1770">
        <v>2.3333333333333335</v>
      </c>
      <c r="E1770">
        <v>1.3333333333333333</v>
      </c>
    </row>
    <row r="1771" spans="1:5">
      <c r="A1771" s="20" t="s">
        <v>1955</v>
      </c>
      <c r="B1771">
        <v>5</v>
      </c>
      <c r="C1771">
        <v>10</v>
      </c>
      <c r="D1771">
        <v>3</v>
      </c>
      <c r="E1771">
        <v>2</v>
      </c>
    </row>
    <row r="1772" spans="1:5">
      <c r="A1772" s="20" t="s">
        <v>1956</v>
      </c>
      <c r="B1772">
        <v>2</v>
      </c>
      <c r="C1772">
        <v>4</v>
      </c>
      <c r="D1772">
        <v>3.5</v>
      </c>
      <c r="E1772">
        <v>4.5</v>
      </c>
    </row>
    <row r="1773" spans="1:5">
      <c r="A1773" s="20" t="s">
        <v>1957</v>
      </c>
      <c r="B1773">
        <v>3.5</v>
      </c>
      <c r="C1773">
        <v>7</v>
      </c>
      <c r="D1773">
        <v>2.5</v>
      </c>
      <c r="E1773">
        <v>3</v>
      </c>
    </row>
    <row r="1774" spans="1:5">
      <c r="A1774" s="20" t="s">
        <v>1958</v>
      </c>
      <c r="B1774">
        <v>2.3333333333333335</v>
      </c>
      <c r="C1774">
        <v>7</v>
      </c>
      <c r="D1774">
        <v>3.3333333333333335</v>
      </c>
      <c r="E1774">
        <v>1.6666666666666667</v>
      </c>
    </row>
    <row r="1775" spans="1:5">
      <c r="A1775" s="20" t="s">
        <v>1959</v>
      </c>
      <c r="B1775">
        <v>2.6666666666666665</v>
      </c>
      <c r="C1775">
        <v>8</v>
      </c>
      <c r="D1775">
        <v>2.3333333333333335</v>
      </c>
      <c r="E1775">
        <v>1.6666666666666667</v>
      </c>
    </row>
    <row r="1776" spans="1:5">
      <c r="A1776" s="20" t="s">
        <v>1960</v>
      </c>
      <c r="B1776">
        <v>3</v>
      </c>
      <c r="C1776">
        <v>9</v>
      </c>
      <c r="D1776">
        <v>2.6666666666666665</v>
      </c>
      <c r="E1776">
        <v>3.6666666666666665</v>
      </c>
    </row>
    <row r="1777" spans="1:5">
      <c r="A1777" s="20" t="s">
        <v>1961</v>
      </c>
      <c r="B1777">
        <v>3.6666666666666665</v>
      </c>
      <c r="C1777">
        <v>11</v>
      </c>
      <c r="D1777">
        <v>2.3333333333333335</v>
      </c>
      <c r="E1777">
        <v>3.6666666666666665</v>
      </c>
    </row>
    <row r="1778" spans="1:5">
      <c r="A1778" s="20" t="s">
        <v>1962</v>
      </c>
      <c r="B1778">
        <v>5</v>
      </c>
      <c r="C1778">
        <v>5</v>
      </c>
      <c r="D1778">
        <v>4</v>
      </c>
      <c r="E1778">
        <v>1</v>
      </c>
    </row>
    <row r="1779" spans="1:5">
      <c r="A1779" s="20" t="s">
        <v>1963</v>
      </c>
      <c r="B1779">
        <v>4</v>
      </c>
      <c r="C1779">
        <v>4</v>
      </c>
      <c r="D1779">
        <v>3</v>
      </c>
      <c r="E1779">
        <v>4</v>
      </c>
    </row>
    <row r="1780" spans="1:5">
      <c r="A1780" s="20" t="s">
        <v>1964</v>
      </c>
      <c r="B1780">
        <v>1</v>
      </c>
      <c r="C1780">
        <v>2</v>
      </c>
      <c r="D1780">
        <v>3.5</v>
      </c>
      <c r="E1780">
        <v>2</v>
      </c>
    </row>
    <row r="1781" spans="1:5">
      <c r="A1781" s="20" t="s">
        <v>1965</v>
      </c>
      <c r="B1781">
        <v>3.6666666666666665</v>
      </c>
      <c r="C1781">
        <v>11</v>
      </c>
      <c r="D1781">
        <v>2.6666666666666665</v>
      </c>
      <c r="E1781">
        <v>3.6666666666666665</v>
      </c>
    </row>
    <row r="1782" spans="1:5">
      <c r="A1782" s="20" t="s">
        <v>1966</v>
      </c>
      <c r="B1782">
        <v>4</v>
      </c>
      <c r="C1782">
        <v>4</v>
      </c>
      <c r="D1782">
        <v>5</v>
      </c>
      <c r="E1782">
        <v>1</v>
      </c>
    </row>
    <row r="1783" spans="1:5">
      <c r="A1783" s="20" t="s">
        <v>1967</v>
      </c>
      <c r="B1783">
        <v>1</v>
      </c>
      <c r="C1783">
        <v>1</v>
      </c>
      <c r="D1783">
        <v>1</v>
      </c>
      <c r="E1783">
        <v>1</v>
      </c>
    </row>
    <row r="1784" spans="1:5">
      <c r="A1784" s="20" t="s">
        <v>1968</v>
      </c>
      <c r="B1784">
        <v>2</v>
      </c>
      <c r="C1784">
        <v>6</v>
      </c>
      <c r="D1784">
        <v>2</v>
      </c>
      <c r="E1784">
        <v>2.6666666666666665</v>
      </c>
    </row>
    <row r="1785" spans="1:5">
      <c r="A1785" s="20" t="s">
        <v>1969</v>
      </c>
      <c r="B1785">
        <v>3</v>
      </c>
      <c r="C1785">
        <v>9</v>
      </c>
      <c r="D1785">
        <v>1.3333333333333333</v>
      </c>
      <c r="E1785">
        <v>2</v>
      </c>
    </row>
    <row r="1786" spans="1:5">
      <c r="A1786" s="20" t="s">
        <v>1970</v>
      </c>
      <c r="B1786">
        <v>1</v>
      </c>
      <c r="C1786">
        <v>1</v>
      </c>
      <c r="D1786">
        <v>1</v>
      </c>
      <c r="E1786">
        <v>2</v>
      </c>
    </row>
    <row r="1787" spans="1:5">
      <c r="A1787" s="20" t="s">
        <v>1971</v>
      </c>
      <c r="B1787">
        <v>5</v>
      </c>
      <c r="C1787">
        <v>5</v>
      </c>
      <c r="D1787">
        <v>5</v>
      </c>
      <c r="E1787">
        <v>5</v>
      </c>
    </row>
    <row r="1788" spans="1:5">
      <c r="A1788" s="20" t="s">
        <v>1972</v>
      </c>
      <c r="B1788">
        <v>4.5</v>
      </c>
      <c r="C1788">
        <v>9</v>
      </c>
      <c r="D1788">
        <v>1.5</v>
      </c>
      <c r="E1788">
        <v>2.5</v>
      </c>
    </row>
    <row r="1789" spans="1:5">
      <c r="A1789" s="20" t="s">
        <v>1973</v>
      </c>
      <c r="B1789">
        <v>3.6666666666666665</v>
      </c>
      <c r="C1789">
        <v>11</v>
      </c>
      <c r="D1789">
        <v>2.3333333333333335</v>
      </c>
      <c r="E1789">
        <v>2</v>
      </c>
    </row>
    <row r="1790" spans="1:5">
      <c r="A1790" s="20" t="s">
        <v>1974</v>
      </c>
      <c r="B1790">
        <v>1</v>
      </c>
      <c r="C1790">
        <v>1</v>
      </c>
      <c r="D1790">
        <v>4</v>
      </c>
      <c r="E1790">
        <v>4</v>
      </c>
    </row>
    <row r="1791" spans="1:5">
      <c r="A1791" s="20" t="s">
        <v>1975</v>
      </c>
      <c r="B1791">
        <v>3.5</v>
      </c>
      <c r="C1791">
        <v>7</v>
      </c>
      <c r="D1791">
        <v>2</v>
      </c>
      <c r="E1791">
        <v>3.5</v>
      </c>
    </row>
    <row r="1792" spans="1:5">
      <c r="A1792" s="20" t="s">
        <v>1976</v>
      </c>
      <c r="B1792">
        <v>3</v>
      </c>
      <c r="C1792">
        <v>3</v>
      </c>
      <c r="D1792">
        <v>5</v>
      </c>
      <c r="E1792">
        <v>4</v>
      </c>
    </row>
    <row r="1793" spans="1:5">
      <c r="A1793" s="20" t="s">
        <v>1977</v>
      </c>
      <c r="B1793">
        <v>3</v>
      </c>
      <c r="C1793">
        <v>6</v>
      </c>
      <c r="D1793">
        <v>2.5</v>
      </c>
      <c r="E1793">
        <v>4</v>
      </c>
    </row>
    <row r="1794" spans="1:5">
      <c r="A1794" s="20" t="s">
        <v>1978</v>
      </c>
      <c r="B1794">
        <v>3</v>
      </c>
      <c r="C1794">
        <v>6</v>
      </c>
      <c r="D1794">
        <v>3.5</v>
      </c>
      <c r="E1794">
        <v>5</v>
      </c>
    </row>
    <row r="1795" spans="1:5">
      <c r="A1795" s="20" t="s">
        <v>1979</v>
      </c>
      <c r="B1795">
        <v>3.3333333333333335</v>
      </c>
      <c r="C1795">
        <v>10</v>
      </c>
      <c r="D1795">
        <v>2.6666666666666665</v>
      </c>
      <c r="E1795">
        <v>3.6666666666666665</v>
      </c>
    </row>
    <row r="1796" spans="1:5">
      <c r="A1796" s="20" t="s">
        <v>1980</v>
      </c>
      <c r="B1796">
        <v>5</v>
      </c>
      <c r="C1796">
        <v>10</v>
      </c>
      <c r="D1796">
        <v>1.5</v>
      </c>
      <c r="E1796">
        <v>4</v>
      </c>
    </row>
    <row r="1797" spans="1:5">
      <c r="A1797" s="20" t="s">
        <v>1981</v>
      </c>
      <c r="B1797">
        <v>3.5</v>
      </c>
      <c r="C1797">
        <v>7</v>
      </c>
      <c r="D1797">
        <v>4</v>
      </c>
      <c r="E1797">
        <v>3</v>
      </c>
    </row>
    <row r="1798" spans="1:5">
      <c r="A1798" s="20" t="s">
        <v>1982</v>
      </c>
      <c r="B1798">
        <v>2</v>
      </c>
      <c r="C1798">
        <v>2</v>
      </c>
      <c r="D1798">
        <v>5</v>
      </c>
      <c r="E1798">
        <v>3</v>
      </c>
    </row>
    <row r="1799" spans="1:5">
      <c r="A1799" s="20" t="s">
        <v>1983</v>
      </c>
      <c r="B1799">
        <v>2</v>
      </c>
      <c r="C1799">
        <v>4</v>
      </c>
      <c r="D1799">
        <v>3</v>
      </c>
      <c r="E1799">
        <v>1.5</v>
      </c>
    </row>
    <row r="1800" spans="1:5">
      <c r="A1800" s="20" t="s">
        <v>1984</v>
      </c>
      <c r="B1800">
        <v>3</v>
      </c>
      <c r="C1800">
        <v>3</v>
      </c>
      <c r="D1800">
        <v>1</v>
      </c>
      <c r="E1800">
        <v>4</v>
      </c>
    </row>
    <row r="1801" spans="1:5">
      <c r="A1801" s="20" t="s">
        <v>1985</v>
      </c>
      <c r="B1801">
        <v>4</v>
      </c>
      <c r="C1801">
        <v>8</v>
      </c>
      <c r="D1801">
        <v>3</v>
      </c>
      <c r="E1801">
        <v>4</v>
      </c>
    </row>
    <row r="1802" spans="1:5">
      <c r="A1802" s="20" t="s">
        <v>1986</v>
      </c>
      <c r="B1802">
        <v>1</v>
      </c>
      <c r="C1802">
        <v>2</v>
      </c>
      <c r="D1802">
        <v>1</v>
      </c>
      <c r="E1802">
        <v>3.5</v>
      </c>
    </row>
    <row r="1803" spans="1:5">
      <c r="A1803" s="20" t="s">
        <v>1987</v>
      </c>
      <c r="B1803">
        <v>4</v>
      </c>
      <c r="C1803">
        <v>8</v>
      </c>
      <c r="D1803">
        <v>3.5</v>
      </c>
      <c r="E1803">
        <v>3.5</v>
      </c>
    </row>
    <row r="1804" spans="1:5">
      <c r="A1804" s="20" t="s">
        <v>1988</v>
      </c>
      <c r="B1804">
        <v>5</v>
      </c>
      <c r="C1804">
        <v>5</v>
      </c>
      <c r="D1804">
        <v>4</v>
      </c>
      <c r="E1804">
        <v>5</v>
      </c>
    </row>
    <row r="1805" spans="1:5">
      <c r="A1805" s="20" t="s">
        <v>1989</v>
      </c>
      <c r="B1805">
        <v>4</v>
      </c>
      <c r="C1805">
        <v>8</v>
      </c>
      <c r="D1805">
        <v>2</v>
      </c>
      <c r="E1805">
        <v>2.5</v>
      </c>
    </row>
    <row r="1806" spans="1:5">
      <c r="A1806" s="20" t="s">
        <v>1990</v>
      </c>
      <c r="B1806">
        <v>3.3333333333333335</v>
      </c>
      <c r="C1806">
        <v>10</v>
      </c>
      <c r="D1806">
        <v>2.3333333333333335</v>
      </c>
      <c r="E1806">
        <v>3</v>
      </c>
    </row>
    <row r="1807" spans="1:5">
      <c r="A1807" s="20" t="s">
        <v>1991</v>
      </c>
      <c r="B1807">
        <v>4</v>
      </c>
      <c r="C1807">
        <v>4</v>
      </c>
      <c r="D1807">
        <v>3</v>
      </c>
      <c r="E1807">
        <v>5</v>
      </c>
    </row>
    <row r="1808" spans="1:5">
      <c r="A1808" s="20" t="s">
        <v>1992</v>
      </c>
      <c r="B1808">
        <v>1</v>
      </c>
      <c r="C1808">
        <v>2</v>
      </c>
      <c r="D1808">
        <v>5</v>
      </c>
      <c r="E1808">
        <v>1</v>
      </c>
    </row>
    <row r="1809" spans="1:5">
      <c r="A1809" s="20" t="s">
        <v>1993</v>
      </c>
      <c r="B1809">
        <v>5</v>
      </c>
      <c r="C1809">
        <v>5</v>
      </c>
      <c r="D1809">
        <v>5</v>
      </c>
      <c r="E1809">
        <v>5</v>
      </c>
    </row>
    <row r="1810" spans="1:5">
      <c r="A1810" s="20" t="s">
        <v>1994</v>
      </c>
      <c r="B1810">
        <v>3</v>
      </c>
      <c r="C1810">
        <v>9</v>
      </c>
      <c r="D1810">
        <v>2.3333333333333335</v>
      </c>
      <c r="E1810">
        <v>4.666666666666667</v>
      </c>
    </row>
    <row r="1811" spans="1:5">
      <c r="A1811" s="20" t="s">
        <v>1995</v>
      </c>
      <c r="B1811">
        <v>2.5</v>
      </c>
      <c r="C1811">
        <v>5</v>
      </c>
      <c r="D1811">
        <v>2</v>
      </c>
      <c r="E1811">
        <v>2.5</v>
      </c>
    </row>
    <row r="1812" spans="1:5">
      <c r="A1812" s="20" t="s">
        <v>1996</v>
      </c>
      <c r="B1812">
        <v>1.5</v>
      </c>
      <c r="C1812">
        <v>3</v>
      </c>
      <c r="D1812">
        <v>4</v>
      </c>
      <c r="E1812">
        <v>2</v>
      </c>
    </row>
    <row r="1813" spans="1:5">
      <c r="A1813" s="20" t="s">
        <v>1997</v>
      </c>
      <c r="B1813">
        <v>5</v>
      </c>
      <c r="C1813">
        <v>5</v>
      </c>
      <c r="D1813">
        <v>4</v>
      </c>
      <c r="E1813">
        <v>5</v>
      </c>
    </row>
    <row r="1814" spans="1:5">
      <c r="A1814" s="20" t="s">
        <v>1998</v>
      </c>
      <c r="B1814">
        <v>5</v>
      </c>
      <c r="C1814">
        <v>10</v>
      </c>
      <c r="D1814">
        <v>4.5</v>
      </c>
      <c r="E1814">
        <v>3.5</v>
      </c>
    </row>
    <row r="1815" spans="1:5">
      <c r="A1815" s="20" t="s">
        <v>1999</v>
      </c>
      <c r="B1815">
        <v>3</v>
      </c>
      <c r="C1815">
        <v>3</v>
      </c>
      <c r="D1815">
        <v>5</v>
      </c>
      <c r="E1815">
        <v>1</v>
      </c>
    </row>
    <row r="1816" spans="1:5">
      <c r="A1816" s="20" t="s">
        <v>2000</v>
      </c>
      <c r="B1816">
        <v>1</v>
      </c>
      <c r="C1816">
        <v>1</v>
      </c>
      <c r="D1816">
        <v>3</v>
      </c>
      <c r="E1816">
        <v>4</v>
      </c>
    </row>
    <row r="1817" spans="1:5">
      <c r="A1817" s="20" t="s">
        <v>2001</v>
      </c>
      <c r="B1817">
        <v>5</v>
      </c>
      <c r="C1817">
        <v>5</v>
      </c>
      <c r="D1817">
        <v>2</v>
      </c>
      <c r="E1817">
        <v>4</v>
      </c>
    </row>
    <row r="1818" spans="1:5">
      <c r="A1818" s="20" t="s">
        <v>2002</v>
      </c>
      <c r="B1818">
        <v>3</v>
      </c>
      <c r="C1818">
        <v>3</v>
      </c>
      <c r="D1818">
        <v>1</v>
      </c>
      <c r="E1818">
        <v>2</v>
      </c>
    </row>
    <row r="1819" spans="1:5">
      <c r="A1819" s="20" t="s">
        <v>2003</v>
      </c>
      <c r="B1819">
        <v>3</v>
      </c>
      <c r="C1819">
        <v>3</v>
      </c>
      <c r="D1819">
        <v>3</v>
      </c>
      <c r="E1819">
        <v>3</v>
      </c>
    </row>
    <row r="1820" spans="1:5">
      <c r="A1820" s="20" t="s">
        <v>2004</v>
      </c>
      <c r="B1820">
        <v>1</v>
      </c>
      <c r="C1820">
        <v>1</v>
      </c>
      <c r="D1820">
        <v>3</v>
      </c>
      <c r="E1820">
        <v>2</v>
      </c>
    </row>
    <row r="1821" spans="1:5">
      <c r="A1821" s="20" t="s">
        <v>2005</v>
      </c>
      <c r="B1821">
        <v>4</v>
      </c>
      <c r="C1821">
        <v>4</v>
      </c>
      <c r="D1821">
        <v>1</v>
      </c>
      <c r="E1821">
        <v>5</v>
      </c>
    </row>
    <row r="1822" spans="1:5">
      <c r="A1822" s="20" t="s">
        <v>2006</v>
      </c>
      <c r="B1822">
        <v>1</v>
      </c>
      <c r="C1822">
        <v>1</v>
      </c>
      <c r="D1822">
        <v>3</v>
      </c>
      <c r="E1822">
        <v>5</v>
      </c>
    </row>
    <row r="1823" spans="1:5">
      <c r="A1823" s="20" t="s">
        <v>2007</v>
      </c>
      <c r="B1823">
        <v>5</v>
      </c>
      <c r="C1823">
        <v>5</v>
      </c>
      <c r="D1823">
        <v>4</v>
      </c>
      <c r="E1823">
        <v>2</v>
      </c>
    </row>
    <row r="1824" spans="1:5">
      <c r="A1824" s="20" t="s">
        <v>2008</v>
      </c>
      <c r="B1824">
        <v>1.5</v>
      </c>
      <c r="C1824">
        <v>3</v>
      </c>
      <c r="D1824">
        <v>3</v>
      </c>
      <c r="E1824">
        <v>2</v>
      </c>
    </row>
    <row r="1825" spans="1:5">
      <c r="A1825" s="20" t="s">
        <v>2009</v>
      </c>
      <c r="B1825">
        <v>5</v>
      </c>
      <c r="C1825">
        <v>5</v>
      </c>
      <c r="D1825">
        <v>1</v>
      </c>
      <c r="E1825">
        <v>4</v>
      </c>
    </row>
    <row r="1826" spans="1:5">
      <c r="A1826" s="20" t="s">
        <v>2010</v>
      </c>
      <c r="B1826">
        <v>3.5</v>
      </c>
      <c r="C1826">
        <v>7</v>
      </c>
      <c r="D1826">
        <v>2</v>
      </c>
      <c r="E1826">
        <v>3.5</v>
      </c>
    </row>
    <row r="1827" spans="1:5">
      <c r="A1827" s="20" t="s">
        <v>2011</v>
      </c>
      <c r="B1827">
        <v>4.5</v>
      </c>
      <c r="C1827">
        <v>9</v>
      </c>
      <c r="D1827">
        <v>3.5</v>
      </c>
      <c r="E1827">
        <v>1</v>
      </c>
    </row>
    <row r="1828" spans="1:5">
      <c r="A1828" s="20" t="s">
        <v>2012</v>
      </c>
      <c r="B1828">
        <v>4</v>
      </c>
      <c r="C1828">
        <v>4</v>
      </c>
      <c r="D1828">
        <v>1</v>
      </c>
      <c r="E1828">
        <v>4</v>
      </c>
    </row>
    <row r="1829" spans="1:5">
      <c r="A1829" s="20" t="s">
        <v>2013</v>
      </c>
      <c r="B1829">
        <v>4</v>
      </c>
      <c r="C1829">
        <v>8</v>
      </c>
      <c r="D1829">
        <v>4.5</v>
      </c>
      <c r="E1829">
        <v>1.5</v>
      </c>
    </row>
    <row r="1830" spans="1:5">
      <c r="A1830" s="20" t="s">
        <v>2014</v>
      </c>
      <c r="B1830">
        <v>5</v>
      </c>
      <c r="C1830">
        <v>5</v>
      </c>
      <c r="D1830">
        <v>1</v>
      </c>
      <c r="E1830">
        <v>2</v>
      </c>
    </row>
    <row r="1831" spans="1:5">
      <c r="A1831" s="20" t="s">
        <v>2015</v>
      </c>
      <c r="B1831">
        <v>1</v>
      </c>
      <c r="C1831">
        <v>1</v>
      </c>
      <c r="D1831">
        <v>4</v>
      </c>
      <c r="E1831">
        <v>1</v>
      </c>
    </row>
    <row r="1832" spans="1:5">
      <c r="A1832" s="20" t="s">
        <v>2016</v>
      </c>
      <c r="B1832">
        <v>2.6666666666666665</v>
      </c>
      <c r="C1832">
        <v>8</v>
      </c>
      <c r="D1832">
        <v>3.3333333333333335</v>
      </c>
      <c r="E1832">
        <v>3</v>
      </c>
    </row>
    <row r="1833" spans="1:5">
      <c r="A1833" s="20" t="s">
        <v>2017</v>
      </c>
      <c r="B1833">
        <v>5</v>
      </c>
      <c r="C1833">
        <v>10</v>
      </c>
      <c r="D1833">
        <v>2.5</v>
      </c>
      <c r="E1833">
        <v>2.5</v>
      </c>
    </row>
    <row r="1834" spans="1:5">
      <c r="A1834" s="20" t="s">
        <v>2018</v>
      </c>
      <c r="B1834">
        <v>3</v>
      </c>
      <c r="C1834">
        <v>6</v>
      </c>
      <c r="D1834">
        <v>2</v>
      </c>
      <c r="E1834">
        <v>4.5</v>
      </c>
    </row>
    <row r="1835" spans="1:5">
      <c r="A1835" s="20" t="s">
        <v>2019</v>
      </c>
      <c r="B1835">
        <v>3.3333333333333335</v>
      </c>
      <c r="C1835">
        <v>10</v>
      </c>
      <c r="D1835">
        <v>4</v>
      </c>
      <c r="E1835">
        <v>2.6666666666666665</v>
      </c>
    </row>
    <row r="1836" spans="1:5">
      <c r="A1836" s="20" t="s">
        <v>2020</v>
      </c>
      <c r="B1836">
        <v>2.5</v>
      </c>
      <c r="C1836">
        <v>5</v>
      </c>
      <c r="D1836">
        <v>2</v>
      </c>
      <c r="E1836">
        <v>1.5</v>
      </c>
    </row>
    <row r="1837" spans="1:5">
      <c r="A1837" s="20" t="s">
        <v>2021</v>
      </c>
      <c r="B1837">
        <v>2</v>
      </c>
      <c r="C1837">
        <v>2</v>
      </c>
      <c r="D1837">
        <v>1</v>
      </c>
      <c r="E1837">
        <v>2</v>
      </c>
    </row>
    <row r="1838" spans="1:5">
      <c r="A1838" s="20" t="s">
        <v>2022</v>
      </c>
      <c r="B1838">
        <v>4</v>
      </c>
      <c r="C1838">
        <v>12</v>
      </c>
      <c r="D1838">
        <v>3.6666666666666665</v>
      </c>
      <c r="E1838">
        <v>3.6666666666666665</v>
      </c>
    </row>
    <row r="1839" spans="1:5">
      <c r="A1839" s="20" t="s">
        <v>2023</v>
      </c>
      <c r="B1839">
        <v>5</v>
      </c>
      <c r="C1839">
        <v>10</v>
      </c>
      <c r="D1839">
        <v>2.5</v>
      </c>
      <c r="E1839">
        <v>3.5</v>
      </c>
    </row>
    <row r="1840" spans="1:5">
      <c r="A1840" s="20" t="s">
        <v>2024</v>
      </c>
      <c r="B1840">
        <v>2.6666666666666665</v>
      </c>
      <c r="C1840">
        <v>8</v>
      </c>
      <c r="D1840">
        <v>2.3333333333333335</v>
      </c>
      <c r="E1840">
        <v>3.3333333333333335</v>
      </c>
    </row>
    <row r="1841" spans="1:5">
      <c r="A1841" s="20" t="s">
        <v>2025</v>
      </c>
      <c r="B1841">
        <v>2.5</v>
      </c>
      <c r="C1841">
        <v>5</v>
      </c>
      <c r="D1841">
        <v>2.5</v>
      </c>
      <c r="E1841">
        <v>2</v>
      </c>
    </row>
    <row r="1842" spans="1:5">
      <c r="A1842" s="20" t="s">
        <v>2026</v>
      </c>
      <c r="B1842">
        <v>4</v>
      </c>
      <c r="C1842">
        <v>4</v>
      </c>
      <c r="D1842">
        <v>5</v>
      </c>
      <c r="E1842">
        <v>3</v>
      </c>
    </row>
    <row r="1843" spans="1:5">
      <c r="A1843" s="20" t="s">
        <v>2027</v>
      </c>
      <c r="B1843">
        <v>4</v>
      </c>
      <c r="C1843">
        <v>4</v>
      </c>
      <c r="D1843">
        <v>4</v>
      </c>
      <c r="E1843">
        <v>1</v>
      </c>
    </row>
    <row r="1844" spans="1:5">
      <c r="A1844" s="20" t="s">
        <v>2028</v>
      </c>
      <c r="B1844">
        <v>3</v>
      </c>
      <c r="C1844">
        <v>6</v>
      </c>
      <c r="D1844">
        <v>2.5</v>
      </c>
      <c r="E1844">
        <v>2.5</v>
      </c>
    </row>
    <row r="1845" spans="1:5">
      <c r="A1845" s="20" t="s">
        <v>2029</v>
      </c>
      <c r="B1845">
        <v>2.6666666666666665</v>
      </c>
      <c r="C1845">
        <v>8</v>
      </c>
      <c r="D1845">
        <v>3.3333333333333335</v>
      </c>
      <c r="E1845">
        <v>3</v>
      </c>
    </row>
    <row r="1846" spans="1:5">
      <c r="A1846" s="20" t="s">
        <v>2030</v>
      </c>
      <c r="B1846">
        <v>1</v>
      </c>
      <c r="C1846">
        <v>1</v>
      </c>
      <c r="D1846">
        <v>2</v>
      </c>
      <c r="E1846">
        <v>5</v>
      </c>
    </row>
    <row r="1847" spans="1:5">
      <c r="A1847" s="20" t="s">
        <v>2031</v>
      </c>
      <c r="B1847">
        <v>1</v>
      </c>
      <c r="C1847">
        <v>1</v>
      </c>
      <c r="D1847">
        <v>2</v>
      </c>
      <c r="E1847">
        <v>3</v>
      </c>
    </row>
    <row r="1848" spans="1:5">
      <c r="A1848" s="20" t="s">
        <v>2032</v>
      </c>
      <c r="B1848">
        <v>5</v>
      </c>
      <c r="C1848">
        <v>5</v>
      </c>
      <c r="D1848">
        <v>2</v>
      </c>
      <c r="E1848">
        <v>4</v>
      </c>
    </row>
    <row r="1849" spans="1:5">
      <c r="A1849" s="20" t="s">
        <v>2033</v>
      </c>
      <c r="B1849">
        <v>3</v>
      </c>
      <c r="C1849">
        <v>3</v>
      </c>
      <c r="D1849">
        <v>3</v>
      </c>
      <c r="E1849">
        <v>4</v>
      </c>
    </row>
    <row r="1850" spans="1:5">
      <c r="A1850" s="20" t="s">
        <v>2034</v>
      </c>
      <c r="B1850">
        <v>1</v>
      </c>
      <c r="C1850">
        <v>1</v>
      </c>
      <c r="D1850">
        <v>4</v>
      </c>
      <c r="E1850">
        <v>3</v>
      </c>
    </row>
    <row r="1851" spans="1:5">
      <c r="A1851" s="20" t="s">
        <v>2035</v>
      </c>
      <c r="B1851">
        <v>5</v>
      </c>
      <c r="C1851">
        <v>5</v>
      </c>
      <c r="D1851">
        <v>4</v>
      </c>
      <c r="E1851">
        <v>5</v>
      </c>
    </row>
    <row r="1852" spans="1:5">
      <c r="A1852" s="20" t="s">
        <v>2036</v>
      </c>
      <c r="B1852">
        <v>3.5</v>
      </c>
      <c r="C1852">
        <v>7</v>
      </c>
      <c r="D1852">
        <v>3</v>
      </c>
      <c r="E1852">
        <v>3.5</v>
      </c>
    </row>
    <row r="1853" spans="1:5">
      <c r="A1853" s="20" t="s">
        <v>2037</v>
      </c>
      <c r="B1853">
        <v>3</v>
      </c>
      <c r="C1853">
        <v>3</v>
      </c>
      <c r="D1853">
        <v>3</v>
      </c>
      <c r="E1853">
        <v>2</v>
      </c>
    </row>
    <row r="1854" spans="1:5">
      <c r="A1854" s="20" t="s">
        <v>2038</v>
      </c>
      <c r="B1854">
        <v>3.6666666666666665</v>
      </c>
      <c r="C1854">
        <v>11</v>
      </c>
      <c r="D1854">
        <v>2.3333333333333335</v>
      </c>
      <c r="E1854">
        <v>3</v>
      </c>
    </row>
    <row r="1855" spans="1:5">
      <c r="A1855" s="20" t="s">
        <v>2039</v>
      </c>
      <c r="B1855">
        <v>5</v>
      </c>
      <c r="C1855">
        <v>5</v>
      </c>
      <c r="D1855">
        <v>4</v>
      </c>
      <c r="E1855">
        <v>4</v>
      </c>
    </row>
    <row r="1856" spans="1:5">
      <c r="A1856" s="20" t="s">
        <v>2040</v>
      </c>
      <c r="B1856">
        <v>4</v>
      </c>
      <c r="C1856">
        <v>4</v>
      </c>
      <c r="D1856">
        <v>2</v>
      </c>
      <c r="E1856">
        <v>5</v>
      </c>
    </row>
    <row r="1857" spans="1:5">
      <c r="A1857" s="20" t="s">
        <v>2041</v>
      </c>
      <c r="B1857">
        <v>2</v>
      </c>
      <c r="C1857">
        <v>2</v>
      </c>
      <c r="D1857">
        <v>2</v>
      </c>
      <c r="E1857">
        <v>4</v>
      </c>
    </row>
    <row r="1858" spans="1:5">
      <c r="A1858" s="20" t="s">
        <v>2042</v>
      </c>
      <c r="B1858">
        <v>5</v>
      </c>
      <c r="C1858">
        <v>5</v>
      </c>
      <c r="D1858">
        <v>1</v>
      </c>
      <c r="E1858">
        <v>2</v>
      </c>
    </row>
    <row r="1859" spans="1:5">
      <c r="A1859" s="20" t="s">
        <v>2043</v>
      </c>
      <c r="B1859">
        <v>4</v>
      </c>
      <c r="C1859">
        <v>4</v>
      </c>
      <c r="D1859">
        <v>2</v>
      </c>
      <c r="E1859">
        <v>4</v>
      </c>
    </row>
    <row r="1860" spans="1:5">
      <c r="A1860" s="20" t="s">
        <v>2044</v>
      </c>
      <c r="B1860">
        <v>2.6666666666666665</v>
      </c>
      <c r="C1860">
        <v>8</v>
      </c>
      <c r="D1860">
        <v>2</v>
      </c>
      <c r="E1860">
        <v>3</v>
      </c>
    </row>
    <row r="1861" spans="1:5">
      <c r="A1861" s="20" t="s">
        <v>2045</v>
      </c>
      <c r="B1861">
        <v>2</v>
      </c>
      <c r="C1861">
        <v>4</v>
      </c>
      <c r="D1861">
        <v>3.5</v>
      </c>
      <c r="E1861">
        <v>3</v>
      </c>
    </row>
    <row r="1862" spans="1:5">
      <c r="A1862" s="20" t="s">
        <v>2046</v>
      </c>
      <c r="B1862">
        <v>3</v>
      </c>
      <c r="C1862">
        <v>3</v>
      </c>
      <c r="D1862">
        <v>1</v>
      </c>
      <c r="E1862">
        <v>3</v>
      </c>
    </row>
    <row r="1863" spans="1:5">
      <c r="A1863" s="20" t="s">
        <v>2047</v>
      </c>
      <c r="B1863">
        <v>3.5</v>
      </c>
      <c r="C1863">
        <v>7</v>
      </c>
      <c r="D1863">
        <v>2</v>
      </c>
      <c r="E1863">
        <v>3</v>
      </c>
    </row>
    <row r="1864" spans="1:5">
      <c r="A1864" s="20" t="s">
        <v>2048</v>
      </c>
      <c r="B1864">
        <v>1</v>
      </c>
      <c r="C1864">
        <v>1</v>
      </c>
      <c r="D1864">
        <v>3</v>
      </c>
      <c r="E1864">
        <v>1</v>
      </c>
    </row>
    <row r="1865" spans="1:5">
      <c r="A1865" s="20" t="s">
        <v>2049</v>
      </c>
      <c r="B1865">
        <v>3</v>
      </c>
      <c r="C1865">
        <v>3</v>
      </c>
      <c r="D1865">
        <v>1</v>
      </c>
      <c r="E1865">
        <v>3</v>
      </c>
    </row>
    <row r="1866" spans="1:5">
      <c r="A1866" s="20" t="s">
        <v>2050</v>
      </c>
      <c r="B1866">
        <v>4</v>
      </c>
      <c r="C1866">
        <v>12</v>
      </c>
      <c r="D1866">
        <v>4.333333333333333</v>
      </c>
      <c r="E1866">
        <v>3</v>
      </c>
    </row>
    <row r="1867" spans="1:5">
      <c r="A1867" s="20" t="s">
        <v>2051</v>
      </c>
      <c r="B1867">
        <v>3.5</v>
      </c>
      <c r="C1867">
        <v>7</v>
      </c>
      <c r="D1867">
        <v>5</v>
      </c>
      <c r="E1867">
        <v>2</v>
      </c>
    </row>
    <row r="1868" spans="1:5">
      <c r="A1868" s="20" t="s">
        <v>2052</v>
      </c>
      <c r="B1868">
        <v>4.5</v>
      </c>
      <c r="C1868">
        <v>9</v>
      </c>
      <c r="D1868">
        <v>2</v>
      </c>
      <c r="E1868">
        <v>2.5</v>
      </c>
    </row>
    <row r="1869" spans="1:5">
      <c r="A1869" s="20" t="s">
        <v>2053</v>
      </c>
      <c r="B1869">
        <v>3</v>
      </c>
      <c r="C1869">
        <v>6</v>
      </c>
      <c r="D1869">
        <v>3</v>
      </c>
      <c r="E1869">
        <v>4.5</v>
      </c>
    </row>
    <row r="1870" spans="1:5">
      <c r="A1870" s="20" t="s">
        <v>2054</v>
      </c>
      <c r="B1870">
        <v>2.6666666666666665</v>
      </c>
      <c r="C1870">
        <v>8</v>
      </c>
      <c r="D1870">
        <v>4.333333333333333</v>
      </c>
      <c r="E1870">
        <v>3.3333333333333335</v>
      </c>
    </row>
    <row r="1871" spans="1:5">
      <c r="A1871" s="20" t="s">
        <v>2055</v>
      </c>
      <c r="B1871">
        <v>2.5</v>
      </c>
      <c r="C1871">
        <v>5</v>
      </c>
      <c r="D1871">
        <v>2.5</v>
      </c>
      <c r="E1871">
        <v>3</v>
      </c>
    </row>
    <row r="1872" spans="1:5">
      <c r="A1872" s="20" t="s">
        <v>2056</v>
      </c>
      <c r="B1872">
        <v>4</v>
      </c>
      <c r="C1872">
        <v>12</v>
      </c>
      <c r="D1872">
        <v>3</v>
      </c>
      <c r="E1872">
        <v>3</v>
      </c>
    </row>
    <row r="1873" spans="1:5">
      <c r="A1873" s="20" t="s">
        <v>2057</v>
      </c>
      <c r="B1873">
        <v>3.6666666666666665</v>
      </c>
      <c r="C1873">
        <v>11</v>
      </c>
      <c r="D1873">
        <v>2</v>
      </c>
      <c r="E1873">
        <v>2</v>
      </c>
    </row>
    <row r="1874" spans="1:5">
      <c r="A1874" s="20" t="s">
        <v>2058</v>
      </c>
      <c r="B1874">
        <v>2.6666666666666665</v>
      </c>
      <c r="C1874">
        <v>8</v>
      </c>
      <c r="D1874">
        <v>2.3333333333333335</v>
      </c>
      <c r="E1874">
        <v>3.3333333333333335</v>
      </c>
    </row>
    <row r="1875" spans="1:5">
      <c r="A1875" s="20" t="s">
        <v>2059</v>
      </c>
      <c r="B1875">
        <v>3.3333333333333335</v>
      </c>
      <c r="C1875">
        <v>10</v>
      </c>
      <c r="D1875">
        <v>3.3333333333333335</v>
      </c>
      <c r="E1875">
        <v>4.666666666666667</v>
      </c>
    </row>
    <row r="1876" spans="1:5">
      <c r="A1876" s="20" t="s">
        <v>2060</v>
      </c>
      <c r="B1876">
        <v>3</v>
      </c>
      <c r="C1876">
        <v>6</v>
      </c>
      <c r="D1876">
        <v>4</v>
      </c>
      <c r="E1876">
        <v>3.5</v>
      </c>
    </row>
    <row r="1877" spans="1:5">
      <c r="A1877" s="20" t="s">
        <v>2061</v>
      </c>
      <c r="B1877">
        <v>4.333333333333333</v>
      </c>
      <c r="C1877">
        <v>13</v>
      </c>
      <c r="D1877">
        <v>3.6666666666666665</v>
      </c>
      <c r="E1877">
        <v>2.3333333333333335</v>
      </c>
    </row>
    <row r="1878" spans="1:5">
      <c r="A1878" s="20" t="s">
        <v>2062</v>
      </c>
      <c r="B1878">
        <v>3</v>
      </c>
      <c r="C1878">
        <v>3</v>
      </c>
      <c r="D1878">
        <v>4</v>
      </c>
      <c r="E1878">
        <v>3</v>
      </c>
    </row>
    <row r="1879" spans="1:5">
      <c r="A1879" s="20" t="s">
        <v>2063</v>
      </c>
      <c r="B1879">
        <v>1</v>
      </c>
      <c r="C1879">
        <v>1</v>
      </c>
      <c r="D1879">
        <v>2</v>
      </c>
      <c r="E1879">
        <v>1</v>
      </c>
    </row>
    <row r="1880" spans="1:5">
      <c r="A1880" s="20" t="s">
        <v>2064</v>
      </c>
      <c r="B1880">
        <v>3</v>
      </c>
      <c r="C1880">
        <v>3</v>
      </c>
      <c r="D1880">
        <v>3</v>
      </c>
      <c r="E1880">
        <v>2</v>
      </c>
    </row>
    <row r="1881" spans="1:5">
      <c r="A1881" s="20" t="s">
        <v>2065</v>
      </c>
      <c r="B1881">
        <v>3</v>
      </c>
      <c r="C1881">
        <v>3</v>
      </c>
      <c r="D1881">
        <v>3</v>
      </c>
      <c r="E1881">
        <v>1</v>
      </c>
    </row>
    <row r="1882" spans="1:5">
      <c r="A1882" s="20" t="s">
        <v>2066</v>
      </c>
      <c r="B1882">
        <v>3</v>
      </c>
      <c r="C1882">
        <v>9</v>
      </c>
      <c r="D1882">
        <v>4</v>
      </c>
      <c r="E1882">
        <v>2.6666666666666665</v>
      </c>
    </row>
    <row r="1883" spans="1:5">
      <c r="A1883" s="20" t="s">
        <v>2067</v>
      </c>
      <c r="B1883">
        <v>3</v>
      </c>
      <c r="C1883">
        <v>9</v>
      </c>
      <c r="D1883">
        <v>3.3333333333333335</v>
      </c>
      <c r="E1883">
        <v>1.6666666666666667</v>
      </c>
    </row>
    <row r="1884" spans="1:5">
      <c r="A1884" s="20" t="s">
        <v>2068</v>
      </c>
      <c r="B1884">
        <v>2.3333333333333335</v>
      </c>
      <c r="C1884">
        <v>7</v>
      </c>
      <c r="D1884">
        <v>4.333333333333333</v>
      </c>
      <c r="E1884">
        <v>2.6666666666666665</v>
      </c>
    </row>
    <row r="1885" spans="1:5">
      <c r="A1885" s="20" t="s">
        <v>2069</v>
      </c>
      <c r="B1885">
        <v>5</v>
      </c>
      <c r="C1885">
        <v>5</v>
      </c>
      <c r="D1885">
        <v>4</v>
      </c>
      <c r="E1885">
        <v>2</v>
      </c>
    </row>
    <row r="1886" spans="1:5">
      <c r="A1886" s="20" t="s">
        <v>2070</v>
      </c>
      <c r="B1886">
        <v>2.6666666666666665</v>
      </c>
      <c r="C1886">
        <v>8</v>
      </c>
      <c r="D1886">
        <v>1.6666666666666667</v>
      </c>
      <c r="E1886">
        <v>1.6666666666666667</v>
      </c>
    </row>
    <row r="1887" spans="1:5">
      <c r="A1887" s="20" t="s">
        <v>2071</v>
      </c>
      <c r="B1887">
        <v>3</v>
      </c>
      <c r="C1887">
        <v>6</v>
      </c>
      <c r="D1887">
        <v>2</v>
      </c>
      <c r="E1887">
        <v>4</v>
      </c>
    </row>
    <row r="1888" spans="1:5">
      <c r="A1888" s="20" t="s">
        <v>2072</v>
      </c>
      <c r="B1888">
        <v>5</v>
      </c>
      <c r="C1888">
        <v>5</v>
      </c>
      <c r="D1888">
        <v>1</v>
      </c>
      <c r="E1888">
        <v>4</v>
      </c>
    </row>
    <row r="1889" spans="1:5">
      <c r="A1889" s="20" t="s">
        <v>2073</v>
      </c>
      <c r="B1889">
        <v>3</v>
      </c>
      <c r="C1889">
        <v>3</v>
      </c>
      <c r="D1889">
        <v>4</v>
      </c>
      <c r="E1889">
        <v>2</v>
      </c>
    </row>
    <row r="1890" spans="1:5">
      <c r="A1890" s="20" t="s">
        <v>2074</v>
      </c>
      <c r="B1890">
        <v>3.6666666666666665</v>
      </c>
      <c r="C1890">
        <v>11</v>
      </c>
      <c r="D1890">
        <v>2.3333333333333335</v>
      </c>
      <c r="E1890">
        <v>3.6666666666666665</v>
      </c>
    </row>
    <row r="1891" spans="1:5">
      <c r="A1891" s="20" t="s">
        <v>2075</v>
      </c>
      <c r="B1891">
        <v>5</v>
      </c>
      <c r="C1891">
        <v>5</v>
      </c>
      <c r="D1891">
        <v>3</v>
      </c>
      <c r="E1891">
        <v>1</v>
      </c>
    </row>
    <row r="1892" spans="1:5">
      <c r="A1892" s="20" t="s">
        <v>2076</v>
      </c>
      <c r="B1892">
        <v>4.5</v>
      </c>
      <c r="C1892">
        <v>9</v>
      </c>
      <c r="D1892">
        <v>5</v>
      </c>
      <c r="E1892">
        <v>4</v>
      </c>
    </row>
    <row r="1893" spans="1:5">
      <c r="A1893" s="20" t="s">
        <v>2077</v>
      </c>
      <c r="B1893">
        <v>3.5</v>
      </c>
      <c r="C1893">
        <v>7</v>
      </c>
      <c r="D1893">
        <v>3.5</v>
      </c>
      <c r="E1893">
        <v>3.5</v>
      </c>
    </row>
    <row r="1894" spans="1:5">
      <c r="A1894" s="20" t="s">
        <v>2078</v>
      </c>
      <c r="B1894">
        <v>4</v>
      </c>
      <c r="C1894">
        <v>8</v>
      </c>
      <c r="D1894">
        <v>2</v>
      </c>
      <c r="E1894">
        <v>2</v>
      </c>
    </row>
    <row r="1895" spans="1:5">
      <c r="A1895" s="20" t="s">
        <v>2079</v>
      </c>
      <c r="B1895">
        <v>2.5</v>
      </c>
      <c r="C1895">
        <v>5</v>
      </c>
      <c r="D1895">
        <v>5</v>
      </c>
      <c r="E1895">
        <v>3</v>
      </c>
    </row>
    <row r="1896" spans="1:5">
      <c r="A1896" s="20" t="s">
        <v>2080</v>
      </c>
      <c r="B1896">
        <v>1.5</v>
      </c>
      <c r="C1896">
        <v>3</v>
      </c>
      <c r="D1896">
        <v>1.5</v>
      </c>
      <c r="E1896">
        <v>2</v>
      </c>
    </row>
    <row r="1897" spans="1:5">
      <c r="A1897" s="20" t="s">
        <v>2081</v>
      </c>
      <c r="B1897">
        <v>1.5</v>
      </c>
      <c r="C1897">
        <v>3</v>
      </c>
      <c r="D1897">
        <v>3.5</v>
      </c>
      <c r="E1897">
        <v>2</v>
      </c>
    </row>
    <row r="1898" spans="1:5">
      <c r="A1898" s="20" t="s">
        <v>2082</v>
      </c>
      <c r="B1898">
        <v>1</v>
      </c>
      <c r="C1898">
        <v>1</v>
      </c>
      <c r="D1898">
        <v>4</v>
      </c>
      <c r="E1898">
        <v>3</v>
      </c>
    </row>
    <row r="1899" spans="1:5">
      <c r="A1899" s="20" t="s">
        <v>2083</v>
      </c>
      <c r="B1899">
        <v>5</v>
      </c>
      <c r="C1899">
        <v>5</v>
      </c>
      <c r="D1899">
        <v>2</v>
      </c>
      <c r="E1899">
        <v>4</v>
      </c>
    </row>
    <row r="1900" spans="1:5">
      <c r="A1900" s="20" t="s">
        <v>2084</v>
      </c>
      <c r="B1900">
        <v>4</v>
      </c>
      <c r="C1900">
        <v>8</v>
      </c>
      <c r="D1900">
        <v>3</v>
      </c>
      <c r="E1900">
        <v>1.5</v>
      </c>
    </row>
    <row r="1901" spans="1:5">
      <c r="A1901" s="20" t="s">
        <v>2085</v>
      </c>
      <c r="B1901">
        <v>3</v>
      </c>
      <c r="C1901">
        <v>3</v>
      </c>
      <c r="D1901">
        <v>2</v>
      </c>
      <c r="E1901">
        <v>3</v>
      </c>
    </row>
    <row r="1902" spans="1:5">
      <c r="A1902" s="20" t="s">
        <v>2086</v>
      </c>
      <c r="B1902">
        <v>3</v>
      </c>
      <c r="C1902">
        <v>6</v>
      </c>
      <c r="D1902">
        <v>3</v>
      </c>
      <c r="E1902">
        <v>3.5</v>
      </c>
    </row>
    <row r="1903" spans="1:5">
      <c r="A1903" s="20" t="s">
        <v>2087</v>
      </c>
      <c r="B1903">
        <v>2</v>
      </c>
      <c r="C1903">
        <v>6</v>
      </c>
      <c r="D1903">
        <v>2</v>
      </c>
      <c r="E1903">
        <v>3.3333333333333335</v>
      </c>
    </row>
    <row r="1904" spans="1:5">
      <c r="A1904" s="20" t="s">
        <v>2088</v>
      </c>
      <c r="B1904">
        <v>2.6666666666666665</v>
      </c>
      <c r="C1904">
        <v>8</v>
      </c>
      <c r="D1904">
        <v>3.6666666666666665</v>
      </c>
      <c r="E1904">
        <v>3.3333333333333335</v>
      </c>
    </row>
    <row r="1905" spans="1:5">
      <c r="A1905" s="20" t="s">
        <v>2089</v>
      </c>
      <c r="B1905">
        <v>2</v>
      </c>
      <c r="C1905">
        <v>2</v>
      </c>
      <c r="D1905">
        <v>1</v>
      </c>
      <c r="E1905">
        <v>5</v>
      </c>
    </row>
    <row r="1906" spans="1:5">
      <c r="A1906" s="20" t="s">
        <v>2090</v>
      </c>
      <c r="B1906">
        <v>2.5</v>
      </c>
      <c r="C1906">
        <v>5</v>
      </c>
      <c r="D1906">
        <v>3</v>
      </c>
      <c r="E1906">
        <v>5</v>
      </c>
    </row>
    <row r="1907" spans="1:5">
      <c r="A1907" s="20" t="s">
        <v>2091</v>
      </c>
      <c r="B1907">
        <v>2</v>
      </c>
      <c r="C1907">
        <v>2</v>
      </c>
      <c r="D1907">
        <v>1</v>
      </c>
      <c r="E1907">
        <v>4</v>
      </c>
    </row>
    <row r="1908" spans="1:5">
      <c r="A1908" s="20" t="s">
        <v>2092</v>
      </c>
      <c r="B1908">
        <v>3</v>
      </c>
      <c r="C1908">
        <v>9</v>
      </c>
      <c r="D1908">
        <v>3</v>
      </c>
      <c r="E1908">
        <v>2.6666666666666665</v>
      </c>
    </row>
    <row r="1909" spans="1:5">
      <c r="A1909" s="20" t="s">
        <v>2093</v>
      </c>
      <c r="B1909">
        <v>3</v>
      </c>
      <c r="C1909">
        <v>9</v>
      </c>
      <c r="D1909">
        <v>2</v>
      </c>
      <c r="E1909">
        <v>3.6666666666666665</v>
      </c>
    </row>
    <row r="1910" spans="1:5">
      <c r="A1910" s="20" t="s">
        <v>2094</v>
      </c>
      <c r="B1910">
        <v>2.6666666666666665</v>
      </c>
      <c r="C1910">
        <v>8</v>
      </c>
      <c r="D1910">
        <v>2.6666666666666665</v>
      </c>
      <c r="E1910">
        <v>2.6666666666666665</v>
      </c>
    </row>
    <row r="1911" spans="1:5">
      <c r="A1911" s="20" t="s">
        <v>2095</v>
      </c>
      <c r="B1911">
        <v>5</v>
      </c>
      <c r="C1911">
        <v>5</v>
      </c>
      <c r="D1911">
        <v>4</v>
      </c>
      <c r="E1911">
        <v>2</v>
      </c>
    </row>
    <row r="1912" spans="1:5">
      <c r="A1912" s="20" t="s">
        <v>2096</v>
      </c>
      <c r="B1912">
        <v>3.5</v>
      </c>
      <c r="C1912">
        <v>7</v>
      </c>
      <c r="D1912">
        <v>3</v>
      </c>
      <c r="E1912">
        <v>3.5</v>
      </c>
    </row>
    <row r="1913" spans="1:5">
      <c r="A1913" s="20" t="s">
        <v>2097</v>
      </c>
      <c r="B1913">
        <v>1</v>
      </c>
      <c r="C1913">
        <v>1</v>
      </c>
      <c r="D1913">
        <v>5</v>
      </c>
      <c r="E1913">
        <v>1</v>
      </c>
    </row>
    <row r="1914" spans="1:5">
      <c r="A1914" s="20" t="s">
        <v>2098</v>
      </c>
      <c r="B1914">
        <v>4</v>
      </c>
      <c r="C1914">
        <v>4</v>
      </c>
      <c r="D1914">
        <v>4</v>
      </c>
      <c r="E1914">
        <v>3</v>
      </c>
    </row>
    <row r="1915" spans="1:5">
      <c r="A1915" s="20" t="s">
        <v>2099</v>
      </c>
      <c r="B1915">
        <v>2.3333333333333335</v>
      </c>
      <c r="C1915">
        <v>7</v>
      </c>
      <c r="D1915">
        <v>2.6666666666666665</v>
      </c>
      <c r="E1915">
        <v>2.3333333333333335</v>
      </c>
    </row>
    <row r="1916" spans="1:5">
      <c r="A1916" s="20" t="s">
        <v>2100</v>
      </c>
      <c r="B1916">
        <v>2</v>
      </c>
      <c r="C1916">
        <v>6</v>
      </c>
      <c r="D1916">
        <v>2.3333333333333335</v>
      </c>
      <c r="E1916">
        <v>3.3333333333333335</v>
      </c>
    </row>
    <row r="1917" spans="1:5">
      <c r="A1917" s="20" t="s">
        <v>2101</v>
      </c>
      <c r="B1917">
        <v>4</v>
      </c>
      <c r="C1917">
        <v>8</v>
      </c>
      <c r="D1917">
        <v>2</v>
      </c>
      <c r="E1917">
        <v>2.5</v>
      </c>
    </row>
    <row r="1918" spans="1:5">
      <c r="A1918" s="20" t="s">
        <v>2102</v>
      </c>
      <c r="B1918">
        <v>4</v>
      </c>
      <c r="C1918">
        <v>4</v>
      </c>
      <c r="D1918">
        <v>5</v>
      </c>
      <c r="E1918">
        <v>5</v>
      </c>
    </row>
    <row r="1919" spans="1:5">
      <c r="A1919" s="20" t="s">
        <v>2103</v>
      </c>
      <c r="B1919">
        <v>2.5</v>
      </c>
      <c r="C1919">
        <v>5</v>
      </c>
      <c r="D1919">
        <v>3</v>
      </c>
      <c r="E1919">
        <v>3</v>
      </c>
    </row>
    <row r="1920" spans="1:5">
      <c r="A1920" s="20" t="s">
        <v>2104</v>
      </c>
      <c r="B1920">
        <v>4</v>
      </c>
      <c r="C1920">
        <v>12</v>
      </c>
      <c r="D1920">
        <v>3</v>
      </c>
      <c r="E1920">
        <v>3</v>
      </c>
    </row>
    <row r="1921" spans="1:5">
      <c r="A1921" s="20" t="s">
        <v>2105</v>
      </c>
      <c r="B1921">
        <v>3.5</v>
      </c>
      <c r="C1921">
        <v>7</v>
      </c>
      <c r="D1921">
        <v>3</v>
      </c>
      <c r="E1921">
        <v>2.5</v>
      </c>
    </row>
    <row r="1922" spans="1:5">
      <c r="A1922" s="20" t="s">
        <v>2106</v>
      </c>
      <c r="B1922">
        <v>3</v>
      </c>
      <c r="C1922">
        <v>6</v>
      </c>
      <c r="D1922">
        <v>2.5</v>
      </c>
      <c r="E1922">
        <v>1.5</v>
      </c>
    </row>
    <row r="1923" spans="1:5">
      <c r="A1923" s="20" t="s">
        <v>2107</v>
      </c>
      <c r="B1923">
        <v>2</v>
      </c>
      <c r="C1923">
        <v>4</v>
      </c>
      <c r="D1923">
        <v>3</v>
      </c>
      <c r="E1923">
        <v>3</v>
      </c>
    </row>
    <row r="1924" spans="1:5">
      <c r="A1924" s="20" t="s">
        <v>2108</v>
      </c>
      <c r="B1924">
        <v>2</v>
      </c>
      <c r="C1924">
        <v>2</v>
      </c>
      <c r="D1924">
        <v>3</v>
      </c>
      <c r="E1924">
        <v>4</v>
      </c>
    </row>
    <row r="1925" spans="1:5">
      <c r="A1925" s="20" t="s">
        <v>2109</v>
      </c>
      <c r="B1925">
        <v>4.5</v>
      </c>
      <c r="C1925">
        <v>9</v>
      </c>
      <c r="D1925">
        <v>4</v>
      </c>
      <c r="E1925">
        <v>2.5</v>
      </c>
    </row>
    <row r="1926" spans="1:5">
      <c r="A1926" s="20" t="s">
        <v>2110</v>
      </c>
      <c r="B1926">
        <v>1</v>
      </c>
      <c r="C1926">
        <v>1</v>
      </c>
      <c r="D1926">
        <v>1</v>
      </c>
      <c r="E1926">
        <v>4</v>
      </c>
    </row>
    <row r="1927" spans="1:5">
      <c r="A1927" s="20" t="s">
        <v>2111</v>
      </c>
      <c r="B1927">
        <v>2</v>
      </c>
      <c r="C1927">
        <v>2</v>
      </c>
      <c r="D1927">
        <v>2</v>
      </c>
      <c r="E1927">
        <v>1</v>
      </c>
    </row>
    <row r="1928" spans="1:5">
      <c r="A1928" s="20" t="s">
        <v>2112</v>
      </c>
      <c r="B1928">
        <v>3.5</v>
      </c>
      <c r="C1928">
        <v>7</v>
      </c>
      <c r="D1928">
        <v>3</v>
      </c>
      <c r="E1928">
        <v>1.5</v>
      </c>
    </row>
    <row r="1929" spans="1:5">
      <c r="A1929" s="20" t="s">
        <v>2113</v>
      </c>
      <c r="B1929">
        <v>4</v>
      </c>
      <c r="C1929">
        <v>8</v>
      </c>
      <c r="D1929">
        <v>4.5</v>
      </c>
      <c r="E1929">
        <v>2.5</v>
      </c>
    </row>
    <row r="1930" spans="1:5">
      <c r="A1930" s="20" t="s">
        <v>2114</v>
      </c>
      <c r="B1930">
        <v>3.5</v>
      </c>
      <c r="C1930">
        <v>7</v>
      </c>
      <c r="D1930">
        <v>3</v>
      </c>
      <c r="E1930">
        <v>4.5</v>
      </c>
    </row>
    <row r="1931" spans="1:5">
      <c r="A1931" s="20" t="s">
        <v>2115</v>
      </c>
      <c r="B1931">
        <v>5</v>
      </c>
      <c r="C1931">
        <v>5</v>
      </c>
      <c r="D1931">
        <v>3</v>
      </c>
      <c r="E1931">
        <v>5</v>
      </c>
    </row>
    <row r="1932" spans="1:5">
      <c r="A1932" s="20" t="s">
        <v>2116</v>
      </c>
      <c r="B1932">
        <v>4</v>
      </c>
      <c r="C1932">
        <v>4</v>
      </c>
      <c r="D1932">
        <v>2</v>
      </c>
      <c r="E1932">
        <v>2</v>
      </c>
    </row>
    <row r="1933" spans="1:5">
      <c r="A1933" s="20" t="s">
        <v>2117</v>
      </c>
      <c r="B1933">
        <v>2</v>
      </c>
      <c r="C1933">
        <v>4</v>
      </c>
      <c r="D1933">
        <v>2.5</v>
      </c>
      <c r="E1933">
        <v>2.5</v>
      </c>
    </row>
    <row r="1934" spans="1:5">
      <c r="A1934" s="20" t="s">
        <v>2118</v>
      </c>
      <c r="B1934">
        <v>3.3333333333333335</v>
      </c>
      <c r="C1934">
        <v>10</v>
      </c>
      <c r="D1934">
        <v>3.6666666666666665</v>
      </c>
      <c r="E1934">
        <v>2.6666666666666665</v>
      </c>
    </row>
    <row r="1935" spans="1:5">
      <c r="A1935" s="20" t="s">
        <v>2119</v>
      </c>
      <c r="B1935">
        <v>4</v>
      </c>
      <c r="C1935">
        <v>4</v>
      </c>
      <c r="D1935">
        <v>4</v>
      </c>
      <c r="E1935">
        <v>4</v>
      </c>
    </row>
    <row r="1936" spans="1:5">
      <c r="A1936" s="20" t="s">
        <v>2120</v>
      </c>
      <c r="B1936">
        <v>3.5</v>
      </c>
      <c r="C1936">
        <v>7</v>
      </c>
      <c r="D1936">
        <v>4</v>
      </c>
      <c r="E1936">
        <v>2.5</v>
      </c>
    </row>
    <row r="1937" spans="1:5">
      <c r="A1937" s="20" t="s">
        <v>2121</v>
      </c>
      <c r="B1937">
        <v>4</v>
      </c>
      <c r="C1937">
        <v>12</v>
      </c>
      <c r="D1937">
        <v>2.6666666666666665</v>
      </c>
      <c r="E1937">
        <v>3.6666666666666665</v>
      </c>
    </row>
    <row r="1938" spans="1:5">
      <c r="A1938" s="20" t="s">
        <v>2122</v>
      </c>
      <c r="B1938">
        <v>1.5</v>
      </c>
      <c r="C1938">
        <v>3</v>
      </c>
      <c r="D1938">
        <v>3.5</v>
      </c>
      <c r="E1938">
        <v>2</v>
      </c>
    </row>
    <row r="1939" spans="1:5">
      <c r="A1939" s="20" t="s">
        <v>2123</v>
      </c>
      <c r="B1939">
        <v>2</v>
      </c>
      <c r="C1939">
        <v>2</v>
      </c>
      <c r="D1939">
        <v>2</v>
      </c>
      <c r="E1939">
        <v>3</v>
      </c>
    </row>
    <row r="1940" spans="1:5">
      <c r="A1940" s="20" t="s">
        <v>2124</v>
      </c>
      <c r="B1940">
        <v>3</v>
      </c>
      <c r="C1940">
        <v>6</v>
      </c>
      <c r="D1940">
        <v>3</v>
      </c>
      <c r="E1940">
        <v>1</v>
      </c>
    </row>
    <row r="1941" spans="1:5">
      <c r="A1941" s="20" t="s">
        <v>2125</v>
      </c>
      <c r="B1941">
        <v>3</v>
      </c>
      <c r="C1941">
        <v>6</v>
      </c>
      <c r="D1941">
        <v>2</v>
      </c>
      <c r="E1941">
        <v>3.5</v>
      </c>
    </row>
    <row r="1942" spans="1:5">
      <c r="A1942" s="20" t="s">
        <v>2126</v>
      </c>
      <c r="B1942">
        <v>3.3333333333333335</v>
      </c>
      <c r="C1942">
        <v>10</v>
      </c>
      <c r="D1942">
        <v>3.6666666666666665</v>
      </c>
      <c r="E1942">
        <v>2.3333333333333335</v>
      </c>
    </row>
    <row r="1943" spans="1:5">
      <c r="A1943" s="20" t="s">
        <v>2127</v>
      </c>
      <c r="B1943">
        <v>4</v>
      </c>
      <c r="C1943">
        <v>8</v>
      </c>
      <c r="D1943">
        <v>4</v>
      </c>
      <c r="E1943">
        <v>3</v>
      </c>
    </row>
    <row r="1944" spans="1:5">
      <c r="A1944" s="20" t="s">
        <v>2128</v>
      </c>
      <c r="B1944">
        <v>5</v>
      </c>
      <c r="C1944">
        <v>5</v>
      </c>
      <c r="D1944">
        <v>1</v>
      </c>
      <c r="E1944">
        <v>4</v>
      </c>
    </row>
    <row r="1945" spans="1:5">
      <c r="A1945" s="20" t="s">
        <v>2129</v>
      </c>
      <c r="B1945">
        <v>5</v>
      </c>
      <c r="C1945">
        <v>15</v>
      </c>
      <c r="D1945">
        <v>3.6666666666666665</v>
      </c>
      <c r="E1945">
        <v>2</v>
      </c>
    </row>
    <row r="1946" spans="1:5">
      <c r="A1946" s="20" t="s">
        <v>2130</v>
      </c>
      <c r="B1946">
        <v>2.6666666666666665</v>
      </c>
      <c r="C1946">
        <v>8</v>
      </c>
      <c r="D1946">
        <v>3</v>
      </c>
      <c r="E1946">
        <v>4.333333333333333</v>
      </c>
    </row>
    <row r="1947" spans="1:5">
      <c r="A1947" s="20" t="s">
        <v>2131</v>
      </c>
      <c r="B1947">
        <v>2.5</v>
      </c>
      <c r="C1947">
        <v>5</v>
      </c>
      <c r="D1947">
        <v>2</v>
      </c>
      <c r="E1947">
        <v>3</v>
      </c>
    </row>
    <row r="1948" spans="1:5">
      <c r="A1948" s="20" t="s">
        <v>2132</v>
      </c>
      <c r="B1948">
        <v>3.3333333333333335</v>
      </c>
      <c r="C1948">
        <v>10</v>
      </c>
      <c r="D1948">
        <v>4.333333333333333</v>
      </c>
      <c r="E1948">
        <v>4</v>
      </c>
    </row>
    <row r="1949" spans="1:5">
      <c r="A1949" s="20" t="s">
        <v>2133</v>
      </c>
      <c r="B1949">
        <v>3.3333333333333335</v>
      </c>
      <c r="C1949">
        <v>10</v>
      </c>
      <c r="D1949">
        <v>3.3333333333333335</v>
      </c>
      <c r="E1949">
        <v>4</v>
      </c>
    </row>
    <row r="1950" spans="1:5">
      <c r="A1950" s="20" t="s">
        <v>2134</v>
      </c>
      <c r="B1950">
        <v>4.5</v>
      </c>
      <c r="C1950">
        <v>9</v>
      </c>
      <c r="D1950">
        <v>4</v>
      </c>
      <c r="E1950">
        <v>5</v>
      </c>
    </row>
    <row r="1951" spans="1:5">
      <c r="A1951" s="20" t="s">
        <v>2135</v>
      </c>
      <c r="B1951">
        <v>3.5</v>
      </c>
      <c r="C1951">
        <v>7</v>
      </c>
      <c r="D1951">
        <v>3</v>
      </c>
      <c r="E1951">
        <v>4.5</v>
      </c>
    </row>
    <row r="1952" spans="1:5">
      <c r="A1952" s="20" t="s">
        <v>2136</v>
      </c>
      <c r="B1952">
        <v>3</v>
      </c>
      <c r="C1952">
        <v>3</v>
      </c>
      <c r="D1952">
        <v>5</v>
      </c>
      <c r="E1952">
        <v>3</v>
      </c>
    </row>
    <row r="1953" spans="1:5">
      <c r="A1953" s="20" t="s">
        <v>2137</v>
      </c>
      <c r="B1953">
        <v>3</v>
      </c>
      <c r="C1953">
        <v>3</v>
      </c>
      <c r="D1953">
        <v>1</v>
      </c>
      <c r="E1953">
        <v>4</v>
      </c>
    </row>
    <row r="1954" spans="1:5">
      <c r="A1954" s="20" t="s">
        <v>2138</v>
      </c>
      <c r="B1954">
        <v>2</v>
      </c>
      <c r="C1954">
        <v>4</v>
      </c>
      <c r="D1954">
        <v>4</v>
      </c>
      <c r="E1954">
        <v>3.5</v>
      </c>
    </row>
    <row r="1955" spans="1:5">
      <c r="A1955" s="20" t="s">
        <v>2139</v>
      </c>
      <c r="B1955">
        <v>3.6666666666666665</v>
      </c>
      <c r="C1955">
        <v>11</v>
      </c>
      <c r="D1955">
        <v>2</v>
      </c>
      <c r="E1955">
        <v>3</v>
      </c>
    </row>
    <row r="1956" spans="1:5">
      <c r="A1956" s="20" t="s">
        <v>2140</v>
      </c>
      <c r="B1956">
        <v>2.6666666666666665</v>
      </c>
      <c r="C1956">
        <v>8</v>
      </c>
      <c r="D1956">
        <v>2</v>
      </c>
      <c r="E1956">
        <v>4</v>
      </c>
    </row>
    <row r="1957" spans="1:5">
      <c r="A1957" s="20" t="s">
        <v>2141</v>
      </c>
      <c r="B1957">
        <v>1</v>
      </c>
      <c r="C1957">
        <v>1</v>
      </c>
      <c r="D1957">
        <v>2</v>
      </c>
      <c r="E1957">
        <v>2</v>
      </c>
    </row>
    <row r="1958" spans="1:5">
      <c r="A1958" s="20" t="s">
        <v>2142</v>
      </c>
      <c r="B1958">
        <v>3</v>
      </c>
      <c r="C1958">
        <v>6</v>
      </c>
      <c r="D1958">
        <v>3.5</v>
      </c>
      <c r="E1958">
        <v>3</v>
      </c>
    </row>
    <row r="1959" spans="1:5">
      <c r="A1959" s="20" t="s">
        <v>2143</v>
      </c>
      <c r="B1959">
        <v>2</v>
      </c>
      <c r="C1959">
        <v>4</v>
      </c>
      <c r="D1959">
        <v>3.5</v>
      </c>
      <c r="E1959">
        <v>2</v>
      </c>
    </row>
    <row r="1960" spans="1:5">
      <c r="A1960" s="20" t="s">
        <v>2144</v>
      </c>
      <c r="B1960">
        <v>3</v>
      </c>
      <c r="C1960">
        <v>6</v>
      </c>
      <c r="D1960">
        <v>3.5</v>
      </c>
      <c r="E1960">
        <v>3.5</v>
      </c>
    </row>
    <row r="1961" spans="1:5">
      <c r="A1961" s="20" t="s">
        <v>2145</v>
      </c>
      <c r="B1961">
        <v>1</v>
      </c>
      <c r="C1961">
        <v>1</v>
      </c>
      <c r="D1961">
        <v>3</v>
      </c>
      <c r="E1961">
        <v>5</v>
      </c>
    </row>
    <row r="1962" spans="1:5">
      <c r="A1962" s="20" t="s">
        <v>2146</v>
      </c>
      <c r="B1962">
        <v>2.5</v>
      </c>
      <c r="C1962">
        <v>5</v>
      </c>
      <c r="D1962">
        <v>3.5</v>
      </c>
      <c r="E1962">
        <v>2.5</v>
      </c>
    </row>
    <row r="1963" spans="1:5">
      <c r="A1963" s="20" t="s">
        <v>2147</v>
      </c>
      <c r="B1963">
        <v>3</v>
      </c>
      <c r="C1963">
        <v>3</v>
      </c>
      <c r="D1963">
        <v>1</v>
      </c>
      <c r="E1963">
        <v>3</v>
      </c>
    </row>
    <row r="1964" spans="1:5">
      <c r="A1964" s="20" t="s">
        <v>2148</v>
      </c>
      <c r="B1964">
        <v>2.3333333333333335</v>
      </c>
      <c r="C1964">
        <v>7</v>
      </c>
      <c r="D1964">
        <v>3.6666666666666665</v>
      </c>
      <c r="E1964">
        <v>4</v>
      </c>
    </row>
    <row r="1965" spans="1:5">
      <c r="A1965" s="20" t="s">
        <v>2149</v>
      </c>
      <c r="B1965">
        <v>1</v>
      </c>
      <c r="C1965">
        <v>1</v>
      </c>
      <c r="D1965">
        <v>5</v>
      </c>
      <c r="E1965">
        <v>5</v>
      </c>
    </row>
    <row r="1966" spans="1:5">
      <c r="A1966" s="20" t="s">
        <v>2150</v>
      </c>
      <c r="B1966">
        <v>3.5</v>
      </c>
      <c r="C1966">
        <v>7</v>
      </c>
      <c r="D1966">
        <v>3.5</v>
      </c>
      <c r="E1966">
        <v>4.5</v>
      </c>
    </row>
    <row r="1967" spans="1:5">
      <c r="A1967" s="20" t="s">
        <v>2151</v>
      </c>
      <c r="B1967">
        <v>1</v>
      </c>
      <c r="C1967">
        <v>1</v>
      </c>
      <c r="D1967">
        <v>5</v>
      </c>
      <c r="E1967">
        <v>5</v>
      </c>
    </row>
    <row r="1968" spans="1:5">
      <c r="A1968" s="20" t="s">
        <v>2152</v>
      </c>
      <c r="B1968">
        <v>3.5</v>
      </c>
      <c r="C1968">
        <v>7</v>
      </c>
      <c r="D1968">
        <v>4.5</v>
      </c>
      <c r="E1968">
        <v>1.5</v>
      </c>
    </row>
    <row r="1969" spans="1:5">
      <c r="A1969" s="20" t="s">
        <v>2153</v>
      </c>
      <c r="B1969">
        <v>2.6666666666666665</v>
      </c>
      <c r="C1969">
        <v>8</v>
      </c>
      <c r="D1969">
        <v>3</v>
      </c>
      <c r="E1969">
        <v>4</v>
      </c>
    </row>
    <row r="1970" spans="1:5">
      <c r="A1970" s="20" t="s">
        <v>2154</v>
      </c>
      <c r="B1970">
        <v>4</v>
      </c>
      <c r="C1970">
        <v>4</v>
      </c>
      <c r="D1970">
        <v>1</v>
      </c>
      <c r="E1970">
        <v>4</v>
      </c>
    </row>
    <row r="1971" spans="1:5">
      <c r="A1971" s="20" t="s">
        <v>2155</v>
      </c>
      <c r="B1971">
        <v>1</v>
      </c>
      <c r="C1971">
        <v>1</v>
      </c>
      <c r="D1971">
        <v>4</v>
      </c>
      <c r="E1971">
        <v>1</v>
      </c>
    </row>
    <row r="1972" spans="1:5">
      <c r="A1972" s="20" t="s">
        <v>2156</v>
      </c>
      <c r="B1972">
        <v>5</v>
      </c>
      <c r="C1972">
        <v>5</v>
      </c>
      <c r="D1972">
        <v>2</v>
      </c>
      <c r="E1972">
        <v>2</v>
      </c>
    </row>
    <row r="1973" spans="1:5">
      <c r="A1973" s="20" t="s">
        <v>2157</v>
      </c>
      <c r="B1973">
        <v>2.6666666666666665</v>
      </c>
      <c r="C1973">
        <v>8</v>
      </c>
      <c r="D1973">
        <v>4</v>
      </c>
      <c r="E1973">
        <v>4.666666666666667</v>
      </c>
    </row>
    <row r="1974" spans="1:5">
      <c r="A1974" s="20" t="s">
        <v>2158</v>
      </c>
      <c r="B1974">
        <v>3.3333333333333335</v>
      </c>
      <c r="C1974">
        <v>10</v>
      </c>
      <c r="D1974">
        <v>2.6666666666666665</v>
      </c>
      <c r="E1974">
        <v>2</v>
      </c>
    </row>
    <row r="1975" spans="1:5">
      <c r="A1975" s="20" t="s">
        <v>2159</v>
      </c>
      <c r="B1975">
        <v>1</v>
      </c>
      <c r="C1975">
        <v>2</v>
      </c>
      <c r="D1975">
        <v>4</v>
      </c>
      <c r="E1975">
        <v>2.5</v>
      </c>
    </row>
    <row r="1976" spans="1:5">
      <c r="A1976" s="20" t="s">
        <v>2160</v>
      </c>
      <c r="B1976">
        <v>2</v>
      </c>
      <c r="C1976">
        <v>2</v>
      </c>
      <c r="D1976">
        <v>5</v>
      </c>
      <c r="E1976">
        <v>4</v>
      </c>
    </row>
    <row r="1977" spans="1:5">
      <c r="A1977" s="20" t="s">
        <v>2161</v>
      </c>
      <c r="B1977">
        <v>3</v>
      </c>
      <c r="C1977">
        <v>6</v>
      </c>
      <c r="D1977">
        <v>4.5</v>
      </c>
      <c r="E1977">
        <v>3.5</v>
      </c>
    </row>
    <row r="1978" spans="1:5">
      <c r="A1978" s="20" t="s">
        <v>2162</v>
      </c>
      <c r="B1978">
        <v>2.3333333333333335</v>
      </c>
      <c r="C1978">
        <v>7</v>
      </c>
      <c r="D1978">
        <v>4</v>
      </c>
      <c r="E1978">
        <v>4</v>
      </c>
    </row>
    <row r="1979" spans="1:5">
      <c r="A1979" s="20" t="s">
        <v>2163</v>
      </c>
      <c r="B1979">
        <v>3</v>
      </c>
      <c r="C1979">
        <v>3</v>
      </c>
      <c r="D1979">
        <v>4</v>
      </c>
      <c r="E1979">
        <v>4</v>
      </c>
    </row>
    <row r="1980" spans="1:5">
      <c r="A1980" s="20" t="s">
        <v>2164</v>
      </c>
      <c r="B1980">
        <v>2.6666666666666665</v>
      </c>
      <c r="C1980">
        <v>8</v>
      </c>
      <c r="D1980">
        <v>3.6666666666666665</v>
      </c>
      <c r="E1980">
        <v>3.6666666666666665</v>
      </c>
    </row>
    <row r="1981" spans="1:5">
      <c r="A1981" s="20" t="s">
        <v>2165</v>
      </c>
      <c r="B1981">
        <v>3</v>
      </c>
      <c r="C1981">
        <v>6</v>
      </c>
      <c r="D1981">
        <v>4</v>
      </c>
      <c r="E1981">
        <v>2</v>
      </c>
    </row>
    <row r="1982" spans="1:5">
      <c r="A1982" s="20" t="s">
        <v>2166</v>
      </c>
      <c r="B1982">
        <v>3</v>
      </c>
      <c r="C1982">
        <v>3</v>
      </c>
      <c r="D1982">
        <v>2</v>
      </c>
      <c r="E1982">
        <v>2</v>
      </c>
    </row>
    <row r="1983" spans="1:5">
      <c r="A1983" s="20" t="s">
        <v>2167</v>
      </c>
      <c r="B1983">
        <v>3</v>
      </c>
      <c r="C1983">
        <v>6</v>
      </c>
      <c r="D1983">
        <v>3.5</v>
      </c>
      <c r="E1983">
        <v>3</v>
      </c>
    </row>
    <row r="1984" spans="1:5">
      <c r="A1984" s="20" t="s">
        <v>2168</v>
      </c>
      <c r="B1984">
        <v>3</v>
      </c>
      <c r="C1984">
        <v>6</v>
      </c>
      <c r="D1984">
        <v>2</v>
      </c>
      <c r="E1984">
        <v>2.5</v>
      </c>
    </row>
    <row r="1985" spans="1:5">
      <c r="A1985" s="20" t="s">
        <v>2169</v>
      </c>
      <c r="B1985">
        <v>1.3333333333333333</v>
      </c>
      <c r="C1985">
        <v>4</v>
      </c>
      <c r="D1985">
        <v>3</v>
      </c>
      <c r="E1985">
        <v>1.3333333333333333</v>
      </c>
    </row>
    <row r="1986" spans="1:5">
      <c r="A1986" s="20" t="s">
        <v>2170</v>
      </c>
      <c r="B1986">
        <v>2</v>
      </c>
      <c r="C1986">
        <v>2</v>
      </c>
      <c r="D1986">
        <v>4</v>
      </c>
      <c r="E1986">
        <v>2</v>
      </c>
    </row>
    <row r="1987" spans="1:5">
      <c r="A1987" s="20" t="s">
        <v>2171</v>
      </c>
      <c r="B1987">
        <v>2</v>
      </c>
      <c r="C1987">
        <v>2</v>
      </c>
      <c r="D1987">
        <v>4</v>
      </c>
      <c r="E1987">
        <v>2</v>
      </c>
    </row>
    <row r="1988" spans="1:5">
      <c r="A1988" s="20" t="s">
        <v>2172</v>
      </c>
      <c r="B1988">
        <v>1</v>
      </c>
      <c r="C1988">
        <v>1</v>
      </c>
      <c r="D1988">
        <v>5</v>
      </c>
      <c r="E1988">
        <v>1</v>
      </c>
    </row>
    <row r="1989" spans="1:5">
      <c r="A1989" s="20" t="s">
        <v>2173</v>
      </c>
      <c r="B1989">
        <v>2.5</v>
      </c>
      <c r="C1989">
        <v>5</v>
      </c>
      <c r="D1989">
        <v>1.5</v>
      </c>
      <c r="E1989">
        <v>3.5</v>
      </c>
    </row>
    <row r="1990" spans="1:5">
      <c r="A1990" s="20" t="s">
        <v>2174</v>
      </c>
      <c r="B1990">
        <v>2.3333333333333335</v>
      </c>
      <c r="C1990">
        <v>7</v>
      </c>
      <c r="D1990">
        <v>2.3333333333333335</v>
      </c>
      <c r="E1990">
        <v>2.6666666666666665</v>
      </c>
    </row>
    <row r="1991" spans="1:5">
      <c r="A1991" s="20" t="s">
        <v>2175</v>
      </c>
      <c r="B1991">
        <v>5</v>
      </c>
      <c r="C1991">
        <v>5</v>
      </c>
      <c r="D1991">
        <v>1</v>
      </c>
      <c r="E1991">
        <v>3</v>
      </c>
    </row>
    <row r="1992" spans="1:5">
      <c r="A1992" s="20" t="s">
        <v>2176</v>
      </c>
      <c r="B1992">
        <v>2</v>
      </c>
      <c r="C1992">
        <v>2</v>
      </c>
      <c r="D1992">
        <v>4</v>
      </c>
      <c r="E1992">
        <v>5</v>
      </c>
    </row>
    <row r="1993" spans="1:5">
      <c r="A1993" s="20" t="s">
        <v>2177</v>
      </c>
      <c r="B1993">
        <v>2</v>
      </c>
      <c r="C1993">
        <v>4</v>
      </c>
      <c r="D1993">
        <v>2</v>
      </c>
      <c r="E1993">
        <v>2.5</v>
      </c>
    </row>
    <row r="1994" spans="1:5">
      <c r="A1994" s="20" t="s">
        <v>2178</v>
      </c>
      <c r="B1994">
        <v>1</v>
      </c>
      <c r="C1994">
        <v>1</v>
      </c>
      <c r="D1994">
        <v>3</v>
      </c>
      <c r="E1994">
        <v>4</v>
      </c>
    </row>
    <row r="1995" spans="1:5">
      <c r="A1995" s="20" t="s">
        <v>2179</v>
      </c>
      <c r="B1995">
        <v>3</v>
      </c>
      <c r="C1995">
        <v>9</v>
      </c>
      <c r="D1995">
        <v>3.6666666666666665</v>
      </c>
      <c r="E1995">
        <v>2.3333333333333335</v>
      </c>
    </row>
    <row r="1996" spans="1:5">
      <c r="A1996" s="20" t="s">
        <v>2180</v>
      </c>
      <c r="B1996">
        <v>1.6666666666666667</v>
      </c>
      <c r="C1996">
        <v>5</v>
      </c>
      <c r="D1996">
        <v>2.3333333333333335</v>
      </c>
      <c r="E1996">
        <v>3.6666666666666665</v>
      </c>
    </row>
    <row r="1997" spans="1:5">
      <c r="A1997" s="20" t="s">
        <v>2181</v>
      </c>
      <c r="B1997">
        <v>3.5</v>
      </c>
      <c r="C1997">
        <v>7</v>
      </c>
      <c r="D1997">
        <v>3.5</v>
      </c>
      <c r="E1997">
        <v>2.5</v>
      </c>
    </row>
    <row r="1998" spans="1:5">
      <c r="A1998" s="20" t="s">
        <v>2182</v>
      </c>
      <c r="B1998">
        <v>3.5</v>
      </c>
      <c r="C1998">
        <v>7</v>
      </c>
      <c r="D1998">
        <v>3</v>
      </c>
      <c r="E1998">
        <v>5</v>
      </c>
    </row>
    <row r="1999" spans="1:5">
      <c r="A1999" s="20" t="s">
        <v>2183</v>
      </c>
      <c r="B1999">
        <v>3</v>
      </c>
      <c r="C1999">
        <v>6</v>
      </c>
      <c r="D1999">
        <v>2</v>
      </c>
      <c r="E1999">
        <v>2</v>
      </c>
    </row>
    <row r="2000" spans="1:5">
      <c r="A2000" s="20" t="s">
        <v>2184</v>
      </c>
      <c r="B2000">
        <v>2.5</v>
      </c>
      <c r="C2000">
        <v>5</v>
      </c>
      <c r="D2000">
        <v>4</v>
      </c>
      <c r="E2000">
        <v>2.5</v>
      </c>
    </row>
    <row r="2001" spans="1:5">
      <c r="A2001" s="20" t="s">
        <v>2185</v>
      </c>
      <c r="B2001">
        <v>5</v>
      </c>
      <c r="C2001">
        <v>5</v>
      </c>
      <c r="D2001">
        <v>4</v>
      </c>
      <c r="E2001">
        <v>1</v>
      </c>
    </row>
    <row r="2002" spans="1:5">
      <c r="A2002" s="20" t="s">
        <v>2186</v>
      </c>
      <c r="B2002">
        <v>5</v>
      </c>
      <c r="C2002">
        <v>10</v>
      </c>
      <c r="D2002">
        <v>2.5</v>
      </c>
      <c r="E2002">
        <v>3</v>
      </c>
    </row>
    <row r="2003" spans="1:5">
      <c r="A2003" s="20" t="s">
        <v>2187</v>
      </c>
      <c r="B2003">
        <v>4.5</v>
      </c>
      <c r="C2003">
        <v>9</v>
      </c>
      <c r="D2003">
        <v>3.5</v>
      </c>
      <c r="E2003">
        <v>3.5</v>
      </c>
    </row>
    <row r="2004" spans="1:5">
      <c r="A2004" s="20" t="s">
        <v>2188</v>
      </c>
      <c r="B2004">
        <v>2.5</v>
      </c>
      <c r="C2004">
        <v>5</v>
      </c>
      <c r="D2004">
        <v>1.5</v>
      </c>
      <c r="E2004">
        <v>4.5</v>
      </c>
    </row>
    <row r="2005" spans="1:5">
      <c r="A2005" s="20" t="s">
        <v>2189</v>
      </c>
      <c r="B2005">
        <v>5</v>
      </c>
      <c r="C2005">
        <v>5</v>
      </c>
      <c r="D2005">
        <v>4</v>
      </c>
      <c r="E2005">
        <v>4</v>
      </c>
    </row>
    <row r="2006" spans="1:5">
      <c r="A2006" s="20" t="s">
        <v>2190</v>
      </c>
      <c r="B2006">
        <v>4</v>
      </c>
      <c r="C2006">
        <v>8</v>
      </c>
      <c r="D2006">
        <v>3</v>
      </c>
      <c r="E2006">
        <v>1</v>
      </c>
    </row>
    <row r="2007" spans="1:5">
      <c r="A2007" s="20" t="s">
        <v>2191</v>
      </c>
      <c r="B2007">
        <v>5</v>
      </c>
      <c r="C2007">
        <v>5</v>
      </c>
      <c r="D2007">
        <v>2</v>
      </c>
      <c r="E2007">
        <v>2</v>
      </c>
    </row>
    <row r="2008" spans="1:5">
      <c r="A2008" s="20" t="s">
        <v>2192</v>
      </c>
      <c r="B2008">
        <v>2</v>
      </c>
      <c r="C2008">
        <v>6</v>
      </c>
      <c r="D2008">
        <v>2.3333333333333335</v>
      </c>
      <c r="E2008">
        <v>2.3333333333333335</v>
      </c>
    </row>
    <row r="2009" spans="1:5">
      <c r="A2009" s="20" t="s">
        <v>2193</v>
      </c>
      <c r="B2009">
        <v>2.3333333333333335</v>
      </c>
      <c r="C2009">
        <v>7</v>
      </c>
      <c r="D2009">
        <v>2.6666666666666665</v>
      </c>
      <c r="E2009">
        <v>2.6666666666666665</v>
      </c>
    </row>
    <row r="2010" spans="1:5">
      <c r="A2010" s="20" t="s">
        <v>2194</v>
      </c>
      <c r="B2010">
        <v>4</v>
      </c>
      <c r="C2010">
        <v>4</v>
      </c>
      <c r="D2010">
        <v>2</v>
      </c>
      <c r="E2010">
        <v>3</v>
      </c>
    </row>
    <row r="2011" spans="1:5">
      <c r="A2011" s="20" t="s">
        <v>2195</v>
      </c>
      <c r="B2011">
        <v>1.5</v>
      </c>
      <c r="C2011">
        <v>3</v>
      </c>
      <c r="D2011">
        <v>3.5</v>
      </c>
      <c r="E2011">
        <v>3.5</v>
      </c>
    </row>
    <row r="2012" spans="1:5">
      <c r="A2012" s="20" t="s">
        <v>2196</v>
      </c>
      <c r="B2012">
        <v>3.5</v>
      </c>
      <c r="C2012">
        <v>7</v>
      </c>
      <c r="D2012">
        <v>2</v>
      </c>
      <c r="E2012">
        <v>3</v>
      </c>
    </row>
    <row r="2013" spans="1:5">
      <c r="A2013" s="20" t="s">
        <v>2197</v>
      </c>
      <c r="B2013">
        <v>3</v>
      </c>
      <c r="C2013">
        <v>9</v>
      </c>
      <c r="D2013">
        <v>3</v>
      </c>
      <c r="E2013">
        <v>2</v>
      </c>
    </row>
    <row r="2014" spans="1:5">
      <c r="A2014" s="20" t="s">
        <v>2198</v>
      </c>
      <c r="B2014">
        <v>3.5</v>
      </c>
      <c r="C2014">
        <v>7</v>
      </c>
      <c r="D2014">
        <v>2</v>
      </c>
      <c r="E2014">
        <v>5</v>
      </c>
    </row>
    <row r="2015" spans="1:5">
      <c r="A2015" s="20" t="s">
        <v>2199</v>
      </c>
      <c r="B2015">
        <v>3</v>
      </c>
      <c r="C2015">
        <v>6</v>
      </c>
      <c r="D2015">
        <v>2</v>
      </c>
      <c r="E2015">
        <v>2</v>
      </c>
    </row>
    <row r="2016" spans="1:5">
      <c r="A2016" s="20" t="s">
        <v>2200</v>
      </c>
      <c r="B2016">
        <v>2.3333333333333335</v>
      </c>
      <c r="C2016">
        <v>7</v>
      </c>
      <c r="D2016">
        <v>1.6666666666666667</v>
      </c>
      <c r="E2016">
        <v>2.6666666666666665</v>
      </c>
    </row>
    <row r="2017" spans="1:5">
      <c r="A2017" s="20" t="s">
        <v>2201</v>
      </c>
      <c r="B2017">
        <v>3</v>
      </c>
      <c r="C2017">
        <v>6</v>
      </c>
      <c r="D2017">
        <v>2</v>
      </c>
      <c r="E2017">
        <v>3</v>
      </c>
    </row>
    <row r="2018" spans="1:5">
      <c r="A2018" s="20" t="s">
        <v>2202</v>
      </c>
      <c r="B2018">
        <v>3</v>
      </c>
      <c r="C2018">
        <v>9</v>
      </c>
      <c r="D2018">
        <v>2.3333333333333335</v>
      </c>
      <c r="E2018">
        <v>4</v>
      </c>
    </row>
    <row r="2019" spans="1:5">
      <c r="A2019" s="20" t="s">
        <v>2203</v>
      </c>
      <c r="B2019">
        <v>2</v>
      </c>
      <c r="C2019">
        <v>2</v>
      </c>
      <c r="D2019">
        <v>2</v>
      </c>
      <c r="E2019">
        <v>2</v>
      </c>
    </row>
    <row r="2020" spans="1:5">
      <c r="A2020" s="20" t="s">
        <v>2204</v>
      </c>
      <c r="B2020">
        <v>2.6666666666666665</v>
      </c>
      <c r="C2020">
        <v>8</v>
      </c>
      <c r="D2020">
        <v>2.6666666666666665</v>
      </c>
      <c r="E2020">
        <v>3</v>
      </c>
    </row>
    <row r="2021" spans="1:5">
      <c r="A2021" s="20" t="s">
        <v>2205</v>
      </c>
      <c r="B2021">
        <v>4</v>
      </c>
      <c r="C2021">
        <v>4</v>
      </c>
      <c r="D2021">
        <v>2</v>
      </c>
      <c r="E2021">
        <v>2</v>
      </c>
    </row>
    <row r="2022" spans="1:5">
      <c r="A2022" s="20" t="s">
        <v>2206</v>
      </c>
      <c r="B2022">
        <v>3</v>
      </c>
      <c r="C2022">
        <v>3</v>
      </c>
      <c r="D2022">
        <v>3</v>
      </c>
      <c r="E2022">
        <v>1</v>
      </c>
    </row>
    <row r="2023" spans="1:5">
      <c r="A2023" s="20" t="s">
        <v>2207</v>
      </c>
      <c r="B2023">
        <v>3</v>
      </c>
      <c r="C2023">
        <v>9</v>
      </c>
      <c r="D2023">
        <v>1.3333333333333333</v>
      </c>
      <c r="E2023">
        <v>2.3333333333333335</v>
      </c>
    </row>
    <row r="2024" spans="1:5">
      <c r="A2024" s="20" t="s">
        <v>2208</v>
      </c>
      <c r="B2024">
        <v>3.6666666666666665</v>
      </c>
      <c r="C2024">
        <v>11</v>
      </c>
      <c r="D2024">
        <v>2</v>
      </c>
      <c r="E2024">
        <v>3.6666666666666665</v>
      </c>
    </row>
    <row r="2025" spans="1:5">
      <c r="A2025" s="20" t="s">
        <v>2209</v>
      </c>
      <c r="B2025">
        <v>2</v>
      </c>
      <c r="C2025">
        <v>2</v>
      </c>
      <c r="D2025">
        <v>1</v>
      </c>
      <c r="E2025">
        <v>1</v>
      </c>
    </row>
    <row r="2026" spans="1:5">
      <c r="A2026" s="20" t="s">
        <v>2210</v>
      </c>
      <c r="B2026">
        <v>4</v>
      </c>
      <c r="C2026">
        <v>12</v>
      </c>
      <c r="D2026">
        <v>2.3333333333333335</v>
      </c>
      <c r="E2026">
        <v>1.3333333333333333</v>
      </c>
    </row>
    <row r="2027" spans="1:5">
      <c r="A2027" s="20" t="s">
        <v>2211</v>
      </c>
      <c r="B2027">
        <v>4.333333333333333</v>
      </c>
      <c r="C2027">
        <v>13</v>
      </c>
      <c r="D2027">
        <v>3</v>
      </c>
      <c r="E2027">
        <v>3.3333333333333335</v>
      </c>
    </row>
    <row r="2028" spans="1:5">
      <c r="A2028" s="20" t="s">
        <v>2212</v>
      </c>
      <c r="B2028">
        <v>3.5</v>
      </c>
      <c r="C2028">
        <v>7</v>
      </c>
      <c r="D2028">
        <v>3.5</v>
      </c>
      <c r="E2028">
        <v>3</v>
      </c>
    </row>
    <row r="2029" spans="1:5">
      <c r="A2029" s="20" t="s">
        <v>2213</v>
      </c>
      <c r="B2029">
        <v>4</v>
      </c>
      <c r="C2029">
        <v>12</v>
      </c>
      <c r="D2029">
        <v>3</v>
      </c>
      <c r="E2029">
        <v>2</v>
      </c>
    </row>
    <row r="2030" spans="1:5">
      <c r="A2030" s="20" t="s">
        <v>2214</v>
      </c>
      <c r="B2030">
        <v>5</v>
      </c>
      <c r="C2030">
        <v>5</v>
      </c>
      <c r="D2030">
        <v>1</v>
      </c>
      <c r="E2030">
        <v>5</v>
      </c>
    </row>
    <row r="2031" spans="1:5">
      <c r="A2031" s="20" t="s">
        <v>2215</v>
      </c>
      <c r="B2031">
        <v>2.5</v>
      </c>
      <c r="C2031">
        <v>5</v>
      </c>
      <c r="D2031">
        <v>3.5</v>
      </c>
      <c r="E2031">
        <v>3</v>
      </c>
    </row>
    <row r="2032" spans="1:5">
      <c r="A2032" s="20" t="s">
        <v>2216</v>
      </c>
      <c r="B2032">
        <v>4</v>
      </c>
      <c r="C2032">
        <v>12</v>
      </c>
      <c r="D2032">
        <v>2.6666666666666665</v>
      </c>
      <c r="E2032">
        <v>1.3333333333333333</v>
      </c>
    </row>
    <row r="2033" spans="1:5">
      <c r="A2033" s="20" t="s">
        <v>2217</v>
      </c>
      <c r="B2033">
        <v>3</v>
      </c>
      <c r="C2033">
        <v>3</v>
      </c>
      <c r="D2033">
        <v>4</v>
      </c>
      <c r="E2033">
        <v>3</v>
      </c>
    </row>
    <row r="2034" spans="1:5">
      <c r="A2034" s="20" t="s">
        <v>2218</v>
      </c>
      <c r="B2034">
        <v>1</v>
      </c>
      <c r="C2034">
        <v>1</v>
      </c>
      <c r="D2034">
        <v>4</v>
      </c>
      <c r="E2034">
        <v>1</v>
      </c>
    </row>
    <row r="2035" spans="1:5">
      <c r="A2035" s="20" t="s">
        <v>2219</v>
      </c>
      <c r="B2035">
        <v>3.6666666666666665</v>
      </c>
      <c r="C2035">
        <v>11</v>
      </c>
      <c r="D2035">
        <v>1.3333333333333333</v>
      </c>
      <c r="E2035">
        <v>2</v>
      </c>
    </row>
    <row r="2036" spans="1:5">
      <c r="A2036" s="20" t="s">
        <v>2220</v>
      </c>
      <c r="B2036">
        <v>4</v>
      </c>
      <c r="C2036">
        <v>8</v>
      </c>
      <c r="D2036">
        <v>3.5</v>
      </c>
      <c r="E2036">
        <v>4</v>
      </c>
    </row>
    <row r="2037" spans="1:5">
      <c r="A2037" s="20" t="s">
        <v>2221</v>
      </c>
      <c r="B2037">
        <v>1.5</v>
      </c>
      <c r="C2037">
        <v>3</v>
      </c>
      <c r="D2037">
        <v>3</v>
      </c>
      <c r="E2037">
        <v>5</v>
      </c>
    </row>
    <row r="2038" spans="1:5">
      <c r="A2038" s="20" t="s">
        <v>2222</v>
      </c>
      <c r="B2038">
        <v>4</v>
      </c>
      <c r="C2038">
        <v>12</v>
      </c>
      <c r="D2038">
        <v>4</v>
      </c>
      <c r="E2038">
        <v>2.6666666666666665</v>
      </c>
    </row>
    <row r="2039" spans="1:5">
      <c r="A2039" s="20" t="s">
        <v>2223</v>
      </c>
      <c r="B2039">
        <v>2.6666666666666665</v>
      </c>
      <c r="C2039">
        <v>8</v>
      </c>
      <c r="D2039">
        <v>3.3333333333333335</v>
      </c>
      <c r="E2039">
        <v>3</v>
      </c>
    </row>
    <row r="2040" spans="1:5">
      <c r="A2040" s="20" t="s">
        <v>2224</v>
      </c>
      <c r="B2040">
        <v>3</v>
      </c>
      <c r="C2040">
        <v>6</v>
      </c>
      <c r="D2040">
        <v>2</v>
      </c>
      <c r="E2040">
        <v>3</v>
      </c>
    </row>
    <row r="2041" spans="1:5">
      <c r="A2041" s="20" t="s">
        <v>2225</v>
      </c>
      <c r="B2041">
        <v>3</v>
      </c>
      <c r="C2041">
        <v>6</v>
      </c>
      <c r="D2041">
        <v>4</v>
      </c>
      <c r="E2041">
        <v>3</v>
      </c>
    </row>
    <row r="2042" spans="1:5">
      <c r="A2042" s="20" t="s">
        <v>2226</v>
      </c>
      <c r="B2042">
        <v>3</v>
      </c>
      <c r="C2042">
        <v>6</v>
      </c>
      <c r="D2042">
        <v>2</v>
      </c>
      <c r="E2042">
        <v>3</v>
      </c>
    </row>
    <row r="2043" spans="1:5">
      <c r="A2043" s="20" t="s">
        <v>2227</v>
      </c>
      <c r="B2043">
        <v>3</v>
      </c>
      <c r="C2043">
        <v>3</v>
      </c>
      <c r="D2043">
        <v>2</v>
      </c>
      <c r="E2043">
        <v>4</v>
      </c>
    </row>
    <row r="2044" spans="1:5">
      <c r="A2044" s="20" t="s">
        <v>2228</v>
      </c>
      <c r="B2044">
        <v>1</v>
      </c>
      <c r="C2044">
        <v>1</v>
      </c>
      <c r="D2044">
        <v>4</v>
      </c>
      <c r="E2044">
        <v>4</v>
      </c>
    </row>
    <row r="2045" spans="1:5">
      <c r="A2045" s="20" t="s">
        <v>2229</v>
      </c>
      <c r="B2045">
        <v>3</v>
      </c>
      <c r="C2045">
        <v>6</v>
      </c>
      <c r="D2045">
        <v>1.5</v>
      </c>
      <c r="E2045">
        <v>3</v>
      </c>
    </row>
    <row r="2046" spans="1:5">
      <c r="A2046" s="20" t="s">
        <v>2230</v>
      </c>
      <c r="B2046">
        <v>5</v>
      </c>
      <c r="C2046">
        <v>5</v>
      </c>
      <c r="D2046">
        <v>1</v>
      </c>
      <c r="E2046">
        <v>1</v>
      </c>
    </row>
    <row r="2047" spans="1:5">
      <c r="A2047" s="20" t="s">
        <v>2231</v>
      </c>
      <c r="B2047">
        <v>3</v>
      </c>
      <c r="C2047">
        <v>9</v>
      </c>
      <c r="D2047">
        <v>2.3333333333333335</v>
      </c>
      <c r="E2047">
        <v>3.3333333333333335</v>
      </c>
    </row>
    <row r="2048" spans="1:5">
      <c r="A2048" s="20" t="s">
        <v>2232</v>
      </c>
      <c r="B2048">
        <v>2</v>
      </c>
      <c r="C2048">
        <v>2</v>
      </c>
      <c r="D2048">
        <v>1</v>
      </c>
      <c r="E2048">
        <v>4</v>
      </c>
    </row>
    <row r="2049" spans="1:5">
      <c r="A2049" s="20" t="s">
        <v>2233</v>
      </c>
      <c r="B2049">
        <v>5</v>
      </c>
      <c r="C2049">
        <v>5</v>
      </c>
      <c r="D2049">
        <v>1</v>
      </c>
      <c r="E2049">
        <v>5</v>
      </c>
    </row>
    <row r="2050" spans="1:5">
      <c r="A2050" s="20" t="s">
        <v>2234</v>
      </c>
      <c r="B2050">
        <v>4.333333333333333</v>
      </c>
      <c r="C2050">
        <v>13</v>
      </c>
      <c r="D2050">
        <v>2.3333333333333335</v>
      </c>
      <c r="E2050">
        <v>3</v>
      </c>
    </row>
    <row r="2051" spans="1:5">
      <c r="A2051" s="20" t="s">
        <v>2235</v>
      </c>
      <c r="B2051">
        <v>3.5</v>
      </c>
      <c r="C2051">
        <v>7</v>
      </c>
      <c r="D2051">
        <v>4</v>
      </c>
      <c r="E2051">
        <v>3</v>
      </c>
    </row>
    <row r="2052" spans="1:5">
      <c r="A2052" s="20" t="s">
        <v>2236</v>
      </c>
      <c r="B2052">
        <v>3</v>
      </c>
      <c r="C2052">
        <v>3</v>
      </c>
      <c r="D2052">
        <v>5</v>
      </c>
      <c r="E2052">
        <v>4</v>
      </c>
    </row>
    <row r="2053" spans="1:5">
      <c r="A2053" s="20" t="s">
        <v>2237</v>
      </c>
      <c r="B2053">
        <v>3.3333333333333335</v>
      </c>
      <c r="C2053">
        <v>10</v>
      </c>
      <c r="D2053">
        <v>2.6666666666666665</v>
      </c>
      <c r="E2053">
        <v>3.6666666666666665</v>
      </c>
    </row>
    <row r="2054" spans="1:5">
      <c r="A2054" s="20" t="s">
        <v>2238</v>
      </c>
      <c r="B2054">
        <v>5</v>
      </c>
      <c r="C2054">
        <v>10</v>
      </c>
      <c r="D2054">
        <v>3.5</v>
      </c>
      <c r="E2054">
        <v>3.5</v>
      </c>
    </row>
    <row r="2055" spans="1:5">
      <c r="A2055" s="20" t="s">
        <v>2239</v>
      </c>
      <c r="B2055">
        <v>5</v>
      </c>
      <c r="C2055">
        <v>5</v>
      </c>
      <c r="D2055">
        <v>1</v>
      </c>
      <c r="E2055">
        <v>4</v>
      </c>
    </row>
    <row r="2056" spans="1:5">
      <c r="A2056" s="20" t="s">
        <v>2240</v>
      </c>
      <c r="B2056">
        <v>3</v>
      </c>
      <c r="C2056">
        <v>9</v>
      </c>
      <c r="D2056">
        <v>2</v>
      </c>
      <c r="E2056">
        <v>3</v>
      </c>
    </row>
    <row r="2057" spans="1:5">
      <c r="A2057" s="20" t="s">
        <v>2241</v>
      </c>
      <c r="B2057">
        <v>4</v>
      </c>
      <c r="C2057">
        <v>4</v>
      </c>
      <c r="D2057">
        <v>4</v>
      </c>
      <c r="E2057">
        <v>5</v>
      </c>
    </row>
    <row r="2058" spans="1:5">
      <c r="A2058" s="20" t="s">
        <v>2242</v>
      </c>
      <c r="B2058">
        <v>2</v>
      </c>
      <c r="C2058">
        <v>4</v>
      </c>
      <c r="D2058">
        <v>3.5</v>
      </c>
      <c r="E2058">
        <v>4.5</v>
      </c>
    </row>
    <row r="2059" spans="1:5">
      <c r="A2059" s="20" t="s">
        <v>2243</v>
      </c>
      <c r="B2059">
        <v>2</v>
      </c>
      <c r="C2059">
        <v>6</v>
      </c>
      <c r="D2059">
        <v>3</v>
      </c>
      <c r="E2059">
        <v>2.3333333333333335</v>
      </c>
    </row>
    <row r="2060" spans="1:5">
      <c r="A2060" s="20" t="s">
        <v>2244</v>
      </c>
      <c r="B2060">
        <v>4</v>
      </c>
      <c r="C2060">
        <v>8</v>
      </c>
      <c r="D2060">
        <v>2.5</v>
      </c>
      <c r="E2060">
        <v>3.5</v>
      </c>
    </row>
    <row r="2061" spans="1:5">
      <c r="A2061" s="20" t="s">
        <v>2245</v>
      </c>
      <c r="B2061">
        <v>4</v>
      </c>
      <c r="C2061">
        <v>8</v>
      </c>
      <c r="D2061">
        <v>4.5</v>
      </c>
      <c r="E2061">
        <v>3.5</v>
      </c>
    </row>
    <row r="2062" spans="1:5">
      <c r="A2062" s="20" t="s">
        <v>2246</v>
      </c>
      <c r="B2062">
        <v>3.5</v>
      </c>
      <c r="C2062">
        <v>7</v>
      </c>
      <c r="D2062">
        <v>2</v>
      </c>
      <c r="E2062">
        <v>3</v>
      </c>
    </row>
    <row r="2063" spans="1:5">
      <c r="A2063" s="20" t="s">
        <v>2247</v>
      </c>
      <c r="B2063">
        <v>4.333333333333333</v>
      </c>
      <c r="C2063">
        <v>13</v>
      </c>
      <c r="D2063">
        <v>3</v>
      </c>
      <c r="E2063">
        <v>1.6666666666666667</v>
      </c>
    </row>
    <row r="2064" spans="1:5">
      <c r="A2064" s="20" t="s">
        <v>2248</v>
      </c>
      <c r="B2064">
        <v>2</v>
      </c>
      <c r="C2064">
        <v>6</v>
      </c>
      <c r="D2064">
        <v>4.333333333333333</v>
      </c>
      <c r="E2064">
        <v>3.3333333333333335</v>
      </c>
    </row>
    <row r="2065" spans="1:5">
      <c r="A2065" s="20" t="s">
        <v>2249</v>
      </c>
      <c r="B2065">
        <v>3</v>
      </c>
      <c r="C2065">
        <v>6</v>
      </c>
      <c r="D2065">
        <v>4</v>
      </c>
      <c r="E2065">
        <v>2</v>
      </c>
    </row>
    <row r="2066" spans="1:5">
      <c r="A2066" s="20" t="s">
        <v>2250</v>
      </c>
      <c r="B2066">
        <v>1</v>
      </c>
      <c r="C2066">
        <v>1</v>
      </c>
      <c r="D2066">
        <v>3</v>
      </c>
      <c r="E2066">
        <v>4</v>
      </c>
    </row>
    <row r="2067" spans="1:5">
      <c r="A2067" s="20" t="s">
        <v>2251</v>
      </c>
      <c r="B2067">
        <v>1.5</v>
      </c>
      <c r="C2067">
        <v>3</v>
      </c>
      <c r="D2067">
        <v>4.5</v>
      </c>
      <c r="E2067">
        <v>2.5</v>
      </c>
    </row>
    <row r="2068" spans="1:5">
      <c r="A2068" s="20" t="s">
        <v>2252</v>
      </c>
      <c r="B2068">
        <v>3.5</v>
      </c>
      <c r="C2068">
        <v>7</v>
      </c>
      <c r="D2068">
        <v>3</v>
      </c>
      <c r="E2068">
        <v>4</v>
      </c>
    </row>
    <row r="2069" spans="1:5">
      <c r="A2069" s="20" t="s">
        <v>2253</v>
      </c>
      <c r="B2069">
        <v>2.6666666666666665</v>
      </c>
      <c r="C2069">
        <v>8</v>
      </c>
      <c r="D2069">
        <v>3</v>
      </c>
      <c r="E2069">
        <v>3.3333333333333335</v>
      </c>
    </row>
    <row r="2070" spans="1:5">
      <c r="A2070" s="20" t="s">
        <v>2254</v>
      </c>
      <c r="B2070">
        <v>4.666666666666667</v>
      </c>
      <c r="C2070">
        <v>14</v>
      </c>
      <c r="D2070">
        <v>3</v>
      </c>
      <c r="E2070">
        <v>2.6666666666666665</v>
      </c>
    </row>
    <row r="2071" spans="1:5">
      <c r="A2071" s="20" t="s">
        <v>2255</v>
      </c>
      <c r="B2071">
        <v>1</v>
      </c>
      <c r="C2071">
        <v>1</v>
      </c>
      <c r="D2071">
        <v>5</v>
      </c>
      <c r="E2071">
        <v>5</v>
      </c>
    </row>
    <row r="2072" spans="1:5">
      <c r="A2072" s="20" t="s">
        <v>2256</v>
      </c>
      <c r="B2072">
        <v>3</v>
      </c>
      <c r="C2072">
        <v>9</v>
      </c>
      <c r="D2072">
        <v>4.666666666666667</v>
      </c>
      <c r="E2072">
        <v>3</v>
      </c>
    </row>
    <row r="2073" spans="1:5">
      <c r="A2073" s="20" t="s">
        <v>2257</v>
      </c>
      <c r="B2073">
        <v>4</v>
      </c>
      <c r="C2073">
        <v>4</v>
      </c>
      <c r="D2073">
        <v>2</v>
      </c>
      <c r="E2073">
        <v>4</v>
      </c>
    </row>
    <row r="2074" spans="1:5">
      <c r="A2074" s="20" t="s">
        <v>2258</v>
      </c>
      <c r="B2074">
        <v>4</v>
      </c>
      <c r="C2074">
        <v>4</v>
      </c>
      <c r="D2074">
        <v>2</v>
      </c>
      <c r="E2074">
        <v>2</v>
      </c>
    </row>
    <row r="2075" spans="1:5">
      <c r="A2075" s="20" t="s">
        <v>2259</v>
      </c>
      <c r="B2075">
        <v>2</v>
      </c>
      <c r="C2075">
        <v>4</v>
      </c>
      <c r="D2075">
        <v>2.5</v>
      </c>
      <c r="E2075">
        <v>3.5</v>
      </c>
    </row>
    <row r="2076" spans="1:5">
      <c r="A2076" s="20" t="s">
        <v>2260</v>
      </c>
      <c r="B2076">
        <v>1.5</v>
      </c>
      <c r="C2076">
        <v>3</v>
      </c>
      <c r="D2076">
        <v>2.5</v>
      </c>
      <c r="E2076">
        <v>2.5</v>
      </c>
    </row>
    <row r="2077" spans="1:5">
      <c r="A2077" s="20" t="s">
        <v>2261</v>
      </c>
      <c r="B2077">
        <v>2.6666666666666665</v>
      </c>
      <c r="C2077">
        <v>8</v>
      </c>
      <c r="D2077">
        <v>1</v>
      </c>
      <c r="E2077">
        <v>2.6666666666666665</v>
      </c>
    </row>
    <row r="2078" spans="1:5">
      <c r="A2078" s="20" t="s">
        <v>2262</v>
      </c>
      <c r="B2078">
        <v>3.3333333333333335</v>
      </c>
      <c r="C2078">
        <v>10</v>
      </c>
      <c r="D2078">
        <v>2.6666666666666665</v>
      </c>
      <c r="E2078">
        <v>3.3333333333333335</v>
      </c>
    </row>
    <row r="2079" spans="1:5">
      <c r="A2079" s="20" t="s">
        <v>2263</v>
      </c>
      <c r="B2079">
        <v>1</v>
      </c>
      <c r="C2079">
        <v>1</v>
      </c>
      <c r="D2079">
        <v>3</v>
      </c>
      <c r="E2079">
        <v>1</v>
      </c>
    </row>
    <row r="2080" spans="1:5">
      <c r="A2080" s="20" t="s">
        <v>2264</v>
      </c>
      <c r="B2080">
        <v>3.6666666666666665</v>
      </c>
      <c r="C2080">
        <v>11</v>
      </c>
      <c r="D2080">
        <v>3</v>
      </c>
      <c r="E2080">
        <v>2.3333333333333335</v>
      </c>
    </row>
    <row r="2081" spans="1:5">
      <c r="A2081" s="20" t="s">
        <v>2265</v>
      </c>
      <c r="B2081">
        <v>2</v>
      </c>
      <c r="C2081">
        <v>6</v>
      </c>
      <c r="D2081">
        <v>3</v>
      </c>
      <c r="E2081">
        <v>2.3333333333333335</v>
      </c>
    </row>
    <row r="2082" spans="1:5">
      <c r="A2082" s="20" t="s">
        <v>2266</v>
      </c>
      <c r="B2082">
        <v>2</v>
      </c>
      <c r="C2082">
        <v>2</v>
      </c>
      <c r="D2082">
        <v>2</v>
      </c>
      <c r="E2082">
        <v>5</v>
      </c>
    </row>
    <row r="2083" spans="1:5">
      <c r="A2083" s="20" t="s">
        <v>2267</v>
      </c>
      <c r="B2083">
        <v>1</v>
      </c>
      <c r="C2083">
        <v>1</v>
      </c>
      <c r="D2083">
        <v>4</v>
      </c>
      <c r="E2083">
        <v>2</v>
      </c>
    </row>
    <row r="2084" spans="1:5">
      <c r="A2084" s="20" t="s">
        <v>2268</v>
      </c>
      <c r="B2084">
        <v>1</v>
      </c>
      <c r="C2084">
        <v>1</v>
      </c>
      <c r="D2084">
        <v>4</v>
      </c>
      <c r="E2084">
        <v>1</v>
      </c>
    </row>
    <row r="2085" spans="1:5">
      <c r="A2085" s="20" t="s">
        <v>2269</v>
      </c>
      <c r="B2085">
        <v>3</v>
      </c>
      <c r="C2085">
        <v>9</v>
      </c>
      <c r="D2085">
        <v>2.6666666666666665</v>
      </c>
      <c r="E2085">
        <v>4.666666666666667</v>
      </c>
    </row>
    <row r="2086" spans="1:5">
      <c r="A2086" s="20" t="s">
        <v>2270</v>
      </c>
      <c r="B2086">
        <v>1</v>
      </c>
      <c r="C2086">
        <v>1</v>
      </c>
      <c r="D2086">
        <v>2</v>
      </c>
      <c r="E2086">
        <v>1</v>
      </c>
    </row>
    <row r="2087" spans="1:5">
      <c r="A2087" s="20" t="s">
        <v>2271</v>
      </c>
      <c r="B2087">
        <v>3.6666666666666665</v>
      </c>
      <c r="C2087">
        <v>11</v>
      </c>
      <c r="D2087">
        <v>2.6666666666666665</v>
      </c>
      <c r="E2087">
        <v>2.3333333333333335</v>
      </c>
    </row>
    <row r="2088" spans="1:5">
      <c r="A2088" s="20" t="s">
        <v>2272</v>
      </c>
      <c r="B2088">
        <v>2.3333333333333335</v>
      </c>
      <c r="C2088">
        <v>7</v>
      </c>
      <c r="D2088">
        <v>2.3333333333333335</v>
      </c>
      <c r="E2088">
        <v>3.6666666666666665</v>
      </c>
    </row>
    <row r="2089" spans="1:5">
      <c r="A2089" s="20" t="s">
        <v>2273</v>
      </c>
      <c r="B2089">
        <v>2.5</v>
      </c>
      <c r="C2089">
        <v>5</v>
      </c>
      <c r="D2089">
        <v>1.5</v>
      </c>
      <c r="E2089">
        <v>4</v>
      </c>
    </row>
    <row r="2090" spans="1:5">
      <c r="A2090" s="20" t="s">
        <v>2274</v>
      </c>
      <c r="B2090">
        <v>4.666666666666667</v>
      </c>
      <c r="C2090">
        <v>14</v>
      </c>
      <c r="D2090">
        <v>5</v>
      </c>
      <c r="E2090">
        <v>3.3333333333333335</v>
      </c>
    </row>
    <row r="2091" spans="1:5">
      <c r="A2091" s="20" t="s">
        <v>2275</v>
      </c>
      <c r="B2091">
        <v>3</v>
      </c>
      <c r="C2091">
        <v>9</v>
      </c>
      <c r="D2091">
        <v>2.6666666666666665</v>
      </c>
      <c r="E2091">
        <v>2.3333333333333335</v>
      </c>
    </row>
    <row r="2092" spans="1:5">
      <c r="A2092" s="20" t="s">
        <v>2276</v>
      </c>
      <c r="B2092">
        <v>5</v>
      </c>
      <c r="C2092">
        <v>5</v>
      </c>
      <c r="D2092">
        <v>1</v>
      </c>
      <c r="E2092">
        <v>3</v>
      </c>
    </row>
    <row r="2093" spans="1:5">
      <c r="A2093" s="20" t="s">
        <v>2277</v>
      </c>
      <c r="B2093">
        <v>1</v>
      </c>
      <c r="C2093">
        <v>1</v>
      </c>
      <c r="D2093">
        <v>3</v>
      </c>
      <c r="E2093">
        <v>2</v>
      </c>
    </row>
    <row r="2094" spans="1:5">
      <c r="A2094" s="20" t="s">
        <v>2278</v>
      </c>
      <c r="B2094">
        <v>1</v>
      </c>
      <c r="C2094">
        <v>3</v>
      </c>
      <c r="D2094">
        <v>3</v>
      </c>
      <c r="E2094">
        <v>2.3333333333333335</v>
      </c>
    </row>
    <row r="2095" spans="1:5">
      <c r="A2095" s="20" t="s">
        <v>2279</v>
      </c>
      <c r="B2095">
        <v>2.5</v>
      </c>
      <c r="C2095">
        <v>5</v>
      </c>
      <c r="D2095">
        <v>1.5</v>
      </c>
      <c r="E2095">
        <v>3.5</v>
      </c>
    </row>
    <row r="2096" spans="1:5">
      <c r="A2096" s="20" t="s">
        <v>2280</v>
      </c>
      <c r="B2096">
        <v>3</v>
      </c>
      <c r="C2096">
        <v>6</v>
      </c>
      <c r="D2096">
        <v>2</v>
      </c>
      <c r="E2096">
        <v>3</v>
      </c>
    </row>
    <row r="2097" spans="1:5">
      <c r="A2097" s="20" t="s">
        <v>2281</v>
      </c>
      <c r="B2097">
        <v>2.5</v>
      </c>
      <c r="C2097">
        <v>5</v>
      </c>
      <c r="D2097">
        <v>2.5</v>
      </c>
      <c r="E2097">
        <v>2</v>
      </c>
    </row>
    <row r="2098" spans="1:5">
      <c r="A2098" s="20" t="s">
        <v>2282</v>
      </c>
      <c r="B2098">
        <v>2.6666666666666665</v>
      </c>
      <c r="C2098">
        <v>8</v>
      </c>
      <c r="D2098">
        <v>4.666666666666667</v>
      </c>
      <c r="E2098">
        <v>3.3333333333333335</v>
      </c>
    </row>
    <row r="2099" spans="1:5">
      <c r="A2099" s="20" t="s">
        <v>2283</v>
      </c>
      <c r="B2099">
        <v>2.5</v>
      </c>
      <c r="C2099">
        <v>5</v>
      </c>
      <c r="D2099">
        <v>4.5</v>
      </c>
      <c r="E2099">
        <v>1.5</v>
      </c>
    </row>
    <row r="2100" spans="1:5">
      <c r="A2100" s="20" t="s">
        <v>2284</v>
      </c>
      <c r="B2100">
        <v>4</v>
      </c>
      <c r="C2100">
        <v>4</v>
      </c>
      <c r="D2100">
        <v>1</v>
      </c>
      <c r="E2100">
        <v>3</v>
      </c>
    </row>
    <row r="2101" spans="1:5">
      <c r="A2101" s="20" t="s">
        <v>2285</v>
      </c>
      <c r="B2101">
        <v>1</v>
      </c>
      <c r="C2101">
        <v>1</v>
      </c>
      <c r="D2101">
        <v>2</v>
      </c>
      <c r="E2101">
        <v>1</v>
      </c>
    </row>
    <row r="2102" spans="1:5">
      <c r="A2102" s="20" t="s">
        <v>2286</v>
      </c>
      <c r="B2102">
        <v>5</v>
      </c>
      <c r="C2102">
        <v>5</v>
      </c>
      <c r="D2102">
        <v>4</v>
      </c>
      <c r="E2102">
        <v>3</v>
      </c>
    </row>
    <row r="2103" spans="1:5">
      <c r="A2103" s="20" t="s">
        <v>2287</v>
      </c>
      <c r="B2103">
        <v>4</v>
      </c>
      <c r="C2103">
        <v>12</v>
      </c>
      <c r="D2103">
        <v>2.3333333333333335</v>
      </c>
      <c r="E2103">
        <v>3</v>
      </c>
    </row>
    <row r="2104" spans="1:5">
      <c r="A2104" s="20" t="s">
        <v>2288</v>
      </c>
      <c r="B2104">
        <v>5</v>
      </c>
      <c r="C2104">
        <v>5</v>
      </c>
      <c r="D2104">
        <v>2</v>
      </c>
      <c r="E2104">
        <v>5</v>
      </c>
    </row>
    <row r="2105" spans="1:5">
      <c r="A2105" s="20" t="s">
        <v>2289</v>
      </c>
      <c r="B2105">
        <v>2.6666666666666665</v>
      </c>
      <c r="C2105">
        <v>8</v>
      </c>
      <c r="D2105">
        <v>2.6666666666666665</v>
      </c>
      <c r="E2105">
        <v>2.6666666666666665</v>
      </c>
    </row>
    <row r="2106" spans="1:5">
      <c r="A2106" s="20" t="s">
        <v>2290</v>
      </c>
      <c r="B2106">
        <v>3.3333333333333335</v>
      </c>
      <c r="C2106">
        <v>10</v>
      </c>
      <c r="D2106">
        <v>2.6666666666666665</v>
      </c>
      <c r="E2106">
        <v>3.3333333333333335</v>
      </c>
    </row>
    <row r="2107" spans="1:5">
      <c r="A2107" s="20" t="s">
        <v>2291</v>
      </c>
      <c r="B2107">
        <v>4</v>
      </c>
      <c r="C2107">
        <v>4</v>
      </c>
      <c r="D2107">
        <v>1</v>
      </c>
      <c r="E2107">
        <v>2</v>
      </c>
    </row>
    <row r="2108" spans="1:5">
      <c r="A2108" s="20" t="s">
        <v>2292</v>
      </c>
      <c r="B2108">
        <v>3.6666666666666665</v>
      </c>
      <c r="C2108">
        <v>11</v>
      </c>
      <c r="D2108">
        <v>2.6666666666666665</v>
      </c>
      <c r="E2108">
        <v>4</v>
      </c>
    </row>
    <row r="2109" spans="1:5">
      <c r="A2109" s="20" t="s">
        <v>2293</v>
      </c>
      <c r="B2109">
        <v>5</v>
      </c>
      <c r="C2109">
        <v>5</v>
      </c>
      <c r="D2109">
        <v>2</v>
      </c>
      <c r="E2109">
        <v>4</v>
      </c>
    </row>
    <row r="2110" spans="1:5">
      <c r="A2110" s="20" t="s">
        <v>2294</v>
      </c>
      <c r="B2110">
        <v>4.5</v>
      </c>
      <c r="C2110">
        <v>9</v>
      </c>
      <c r="D2110">
        <v>4</v>
      </c>
      <c r="E2110">
        <v>4</v>
      </c>
    </row>
    <row r="2111" spans="1:5">
      <c r="A2111" s="20" t="s">
        <v>2295</v>
      </c>
      <c r="B2111">
        <v>3</v>
      </c>
      <c r="C2111">
        <v>9</v>
      </c>
      <c r="D2111">
        <v>4</v>
      </c>
      <c r="E2111">
        <v>3</v>
      </c>
    </row>
    <row r="2112" spans="1:5">
      <c r="A2112" s="20" t="s">
        <v>2296</v>
      </c>
      <c r="B2112">
        <v>2.6666666666666665</v>
      </c>
      <c r="C2112">
        <v>8</v>
      </c>
      <c r="D2112">
        <v>2.6666666666666665</v>
      </c>
      <c r="E2112">
        <v>2.6666666666666665</v>
      </c>
    </row>
    <row r="2113" spans="1:5">
      <c r="A2113" s="20" t="s">
        <v>2297</v>
      </c>
      <c r="B2113">
        <v>3</v>
      </c>
      <c r="C2113">
        <v>3</v>
      </c>
      <c r="D2113">
        <v>4</v>
      </c>
      <c r="E2113">
        <v>5</v>
      </c>
    </row>
    <row r="2114" spans="1:5">
      <c r="A2114" s="20" t="s">
        <v>2298</v>
      </c>
      <c r="B2114">
        <v>2</v>
      </c>
      <c r="C2114">
        <v>2</v>
      </c>
      <c r="D2114">
        <v>4</v>
      </c>
      <c r="E2114">
        <v>4</v>
      </c>
    </row>
    <row r="2115" spans="1:5">
      <c r="A2115" s="20" t="s">
        <v>2299</v>
      </c>
      <c r="B2115">
        <v>1</v>
      </c>
      <c r="C2115">
        <v>1</v>
      </c>
      <c r="D2115">
        <v>1</v>
      </c>
      <c r="E2115">
        <v>1</v>
      </c>
    </row>
    <row r="2116" spans="1:5">
      <c r="A2116" s="20" t="s">
        <v>2300</v>
      </c>
      <c r="B2116">
        <v>3.6666666666666665</v>
      </c>
      <c r="C2116">
        <v>11</v>
      </c>
      <c r="D2116">
        <v>3.3333333333333335</v>
      </c>
      <c r="E2116">
        <v>3</v>
      </c>
    </row>
    <row r="2117" spans="1:5">
      <c r="A2117" s="20" t="s">
        <v>2301</v>
      </c>
      <c r="B2117">
        <v>4</v>
      </c>
      <c r="C2117">
        <v>8</v>
      </c>
      <c r="D2117">
        <v>2.5</v>
      </c>
      <c r="E2117">
        <v>4.5</v>
      </c>
    </row>
    <row r="2118" spans="1:5">
      <c r="A2118" s="20" t="s">
        <v>2302</v>
      </c>
      <c r="B2118">
        <v>2</v>
      </c>
      <c r="C2118">
        <v>6</v>
      </c>
      <c r="D2118">
        <v>2.3333333333333335</v>
      </c>
      <c r="E2118">
        <v>2.6666666666666665</v>
      </c>
    </row>
    <row r="2119" spans="1:5">
      <c r="A2119" s="20" t="s">
        <v>2303</v>
      </c>
      <c r="B2119">
        <v>2.6666666666666665</v>
      </c>
      <c r="C2119">
        <v>8</v>
      </c>
      <c r="D2119">
        <v>2</v>
      </c>
      <c r="E2119">
        <v>3.6666666666666665</v>
      </c>
    </row>
    <row r="2120" spans="1:5">
      <c r="A2120" s="20" t="s">
        <v>2304</v>
      </c>
      <c r="B2120">
        <v>1</v>
      </c>
      <c r="C2120">
        <v>2</v>
      </c>
      <c r="D2120">
        <v>2</v>
      </c>
      <c r="E2120">
        <v>3.5</v>
      </c>
    </row>
    <row r="2121" spans="1:5">
      <c r="A2121" s="20" t="s">
        <v>2305</v>
      </c>
      <c r="B2121">
        <v>1.6666666666666667</v>
      </c>
      <c r="C2121">
        <v>5</v>
      </c>
      <c r="D2121">
        <v>4.333333333333333</v>
      </c>
      <c r="E2121">
        <v>3.6666666666666665</v>
      </c>
    </row>
    <row r="2122" spans="1:5">
      <c r="A2122" s="20" t="s">
        <v>2306</v>
      </c>
      <c r="B2122">
        <v>2</v>
      </c>
      <c r="C2122">
        <v>6</v>
      </c>
      <c r="D2122">
        <v>2.3333333333333335</v>
      </c>
      <c r="E2122">
        <v>3.3333333333333335</v>
      </c>
    </row>
    <row r="2123" spans="1:5">
      <c r="A2123" s="20" t="s">
        <v>2307</v>
      </c>
      <c r="B2123">
        <v>4.666666666666667</v>
      </c>
      <c r="C2123">
        <v>14</v>
      </c>
      <c r="D2123">
        <v>3</v>
      </c>
      <c r="E2123">
        <v>4</v>
      </c>
    </row>
    <row r="2124" spans="1:5">
      <c r="A2124" s="20" t="s">
        <v>2308</v>
      </c>
      <c r="B2124">
        <v>3</v>
      </c>
      <c r="C2124">
        <v>6</v>
      </c>
      <c r="D2124">
        <v>1.5</v>
      </c>
      <c r="E2124">
        <v>2</v>
      </c>
    </row>
    <row r="2125" spans="1:5">
      <c r="A2125" s="20" t="s">
        <v>2309</v>
      </c>
      <c r="B2125">
        <v>3.6666666666666665</v>
      </c>
      <c r="C2125">
        <v>11</v>
      </c>
      <c r="D2125">
        <v>3.3333333333333335</v>
      </c>
      <c r="E2125">
        <v>2</v>
      </c>
    </row>
    <row r="2126" spans="1:5">
      <c r="A2126" s="20" t="s">
        <v>2310</v>
      </c>
      <c r="B2126">
        <v>3</v>
      </c>
      <c r="C2126">
        <v>3</v>
      </c>
      <c r="D2126">
        <v>2</v>
      </c>
      <c r="E2126">
        <v>3</v>
      </c>
    </row>
    <row r="2127" spans="1:5">
      <c r="A2127" s="20" t="s">
        <v>2311</v>
      </c>
      <c r="B2127">
        <v>3.3333333333333335</v>
      </c>
      <c r="C2127">
        <v>10</v>
      </c>
      <c r="D2127">
        <v>4.333333333333333</v>
      </c>
      <c r="E2127">
        <v>3</v>
      </c>
    </row>
    <row r="2128" spans="1:5">
      <c r="A2128" s="20" t="s">
        <v>2312</v>
      </c>
      <c r="B2128">
        <v>2</v>
      </c>
      <c r="C2128">
        <v>2</v>
      </c>
      <c r="D2128">
        <v>1</v>
      </c>
      <c r="E2128">
        <v>5</v>
      </c>
    </row>
    <row r="2129" spans="1:5">
      <c r="A2129" s="20" t="s">
        <v>2313</v>
      </c>
      <c r="B2129">
        <v>5</v>
      </c>
      <c r="C2129">
        <v>5</v>
      </c>
      <c r="D2129">
        <v>3</v>
      </c>
      <c r="E2129">
        <v>4</v>
      </c>
    </row>
    <row r="2130" spans="1:5">
      <c r="A2130" s="20" t="s">
        <v>2314</v>
      </c>
      <c r="B2130">
        <v>1.3333333333333333</v>
      </c>
      <c r="C2130">
        <v>4</v>
      </c>
      <c r="D2130">
        <v>3.3333333333333335</v>
      </c>
      <c r="E2130">
        <v>2</v>
      </c>
    </row>
    <row r="2131" spans="1:5">
      <c r="A2131" s="20" t="s">
        <v>2315</v>
      </c>
      <c r="B2131">
        <v>3.5</v>
      </c>
      <c r="C2131">
        <v>7</v>
      </c>
      <c r="D2131">
        <v>3.5</v>
      </c>
      <c r="E2131">
        <v>3</v>
      </c>
    </row>
    <row r="2132" spans="1:5">
      <c r="A2132" s="20" t="s">
        <v>2316</v>
      </c>
      <c r="B2132">
        <v>5</v>
      </c>
      <c r="C2132">
        <v>5</v>
      </c>
      <c r="D2132">
        <v>5</v>
      </c>
      <c r="E2132">
        <v>3</v>
      </c>
    </row>
    <row r="2133" spans="1:5">
      <c r="A2133" s="20" t="s">
        <v>2317</v>
      </c>
      <c r="B2133">
        <v>2</v>
      </c>
      <c r="C2133">
        <v>2</v>
      </c>
      <c r="D2133">
        <v>2</v>
      </c>
      <c r="E2133">
        <v>5</v>
      </c>
    </row>
    <row r="2134" spans="1:5">
      <c r="A2134" s="20" t="s">
        <v>2318</v>
      </c>
      <c r="B2134">
        <v>5</v>
      </c>
      <c r="C2134">
        <v>15</v>
      </c>
      <c r="D2134">
        <v>2.6666666666666665</v>
      </c>
      <c r="E2134">
        <v>3.6666666666666665</v>
      </c>
    </row>
    <row r="2135" spans="1:5">
      <c r="A2135" s="20" t="s">
        <v>2319</v>
      </c>
      <c r="B2135">
        <v>2.3333333333333335</v>
      </c>
      <c r="C2135">
        <v>7</v>
      </c>
      <c r="D2135">
        <v>3</v>
      </c>
      <c r="E2135">
        <v>1.6666666666666667</v>
      </c>
    </row>
    <row r="2136" spans="1:5">
      <c r="A2136" s="20" t="s">
        <v>2320</v>
      </c>
      <c r="B2136">
        <v>4.333333333333333</v>
      </c>
      <c r="C2136">
        <v>13</v>
      </c>
      <c r="D2136">
        <v>2.3333333333333335</v>
      </c>
      <c r="E2136">
        <v>2.3333333333333335</v>
      </c>
    </row>
    <row r="2137" spans="1:5">
      <c r="A2137" s="20" t="s">
        <v>2321</v>
      </c>
      <c r="B2137">
        <v>2</v>
      </c>
      <c r="C2137">
        <v>2</v>
      </c>
      <c r="D2137">
        <v>4</v>
      </c>
      <c r="E2137">
        <v>1</v>
      </c>
    </row>
    <row r="2138" spans="1:5">
      <c r="A2138" s="20" t="s">
        <v>2322</v>
      </c>
      <c r="B2138">
        <v>2.6666666666666665</v>
      </c>
      <c r="C2138">
        <v>8</v>
      </c>
      <c r="D2138">
        <v>2.3333333333333335</v>
      </c>
      <c r="E2138">
        <v>3.6666666666666665</v>
      </c>
    </row>
    <row r="2139" spans="1:5">
      <c r="A2139" s="20" t="s">
        <v>2323</v>
      </c>
      <c r="B2139">
        <v>3.3333333333333335</v>
      </c>
      <c r="C2139">
        <v>10</v>
      </c>
      <c r="D2139">
        <v>3</v>
      </c>
      <c r="E2139">
        <v>3.6666666666666665</v>
      </c>
    </row>
    <row r="2140" spans="1:5">
      <c r="A2140" s="20" t="s">
        <v>2324</v>
      </c>
      <c r="B2140">
        <v>1.3333333333333333</v>
      </c>
      <c r="C2140">
        <v>4</v>
      </c>
      <c r="D2140">
        <v>1.6666666666666667</v>
      </c>
      <c r="E2140">
        <v>3</v>
      </c>
    </row>
    <row r="2141" spans="1:5">
      <c r="A2141" s="20" t="s">
        <v>2325</v>
      </c>
      <c r="B2141">
        <v>3</v>
      </c>
      <c r="C2141">
        <v>9</v>
      </c>
      <c r="D2141">
        <v>3</v>
      </c>
      <c r="E2141">
        <v>2.6666666666666665</v>
      </c>
    </row>
    <row r="2142" spans="1:5">
      <c r="A2142" s="20" t="s">
        <v>2326</v>
      </c>
      <c r="B2142">
        <v>2</v>
      </c>
      <c r="C2142">
        <v>6</v>
      </c>
      <c r="D2142">
        <v>3</v>
      </c>
      <c r="E2142">
        <v>3.3333333333333335</v>
      </c>
    </row>
    <row r="2143" spans="1:5">
      <c r="A2143" s="20" t="s">
        <v>2327</v>
      </c>
      <c r="B2143">
        <v>3</v>
      </c>
      <c r="C2143">
        <v>9</v>
      </c>
      <c r="D2143">
        <v>3</v>
      </c>
      <c r="E2143">
        <v>3.3333333333333335</v>
      </c>
    </row>
    <row r="2144" spans="1:5">
      <c r="A2144" s="20" t="s">
        <v>2328</v>
      </c>
      <c r="B2144">
        <v>3.5</v>
      </c>
      <c r="C2144">
        <v>7</v>
      </c>
      <c r="D2144">
        <v>4.5</v>
      </c>
      <c r="E2144">
        <v>4.5</v>
      </c>
    </row>
    <row r="2145" spans="1:5">
      <c r="A2145" s="20" t="s">
        <v>2329</v>
      </c>
      <c r="B2145">
        <v>2</v>
      </c>
      <c r="C2145">
        <v>4</v>
      </c>
      <c r="D2145">
        <v>1.5</v>
      </c>
      <c r="E2145">
        <v>4.5</v>
      </c>
    </row>
    <row r="2146" spans="1:5">
      <c r="A2146" s="20" t="s">
        <v>2330</v>
      </c>
      <c r="B2146">
        <v>3</v>
      </c>
      <c r="C2146">
        <v>6</v>
      </c>
      <c r="D2146">
        <v>1</v>
      </c>
      <c r="E2146">
        <v>3.5</v>
      </c>
    </row>
    <row r="2147" spans="1:5">
      <c r="A2147" s="20" t="s">
        <v>2331</v>
      </c>
      <c r="B2147">
        <v>3.3333333333333335</v>
      </c>
      <c r="C2147">
        <v>10</v>
      </c>
      <c r="D2147">
        <v>4</v>
      </c>
      <c r="E2147">
        <v>2.3333333333333335</v>
      </c>
    </row>
    <row r="2148" spans="1:5">
      <c r="A2148" s="20" t="s">
        <v>2332</v>
      </c>
      <c r="B2148">
        <v>3</v>
      </c>
      <c r="C2148">
        <v>3</v>
      </c>
      <c r="D2148">
        <v>3</v>
      </c>
      <c r="E2148">
        <v>5</v>
      </c>
    </row>
    <row r="2149" spans="1:5">
      <c r="A2149" s="20" t="s">
        <v>2333</v>
      </c>
      <c r="B2149">
        <v>1</v>
      </c>
      <c r="C2149">
        <v>1</v>
      </c>
      <c r="D2149">
        <v>1</v>
      </c>
      <c r="E2149">
        <v>2</v>
      </c>
    </row>
    <row r="2150" spans="1:5">
      <c r="A2150" s="20" t="s">
        <v>2334</v>
      </c>
      <c r="B2150">
        <v>3.6666666666666665</v>
      </c>
      <c r="C2150">
        <v>11</v>
      </c>
      <c r="D2150">
        <v>2.3333333333333335</v>
      </c>
      <c r="E2150">
        <v>2.3333333333333335</v>
      </c>
    </row>
    <row r="2151" spans="1:5">
      <c r="A2151" s="20" t="s">
        <v>2335</v>
      </c>
      <c r="B2151">
        <v>1</v>
      </c>
      <c r="C2151">
        <v>1</v>
      </c>
      <c r="D2151">
        <v>5</v>
      </c>
      <c r="E2151">
        <v>1</v>
      </c>
    </row>
    <row r="2152" spans="1:5">
      <c r="A2152" s="20" t="s">
        <v>2336</v>
      </c>
      <c r="B2152">
        <v>1</v>
      </c>
      <c r="C2152">
        <v>1</v>
      </c>
      <c r="D2152">
        <v>5</v>
      </c>
      <c r="E2152">
        <v>1</v>
      </c>
    </row>
    <row r="2153" spans="1:5">
      <c r="A2153" s="20" t="s">
        <v>2337</v>
      </c>
      <c r="B2153">
        <v>4.5</v>
      </c>
      <c r="C2153">
        <v>9</v>
      </c>
      <c r="D2153">
        <v>2.5</v>
      </c>
      <c r="E2153">
        <v>3.5</v>
      </c>
    </row>
    <row r="2154" spans="1:5">
      <c r="A2154" s="20" t="s">
        <v>2338</v>
      </c>
      <c r="B2154">
        <v>2</v>
      </c>
      <c r="C2154">
        <v>2</v>
      </c>
      <c r="D2154">
        <v>4</v>
      </c>
      <c r="E2154">
        <v>3</v>
      </c>
    </row>
    <row r="2155" spans="1:5">
      <c r="A2155" s="20" t="s">
        <v>2339</v>
      </c>
      <c r="B2155">
        <v>3</v>
      </c>
      <c r="C2155">
        <v>3</v>
      </c>
      <c r="D2155">
        <v>1</v>
      </c>
      <c r="E2155">
        <v>4</v>
      </c>
    </row>
    <row r="2156" spans="1:5">
      <c r="A2156" s="20" t="s">
        <v>2340</v>
      </c>
      <c r="B2156">
        <v>1.5</v>
      </c>
      <c r="C2156">
        <v>3</v>
      </c>
      <c r="D2156">
        <v>2</v>
      </c>
      <c r="E2156">
        <v>4.5</v>
      </c>
    </row>
    <row r="2157" spans="1:5">
      <c r="A2157" s="20" t="s">
        <v>2341</v>
      </c>
      <c r="B2157">
        <v>1</v>
      </c>
      <c r="C2157">
        <v>1</v>
      </c>
      <c r="D2157">
        <v>5</v>
      </c>
      <c r="E2157">
        <v>4</v>
      </c>
    </row>
    <row r="2158" spans="1:5">
      <c r="A2158" s="20" t="s">
        <v>2342</v>
      </c>
      <c r="B2158">
        <v>3</v>
      </c>
      <c r="C2158">
        <v>3</v>
      </c>
      <c r="D2158">
        <v>4</v>
      </c>
      <c r="E2158">
        <v>5</v>
      </c>
    </row>
    <row r="2159" spans="1:5">
      <c r="A2159" s="20" t="s">
        <v>2343</v>
      </c>
      <c r="B2159">
        <v>4</v>
      </c>
      <c r="C2159">
        <v>12</v>
      </c>
      <c r="D2159">
        <v>1.6666666666666667</v>
      </c>
      <c r="E2159">
        <v>2.6666666666666665</v>
      </c>
    </row>
    <row r="2160" spans="1:5">
      <c r="A2160" s="20" t="s">
        <v>2344</v>
      </c>
      <c r="B2160">
        <v>4</v>
      </c>
      <c r="C2160">
        <v>4</v>
      </c>
      <c r="D2160">
        <v>2</v>
      </c>
      <c r="E2160">
        <v>5</v>
      </c>
    </row>
    <row r="2161" spans="1:5">
      <c r="A2161" s="20" t="s">
        <v>2345</v>
      </c>
      <c r="B2161">
        <v>5</v>
      </c>
      <c r="C2161">
        <v>5</v>
      </c>
      <c r="D2161">
        <v>4</v>
      </c>
      <c r="E2161">
        <v>5</v>
      </c>
    </row>
    <row r="2162" spans="1:5">
      <c r="A2162" s="20" t="s">
        <v>2346</v>
      </c>
      <c r="B2162">
        <v>2</v>
      </c>
      <c r="C2162">
        <v>2</v>
      </c>
      <c r="D2162">
        <v>4</v>
      </c>
      <c r="E2162">
        <v>4</v>
      </c>
    </row>
    <row r="2163" spans="1:5">
      <c r="A2163" s="20" t="s">
        <v>2347</v>
      </c>
      <c r="B2163">
        <v>1.3333333333333333</v>
      </c>
      <c r="C2163">
        <v>4</v>
      </c>
      <c r="D2163">
        <v>3.6666666666666665</v>
      </c>
      <c r="E2163">
        <v>3</v>
      </c>
    </row>
    <row r="2164" spans="1:5">
      <c r="A2164" s="20" t="s">
        <v>2348</v>
      </c>
      <c r="B2164">
        <v>2.6666666666666665</v>
      </c>
      <c r="C2164">
        <v>8</v>
      </c>
      <c r="D2164">
        <v>3</v>
      </c>
      <c r="E2164">
        <v>1.6666666666666667</v>
      </c>
    </row>
    <row r="2165" spans="1:5">
      <c r="A2165" s="20" t="s">
        <v>2349</v>
      </c>
      <c r="B2165">
        <v>3</v>
      </c>
      <c r="C2165">
        <v>6</v>
      </c>
      <c r="D2165">
        <v>3</v>
      </c>
      <c r="E2165">
        <v>3.5</v>
      </c>
    </row>
    <row r="2166" spans="1:5">
      <c r="A2166" s="20" t="s">
        <v>2350</v>
      </c>
      <c r="B2166">
        <v>3</v>
      </c>
      <c r="C2166">
        <v>6</v>
      </c>
      <c r="D2166">
        <v>2.5</v>
      </c>
      <c r="E2166">
        <v>4</v>
      </c>
    </row>
    <row r="2167" spans="1:5">
      <c r="A2167" s="20" t="s">
        <v>2351</v>
      </c>
      <c r="B2167">
        <v>4.5</v>
      </c>
      <c r="C2167">
        <v>9</v>
      </c>
      <c r="D2167">
        <v>3</v>
      </c>
      <c r="E2167">
        <v>3</v>
      </c>
    </row>
    <row r="2168" spans="1:5">
      <c r="A2168" s="20" t="s">
        <v>2352</v>
      </c>
      <c r="B2168">
        <v>3</v>
      </c>
      <c r="C2168">
        <v>3</v>
      </c>
      <c r="D2168">
        <v>5</v>
      </c>
      <c r="E2168">
        <v>3</v>
      </c>
    </row>
    <row r="2169" spans="1:5">
      <c r="A2169" s="20" t="s">
        <v>2353</v>
      </c>
      <c r="B2169">
        <v>4.666666666666667</v>
      </c>
      <c r="C2169">
        <v>14</v>
      </c>
      <c r="D2169">
        <v>3.3333333333333335</v>
      </c>
      <c r="E2169">
        <v>2.6666666666666665</v>
      </c>
    </row>
    <row r="2170" spans="1:5">
      <c r="A2170" s="20" t="s">
        <v>2354</v>
      </c>
      <c r="B2170">
        <v>2.3333333333333335</v>
      </c>
      <c r="C2170">
        <v>7</v>
      </c>
      <c r="D2170">
        <v>2.6666666666666665</v>
      </c>
      <c r="E2170">
        <v>3</v>
      </c>
    </row>
    <row r="2171" spans="1:5">
      <c r="A2171" s="20" t="s">
        <v>2355</v>
      </c>
      <c r="B2171">
        <v>2</v>
      </c>
      <c r="C2171">
        <v>6</v>
      </c>
      <c r="D2171">
        <v>2</v>
      </c>
      <c r="E2171">
        <v>4</v>
      </c>
    </row>
    <row r="2172" spans="1:5">
      <c r="A2172" s="20" t="s">
        <v>2356</v>
      </c>
      <c r="B2172">
        <v>5</v>
      </c>
      <c r="C2172">
        <v>5</v>
      </c>
      <c r="D2172">
        <v>5</v>
      </c>
      <c r="E2172">
        <v>1</v>
      </c>
    </row>
    <row r="2173" spans="1:5">
      <c r="A2173" s="20" t="s">
        <v>2357</v>
      </c>
      <c r="B2173">
        <v>1</v>
      </c>
      <c r="C2173">
        <v>1</v>
      </c>
      <c r="D2173">
        <v>4</v>
      </c>
      <c r="E2173">
        <v>1</v>
      </c>
    </row>
    <row r="2174" spans="1:5">
      <c r="A2174" s="20" t="s">
        <v>2358</v>
      </c>
      <c r="B2174">
        <v>1</v>
      </c>
      <c r="C2174">
        <v>1</v>
      </c>
      <c r="D2174">
        <v>3</v>
      </c>
      <c r="E2174">
        <v>2</v>
      </c>
    </row>
    <row r="2175" spans="1:5">
      <c r="A2175" s="20" t="s">
        <v>2359</v>
      </c>
      <c r="B2175">
        <v>3</v>
      </c>
      <c r="C2175">
        <v>3</v>
      </c>
      <c r="D2175">
        <v>4</v>
      </c>
      <c r="E2175">
        <v>2</v>
      </c>
    </row>
    <row r="2176" spans="1:5">
      <c r="A2176" s="20" t="s">
        <v>2360</v>
      </c>
      <c r="B2176">
        <v>4</v>
      </c>
      <c r="C2176">
        <v>12</v>
      </c>
      <c r="D2176">
        <v>2.3333333333333335</v>
      </c>
      <c r="E2176">
        <v>1.6666666666666667</v>
      </c>
    </row>
    <row r="2177" spans="1:5">
      <c r="A2177" s="20" t="s">
        <v>2361</v>
      </c>
      <c r="B2177">
        <v>2.5</v>
      </c>
      <c r="C2177">
        <v>5</v>
      </c>
      <c r="D2177">
        <v>3.5</v>
      </c>
      <c r="E2177">
        <v>2</v>
      </c>
    </row>
    <row r="2178" spans="1:5">
      <c r="A2178" s="20" t="s">
        <v>2362</v>
      </c>
      <c r="B2178">
        <v>3</v>
      </c>
      <c r="C2178">
        <v>9</v>
      </c>
      <c r="D2178">
        <v>2</v>
      </c>
      <c r="E2178">
        <v>2.3333333333333335</v>
      </c>
    </row>
    <row r="2179" spans="1:5">
      <c r="A2179" s="20" t="s">
        <v>2363</v>
      </c>
      <c r="B2179">
        <v>4</v>
      </c>
      <c r="C2179">
        <v>12</v>
      </c>
      <c r="D2179">
        <v>3.6666666666666665</v>
      </c>
      <c r="E2179">
        <v>5</v>
      </c>
    </row>
    <row r="2180" spans="1:5">
      <c r="A2180" s="20" t="s">
        <v>2364</v>
      </c>
      <c r="B2180">
        <v>3</v>
      </c>
      <c r="C2180">
        <v>9</v>
      </c>
      <c r="D2180">
        <v>2.6666666666666665</v>
      </c>
      <c r="E2180">
        <v>2</v>
      </c>
    </row>
    <row r="2181" spans="1:5">
      <c r="A2181" s="20" t="s">
        <v>2365</v>
      </c>
      <c r="B2181">
        <v>3.5</v>
      </c>
      <c r="C2181">
        <v>7</v>
      </c>
      <c r="D2181">
        <v>3.5</v>
      </c>
      <c r="E2181">
        <v>2</v>
      </c>
    </row>
    <row r="2182" spans="1:5">
      <c r="A2182" s="20" t="s">
        <v>2366</v>
      </c>
      <c r="B2182">
        <v>2.3333333333333335</v>
      </c>
      <c r="C2182">
        <v>7</v>
      </c>
      <c r="D2182">
        <v>2.6666666666666665</v>
      </c>
      <c r="E2182">
        <v>5</v>
      </c>
    </row>
    <row r="2183" spans="1:5">
      <c r="A2183" s="20" t="s">
        <v>2367</v>
      </c>
      <c r="B2183">
        <v>4</v>
      </c>
      <c r="C2183">
        <v>4</v>
      </c>
      <c r="D2183">
        <v>1</v>
      </c>
      <c r="E2183">
        <v>2</v>
      </c>
    </row>
    <row r="2184" spans="1:5">
      <c r="A2184" s="20" t="s">
        <v>2368</v>
      </c>
      <c r="B2184">
        <v>4</v>
      </c>
      <c r="C2184">
        <v>12</v>
      </c>
      <c r="D2184">
        <v>3</v>
      </c>
      <c r="E2184">
        <v>3.6666666666666665</v>
      </c>
    </row>
    <row r="2185" spans="1:5">
      <c r="A2185" s="20" t="s">
        <v>2369</v>
      </c>
      <c r="B2185">
        <v>3</v>
      </c>
      <c r="C2185">
        <v>3</v>
      </c>
      <c r="D2185">
        <v>5</v>
      </c>
      <c r="E2185">
        <v>5</v>
      </c>
    </row>
    <row r="2186" spans="1:5">
      <c r="A2186" s="20" t="s">
        <v>2370</v>
      </c>
      <c r="B2186">
        <v>1.5</v>
      </c>
      <c r="C2186">
        <v>3</v>
      </c>
      <c r="D2186">
        <v>2</v>
      </c>
      <c r="E2186">
        <v>4</v>
      </c>
    </row>
    <row r="2187" spans="1:5">
      <c r="A2187" s="20" t="s">
        <v>2371</v>
      </c>
      <c r="B2187">
        <v>3</v>
      </c>
      <c r="C2187">
        <v>9</v>
      </c>
      <c r="D2187">
        <v>3.6666666666666665</v>
      </c>
      <c r="E2187">
        <v>2.3333333333333335</v>
      </c>
    </row>
    <row r="2188" spans="1:5">
      <c r="A2188" s="20" t="s">
        <v>2372</v>
      </c>
      <c r="B2188">
        <v>1</v>
      </c>
      <c r="C2188">
        <v>1</v>
      </c>
      <c r="D2188">
        <v>1</v>
      </c>
      <c r="E2188">
        <v>4</v>
      </c>
    </row>
    <row r="2189" spans="1:5">
      <c r="A2189" s="20" t="s">
        <v>2373</v>
      </c>
      <c r="B2189">
        <v>2.5</v>
      </c>
      <c r="C2189">
        <v>5</v>
      </c>
      <c r="D2189">
        <v>3</v>
      </c>
      <c r="E2189">
        <v>2.5</v>
      </c>
    </row>
    <row r="2190" spans="1:5">
      <c r="A2190" s="20" t="s">
        <v>2374</v>
      </c>
      <c r="B2190">
        <v>3.5</v>
      </c>
      <c r="C2190">
        <v>7</v>
      </c>
      <c r="D2190">
        <v>4.5</v>
      </c>
      <c r="E2190">
        <v>2.5</v>
      </c>
    </row>
    <row r="2191" spans="1:5">
      <c r="A2191" s="20" t="s">
        <v>2375</v>
      </c>
      <c r="B2191">
        <v>5</v>
      </c>
      <c r="C2191">
        <v>5</v>
      </c>
      <c r="D2191">
        <v>4</v>
      </c>
      <c r="E2191">
        <v>2</v>
      </c>
    </row>
    <row r="2192" spans="1:5">
      <c r="A2192" s="20" t="s">
        <v>2376</v>
      </c>
      <c r="B2192">
        <v>2</v>
      </c>
      <c r="C2192">
        <v>4</v>
      </c>
      <c r="D2192">
        <v>3</v>
      </c>
      <c r="E2192">
        <v>5</v>
      </c>
    </row>
    <row r="2193" spans="1:5">
      <c r="A2193" s="20" t="s">
        <v>2377</v>
      </c>
      <c r="B2193">
        <v>5</v>
      </c>
      <c r="C2193">
        <v>5</v>
      </c>
      <c r="D2193">
        <v>5</v>
      </c>
      <c r="E2193">
        <v>5</v>
      </c>
    </row>
    <row r="2194" spans="1:5">
      <c r="A2194" s="20" t="s">
        <v>2378</v>
      </c>
      <c r="B2194">
        <v>5</v>
      </c>
      <c r="C2194">
        <v>5</v>
      </c>
      <c r="D2194">
        <v>2</v>
      </c>
      <c r="E2194">
        <v>3</v>
      </c>
    </row>
    <row r="2195" spans="1:5">
      <c r="A2195" s="20" t="s">
        <v>2379</v>
      </c>
      <c r="B2195">
        <v>4.333333333333333</v>
      </c>
      <c r="C2195">
        <v>13</v>
      </c>
      <c r="D2195">
        <v>4.333333333333333</v>
      </c>
      <c r="E2195">
        <v>1</v>
      </c>
    </row>
    <row r="2196" spans="1:5">
      <c r="A2196" s="20" t="s">
        <v>2380</v>
      </c>
      <c r="B2196">
        <v>1</v>
      </c>
      <c r="C2196">
        <v>1</v>
      </c>
      <c r="D2196">
        <v>4</v>
      </c>
      <c r="E2196">
        <v>1</v>
      </c>
    </row>
    <row r="2197" spans="1:5">
      <c r="A2197" s="20" t="s">
        <v>2381</v>
      </c>
      <c r="B2197">
        <v>4</v>
      </c>
      <c r="C2197">
        <v>8</v>
      </c>
      <c r="D2197">
        <v>3.5</v>
      </c>
      <c r="E2197">
        <v>2</v>
      </c>
    </row>
    <row r="2198" spans="1:5">
      <c r="A2198" s="20" t="s">
        <v>2382</v>
      </c>
      <c r="B2198">
        <v>3</v>
      </c>
      <c r="C2198">
        <v>6</v>
      </c>
      <c r="D2198">
        <v>2.5</v>
      </c>
      <c r="E2198">
        <v>3.5</v>
      </c>
    </row>
    <row r="2199" spans="1:5">
      <c r="A2199" s="20" t="s">
        <v>2383</v>
      </c>
      <c r="B2199">
        <v>3</v>
      </c>
      <c r="C2199">
        <v>3</v>
      </c>
      <c r="D2199">
        <v>3</v>
      </c>
      <c r="E2199">
        <v>3</v>
      </c>
    </row>
    <row r="2200" spans="1:5">
      <c r="A2200" s="20" t="s">
        <v>2384</v>
      </c>
      <c r="B2200">
        <v>4</v>
      </c>
      <c r="C2200">
        <v>4</v>
      </c>
      <c r="D2200">
        <v>4</v>
      </c>
      <c r="E2200">
        <v>3</v>
      </c>
    </row>
    <row r="2201" spans="1:5">
      <c r="A2201" s="20" t="s">
        <v>2385</v>
      </c>
      <c r="B2201">
        <v>2.6666666666666665</v>
      </c>
      <c r="C2201">
        <v>8</v>
      </c>
      <c r="D2201">
        <v>3</v>
      </c>
      <c r="E2201">
        <v>2.6666666666666665</v>
      </c>
    </row>
    <row r="2202" spans="1:5">
      <c r="A2202" s="20" t="s">
        <v>2386</v>
      </c>
      <c r="B2202">
        <v>3</v>
      </c>
      <c r="C2202">
        <v>3</v>
      </c>
      <c r="D2202">
        <v>5</v>
      </c>
      <c r="E2202">
        <v>4</v>
      </c>
    </row>
    <row r="2203" spans="1:5">
      <c r="A2203" s="20" t="s">
        <v>2387</v>
      </c>
      <c r="B2203">
        <v>3.5</v>
      </c>
      <c r="C2203">
        <v>7</v>
      </c>
      <c r="D2203">
        <v>2.5</v>
      </c>
      <c r="E2203">
        <v>1.5</v>
      </c>
    </row>
    <row r="2204" spans="1:5">
      <c r="A2204" s="20" t="s">
        <v>2388</v>
      </c>
      <c r="B2204">
        <v>3.5</v>
      </c>
      <c r="C2204">
        <v>7</v>
      </c>
      <c r="D2204">
        <v>2</v>
      </c>
      <c r="E2204">
        <v>2</v>
      </c>
    </row>
    <row r="2205" spans="1:5">
      <c r="A2205" s="20" t="s">
        <v>2389</v>
      </c>
      <c r="B2205">
        <v>3.5</v>
      </c>
      <c r="C2205">
        <v>7</v>
      </c>
      <c r="D2205">
        <v>3.5</v>
      </c>
      <c r="E2205">
        <v>3.5</v>
      </c>
    </row>
    <row r="2206" spans="1:5">
      <c r="A2206" s="20" t="s">
        <v>2390</v>
      </c>
      <c r="B2206">
        <v>3.3333333333333335</v>
      </c>
      <c r="C2206">
        <v>10</v>
      </c>
      <c r="D2206">
        <v>3.3333333333333335</v>
      </c>
      <c r="E2206">
        <v>3.6666666666666665</v>
      </c>
    </row>
    <row r="2207" spans="1:5">
      <c r="A2207" s="20" t="s">
        <v>2391</v>
      </c>
      <c r="B2207">
        <v>2</v>
      </c>
      <c r="C2207">
        <v>4</v>
      </c>
      <c r="D2207">
        <v>3</v>
      </c>
      <c r="E2207">
        <v>4</v>
      </c>
    </row>
    <row r="2208" spans="1:5">
      <c r="A2208" s="20" t="s">
        <v>2392</v>
      </c>
      <c r="B2208">
        <v>3</v>
      </c>
      <c r="C2208">
        <v>6</v>
      </c>
      <c r="D2208">
        <v>4</v>
      </c>
      <c r="E2208">
        <v>4</v>
      </c>
    </row>
    <row r="2209" spans="1:5">
      <c r="A2209" s="20" t="s">
        <v>2393</v>
      </c>
      <c r="B2209">
        <v>5</v>
      </c>
      <c r="C2209">
        <v>5</v>
      </c>
      <c r="D2209">
        <v>1</v>
      </c>
      <c r="E2209">
        <v>2</v>
      </c>
    </row>
    <row r="2210" spans="1:5">
      <c r="A2210" s="20" t="s">
        <v>2394</v>
      </c>
      <c r="B2210">
        <v>2</v>
      </c>
      <c r="C2210">
        <v>2</v>
      </c>
      <c r="D2210">
        <v>1</v>
      </c>
      <c r="E2210">
        <v>1</v>
      </c>
    </row>
    <row r="2211" spans="1:5">
      <c r="A2211" s="20" t="s">
        <v>2395</v>
      </c>
      <c r="B2211">
        <v>4.333333333333333</v>
      </c>
      <c r="C2211">
        <v>13</v>
      </c>
      <c r="D2211">
        <v>2.3333333333333335</v>
      </c>
      <c r="E2211">
        <v>2.3333333333333335</v>
      </c>
    </row>
    <row r="2212" spans="1:5">
      <c r="A2212" s="20" t="s">
        <v>2396</v>
      </c>
      <c r="B2212">
        <v>3</v>
      </c>
      <c r="C2212">
        <v>6</v>
      </c>
      <c r="D2212">
        <v>4.5</v>
      </c>
      <c r="E2212">
        <v>2</v>
      </c>
    </row>
    <row r="2213" spans="1:5">
      <c r="A2213" s="20" t="s">
        <v>2397</v>
      </c>
      <c r="B2213">
        <v>5</v>
      </c>
      <c r="C2213">
        <v>5</v>
      </c>
      <c r="D2213">
        <v>4</v>
      </c>
      <c r="E2213">
        <v>3</v>
      </c>
    </row>
    <row r="2214" spans="1:5">
      <c r="A2214" s="20" t="s">
        <v>2398</v>
      </c>
      <c r="B2214">
        <v>2</v>
      </c>
      <c r="C2214">
        <v>2</v>
      </c>
      <c r="D2214">
        <v>1</v>
      </c>
      <c r="E2214">
        <v>4</v>
      </c>
    </row>
    <row r="2215" spans="1:5">
      <c r="A2215" s="20" t="s">
        <v>2399</v>
      </c>
      <c r="B2215">
        <v>4</v>
      </c>
      <c r="C2215">
        <v>8</v>
      </c>
      <c r="D2215">
        <v>2</v>
      </c>
      <c r="E2215">
        <v>3.5</v>
      </c>
    </row>
    <row r="2216" spans="1:5">
      <c r="A2216" s="20" t="s">
        <v>2400</v>
      </c>
      <c r="B2216">
        <v>3.6666666666666665</v>
      </c>
      <c r="C2216">
        <v>11</v>
      </c>
      <c r="D2216">
        <v>1.6666666666666667</v>
      </c>
      <c r="E2216">
        <v>2.6666666666666665</v>
      </c>
    </row>
    <row r="2217" spans="1:5">
      <c r="A2217" s="20" t="s">
        <v>2401</v>
      </c>
      <c r="B2217">
        <v>2.6666666666666665</v>
      </c>
      <c r="C2217">
        <v>8</v>
      </c>
      <c r="D2217">
        <v>3.3333333333333335</v>
      </c>
      <c r="E2217">
        <v>4</v>
      </c>
    </row>
    <row r="2218" spans="1:5">
      <c r="A2218" s="20" t="s">
        <v>2402</v>
      </c>
      <c r="B2218">
        <v>3</v>
      </c>
      <c r="C2218">
        <v>3</v>
      </c>
      <c r="D2218">
        <v>1</v>
      </c>
      <c r="E2218">
        <v>2</v>
      </c>
    </row>
    <row r="2219" spans="1:5">
      <c r="A2219" s="20" t="s">
        <v>2403</v>
      </c>
      <c r="B2219">
        <v>1.6666666666666667</v>
      </c>
      <c r="C2219">
        <v>5</v>
      </c>
      <c r="D2219">
        <v>4.333333333333333</v>
      </c>
      <c r="E2219">
        <v>3.3333333333333335</v>
      </c>
    </row>
    <row r="2220" spans="1:5">
      <c r="A2220" s="20" t="s">
        <v>2404</v>
      </c>
      <c r="B2220">
        <v>2.6666666666666665</v>
      </c>
      <c r="C2220">
        <v>8</v>
      </c>
      <c r="D2220">
        <v>2.6666666666666665</v>
      </c>
      <c r="E2220">
        <v>3.3333333333333335</v>
      </c>
    </row>
    <row r="2221" spans="1:5">
      <c r="A2221" s="20" t="s">
        <v>2405</v>
      </c>
      <c r="B2221">
        <v>3.3333333333333335</v>
      </c>
      <c r="C2221">
        <v>10</v>
      </c>
      <c r="D2221">
        <v>3</v>
      </c>
      <c r="E2221">
        <v>1.6666666666666667</v>
      </c>
    </row>
    <row r="2222" spans="1:5">
      <c r="A2222" s="20" t="s">
        <v>2406</v>
      </c>
      <c r="B2222">
        <v>2</v>
      </c>
      <c r="C2222">
        <v>2</v>
      </c>
      <c r="D2222">
        <v>3</v>
      </c>
      <c r="E2222">
        <v>5</v>
      </c>
    </row>
    <row r="2223" spans="1:5">
      <c r="A2223" s="20" t="s">
        <v>2407</v>
      </c>
      <c r="B2223">
        <v>2</v>
      </c>
      <c r="C2223">
        <v>2</v>
      </c>
      <c r="D2223">
        <v>3</v>
      </c>
      <c r="E2223">
        <v>2</v>
      </c>
    </row>
    <row r="2224" spans="1:5">
      <c r="A2224" s="20" t="s">
        <v>2408</v>
      </c>
      <c r="B2224">
        <v>5</v>
      </c>
      <c r="C2224">
        <v>5</v>
      </c>
      <c r="D2224">
        <v>3</v>
      </c>
      <c r="E2224">
        <v>3</v>
      </c>
    </row>
    <row r="2225" spans="1:5">
      <c r="A2225" s="20" t="s">
        <v>2409</v>
      </c>
      <c r="B2225">
        <v>2.3333333333333335</v>
      </c>
      <c r="C2225">
        <v>7</v>
      </c>
      <c r="D2225">
        <v>4</v>
      </c>
      <c r="E2225">
        <v>2.6666666666666665</v>
      </c>
    </row>
    <row r="2226" spans="1:5">
      <c r="A2226" s="20" t="s">
        <v>2410</v>
      </c>
      <c r="B2226">
        <v>2</v>
      </c>
      <c r="C2226">
        <v>4</v>
      </c>
      <c r="D2226">
        <v>1.5</v>
      </c>
      <c r="E2226">
        <v>2.5</v>
      </c>
    </row>
    <row r="2227" spans="1:5">
      <c r="A2227" s="20" t="s">
        <v>2411</v>
      </c>
      <c r="B2227">
        <v>4</v>
      </c>
      <c r="C2227">
        <v>4</v>
      </c>
      <c r="D2227">
        <v>1</v>
      </c>
      <c r="E2227">
        <v>5</v>
      </c>
    </row>
    <row r="2228" spans="1:5">
      <c r="A2228" s="20" t="s">
        <v>2412</v>
      </c>
      <c r="B2228">
        <v>2</v>
      </c>
      <c r="C2228">
        <v>2</v>
      </c>
      <c r="D2228">
        <v>4</v>
      </c>
      <c r="E2228">
        <v>3</v>
      </c>
    </row>
    <row r="2229" spans="1:5">
      <c r="A2229" s="20" t="s">
        <v>2413</v>
      </c>
      <c r="B2229">
        <v>4</v>
      </c>
      <c r="C2229">
        <v>4</v>
      </c>
      <c r="D2229">
        <v>4</v>
      </c>
      <c r="E2229">
        <v>2</v>
      </c>
    </row>
    <row r="2230" spans="1:5">
      <c r="A2230" s="20" t="s">
        <v>2414</v>
      </c>
      <c r="B2230">
        <v>2</v>
      </c>
      <c r="C2230">
        <v>2</v>
      </c>
      <c r="D2230">
        <v>1</v>
      </c>
      <c r="E2230">
        <v>2</v>
      </c>
    </row>
    <row r="2231" spans="1:5">
      <c r="A2231" s="20" t="s">
        <v>2415</v>
      </c>
      <c r="B2231">
        <v>1</v>
      </c>
      <c r="C2231">
        <v>1</v>
      </c>
      <c r="D2231">
        <v>5</v>
      </c>
      <c r="E2231">
        <v>2</v>
      </c>
    </row>
    <row r="2232" spans="1:5">
      <c r="A2232" s="20" t="s">
        <v>2416</v>
      </c>
      <c r="B2232">
        <v>5</v>
      </c>
      <c r="C2232">
        <v>5</v>
      </c>
      <c r="D2232">
        <v>1</v>
      </c>
      <c r="E2232">
        <v>3</v>
      </c>
    </row>
    <row r="2233" spans="1:5">
      <c r="A2233" s="20" t="s">
        <v>2417</v>
      </c>
      <c r="B2233">
        <v>4.666666666666667</v>
      </c>
      <c r="C2233">
        <v>14</v>
      </c>
      <c r="D2233">
        <v>2.3333333333333335</v>
      </c>
      <c r="E2233">
        <v>3.3333333333333335</v>
      </c>
    </row>
    <row r="2234" spans="1:5">
      <c r="A2234" s="20" t="s">
        <v>2418</v>
      </c>
      <c r="B2234">
        <v>3.5</v>
      </c>
      <c r="C2234">
        <v>7</v>
      </c>
      <c r="D2234">
        <v>3.5</v>
      </c>
      <c r="E2234">
        <v>1.5</v>
      </c>
    </row>
    <row r="2235" spans="1:5">
      <c r="A2235" s="20" t="s">
        <v>2419</v>
      </c>
      <c r="B2235">
        <v>3</v>
      </c>
      <c r="C2235">
        <v>3</v>
      </c>
      <c r="D2235">
        <v>4</v>
      </c>
      <c r="E2235">
        <v>5</v>
      </c>
    </row>
    <row r="2236" spans="1:5">
      <c r="A2236" s="20" t="s">
        <v>2420</v>
      </c>
      <c r="B2236">
        <v>1</v>
      </c>
      <c r="C2236">
        <v>1</v>
      </c>
      <c r="D2236">
        <v>4</v>
      </c>
      <c r="E2236">
        <v>1</v>
      </c>
    </row>
    <row r="2237" spans="1:5">
      <c r="A2237" s="20" t="s">
        <v>2421</v>
      </c>
      <c r="B2237">
        <v>2.5</v>
      </c>
      <c r="C2237">
        <v>5</v>
      </c>
      <c r="D2237">
        <v>2.5</v>
      </c>
      <c r="E2237">
        <v>4</v>
      </c>
    </row>
    <row r="2238" spans="1:5">
      <c r="A2238" s="20" t="s">
        <v>2422</v>
      </c>
      <c r="B2238">
        <v>3.5</v>
      </c>
      <c r="C2238">
        <v>7</v>
      </c>
      <c r="D2238">
        <v>2</v>
      </c>
      <c r="E2238">
        <v>4</v>
      </c>
    </row>
    <row r="2239" spans="1:5">
      <c r="A2239" s="20" t="s">
        <v>2423</v>
      </c>
      <c r="B2239">
        <v>3</v>
      </c>
      <c r="C2239">
        <v>9</v>
      </c>
      <c r="D2239">
        <v>3</v>
      </c>
      <c r="E2239">
        <v>2.6666666666666665</v>
      </c>
    </row>
    <row r="2240" spans="1:5">
      <c r="A2240" s="20" t="s">
        <v>2424</v>
      </c>
      <c r="B2240">
        <v>3</v>
      </c>
      <c r="C2240">
        <v>3</v>
      </c>
      <c r="D2240">
        <v>1</v>
      </c>
      <c r="E2240">
        <v>3</v>
      </c>
    </row>
    <row r="2241" spans="1:5">
      <c r="A2241" s="20" t="s">
        <v>2425</v>
      </c>
      <c r="B2241">
        <v>4</v>
      </c>
      <c r="C2241">
        <v>4</v>
      </c>
      <c r="D2241">
        <v>5</v>
      </c>
      <c r="E2241">
        <v>5</v>
      </c>
    </row>
    <row r="2242" spans="1:5">
      <c r="A2242" s="20" t="s">
        <v>2426</v>
      </c>
      <c r="B2242">
        <v>2</v>
      </c>
      <c r="C2242">
        <v>4</v>
      </c>
      <c r="D2242">
        <v>3.5</v>
      </c>
      <c r="E2242">
        <v>3.5</v>
      </c>
    </row>
    <row r="2243" spans="1:5">
      <c r="A2243" s="20" t="s">
        <v>2427</v>
      </c>
      <c r="B2243">
        <v>3</v>
      </c>
      <c r="C2243">
        <v>3</v>
      </c>
      <c r="D2243">
        <v>3</v>
      </c>
      <c r="E2243">
        <v>1</v>
      </c>
    </row>
    <row r="2244" spans="1:5">
      <c r="A2244" s="20" t="s">
        <v>2428</v>
      </c>
      <c r="B2244">
        <v>5</v>
      </c>
      <c r="C2244">
        <v>5</v>
      </c>
      <c r="D2244">
        <v>3</v>
      </c>
      <c r="E2244">
        <v>1</v>
      </c>
    </row>
    <row r="2245" spans="1:5">
      <c r="A2245" s="20" t="s">
        <v>2429</v>
      </c>
      <c r="B2245">
        <v>5</v>
      </c>
      <c r="C2245">
        <v>15</v>
      </c>
      <c r="D2245">
        <v>1.6666666666666667</v>
      </c>
      <c r="E2245">
        <v>4.333333333333333</v>
      </c>
    </row>
    <row r="2246" spans="1:5">
      <c r="A2246" s="20" t="s">
        <v>2430</v>
      </c>
      <c r="B2246">
        <v>5</v>
      </c>
      <c r="C2246">
        <v>5</v>
      </c>
      <c r="D2246">
        <v>3</v>
      </c>
      <c r="E2246">
        <v>1</v>
      </c>
    </row>
    <row r="2247" spans="1:5">
      <c r="A2247" s="20" t="s">
        <v>2431</v>
      </c>
      <c r="B2247">
        <v>1</v>
      </c>
      <c r="C2247">
        <v>1</v>
      </c>
      <c r="D2247">
        <v>4</v>
      </c>
      <c r="E2247">
        <v>5</v>
      </c>
    </row>
    <row r="2248" spans="1:5">
      <c r="A2248" s="20" t="s">
        <v>2432</v>
      </c>
      <c r="B2248">
        <v>4</v>
      </c>
      <c r="C2248">
        <v>8</v>
      </c>
      <c r="D2248">
        <v>3.5</v>
      </c>
      <c r="E2248">
        <v>4.5</v>
      </c>
    </row>
    <row r="2249" spans="1:5">
      <c r="A2249" s="20" t="s">
        <v>2433</v>
      </c>
      <c r="B2249">
        <v>1</v>
      </c>
      <c r="C2249">
        <v>1</v>
      </c>
      <c r="D2249">
        <v>2</v>
      </c>
      <c r="E2249">
        <v>1</v>
      </c>
    </row>
    <row r="2250" spans="1:5">
      <c r="A2250" s="20" t="s">
        <v>2434</v>
      </c>
      <c r="B2250">
        <v>3</v>
      </c>
      <c r="C2250">
        <v>6</v>
      </c>
      <c r="D2250">
        <v>3</v>
      </c>
      <c r="E2250">
        <v>3</v>
      </c>
    </row>
    <row r="2251" spans="1:5">
      <c r="A2251" s="20" t="s">
        <v>2435</v>
      </c>
      <c r="B2251">
        <v>5</v>
      </c>
      <c r="C2251">
        <v>5</v>
      </c>
      <c r="D2251">
        <v>3</v>
      </c>
      <c r="E2251">
        <v>2</v>
      </c>
    </row>
    <row r="2252" spans="1:5">
      <c r="A2252" s="20" t="s">
        <v>2436</v>
      </c>
      <c r="B2252">
        <v>2.5</v>
      </c>
      <c r="C2252">
        <v>5</v>
      </c>
      <c r="D2252">
        <v>4.5</v>
      </c>
      <c r="E2252">
        <v>1.5</v>
      </c>
    </row>
    <row r="2253" spans="1:5">
      <c r="A2253" s="20" t="s">
        <v>2437</v>
      </c>
      <c r="B2253">
        <v>2.6666666666666665</v>
      </c>
      <c r="C2253">
        <v>8</v>
      </c>
      <c r="D2253">
        <v>2.3333333333333335</v>
      </c>
      <c r="E2253">
        <v>3.3333333333333335</v>
      </c>
    </row>
    <row r="2254" spans="1:5">
      <c r="A2254" s="20" t="s">
        <v>2438</v>
      </c>
      <c r="B2254">
        <v>3</v>
      </c>
      <c r="C2254">
        <v>3</v>
      </c>
      <c r="D2254">
        <v>5</v>
      </c>
      <c r="E2254">
        <v>5</v>
      </c>
    </row>
    <row r="2255" spans="1:5">
      <c r="A2255" s="20" t="s">
        <v>2439</v>
      </c>
      <c r="B2255">
        <v>4.5</v>
      </c>
      <c r="C2255">
        <v>9</v>
      </c>
      <c r="D2255">
        <v>4</v>
      </c>
      <c r="E2255">
        <v>4.5</v>
      </c>
    </row>
    <row r="2256" spans="1:5">
      <c r="A2256" s="20" t="s">
        <v>2440</v>
      </c>
      <c r="B2256">
        <v>3</v>
      </c>
      <c r="C2256">
        <v>3</v>
      </c>
      <c r="D2256">
        <v>4</v>
      </c>
      <c r="E2256">
        <v>2</v>
      </c>
    </row>
    <row r="2257" spans="1:5">
      <c r="A2257" s="20" t="s">
        <v>2441</v>
      </c>
      <c r="B2257">
        <v>1</v>
      </c>
      <c r="C2257">
        <v>1</v>
      </c>
      <c r="D2257">
        <v>2</v>
      </c>
      <c r="E2257">
        <v>4</v>
      </c>
    </row>
    <row r="2258" spans="1:5">
      <c r="A2258" s="20" t="s">
        <v>2442</v>
      </c>
      <c r="B2258">
        <v>4</v>
      </c>
      <c r="C2258">
        <v>4</v>
      </c>
      <c r="D2258">
        <v>3</v>
      </c>
      <c r="E2258">
        <v>4</v>
      </c>
    </row>
    <row r="2259" spans="1:5">
      <c r="A2259" s="20" t="s">
        <v>2443</v>
      </c>
      <c r="B2259">
        <v>1</v>
      </c>
      <c r="C2259">
        <v>2</v>
      </c>
      <c r="D2259">
        <v>1.5</v>
      </c>
      <c r="E2259">
        <v>1.5</v>
      </c>
    </row>
    <row r="2260" spans="1:5">
      <c r="A2260" s="20" t="s">
        <v>2444</v>
      </c>
      <c r="B2260">
        <v>2.3333333333333335</v>
      </c>
      <c r="C2260">
        <v>7</v>
      </c>
      <c r="D2260">
        <v>3.3333333333333335</v>
      </c>
      <c r="E2260">
        <v>3.3333333333333335</v>
      </c>
    </row>
    <row r="2261" spans="1:5">
      <c r="A2261" s="20" t="s">
        <v>2445</v>
      </c>
      <c r="B2261">
        <v>5</v>
      </c>
      <c r="C2261">
        <v>5</v>
      </c>
      <c r="D2261">
        <v>1</v>
      </c>
      <c r="E2261">
        <v>3</v>
      </c>
    </row>
    <row r="2262" spans="1:5">
      <c r="A2262" s="20" t="s">
        <v>2446</v>
      </c>
      <c r="B2262">
        <v>4.5</v>
      </c>
      <c r="C2262">
        <v>9</v>
      </c>
      <c r="D2262">
        <v>3</v>
      </c>
      <c r="E2262">
        <v>3</v>
      </c>
    </row>
    <row r="2263" spans="1:5">
      <c r="A2263" s="20" t="s">
        <v>2447</v>
      </c>
      <c r="B2263">
        <v>2.6666666666666665</v>
      </c>
      <c r="C2263">
        <v>8</v>
      </c>
      <c r="D2263">
        <v>3.6666666666666665</v>
      </c>
      <c r="E2263">
        <v>2.6666666666666665</v>
      </c>
    </row>
    <row r="2264" spans="1:5">
      <c r="A2264" s="20" t="s">
        <v>2448</v>
      </c>
      <c r="B2264">
        <v>2</v>
      </c>
      <c r="C2264">
        <v>6</v>
      </c>
      <c r="D2264">
        <v>2</v>
      </c>
      <c r="E2264">
        <v>1.3333333333333333</v>
      </c>
    </row>
    <row r="2265" spans="1:5">
      <c r="A2265" s="20" t="s">
        <v>2449</v>
      </c>
      <c r="B2265">
        <v>3</v>
      </c>
      <c r="C2265">
        <v>6</v>
      </c>
      <c r="D2265">
        <v>1</v>
      </c>
      <c r="E2265">
        <v>4</v>
      </c>
    </row>
    <row r="2266" spans="1:5">
      <c r="A2266" s="20" t="s">
        <v>2450</v>
      </c>
      <c r="B2266">
        <v>1.5</v>
      </c>
      <c r="C2266">
        <v>3</v>
      </c>
      <c r="D2266">
        <v>4.5</v>
      </c>
      <c r="E2266">
        <v>2.5</v>
      </c>
    </row>
    <row r="2267" spans="1:5">
      <c r="A2267" s="20" t="s">
        <v>2451</v>
      </c>
      <c r="B2267">
        <v>2.6666666666666665</v>
      </c>
      <c r="C2267">
        <v>8</v>
      </c>
      <c r="D2267">
        <v>4.333333333333333</v>
      </c>
      <c r="E2267">
        <v>4.333333333333333</v>
      </c>
    </row>
    <row r="2268" spans="1:5">
      <c r="A2268" s="20" t="s">
        <v>2452</v>
      </c>
      <c r="B2268">
        <v>1</v>
      </c>
      <c r="C2268">
        <v>1</v>
      </c>
      <c r="D2268">
        <v>1</v>
      </c>
      <c r="E2268">
        <v>4</v>
      </c>
    </row>
    <row r="2269" spans="1:5">
      <c r="A2269" s="20" t="s">
        <v>2453</v>
      </c>
      <c r="B2269">
        <v>3.6666666666666665</v>
      </c>
      <c r="C2269">
        <v>11</v>
      </c>
      <c r="D2269">
        <v>2.6666666666666665</v>
      </c>
      <c r="E2269">
        <v>3.3333333333333335</v>
      </c>
    </row>
    <row r="2270" spans="1:5">
      <c r="A2270" s="20" t="s">
        <v>2454</v>
      </c>
      <c r="B2270">
        <v>3</v>
      </c>
      <c r="C2270">
        <v>6</v>
      </c>
      <c r="D2270">
        <v>2</v>
      </c>
      <c r="E2270">
        <v>2.5</v>
      </c>
    </row>
    <row r="2271" spans="1:5">
      <c r="A2271" s="20" t="s">
        <v>2455</v>
      </c>
      <c r="B2271">
        <v>3</v>
      </c>
      <c r="C2271">
        <v>6</v>
      </c>
      <c r="D2271">
        <v>4.5</v>
      </c>
      <c r="E2271">
        <v>1</v>
      </c>
    </row>
    <row r="2272" spans="1:5">
      <c r="A2272" s="20" t="s">
        <v>2456</v>
      </c>
      <c r="B2272">
        <v>1.3333333333333333</v>
      </c>
      <c r="C2272">
        <v>4</v>
      </c>
      <c r="D2272">
        <v>2.3333333333333335</v>
      </c>
      <c r="E2272">
        <v>2.3333333333333335</v>
      </c>
    </row>
    <row r="2273" spans="1:5">
      <c r="A2273" s="20" t="s">
        <v>2457</v>
      </c>
      <c r="B2273">
        <v>4.5</v>
      </c>
      <c r="C2273">
        <v>9</v>
      </c>
      <c r="D2273">
        <v>4</v>
      </c>
      <c r="E2273">
        <v>2.5</v>
      </c>
    </row>
    <row r="2274" spans="1:5">
      <c r="A2274" s="20" t="s">
        <v>2458</v>
      </c>
      <c r="B2274">
        <v>3.3333333333333335</v>
      </c>
      <c r="C2274">
        <v>10</v>
      </c>
      <c r="D2274">
        <v>3.3333333333333335</v>
      </c>
      <c r="E2274">
        <v>4</v>
      </c>
    </row>
    <row r="2275" spans="1:5">
      <c r="A2275" s="20" t="s">
        <v>2459</v>
      </c>
      <c r="B2275">
        <v>5</v>
      </c>
      <c r="C2275">
        <v>10</v>
      </c>
      <c r="D2275">
        <v>2.5</v>
      </c>
      <c r="E2275">
        <v>3</v>
      </c>
    </row>
    <row r="2276" spans="1:5">
      <c r="A2276" s="20" t="s">
        <v>2460</v>
      </c>
      <c r="B2276">
        <v>4</v>
      </c>
      <c r="C2276">
        <v>4</v>
      </c>
      <c r="D2276">
        <v>1</v>
      </c>
      <c r="E2276">
        <v>1</v>
      </c>
    </row>
    <row r="2277" spans="1:5">
      <c r="A2277" s="20" t="s">
        <v>2461</v>
      </c>
      <c r="B2277">
        <v>1.6666666666666667</v>
      </c>
      <c r="C2277">
        <v>5</v>
      </c>
      <c r="D2277">
        <v>2.6666666666666665</v>
      </c>
      <c r="E2277">
        <v>3</v>
      </c>
    </row>
    <row r="2278" spans="1:5">
      <c r="A2278" s="20" t="s">
        <v>2462</v>
      </c>
      <c r="B2278">
        <v>4</v>
      </c>
      <c r="C2278">
        <v>4</v>
      </c>
      <c r="D2278">
        <v>2</v>
      </c>
      <c r="E2278">
        <v>3</v>
      </c>
    </row>
    <row r="2279" spans="1:5">
      <c r="A2279" s="20" t="s">
        <v>2463</v>
      </c>
      <c r="B2279">
        <v>2</v>
      </c>
      <c r="C2279">
        <v>2</v>
      </c>
      <c r="D2279">
        <v>1</v>
      </c>
      <c r="E2279">
        <v>1</v>
      </c>
    </row>
    <row r="2280" spans="1:5">
      <c r="A2280" s="20" t="s">
        <v>2464</v>
      </c>
      <c r="B2280">
        <v>4</v>
      </c>
      <c r="C2280">
        <v>4</v>
      </c>
      <c r="D2280">
        <v>2</v>
      </c>
      <c r="E2280">
        <v>3</v>
      </c>
    </row>
    <row r="2281" spans="1:5">
      <c r="A2281" s="20" t="s">
        <v>2465</v>
      </c>
      <c r="B2281">
        <v>2.6666666666666665</v>
      </c>
      <c r="C2281">
        <v>8</v>
      </c>
      <c r="D2281">
        <v>3</v>
      </c>
      <c r="E2281">
        <v>3</v>
      </c>
    </row>
    <row r="2282" spans="1:5">
      <c r="A2282" s="20" t="s">
        <v>2466</v>
      </c>
      <c r="B2282">
        <v>3</v>
      </c>
      <c r="C2282">
        <v>3</v>
      </c>
      <c r="D2282">
        <v>3</v>
      </c>
      <c r="E2282">
        <v>1</v>
      </c>
    </row>
    <row r="2283" spans="1:5">
      <c r="A2283" s="20" t="s">
        <v>2467</v>
      </c>
      <c r="B2283">
        <v>4.5</v>
      </c>
      <c r="C2283">
        <v>9</v>
      </c>
      <c r="D2283">
        <v>1.5</v>
      </c>
      <c r="E2283">
        <v>3</v>
      </c>
    </row>
    <row r="2284" spans="1:5">
      <c r="A2284" s="20" t="s">
        <v>2468</v>
      </c>
      <c r="B2284">
        <v>5</v>
      </c>
      <c r="C2284">
        <v>5</v>
      </c>
      <c r="D2284">
        <v>5</v>
      </c>
      <c r="E2284">
        <v>3</v>
      </c>
    </row>
    <row r="2285" spans="1:5">
      <c r="A2285" s="20" t="s">
        <v>2469</v>
      </c>
      <c r="B2285">
        <v>2.3333333333333335</v>
      </c>
      <c r="C2285">
        <v>7</v>
      </c>
      <c r="D2285">
        <v>2.6666666666666665</v>
      </c>
      <c r="E2285">
        <v>3.6666666666666665</v>
      </c>
    </row>
    <row r="2286" spans="1:5">
      <c r="A2286" s="20" t="s">
        <v>2470</v>
      </c>
      <c r="B2286">
        <v>4</v>
      </c>
      <c r="C2286">
        <v>12</v>
      </c>
      <c r="D2286">
        <v>3</v>
      </c>
      <c r="E2286">
        <v>3</v>
      </c>
    </row>
    <row r="2287" spans="1:5">
      <c r="A2287" s="20" t="s">
        <v>2471</v>
      </c>
      <c r="B2287">
        <v>2.6666666666666665</v>
      </c>
      <c r="C2287">
        <v>8</v>
      </c>
      <c r="D2287">
        <v>4</v>
      </c>
      <c r="E2287">
        <v>4.333333333333333</v>
      </c>
    </row>
    <row r="2288" spans="1:5">
      <c r="A2288" s="20" t="s">
        <v>2472</v>
      </c>
      <c r="B2288">
        <v>2.5</v>
      </c>
      <c r="C2288">
        <v>5</v>
      </c>
      <c r="D2288">
        <v>1</v>
      </c>
      <c r="E2288">
        <v>3.5</v>
      </c>
    </row>
    <row r="2289" spans="1:5">
      <c r="A2289" s="20" t="s">
        <v>2473</v>
      </c>
      <c r="B2289">
        <v>3</v>
      </c>
      <c r="C2289">
        <v>6</v>
      </c>
      <c r="D2289">
        <v>3</v>
      </c>
      <c r="E2289">
        <v>3</v>
      </c>
    </row>
    <row r="2290" spans="1:5">
      <c r="A2290" s="20" t="s">
        <v>2474</v>
      </c>
      <c r="B2290">
        <v>2</v>
      </c>
      <c r="C2290">
        <v>6</v>
      </c>
      <c r="D2290">
        <v>2.6666666666666665</v>
      </c>
      <c r="E2290">
        <v>2.6666666666666665</v>
      </c>
    </row>
    <row r="2291" spans="1:5">
      <c r="A2291" s="20" t="s">
        <v>2475</v>
      </c>
      <c r="B2291">
        <v>2.5</v>
      </c>
      <c r="C2291">
        <v>5</v>
      </c>
      <c r="D2291">
        <v>3</v>
      </c>
      <c r="E2291">
        <v>1.5</v>
      </c>
    </row>
    <row r="2292" spans="1:5">
      <c r="A2292" s="20" t="s">
        <v>2476</v>
      </c>
      <c r="B2292">
        <v>3.3333333333333335</v>
      </c>
      <c r="C2292">
        <v>10</v>
      </c>
      <c r="D2292">
        <v>3.3333333333333335</v>
      </c>
      <c r="E2292">
        <v>4</v>
      </c>
    </row>
    <row r="2293" spans="1:5">
      <c r="A2293" s="20" t="s">
        <v>2477</v>
      </c>
      <c r="B2293">
        <v>5</v>
      </c>
      <c r="C2293">
        <v>5</v>
      </c>
      <c r="D2293">
        <v>4</v>
      </c>
      <c r="E2293">
        <v>2</v>
      </c>
    </row>
    <row r="2294" spans="1:5">
      <c r="A2294" s="20" t="s">
        <v>2478</v>
      </c>
      <c r="B2294">
        <v>4</v>
      </c>
      <c r="C2294">
        <v>8</v>
      </c>
      <c r="D2294">
        <v>4.5</v>
      </c>
      <c r="E2294">
        <v>3</v>
      </c>
    </row>
    <row r="2295" spans="1:5">
      <c r="A2295" s="20" t="s">
        <v>2479</v>
      </c>
      <c r="B2295">
        <v>3.6666666666666665</v>
      </c>
      <c r="C2295">
        <v>11</v>
      </c>
      <c r="D2295">
        <v>2.6666666666666665</v>
      </c>
      <c r="E2295">
        <v>4</v>
      </c>
    </row>
    <row r="2296" spans="1:5">
      <c r="A2296" s="20" t="s">
        <v>2480</v>
      </c>
      <c r="B2296">
        <v>1</v>
      </c>
      <c r="C2296">
        <v>1</v>
      </c>
      <c r="D2296">
        <v>4</v>
      </c>
      <c r="E2296">
        <v>5</v>
      </c>
    </row>
    <row r="2297" spans="1:5">
      <c r="A2297" s="20" t="s">
        <v>2481</v>
      </c>
      <c r="B2297">
        <v>2.5</v>
      </c>
      <c r="C2297">
        <v>5</v>
      </c>
      <c r="D2297">
        <v>2</v>
      </c>
      <c r="E2297">
        <v>2.5</v>
      </c>
    </row>
    <row r="2298" spans="1:5">
      <c r="A2298" s="20" t="s">
        <v>2482</v>
      </c>
      <c r="B2298">
        <v>2.3333333333333335</v>
      </c>
      <c r="C2298">
        <v>7</v>
      </c>
      <c r="D2298">
        <v>3</v>
      </c>
      <c r="E2298">
        <v>3.6666666666666665</v>
      </c>
    </row>
    <row r="2299" spans="1:5">
      <c r="A2299" s="20" t="s">
        <v>2483</v>
      </c>
      <c r="B2299">
        <v>3</v>
      </c>
      <c r="C2299">
        <v>6</v>
      </c>
      <c r="D2299">
        <v>1</v>
      </c>
      <c r="E2299">
        <v>1.5</v>
      </c>
    </row>
    <row r="2300" spans="1:5">
      <c r="A2300" s="20" t="s">
        <v>2484</v>
      </c>
      <c r="B2300">
        <v>4</v>
      </c>
      <c r="C2300">
        <v>8</v>
      </c>
      <c r="D2300">
        <v>3</v>
      </c>
      <c r="E2300">
        <v>2.5</v>
      </c>
    </row>
    <row r="2301" spans="1:5">
      <c r="A2301" s="20" t="s">
        <v>2485</v>
      </c>
      <c r="B2301">
        <v>4</v>
      </c>
      <c r="C2301">
        <v>8</v>
      </c>
      <c r="D2301">
        <v>2</v>
      </c>
      <c r="E2301">
        <v>4.5</v>
      </c>
    </row>
    <row r="2302" spans="1:5">
      <c r="A2302" s="20" t="s">
        <v>2486</v>
      </c>
      <c r="B2302">
        <v>3.6666666666666665</v>
      </c>
      <c r="C2302">
        <v>11</v>
      </c>
      <c r="D2302">
        <v>3</v>
      </c>
      <c r="E2302">
        <v>4.333333333333333</v>
      </c>
    </row>
    <row r="2303" spans="1:5">
      <c r="A2303" s="20" t="s">
        <v>2487</v>
      </c>
      <c r="B2303">
        <v>3</v>
      </c>
      <c r="C2303">
        <v>9</v>
      </c>
      <c r="D2303">
        <v>3</v>
      </c>
      <c r="E2303">
        <v>2</v>
      </c>
    </row>
    <row r="2304" spans="1:5">
      <c r="A2304" s="20" t="s">
        <v>2488</v>
      </c>
      <c r="B2304">
        <v>3.5</v>
      </c>
      <c r="C2304">
        <v>7</v>
      </c>
      <c r="D2304">
        <v>4</v>
      </c>
      <c r="E2304">
        <v>3</v>
      </c>
    </row>
    <row r="2305" spans="1:5">
      <c r="A2305" s="20" t="s">
        <v>2489</v>
      </c>
      <c r="B2305">
        <v>3</v>
      </c>
      <c r="C2305">
        <v>6</v>
      </c>
      <c r="D2305">
        <v>2.5</v>
      </c>
      <c r="E2305">
        <v>3</v>
      </c>
    </row>
    <row r="2306" spans="1:5">
      <c r="A2306" s="20" t="s">
        <v>2490</v>
      </c>
      <c r="B2306">
        <v>5</v>
      </c>
      <c r="C2306">
        <v>5</v>
      </c>
      <c r="D2306">
        <v>1</v>
      </c>
      <c r="E2306">
        <v>3</v>
      </c>
    </row>
    <row r="2307" spans="1:5">
      <c r="A2307" s="20" t="s">
        <v>2491</v>
      </c>
      <c r="B2307">
        <v>3</v>
      </c>
      <c r="C2307">
        <v>9</v>
      </c>
      <c r="D2307">
        <v>3.6666666666666665</v>
      </c>
      <c r="E2307">
        <v>2.3333333333333335</v>
      </c>
    </row>
    <row r="2308" spans="1:5">
      <c r="A2308" s="20" t="s">
        <v>2492</v>
      </c>
      <c r="B2308">
        <v>3</v>
      </c>
      <c r="C2308">
        <v>3</v>
      </c>
      <c r="D2308">
        <v>1</v>
      </c>
      <c r="E2308">
        <v>3</v>
      </c>
    </row>
    <row r="2309" spans="1:5">
      <c r="A2309" s="20" t="s">
        <v>2493</v>
      </c>
      <c r="B2309">
        <v>3.5</v>
      </c>
      <c r="C2309">
        <v>7</v>
      </c>
      <c r="D2309">
        <v>2.5</v>
      </c>
      <c r="E2309">
        <v>2</v>
      </c>
    </row>
    <row r="2310" spans="1:5">
      <c r="A2310" s="20" t="s">
        <v>2494</v>
      </c>
      <c r="B2310">
        <v>1</v>
      </c>
      <c r="C2310">
        <v>1</v>
      </c>
      <c r="D2310">
        <v>4</v>
      </c>
      <c r="E2310">
        <v>1</v>
      </c>
    </row>
    <row r="2311" spans="1:5">
      <c r="A2311" s="20" t="s">
        <v>2495</v>
      </c>
      <c r="B2311">
        <v>1</v>
      </c>
      <c r="C2311">
        <v>1</v>
      </c>
      <c r="D2311">
        <v>1</v>
      </c>
      <c r="E2311">
        <v>2</v>
      </c>
    </row>
    <row r="2312" spans="1:5">
      <c r="A2312" s="20" t="s">
        <v>2496</v>
      </c>
      <c r="B2312">
        <v>1.5</v>
      </c>
      <c r="C2312">
        <v>3</v>
      </c>
      <c r="D2312">
        <v>4.5</v>
      </c>
      <c r="E2312">
        <v>2</v>
      </c>
    </row>
    <row r="2313" spans="1:5">
      <c r="A2313" s="20" t="s">
        <v>2497</v>
      </c>
      <c r="B2313">
        <v>5</v>
      </c>
      <c r="C2313">
        <v>5</v>
      </c>
      <c r="D2313">
        <v>5</v>
      </c>
      <c r="E2313">
        <v>1</v>
      </c>
    </row>
    <row r="2314" spans="1:5">
      <c r="A2314" s="20" t="s">
        <v>2498</v>
      </c>
      <c r="B2314">
        <v>1</v>
      </c>
      <c r="C2314">
        <v>1</v>
      </c>
      <c r="D2314">
        <v>4</v>
      </c>
      <c r="E2314">
        <v>2</v>
      </c>
    </row>
    <row r="2315" spans="1:5">
      <c r="A2315" s="20" t="s">
        <v>2499</v>
      </c>
      <c r="B2315">
        <v>2</v>
      </c>
      <c r="C2315">
        <v>2</v>
      </c>
      <c r="D2315">
        <v>3</v>
      </c>
      <c r="E2315">
        <v>2</v>
      </c>
    </row>
    <row r="2316" spans="1:5">
      <c r="A2316" s="20" t="s">
        <v>2500</v>
      </c>
      <c r="B2316">
        <v>3.3333333333333335</v>
      </c>
      <c r="C2316">
        <v>10</v>
      </c>
      <c r="D2316">
        <v>2.3333333333333335</v>
      </c>
      <c r="E2316">
        <v>2.6666666666666665</v>
      </c>
    </row>
    <row r="2317" spans="1:5">
      <c r="A2317" s="20" t="s">
        <v>2501</v>
      </c>
      <c r="B2317">
        <v>5</v>
      </c>
      <c r="C2317">
        <v>10</v>
      </c>
      <c r="D2317">
        <v>3</v>
      </c>
      <c r="E2317">
        <v>4.5</v>
      </c>
    </row>
    <row r="2318" spans="1:5">
      <c r="A2318" s="20" t="s">
        <v>2502</v>
      </c>
      <c r="B2318">
        <v>3.5</v>
      </c>
      <c r="C2318">
        <v>7</v>
      </c>
      <c r="D2318">
        <v>4.5</v>
      </c>
      <c r="E2318">
        <v>3.5</v>
      </c>
    </row>
    <row r="2319" spans="1:5">
      <c r="A2319" s="20" t="s">
        <v>2503</v>
      </c>
      <c r="B2319">
        <v>3.5</v>
      </c>
      <c r="C2319">
        <v>7</v>
      </c>
      <c r="D2319">
        <v>2.5</v>
      </c>
      <c r="E2319">
        <v>3</v>
      </c>
    </row>
    <row r="2320" spans="1:5">
      <c r="A2320" s="20" t="s">
        <v>2504</v>
      </c>
      <c r="B2320">
        <v>4</v>
      </c>
      <c r="C2320">
        <v>4</v>
      </c>
      <c r="D2320">
        <v>4</v>
      </c>
      <c r="E2320">
        <v>3</v>
      </c>
    </row>
    <row r="2321" spans="1:5">
      <c r="A2321" s="20" t="s">
        <v>2505</v>
      </c>
      <c r="B2321">
        <v>2.3333333333333335</v>
      </c>
      <c r="C2321">
        <v>7</v>
      </c>
      <c r="D2321">
        <v>3</v>
      </c>
      <c r="E2321">
        <v>4</v>
      </c>
    </row>
    <row r="2322" spans="1:5">
      <c r="A2322" s="20" t="s">
        <v>2506</v>
      </c>
      <c r="B2322">
        <v>3</v>
      </c>
      <c r="C2322">
        <v>6</v>
      </c>
      <c r="D2322">
        <v>3.5</v>
      </c>
      <c r="E2322">
        <v>2</v>
      </c>
    </row>
    <row r="2323" spans="1:5">
      <c r="A2323" s="20" t="s">
        <v>2507</v>
      </c>
      <c r="B2323">
        <v>2.6666666666666665</v>
      </c>
      <c r="C2323">
        <v>8</v>
      </c>
      <c r="D2323">
        <v>1</v>
      </c>
      <c r="E2323">
        <v>3</v>
      </c>
    </row>
    <row r="2324" spans="1:5">
      <c r="A2324" s="20" t="s">
        <v>2508</v>
      </c>
      <c r="B2324">
        <v>1</v>
      </c>
      <c r="C2324">
        <v>1</v>
      </c>
      <c r="D2324">
        <v>4</v>
      </c>
      <c r="E2324">
        <v>1</v>
      </c>
    </row>
    <row r="2325" spans="1:5">
      <c r="A2325" s="20" t="s">
        <v>2509</v>
      </c>
      <c r="B2325">
        <v>4.5</v>
      </c>
      <c r="C2325">
        <v>9</v>
      </c>
      <c r="D2325">
        <v>2</v>
      </c>
      <c r="E2325">
        <v>2.5</v>
      </c>
    </row>
    <row r="2326" spans="1:5">
      <c r="A2326" s="20" t="s">
        <v>2510</v>
      </c>
      <c r="B2326">
        <v>2.6666666666666665</v>
      </c>
      <c r="C2326">
        <v>8</v>
      </c>
      <c r="D2326">
        <v>2.6666666666666665</v>
      </c>
      <c r="E2326">
        <v>3</v>
      </c>
    </row>
    <row r="2327" spans="1:5">
      <c r="A2327" s="20" t="s">
        <v>2511</v>
      </c>
      <c r="B2327">
        <v>3.6666666666666665</v>
      </c>
      <c r="C2327">
        <v>11</v>
      </c>
      <c r="D2327">
        <v>3.3333333333333335</v>
      </c>
      <c r="E2327">
        <v>2.3333333333333335</v>
      </c>
    </row>
    <row r="2328" spans="1:5">
      <c r="A2328" s="20" t="s">
        <v>2512</v>
      </c>
      <c r="B2328">
        <v>2</v>
      </c>
      <c r="C2328">
        <v>2</v>
      </c>
      <c r="D2328">
        <v>5</v>
      </c>
      <c r="E2328">
        <v>2</v>
      </c>
    </row>
    <row r="2329" spans="1:5">
      <c r="A2329" s="20" t="s">
        <v>2513</v>
      </c>
      <c r="B2329">
        <v>1</v>
      </c>
      <c r="C2329">
        <v>1</v>
      </c>
      <c r="D2329">
        <v>2</v>
      </c>
      <c r="E2329">
        <v>4</v>
      </c>
    </row>
    <row r="2330" spans="1:5">
      <c r="A2330" s="20" t="s">
        <v>2514</v>
      </c>
      <c r="B2330">
        <v>2.3333333333333335</v>
      </c>
      <c r="C2330">
        <v>7</v>
      </c>
      <c r="D2330">
        <v>1.6666666666666667</v>
      </c>
      <c r="E2330">
        <v>4.666666666666667</v>
      </c>
    </row>
    <row r="2331" spans="1:5">
      <c r="A2331" s="20" t="s">
        <v>2515</v>
      </c>
      <c r="B2331">
        <v>3.3333333333333335</v>
      </c>
      <c r="C2331">
        <v>10</v>
      </c>
      <c r="D2331">
        <v>3</v>
      </c>
      <c r="E2331">
        <v>1.6666666666666667</v>
      </c>
    </row>
    <row r="2332" spans="1:5">
      <c r="A2332" s="20" t="s">
        <v>2516</v>
      </c>
      <c r="B2332">
        <v>3</v>
      </c>
      <c r="C2332">
        <v>6</v>
      </c>
      <c r="D2332">
        <v>2.5</v>
      </c>
      <c r="E2332">
        <v>4.5</v>
      </c>
    </row>
    <row r="2333" spans="1:5">
      <c r="A2333" s="20" t="s">
        <v>2517</v>
      </c>
      <c r="B2333">
        <v>5</v>
      </c>
      <c r="C2333">
        <v>5</v>
      </c>
      <c r="D2333">
        <v>3</v>
      </c>
      <c r="E2333">
        <v>2</v>
      </c>
    </row>
    <row r="2334" spans="1:5">
      <c r="A2334" s="20" t="s">
        <v>2518</v>
      </c>
      <c r="B2334">
        <v>4</v>
      </c>
      <c r="C2334">
        <v>8</v>
      </c>
      <c r="D2334">
        <v>3</v>
      </c>
      <c r="E2334">
        <v>2</v>
      </c>
    </row>
    <row r="2335" spans="1:5">
      <c r="A2335" s="20" t="s">
        <v>2519</v>
      </c>
      <c r="B2335">
        <v>5</v>
      </c>
      <c r="C2335">
        <v>5</v>
      </c>
      <c r="D2335">
        <v>5</v>
      </c>
      <c r="E2335">
        <v>2</v>
      </c>
    </row>
    <row r="2336" spans="1:5">
      <c r="A2336" s="20" t="s">
        <v>2520</v>
      </c>
      <c r="B2336">
        <v>2</v>
      </c>
      <c r="C2336">
        <v>2</v>
      </c>
      <c r="D2336">
        <v>3</v>
      </c>
      <c r="E2336">
        <v>4</v>
      </c>
    </row>
    <row r="2337" spans="1:5">
      <c r="A2337" s="20" t="s">
        <v>2521</v>
      </c>
      <c r="B2337">
        <v>3</v>
      </c>
      <c r="C2337">
        <v>3</v>
      </c>
      <c r="D2337">
        <v>5</v>
      </c>
      <c r="E2337">
        <v>5</v>
      </c>
    </row>
    <row r="2338" spans="1:5">
      <c r="A2338" s="20" t="s">
        <v>2522</v>
      </c>
      <c r="B2338">
        <v>3</v>
      </c>
      <c r="C2338">
        <v>6</v>
      </c>
      <c r="D2338">
        <v>1.5</v>
      </c>
      <c r="E2338">
        <v>2</v>
      </c>
    </row>
    <row r="2339" spans="1:5">
      <c r="A2339" s="20" t="s">
        <v>2523</v>
      </c>
      <c r="B2339">
        <v>5</v>
      </c>
      <c r="C2339">
        <v>5</v>
      </c>
      <c r="D2339">
        <v>1</v>
      </c>
      <c r="E2339">
        <v>4</v>
      </c>
    </row>
    <row r="2340" spans="1:5">
      <c r="A2340" s="20" t="s">
        <v>2524</v>
      </c>
      <c r="B2340">
        <v>5</v>
      </c>
      <c r="C2340">
        <v>5</v>
      </c>
      <c r="D2340">
        <v>5</v>
      </c>
      <c r="E2340">
        <v>2</v>
      </c>
    </row>
    <row r="2341" spans="1:5">
      <c r="A2341" s="20" t="s">
        <v>2525</v>
      </c>
      <c r="B2341">
        <v>3</v>
      </c>
      <c r="C2341">
        <v>9</v>
      </c>
      <c r="D2341">
        <v>5</v>
      </c>
      <c r="E2341">
        <v>1.6666666666666667</v>
      </c>
    </row>
    <row r="2342" spans="1:5">
      <c r="A2342" s="20" t="s">
        <v>2526</v>
      </c>
      <c r="B2342">
        <v>4.5</v>
      </c>
      <c r="C2342">
        <v>9</v>
      </c>
      <c r="D2342">
        <v>2.5</v>
      </c>
      <c r="E2342">
        <v>3</v>
      </c>
    </row>
    <row r="2343" spans="1:5">
      <c r="A2343" s="20" t="s">
        <v>2527</v>
      </c>
      <c r="B2343">
        <v>2</v>
      </c>
      <c r="C2343">
        <v>2</v>
      </c>
      <c r="D2343">
        <v>2</v>
      </c>
      <c r="E2343">
        <v>1</v>
      </c>
    </row>
    <row r="2344" spans="1:5">
      <c r="A2344" s="20" t="s">
        <v>2528</v>
      </c>
      <c r="B2344">
        <v>3</v>
      </c>
      <c r="C2344">
        <v>6</v>
      </c>
      <c r="D2344">
        <v>2</v>
      </c>
      <c r="E2344">
        <v>3</v>
      </c>
    </row>
    <row r="2345" spans="1:5">
      <c r="A2345" s="20" t="s">
        <v>2529</v>
      </c>
      <c r="B2345">
        <v>5</v>
      </c>
      <c r="C2345">
        <v>15</v>
      </c>
      <c r="D2345">
        <v>2.3333333333333335</v>
      </c>
      <c r="E2345">
        <v>2</v>
      </c>
    </row>
    <row r="2346" spans="1:5">
      <c r="A2346" s="20" t="s">
        <v>2530</v>
      </c>
      <c r="B2346">
        <v>5</v>
      </c>
      <c r="C2346">
        <v>5</v>
      </c>
      <c r="D2346">
        <v>4</v>
      </c>
      <c r="E2346">
        <v>3</v>
      </c>
    </row>
    <row r="2347" spans="1:5">
      <c r="A2347" s="20" t="s">
        <v>2531</v>
      </c>
      <c r="B2347">
        <v>3</v>
      </c>
      <c r="C2347">
        <v>6</v>
      </c>
      <c r="D2347">
        <v>4</v>
      </c>
      <c r="E2347">
        <v>2</v>
      </c>
    </row>
    <row r="2348" spans="1:5">
      <c r="A2348" s="20" t="s">
        <v>2532</v>
      </c>
      <c r="B2348">
        <v>5</v>
      </c>
      <c r="C2348">
        <v>10</v>
      </c>
      <c r="D2348">
        <v>1</v>
      </c>
      <c r="E2348">
        <v>5</v>
      </c>
    </row>
    <row r="2349" spans="1:5">
      <c r="A2349" s="20" t="s">
        <v>2533</v>
      </c>
      <c r="B2349">
        <v>3.3333333333333335</v>
      </c>
      <c r="C2349">
        <v>10</v>
      </c>
      <c r="D2349">
        <v>3</v>
      </c>
      <c r="E2349">
        <v>3.3333333333333335</v>
      </c>
    </row>
    <row r="2350" spans="1:5">
      <c r="A2350" s="20" t="s">
        <v>2534</v>
      </c>
      <c r="B2350">
        <v>3</v>
      </c>
      <c r="C2350">
        <v>9</v>
      </c>
      <c r="D2350">
        <v>3.3333333333333335</v>
      </c>
      <c r="E2350">
        <v>3</v>
      </c>
    </row>
    <row r="2351" spans="1:5">
      <c r="A2351" s="20" t="s">
        <v>2535</v>
      </c>
      <c r="B2351">
        <v>3.5</v>
      </c>
      <c r="C2351">
        <v>7</v>
      </c>
      <c r="D2351">
        <v>4</v>
      </c>
      <c r="E2351">
        <v>1.5</v>
      </c>
    </row>
    <row r="2352" spans="1:5">
      <c r="A2352" s="20" t="s">
        <v>2536</v>
      </c>
      <c r="B2352">
        <v>4</v>
      </c>
      <c r="C2352">
        <v>8</v>
      </c>
      <c r="D2352">
        <v>3</v>
      </c>
      <c r="E2352">
        <v>4</v>
      </c>
    </row>
    <row r="2353" spans="1:5">
      <c r="A2353" s="20" t="s">
        <v>2537</v>
      </c>
      <c r="B2353">
        <v>4</v>
      </c>
      <c r="C2353">
        <v>4</v>
      </c>
      <c r="D2353">
        <v>4</v>
      </c>
      <c r="E2353">
        <v>1</v>
      </c>
    </row>
    <row r="2354" spans="1:5">
      <c r="A2354" s="20" t="s">
        <v>2538</v>
      </c>
      <c r="B2354">
        <v>2</v>
      </c>
      <c r="C2354">
        <v>4</v>
      </c>
      <c r="D2354">
        <v>3.5</v>
      </c>
      <c r="E2354">
        <v>3.5</v>
      </c>
    </row>
    <row r="2355" spans="1:5">
      <c r="A2355" s="20" t="s">
        <v>2539</v>
      </c>
      <c r="B2355">
        <v>3.6666666666666665</v>
      </c>
      <c r="C2355">
        <v>11</v>
      </c>
      <c r="D2355">
        <v>4</v>
      </c>
      <c r="E2355">
        <v>2.6666666666666665</v>
      </c>
    </row>
    <row r="2356" spans="1:5">
      <c r="A2356" s="20" t="s">
        <v>2540</v>
      </c>
      <c r="B2356">
        <v>2</v>
      </c>
      <c r="C2356">
        <v>6</v>
      </c>
      <c r="D2356">
        <v>2.6666666666666665</v>
      </c>
      <c r="E2356">
        <v>3</v>
      </c>
    </row>
    <row r="2357" spans="1:5">
      <c r="A2357" s="20" t="s">
        <v>2541</v>
      </c>
      <c r="B2357">
        <v>5</v>
      </c>
      <c r="C2357">
        <v>10</v>
      </c>
      <c r="D2357">
        <v>4.5</v>
      </c>
      <c r="E2357">
        <v>4.5</v>
      </c>
    </row>
    <row r="2358" spans="1:5">
      <c r="A2358" s="20" t="s">
        <v>2542</v>
      </c>
      <c r="B2358">
        <v>4</v>
      </c>
      <c r="C2358">
        <v>8</v>
      </c>
      <c r="D2358">
        <v>3</v>
      </c>
      <c r="E2358">
        <v>1</v>
      </c>
    </row>
    <row r="2359" spans="1:5">
      <c r="A2359" s="20" t="s">
        <v>2543</v>
      </c>
      <c r="B2359">
        <v>3</v>
      </c>
      <c r="C2359">
        <v>3</v>
      </c>
      <c r="D2359">
        <v>4</v>
      </c>
      <c r="E2359">
        <v>2</v>
      </c>
    </row>
    <row r="2360" spans="1:5">
      <c r="A2360" s="20" t="s">
        <v>2544</v>
      </c>
      <c r="B2360">
        <v>4.5</v>
      </c>
      <c r="C2360">
        <v>9</v>
      </c>
      <c r="D2360">
        <v>2.5</v>
      </c>
      <c r="E2360">
        <v>4.5</v>
      </c>
    </row>
    <row r="2361" spans="1:5">
      <c r="A2361" s="20" t="s">
        <v>2545</v>
      </c>
      <c r="B2361">
        <v>2</v>
      </c>
      <c r="C2361">
        <v>4</v>
      </c>
      <c r="D2361">
        <v>4</v>
      </c>
      <c r="E2361">
        <v>3.5</v>
      </c>
    </row>
    <row r="2362" spans="1:5">
      <c r="A2362" s="20" t="s">
        <v>2546</v>
      </c>
      <c r="B2362">
        <v>2.6666666666666665</v>
      </c>
      <c r="C2362">
        <v>8</v>
      </c>
      <c r="D2362">
        <v>2.3333333333333335</v>
      </c>
      <c r="E2362">
        <v>5</v>
      </c>
    </row>
    <row r="2363" spans="1:5">
      <c r="A2363" s="20" t="s">
        <v>2547</v>
      </c>
      <c r="B2363">
        <v>1</v>
      </c>
      <c r="C2363">
        <v>1</v>
      </c>
      <c r="D2363">
        <v>5</v>
      </c>
      <c r="E2363">
        <v>1</v>
      </c>
    </row>
    <row r="2364" spans="1:5">
      <c r="A2364" s="20" t="s">
        <v>2548</v>
      </c>
      <c r="B2364">
        <v>2.5</v>
      </c>
      <c r="C2364">
        <v>5</v>
      </c>
      <c r="D2364">
        <v>1.5</v>
      </c>
      <c r="E2364">
        <v>3.5</v>
      </c>
    </row>
    <row r="2365" spans="1:5">
      <c r="A2365" s="20" t="s">
        <v>2549</v>
      </c>
      <c r="B2365">
        <v>3.5</v>
      </c>
      <c r="C2365">
        <v>7</v>
      </c>
      <c r="D2365">
        <v>2.5</v>
      </c>
      <c r="E2365">
        <v>2.5</v>
      </c>
    </row>
    <row r="2366" spans="1:5">
      <c r="A2366" s="20" t="s">
        <v>2550</v>
      </c>
      <c r="B2366">
        <v>3.3333333333333335</v>
      </c>
      <c r="C2366">
        <v>10</v>
      </c>
      <c r="D2366">
        <v>3.3333333333333335</v>
      </c>
      <c r="E2366">
        <v>2.6666666666666665</v>
      </c>
    </row>
    <row r="2367" spans="1:5">
      <c r="A2367" s="20" t="s">
        <v>2551</v>
      </c>
      <c r="B2367">
        <v>2.6666666666666665</v>
      </c>
      <c r="C2367">
        <v>8</v>
      </c>
      <c r="D2367">
        <v>3</v>
      </c>
      <c r="E2367">
        <v>2.6666666666666665</v>
      </c>
    </row>
    <row r="2368" spans="1:5">
      <c r="A2368" s="20" t="s">
        <v>2552</v>
      </c>
      <c r="B2368">
        <v>1.3333333333333333</v>
      </c>
      <c r="C2368">
        <v>4</v>
      </c>
      <c r="D2368">
        <v>3.6666666666666665</v>
      </c>
      <c r="E2368">
        <v>3.6666666666666665</v>
      </c>
    </row>
    <row r="2369" spans="1:5">
      <c r="A2369" s="20" t="s">
        <v>2553</v>
      </c>
      <c r="B2369">
        <v>2.5</v>
      </c>
      <c r="C2369">
        <v>5</v>
      </c>
      <c r="D2369">
        <v>1.5</v>
      </c>
      <c r="E2369">
        <v>4.5</v>
      </c>
    </row>
    <row r="2370" spans="1:5">
      <c r="A2370" s="20" t="s">
        <v>2554</v>
      </c>
      <c r="B2370">
        <v>2</v>
      </c>
      <c r="C2370">
        <v>4</v>
      </c>
      <c r="D2370">
        <v>3.5</v>
      </c>
      <c r="E2370">
        <v>1.5</v>
      </c>
    </row>
    <row r="2371" spans="1:5">
      <c r="A2371" s="20" t="s">
        <v>2555</v>
      </c>
      <c r="B2371">
        <v>4</v>
      </c>
      <c r="C2371">
        <v>4</v>
      </c>
      <c r="D2371">
        <v>4</v>
      </c>
      <c r="E2371">
        <v>4</v>
      </c>
    </row>
    <row r="2372" spans="1:5">
      <c r="A2372" s="20" t="s">
        <v>2556</v>
      </c>
      <c r="B2372">
        <v>4</v>
      </c>
      <c r="C2372">
        <v>4</v>
      </c>
      <c r="D2372">
        <v>3</v>
      </c>
      <c r="E2372">
        <v>1</v>
      </c>
    </row>
    <row r="2373" spans="1:5">
      <c r="A2373" s="20" t="s">
        <v>2557</v>
      </c>
      <c r="B2373">
        <v>1</v>
      </c>
      <c r="C2373">
        <v>1</v>
      </c>
      <c r="D2373">
        <v>5</v>
      </c>
      <c r="E2373">
        <v>5</v>
      </c>
    </row>
    <row r="2374" spans="1:5">
      <c r="A2374" s="20" t="s">
        <v>2558</v>
      </c>
      <c r="B2374">
        <v>3</v>
      </c>
      <c r="C2374">
        <v>9</v>
      </c>
      <c r="D2374">
        <v>3.6666666666666665</v>
      </c>
      <c r="E2374">
        <v>2.3333333333333335</v>
      </c>
    </row>
    <row r="2375" spans="1:5">
      <c r="A2375" s="20" t="s">
        <v>2559</v>
      </c>
      <c r="B2375">
        <v>2.3333333333333335</v>
      </c>
      <c r="C2375">
        <v>7</v>
      </c>
      <c r="D2375">
        <v>4.333333333333333</v>
      </c>
      <c r="E2375">
        <v>3.3333333333333335</v>
      </c>
    </row>
    <row r="2376" spans="1:5">
      <c r="A2376" s="20" t="s">
        <v>2560</v>
      </c>
      <c r="B2376">
        <v>3</v>
      </c>
      <c r="C2376">
        <v>3</v>
      </c>
      <c r="D2376">
        <v>1</v>
      </c>
      <c r="E2376">
        <v>5</v>
      </c>
    </row>
    <row r="2377" spans="1:5">
      <c r="A2377" s="20" t="s">
        <v>2561</v>
      </c>
      <c r="B2377">
        <v>5</v>
      </c>
      <c r="C2377">
        <v>10</v>
      </c>
      <c r="D2377">
        <v>3.5</v>
      </c>
      <c r="E2377">
        <v>1.5</v>
      </c>
    </row>
    <row r="2378" spans="1:5">
      <c r="A2378" s="20" t="s">
        <v>2562</v>
      </c>
      <c r="B2378">
        <v>3</v>
      </c>
      <c r="C2378">
        <v>3</v>
      </c>
      <c r="D2378">
        <v>3</v>
      </c>
      <c r="E2378">
        <v>5</v>
      </c>
    </row>
    <row r="2379" spans="1:5">
      <c r="A2379" s="20" t="s">
        <v>2563</v>
      </c>
      <c r="B2379">
        <v>2</v>
      </c>
      <c r="C2379">
        <v>2</v>
      </c>
      <c r="D2379">
        <v>5</v>
      </c>
      <c r="E2379">
        <v>1</v>
      </c>
    </row>
    <row r="2380" spans="1:5">
      <c r="A2380" s="20" t="s">
        <v>2564</v>
      </c>
      <c r="B2380">
        <v>3.6666666666666665</v>
      </c>
      <c r="C2380">
        <v>11</v>
      </c>
      <c r="D2380">
        <v>3.3333333333333335</v>
      </c>
      <c r="E2380">
        <v>3.3333333333333335</v>
      </c>
    </row>
    <row r="2381" spans="1:5">
      <c r="A2381" s="20" t="s">
        <v>2565</v>
      </c>
      <c r="B2381">
        <v>2</v>
      </c>
      <c r="C2381">
        <v>2</v>
      </c>
      <c r="D2381">
        <v>2</v>
      </c>
      <c r="E2381">
        <v>2</v>
      </c>
    </row>
    <row r="2382" spans="1:5">
      <c r="A2382" s="20" t="s">
        <v>2566</v>
      </c>
      <c r="B2382">
        <v>4</v>
      </c>
      <c r="C2382">
        <v>8</v>
      </c>
      <c r="D2382">
        <v>3.5</v>
      </c>
      <c r="E2382">
        <v>2.5</v>
      </c>
    </row>
    <row r="2383" spans="1:5">
      <c r="A2383" s="20" t="s">
        <v>2567</v>
      </c>
      <c r="B2383">
        <v>1.3333333333333333</v>
      </c>
      <c r="C2383">
        <v>4</v>
      </c>
      <c r="D2383">
        <v>4.333333333333333</v>
      </c>
      <c r="E2383">
        <v>3.6666666666666665</v>
      </c>
    </row>
    <row r="2384" spans="1:5">
      <c r="A2384" s="20" t="s">
        <v>2568</v>
      </c>
      <c r="B2384">
        <v>2.6666666666666665</v>
      </c>
      <c r="C2384">
        <v>8</v>
      </c>
      <c r="D2384">
        <v>3.6666666666666665</v>
      </c>
      <c r="E2384">
        <v>1</v>
      </c>
    </row>
    <row r="2385" spans="1:5">
      <c r="A2385" s="20" t="s">
        <v>2569</v>
      </c>
      <c r="B2385">
        <v>1</v>
      </c>
      <c r="C2385">
        <v>1</v>
      </c>
      <c r="D2385">
        <v>5</v>
      </c>
      <c r="E2385">
        <v>3</v>
      </c>
    </row>
    <row r="2386" spans="1:5">
      <c r="A2386" s="20" t="s">
        <v>2570</v>
      </c>
      <c r="B2386">
        <v>3.5</v>
      </c>
      <c r="C2386">
        <v>7</v>
      </c>
      <c r="D2386">
        <v>4.5</v>
      </c>
      <c r="E2386">
        <v>3.5</v>
      </c>
    </row>
    <row r="2387" spans="1:5">
      <c r="A2387" s="20" t="s">
        <v>2571</v>
      </c>
      <c r="B2387">
        <v>1.6666666666666667</v>
      </c>
      <c r="C2387">
        <v>5</v>
      </c>
      <c r="D2387">
        <v>1.3333333333333333</v>
      </c>
      <c r="E2387">
        <v>4.666666666666667</v>
      </c>
    </row>
    <row r="2388" spans="1:5">
      <c r="A2388" s="20" t="s">
        <v>2572</v>
      </c>
      <c r="B2388">
        <v>1</v>
      </c>
      <c r="C2388">
        <v>1</v>
      </c>
      <c r="D2388">
        <v>2</v>
      </c>
      <c r="E2388">
        <v>1</v>
      </c>
    </row>
    <row r="2389" spans="1:5">
      <c r="A2389" s="20" t="s">
        <v>2573</v>
      </c>
      <c r="B2389">
        <v>1.3333333333333333</v>
      </c>
      <c r="C2389">
        <v>4</v>
      </c>
      <c r="D2389">
        <v>3</v>
      </c>
      <c r="E2389">
        <v>3</v>
      </c>
    </row>
    <row r="2390" spans="1:5">
      <c r="A2390" s="20" t="s">
        <v>2574</v>
      </c>
      <c r="B2390">
        <v>2</v>
      </c>
      <c r="C2390">
        <v>2</v>
      </c>
      <c r="D2390">
        <v>1</v>
      </c>
      <c r="E2390">
        <v>1</v>
      </c>
    </row>
    <row r="2391" spans="1:5">
      <c r="A2391" s="20" t="s">
        <v>2575</v>
      </c>
      <c r="B2391">
        <v>2</v>
      </c>
      <c r="C2391">
        <v>2</v>
      </c>
      <c r="D2391">
        <v>2</v>
      </c>
      <c r="E2391">
        <v>1</v>
      </c>
    </row>
    <row r="2392" spans="1:5">
      <c r="A2392" s="20" t="s">
        <v>2576</v>
      </c>
      <c r="B2392">
        <v>5</v>
      </c>
      <c r="C2392">
        <v>5</v>
      </c>
      <c r="D2392">
        <v>5</v>
      </c>
      <c r="E2392">
        <v>2</v>
      </c>
    </row>
    <row r="2393" spans="1:5">
      <c r="A2393" s="20" t="s">
        <v>2577</v>
      </c>
      <c r="B2393">
        <v>4</v>
      </c>
      <c r="C2393">
        <v>4</v>
      </c>
      <c r="D2393">
        <v>3</v>
      </c>
      <c r="E2393">
        <v>5</v>
      </c>
    </row>
    <row r="2394" spans="1:5">
      <c r="A2394" s="20" t="s">
        <v>2578</v>
      </c>
      <c r="B2394">
        <v>2.3333333333333335</v>
      </c>
      <c r="C2394">
        <v>7</v>
      </c>
      <c r="D2394">
        <v>3.6666666666666665</v>
      </c>
      <c r="E2394">
        <v>3.3333333333333335</v>
      </c>
    </row>
    <row r="2395" spans="1:5">
      <c r="A2395" s="20" t="s">
        <v>2579</v>
      </c>
      <c r="B2395">
        <v>4</v>
      </c>
      <c r="C2395">
        <v>4</v>
      </c>
      <c r="D2395">
        <v>4</v>
      </c>
      <c r="E2395">
        <v>4</v>
      </c>
    </row>
    <row r="2396" spans="1:5">
      <c r="A2396" s="20" t="s">
        <v>2580</v>
      </c>
      <c r="B2396">
        <v>2</v>
      </c>
      <c r="C2396">
        <v>2</v>
      </c>
      <c r="D2396">
        <v>2</v>
      </c>
      <c r="E2396">
        <v>5</v>
      </c>
    </row>
    <row r="2397" spans="1:5">
      <c r="A2397" s="20" t="s">
        <v>2581</v>
      </c>
      <c r="B2397">
        <v>5</v>
      </c>
      <c r="C2397">
        <v>5</v>
      </c>
      <c r="D2397">
        <v>4</v>
      </c>
      <c r="E2397">
        <v>3</v>
      </c>
    </row>
    <row r="2398" spans="1:5">
      <c r="A2398" s="20" t="s">
        <v>2582</v>
      </c>
      <c r="B2398">
        <v>3</v>
      </c>
      <c r="C2398">
        <v>6</v>
      </c>
      <c r="D2398">
        <v>4</v>
      </c>
      <c r="E2398">
        <v>4</v>
      </c>
    </row>
    <row r="2399" spans="1:5">
      <c r="A2399" s="20" t="s">
        <v>2583</v>
      </c>
      <c r="B2399">
        <v>3.3333333333333335</v>
      </c>
      <c r="C2399">
        <v>10</v>
      </c>
      <c r="D2399">
        <v>3</v>
      </c>
      <c r="E2399">
        <v>2</v>
      </c>
    </row>
    <row r="2400" spans="1:5">
      <c r="A2400" s="20" t="s">
        <v>2584</v>
      </c>
      <c r="B2400">
        <v>3.3333333333333335</v>
      </c>
      <c r="C2400">
        <v>10</v>
      </c>
      <c r="D2400">
        <v>3.6666666666666665</v>
      </c>
      <c r="E2400">
        <v>4</v>
      </c>
    </row>
    <row r="2401" spans="1:5">
      <c r="A2401" s="20" t="s">
        <v>2585</v>
      </c>
      <c r="B2401">
        <v>3</v>
      </c>
      <c r="C2401">
        <v>6</v>
      </c>
      <c r="D2401">
        <v>3.5</v>
      </c>
      <c r="E2401">
        <v>1</v>
      </c>
    </row>
    <row r="2402" spans="1:5">
      <c r="A2402" s="20" t="s">
        <v>2586</v>
      </c>
      <c r="B2402">
        <v>4</v>
      </c>
      <c r="C2402">
        <v>4</v>
      </c>
      <c r="D2402">
        <v>4</v>
      </c>
      <c r="E2402">
        <v>5</v>
      </c>
    </row>
    <row r="2403" spans="1:5">
      <c r="A2403" s="20" t="s">
        <v>2587</v>
      </c>
      <c r="B2403">
        <v>4</v>
      </c>
      <c r="C2403">
        <v>8</v>
      </c>
      <c r="D2403">
        <v>2.5</v>
      </c>
      <c r="E2403">
        <v>3.5</v>
      </c>
    </row>
    <row r="2404" spans="1:5">
      <c r="A2404" s="20" t="s">
        <v>2588</v>
      </c>
      <c r="B2404">
        <v>2.5</v>
      </c>
      <c r="C2404">
        <v>5</v>
      </c>
      <c r="D2404">
        <v>1</v>
      </c>
      <c r="E2404">
        <v>2.5</v>
      </c>
    </row>
    <row r="2405" spans="1:5">
      <c r="A2405" s="20" t="s">
        <v>2589</v>
      </c>
      <c r="B2405">
        <v>1</v>
      </c>
      <c r="C2405">
        <v>1</v>
      </c>
      <c r="D2405">
        <v>5</v>
      </c>
      <c r="E2405">
        <v>3</v>
      </c>
    </row>
    <row r="2406" spans="1:5">
      <c r="A2406" s="20" t="s">
        <v>2590</v>
      </c>
      <c r="B2406">
        <v>5</v>
      </c>
      <c r="C2406">
        <v>10</v>
      </c>
      <c r="D2406">
        <v>1</v>
      </c>
      <c r="E2406">
        <v>3</v>
      </c>
    </row>
    <row r="2407" spans="1:5">
      <c r="A2407" s="20" t="s">
        <v>2591</v>
      </c>
      <c r="B2407">
        <v>3.5</v>
      </c>
      <c r="C2407">
        <v>7</v>
      </c>
      <c r="D2407">
        <v>4.5</v>
      </c>
      <c r="E2407">
        <v>4</v>
      </c>
    </row>
    <row r="2408" spans="1:5">
      <c r="A2408" s="20" t="s">
        <v>2592</v>
      </c>
      <c r="B2408">
        <v>2.3333333333333335</v>
      </c>
      <c r="C2408">
        <v>7</v>
      </c>
      <c r="D2408">
        <v>3</v>
      </c>
      <c r="E2408">
        <v>3</v>
      </c>
    </row>
    <row r="2409" spans="1:5">
      <c r="A2409" s="20" t="s">
        <v>2593</v>
      </c>
      <c r="B2409">
        <v>5</v>
      </c>
      <c r="C2409">
        <v>5</v>
      </c>
      <c r="D2409">
        <v>1</v>
      </c>
      <c r="E2409">
        <v>2</v>
      </c>
    </row>
    <row r="2410" spans="1:5">
      <c r="A2410" s="20" t="s">
        <v>2594</v>
      </c>
      <c r="B2410">
        <v>3.6666666666666665</v>
      </c>
      <c r="C2410">
        <v>11</v>
      </c>
      <c r="D2410">
        <v>3</v>
      </c>
      <c r="E2410">
        <v>3.6666666666666665</v>
      </c>
    </row>
    <row r="2411" spans="1:5">
      <c r="A2411" s="20" t="s">
        <v>2595</v>
      </c>
      <c r="B2411">
        <v>2</v>
      </c>
      <c r="C2411">
        <v>2</v>
      </c>
      <c r="D2411">
        <v>3</v>
      </c>
      <c r="E2411">
        <v>5</v>
      </c>
    </row>
    <row r="2412" spans="1:5">
      <c r="A2412" s="20" t="s">
        <v>2596</v>
      </c>
      <c r="B2412">
        <v>3</v>
      </c>
      <c r="C2412">
        <v>3</v>
      </c>
      <c r="D2412">
        <v>2</v>
      </c>
      <c r="E2412">
        <v>2</v>
      </c>
    </row>
    <row r="2413" spans="1:5">
      <c r="A2413" s="20" t="s">
        <v>2597</v>
      </c>
      <c r="B2413">
        <v>2</v>
      </c>
      <c r="C2413">
        <v>2</v>
      </c>
      <c r="D2413">
        <v>1</v>
      </c>
      <c r="E2413">
        <v>5</v>
      </c>
    </row>
    <row r="2414" spans="1:5">
      <c r="A2414" s="20" t="s">
        <v>2598</v>
      </c>
      <c r="B2414">
        <v>4.666666666666667</v>
      </c>
      <c r="C2414">
        <v>14</v>
      </c>
      <c r="D2414">
        <v>3</v>
      </c>
      <c r="E2414">
        <v>4</v>
      </c>
    </row>
    <row r="2415" spans="1:5">
      <c r="A2415" s="20" t="s">
        <v>2599</v>
      </c>
      <c r="B2415">
        <v>3</v>
      </c>
      <c r="C2415">
        <v>3</v>
      </c>
      <c r="D2415">
        <v>1</v>
      </c>
      <c r="E2415">
        <v>5</v>
      </c>
    </row>
    <row r="2416" spans="1:5">
      <c r="A2416" s="20" t="s">
        <v>2600</v>
      </c>
      <c r="B2416">
        <v>2</v>
      </c>
      <c r="C2416">
        <v>2</v>
      </c>
      <c r="D2416">
        <v>4</v>
      </c>
      <c r="E2416">
        <v>3</v>
      </c>
    </row>
    <row r="2417" spans="1:5">
      <c r="A2417" s="20" t="s">
        <v>2601</v>
      </c>
      <c r="B2417">
        <v>3.5</v>
      </c>
      <c r="C2417">
        <v>7</v>
      </c>
      <c r="D2417">
        <v>3</v>
      </c>
      <c r="E2417">
        <v>3.5</v>
      </c>
    </row>
    <row r="2418" spans="1:5">
      <c r="A2418" s="20" t="s">
        <v>2602</v>
      </c>
      <c r="B2418">
        <v>4</v>
      </c>
      <c r="C2418">
        <v>4</v>
      </c>
      <c r="D2418">
        <v>4</v>
      </c>
      <c r="E2418">
        <v>3</v>
      </c>
    </row>
    <row r="2419" spans="1:5">
      <c r="A2419" s="20" t="s">
        <v>2603</v>
      </c>
      <c r="B2419">
        <v>3.6666666666666665</v>
      </c>
      <c r="C2419">
        <v>11</v>
      </c>
      <c r="D2419">
        <v>2.6666666666666665</v>
      </c>
      <c r="E2419">
        <v>3.6666666666666665</v>
      </c>
    </row>
    <row r="2420" spans="1:5">
      <c r="A2420" s="20" t="s">
        <v>2604</v>
      </c>
      <c r="B2420">
        <v>2.5</v>
      </c>
      <c r="C2420">
        <v>5</v>
      </c>
      <c r="D2420">
        <v>2.5</v>
      </c>
      <c r="E2420">
        <v>4.5</v>
      </c>
    </row>
    <row r="2421" spans="1:5">
      <c r="A2421" s="20" t="s">
        <v>2605</v>
      </c>
      <c r="B2421">
        <v>3</v>
      </c>
      <c r="C2421">
        <v>9</v>
      </c>
      <c r="D2421">
        <v>2</v>
      </c>
      <c r="E2421">
        <v>2.6666666666666665</v>
      </c>
    </row>
    <row r="2422" spans="1:5">
      <c r="A2422" s="20" t="s">
        <v>2606</v>
      </c>
      <c r="B2422">
        <v>3</v>
      </c>
      <c r="C2422">
        <v>6</v>
      </c>
      <c r="D2422">
        <v>2</v>
      </c>
      <c r="E2422">
        <v>3</v>
      </c>
    </row>
    <row r="2423" spans="1:5">
      <c r="A2423" s="20" t="s">
        <v>2607</v>
      </c>
      <c r="B2423">
        <v>2.6666666666666665</v>
      </c>
      <c r="C2423">
        <v>8</v>
      </c>
      <c r="D2423">
        <v>3</v>
      </c>
      <c r="E2423">
        <v>2</v>
      </c>
    </row>
    <row r="2424" spans="1:5">
      <c r="A2424" s="20" t="s">
        <v>2608</v>
      </c>
      <c r="B2424">
        <v>3.5</v>
      </c>
      <c r="C2424">
        <v>7</v>
      </c>
      <c r="D2424">
        <v>2</v>
      </c>
      <c r="E2424">
        <v>1</v>
      </c>
    </row>
    <row r="2425" spans="1:5">
      <c r="A2425" s="20" t="s">
        <v>2609</v>
      </c>
      <c r="B2425">
        <v>3.5</v>
      </c>
      <c r="C2425">
        <v>7</v>
      </c>
      <c r="D2425">
        <v>2.5</v>
      </c>
      <c r="E2425">
        <v>3.5</v>
      </c>
    </row>
    <row r="2426" spans="1:5">
      <c r="A2426" s="20" t="s">
        <v>2610</v>
      </c>
      <c r="B2426">
        <v>2.3333333333333335</v>
      </c>
      <c r="C2426">
        <v>7</v>
      </c>
      <c r="D2426">
        <v>2.6666666666666665</v>
      </c>
      <c r="E2426">
        <v>4.333333333333333</v>
      </c>
    </row>
    <row r="2427" spans="1:5">
      <c r="A2427" s="20" t="s">
        <v>2611</v>
      </c>
      <c r="B2427">
        <v>1.5</v>
      </c>
      <c r="C2427">
        <v>3</v>
      </c>
      <c r="D2427">
        <v>4</v>
      </c>
      <c r="E2427">
        <v>2</v>
      </c>
    </row>
    <row r="2428" spans="1:5">
      <c r="A2428" s="20" t="s">
        <v>2612</v>
      </c>
      <c r="B2428">
        <v>4</v>
      </c>
      <c r="C2428">
        <v>4</v>
      </c>
      <c r="D2428">
        <v>2</v>
      </c>
      <c r="E2428">
        <v>5</v>
      </c>
    </row>
    <row r="2429" spans="1:5">
      <c r="A2429" s="20" t="s">
        <v>2613</v>
      </c>
      <c r="B2429">
        <v>3.5</v>
      </c>
      <c r="C2429">
        <v>7</v>
      </c>
      <c r="D2429">
        <v>4.5</v>
      </c>
      <c r="E2429">
        <v>3</v>
      </c>
    </row>
    <row r="2430" spans="1:5">
      <c r="A2430" s="20" t="s">
        <v>2614</v>
      </c>
      <c r="B2430">
        <v>3.6666666666666665</v>
      </c>
      <c r="C2430">
        <v>11</v>
      </c>
      <c r="D2430">
        <v>4</v>
      </c>
      <c r="E2430">
        <v>2</v>
      </c>
    </row>
    <row r="2431" spans="1:5">
      <c r="A2431" s="20" t="s">
        <v>2615</v>
      </c>
      <c r="B2431">
        <v>5</v>
      </c>
      <c r="C2431">
        <v>10</v>
      </c>
      <c r="D2431">
        <v>3.5</v>
      </c>
      <c r="E2431">
        <v>3.5</v>
      </c>
    </row>
    <row r="2432" spans="1:5">
      <c r="A2432" s="20" t="s">
        <v>2616</v>
      </c>
      <c r="B2432">
        <v>5</v>
      </c>
      <c r="C2432">
        <v>5</v>
      </c>
      <c r="D2432">
        <v>4</v>
      </c>
      <c r="E2432">
        <v>3</v>
      </c>
    </row>
    <row r="2433" spans="1:5">
      <c r="A2433" s="20" t="s">
        <v>2617</v>
      </c>
      <c r="B2433">
        <v>2</v>
      </c>
      <c r="C2433">
        <v>2</v>
      </c>
      <c r="D2433">
        <v>1</v>
      </c>
      <c r="E2433">
        <v>4</v>
      </c>
    </row>
    <row r="2434" spans="1:5">
      <c r="A2434" s="20" t="s">
        <v>2618</v>
      </c>
      <c r="B2434">
        <v>3.6666666666666665</v>
      </c>
      <c r="C2434">
        <v>11</v>
      </c>
      <c r="D2434">
        <v>3.3333333333333335</v>
      </c>
      <c r="E2434">
        <v>2.6666666666666665</v>
      </c>
    </row>
    <row r="2435" spans="1:5">
      <c r="A2435" s="20" t="s">
        <v>2619</v>
      </c>
      <c r="B2435">
        <v>5</v>
      </c>
      <c r="C2435">
        <v>5</v>
      </c>
      <c r="D2435">
        <v>4</v>
      </c>
      <c r="E2435">
        <v>2</v>
      </c>
    </row>
    <row r="2436" spans="1:5">
      <c r="A2436" s="20" t="s">
        <v>2620</v>
      </c>
      <c r="B2436">
        <v>3</v>
      </c>
      <c r="C2436">
        <v>6</v>
      </c>
      <c r="D2436">
        <v>2.5</v>
      </c>
      <c r="E2436">
        <v>4.5</v>
      </c>
    </row>
    <row r="2437" spans="1:5">
      <c r="A2437" s="20" t="s">
        <v>2621</v>
      </c>
      <c r="B2437">
        <v>3</v>
      </c>
      <c r="C2437">
        <v>6</v>
      </c>
      <c r="D2437">
        <v>3.5</v>
      </c>
      <c r="E2437">
        <v>4</v>
      </c>
    </row>
    <row r="2438" spans="1:5">
      <c r="A2438" s="20" t="s">
        <v>2622</v>
      </c>
      <c r="B2438">
        <v>3.3333333333333335</v>
      </c>
      <c r="C2438">
        <v>10</v>
      </c>
      <c r="D2438">
        <v>3.3333333333333335</v>
      </c>
      <c r="E2438">
        <v>2</v>
      </c>
    </row>
    <row r="2439" spans="1:5">
      <c r="A2439" s="20" t="s">
        <v>2623</v>
      </c>
      <c r="B2439">
        <v>1</v>
      </c>
      <c r="C2439">
        <v>1</v>
      </c>
      <c r="D2439">
        <v>4</v>
      </c>
      <c r="E2439">
        <v>3</v>
      </c>
    </row>
    <row r="2440" spans="1:5">
      <c r="A2440" s="20" t="s">
        <v>2624</v>
      </c>
      <c r="B2440">
        <v>3</v>
      </c>
      <c r="C2440">
        <v>6</v>
      </c>
      <c r="D2440">
        <v>1.5</v>
      </c>
      <c r="E2440">
        <v>4</v>
      </c>
    </row>
    <row r="2441" spans="1:5">
      <c r="A2441" s="20" t="s">
        <v>2625</v>
      </c>
      <c r="B2441">
        <v>1</v>
      </c>
      <c r="C2441">
        <v>2</v>
      </c>
      <c r="D2441">
        <v>3</v>
      </c>
      <c r="E2441">
        <v>3.5</v>
      </c>
    </row>
    <row r="2442" spans="1:5">
      <c r="A2442" s="20" t="s">
        <v>2626</v>
      </c>
      <c r="B2442">
        <v>4</v>
      </c>
      <c r="C2442">
        <v>12</v>
      </c>
      <c r="D2442">
        <v>4</v>
      </c>
      <c r="E2442">
        <v>3</v>
      </c>
    </row>
    <row r="2443" spans="1:5">
      <c r="A2443" s="20" t="s">
        <v>2627</v>
      </c>
      <c r="B2443">
        <v>2.3333333333333335</v>
      </c>
      <c r="C2443">
        <v>7</v>
      </c>
      <c r="D2443">
        <v>1.6666666666666667</v>
      </c>
      <c r="E2443">
        <v>2.6666666666666665</v>
      </c>
    </row>
    <row r="2444" spans="1:5">
      <c r="A2444" s="20" t="s">
        <v>2628</v>
      </c>
      <c r="B2444">
        <v>1.5</v>
      </c>
      <c r="C2444">
        <v>3</v>
      </c>
      <c r="D2444">
        <v>4</v>
      </c>
      <c r="E2444">
        <v>2.5</v>
      </c>
    </row>
    <row r="2445" spans="1:5">
      <c r="A2445" s="20" t="s">
        <v>2629</v>
      </c>
      <c r="B2445">
        <v>5</v>
      </c>
      <c r="C2445">
        <v>5</v>
      </c>
      <c r="D2445">
        <v>2</v>
      </c>
      <c r="E2445">
        <v>4</v>
      </c>
    </row>
    <row r="2446" spans="1:5">
      <c r="A2446" s="20" t="s">
        <v>2630</v>
      </c>
      <c r="B2446">
        <v>1</v>
      </c>
      <c r="C2446">
        <v>1</v>
      </c>
      <c r="D2446">
        <v>3</v>
      </c>
      <c r="E2446">
        <v>1</v>
      </c>
    </row>
    <row r="2447" spans="1:5">
      <c r="A2447" s="20" t="s">
        <v>2631</v>
      </c>
      <c r="B2447">
        <v>3.3333333333333335</v>
      </c>
      <c r="C2447">
        <v>10</v>
      </c>
      <c r="D2447">
        <v>3.3333333333333335</v>
      </c>
      <c r="E2447">
        <v>2.6666666666666665</v>
      </c>
    </row>
    <row r="2448" spans="1:5">
      <c r="A2448" s="20" t="s">
        <v>2632</v>
      </c>
      <c r="B2448">
        <v>2</v>
      </c>
      <c r="C2448">
        <v>2</v>
      </c>
      <c r="D2448">
        <v>5</v>
      </c>
      <c r="E2448">
        <v>1</v>
      </c>
    </row>
    <row r="2449" spans="1:5">
      <c r="A2449" s="20" t="s">
        <v>2633</v>
      </c>
      <c r="B2449">
        <v>3</v>
      </c>
      <c r="C2449">
        <v>6</v>
      </c>
      <c r="D2449">
        <v>2.5</v>
      </c>
      <c r="E2449">
        <v>1</v>
      </c>
    </row>
    <row r="2450" spans="1:5">
      <c r="A2450" s="20" t="s">
        <v>2634</v>
      </c>
      <c r="B2450">
        <v>2</v>
      </c>
      <c r="C2450">
        <v>4</v>
      </c>
      <c r="D2450">
        <v>2.5</v>
      </c>
      <c r="E2450">
        <v>4</v>
      </c>
    </row>
    <row r="2451" spans="1:5">
      <c r="A2451" s="20" t="s">
        <v>2635</v>
      </c>
      <c r="B2451">
        <v>3.6666666666666665</v>
      </c>
      <c r="C2451">
        <v>11</v>
      </c>
      <c r="D2451">
        <v>3.3333333333333335</v>
      </c>
      <c r="E2451">
        <v>2.3333333333333335</v>
      </c>
    </row>
    <row r="2452" spans="1:5">
      <c r="A2452" s="20" t="s">
        <v>2636</v>
      </c>
      <c r="B2452">
        <v>2.6666666666666665</v>
      </c>
      <c r="C2452">
        <v>8</v>
      </c>
      <c r="D2452">
        <v>2.6666666666666665</v>
      </c>
      <c r="E2452">
        <v>3</v>
      </c>
    </row>
    <row r="2453" spans="1:5">
      <c r="A2453" s="20" t="s">
        <v>2637</v>
      </c>
      <c r="B2453">
        <v>2</v>
      </c>
      <c r="C2453">
        <v>4</v>
      </c>
      <c r="D2453">
        <v>2.5</v>
      </c>
      <c r="E2453">
        <v>2</v>
      </c>
    </row>
    <row r="2454" spans="1:5">
      <c r="A2454" s="20" t="s">
        <v>2638</v>
      </c>
      <c r="B2454">
        <v>3</v>
      </c>
      <c r="C2454">
        <v>6</v>
      </c>
      <c r="D2454">
        <v>3</v>
      </c>
      <c r="E2454">
        <v>4</v>
      </c>
    </row>
    <row r="2455" spans="1:5">
      <c r="A2455" s="20" t="s">
        <v>2639</v>
      </c>
      <c r="B2455">
        <v>2</v>
      </c>
      <c r="C2455">
        <v>6</v>
      </c>
      <c r="D2455">
        <v>3.6666666666666665</v>
      </c>
      <c r="E2455">
        <v>2.6666666666666665</v>
      </c>
    </row>
    <row r="2456" spans="1:5">
      <c r="A2456" s="20" t="s">
        <v>2640</v>
      </c>
      <c r="B2456">
        <v>1</v>
      </c>
      <c r="C2456">
        <v>2</v>
      </c>
      <c r="D2456">
        <v>1.5</v>
      </c>
      <c r="E2456">
        <v>4.5</v>
      </c>
    </row>
    <row r="2457" spans="1:5">
      <c r="A2457" s="20" t="s">
        <v>2641</v>
      </c>
      <c r="B2457">
        <v>1</v>
      </c>
      <c r="C2457">
        <v>1</v>
      </c>
      <c r="D2457">
        <v>2</v>
      </c>
      <c r="E2457">
        <v>1</v>
      </c>
    </row>
    <row r="2458" spans="1:5">
      <c r="A2458" s="20" t="s">
        <v>2642</v>
      </c>
      <c r="B2458">
        <v>2.3333333333333335</v>
      </c>
      <c r="C2458">
        <v>7</v>
      </c>
      <c r="D2458">
        <v>3.3333333333333335</v>
      </c>
      <c r="E2458">
        <v>2.6666666666666665</v>
      </c>
    </row>
    <row r="2459" spans="1:5">
      <c r="A2459" s="20" t="s">
        <v>2643</v>
      </c>
      <c r="B2459">
        <v>4.5</v>
      </c>
      <c r="C2459">
        <v>9</v>
      </c>
      <c r="D2459">
        <v>2.5</v>
      </c>
      <c r="E2459">
        <v>1</v>
      </c>
    </row>
    <row r="2460" spans="1:5">
      <c r="A2460" s="20" t="s">
        <v>2644</v>
      </c>
      <c r="B2460">
        <v>4</v>
      </c>
      <c r="C2460">
        <v>12</v>
      </c>
      <c r="D2460">
        <v>3.3333333333333335</v>
      </c>
      <c r="E2460">
        <v>3.6666666666666665</v>
      </c>
    </row>
    <row r="2461" spans="1:5">
      <c r="A2461" s="20" t="s">
        <v>2645</v>
      </c>
      <c r="B2461">
        <v>3</v>
      </c>
      <c r="C2461">
        <v>9</v>
      </c>
      <c r="D2461">
        <v>2.6666666666666665</v>
      </c>
      <c r="E2461">
        <v>3</v>
      </c>
    </row>
    <row r="2462" spans="1:5">
      <c r="A2462" s="20" t="s">
        <v>2646</v>
      </c>
      <c r="B2462">
        <v>2</v>
      </c>
      <c r="C2462">
        <v>2</v>
      </c>
      <c r="D2462">
        <v>3</v>
      </c>
      <c r="E2462">
        <v>3</v>
      </c>
    </row>
    <row r="2463" spans="1:5">
      <c r="A2463" s="20" t="s">
        <v>2647</v>
      </c>
      <c r="B2463">
        <v>3</v>
      </c>
      <c r="C2463">
        <v>6</v>
      </c>
      <c r="D2463">
        <v>3.5</v>
      </c>
      <c r="E2463">
        <v>3</v>
      </c>
    </row>
    <row r="2464" spans="1:5">
      <c r="A2464" s="20" t="s">
        <v>2648</v>
      </c>
      <c r="B2464">
        <v>2</v>
      </c>
      <c r="C2464">
        <v>2</v>
      </c>
      <c r="D2464">
        <v>2</v>
      </c>
      <c r="E2464">
        <v>2</v>
      </c>
    </row>
    <row r="2465" spans="1:5">
      <c r="A2465" s="20" t="s">
        <v>2649</v>
      </c>
      <c r="B2465">
        <v>4</v>
      </c>
      <c r="C2465">
        <v>12</v>
      </c>
      <c r="D2465">
        <v>3.3333333333333335</v>
      </c>
      <c r="E2465">
        <v>3.3333333333333335</v>
      </c>
    </row>
    <row r="2466" spans="1:5">
      <c r="A2466" s="20" t="s">
        <v>2650</v>
      </c>
      <c r="B2466">
        <v>2.6666666666666665</v>
      </c>
      <c r="C2466">
        <v>8</v>
      </c>
      <c r="D2466">
        <v>3.6666666666666665</v>
      </c>
      <c r="E2466">
        <v>3.3333333333333335</v>
      </c>
    </row>
    <row r="2467" spans="1:5">
      <c r="A2467" s="20" t="s">
        <v>2651</v>
      </c>
      <c r="B2467">
        <v>4</v>
      </c>
      <c r="C2467">
        <v>4</v>
      </c>
      <c r="D2467">
        <v>3</v>
      </c>
      <c r="E2467">
        <v>1</v>
      </c>
    </row>
    <row r="2468" spans="1:5">
      <c r="A2468" s="20" t="s">
        <v>2652</v>
      </c>
      <c r="B2468">
        <v>3</v>
      </c>
      <c r="C2468">
        <v>6</v>
      </c>
      <c r="D2468">
        <v>3.5</v>
      </c>
      <c r="E2468">
        <v>4</v>
      </c>
    </row>
    <row r="2469" spans="1:5">
      <c r="A2469" s="20" t="s">
        <v>2653</v>
      </c>
      <c r="B2469">
        <v>2.6666666666666665</v>
      </c>
      <c r="C2469">
        <v>8</v>
      </c>
      <c r="D2469">
        <v>2.6666666666666665</v>
      </c>
      <c r="E2469">
        <v>3</v>
      </c>
    </row>
    <row r="2470" spans="1:5">
      <c r="A2470" s="20" t="s">
        <v>2654</v>
      </c>
      <c r="B2470">
        <v>1</v>
      </c>
      <c r="C2470">
        <v>1</v>
      </c>
      <c r="D2470">
        <v>5</v>
      </c>
      <c r="E2470">
        <v>4</v>
      </c>
    </row>
    <row r="2471" spans="1:5">
      <c r="A2471" s="20" t="s">
        <v>2655</v>
      </c>
      <c r="B2471">
        <v>3</v>
      </c>
      <c r="C2471">
        <v>6</v>
      </c>
      <c r="D2471">
        <v>4</v>
      </c>
      <c r="E2471">
        <v>3</v>
      </c>
    </row>
    <row r="2472" spans="1:5">
      <c r="A2472" s="20" t="s">
        <v>2656</v>
      </c>
      <c r="B2472">
        <v>2</v>
      </c>
      <c r="C2472">
        <v>2</v>
      </c>
      <c r="D2472">
        <v>1</v>
      </c>
      <c r="E2472">
        <v>5</v>
      </c>
    </row>
    <row r="2473" spans="1:5">
      <c r="A2473" s="20" t="s">
        <v>2657</v>
      </c>
      <c r="B2473">
        <v>4.333333333333333</v>
      </c>
      <c r="C2473">
        <v>13</v>
      </c>
      <c r="D2473">
        <v>2.6666666666666665</v>
      </c>
      <c r="E2473">
        <v>2</v>
      </c>
    </row>
    <row r="2474" spans="1:5">
      <c r="A2474" s="20" t="s">
        <v>2658</v>
      </c>
      <c r="B2474">
        <v>5</v>
      </c>
      <c r="C2474">
        <v>5</v>
      </c>
      <c r="D2474">
        <v>5</v>
      </c>
      <c r="E2474">
        <v>5</v>
      </c>
    </row>
    <row r="2475" spans="1:5">
      <c r="A2475" s="20" t="s">
        <v>2659</v>
      </c>
      <c r="B2475">
        <v>2.5</v>
      </c>
      <c r="C2475">
        <v>5</v>
      </c>
      <c r="D2475">
        <v>5</v>
      </c>
      <c r="E2475">
        <v>1.5</v>
      </c>
    </row>
    <row r="2476" spans="1:5">
      <c r="A2476" s="20" t="s">
        <v>2660</v>
      </c>
      <c r="B2476">
        <v>3</v>
      </c>
      <c r="C2476">
        <v>9</v>
      </c>
      <c r="D2476">
        <v>2.6666666666666665</v>
      </c>
      <c r="E2476">
        <v>1.3333333333333333</v>
      </c>
    </row>
    <row r="2477" spans="1:5">
      <c r="A2477" s="20" t="s">
        <v>2661</v>
      </c>
      <c r="B2477">
        <v>3</v>
      </c>
      <c r="C2477">
        <v>6</v>
      </c>
      <c r="D2477">
        <v>5</v>
      </c>
      <c r="E2477">
        <v>2.5</v>
      </c>
    </row>
    <row r="2478" spans="1:5">
      <c r="A2478" s="20" t="s">
        <v>2662</v>
      </c>
      <c r="B2478">
        <v>2.6666666666666665</v>
      </c>
      <c r="C2478">
        <v>8</v>
      </c>
      <c r="D2478">
        <v>2</v>
      </c>
      <c r="E2478">
        <v>2.6666666666666665</v>
      </c>
    </row>
    <row r="2479" spans="1:5">
      <c r="A2479" s="20" t="s">
        <v>2663</v>
      </c>
      <c r="B2479">
        <v>2.6666666666666665</v>
      </c>
      <c r="C2479">
        <v>8</v>
      </c>
      <c r="D2479">
        <v>4.333333333333333</v>
      </c>
      <c r="E2479">
        <v>2.3333333333333335</v>
      </c>
    </row>
    <row r="2480" spans="1:5">
      <c r="A2480" s="20" t="s">
        <v>2664</v>
      </c>
      <c r="B2480">
        <v>3.5</v>
      </c>
      <c r="C2480">
        <v>7</v>
      </c>
      <c r="D2480">
        <v>1</v>
      </c>
      <c r="E2480">
        <v>3</v>
      </c>
    </row>
    <row r="2481" spans="1:5">
      <c r="A2481" s="20" t="s">
        <v>2665</v>
      </c>
      <c r="B2481">
        <v>2.3333333333333335</v>
      </c>
      <c r="C2481">
        <v>7</v>
      </c>
      <c r="D2481">
        <v>2.3333333333333335</v>
      </c>
      <c r="E2481">
        <v>3.3333333333333335</v>
      </c>
    </row>
    <row r="2482" spans="1:5">
      <c r="A2482" s="20" t="s">
        <v>2666</v>
      </c>
      <c r="B2482">
        <v>3.3333333333333335</v>
      </c>
      <c r="C2482">
        <v>10</v>
      </c>
      <c r="D2482">
        <v>2.6666666666666665</v>
      </c>
      <c r="E2482">
        <v>4</v>
      </c>
    </row>
    <row r="2483" spans="1:5">
      <c r="A2483" s="20" t="s">
        <v>2667</v>
      </c>
      <c r="B2483">
        <v>2</v>
      </c>
      <c r="C2483">
        <v>4</v>
      </c>
      <c r="D2483">
        <v>3</v>
      </c>
      <c r="E2483">
        <v>3</v>
      </c>
    </row>
    <row r="2484" spans="1:5">
      <c r="A2484" s="20" t="s">
        <v>2668</v>
      </c>
      <c r="B2484">
        <v>5</v>
      </c>
      <c r="C2484">
        <v>10</v>
      </c>
      <c r="D2484">
        <v>3.5</v>
      </c>
      <c r="E2484">
        <v>3</v>
      </c>
    </row>
    <row r="2485" spans="1:5">
      <c r="A2485" s="20" t="s">
        <v>2669</v>
      </c>
      <c r="B2485">
        <v>3</v>
      </c>
      <c r="C2485">
        <v>3</v>
      </c>
      <c r="D2485">
        <v>3</v>
      </c>
      <c r="E2485">
        <v>2</v>
      </c>
    </row>
    <row r="2486" spans="1:5">
      <c r="A2486" s="20" t="s">
        <v>2670</v>
      </c>
      <c r="B2486">
        <v>1.5</v>
      </c>
      <c r="C2486">
        <v>3</v>
      </c>
      <c r="D2486">
        <v>3.5</v>
      </c>
      <c r="E2486">
        <v>4</v>
      </c>
    </row>
    <row r="2487" spans="1:5">
      <c r="A2487" s="20" t="s">
        <v>2671</v>
      </c>
      <c r="B2487">
        <v>2.3333333333333335</v>
      </c>
      <c r="C2487">
        <v>7</v>
      </c>
      <c r="D2487">
        <v>4.333333333333333</v>
      </c>
      <c r="E2487">
        <v>4</v>
      </c>
    </row>
    <row r="2488" spans="1:5">
      <c r="A2488" s="20" t="s">
        <v>2672</v>
      </c>
      <c r="B2488">
        <v>4</v>
      </c>
      <c r="C2488">
        <v>4</v>
      </c>
      <c r="D2488">
        <v>4</v>
      </c>
      <c r="E2488">
        <v>1</v>
      </c>
    </row>
    <row r="2489" spans="1:5">
      <c r="A2489" s="20" t="s">
        <v>2673</v>
      </c>
      <c r="B2489">
        <v>3</v>
      </c>
      <c r="C2489">
        <v>3</v>
      </c>
      <c r="D2489">
        <v>1</v>
      </c>
      <c r="E2489">
        <v>1</v>
      </c>
    </row>
    <row r="2490" spans="1:5">
      <c r="A2490" s="20" t="s">
        <v>2674</v>
      </c>
      <c r="B2490">
        <v>3</v>
      </c>
      <c r="C2490">
        <v>3</v>
      </c>
      <c r="D2490">
        <v>1</v>
      </c>
      <c r="E2490">
        <v>1</v>
      </c>
    </row>
    <row r="2491" spans="1:5">
      <c r="A2491" s="20" t="s">
        <v>2675</v>
      </c>
      <c r="B2491">
        <v>2.6666666666666665</v>
      </c>
      <c r="C2491">
        <v>8</v>
      </c>
      <c r="D2491">
        <v>3</v>
      </c>
      <c r="E2491">
        <v>3</v>
      </c>
    </row>
    <row r="2492" spans="1:5">
      <c r="A2492" s="20" t="s">
        <v>2676</v>
      </c>
      <c r="B2492">
        <v>2.6666666666666665</v>
      </c>
      <c r="C2492">
        <v>8</v>
      </c>
      <c r="D2492">
        <v>3</v>
      </c>
      <c r="E2492">
        <v>2.3333333333333335</v>
      </c>
    </row>
    <row r="2493" spans="1:5">
      <c r="A2493" s="20" t="s">
        <v>2677</v>
      </c>
      <c r="B2493">
        <v>3.5</v>
      </c>
      <c r="C2493">
        <v>7</v>
      </c>
      <c r="D2493">
        <v>3</v>
      </c>
      <c r="E2493">
        <v>3.5</v>
      </c>
    </row>
    <row r="2494" spans="1:5">
      <c r="A2494" s="20" t="s">
        <v>2678</v>
      </c>
      <c r="B2494">
        <v>2</v>
      </c>
      <c r="C2494">
        <v>2</v>
      </c>
      <c r="D2494">
        <v>4</v>
      </c>
      <c r="E2494">
        <v>4</v>
      </c>
    </row>
    <row r="2495" spans="1:5">
      <c r="A2495" s="20" t="s">
        <v>2679</v>
      </c>
      <c r="B2495">
        <v>3.3333333333333335</v>
      </c>
      <c r="C2495">
        <v>10</v>
      </c>
      <c r="D2495">
        <v>2.6666666666666665</v>
      </c>
      <c r="E2495">
        <v>3.3333333333333335</v>
      </c>
    </row>
    <row r="2496" spans="1:5">
      <c r="A2496" s="20" t="s">
        <v>2680</v>
      </c>
      <c r="B2496">
        <v>3.6666666666666665</v>
      </c>
      <c r="C2496">
        <v>11</v>
      </c>
      <c r="D2496">
        <v>3.3333333333333335</v>
      </c>
      <c r="E2496">
        <v>1.6666666666666667</v>
      </c>
    </row>
    <row r="2497" spans="1:5">
      <c r="A2497" s="20" t="s">
        <v>2681</v>
      </c>
      <c r="B2497">
        <v>3</v>
      </c>
      <c r="C2497">
        <v>3</v>
      </c>
      <c r="D2497">
        <v>4</v>
      </c>
      <c r="E2497">
        <v>2</v>
      </c>
    </row>
    <row r="2498" spans="1:5">
      <c r="A2498" s="20" t="s">
        <v>2682</v>
      </c>
      <c r="B2498">
        <v>3.6666666666666665</v>
      </c>
      <c r="C2498">
        <v>11</v>
      </c>
      <c r="D2498">
        <v>2.3333333333333335</v>
      </c>
      <c r="E2498">
        <v>2</v>
      </c>
    </row>
    <row r="2499" spans="1:5">
      <c r="A2499" s="20" t="s">
        <v>2683</v>
      </c>
      <c r="B2499">
        <v>3.5</v>
      </c>
      <c r="C2499">
        <v>7</v>
      </c>
      <c r="D2499">
        <v>2.5</v>
      </c>
      <c r="E2499">
        <v>1.5</v>
      </c>
    </row>
    <row r="2500" spans="1:5">
      <c r="A2500" s="20" t="s">
        <v>2684</v>
      </c>
      <c r="B2500">
        <v>2</v>
      </c>
      <c r="C2500">
        <v>4</v>
      </c>
      <c r="D2500">
        <v>2</v>
      </c>
      <c r="E2500">
        <v>3</v>
      </c>
    </row>
    <row r="2501" spans="1:5">
      <c r="A2501" s="20" t="s">
        <v>2685</v>
      </c>
      <c r="B2501">
        <v>2</v>
      </c>
      <c r="C2501">
        <v>2</v>
      </c>
      <c r="D2501">
        <v>1</v>
      </c>
      <c r="E2501">
        <v>5</v>
      </c>
    </row>
    <row r="2502" spans="1:5">
      <c r="A2502" s="20" t="s">
        <v>2686</v>
      </c>
      <c r="B2502">
        <v>2</v>
      </c>
      <c r="C2502">
        <v>2</v>
      </c>
      <c r="D2502">
        <v>1</v>
      </c>
      <c r="E2502">
        <v>4</v>
      </c>
    </row>
    <row r="2503" spans="1:5">
      <c r="A2503" s="20" t="s">
        <v>2687</v>
      </c>
      <c r="B2503">
        <v>2</v>
      </c>
      <c r="C2503">
        <v>6</v>
      </c>
      <c r="D2503">
        <v>3</v>
      </c>
      <c r="E2503">
        <v>3.3333333333333335</v>
      </c>
    </row>
    <row r="2504" spans="1:5">
      <c r="A2504" s="20" t="s">
        <v>2688</v>
      </c>
      <c r="B2504">
        <v>3.5</v>
      </c>
      <c r="C2504">
        <v>7</v>
      </c>
      <c r="D2504">
        <v>2</v>
      </c>
      <c r="E2504">
        <v>4</v>
      </c>
    </row>
    <row r="2505" spans="1:5">
      <c r="A2505" s="20" t="s">
        <v>2689</v>
      </c>
      <c r="B2505">
        <v>3</v>
      </c>
      <c r="C2505">
        <v>3</v>
      </c>
      <c r="D2505">
        <v>2</v>
      </c>
      <c r="E2505">
        <v>5</v>
      </c>
    </row>
    <row r="2506" spans="1:5">
      <c r="A2506" s="20" t="s">
        <v>2690</v>
      </c>
      <c r="B2506">
        <v>1.3333333333333333</v>
      </c>
      <c r="C2506">
        <v>4</v>
      </c>
      <c r="D2506">
        <v>3</v>
      </c>
      <c r="E2506">
        <v>3</v>
      </c>
    </row>
    <row r="2507" spans="1:5">
      <c r="A2507" s="20" t="s">
        <v>2691</v>
      </c>
      <c r="B2507">
        <v>3</v>
      </c>
      <c r="C2507">
        <v>3</v>
      </c>
      <c r="D2507">
        <v>1</v>
      </c>
      <c r="E2507">
        <v>2</v>
      </c>
    </row>
    <row r="2508" spans="1:5">
      <c r="A2508" s="20" t="s">
        <v>2692</v>
      </c>
      <c r="B2508">
        <v>2.3333333333333335</v>
      </c>
      <c r="C2508">
        <v>7</v>
      </c>
      <c r="D2508">
        <v>1.3333333333333333</v>
      </c>
      <c r="E2508">
        <v>2.6666666666666665</v>
      </c>
    </row>
    <row r="2509" spans="1:5">
      <c r="A2509" s="20" t="s">
        <v>2693</v>
      </c>
      <c r="B2509">
        <v>3.5</v>
      </c>
      <c r="C2509">
        <v>7</v>
      </c>
      <c r="D2509">
        <v>3</v>
      </c>
      <c r="E2509">
        <v>4</v>
      </c>
    </row>
    <row r="2510" spans="1:5">
      <c r="A2510" s="20" t="s">
        <v>2694</v>
      </c>
      <c r="B2510">
        <v>5</v>
      </c>
      <c r="C2510">
        <v>5</v>
      </c>
      <c r="D2510">
        <v>4</v>
      </c>
      <c r="E2510">
        <v>5</v>
      </c>
    </row>
    <row r="2511" spans="1:5">
      <c r="A2511" s="20" t="s">
        <v>2695</v>
      </c>
      <c r="B2511">
        <v>1.6666666666666667</v>
      </c>
      <c r="C2511">
        <v>5</v>
      </c>
      <c r="D2511">
        <v>2.6666666666666665</v>
      </c>
      <c r="E2511">
        <v>4</v>
      </c>
    </row>
    <row r="2512" spans="1:5">
      <c r="A2512" s="20" t="s">
        <v>2696</v>
      </c>
      <c r="B2512">
        <v>4.666666666666667</v>
      </c>
      <c r="C2512">
        <v>14</v>
      </c>
      <c r="D2512">
        <v>4</v>
      </c>
      <c r="E2512">
        <v>3.6666666666666665</v>
      </c>
    </row>
    <row r="2513" spans="1:5">
      <c r="A2513" s="20" t="s">
        <v>2697</v>
      </c>
      <c r="B2513">
        <v>4</v>
      </c>
      <c r="C2513">
        <v>4</v>
      </c>
      <c r="D2513">
        <v>4</v>
      </c>
      <c r="E2513">
        <v>5</v>
      </c>
    </row>
    <row r="2514" spans="1:5">
      <c r="A2514" s="20" t="s">
        <v>2698</v>
      </c>
      <c r="B2514">
        <v>3</v>
      </c>
      <c r="C2514">
        <v>3</v>
      </c>
      <c r="D2514">
        <v>5</v>
      </c>
      <c r="E2514">
        <v>1</v>
      </c>
    </row>
    <row r="2515" spans="1:5">
      <c r="A2515" s="20" t="s">
        <v>2699</v>
      </c>
      <c r="B2515">
        <v>4.5</v>
      </c>
      <c r="C2515">
        <v>9</v>
      </c>
      <c r="D2515">
        <v>2</v>
      </c>
      <c r="E2515">
        <v>2</v>
      </c>
    </row>
    <row r="2516" spans="1:5">
      <c r="A2516" s="20" t="s">
        <v>2700</v>
      </c>
      <c r="B2516">
        <v>1</v>
      </c>
      <c r="C2516">
        <v>1</v>
      </c>
      <c r="D2516">
        <v>5</v>
      </c>
      <c r="E2516">
        <v>4</v>
      </c>
    </row>
    <row r="2517" spans="1:5">
      <c r="A2517" s="20" t="s">
        <v>2701</v>
      </c>
      <c r="B2517">
        <v>4.5</v>
      </c>
      <c r="C2517">
        <v>9</v>
      </c>
      <c r="D2517">
        <v>2</v>
      </c>
      <c r="E2517">
        <v>2.5</v>
      </c>
    </row>
    <row r="2518" spans="1:5">
      <c r="A2518" s="20" t="s">
        <v>2702</v>
      </c>
      <c r="B2518">
        <v>3.5</v>
      </c>
      <c r="C2518">
        <v>7</v>
      </c>
      <c r="D2518">
        <v>3.5</v>
      </c>
      <c r="E2518">
        <v>2.5</v>
      </c>
    </row>
    <row r="2519" spans="1:5">
      <c r="A2519" s="20" t="s">
        <v>2703</v>
      </c>
      <c r="B2519">
        <v>3</v>
      </c>
      <c r="C2519">
        <v>3</v>
      </c>
      <c r="D2519">
        <v>1</v>
      </c>
      <c r="E2519">
        <v>1</v>
      </c>
    </row>
    <row r="2520" spans="1:5">
      <c r="A2520" s="20" t="s">
        <v>2704</v>
      </c>
      <c r="B2520">
        <v>5</v>
      </c>
      <c r="C2520">
        <v>5</v>
      </c>
      <c r="D2520">
        <v>5</v>
      </c>
      <c r="E2520">
        <v>5</v>
      </c>
    </row>
    <row r="2521" spans="1:5">
      <c r="A2521" s="20" t="s">
        <v>2705</v>
      </c>
      <c r="B2521">
        <v>3</v>
      </c>
      <c r="C2521">
        <v>3</v>
      </c>
      <c r="D2521">
        <v>1</v>
      </c>
      <c r="E2521">
        <v>2</v>
      </c>
    </row>
    <row r="2522" spans="1:5">
      <c r="A2522" s="20" t="s">
        <v>2706</v>
      </c>
      <c r="B2522">
        <v>2.5</v>
      </c>
      <c r="C2522">
        <v>5</v>
      </c>
      <c r="D2522">
        <v>3</v>
      </c>
      <c r="E2522">
        <v>3.5</v>
      </c>
    </row>
    <row r="2523" spans="1:5">
      <c r="A2523" s="20" t="s">
        <v>2707</v>
      </c>
      <c r="B2523">
        <v>5</v>
      </c>
      <c r="C2523">
        <v>5</v>
      </c>
      <c r="D2523">
        <v>2</v>
      </c>
      <c r="E2523">
        <v>5</v>
      </c>
    </row>
    <row r="2524" spans="1:5">
      <c r="A2524" s="20" t="s">
        <v>2708</v>
      </c>
      <c r="B2524">
        <v>3.6666666666666665</v>
      </c>
      <c r="C2524">
        <v>11</v>
      </c>
      <c r="D2524">
        <v>3</v>
      </c>
      <c r="E2524">
        <v>1</v>
      </c>
    </row>
    <row r="2525" spans="1:5">
      <c r="A2525" s="20" t="s">
        <v>2709</v>
      </c>
      <c r="B2525">
        <v>3</v>
      </c>
      <c r="C2525">
        <v>6</v>
      </c>
      <c r="D2525">
        <v>2</v>
      </c>
      <c r="E2525">
        <v>3</v>
      </c>
    </row>
    <row r="2526" spans="1:5">
      <c r="A2526" s="20" t="s">
        <v>2710</v>
      </c>
      <c r="B2526">
        <v>4</v>
      </c>
      <c r="C2526">
        <v>8</v>
      </c>
      <c r="D2526">
        <v>2</v>
      </c>
      <c r="E2526">
        <v>3</v>
      </c>
    </row>
    <row r="2527" spans="1:5">
      <c r="A2527" s="20" t="s">
        <v>2711</v>
      </c>
      <c r="B2527">
        <v>3</v>
      </c>
      <c r="C2527">
        <v>6</v>
      </c>
      <c r="D2527">
        <v>3.5</v>
      </c>
      <c r="E2527">
        <v>3</v>
      </c>
    </row>
    <row r="2528" spans="1:5">
      <c r="A2528" s="20" t="s">
        <v>2712</v>
      </c>
      <c r="B2528">
        <v>5</v>
      </c>
      <c r="C2528">
        <v>5</v>
      </c>
      <c r="D2528">
        <v>5</v>
      </c>
      <c r="E2528">
        <v>2</v>
      </c>
    </row>
    <row r="2529" spans="1:5">
      <c r="A2529" s="20" t="s">
        <v>2713</v>
      </c>
      <c r="B2529">
        <v>2.5</v>
      </c>
      <c r="C2529">
        <v>5</v>
      </c>
      <c r="D2529">
        <v>4</v>
      </c>
      <c r="E2529">
        <v>3</v>
      </c>
    </row>
    <row r="2530" spans="1:5">
      <c r="A2530" s="20" t="s">
        <v>2714</v>
      </c>
      <c r="B2530">
        <v>3</v>
      </c>
      <c r="C2530">
        <v>3</v>
      </c>
      <c r="D2530">
        <v>3</v>
      </c>
      <c r="E2530">
        <v>4</v>
      </c>
    </row>
    <row r="2531" spans="1:5">
      <c r="A2531" s="20" t="s">
        <v>2715</v>
      </c>
      <c r="B2531">
        <v>1.5</v>
      </c>
      <c r="C2531">
        <v>3</v>
      </c>
      <c r="D2531">
        <v>3</v>
      </c>
      <c r="E2531">
        <v>4.5</v>
      </c>
    </row>
    <row r="2532" spans="1:5">
      <c r="A2532" s="20" t="s">
        <v>2716</v>
      </c>
      <c r="B2532">
        <v>1</v>
      </c>
      <c r="C2532">
        <v>1</v>
      </c>
      <c r="D2532">
        <v>4</v>
      </c>
      <c r="E2532">
        <v>5</v>
      </c>
    </row>
    <row r="2533" spans="1:5">
      <c r="A2533" s="20" t="s">
        <v>2717</v>
      </c>
      <c r="B2533">
        <v>2.5</v>
      </c>
      <c r="C2533">
        <v>5</v>
      </c>
      <c r="D2533">
        <v>3</v>
      </c>
      <c r="E2533">
        <v>2</v>
      </c>
    </row>
    <row r="2534" spans="1:5">
      <c r="A2534" s="20" t="s">
        <v>2718</v>
      </c>
      <c r="B2534">
        <v>1</v>
      </c>
      <c r="C2534">
        <v>1</v>
      </c>
      <c r="D2534">
        <v>4</v>
      </c>
      <c r="E2534">
        <v>3</v>
      </c>
    </row>
    <row r="2535" spans="1:5">
      <c r="A2535" s="20" t="s">
        <v>2719</v>
      </c>
      <c r="B2535">
        <v>2.6666666666666665</v>
      </c>
      <c r="C2535">
        <v>8</v>
      </c>
      <c r="D2535">
        <v>3</v>
      </c>
      <c r="E2535">
        <v>4.333333333333333</v>
      </c>
    </row>
    <row r="2536" spans="1:5">
      <c r="A2536" s="20" t="s">
        <v>2720</v>
      </c>
      <c r="B2536">
        <v>2</v>
      </c>
      <c r="C2536">
        <v>4</v>
      </c>
      <c r="D2536">
        <v>3</v>
      </c>
      <c r="E2536">
        <v>2</v>
      </c>
    </row>
    <row r="2537" spans="1:5">
      <c r="A2537" s="20" t="s">
        <v>2721</v>
      </c>
      <c r="B2537">
        <v>4.5</v>
      </c>
      <c r="C2537">
        <v>9</v>
      </c>
      <c r="D2537">
        <v>3</v>
      </c>
      <c r="E2537">
        <v>5</v>
      </c>
    </row>
    <row r="2538" spans="1:5">
      <c r="A2538" s="20" t="s">
        <v>2722</v>
      </c>
      <c r="B2538">
        <v>1</v>
      </c>
      <c r="C2538">
        <v>1</v>
      </c>
      <c r="D2538">
        <v>5</v>
      </c>
      <c r="E2538">
        <v>3</v>
      </c>
    </row>
    <row r="2539" spans="1:5">
      <c r="A2539" s="20" t="s">
        <v>2723</v>
      </c>
      <c r="B2539">
        <v>1</v>
      </c>
      <c r="C2539">
        <v>1</v>
      </c>
      <c r="D2539">
        <v>2</v>
      </c>
      <c r="E2539">
        <v>4</v>
      </c>
    </row>
    <row r="2540" spans="1:5">
      <c r="A2540" s="20" t="s">
        <v>2724</v>
      </c>
      <c r="B2540">
        <v>2</v>
      </c>
      <c r="C2540">
        <v>4</v>
      </c>
      <c r="D2540">
        <v>4</v>
      </c>
      <c r="E2540">
        <v>1</v>
      </c>
    </row>
    <row r="2541" spans="1:5">
      <c r="A2541" s="20" t="s">
        <v>2725</v>
      </c>
      <c r="B2541">
        <v>4</v>
      </c>
      <c r="C2541">
        <v>12</v>
      </c>
      <c r="D2541">
        <v>2</v>
      </c>
      <c r="E2541">
        <v>3.6666666666666665</v>
      </c>
    </row>
    <row r="2542" spans="1:5">
      <c r="A2542" s="20" t="s">
        <v>2726</v>
      </c>
      <c r="B2542">
        <v>1.5</v>
      </c>
      <c r="C2542">
        <v>3</v>
      </c>
      <c r="D2542">
        <v>3</v>
      </c>
      <c r="E2542">
        <v>3</v>
      </c>
    </row>
    <row r="2543" spans="1:5">
      <c r="A2543" s="20" t="s">
        <v>2727</v>
      </c>
      <c r="B2543">
        <v>4.333333333333333</v>
      </c>
      <c r="C2543">
        <v>13</v>
      </c>
      <c r="D2543">
        <v>4</v>
      </c>
      <c r="E2543">
        <v>4</v>
      </c>
    </row>
    <row r="2544" spans="1:5">
      <c r="A2544" s="20" t="s">
        <v>2728</v>
      </c>
      <c r="B2544">
        <v>4.666666666666667</v>
      </c>
      <c r="C2544">
        <v>14</v>
      </c>
      <c r="D2544">
        <v>1.6666666666666667</v>
      </c>
      <c r="E2544">
        <v>2.6666666666666665</v>
      </c>
    </row>
    <row r="2545" spans="1:5">
      <c r="A2545" s="20" t="s">
        <v>2729</v>
      </c>
      <c r="B2545">
        <v>3</v>
      </c>
      <c r="C2545">
        <v>3</v>
      </c>
      <c r="D2545">
        <v>4</v>
      </c>
      <c r="E2545">
        <v>2</v>
      </c>
    </row>
    <row r="2546" spans="1:5">
      <c r="A2546" s="20" t="s">
        <v>2730</v>
      </c>
      <c r="B2546">
        <v>4</v>
      </c>
      <c r="C2546">
        <v>12</v>
      </c>
      <c r="D2546">
        <v>3</v>
      </c>
      <c r="E2546">
        <v>2</v>
      </c>
    </row>
    <row r="2547" spans="1:5">
      <c r="A2547" s="20" t="s">
        <v>2731</v>
      </c>
      <c r="B2547">
        <v>3</v>
      </c>
      <c r="C2547">
        <v>3</v>
      </c>
      <c r="D2547">
        <v>1</v>
      </c>
      <c r="E2547">
        <v>3</v>
      </c>
    </row>
    <row r="2548" spans="1:5">
      <c r="A2548" s="20" t="s">
        <v>2732</v>
      </c>
      <c r="B2548">
        <v>4</v>
      </c>
      <c r="C2548">
        <v>4</v>
      </c>
      <c r="D2548">
        <v>2</v>
      </c>
      <c r="E2548">
        <v>2</v>
      </c>
    </row>
    <row r="2549" spans="1:5">
      <c r="A2549" s="20" t="s">
        <v>2733</v>
      </c>
      <c r="B2549">
        <v>2</v>
      </c>
      <c r="C2549">
        <v>2</v>
      </c>
      <c r="D2549">
        <v>3</v>
      </c>
      <c r="E2549">
        <v>4</v>
      </c>
    </row>
    <row r="2550" spans="1:5">
      <c r="A2550" s="20" t="s">
        <v>2734</v>
      </c>
      <c r="B2550">
        <v>2</v>
      </c>
      <c r="C2550">
        <v>2</v>
      </c>
      <c r="D2550">
        <v>1</v>
      </c>
      <c r="E2550">
        <v>2</v>
      </c>
    </row>
    <row r="2551" spans="1:5">
      <c r="A2551" s="20" t="s">
        <v>2735</v>
      </c>
      <c r="B2551">
        <v>5</v>
      </c>
      <c r="C2551">
        <v>5</v>
      </c>
      <c r="D2551">
        <v>1</v>
      </c>
      <c r="E2551">
        <v>4</v>
      </c>
    </row>
    <row r="2552" spans="1:5">
      <c r="A2552" s="20" t="s">
        <v>2736</v>
      </c>
      <c r="B2552">
        <v>3</v>
      </c>
      <c r="C2552">
        <v>3</v>
      </c>
      <c r="D2552">
        <v>5</v>
      </c>
      <c r="E2552">
        <v>3</v>
      </c>
    </row>
    <row r="2553" spans="1:5">
      <c r="A2553" s="20" t="s">
        <v>2737</v>
      </c>
      <c r="B2553">
        <v>3.3333333333333335</v>
      </c>
      <c r="C2553">
        <v>10</v>
      </c>
      <c r="D2553">
        <v>4.333333333333333</v>
      </c>
      <c r="E2553">
        <v>1.6666666666666667</v>
      </c>
    </row>
    <row r="2554" spans="1:5">
      <c r="A2554" s="20" t="s">
        <v>2738</v>
      </c>
      <c r="B2554">
        <v>3</v>
      </c>
      <c r="C2554">
        <v>3</v>
      </c>
      <c r="D2554">
        <v>5</v>
      </c>
      <c r="E2554">
        <v>3</v>
      </c>
    </row>
    <row r="2555" spans="1:5">
      <c r="A2555" s="20" t="s">
        <v>2739</v>
      </c>
      <c r="B2555">
        <v>1</v>
      </c>
      <c r="C2555">
        <v>2</v>
      </c>
      <c r="D2555">
        <v>2.5</v>
      </c>
      <c r="E2555">
        <v>2.5</v>
      </c>
    </row>
    <row r="2556" spans="1:5">
      <c r="A2556" s="20" t="s">
        <v>2740</v>
      </c>
      <c r="B2556">
        <v>1</v>
      </c>
      <c r="C2556">
        <v>1</v>
      </c>
      <c r="D2556">
        <v>1</v>
      </c>
      <c r="E2556">
        <v>4</v>
      </c>
    </row>
    <row r="2557" spans="1:5">
      <c r="A2557" s="20" t="s">
        <v>2741</v>
      </c>
      <c r="B2557">
        <v>3</v>
      </c>
      <c r="C2557">
        <v>6</v>
      </c>
      <c r="D2557">
        <v>2</v>
      </c>
      <c r="E2557">
        <v>3</v>
      </c>
    </row>
    <row r="2558" spans="1:5">
      <c r="A2558" s="20" t="s">
        <v>2742</v>
      </c>
      <c r="B2558">
        <v>4.333333333333333</v>
      </c>
      <c r="C2558">
        <v>13</v>
      </c>
      <c r="D2558">
        <v>2.6666666666666665</v>
      </c>
      <c r="E2558">
        <v>3</v>
      </c>
    </row>
    <row r="2559" spans="1:5">
      <c r="A2559" s="20" t="s">
        <v>2743</v>
      </c>
      <c r="B2559">
        <v>3.5</v>
      </c>
      <c r="C2559">
        <v>7</v>
      </c>
      <c r="D2559">
        <v>4.5</v>
      </c>
      <c r="E2559">
        <v>2.5</v>
      </c>
    </row>
    <row r="2560" spans="1:5">
      <c r="A2560" s="20" t="s">
        <v>2744</v>
      </c>
      <c r="B2560">
        <v>3</v>
      </c>
      <c r="C2560">
        <v>9</v>
      </c>
      <c r="D2560">
        <v>3.3333333333333335</v>
      </c>
      <c r="E2560">
        <v>1.6666666666666667</v>
      </c>
    </row>
    <row r="2561" spans="1:5">
      <c r="A2561" s="20" t="s">
        <v>2745</v>
      </c>
      <c r="B2561">
        <v>4</v>
      </c>
      <c r="C2561">
        <v>8</v>
      </c>
      <c r="D2561">
        <v>4.5</v>
      </c>
      <c r="E2561">
        <v>3.5</v>
      </c>
    </row>
    <row r="2562" spans="1:5">
      <c r="A2562" s="20" t="s">
        <v>2746</v>
      </c>
      <c r="B2562">
        <v>3.5</v>
      </c>
      <c r="C2562">
        <v>7</v>
      </c>
      <c r="D2562">
        <v>2.5</v>
      </c>
      <c r="E2562">
        <v>3</v>
      </c>
    </row>
    <row r="2563" spans="1:5">
      <c r="A2563" s="20" t="s">
        <v>2747</v>
      </c>
      <c r="B2563">
        <v>3.6666666666666665</v>
      </c>
      <c r="C2563">
        <v>11</v>
      </c>
      <c r="D2563">
        <v>1.6666666666666667</v>
      </c>
      <c r="E2563">
        <v>4.333333333333333</v>
      </c>
    </row>
    <row r="2564" spans="1:5">
      <c r="A2564" s="20" t="s">
        <v>2748</v>
      </c>
      <c r="B2564">
        <v>1</v>
      </c>
      <c r="C2564">
        <v>1</v>
      </c>
      <c r="D2564">
        <v>2</v>
      </c>
      <c r="E2564">
        <v>2</v>
      </c>
    </row>
    <row r="2565" spans="1:5">
      <c r="A2565" s="20" t="s">
        <v>2749</v>
      </c>
      <c r="B2565">
        <v>1</v>
      </c>
      <c r="C2565">
        <v>1</v>
      </c>
      <c r="D2565">
        <v>2</v>
      </c>
      <c r="E2565">
        <v>2</v>
      </c>
    </row>
    <row r="2566" spans="1:5">
      <c r="A2566" s="20" t="s">
        <v>2750</v>
      </c>
      <c r="B2566">
        <v>3.3333333333333335</v>
      </c>
      <c r="C2566">
        <v>10</v>
      </c>
      <c r="D2566">
        <v>3.6666666666666665</v>
      </c>
      <c r="E2566">
        <v>2.6666666666666665</v>
      </c>
    </row>
    <row r="2567" spans="1:5">
      <c r="A2567" s="20" t="s">
        <v>2751</v>
      </c>
      <c r="B2567">
        <v>1</v>
      </c>
      <c r="C2567">
        <v>1</v>
      </c>
      <c r="D2567">
        <v>5</v>
      </c>
      <c r="E2567">
        <v>3</v>
      </c>
    </row>
    <row r="2568" spans="1:5">
      <c r="A2568" s="20" t="s">
        <v>2752</v>
      </c>
      <c r="B2568">
        <v>5</v>
      </c>
      <c r="C2568">
        <v>5</v>
      </c>
      <c r="D2568">
        <v>2</v>
      </c>
      <c r="E2568">
        <v>2</v>
      </c>
    </row>
    <row r="2569" spans="1:5">
      <c r="A2569" s="20" t="s">
        <v>2753</v>
      </c>
      <c r="B2569">
        <v>4</v>
      </c>
      <c r="C2569">
        <v>12</v>
      </c>
      <c r="D2569">
        <v>3.6666666666666665</v>
      </c>
      <c r="E2569">
        <v>3</v>
      </c>
    </row>
    <row r="2570" spans="1:5">
      <c r="A2570" s="20" t="s">
        <v>2754</v>
      </c>
      <c r="B2570">
        <v>1.5</v>
      </c>
      <c r="C2570">
        <v>3</v>
      </c>
      <c r="D2570">
        <v>2.5</v>
      </c>
      <c r="E2570">
        <v>1</v>
      </c>
    </row>
    <row r="2571" spans="1:5">
      <c r="A2571" s="20" t="s">
        <v>2755</v>
      </c>
      <c r="B2571">
        <v>1</v>
      </c>
      <c r="C2571">
        <v>1</v>
      </c>
      <c r="D2571">
        <v>4</v>
      </c>
      <c r="E2571">
        <v>3</v>
      </c>
    </row>
    <row r="2572" spans="1:5">
      <c r="A2572" s="20" t="s">
        <v>2756</v>
      </c>
      <c r="B2572">
        <v>3</v>
      </c>
      <c r="C2572">
        <v>9</v>
      </c>
      <c r="D2572">
        <v>1.6666666666666667</v>
      </c>
      <c r="E2572">
        <v>2.3333333333333335</v>
      </c>
    </row>
    <row r="2573" spans="1:5">
      <c r="A2573" s="20" t="s">
        <v>2757</v>
      </c>
      <c r="B2573">
        <v>3</v>
      </c>
      <c r="C2573">
        <v>9</v>
      </c>
      <c r="D2573">
        <v>2.3333333333333335</v>
      </c>
      <c r="E2573">
        <v>2</v>
      </c>
    </row>
    <row r="2574" spans="1:5">
      <c r="A2574" s="20" t="s">
        <v>2758</v>
      </c>
      <c r="B2574">
        <v>3</v>
      </c>
      <c r="C2574">
        <v>3</v>
      </c>
      <c r="D2574">
        <v>4</v>
      </c>
      <c r="E2574">
        <v>5</v>
      </c>
    </row>
    <row r="2575" spans="1:5">
      <c r="A2575" s="20" t="s">
        <v>2759</v>
      </c>
      <c r="B2575">
        <v>2.5</v>
      </c>
      <c r="C2575">
        <v>5</v>
      </c>
      <c r="D2575">
        <v>1.5</v>
      </c>
      <c r="E2575">
        <v>2</v>
      </c>
    </row>
    <row r="2576" spans="1:5">
      <c r="A2576" s="20" t="s">
        <v>2760</v>
      </c>
      <c r="B2576">
        <v>4.666666666666667</v>
      </c>
      <c r="C2576">
        <v>14</v>
      </c>
      <c r="D2576">
        <v>2.6666666666666665</v>
      </c>
      <c r="E2576">
        <v>3.3333333333333335</v>
      </c>
    </row>
    <row r="2577" spans="1:5">
      <c r="A2577" s="20" t="s">
        <v>2761</v>
      </c>
      <c r="B2577">
        <v>3.6666666666666665</v>
      </c>
      <c r="C2577">
        <v>11</v>
      </c>
      <c r="D2577">
        <v>4</v>
      </c>
      <c r="E2577">
        <v>1.6666666666666667</v>
      </c>
    </row>
    <row r="2578" spans="1:5">
      <c r="A2578" s="20" t="s">
        <v>2762</v>
      </c>
      <c r="B2578">
        <v>3.3333333333333335</v>
      </c>
      <c r="C2578">
        <v>10</v>
      </c>
      <c r="D2578">
        <v>2.6666666666666665</v>
      </c>
      <c r="E2578">
        <v>2.3333333333333335</v>
      </c>
    </row>
    <row r="2579" spans="1:5">
      <c r="A2579" s="20" t="s">
        <v>2763</v>
      </c>
      <c r="B2579">
        <v>4</v>
      </c>
      <c r="C2579">
        <v>8</v>
      </c>
      <c r="D2579">
        <v>4.5</v>
      </c>
      <c r="E2579">
        <v>5</v>
      </c>
    </row>
    <row r="2580" spans="1:5">
      <c r="A2580" s="20" t="s">
        <v>2764</v>
      </c>
      <c r="B2580">
        <v>3</v>
      </c>
      <c r="C2580">
        <v>3</v>
      </c>
      <c r="D2580">
        <v>5</v>
      </c>
      <c r="E2580">
        <v>2</v>
      </c>
    </row>
    <row r="2581" spans="1:5">
      <c r="A2581" s="20" t="s">
        <v>2765</v>
      </c>
      <c r="B2581">
        <v>2.6666666666666665</v>
      </c>
      <c r="C2581">
        <v>8</v>
      </c>
      <c r="D2581">
        <v>3.3333333333333335</v>
      </c>
      <c r="E2581">
        <v>2.6666666666666665</v>
      </c>
    </row>
    <row r="2582" spans="1:5">
      <c r="A2582" s="20" t="s">
        <v>2766</v>
      </c>
      <c r="B2582">
        <v>4</v>
      </c>
      <c r="C2582">
        <v>4</v>
      </c>
      <c r="D2582">
        <v>4</v>
      </c>
      <c r="E2582">
        <v>1</v>
      </c>
    </row>
    <row r="2583" spans="1:5">
      <c r="A2583" s="20" t="s">
        <v>2767</v>
      </c>
      <c r="B2583">
        <v>3</v>
      </c>
      <c r="C2583">
        <v>9</v>
      </c>
      <c r="D2583">
        <v>2</v>
      </c>
      <c r="E2583">
        <v>3.6666666666666665</v>
      </c>
    </row>
    <row r="2584" spans="1:5">
      <c r="A2584" s="20" t="s">
        <v>2768</v>
      </c>
      <c r="B2584">
        <v>1.5</v>
      </c>
      <c r="C2584">
        <v>3</v>
      </c>
      <c r="D2584">
        <v>2.5</v>
      </c>
      <c r="E2584">
        <v>2.5</v>
      </c>
    </row>
    <row r="2585" spans="1:5">
      <c r="A2585" s="20" t="s">
        <v>2769</v>
      </c>
      <c r="B2585">
        <v>4</v>
      </c>
      <c r="C2585">
        <v>12</v>
      </c>
      <c r="D2585">
        <v>1.3333333333333333</v>
      </c>
      <c r="E2585">
        <v>4.333333333333333</v>
      </c>
    </row>
    <row r="2586" spans="1:5">
      <c r="A2586" s="20" t="s">
        <v>2770</v>
      </c>
      <c r="B2586">
        <v>3.5</v>
      </c>
      <c r="C2586">
        <v>7</v>
      </c>
      <c r="D2586">
        <v>4</v>
      </c>
      <c r="E2586">
        <v>4.5</v>
      </c>
    </row>
    <row r="2587" spans="1:5">
      <c r="A2587" s="20" t="s">
        <v>2771</v>
      </c>
      <c r="B2587">
        <v>2.5</v>
      </c>
      <c r="C2587">
        <v>5</v>
      </c>
      <c r="D2587">
        <v>3.5</v>
      </c>
      <c r="E2587">
        <v>1.5</v>
      </c>
    </row>
    <row r="2588" spans="1:5">
      <c r="A2588" s="20" t="s">
        <v>2772</v>
      </c>
      <c r="B2588">
        <v>2.6666666666666665</v>
      </c>
      <c r="C2588">
        <v>8</v>
      </c>
      <c r="D2588">
        <v>4.666666666666667</v>
      </c>
      <c r="E2588">
        <v>4</v>
      </c>
    </row>
    <row r="2589" spans="1:5">
      <c r="A2589" s="20" t="s">
        <v>2773</v>
      </c>
      <c r="B2589">
        <v>2.6666666666666665</v>
      </c>
      <c r="C2589">
        <v>8</v>
      </c>
      <c r="D2589">
        <v>4</v>
      </c>
      <c r="E2589">
        <v>3</v>
      </c>
    </row>
    <row r="2590" spans="1:5">
      <c r="A2590" s="20" t="s">
        <v>2774</v>
      </c>
      <c r="B2590">
        <v>4</v>
      </c>
      <c r="C2590">
        <v>8</v>
      </c>
      <c r="D2590">
        <v>2</v>
      </c>
      <c r="E2590">
        <v>3</v>
      </c>
    </row>
    <row r="2591" spans="1:5">
      <c r="A2591" s="20" t="s">
        <v>2775</v>
      </c>
      <c r="B2591">
        <v>5</v>
      </c>
      <c r="C2591">
        <v>5</v>
      </c>
      <c r="D2591">
        <v>1</v>
      </c>
      <c r="E2591">
        <v>1</v>
      </c>
    </row>
    <row r="2592" spans="1:5">
      <c r="A2592" s="20" t="s">
        <v>2776</v>
      </c>
      <c r="B2592">
        <v>2.6666666666666665</v>
      </c>
      <c r="C2592">
        <v>8</v>
      </c>
      <c r="D2592">
        <v>3.6666666666666665</v>
      </c>
      <c r="E2592">
        <v>2</v>
      </c>
    </row>
    <row r="2593" spans="1:5">
      <c r="A2593" s="20" t="s">
        <v>2777</v>
      </c>
      <c r="B2593">
        <v>2.3333333333333335</v>
      </c>
      <c r="C2593">
        <v>7</v>
      </c>
      <c r="D2593">
        <v>2.3333333333333335</v>
      </c>
      <c r="E2593">
        <v>2.3333333333333335</v>
      </c>
    </row>
    <row r="2594" spans="1:5">
      <c r="A2594" s="20" t="s">
        <v>2778</v>
      </c>
      <c r="B2594">
        <v>3</v>
      </c>
      <c r="C2594">
        <v>3</v>
      </c>
      <c r="D2594">
        <v>1</v>
      </c>
      <c r="E2594">
        <v>3</v>
      </c>
    </row>
    <row r="2595" spans="1:5">
      <c r="A2595" s="20" t="s">
        <v>2779</v>
      </c>
      <c r="B2595">
        <v>1.3333333333333333</v>
      </c>
      <c r="C2595">
        <v>4</v>
      </c>
      <c r="D2595">
        <v>2</v>
      </c>
      <c r="E2595">
        <v>3</v>
      </c>
    </row>
    <row r="2596" spans="1:5">
      <c r="A2596" s="20" t="s">
        <v>2780</v>
      </c>
      <c r="B2596">
        <v>1.6666666666666667</v>
      </c>
      <c r="C2596">
        <v>5</v>
      </c>
      <c r="D2596">
        <v>1.6666666666666667</v>
      </c>
      <c r="E2596">
        <v>3.6666666666666665</v>
      </c>
    </row>
    <row r="2597" spans="1:5">
      <c r="A2597" s="20" t="s">
        <v>2781</v>
      </c>
      <c r="B2597">
        <v>3.3333333333333335</v>
      </c>
      <c r="C2597">
        <v>10</v>
      </c>
      <c r="D2597">
        <v>4.333333333333333</v>
      </c>
      <c r="E2597">
        <v>2</v>
      </c>
    </row>
    <row r="2598" spans="1:5">
      <c r="A2598" s="20" t="s">
        <v>2782</v>
      </c>
      <c r="B2598">
        <v>2</v>
      </c>
      <c r="C2598">
        <v>2</v>
      </c>
      <c r="D2598">
        <v>4</v>
      </c>
      <c r="E2598">
        <v>5</v>
      </c>
    </row>
    <row r="2599" spans="1:5">
      <c r="A2599" s="20" t="s">
        <v>2783</v>
      </c>
      <c r="B2599">
        <v>5</v>
      </c>
      <c r="C2599">
        <v>5</v>
      </c>
      <c r="D2599">
        <v>2</v>
      </c>
      <c r="E2599">
        <v>5</v>
      </c>
    </row>
    <row r="2600" spans="1:5">
      <c r="A2600" s="20" t="s">
        <v>2784</v>
      </c>
      <c r="B2600">
        <v>2</v>
      </c>
      <c r="C2600">
        <v>2</v>
      </c>
      <c r="D2600">
        <v>5</v>
      </c>
      <c r="E2600">
        <v>1</v>
      </c>
    </row>
    <row r="2601" spans="1:5">
      <c r="A2601" s="20" t="s">
        <v>2785</v>
      </c>
      <c r="B2601">
        <v>4</v>
      </c>
      <c r="C2601">
        <v>4</v>
      </c>
      <c r="D2601">
        <v>4</v>
      </c>
      <c r="E2601">
        <v>4</v>
      </c>
    </row>
    <row r="2602" spans="1:5">
      <c r="A2602" s="20" t="s">
        <v>2786</v>
      </c>
      <c r="B2602">
        <v>3</v>
      </c>
      <c r="C2602">
        <v>6</v>
      </c>
      <c r="D2602">
        <v>1.5</v>
      </c>
      <c r="E2602">
        <v>3.5</v>
      </c>
    </row>
    <row r="2603" spans="1:5">
      <c r="A2603" s="20" t="s">
        <v>2787</v>
      </c>
      <c r="B2603">
        <v>1</v>
      </c>
      <c r="C2603">
        <v>1</v>
      </c>
      <c r="D2603">
        <v>3</v>
      </c>
      <c r="E2603">
        <v>1</v>
      </c>
    </row>
    <row r="2604" spans="1:5">
      <c r="A2604" s="20" t="s">
        <v>2788</v>
      </c>
      <c r="B2604">
        <v>5</v>
      </c>
      <c r="C2604">
        <v>5</v>
      </c>
      <c r="D2604">
        <v>3</v>
      </c>
      <c r="E2604">
        <v>3</v>
      </c>
    </row>
    <row r="2605" spans="1:5">
      <c r="A2605" s="20" t="s">
        <v>2789</v>
      </c>
      <c r="B2605">
        <v>5</v>
      </c>
      <c r="C2605">
        <v>10</v>
      </c>
      <c r="D2605">
        <v>2.5</v>
      </c>
      <c r="E2605">
        <v>1</v>
      </c>
    </row>
    <row r="2606" spans="1:5">
      <c r="A2606" s="20" t="s">
        <v>2790</v>
      </c>
      <c r="B2606">
        <v>5</v>
      </c>
      <c r="C2606">
        <v>10</v>
      </c>
      <c r="D2606">
        <v>2.5</v>
      </c>
      <c r="E2606">
        <v>3</v>
      </c>
    </row>
    <row r="2607" spans="1:5">
      <c r="A2607" s="20" t="s">
        <v>2791</v>
      </c>
      <c r="B2607">
        <v>2.6666666666666665</v>
      </c>
      <c r="C2607">
        <v>8</v>
      </c>
      <c r="D2607">
        <v>1.6666666666666667</v>
      </c>
      <c r="E2607">
        <v>4.666666666666667</v>
      </c>
    </row>
    <row r="2608" spans="1:5">
      <c r="A2608" s="20" t="s">
        <v>2792</v>
      </c>
      <c r="B2608">
        <v>3</v>
      </c>
      <c r="C2608">
        <v>3</v>
      </c>
      <c r="D2608">
        <v>4</v>
      </c>
      <c r="E2608">
        <v>1</v>
      </c>
    </row>
    <row r="2609" spans="1:5">
      <c r="A2609" s="20" t="s">
        <v>2793</v>
      </c>
      <c r="B2609">
        <v>2.5</v>
      </c>
      <c r="C2609">
        <v>5</v>
      </c>
      <c r="D2609">
        <v>1.5</v>
      </c>
      <c r="E2609">
        <v>2.5</v>
      </c>
    </row>
    <row r="2610" spans="1:5">
      <c r="A2610" s="20" t="s">
        <v>2794</v>
      </c>
      <c r="B2610">
        <v>2.6666666666666665</v>
      </c>
      <c r="C2610">
        <v>8</v>
      </c>
      <c r="D2610">
        <v>3</v>
      </c>
      <c r="E2610">
        <v>2.6666666666666665</v>
      </c>
    </row>
    <row r="2611" spans="1:5">
      <c r="A2611" s="20" t="s">
        <v>2795</v>
      </c>
      <c r="B2611">
        <v>1</v>
      </c>
      <c r="C2611">
        <v>1</v>
      </c>
      <c r="D2611">
        <v>2</v>
      </c>
      <c r="E2611">
        <v>3</v>
      </c>
    </row>
    <row r="2612" spans="1:5">
      <c r="A2612" s="20" t="s">
        <v>2796</v>
      </c>
      <c r="B2612">
        <v>4.5</v>
      </c>
      <c r="C2612">
        <v>9</v>
      </c>
      <c r="D2612">
        <v>2.5</v>
      </c>
      <c r="E2612">
        <v>3.5</v>
      </c>
    </row>
    <row r="2613" spans="1:5">
      <c r="A2613" s="20" t="s">
        <v>2797</v>
      </c>
      <c r="B2613">
        <v>3</v>
      </c>
      <c r="C2613">
        <v>3</v>
      </c>
      <c r="D2613">
        <v>4</v>
      </c>
      <c r="E2613">
        <v>2</v>
      </c>
    </row>
    <row r="2614" spans="1:5">
      <c r="A2614" s="20" t="s">
        <v>2798</v>
      </c>
      <c r="B2614">
        <v>1</v>
      </c>
      <c r="C2614">
        <v>1</v>
      </c>
      <c r="D2614">
        <v>4</v>
      </c>
      <c r="E2614">
        <v>2</v>
      </c>
    </row>
    <row r="2615" spans="1:5">
      <c r="A2615" s="20" t="s">
        <v>2799</v>
      </c>
      <c r="B2615">
        <v>3</v>
      </c>
      <c r="C2615">
        <v>6</v>
      </c>
      <c r="D2615">
        <v>4.5</v>
      </c>
      <c r="E2615">
        <v>2.5</v>
      </c>
    </row>
    <row r="2616" spans="1:5">
      <c r="A2616" s="20" t="s">
        <v>2800</v>
      </c>
      <c r="B2616">
        <v>3.6666666666666665</v>
      </c>
      <c r="C2616">
        <v>11</v>
      </c>
      <c r="D2616">
        <v>3.6666666666666665</v>
      </c>
      <c r="E2616">
        <v>2.3333333333333335</v>
      </c>
    </row>
    <row r="2617" spans="1:5">
      <c r="A2617" s="20" t="s">
        <v>2801</v>
      </c>
      <c r="B2617">
        <v>3.5</v>
      </c>
      <c r="C2617">
        <v>7</v>
      </c>
      <c r="D2617">
        <v>3.5</v>
      </c>
      <c r="E2617">
        <v>4.5</v>
      </c>
    </row>
    <row r="2618" spans="1:5">
      <c r="A2618" s="20" t="s">
        <v>2802</v>
      </c>
      <c r="B2618">
        <v>1.6666666666666667</v>
      </c>
      <c r="C2618">
        <v>5</v>
      </c>
      <c r="D2618">
        <v>2.3333333333333335</v>
      </c>
      <c r="E2618">
        <v>3</v>
      </c>
    </row>
    <row r="2619" spans="1:5">
      <c r="A2619" s="20" t="s">
        <v>2803</v>
      </c>
      <c r="B2619">
        <v>2</v>
      </c>
      <c r="C2619">
        <v>2</v>
      </c>
      <c r="D2619">
        <v>1</v>
      </c>
      <c r="E2619">
        <v>4</v>
      </c>
    </row>
    <row r="2620" spans="1:5">
      <c r="A2620" s="20" t="s">
        <v>2804</v>
      </c>
      <c r="B2620">
        <v>3.6666666666666665</v>
      </c>
      <c r="C2620">
        <v>11</v>
      </c>
      <c r="D2620">
        <v>2.6666666666666665</v>
      </c>
      <c r="E2620">
        <v>3.6666666666666665</v>
      </c>
    </row>
    <row r="2621" spans="1:5">
      <c r="A2621" s="20" t="s">
        <v>2805</v>
      </c>
      <c r="B2621">
        <v>3</v>
      </c>
      <c r="C2621">
        <v>9</v>
      </c>
      <c r="D2621">
        <v>3</v>
      </c>
      <c r="E2621">
        <v>2.3333333333333335</v>
      </c>
    </row>
    <row r="2622" spans="1:5">
      <c r="A2622" s="20" t="s">
        <v>2806</v>
      </c>
      <c r="B2622">
        <v>3</v>
      </c>
      <c r="C2622">
        <v>6</v>
      </c>
      <c r="D2622">
        <v>4</v>
      </c>
      <c r="E2622">
        <v>4</v>
      </c>
    </row>
    <row r="2623" spans="1:5">
      <c r="A2623" s="20" t="s">
        <v>2807</v>
      </c>
      <c r="B2623">
        <v>3</v>
      </c>
      <c r="C2623">
        <v>6</v>
      </c>
      <c r="D2623">
        <v>1</v>
      </c>
      <c r="E2623">
        <v>1.5</v>
      </c>
    </row>
    <row r="2624" spans="1:5">
      <c r="A2624" s="20" t="s">
        <v>2808</v>
      </c>
      <c r="B2624">
        <v>2</v>
      </c>
      <c r="C2624">
        <v>2</v>
      </c>
      <c r="D2624">
        <v>1</v>
      </c>
      <c r="E2624">
        <v>5</v>
      </c>
    </row>
    <row r="2625" spans="1:5">
      <c r="A2625" s="20" t="s">
        <v>2809</v>
      </c>
      <c r="B2625">
        <v>2</v>
      </c>
      <c r="C2625">
        <v>2</v>
      </c>
      <c r="D2625">
        <v>2</v>
      </c>
      <c r="E2625">
        <v>2</v>
      </c>
    </row>
    <row r="2626" spans="1:5">
      <c r="A2626" s="20" t="s">
        <v>2810</v>
      </c>
      <c r="B2626">
        <v>3</v>
      </c>
      <c r="C2626">
        <v>6</v>
      </c>
      <c r="D2626">
        <v>3</v>
      </c>
      <c r="E2626">
        <v>3.5</v>
      </c>
    </row>
    <row r="2627" spans="1:5">
      <c r="A2627" s="20" t="s">
        <v>2811</v>
      </c>
      <c r="B2627">
        <v>3.6666666666666665</v>
      </c>
      <c r="C2627">
        <v>11</v>
      </c>
      <c r="D2627">
        <v>1.6666666666666667</v>
      </c>
      <c r="E2627">
        <v>3</v>
      </c>
    </row>
    <row r="2628" spans="1:5">
      <c r="A2628" s="20" t="s">
        <v>2812</v>
      </c>
      <c r="B2628">
        <v>4</v>
      </c>
      <c r="C2628">
        <v>4</v>
      </c>
      <c r="D2628">
        <v>3</v>
      </c>
      <c r="E2628">
        <v>1</v>
      </c>
    </row>
    <row r="2629" spans="1:5">
      <c r="A2629" s="20" t="s">
        <v>2813</v>
      </c>
      <c r="B2629">
        <v>3.6666666666666665</v>
      </c>
      <c r="C2629">
        <v>11</v>
      </c>
      <c r="D2629">
        <v>2.3333333333333335</v>
      </c>
      <c r="E2629">
        <v>2.3333333333333335</v>
      </c>
    </row>
    <row r="2630" spans="1:5">
      <c r="A2630" s="20" t="s">
        <v>2814</v>
      </c>
      <c r="B2630">
        <v>1</v>
      </c>
      <c r="C2630">
        <v>1</v>
      </c>
      <c r="D2630">
        <v>1</v>
      </c>
      <c r="E2630">
        <v>5</v>
      </c>
    </row>
    <row r="2631" spans="1:5">
      <c r="A2631" s="20" t="s">
        <v>2815</v>
      </c>
      <c r="B2631">
        <v>3</v>
      </c>
      <c r="C2631">
        <v>6</v>
      </c>
      <c r="D2631">
        <v>4</v>
      </c>
      <c r="E2631">
        <v>3.5</v>
      </c>
    </row>
    <row r="2632" spans="1:5">
      <c r="A2632" s="20" t="s">
        <v>2816</v>
      </c>
      <c r="B2632">
        <v>3.5</v>
      </c>
      <c r="C2632">
        <v>7</v>
      </c>
      <c r="D2632">
        <v>2.5</v>
      </c>
      <c r="E2632">
        <v>4</v>
      </c>
    </row>
    <row r="2633" spans="1:5">
      <c r="A2633" s="20" t="s">
        <v>2817</v>
      </c>
      <c r="B2633">
        <v>3</v>
      </c>
      <c r="C2633">
        <v>6</v>
      </c>
      <c r="D2633">
        <v>3.5</v>
      </c>
      <c r="E2633">
        <v>3</v>
      </c>
    </row>
    <row r="2634" spans="1:5">
      <c r="A2634" s="20" t="s">
        <v>2818</v>
      </c>
      <c r="B2634">
        <v>1</v>
      </c>
      <c r="C2634">
        <v>1</v>
      </c>
      <c r="D2634">
        <v>1</v>
      </c>
      <c r="E2634">
        <v>5</v>
      </c>
    </row>
    <row r="2635" spans="1:5">
      <c r="A2635" s="20" t="s">
        <v>2819</v>
      </c>
      <c r="B2635">
        <v>3.5</v>
      </c>
      <c r="C2635">
        <v>7</v>
      </c>
      <c r="D2635">
        <v>2.5</v>
      </c>
      <c r="E2635">
        <v>2</v>
      </c>
    </row>
    <row r="2636" spans="1:5">
      <c r="A2636" s="20" t="s">
        <v>2820</v>
      </c>
      <c r="B2636">
        <v>3</v>
      </c>
      <c r="C2636">
        <v>3</v>
      </c>
      <c r="D2636">
        <v>4</v>
      </c>
      <c r="E2636">
        <v>1</v>
      </c>
    </row>
    <row r="2637" spans="1:5">
      <c r="A2637" s="20" t="s">
        <v>2821</v>
      </c>
      <c r="B2637">
        <v>1</v>
      </c>
      <c r="C2637">
        <v>1</v>
      </c>
      <c r="D2637">
        <v>4</v>
      </c>
      <c r="E2637">
        <v>2</v>
      </c>
    </row>
    <row r="2638" spans="1:5">
      <c r="A2638" s="20" t="s">
        <v>2822</v>
      </c>
      <c r="B2638">
        <v>4</v>
      </c>
      <c r="C2638">
        <v>4</v>
      </c>
      <c r="D2638">
        <v>4</v>
      </c>
      <c r="E2638">
        <v>1</v>
      </c>
    </row>
    <row r="2639" spans="1:5">
      <c r="A2639" s="20" t="s">
        <v>2823</v>
      </c>
      <c r="B2639">
        <v>2.3333333333333335</v>
      </c>
      <c r="C2639">
        <v>7</v>
      </c>
      <c r="D2639">
        <v>3.3333333333333335</v>
      </c>
      <c r="E2639">
        <v>1.6666666666666667</v>
      </c>
    </row>
    <row r="2640" spans="1:5">
      <c r="A2640" s="20" t="s">
        <v>2824</v>
      </c>
      <c r="B2640">
        <v>4</v>
      </c>
      <c r="C2640">
        <v>4</v>
      </c>
      <c r="D2640">
        <v>1</v>
      </c>
      <c r="E2640">
        <v>3</v>
      </c>
    </row>
    <row r="2641" spans="1:5">
      <c r="A2641" s="20" t="s">
        <v>2825</v>
      </c>
      <c r="B2641">
        <v>2.6666666666666665</v>
      </c>
      <c r="C2641">
        <v>8</v>
      </c>
      <c r="D2641">
        <v>3.6666666666666665</v>
      </c>
      <c r="E2641">
        <v>2.6666666666666665</v>
      </c>
    </row>
    <row r="2642" spans="1:5">
      <c r="A2642" s="20" t="s">
        <v>2826</v>
      </c>
      <c r="B2642">
        <v>5</v>
      </c>
      <c r="C2642">
        <v>5</v>
      </c>
      <c r="D2642">
        <v>5</v>
      </c>
      <c r="E2642">
        <v>3</v>
      </c>
    </row>
    <row r="2643" spans="1:5">
      <c r="A2643" s="20" t="s">
        <v>2827</v>
      </c>
      <c r="B2643">
        <v>5</v>
      </c>
      <c r="C2643">
        <v>5</v>
      </c>
      <c r="D2643">
        <v>4</v>
      </c>
      <c r="E2643">
        <v>1</v>
      </c>
    </row>
    <row r="2644" spans="1:5">
      <c r="A2644" s="20" t="s">
        <v>2828</v>
      </c>
      <c r="B2644">
        <v>2.6666666666666665</v>
      </c>
      <c r="C2644">
        <v>8</v>
      </c>
      <c r="D2644">
        <v>4</v>
      </c>
      <c r="E2644">
        <v>2.3333333333333335</v>
      </c>
    </row>
    <row r="2645" spans="1:5">
      <c r="A2645" s="20" t="s">
        <v>2829</v>
      </c>
      <c r="B2645">
        <v>3.5</v>
      </c>
      <c r="C2645">
        <v>7</v>
      </c>
      <c r="D2645">
        <v>3.5</v>
      </c>
      <c r="E2645">
        <v>1.5</v>
      </c>
    </row>
    <row r="2646" spans="1:5">
      <c r="A2646" s="20" t="s">
        <v>2830</v>
      </c>
      <c r="B2646">
        <v>1.3333333333333333</v>
      </c>
      <c r="C2646">
        <v>4</v>
      </c>
      <c r="D2646">
        <v>3</v>
      </c>
      <c r="E2646">
        <v>3.3333333333333335</v>
      </c>
    </row>
    <row r="2647" spans="1:5">
      <c r="A2647" s="20" t="s">
        <v>2831</v>
      </c>
      <c r="B2647">
        <v>4</v>
      </c>
      <c r="C2647">
        <v>8</v>
      </c>
      <c r="D2647">
        <v>3</v>
      </c>
      <c r="E2647">
        <v>1.5</v>
      </c>
    </row>
    <row r="2648" spans="1:5">
      <c r="A2648" s="20" t="s">
        <v>2832</v>
      </c>
      <c r="B2648">
        <v>4.5</v>
      </c>
      <c r="C2648">
        <v>9</v>
      </c>
      <c r="D2648">
        <v>1</v>
      </c>
      <c r="E2648">
        <v>3</v>
      </c>
    </row>
    <row r="2649" spans="1:5">
      <c r="A2649" s="20" t="s">
        <v>2833</v>
      </c>
      <c r="B2649">
        <v>3</v>
      </c>
      <c r="C2649">
        <v>6</v>
      </c>
      <c r="D2649">
        <v>3.5</v>
      </c>
      <c r="E2649">
        <v>3.5</v>
      </c>
    </row>
    <row r="2650" spans="1:5">
      <c r="A2650" s="20" t="s">
        <v>2834</v>
      </c>
      <c r="B2650">
        <v>2.6666666666666665</v>
      </c>
      <c r="C2650">
        <v>8</v>
      </c>
      <c r="D2650">
        <v>2.6666666666666665</v>
      </c>
      <c r="E2650">
        <v>2</v>
      </c>
    </row>
    <row r="2651" spans="1:5">
      <c r="A2651" s="20" t="s">
        <v>2835</v>
      </c>
      <c r="B2651">
        <v>3</v>
      </c>
      <c r="C2651">
        <v>6</v>
      </c>
      <c r="D2651">
        <v>2</v>
      </c>
      <c r="E2651">
        <v>3</v>
      </c>
    </row>
    <row r="2652" spans="1:5">
      <c r="A2652" s="20" t="s">
        <v>2836</v>
      </c>
      <c r="B2652">
        <v>3.3333333333333335</v>
      </c>
      <c r="C2652">
        <v>10</v>
      </c>
      <c r="D2652">
        <v>2.3333333333333335</v>
      </c>
      <c r="E2652">
        <v>2</v>
      </c>
    </row>
    <row r="2653" spans="1:5">
      <c r="A2653" s="20" t="s">
        <v>2837</v>
      </c>
      <c r="B2653">
        <v>2.5</v>
      </c>
      <c r="C2653">
        <v>5</v>
      </c>
      <c r="D2653">
        <v>2</v>
      </c>
      <c r="E2653">
        <v>3</v>
      </c>
    </row>
    <row r="2654" spans="1:5">
      <c r="A2654" s="20" t="s">
        <v>2838</v>
      </c>
      <c r="B2654">
        <v>2</v>
      </c>
      <c r="C2654">
        <v>2</v>
      </c>
      <c r="D2654">
        <v>5</v>
      </c>
      <c r="E2654">
        <v>1</v>
      </c>
    </row>
    <row r="2655" spans="1:5">
      <c r="A2655" s="20" t="s">
        <v>2839</v>
      </c>
      <c r="B2655">
        <v>4</v>
      </c>
      <c r="C2655">
        <v>4</v>
      </c>
      <c r="D2655">
        <v>2</v>
      </c>
      <c r="E2655">
        <v>5</v>
      </c>
    </row>
    <row r="2656" spans="1:5">
      <c r="A2656" s="20" t="s">
        <v>2840</v>
      </c>
      <c r="B2656">
        <v>2.6666666666666665</v>
      </c>
      <c r="C2656">
        <v>8</v>
      </c>
      <c r="D2656">
        <v>2.3333333333333335</v>
      </c>
      <c r="E2656">
        <v>1.6666666666666667</v>
      </c>
    </row>
    <row r="2657" spans="1:5">
      <c r="A2657" s="20" t="s">
        <v>2841</v>
      </c>
      <c r="B2657">
        <v>3</v>
      </c>
      <c r="C2657">
        <v>6</v>
      </c>
      <c r="D2657">
        <v>4</v>
      </c>
      <c r="E2657">
        <v>2</v>
      </c>
    </row>
    <row r="2658" spans="1:5">
      <c r="A2658" s="20" t="s">
        <v>2842</v>
      </c>
      <c r="B2658">
        <v>5</v>
      </c>
      <c r="C2658">
        <v>5</v>
      </c>
      <c r="D2658">
        <v>3</v>
      </c>
      <c r="E2658">
        <v>5</v>
      </c>
    </row>
    <row r="2659" spans="1:5">
      <c r="A2659" s="20" t="s">
        <v>2843</v>
      </c>
      <c r="B2659">
        <v>3</v>
      </c>
      <c r="C2659">
        <v>3</v>
      </c>
      <c r="D2659">
        <v>2</v>
      </c>
      <c r="E2659">
        <v>4</v>
      </c>
    </row>
    <row r="2660" spans="1:5">
      <c r="A2660" s="20" t="s">
        <v>2844</v>
      </c>
      <c r="B2660">
        <v>3.5</v>
      </c>
      <c r="C2660">
        <v>7</v>
      </c>
      <c r="D2660">
        <v>3</v>
      </c>
      <c r="E2660">
        <v>4</v>
      </c>
    </row>
    <row r="2661" spans="1:5">
      <c r="A2661" s="20" t="s">
        <v>2845</v>
      </c>
      <c r="B2661">
        <v>2.3333333333333335</v>
      </c>
      <c r="C2661">
        <v>7</v>
      </c>
      <c r="D2661">
        <v>4.333333333333333</v>
      </c>
      <c r="E2661">
        <v>3</v>
      </c>
    </row>
    <row r="2662" spans="1:5">
      <c r="A2662" s="20" t="s">
        <v>2846</v>
      </c>
      <c r="B2662">
        <v>2</v>
      </c>
      <c r="C2662">
        <v>2</v>
      </c>
      <c r="D2662">
        <v>1</v>
      </c>
      <c r="E2662">
        <v>2</v>
      </c>
    </row>
    <row r="2663" spans="1:5">
      <c r="A2663" s="20" t="s">
        <v>2847</v>
      </c>
      <c r="B2663">
        <v>2</v>
      </c>
      <c r="C2663">
        <v>2</v>
      </c>
      <c r="D2663">
        <v>4</v>
      </c>
      <c r="E2663">
        <v>3</v>
      </c>
    </row>
    <row r="2664" spans="1:5">
      <c r="A2664" s="20" t="s">
        <v>2848</v>
      </c>
      <c r="B2664">
        <v>5</v>
      </c>
      <c r="C2664">
        <v>5</v>
      </c>
      <c r="D2664">
        <v>1</v>
      </c>
      <c r="E2664">
        <v>3</v>
      </c>
    </row>
    <row r="2665" spans="1:5">
      <c r="A2665" s="20" t="s">
        <v>2849</v>
      </c>
      <c r="B2665">
        <v>1</v>
      </c>
      <c r="C2665">
        <v>1</v>
      </c>
      <c r="D2665">
        <v>3</v>
      </c>
      <c r="E2665">
        <v>1</v>
      </c>
    </row>
    <row r="2666" spans="1:5">
      <c r="A2666" s="20" t="s">
        <v>2850</v>
      </c>
      <c r="B2666">
        <v>3</v>
      </c>
      <c r="C2666">
        <v>6</v>
      </c>
      <c r="D2666">
        <v>4</v>
      </c>
      <c r="E2666">
        <v>2.5</v>
      </c>
    </row>
    <row r="2667" spans="1:5">
      <c r="A2667" s="20" t="s">
        <v>2851</v>
      </c>
      <c r="B2667">
        <v>2.3333333333333335</v>
      </c>
      <c r="C2667">
        <v>7</v>
      </c>
      <c r="D2667">
        <v>3</v>
      </c>
      <c r="E2667">
        <v>3.6666666666666665</v>
      </c>
    </row>
    <row r="2668" spans="1:5">
      <c r="A2668" s="20" t="s">
        <v>2852</v>
      </c>
      <c r="B2668">
        <v>3</v>
      </c>
      <c r="C2668">
        <v>9</v>
      </c>
      <c r="D2668">
        <v>2.6666666666666665</v>
      </c>
      <c r="E2668">
        <v>2</v>
      </c>
    </row>
    <row r="2669" spans="1:5">
      <c r="A2669" s="20" t="s">
        <v>2853</v>
      </c>
      <c r="B2669">
        <v>2.5</v>
      </c>
      <c r="C2669">
        <v>5</v>
      </c>
      <c r="D2669">
        <v>3.5</v>
      </c>
      <c r="E2669">
        <v>4</v>
      </c>
    </row>
    <row r="2670" spans="1:5">
      <c r="A2670" s="20" t="s">
        <v>2854</v>
      </c>
      <c r="B2670">
        <v>4</v>
      </c>
      <c r="C2670">
        <v>8</v>
      </c>
      <c r="D2670">
        <v>5</v>
      </c>
      <c r="E2670">
        <v>1</v>
      </c>
    </row>
    <row r="2671" spans="1:5">
      <c r="A2671" s="20" t="s">
        <v>2855</v>
      </c>
      <c r="B2671">
        <v>2.5</v>
      </c>
      <c r="C2671">
        <v>5</v>
      </c>
      <c r="D2671">
        <v>3</v>
      </c>
      <c r="E2671">
        <v>4.5</v>
      </c>
    </row>
    <row r="2672" spans="1:5">
      <c r="A2672" s="20" t="s">
        <v>2856</v>
      </c>
      <c r="B2672">
        <v>4</v>
      </c>
      <c r="C2672">
        <v>4</v>
      </c>
      <c r="D2672">
        <v>1</v>
      </c>
      <c r="E2672">
        <v>1</v>
      </c>
    </row>
    <row r="2673" spans="1:5">
      <c r="A2673" s="20" t="s">
        <v>2857</v>
      </c>
      <c r="B2673">
        <v>1</v>
      </c>
      <c r="C2673">
        <v>2</v>
      </c>
      <c r="D2673">
        <v>1.5</v>
      </c>
      <c r="E2673">
        <v>4</v>
      </c>
    </row>
    <row r="2674" spans="1:5">
      <c r="A2674" s="20" t="s">
        <v>2858</v>
      </c>
      <c r="B2674">
        <v>4</v>
      </c>
      <c r="C2674">
        <v>4</v>
      </c>
      <c r="D2674">
        <v>4</v>
      </c>
      <c r="E2674">
        <v>2</v>
      </c>
    </row>
    <row r="2675" spans="1:5">
      <c r="A2675" s="20" t="s">
        <v>2859</v>
      </c>
      <c r="B2675">
        <v>2</v>
      </c>
      <c r="C2675">
        <v>2</v>
      </c>
      <c r="D2675">
        <v>2</v>
      </c>
      <c r="E2675">
        <v>2</v>
      </c>
    </row>
    <row r="2676" spans="1:5">
      <c r="A2676" s="20" t="s">
        <v>2860</v>
      </c>
      <c r="B2676">
        <v>3</v>
      </c>
      <c r="C2676">
        <v>3</v>
      </c>
      <c r="D2676">
        <v>4</v>
      </c>
      <c r="E2676">
        <v>4</v>
      </c>
    </row>
    <row r="2677" spans="1:5">
      <c r="A2677" s="20" t="s">
        <v>2861</v>
      </c>
      <c r="B2677">
        <v>2.3333333333333335</v>
      </c>
      <c r="C2677">
        <v>7</v>
      </c>
      <c r="D2677">
        <v>2.3333333333333335</v>
      </c>
      <c r="E2677">
        <v>2.3333333333333335</v>
      </c>
    </row>
    <row r="2678" spans="1:5">
      <c r="A2678" s="20" t="s">
        <v>2862</v>
      </c>
      <c r="B2678">
        <v>3.5</v>
      </c>
      <c r="C2678">
        <v>7</v>
      </c>
      <c r="D2678">
        <v>3.5</v>
      </c>
      <c r="E2678">
        <v>2</v>
      </c>
    </row>
    <row r="2679" spans="1:5">
      <c r="A2679" s="20" t="s">
        <v>2863</v>
      </c>
      <c r="B2679">
        <v>1.5</v>
      </c>
      <c r="C2679">
        <v>3</v>
      </c>
      <c r="D2679">
        <v>2.5</v>
      </c>
      <c r="E2679">
        <v>3</v>
      </c>
    </row>
    <row r="2680" spans="1:5">
      <c r="A2680" s="20" t="s">
        <v>2864</v>
      </c>
      <c r="B2680">
        <v>1</v>
      </c>
      <c r="C2680">
        <v>1</v>
      </c>
      <c r="D2680">
        <v>5</v>
      </c>
      <c r="E2680">
        <v>2</v>
      </c>
    </row>
    <row r="2681" spans="1:5">
      <c r="A2681" s="20" t="s">
        <v>2865</v>
      </c>
      <c r="B2681">
        <v>2</v>
      </c>
      <c r="C2681">
        <v>6</v>
      </c>
      <c r="D2681">
        <v>4.333333333333333</v>
      </c>
      <c r="E2681">
        <v>3</v>
      </c>
    </row>
    <row r="2682" spans="1:5">
      <c r="A2682" s="20" t="s">
        <v>2866</v>
      </c>
      <c r="B2682">
        <v>1</v>
      </c>
      <c r="C2682">
        <v>1</v>
      </c>
      <c r="D2682">
        <v>5</v>
      </c>
      <c r="E2682">
        <v>2</v>
      </c>
    </row>
    <row r="2683" spans="1:5">
      <c r="A2683" s="20" t="s">
        <v>2867</v>
      </c>
      <c r="B2683">
        <v>1</v>
      </c>
      <c r="C2683">
        <v>1</v>
      </c>
      <c r="D2683">
        <v>3</v>
      </c>
      <c r="E2683">
        <v>3</v>
      </c>
    </row>
    <row r="2684" spans="1:5">
      <c r="A2684" s="20" t="s">
        <v>2868</v>
      </c>
      <c r="B2684">
        <v>3</v>
      </c>
      <c r="C2684">
        <v>6</v>
      </c>
      <c r="D2684">
        <v>2</v>
      </c>
      <c r="E2684">
        <v>3</v>
      </c>
    </row>
    <row r="2685" spans="1:5">
      <c r="A2685" s="20" t="s">
        <v>2869</v>
      </c>
      <c r="B2685">
        <v>1</v>
      </c>
      <c r="C2685">
        <v>2</v>
      </c>
      <c r="D2685">
        <v>3</v>
      </c>
      <c r="E2685">
        <v>3.5</v>
      </c>
    </row>
    <row r="2686" spans="1:5">
      <c r="A2686" s="20" t="s">
        <v>2870</v>
      </c>
      <c r="B2686">
        <v>3.3333333333333335</v>
      </c>
      <c r="C2686">
        <v>10</v>
      </c>
      <c r="D2686">
        <v>2.3333333333333335</v>
      </c>
      <c r="E2686">
        <v>2</v>
      </c>
    </row>
    <row r="2687" spans="1:5">
      <c r="A2687" s="20" t="s">
        <v>2871</v>
      </c>
      <c r="B2687">
        <v>4</v>
      </c>
      <c r="C2687">
        <v>8</v>
      </c>
      <c r="D2687">
        <v>2.5</v>
      </c>
      <c r="E2687">
        <v>3.5</v>
      </c>
    </row>
    <row r="2688" spans="1:5">
      <c r="A2688" s="20" t="s">
        <v>2872</v>
      </c>
      <c r="B2688">
        <v>3.5</v>
      </c>
      <c r="C2688">
        <v>7</v>
      </c>
      <c r="D2688">
        <v>3</v>
      </c>
      <c r="E2688">
        <v>3</v>
      </c>
    </row>
    <row r="2689" spans="1:5">
      <c r="A2689" s="20" t="s">
        <v>2873</v>
      </c>
      <c r="B2689">
        <v>5</v>
      </c>
      <c r="C2689">
        <v>10</v>
      </c>
      <c r="D2689">
        <v>2.5</v>
      </c>
      <c r="E2689">
        <v>3</v>
      </c>
    </row>
    <row r="2690" spans="1:5">
      <c r="A2690" s="20" t="s">
        <v>2874</v>
      </c>
      <c r="B2690">
        <v>2</v>
      </c>
      <c r="C2690">
        <v>2</v>
      </c>
      <c r="D2690">
        <v>2</v>
      </c>
      <c r="E2690">
        <v>3</v>
      </c>
    </row>
    <row r="2691" spans="1:5">
      <c r="A2691" s="20" t="s">
        <v>2875</v>
      </c>
      <c r="B2691">
        <v>4</v>
      </c>
      <c r="C2691">
        <v>12</v>
      </c>
      <c r="D2691">
        <v>4</v>
      </c>
      <c r="E2691">
        <v>2</v>
      </c>
    </row>
    <row r="2692" spans="1:5">
      <c r="A2692" s="20" t="s">
        <v>2876</v>
      </c>
      <c r="B2692">
        <v>2</v>
      </c>
      <c r="C2692">
        <v>4</v>
      </c>
      <c r="D2692">
        <v>2.5</v>
      </c>
      <c r="E2692">
        <v>3.5</v>
      </c>
    </row>
    <row r="2693" spans="1:5">
      <c r="A2693" s="20" t="s">
        <v>2877</v>
      </c>
      <c r="B2693">
        <v>2</v>
      </c>
      <c r="C2693">
        <v>4</v>
      </c>
      <c r="D2693">
        <v>1.5</v>
      </c>
      <c r="E2693">
        <v>3.5</v>
      </c>
    </row>
    <row r="2694" spans="1:5">
      <c r="A2694" s="20" t="s">
        <v>2878</v>
      </c>
      <c r="B2694">
        <v>4.333333333333333</v>
      </c>
      <c r="C2694">
        <v>13</v>
      </c>
      <c r="D2694">
        <v>1.6666666666666667</v>
      </c>
      <c r="E2694">
        <v>2.6666666666666665</v>
      </c>
    </row>
    <row r="2695" spans="1:5">
      <c r="A2695" s="20" t="s">
        <v>2879</v>
      </c>
      <c r="B2695">
        <v>2.3333333333333335</v>
      </c>
      <c r="C2695">
        <v>7</v>
      </c>
      <c r="D2695">
        <v>4</v>
      </c>
      <c r="E2695">
        <v>4.666666666666667</v>
      </c>
    </row>
    <row r="2696" spans="1:5">
      <c r="A2696" s="20" t="s">
        <v>2880</v>
      </c>
      <c r="B2696">
        <v>5</v>
      </c>
      <c r="C2696">
        <v>5</v>
      </c>
      <c r="D2696">
        <v>4</v>
      </c>
      <c r="E2696">
        <v>5</v>
      </c>
    </row>
    <row r="2697" spans="1:5">
      <c r="A2697" s="20" t="s">
        <v>2881</v>
      </c>
      <c r="B2697">
        <v>4</v>
      </c>
      <c r="C2697">
        <v>4</v>
      </c>
      <c r="D2697">
        <v>5</v>
      </c>
      <c r="E2697">
        <v>4</v>
      </c>
    </row>
    <row r="2698" spans="1:5">
      <c r="A2698" s="20" t="s">
        <v>2882</v>
      </c>
      <c r="B2698">
        <v>2.5</v>
      </c>
      <c r="C2698">
        <v>5</v>
      </c>
      <c r="D2698">
        <v>2.5</v>
      </c>
      <c r="E2698">
        <v>3</v>
      </c>
    </row>
    <row r="2699" spans="1:5">
      <c r="A2699" s="20" t="s">
        <v>2883</v>
      </c>
      <c r="B2699">
        <v>5</v>
      </c>
      <c r="C2699">
        <v>5</v>
      </c>
      <c r="D2699">
        <v>5</v>
      </c>
      <c r="E2699">
        <v>3</v>
      </c>
    </row>
    <row r="2700" spans="1:5">
      <c r="A2700" s="20" t="s">
        <v>2884</v>
      </c>
      <c r="B2700">
        <v>2.5</v>
      </c>
      <c r="C2700">
        <v>5</v>
      </c>
      <c r="D2700">
        <v>2.5</v>
      </c>
      <c r="E2700">
        <v>4.5</v>
      </c>
    </row>
    <row r="2701" spans="1:5">
      <c r="A2701" s="20" t="s">
        <v>2885</v>
      </c>
      <c r="B2701">
        <v>3</v>
      </c>
      <c r="C2701">
        <v>9</v>
      </c>
      <c r="D2701">
        <v>3.6666666666666665</v>
      </c>
      <c r="E2701">
        <v>1.6666666666666667</v>
      </c>
    </row>
    <row r="2702" spans="1:5">
      <c r="A2702" s="20" t="s">
        <v>2886</v>
      </c>
      <c r="B2702">
        <v>3.5</v>
      </c>
      <c r="C2702">
        <v>7</v>
      </c>
      <c r="D2702">
        <v>3</v>
      </c>
      <c r="E2702">
        <v>3</v>
      </c>
    </row>
    <row r="2703" spans="1:5">
      <c r="A2703" s="20" t="s">
        <v>2887</v>
      </c>
      <c r="B2703">
        <v>5</v>
      </c>
      <c r="C2703">
        <v>10</v>
      </c>
      <c r="D2703">
        <v>3</v>
      </c>
      <c r="E2703">
        <v>4</v>
      </c>
    </row>
    <row r="2704" spans="1:5">
      <c r="A2704" s="20" t="s">
        <v>2888</v>
      </c>
      <c r="B2704">
        <v>2</v>
      </c>
      <c r="C2704">
        <v>6</v>
      </c>
      <c r="D2704">
        <v>3</v>
      </c>
      <c r="E2704">
        <v>3.3333333333333335</v>
      </c>
    </row>
    <row r="2705" spans="1:5">
      <c r="A2705" s="20" t="s">
        <v>2889</v>
      </c>
      <c r="B2705">
        <v>3</v>
      </c>
      <c r="C2705">
        <v>6</v>
      </c>
      <c r="D2705">
        <v>2.5</v>
      </c>
      <c r="E2705">
        <v>1.5</v>
      </c>
    </row>
    <row r="2706" spans="1:5">
      <c r="A2706" s="20" t="s">
        <v>2890</v>
      </c>
      <c r="B2706">
        <v>3</v>
      </c>
      <c r="C2706">
        <v>3</v>
      </c>
      <c r="D2706">
        <v>4</v>
      </c>
      <c r="E2706">
        <v>2</v>
      </c>
    </row>
    <row r="2707" spans="1:5">
      <c r="A2707" s="20" t="s">
        <v>2891</v>
      </c>
      <c r="B2707">
        <v>3</v>
      </c>
      <c r="C2707">
        <v>6</v>
      </c>
      <c r="D2707">
        <v>3.5</v>
      </c>
      <c r="E2707">
        <v>3.5</v>
      </c>
    </row>
    <row r="2708" spans="1:5">
      <c r="A2708" s="20" t="s">
        <v>2892</v>
      </c>
      <c r="B2708">
        <v>2.5</v>
      </c>
      <c r="C2708">
        <v>5</v>
      </c>
      <c r="D2708">
        <v>3.5</v>
      </c>
      <c r="E2708">
        <v>3</v>
      </c>
    </row>
    <row r="2709" spans="1:5">
      <c r="A2709" s="20" t="s">
        <v>2893</v>
      </c>
      <c r="B2709">
        <v>1</v>
      </c>
      <c r="C2709">
        <v>1</v>
      </c>
      <c r="D2709">
        <v>1</v>
      </c>
      <c r="E2709">
        <v>5</v>
      </c>
    </row>
    <row r="2710" spans="1:5">
      <c r="A2710" s="20" t="s">
        <v>2894</v>
      </c>
      <c r="B2710">
        <v>3</v>
      </c>
      <c r="C2710">
        <v>3</v>
      </c>
      <c r="D2710">
        <v>3</v>
      </c>
      <c r="E2710">
        <v>2</v>
      </c>
    </row>
    <row r="2711" spans="1:5">
      <c r="A2711" s="20" t="s">
        <v>2895</v>
      </c>
      <c r="B2711">
        <v>2</v>
      </c>
      <c r="C2711">
        <v>4</v>
      </c>
      <c r="D2711">
        <v>3.5</v>
      </c>
      <c r="E2711">
        <v>2.5</v>
      </c>
    </row>
    <row r="2712" spans="1:5">
      <c r="A2712" s="20" t="s">
        <v>2896</v>
      </c>
      <c r="B2712">
        <v>1</v>
      </c>
      <c r="C2712">
        <v>1</v>
      </c>
      <c r="D2712">
        <v>1</v>
      </c>
      <c r="E2712">
        <v>3</v>
      </c>
    </row>
    <row r="2713" spans="1:5">
      <c r="A2713" s="20" t="s">
        <v>2897</v>
      </c>
      <c r="B2713">
        <v>2.3333333333333335</v>
      </c>
      <c r="C2713">
        <v>7</v>
      </c>
      <c r="D2713">
        <v>4</v>
      </c>
      <c r="E2713">
        <v>3.3333333333333335</v>
      </c>
    </row>
    <row r="2714" spans="1:5">
      <c r="A2714" s="20" t="s">
        <v>2898</v>
      </c>
      <c r="B2714">
        <v>2</v>
      </c>
      <c r="C2714">
        <v>4</v>
      </c>
      <c r="D2714">
        <v>2.5</v>
      </c>
      <c r="E2714">
        <v>2.5</v>
      </c>
    </row>
    <row r="2715" spans="1:5">
      <c r="A2715" s="20" t="s">
        <v>2899</v>
      </c>
      <c r="B2715">
        <v>1.6666666666666667</v>
      </c>
      <c r="C2715">
        <v>5</v>
      </c>
      <c r="D2715">
        <v>3</v>
      </c>
      <c r="E2715">
        <v>3</v>
      </c>
    </row>
    <row r="2716" spans="1:5">
      <c r="A2716" s="20" t="s">
        <v>2900</v>
      </c>
      <c r="B2716">
        <v>2.6666666666666665</v>
      </c>
      <c r="C2716">
        <v>8</v>
      </c>
      <c r="D2716">
        <v>4.333333333333333</v>
      </c>
      <c r="E2716">
        <v>2.3333333333333335</v>
      </c>
    </row>
    <row r="2717" spans="1:5">
      <c r="A2717" s="20" t="s">
        <v>2901</v>
      </c>
      <c r="B2717">
        <v>3</v>
      </c>
      <c r="C2717">
        <v>3</v>
      </c>
      <c r="D2717">
        <v>5</v>
      </c>
      <c r="E2717">
        <v>1</v>
      </c>
    </row>
    <row r="2718" spans="1:5">
      <c r="A2718" s="20" t="s">
        <v>2902</v>
      </c>
      <c r="B2718">
        <v>2</v>
      </c>
      <c r="C2718">
        <v>6</v>
      </c>
      <c r="D2718">
        <v>4</v>
      </c>
      <c r="E2718">
        <v>2.3333333333333335</v>
      </c>
    </row>
    <row r="2719" spans="1:5">
      <c r="A2719" s="20" t="s">
        <v>2903</v>
      </c>
      <c r="B2719">
        <v>3</v>
      </c>
      <c r="C2719">
        <v>3</v>
      </c>
      <c r="D2719">
        <v>3</v>
      </c>
      <c r="E2719">
        <v>3</v>
      </c>
    </row>
    <row r="2720" spans="1:5">
      <c r="A2720" s="20" t="s">
        <v>2904</v>
      </c>
      <c r="B2720">
        <v>3</v>
      </c>
      <c r="C2720">
        <v>6</v>
      </c>
      <c r="D2720">
        <v>2</v>
      </c>
      <c r="E2720">
        <v>3</v>
      </c>
    </row>
    <row r="2721" spans="1:5">
      <c r="A2721" s="20" t="s">
        <v>2905</v>
      </c>
      <c r="B2721">
        <v>3.5</v>
      </c>
      <c r="C2721">
        <v>7</v>
      </c>
      <c r="D2721">
        <v>3</v>
      </c>
      <c r="E2721">
        <v>2.5</v>
      </c>
    </row>
    <row r="2722" spans="1:5">
      <c r="A2722" s="20" t="s">
        <v>2906</v>
      </c>
      <c r="B2722">
        <v>2.6666666666666665</v>
      </c>
      <c r="C2722">
        <v>8</v>
      </c>
      <c r="D2722">
        <v>3</v>
      </c>
      <c r="E2722">
        <v>2</v>
      </c>
    </row>
    <row r="2723" spans="1:5">
      <c r="A2723" s="20" t="s">
        <v>2907</v>
      </c>
      <c r="B2723">
        <v>1</v>
      </c>
      <c r="C2723">
        <v>1</v>
      </c>
      <c r="D2723">
        <v>1</v>
      </c>
      <c r="E2723">
        <v>1</v>
      </c>
    </row>
    <row r="2724" spans="1:5">
      <c r="A2724" s="20" t="s">
        <v>2908</v>
      </c>
      <c r="B2724">
        <v>5</v>
      </c>
      <c r="C2724">
        <v>5</v>
      </c>
      <c r="D2724">
        <v>5</v>
      </c>
      <c r="E2724">
        <v>3</v>
      </c>
    </row>
    <row r="2725" spans="1:5">
      <c r="A2725" s="20" t="s">
        <v>2909</v>
      </c>
      <c r="B2725">
        <v>2</v>
      </c>
      <c r="C2725">
        <v>4</v>
      </c>
      <c r="D2725">
        <v>3</v>
      </c>
      <c r="E2725">
        <v>2</v>
      </c>
    </row>
    <row r="2726" spans="1:5">
      <c r="A2726" s="20" t="s">
        <v>2910</v>
      </c>
      <c r="B2726">
        <v>1</v>
      </c>
      <c r="C2726">
        <v>2</v>
      </c>
      <c r="D2726">
        <v>2</v>
      </c>
      <c r="E2726">
        <v>2.5</v>
      </c>
    </row>
    <row r="2727" spans="1:5">
      <c r="A2727" s="20" t="s">
        <v>2911</v>
      </c>
      <c r="B2727">
        <v>3.6666666666666665</v>
      </c>
      <c r="C2727">
        <v>11</v>
      </c>
      <c r="D2727">
        <v>3</v>
      </c>
      <c r="E2727">
        <v>2.6666666666666665</v>
      </c>
    </row>
    <row r="2728" spans="1:5">
      <c r="A2728" s="20" t="s">
        <v>2912</v>
      </c>
      <c r="B2728">
        <v>2</v>
      </c>
      <c r="C2728">
        <v>4</v>
      </c>
      <c r="D2728">
        <v>2.5</v>
      </c>
      <c r="E2728">
        <v>3</v>
      </c>
    </row>
    <row r="2729" spans="1:5">
      <c r="A2729" s="20" t="s">
        <v>2913</v>
      </c>
      <c r="B2729">
        <v>2.6666666666666665</v>
      </c>
      <c r="C2729">
        <v>8</v>
      </c>
      <c r="D2729">
        <v>3.6666666666666665</v>
      </c>
      <c r="E2729">
        <v>1.3333333333333333</v>
      </c>
    </row>
    <row r="2730" spans="1:5">
      <c r="A2730" s="20" t="s">
        <v>2914</v>
      </c>
      <c r="B2730">
        <v>4</v>
      </c>
      <c r="C2730">
        <v>12</v>
      </c>
      <c r="D2730">
        <v>1.6666666666666667</v>
      </c>
      <c r="E2730">
        <v>3.6666666666666665</v>
      </c>
    </row>
    <row r="2731" spans="1:5">
      <c r="A2731" s="20" t="s">
        <v>2915</v>
      </c>
      <c r="B2731">
        <v>5</v>
      </c>
      <c r="C2731">
        <v>5</v>
      </c>
      <c r="D2731">
        <v>1</v>
      </c>
      <c r="E2731">
        <v>5</v>
      </c>
    </row>
    <row r="2732" spans="1:5">
      <c r="A2732" s="20" t="s">
        <v>2916</v>
      </c>
      <c r="B2732">
        <v>4</v>
      </c>
      <c r="C2732">
        <v>12</v>
      </c>
      <c r="D2732">
        <v>3</v>
      </c>
      <c r="E2732">
        <v>3</v>
      </c>
    </row>
    <row r="2733" spans="1:5">
      <c r="A2733" s="20" t="s">
        <v>2917</v>
      </c>
      <c r="B2733">
        <v>3</v>
      </c>
      <c r="C2733">
        <v>6</v>
      </c>
      <c r="D2733">
        <v>2</v>
      </c>
      <c r="E2733">
        <v>3.5</v>
      </c>
    </row>
    <row r="2734" spans="1:5">
      <c r="A2734" s="20" t="s">
        <v>2918</v>
      </c>
      <c r="B2734">
        <v>1</v>
      </c>
      <c r="C2734">
        <v>2</v>
      </c>
      <c r="D2734">
        <v>4</v>
      </c>
      <c r="E2734">
        <v>1</v>
      </c>
    </row>
    <row r="2735" spans="1:5">
      <c r="A2735" s="20" t="s">
        <v>2919</v>
      </c>
      <c r="B2735">
        <v>2.3333333333333335</v>
      </c>
      <c r="C2735">
        <v>7</v>
      </c>
      <c r="D2735">
        <v>3.3333333333333335</v>
      </c>
      <c r="E2735">
        <v>3</v>
      </c>
    </row>
    <row r="2736" spans="1:5">
      <c r="A2736" s="20" t="s">
        <v>2920</v>
      </c>
      <c r="B2736">
        <v>3.3333333333333335</v>
      </c>
      <c r="C2736">
        <v>10</v>
      </c>
      <c r="D2736">
        <v>4</v>
      </c>
      <c r="E2736">
        <v>3</v>
      </c>
    </row>
    <row r="2737" spans="1:5">
      <c r="A2737" s="20" t="s">
        <v>2921</v>
      </c>
      <c r="B2737">
        <v>3.3333333333333335</v>
      </c>
      <c r="C2737">
        <v>10</v>
      </c>
      <c r="D2737">
        <v>3</v>
      </c>
      <c r="E2737">
        <v>1.6666666666666667</v>
      </c>
    </row>
    <row r="2738" spans="1:5">
      <c r="A2738" s="20" t="s">
        <v>2922</v>
      </c>
      <c r="B2738">
        <v>2</v>
      </c>
      <c r="C2738">
        <v>2</v>
      </c>
      <c r="D2738">
        <v>4</v>
      </c>
      <c r="E2738">
        <v>4</v>
      </c>
    </row>
    <row r="2739" spans="1:5">
      <c r="A2739" s="20" t="s">
        <v>2923</v>
      </c>
      <c r="B2739">
        <v>2</v>
      </c>
      <c r="C2739">
        <v>2</v>
      </c>
      <c r="D2739">
        <v>4</v>
      </c>
      <c r="E2739">
        <v>4</v>
      </c>
    </row>
    <row r="2740" spans="1:5">
      <c r="A2740" s="20" t="s">
        <v>2924</v>
      </c>
      <c r="B2740">
        <v>4</v>
      </c>
      <c r="C2740">
        <v>4</v>
      </c>
      <c r="D2740">
        <v>3</v>
      </c>
      <c r="E2740">
        <v>4</v>
      </c>
    </row>
    <row r="2741" spans="1:5">
      <c r="A2741" s="20" t="s">
        <v>2925</v>
      </c>
      <c r="B2741">
        <v>2</v>
      </c>
      <c r="C2741">
        <v>6</v>
      </c>
      <c r="D2741">
        <v>3.6666666666666665</v>
      </c>
      <c r="E2741">
        <v>3</v>
      </c>
    </row>
    <row r="2742" spans="1:5">
      <c r="A2742" s="20" t="s">
        <v>2926</v>
      </c>
      <c r="B2742">
        <v>2</v>
      </c>
      <c r="C2742">
        <v>4</v>
      </c>
      <c r="D2742">
        <v>4</v>
      </c>
      <c r="E2742">
        <v>1</v>
      </c>
    </row>
    <row r="2743" spans="1:5">
      <c r="A2743" s="20" t="s">
        <v>2927</v>
      </c>
      <c r="B2743">
        <v>3.5</v>
      </c>
      <c r="C2743">
        <v>7</v>
      </c>
      <c r="D2743">
        <v>2</v>
      </c>
      <c r="E2743">
        <v>3.5</v>
      </c>
    </row>
    <row r="2744" spans="1:5">
      <c r="A2744" s="20" t="s">
        <v>2928</v>
      </c>
      <c r="B2744">
        <v>3</v>
      </c>
      <c r="C2744">
        <v>9</v>
      </c>
      <c r="D2744">
        <v>3</v>
      </c>
      <c r="E2744">
        <v>1.6666666666666667</v>
      </c>
    </row>
    <row r="2745" spans="1:5">
      <c r="A2745" s="20" t="s">
        <v>2929</v>
      </c>
      <c r="B2745">
        <v>5</v>
      </c>
      <c r="C2745">
        <v>5</v>
      </c>
      <c r="D2745">
        <v>2</v>
      </c>
      <c r="E2745">
        <v>1</v>
      </c>
    </row>
    <row r="2746" spans="1:5">
      <c r="A2746" s="20" t="s">
        <v>2930</v>
      </c>
      <c r="B2746">
        <v>1</v>
      </c>
      <c r="C2746">
        <v>1</v>
      </c>
      <c r="D2746">
        <v>3</v>
      </c>
      <c r="E2746">
        <v>1</v>
      </c>
    </row>
    <row r="2747" spans="1:5">
      <c r="A2747" s="20" t="s">
        <v>2931</v>
      </c>
      <c r="B2747">
        <v>5</v>
      </c>
      <c r="C2747">
        <v>5</v>
      </c>
      <c r="D2747">
        <v>3</v>
      </c>
      <c r="E2747">
        <v>1</v>
      </c>
    </row>
    <row r="2748" spans="1:5">
      <c r="A2748" s="20" t="s">
        <v>2932</v>
      </c>
      <c r="B2748">
        <v>3</v>
      </c>
      <c r="C2748">
        <v>9</v>
      </c>
      <c r="D2748">
        <v>3</v>
      </c>
      <c r="E2748">
        <v>2.6666666666666665</v>
      </c>
    </row>
    <row r="2749" spans="1:5">
      <c r="A2749" s="20" t="s">
        <v>2933</v>
      </c>
      <c r="B2749">
        <v>5</v>
      </c>
      <c r="C2749">
        <v>5</v>
      </c>
      <c r="D2749">
        <v>2</v>
      </c>
      <c r="E2749">
        <v>2</v>
      </c>
    </row>
    <row r="2750" spans="1:5">
      <c r="A2750" s="20" t="s">
        <v>2934</v>
      </c>
      <c r="B2750">
        <v>4</v>
      </c>
      <c r="C2750">
        <v>8</v>
      </c>
      <c r="D2750">
        <v>4.5</v>
      </c>
      <c r="E2750">
        <v>3</v>
      </c>
    </row>
    <row r="2751" spans="1:5">
      <c r="A2751" s="20" t="s">
        <v>2935</v>
      </c>
      <c r="B2751">
        <v>2.3333333333333335</v>
      </c>
      <c r="C2751">
        <v>7</v>
      </c>
      <c r="D2751">
        <v>4</v>
      </c>
      <c r="E2751">
        <v>4</v>
      </c>
    </row>
    <row r="2752" spans="1:5">
      <c r="A2752" s="20" t="s">
        <v>2936</v>
      </c>
      <c r="B2752">
        <v>2.5</v>
      </c>
      <c r="C2752">
        <v>5</v>
      </c>
      <c r="D2752">
        <v>2.5</v>
      </c>
      <c r="E2752">
        <v>2</v>
      </c>
    </row>
    <row r="2753" spans="1:5">
      <c r="A2753" s="20" t="s">
        <v>2937</v>
      </c>
      <c r="B2753">
        <v>4.5</v>
      </c>
      <c r="C2753">
        <v>9</v>
      </c>
      <c r="D2753">
        <v>3.5</v>
      </c>
      <c r="E2753">
        <v>3</v>
      </c>
    </row>
    <row r="2754" spans="1:5">
      <c r="A2754" s="20" t="s">
        <v>2938</v>
      </c>
      <c r="B2754">
        <v>4</v>
      </c>
      <c r="C2754">
        <v>8</v>
      </c>
      <c r="D2754">
        <v>2.5</v>
      </c>
      <c r="E2754">
        <v>3</v>
      </c>
    </row>
    <row r="2755" spans="1:5">
      <c r="A2755" s="20" t="s">
        <v>2939</v>
      </c>
      <c r="B2755">
        <v>3</v>
      </c>
      <c r="C2755">
        <v>3</v>
      </c>
      <c r="D2755">
        <v>5</v>
      </c>
      <c r="E2755">
        <v>3</v>
      </c>
    </row>
    <row r="2756" spans="1:5">
      <c r="A2756" s="20" t="s">
        <v>2940</v>
      </c>
      <c r="B2756">
        <v>3</v>
      </c>
      <c r="C2756">
        <v>6</v>
      </c>
      <c r="D2756">
        <v>3</v>
      </c>
      <c r="E2756">
        <v>3</v>
      </c>
    </row>
    <row r="2757" spans="1:5">
      <c r="A2757" s="20" t="s">
        <v>2941</v>
      </c>
      <c r="B2757">
        <v>3.6666666666666665</v>
      </c>
      <c r="C2757">
        <v>11</v>
      </c>
      <c r="D2757">
        <v>2.6666666666666665</v>
      </c>
      <c r="E2757">
        <v>3</v>
      </c>
    </row>
    <row r="2758" spans="1:5">
      <c r="A2758" s="20" t="s">
        <v>2942</v>
      </c>
      <c r="B2758">
        <v>3.6666666666666665</v>
      </c>
      <c r="C2758">
        <v>11</v>
      </c>
      <c r="D2758">
        <v>2.3333333333333335</v>
      </c>
      <c r="E2758">
        <v>3.6666666666666665</v>
      </c>
    </row>
    <row r="2759" spans="1:5">
      <c r="A2759" s="20" t="s">
        <v>2943</v>
      </c>
      <c r="B2759">
        <v>3.5</v>
      </c>
      <c r="C2759">
        <v>7</v>
      </c>
      <c r="D2759">
        <v>3</v>
      </c>
      <c r="E2759">
        <v>3</v>
      </c>
    </row>
    <row r="2760" spans="1:5">
      <c r="A2760" s="20" t="s">
        <v>2944</v>
      </c>
      <c r="B2760">
        <v>3</v>
      </c>
      <c r="C2760">
        <v>6</v>
      </c>
      <c r="D2760">
        <v>2.5</v>
      </c>
      <c r="E2760">
        <v>3.5</v>
      </c>
    </row>
    <row r="2761" spans="1:5">
      <c r="A2761" s="20" t="s">
        <v>2945</v>
      </c>
      <c r="B2761">
        <v>4.5</v>
      </c>
      <c r="C2761">
        <v>9</v>
      </c>
      <c r="D2761">
        <v>3.5</v>
      </c>
      <c r="E2761">
        <v>4</v>
      </c>
    </row>
    <row r="2762" spans="1:5">
      <c r="A2762" s="20" t="s">
        <v>2946</v>
      </c>
      <c r="B2762">
        <v>1.5</v>
      </c>
      <c r="C2762">
        <v>3</v>
      </c>
      <c r="D2762">
        <v>2.5</v>
      </c>
      <c r="E2762">
        <v>3</v>
      </c>
    </row>
    <row r="2763" spans="1:5">
      <c r="A2763" s="20" t="s">
        <v>2947</v>
      </c>
      <c r="B2763">
        <v>1.5</v>
      </c>
      <c r="C2763">
        <v>3</v>
      </c>
      <c r="D2763">
        <v>3.5</v>
      </c>
      <c r="E2763">
        <v>1</v>
      </c>
    </row>
    <row r="2764" spans="1:5">
      <c r="A2764" s="20" t="s">
        <v>2948</v>
      </c>
      <c r="B2764">
        <v>2</v>
      </c>
      <c r="C2764">
        <v>4</v>
      </c>
      <c r="D2764">
        <v>1.5</v>
      </c>
      <c r="E2764">
        <v>1.5</v>
      </c>
    </row>
    <row r="2765" spans="1:5">
      <c r="A2765" s="20" t="s">
        <v>2949</v>
      </c>
      <c r="B2765">
        <v>3.3333333333333335</v>
      </c>
      <c r="C2765">
        <v>10</v>
      </c>
      <c r="D2765">
        <v>1.6666666666666667</v>
      </c>
      <c r="E2765">
        <v>4</v>
      </c>
    </row>
    <row r="2766" spans="1:5">
      <c r="A2766" s="20" t="s">
        <v>2950</v>
      </c>
      <c r="B2766">
        <v>3.5</v>
      </c>
      <c r="C2766">
        <v>7</v>
      </c>
      <c r="D2766">
        <v>1</v>
      </c>
      <c r="E2766">
        <v>3.5</v>
      </c>
    </row>
    <row r="2767" spans="1:5">
      <c r="A2767" s="20" t="s">
        <v>2951</v>
      </c>
      <c r="B2767">
        <v>1.5</v>
      </c>
      <c r="C2767">
        <v>3</v>
      </c>
      <c r="D2767">
        <v>3.5</v>
      </c>
      <c r="E2767">
        <v>3.5</v>
      </c>
    </row>
    <row r="2768" spans="1:5">
      <c r="A2768" s="20" t="s">
        <v>2952</v>
      </c>
      <c r="B2768">
        <v>5</v>
      </c>
      <c r="C2768">
        <v>10</v>
      </c>
      <c r="D2768">
        <v>1.5</v>
      </c>
      <c r="E2768">
        <v>2</v>
      </c>
    </row>
    <row r="2769" spans="1:5">
      <c r="A2769" s="20" t="s">
        <v>2953</v>
      </c>
      <c r="B2769">
        <v>5</v>
      </c>
      <c r="C2769">
        <v>5</v>
      </c>
      <c r="D2769">
        <v>1</v>
      </c>
      <c r="E2769">
        <v>2</v>
      </c>
    </row>
    <row r="2770" spans="1:5">
      <c r="A2770" s="20" t="s">
        <v>2954</v>
      </c>
      <c r="B2770">
        <v>3.3333333333333335</v>
      </c>
      <c r="C2770">
        <v>10</v>
      </c>
      <c r="D2770">
        <v>3.3333333333333335</v>
      </c>
      <c r="E2770">
        <v>3.6666666666666665</v>
      </c>
    </row>
    <row r="2771" spans="1:5">
      <c r="A2771" s="20" t="s">
        <v>2955</v>
      </c>
      <c r="B2771">
        <v>5</v>
      </c>
      <c r="C2771">
        <v>5</v>
      </c>
      <c r="D2771">
        <v>2</v>
      </c>
      <c r="E2771">
        <v>1</v>
      </c>
    </row>
    <row r="2772" spans="1:5">
      <c r="A2772" s="20" t="s">
        <v>2956</v>
      </c>
      <c r="B2772">
        <v>3</v>
      </c>
      <c r="C2772">
        <v>9</v>
      </c>
      <c r="D2772">
        <v>3.6666666666666665</v>
      </c>
      <c r="E2772">
        <v>4.333333333333333</v>
      </c>
    </row>
    <row r="2773" spans="1:5">
      <c r="A2773" s="20" t="s">
        <v>2957</v>
      </c>
      <c r="B2773">
        <v>3.5</v>
      </c>
      <c r="C2773">
        <v>7</v>
      </c>
      <c r="D2773">
        <v>2</v>
      </c>
      <c r="E2773">
        <v>3</v>
      </c>
    </row>
    <row r="2774" spans="1:5">
      <c r="A2774" s="20" t="s">
        <v>2958</v>
      </c>
      <c r="B2774">
        <v>4.5</v>
      </c>
      <c r="C2774">
        <v>9</v>
      </c>
      <c r="D2774">
        <v>3.5</v>
      </c>
      <c r="E2774">
        <v>3</v>
      </c>
    </row>
    <row r="2775" spans="1:5">
      <c r="A2775" s="20" t="s">
        <v>2959</v>
      </c>
      <c r="B2775">
        <v>2.6666666666666665</v>
      </c>
      <c r="C2775">
        <v>8</v>
      </c>
      <c r="D2775">
        <v>2.6666666666666665</v>
      </c>
      <c r="E2775">
        <v>3</v>
      </c>
    </row>
    <row r="2776" spans="1:5">
      <c r="A2776" s="20" t="s">
        <v>2960</v>
      </c>
      <c r="B2776">
        <v>4</v>
      </c>
      <c r="C2776">
        <v>8</v>
      </c>
      <c r="D2776">
        <v>1.5</v>
      </c>
      <c r="E2776">
        <v>3</v>
      </c>
    </row>
    <row r="2777" spans="1:5">
      <c r="A2777" s="20" t="s">
        <v>2961</v>
      </c>
      <c r="B2777">
        <v>2</v>
      </c>
      <c r="C2777">
        <v>6</v>
      </c>
      <c r="D2777">
        <v>3</v>
      </c>
      <c r="E2777">
        <v>4.666666666666667</v>
      </c>
    </row>
    <row r="2778" spans="1:5">
      <c r="A2778" s="20" t="s">
        <v>2962</v>
      </c>
      <c r="B2778">
        <v>3.3333333333333335</v>
      </c>
      <c r="C2778">
        <v>10</v>
      </c>
      <c r="D2778">
        <v>2.3333333333333335</v>
      </c>
      <c r="E2778">
        <v>2.6666666666666665</v>
      </c>
    </row>
    <row r="2779" spans="1:5">
      <c r="A2779" s="20" t="s">
        <v>2963</v>
      </c>
      <c r="B2779">
        <v>2</v>
      </c>
      <c r="C2779">
        <v>4</v>
      </c>
      <c r="D2779">
        <v>1.5</v>
      </c>
      <c r="E2779">
        <v>2</v>
      </c>
    </row>
    <row r="2780" spans="1:5">
      <c r="A2780" s="20" t="s">
        <v>2964</v>
      </c>
      <c r="B2780">
        <v>2.6666666666666665</v>
      </c>
      <c r="C2780">
        <v>8</v>
      </c>
      <c r="D2780">
        <v>4.666666666666667</v>
      </c>
      <c r="E2780">
        <v>3.3333333333333335</v>
      </c>
    </row>
    <row r="2781" spans="1:5">
      <c r="A2781" s="20" t="s">
        <v>2965</v>
      </c>
      <c r="B2781">
        <v>2.3333333333333335</v>
      </c>
      <c r="C2781">
        <v>7</v>
      </c>
      <c r="D2781">
        <v>2.3333333333333335</v>
      </c>
      <c r="E2781">
        <v>3.3333333333333335</v>
      </c>
    </row>
    <row r="2782" spans="1:5">
      <c r="A2782" s="20" t="s">
        <v>2966</v>
      </c>
      <c r="B2782">
        <v>4</v>
      </c>
      <c r="C2782">
        <v>4</v>
      </c>
      <c r="D2782">
        <v>5</v>
      </c>
      <c r="E2782">
        <v>3</v>
      </c>
    </row>
    <row r="2783" spans="1:5">
      <c r="A2783" s="20" t="s">
        <v>2967</v>
      </c>
      <c r="B2783">
        <v>2</v>
      </c>
      <c r="C2783">
        <v>2</v>
      </c>
      <c r="D2783">
        <v>5</v>
      </c>
      <c r="E2783">
        <v>5</v>
      </c>
    </row>
    <row r="2784" spans="1:5">
      <c r="A2784" s="20" t="s">
        <v>2968</v>
      </c>
      <c r="B2784">
        <v>3.5</v>
      </c>
      <c r="C2784">
        <v>7</v>
      </c>
      <c r="D2784">
        <v>3</v>
      </c>
      <c r="E2784">
        <v>2.5</v>
      </c>
    </row>
    <row r="2785" spans="1:5">
      <c r="A2785" s="20" t="s">
        <v>2969</v>
      </c>
      <c r="B2785">
        <v>2.3333333333333335</v>
      </c>
      <c r="C2785">
        <v>7</v>
      </c>
      <c r="D2785">
        <v>2</v>
      </c>
      <c r="E2785">
        <v>3.3333333333333335</v>
      </c>
    </row>
    <row r="2786" spans="1:5">
      <c r="A2786" s="20" t="s">
        <v>2970</v>
      </c>
      <c r="B2786">
        <v>4</v>
      </c>
      <c r="C2786">
        <v>12</v>
      </c>
      <c r="D2786">
        <v>3.3333333333333335</v>
      </c>
      <c r="E2786">
        <v>3</v>
      </c>
    </row>
    <row r="2787" spans="1:5">
      <c r="A2787" s="20" t="s">
        <v>2971</v>
      </c>
      <c r="B2787">
        <v>2</v>
      </c>
      <c r="C2787">
        <v>2</v>
      </c>
      <c r="D2787">
        <v>1</v>
      </c>
      <c r="E2787">
        <v>5</v>
      </c>
    </row>
    <row r="2788" spans="1:5">
      <c r="A2788" s="20" t="s">
        <v>2972</v>
      </c>
      <c r="B2788">
        <v>4.5</v>
      </c>
      <c r="C2788">
        <v>9</v>
      </c>
      <c r="D2788">
        <v>1.5</v>
      </c>
      <c r="E2788">
        <v>2.5</v>
      </c>
    </row>
    <row r="2789" spans="1:5">
      <c r="A2789" s="20" t="s">
        <v>2973</v>
      </c>
      <c r="B2789">
        <v>1.3333333333333333</v>
      </c>
      <c r="C2789">
        <v>4</v>
      </c>
      <c r="D2789">
        <v>2.3333333333333335</v>
      </c>
      <c r="E2789">
        <v>3.6666666666666665</v>
      </c>
    </row>
    <row r="2790" spans="1:5">
      <c r="A2790" s="20" t="s">
        <v>2974</v>
      </c>
      <c r="B2790">
        <v>1</v>
      </c>
      <c r="C2790">
        <v>1</v>
      </c>
      <c r="D2790">
        <v>1</v>
      </c>
      <c r="E2790">
        <v>1</v>
      </c>
    </row>
    <row r="2791" spans="1:5">
      <c r="A2791" s="20" t="s">
        <v>2975</v>
      </c>
      <c r="B2791">
        <v>1</v>
      </c>
      <c r="C2791">
        <v>1</v>
      </c>
      <c r="D2791">
        <v>5</v>
      </c>
      <c r="E2791">
        <v>3</v>
      </c>
    </row>
    <row r="2792" spans="1:5">
      <c r="A2792" s="20" t="s">
        <v>2976</v>
      </c>
      <c r="B2792">
        <v>2.5</v>
      </c>
      <c r="C2792">
        <v>5</v>
      </c>
      <c r="D2792">
        <v>1.5</v>
      </c>
      <c r="E2792">
        <v>4</v>
      </c>
    </row>
    <row r="2793" spans="1:5">
      <c r="A2793" s="20" t="s">
        <v>2977</v>
      </c>
      <c r="B2793">
        <v>4</v>
      </c>
      <c r="C2793">
        <v>8</v>
      </c>
      <c r="D2793">
        <v>2</v>
      </c>
      <c r="E2793">
        <v>4.5</v>
      </c>
    </row>
    <row r="2794" spans="1:5">
      <c r="A2794" s="20" t="s">
        <v>2978</v>
      </c>
      <c r="B2794">
        <v>4</v>
      </c>
      <c r="C2794">
        <v>4</v>
      </c>
      <c r="D2794">
        <v>5</v>
      </c>
      <c r="E2794">
        <v>3</v>
      </c>
    </row>
    <row r="2795" spans="1:5">
      <c r="A2795" s="20" t="s">
        <v>2979</v>
      </c>
      <c r="B2795">
        <v>3</v>
      </c>
      <c r="C2795">
        <v>3</v>
      </c>
      <c r="D2795">
        <v>4</v>
      </c>
      <c r="E2795">
        <v>5</v>
      </c>
    </row>
    <row r="2796" spans="1:5">
      <c r="A2796" s="20" t="s">
        <v>2980</v>
      </c>
      <c r="B2796">
        <v>2.5</v>
      </c>
      <c r="C2796">
        <v>5</v>
      </c>
      <c r="D2796">
        <v>3</v>
      </c>
      <c r="E2796">
        <v>4.5</v>
      </c>
    </row>
    <row r="2797" spans="1:5">
      <c r="A2797" s="20" t="s">
        <v>2981</v>
      </c>
      <c r="B2797">
        <v>2.5</v>
      </c>
      <c r="C2797">
        <v>5</v>
      </c>
      <c r="D2797">
        <v>4</v>
      </c>
      <c r="E2797">
        <v>2.5</v>
      </c>
    </row>
    <row r="2798" spans="1:5">
      <c r="A2798" s="20" t="s">
        <v>2982</v>
      </c>
      <c r="B2798">
        <v>2</v>
      </c>
      <c r="C2798">
        <v>6</v>
      </c>
      <c r="D2798">
        <v>2.6666666666666665</v>
      </c>
      <c r="E2798">
        <v>3.6666666666666665</v>
      </c>
    </row>
    <row r="2799" spans="1:5">
      <c r="A2799" s="20" t="s">
        <v>2983</v>
      </c>
      <c r="B2799">
        <v>4</v>
      </c>
      <c r="C2799">
        <v>12</v>
      </c>
      <c r="D2799">
        <v>3.6666666666666665</v>
      </c>
      <c r="E2799">
        <v>4</v>
      </c>
    </row>
    <row r="2800" spans="1:5">
      <c r="A2800" s="20" t="s">
        <v>2984</v>
      </c>
      <c r="B2800">
        <v>1.5</v>
      </c>
      <c r="C2800">
        <v>3</v>
      </c>
      <c r="D2800">
        <v>3.5</v>
      </c>
      <c r="E2800">
        <v>3.5</v>
      </c>
    </row>
    <row r="2801" spans="1:5">
      <c r="A2801" s="20" t="s">
        <v>2985</v>
      </c>
      <c r="B2801">
        <v>4</v>
      </c>
      <c r="C2801">
        <v>4</v>
      </c>
      <c r="D2801">
        <v>3</v>
      </c>
      <c r="E2801">
        <v>1</v>
      </c>
    </row>
    <row r="2802" spans="1:5">
      <c r="A2802" s="20" t="s">
        <v>2986</v>
      </c>
      <c r="B2802">
        <v>2.3333333333333335</v>
      </c>
      <c r="C2802">
        <v>7</v>
      </c>
      <c r="D2802">
        <v>3</v>
      </c>
      <c r="E2802">
        <v>3</v>
      </c>
    </row>
    <row r="2803" spans="1:5">
      <c r="A2803" s="20" t="s">
        <v>2987</v>
      </c>
      <c r="B2803">
        <v>5</v>
      </c>
      <c r="C2803">
        <v>10</v>
      </c>
      <c r="D2803">
        <v>2.5</v>
      </c>
      <c r="E2803">
        <v>4</v>
      </c>
    </row>
    <row r="2804" spans="1:5">
      <c r="A2804" s="20" t="s">
        <v>2988</v>
      </c>
      <c r="B2804">
        <v>1</v>
      </c>
      <c r="C2804">
        <v>1</v>
      </c>
      <c r="D2804">
        <v>5</v>
      </c>
      <c r="E2804">
        <v>2</v>
      </c>
    </row>
    <row r="2805" spans="1:5">
      <c r="A2805" s="20" t="s">
        <v>2989</v>
      </c>
      <c r="B2805">
        <v>4</v>
      </c>
      <c r="C2805">
        <v>4</v>
      </c>
      <c r="D2805">
        <v>5</v>
      </c>
      <c r="E2805">
        <v>1</v>
      </c>
    </row>
    <row r="2806" spans="1:5">
      <c r="A2806" s="20" t="s">
        <v>2990</v>
      </c>
      <c r="B2806">
        <v>3</v>
      </c>
      <c r="C2806">
        <v>9</v>
      </c>
      <c r="D2806">
        <v>2.6666666666666665</v>
      </c>
      <c r="E2806">
        <v>3</v>
      </c>
    </row>
    <row r="2807" spans="1:5">
      <c r="A2807" s="20" t="s">
        <v>2991</v>
      </c>
      <c r="B2807">
        <v>3</v>
      </c>
      <c r="C2807">
        <v>3</v>
      </c>
      <c r="D2807">
        <v>1</v>
      </c>
      <c r="E2807">
        <v>4</v>
      </c>
    </row>
    <row r="2808" spans="1:5">
      <c r="A2808" s="20" t="s">
        <v>2992</v>
      </c>
      <c r="B2808">
        <v>1.5</v>
      </c>
      <c r="C2808">
        <v>3</v>
      </c>
      <c r="D2808">
        <v>3.5</v>
      </c>
      <c r="E2808">
        <v>3</v>
      </c>
    </row>
    <row r="2809" spans="1:5">
      <c r="A2809" s="20" t="s">
        <v>2993</v>
      </c>
      <c r="B2809">
        <v>1</v>
      </c>
      <c r="C2809">
        <v>1</v>
      </c>
      <c r="D2809">
        <v>5</v>
      </c>
      <c r="E2809">
        <v>5</v>
      </c>
    </row>
    <row r="2810" spans="1:5">
      <c r="A2810" s="20" t="s">
        <v>2994</v>
      </c>
      <c r="B2810">
        <v>3.5</v>
      </c>
      <c r="C2810">
        <v>7</v>
      </c>
      <c r="D2810">
        <v>3</v>
      </c>
      <c r="E2810">
        <v>2.5</v>
      </c>
    </row>
    <row r="2811" spans="1:5">
      <c r="A2811" s="20" t="s">
        <v>2995</v>
      </c>
      <c r="B2811">
        <v>5</v>
      </c>
      <c r="C2811">
        <v>5</v>
      </c>
      <c r="D2811">
        <v>2</v>
      </c>
      <c r="E2811">
        <v>4</v>
      </c>
    </row>
    <row r="2812" spans="1:5">
      <c r="A2812" s="20" t="s">
        <v>2996</v>
      </c>
      <c r="B2812">
        <v>2.3333333333333335</v>
      </c>
      <c r="C2812">
        <v>7</v>
      </c>
      <c r="D2812">
        <v>2</v>
      </c>
      <c r="E2812">
        <v>1.6666666666666667</v>
      </c>
    </row>
    <row r="2813" spans="1:5">
      <c r="A2813" s="20" t="s">
        <v>2997</v>
      </c>
      <c r="B2813">
        <v>1</v>
      </c>
      <c r="C2813">
        <v>1</v>
      </c>
      <c r="D2813">
        <v>3</v>
      </c>
      <c r="E2813">
        <v>2</v>
      </c>
    </row>
    <row r="2814" spans="1:5">
      <c r="A2814" s="20" t="s">
        <v>2998</v>
      </c>
      <c r="B2814">
        <v>3.5</v>
      </c>
      <c r="C2814">
        <v>7</v>
      </c>
      <c r="D2814">
        <v>1</v>
      </c>
      <c r="E2814">
        <v>1.5</v>
      </c>
    </row>
    <row r="2815" spans="1:5">
      <c r="A2815" s="20" t="s">
        <v>2999</v>
      </c>
      <c r="B2815">
        <v>2</v>
      </c>
      <c r="C2815">
        <v>2</v>
      </c>
      <c r="D2815">
        <v>5</v>
      </c>
      <c r="E2815">
        <v>5</v>
      </c>
    </row>
    <row r="2816" spans="1:5">
      <c r="A2816" s="20" t="s">
        <v>3000</v>
      </c>
      <c r="B2816">
        <v>3.6666666666666665</v>
      </c>
      <c r="C2816">
        <v>11</v>
      </c>
      <c r="D2816">
        <v>2.6666666666666665</v>
      </c>
      <c r="E2816">
        <v>2.6666666666666665</v>
      </c>
    </row>
    <row r="2817" spans="1:5">
      <c r="A2817" s="20" t="s">
        <v>3001</v>
      </c>
      <c r="B2817">
        <v>3</v>
      </c>
      <c r="C2817">
        <v>3</v>
      </c>
      <c r="D2817">
        <v>1</v>
      </c>
      <c r="E2817">
        <v>4</v>
      </c>
    </row>
    <row r="2818" spans="1:5">
      <c r="A2818" s="20" t="s">
        <v>3002</v>
      </c>
      <c r="B2818">
        <v>4.333333333333333</v>
      </c>
      <c r="C2818">
        <v>13</v>
      </c>
      <c r="D2818">
        <v>3</v>
      </c>
      <c r="E2818">
        <v>4.666666666666667</v>
      </c>
    </row>
    <row r="2819" spans="1:5">
      <c r="A2819" s="20" t="s">
        <v>3003</v>
      </c>
      <c r="B2819">
        <v>4</v>
      </c>
      <c r="C2819">
        <v>4</v>
      </c>
      <c r="D2819">
        <v>2</v>
      </c>
      <c r="E2819">
        <v>5</v>
      </c>
    </row>
    <row r="2820" spans="1:5">
      <c r="A2820" s="20" t="s">
        <v>3004</v>
      </c>
      <c r="B2820">
        <v>4.5</v>
      </c>
      <c r="C2820">
        <v>9</v>
      </c>
      <c r="D2820">
        <v>3.5</v>
      </c>
      <c r="E2820">
        <v>4.5</v>
      </c>
    </row>
    <row r="2821" spans="1:5">
      <c r="A2821" s="20" t="s">
        <v>3005</v>
      </c>
      <c r="B2821">
        <v>2.3333333333333335</v>
      </c>
      <c r="C2821">
        <v>7</v>
      </c>
      <c r="D2821">
        <v>1.6666666666666667</v>
      </c>
      <c r="E2821">
        <v>2</v>
      </c>
    </row>
    <row r="2822" spans="1:5">
      <c r="A2822" s="20" t="s">
        <v>3006</v>
      </c>
      <c r="B2822">
        <v>3.3333333333333335</v>
      </c>
      <c r="C2822">
        <v>10</v>
      </c>
      <c r="D2822">
        <v>2</v>
      </c>
      <c r="E2822">
        <v>1.6666666666666667</v>
      </c>
    </row>
    <row r="2823" spans="1:5">
      <c r="A2823" s="20" t="s">
        <v>3007</v>
      </c>
      <c r="B2823">
        <v>3.3333333333333335</v>
      </c>
      <c r="C2823">
        <v>10</v>
      </c>
      <c r="D2823">
        <v>3.6666666666666665</v>
      </c>
      <c r="E2823">
        <v>2.6666666666666665</v>
      </c>
    </row>
    <row r="2824" spans="1:5">
      <c r="A2824" s="20" t="s">
        <v>3008</v>
      </c>
      <c r="B2824">
        <v>4</v>
      </c>
      <c r="C2824">
        <v>4</v>
      </c>
      <c r="D2824">
        <v>4</v>
      </c>
      <c r="E2824">
        <v>4</v>
      </c>
    </row>
    <row r="2825" spans="1:5">
      <c r="A2825" s="20" t="s">
        <v>3009</v>
      </c>
      <c r="B2825">
        <v>3.6666666666666665</v>
      </c>
      <c r="C2825">
        <v>11</v>
      </c>
      <c r="D2825">
        <v>2.6666666666666665</v>
      </c>
      <c r="E2825">
        <v>3.6666666666666665</v>
      </c>
    </row>
    <row r="2826" spans="1:5">
      <c r="A2826" s="20" t="s">
        <v>3010</v>
      </c>
      <c r="B2826">
        <v>4</v>
      </c>
      <c r="C2826">
        <v>4</v>
      </c>
      <c r="D2826">
        <v>2</v>
      </c>
      <c r="E2826">
        <v>1</v>
      </c>
    </row>
    <row r="2827" spans="1:5">
      <c r="A2827" s="20" t="s">
        <v>3011</v>
      </c>
      <c r="B2827">
        <v>2.6666666666666665</v>
      </c>
      <c r="C2827">
        <v>8</v>
      </c>
      <c r="D2827">
        <v>2.3333333333333335</v>
      </c>
      <c r="E2827">
        <v>4.333333333333333</v>
      </c>
    </row>
    <row r="2828" spans="1:5">
      <c r="A2828" s="20" t="s">
        <v>3012</v>
      </c>
      <c r="B2828">
        <v>5</v>
      </c>
      <c r="C2828">
        <v>5</v>
      </c>
      <c r="D2828">
        <v>2</v>
      </c>
      <c r="E2828">
        <v>5</v>
      </c>
    </row>
    <row r="2829" spans="1:5">
      <c r="A2829" s="20" t="s">
        <v>3013</v>
      </c>
      <c r="B2829">
        <v>2</v>
      </c>
      <c r="C2829">
        <v>4</v>
      </c>
      <c r="D2829">
        <v>3</v>
      </c>
      <c r="E2829">
        <v>3</v>
      </c>
    </row>
    <row r="2830" spans="1:5">
      <c r="A2830" s="20" t="s">
        <v>3014</v>
      </c>
      <c r="B2830">
        <v>2</v>
      </c>
      <c r="C2830">
        <v>2</v>
      </c>
      <c r="D2830">
        <v>3</v>
      </c>
      <c r="E2830">
        <v>2</v>
      </c>
    </row>
    <row r="2831" spans="1:5">
      <c r="A2831" s="20" t="s">
        <v>3015</v>
      </c>
      <c r="B2831">
        <v>2</v>
      </c>
      <c r="C2831">
        <v>2</v>
      </c>
      <c r="D2831">
        <v>2</v>
      </c>
      <c r="E2831">
        <v>4</v>
      </c>
    </row>
    <row r="2832" spans="1:5">
      <c r="A2832" s="20" t="s">
        <v>3016</v>
      </c>
      <c r="B2832">
        <v>1</v>
      </c>
      <c r="C2832">
        <v>1</v>
      </c>
      <c r="D2832">
        <v>3</v>
      </c>
      <c r="E2832">
        <v>2</v>
      </c>
    </row>
    <row r="2833" spans="1:5">
      <c r="A2833" s="20" t="s">
        <v>3017</v>
      </c>
      <c r="B2833">
        <v>2.6666666666666665</v>
      </c>
      <c r="C2833">
        <v>8</v>
      </c>
      <c r="D2833">
        <v>2.3333333333333335</v>
      </c>
      <c r="E2833">
        <v>3.3333333333333335</v>
      </c>
    </row>
    <row r="2834" spans="1:5">
      <c r="A2834" s="20" t="s">
        <v>3018</v>
      </c>
      <c r="B2834">
        <v>3</v>
      </c>
      <c r="C2834">
        <v>3</v>
      </c>
      <c r="D2834">
        <v>1</v>
      </c>
      <c r="E2834">
        <v>5</v>
      </c>
    </row>
    <row r="2835" spans="1:5">
      <c r="A2835" s="20" t="s">
        <v>3019</v>
      </c>
      <c r="B2835">
        <v>3.5</v>
      </c>
      <c r="C2835">
        <v>7</v>
      </c>
      <c r="D2835">
        <v>4</v>
      </c>
      <c r="E2835">
        <v>2.5</v>
      </c>
    </row>
    <row r="2836" spans="1:5">
      <c r="A2836" s="20" t="s">
        <v>3020</v>
      </c>
      <c r="B2836">
        <v>4.5</v>
      </c>
      <c r="C2836">
        <v>9</v>
      </c>
      <c r="D2836">
        <v>1.5</v>
      </c>
      <c r="E2836">
        <v>1.5</v>
      </c>
    </row>
    <row r="2837" spans="1:5">
      <c r="A2837" s="20" t="s">
        <v>3021</v>
      </c>
      <c r="B2837">
        <v>2</v>
      </c>
      <c r="C2837">
        <v>4</v>
      </c>
      <c r="D2837">
        <v>2.5</v>
      </c>
      <c r="E2837">
        <v>4</v>
      </c>
    </row>
    <row r="2838" spans="1:5">
      <c r="A2838" s="20" t="s">
        <v>3022</v>
      </c>
      <c r="B2838">
        <v>3</v>
      </c>
      <c r="C2838">
        <v>6</v>
      </c>
      <c r="D2838">
        <v>2.5</v>
      </c>
      <c r="E2838">
        <v>3</v>
      </c>
    </row>
    <row r="2839" spans="1:5">
      <c r="A2839" s="20" t="s">
        <v>3023</v>
      </c>
      <c r="B2839">
        <v>2.5</v>
      </c>
      <c r="C2839">
        <v>5</v>
      </c>
      <c r="D2839">
        <v>4.5</v>
      </c>
      <c r="E2839">
        <v>4</v>
      </c>
    </row>
    <row r="2840" spans="1:5">
      <c r="A2840" s="20" t="s">
        <v>3024</v>
      </c>
      <c r="B2840">
        <v>4</v>
      </c>
      <c r="C2840">
        <v>12</v>
      </c>
      <c r="D2840">
        <v>2</v>
      </c>
      <c r="E2840">
        <v>2.6666666666666665</v>
      </c>
    </row>
    <row r="2841" spans="1:5">
      <c r="A2841" s="20" t="s">
        <v>3025</v>
      </c>
      <c r="B2841">
        <v>4</v>
      </c>
      <c r="C2841">
        <v>4</v>
      </c>
      <c r="D2841">
        <v>5</v>
      </c>
      <c r="E2841">
        <v>1</v>
      </c>
    </row>
    <row r="2842" spans="1:5">
      <c r="A2842" s="20" t="s">
        <v>3026</v>
      </c>
      <c r="B2842">
        <v>4</v>
      </c>
      <c r="C2842">
        <v>8</v>
      </c>
      <c r="D2842">
        <v>2</v>
      </c>
      <c r="E2842">
        <v>3.5</v>
      </c>
    </row>
    <row r="2843" spans="1:5">
      <c r="A2843" s="20" t="s">
        <v>3027</v>
      </c>
      <c r="B2843">
        <v>5</v>
      </c>
      <c r="C2843">
        <v>5</v>
      </c>
      <c r="D2843">
        <v>2</v>
      </c>
      <c r="E2843">
        <v>3</v>
      </c>
    </row>
    <row r="2844" spans="1:5">
      <c r="A2844" s="20" t="s">
        <v>3028</v>
      </c>
      <c r="B2844">
        <v>3</v>
      </c>
      <c r="C2844">
        <v>9</v>
      </c>
      <c r="D2844">
        <v>2.6666666666666665</v>
      </c>
      <c r="E2844">
        <v>3</v>
      </c>
    </row>
    <row r="2845" spans="1:5">
      <c r="A2845" s="20" t="s">
        <v>3029</v>
      </c>
      <c r="B2845">
        <v>5</v>
      </c>
      <c r="C2845">
        <v>5</v>
      </c>
      <c r="D2845">
        <v>3</v>
      </c>
      <c r="E2845">
        <v>2</v>
      </c>
    </row>
    <row r="2846" spans="1:5">
      <c r="A2846" s="20" t="s">
        <v>3030</v>
      </c>
      <c r="B2846">
        <v>3</v>
      </c>
      <c r="C2846">
        <v>6</v>
      </c>
      <c r="D2846">
        <v>3</v>
      </c>
      <c r="E2846">
        <v>3.5</v>
      </c>
    </row>
    <row r="2847" spans="1:5">
      <c r="A2847" s="20" t="s">
        <v>3031</v>
      </c>
      <c r="B2847">
        <v>3</v>
      </c>
      <c r="C2847">
        <v>9</v>
      </c>
      <c r="D2847">
        <v>1.6666666666666667</v>
      </c>
      <c r="E2847">
        <v>2.3333333333333335</v>
      </c>
    </row>
    <row r="2848" spans="1:5">
      <c r="A2848" s="20" t="s">
        <v>3032</v>
      </c>
      <c r="B2848">
        <v>3</v>
      </c>
      <c r="C2848">
        <v>6</v>
      </c>
      <c r="D2848">
        <v>4.5</v>
      </c>
      <c r="E2848">
        <v>2.5</v>
      </c>
    </row>
    <row r="2849" spans="1:5">
      <c r="A2849" s="20" t="s">
        <v>3033</v>
      </c>
      <c r="B2849">
        <v>4</v>
      </c>
      <c r="C2849">
        <v>4</v>
      </c>
      <c r="D2849">
        <v>5</v>
      </c>
      <c r="E2849">
        <v>4</v>
      </c>
    </row>
    <row r="2850" spans="1:5">
      <c r="A2850" s="20" t="s">
        <v>3034</v>
      </c>
      <c r="B2850">
        <v>3</v>
      </c>
      <c r="C2850">
        <v>6</v>
      </c>
      <c r="D2850">
        <v>3.5</v>
      </c>
      <c r="E2850">
        <v>2.5</v>
      </c>
    </row>
    <row r="2851" spans="1:5">
      <c r="A2851" s="20" t="s">
        <v>3035</v>
      </c>
      <c r="B2851">
        <v>5</v>
      </c>
      <c r="C2851">
        <v>5</v>
      </c>
      <c r="D2851">
        <v>5</v>
      </c>
      <c r="E2851">
        <v>3</v>
      </c>
    </row>
    <row r="2852" spans="1:5">
      <c r="A2852" s="20" t="s">
        <v>3036</v>
      </c>
      <c r="B2852">
        <v>2.5</v>
      </c>
      <c r="C2852">
        <v>5</v>
      </c>
      <c r="D2852">
        <v>3.5</v>
      </c>
      <c r="E2852">
        <v>3.5</v>
      </c>
    </row>
    <row r="2853" spans="1:5">
      <c r="A2853" s="20" t="s">
        <v>3037</v>
      </c>
      <c r="B2853">
        <v>2</v>
      </c>
      <c r="C2853">
        <v>2</v>
      </c>
      <c r="D2853">
        <v>1</v>
      </c>
      <c r="E2853">
        <v>1</v>
      </c>
    </row>
    <row r="2854" spans="1:5">
      <c r="A2854" s="20" t="s">
        <v>3038</v>
      </c>
      <c r="B2854">
        <v>3</v>
      </c>
      <c r="C2854">
        <v>6</v>
      </c>
      <c r="D2854">
        <v>4.5</v>
      </c>
      <c r="E2854">
        <v>2.5</v>
      </c>
    </row>
    <row r="2855" spans="1:5">
      <c r="A2855" s="20" t="s">
        <v>3039</v>
      </c>
      <c r="B2855">
        <v>4</v>
      </c>
      <c r="C2855">
        <v>4</v>
      </c>
      <c r="D2855">
        <v>2</v>
      </c>
      <c r="E2855">
        <v>5</v>
      </c>
    </row>
    <row r="2856" spans="1:5">
      <c r="A2856" s="20" t="s">
        <v>3040</v>
      </c>
      <c r="B2856">
        <v>2</v>
      </c>
      <c r="C2856">
        <v>4</v>
      </c>
      <c r="D2856">
        <v>4</v>
      </c>
      <c r="E2856">
        <v>2.5</v>
      </c>
    </row>
    <row r="2857" spans="1:5">
      <c r="A2857" s="20" t="s">
        <v>3041</v>
      </c>
      <c r="B2857">
        <v>3</v>
      </c>
      <c r="C2857">
        <v>3</v>
      </c>
      <c r="D2857">
        <v>3</v>
      </c>
      <c r="E2857">
        <v>3</v>
      </c>
    </row>
    <row r="2858" spans="1:5">
      <c r="A2858" s="20" t="s">
        <v>3042</v>
      </c>
      <c r="B2858">
        <v>4</v>
      </c>
      <c r="C2858">
        <v>12</v>
      </c>
      <c r="D2858">
        <v>3</v>
      </c>
      <c r="E2858">
        <v>3</v>
      </c>
    </row>
    <row r="2859" spans="1:5">
      <c r="A2859" s="20" t="s">
        <v>3043</v>
      </c>
      <c r="B2859">
        <v>2.3333333333333335</v>
      </c>
      <c r="C2859">
        <v>7</v>
      </c>
      <c r="D2859">
        <v>4.666666666666667</v>
      </c>
      <c r="E2859">
        <v>2.6666666666666665</v>
      </c>
    </row>
    <row r="2860" spans="1:5">
      <c r="A2860" s="20" t="s">
        <v>3044</v>
      </c>
      <c r="B2860">
        <v>3.3333333333333335</v>
      </c>
      <c r="C2860">
        <v>10</v>
      </c>
      <c r="D2860">
        <v>1.3333333333333333</v>
      </c>
      <c r="E2860">
        <v>3.3333333333333335</v>
      </c>
    </row>
    <row r="2861" spans="1:5">
      <c r="A2861" s="20" t="s">
        <v>3045</v>
      </c>
      <c r="B2861">
        <v>3.5</v>
      </c>
      <c r="C2861">
        <v>7</v>
      </c>
      <c r="D2861">
        <v>3</v>
      </c>
      <c r="E2861">
        <v>2.5</v>
      </c>
    </row>
    <row r="2862" spans="1:5">
      <c r="A2862" s="20" t="s">
        <v>3046</v>
      </c>
      <c r="B2862">
        <v>2.3333333333333335</v>
      </c>
      <c r="C2862">
        <v>7</v>
      </c>
      <c r="D2862">
        <v>1.6666666666666667</v>
      </c>
      <c r="E2862">
        <v>1.6666666666666667</v>
      </c>
    </row>
    <row r="2863" spans="1:5">
      <c r="A2863" s="20" t="s">
        <v>3047</v>
      </c>
      <c r="B2863">
        <v>2</v>
      </c>
      <c r="C2863">
        <v>4</v>
      </c>
      <c r="D2863">
        <v>5</v>
      </c>
      <c r="E2863">
        <v>1</v>
      </c>
    </row>
    <row r="2864" spans="1:5">
      <c r="A2864" s="20" t="s">
        <v>3048</v>
      </c>
      <c r="B2864">
        <v>5</v>
      </c>
      <c r="C2864">
        <v>5</v>
      </c>
      <c r="D2864">
        <v>1</v>
      </c>
      <c r="E2864">
        <v>2</v>
      </c>
    </row>
    <row r="2865" spans="1:5">
      <c r="A2865" s="20" t="s">
        <v>3049</v>
      </c>
      <c r="B2865">
        <v>1.5</v>
      </c>
      <c r="C2865">
        <v>3</v>
      </c>
      <c r="D2865">
        <v>2.5</v>
      </c>
      <c r="E2865">
        <v>4.5</v>
      </c>
    </row>
    <row r="2866" spans="1:5">
      <c r="A2866" s="20" t="s">
        <v>3050</v>
      </c>
      <c r="B2866">
        <v>3</v>
      </c>
      <c r="C2866">
        <v>9</v>
      </c>
      <c r="D2866">
        <v>2.3333333333333335</v>
      </c>
      <c r="E2866">
        <v>3.6666666666666665</v>
      </c>
    </row>
    <row r="2867" spans="1:5">
      <c r="A2867" s="20" t="s">
        <v>3051</v>
      </c>
      <c r="B2867">
        <v>2</v>
      </c>
      <c r="C2867">
        <v>2</v>
      </c>
      <c r="D2867">
        <v>1</v>
      </c>
      <c r="E2867">
        <v>5</v>
      </c>
    </row>
    <row r="2868" spans="1:5">
      <c r="A2868" s="20" t="s">
        <v>3052</v>
      </c>
      <c r="B2868">
        <v>2.3333333333333335</v>
      </c>
      <c r="C2868">
        <v>7</v>
      </c>
      <c r="D2868">
        <v>1.6666666666666667</v>
      </c>
      <c r="E2868">
        <v>3</v>
      </c>
    </row>
    <row r="2869" spans="1:5">
      <c r="A2869" s="20" t="s">
        <v>3053</v>
      </c>
      <c r="B2869">
        <v>1.3333333333333333</v>
      </c>
      <c r="C2869">
        <v>4</v>
      </c>
      <c r="D2869">
        <v>2</v>
      </c>
      <c r="E2869">
        <v>3.3333333333333335</v>
      </c>
    </row>
    <row r="2870" spans="1:5">
      <c r="A2870" s="20" t="s">
        <v>3054</v>
      </c>
      <c r="B2870">
        <v>1</v>
      </c>
      <c r="C2870">
        <v>1</v>
      </c>
      <c r="D2870">
        <v>4</v>
      </c>
      <c r="E2870">
        <v>1</v>
      </c>
    </row>
    <row r="2871" spans="1:5">
      <c r="A2871" s="20" t="s">
        <v>3055</v>
      </c>
      <c r="B2871">
        <v>1.5</v>
      </c>
      <c r="C2871">
        <v>3</v>
      </c>
      <c r="D2871">
        <v>2</v>
      </c>
      <c r="E2871">
        <v>2.5</v>
      </c>
    </row>
    <row r="2872" spans="1:5">
      <c r="A2872" s="20" t="s">
        <v>3056</v>
      </c>
      <c r="B2872">
        <v>3.5</v>
      </c>
      <c r="C2872">
        <v>7</v>
      </c>
      <c r="D2872">
        <v>4</v>
      </c>
      <c r="E2872">
        <v>4</v>
      </c>
    </row>
    <row r="2873" spans="1:5">
      <c r="A2873" s="20" t="s">
        <v>3057</v>
      </c>
      <c r="B2873">
        <v>4.333333333333333</v>
      </c>
      <c r="C2873">
        <v>13</v>
      </c>
      <c r="D2873">
        <v>3.3333333333333335</v>
      </c>
      <c r="E2873">
        <v>2.6666666666666665</v>
      </c>
    </row>
    <row r="2874" spans="1:5">
      <c r="A2874" s="20" t="s">
        <v>3058</v>
      </c>
      <c r="B2874">
        <v>1.5</v>
      </c>
      <c r="C2874">
        <v>3</v>
      </c>
      <c r="D2874">
        <v>3.5</v>
      </c>
      <c r="E2874">
        <v>3</v>
      </c>
    </row>
    <row r="2875" spans="1:5">
      <c r="A2875" s="20" t="s">
        <v>3059</v>
      </c>
      <c r="B2875">
        <v>3.3333333333333335</v>
      </c>
      <c r="C2875">
        <v>10</v>
      </c>
      <c r="D2875">
        <v>2.3333333333333335</v>
      </c>
      <c r="E2875">
        <v>4.666666666666667</v>
      </c>
    </row>
    <row r="2876" spans="1:5">
      <c r="A2876" s="20" t="s">
        <v>3060</v>
      </c>
      <c r="B2876">
        <v>2.5</v>
      </c>
      <c r="C2876">
        <v>5</v>
      </c>
      <c r="D2876">
        <v>3</v>
      </c>
      <c r="E2876">
        <v>3.5</v>
      </c>
    </row>
    <row r="2877" spans="1:5">
      <c r="A2877" s="20" t="s">
        <v>3061</v>
      </c>
      <c r="B2877">
        <v>3</v>
      </c>
      <c r="C2877">
        <v>9</v>
      </c>
      <c r="D2877">
        <v>4.333333333333333</v>
      </c>
      <c r="E2877">
        <v>3</v>
      </c>
    </row>
    <row r="2878" spans="1:5">
      <c r="A2878" s="20" t="s">
        <v>3062</v>
      </c>
      <c r="B2878">
        <v>3</v>
      </c>
      <c r="C2878">
        <v>3</v>
      </c>
      <c r="D2878">
        <v>3</v>
      </c>
      <c r="E2878">
        <v>5</v>
      </c>
    </row>
    <row r="2879" spans="1:5">
      <c r="A2879" s="20" t="s">
        <v>3063</v>
      </c>
      <c r="B2879">
        <v>2</v>
      </c>
      <c r="C2879">
        <v>2</v>
      </c>
      <c r="D2879">
        <v>2</v>
      </c>
      <c r="E2879">
        <v>2</v>
      </c>
    </row>
    <row r="2880" spans="1:5">
      <c r="A2880" s="20" t="s">
        <v>3064</v>
      </c>
      <c r="B2880">
        <v>3.5</v>
      </c>
      <c r="C2880">
        <v>7</v>
      </c>
      <c r="D2880">
        <v>4.5</v>
      </c>
      <c r="E2880">
        <v>3</v>
      </c>
    </row>
    <row r="2881" spans="1:5">
      <c r="A2881" s="20" t="s">
        <v>3065</v>
      </c>
      <c r="B2881">
        <v>3.3333333333333335</v>
      </c>
      <c r="C2881">
        <v>10</v>
      </c>
      <c r="D2881">
        <v>1.6666666666666667</v>
      </c>
      <c r="E2881">
        <v>2.3333333333333335</v>
      </c>
    </row>
    <row r="2882" spans="1:5">
      <c r="A2882" s="20" t="s">
        <v>3066</v>
      </c>
      <c r="B2882">
        <v>4</v>
      </c>
      <c r="C2882">
        <v>4</v>
      </c>
      <c r="D2882">
        <v>2</v>
      </c>
      <c r="E2882">
        <v>2</v>
      </c>
    </row>
    <row r="2883" spans="1:5">
      <c r="A2883" s="20" t="s">
        <v>3067</v>
      </c>
      <c r="B2883">
        <v>1</v>
      </c>
      <c r="C2883">
        <v>1</v>
      </c>
      <c r="D2883">
        <v>5</v>
      </c>
      <c r="E2883">
        <v>3</v>
      </c>
    </row>
    <row r="2884" spans="1:5">
      <c r="A2884" s="20" t="s">
        <v>3068</v>
      </c>
      <c r="B2884">
        <v>3</v>
      </c>
      <c r="C2884">
        <v>3</v>
      </c>
      <c r="D2884">
        <v>3</v>
      </c>
      <c r="E2884">
        <v>5</v>
      </c>
    </row>
    <row r="2885" spans="1:5">
      <c r="A2885" s="20" t="s">
        <v>3069</v>
      </c>
      <c r="B2885">
        <v>5</v>
      </c>
      <c r="C2885">
        <v>15</v>
      </c>
      <c r="D2885">
        <v>2.3333333333333335</v>
      </c>
      <c r="E2885">
        <v>4</v>
      </c>
    </row>
    <row r="2886" spans="1:5">
      <c r="A2886" s="20" t="s">
        <v>3070</v>
      </c>
      <c r="B2886">
        <v>4</v>
      </c>
      <c r="C2886">
        <v>8</v>
      </c>
      <c r="D2886">
        <v>2.5</v>
      </c>
      <c r="E2886">
        <v>3.5</v>
      </c>
    </row>
    <row r="2887" spans="1:5">
      <c r="A2887" s="20" t="s">
        <v>3071</v>
      </c>
      <c r="B2887">
        <v>2</v>
      </c>
      <c r="C2887">
        <v>6</v>
      </c>
      <c r="D2887">
        <v>3.6666666666666665</v>
      </c>
      <c r="E2887">
        <v>3</v>
      </c>
    </row>
    <row r="2888" spans="1:5">
      <c r="A2888" s="20" t="s">
        <v>3072</v>
      </c>
      <c r="B2888">
        <v>3.5</v>
      </c>
      <c r="C2888">
        <v>7</v>
      </c>
      <c r="D2888">
        <v>2.5</v>
      </c>
      <c r="E2888">
        <v>4</v>
      </c>
    </row>
    <row r="2889" spans="1:5">
      <c r="A2889" s="20" t="s">
        <v>3073</v>
      </c>
      <c r="B2889">
        <v>4</v>
      </c>
      <c r="C2889">
        <v>12</v>
      </c>
      <c r="D2889">
        <v>2.6666666666666665</v>
      </c>
      <c r="E2889">
        <v>3.3333333333333335</v>
      </c>
    </row>
    <row r="2890" spans="1:5">
      <c r="A2890" s="20" t="s">
        <v>3074</v>
      </c>
      <c r="B2890">
        <v>3</v>
      </c>
      <c r="C2890">
        <v>3</v>
      </c>
      <c r="D2890">
        <v>1</v>
      </c>
      <c r="E2890">
        <v>5</v>
      </c>
    </row>
    <row r="2891" spans="1:5">
      <c r="A2891" s="20" t="s">
        <v>3075</v>
      </c>
      <c r="B2891">
        <v>3</v>
      </c>
      <c r="C2891">
        <v>3</v>
      </c>
      <c r="D2891">
        <v>4</v>
      </c>
      <c r="E2891">
        <v>4</v>
      </c>
    </row>
    <row r="2892" spans="1:5">
      <c r="A2892" s="20" t="s">
        <v>3076</v>
      </c>
      <c r="B2892">
        <v>4</v>
      </c>
      <c r="C2892">
        <v>4</v>
      </c>
      <c r="D2892">
        <v>4</v>
      </c>
      <c r="E2892">
        <v>2</v>
      </c>
    </row>
    <row r="2893" spans="1:5">
      <c r="A2893" s="20" t="s">
        <v>3077</v>
      </c>
      <c r="B2893">
        <v>2.6666666666666665</v>
      </c>
      <c r="C2893">
        <v>8</v>
      </c>
      <c r="D2893">
        <v>3.6666666666666665</v>
      </c>
      <c r="E2893">
        <v>4.333333333333333</v>
      </c>
    </row>
    <row r="2894" spans="1:5">
      <c r="A2894" s="20" t="s">
        <v>3078</v>
      </c>
      <c r="B2894">
        <v>2.3333333333333335</v>
      </c>
      <c r="C2894">
        <v>7</v>
      </c>
      <c r="D2894">
        <v>4</v>
      </c>
      <c r="E2894">
        <v>2</v>
      </c>
    </row>
    <row r="2895" spans="1:5">
      <c r="A2895" s="20" t="s">
        <v>3079</v>
      </c>
      <c r="B2895">
        <v>3</v>
      </c>
      <c r="C2895">
        <v>6</v>
      </c>
      <c r="D2895">
        <v>4</v>
      </c>
      <c r="E2895">
        <v>4</v>
      </c>
    </row>
    <row r="2896" spans="1:5">
      <c r="A2896" s="20" t="s">
        <v>3080</v>
      </c>
      <c r="B2896">
        <v>4</v>
      </c>
      <c r="C2896">
        <v>4</v>
      </c>
      <c r="D2896">
        <v>1</v>
      </c>
      <c r="E2896">
        <v>2</v>
      </c>
    </row>
    <row r="2897" spans="1:5">
      <c r="A2897" s="20" t="s">
        <v>3081</v>
      </c>
      <c r="B2897">
        <v>1.5</v>
      </c>
      <c r="C2897">
        <v>3</v>
      </c>
      <c r="D2897">
        <v>3</v>
      </c>
      <c r="E2897">
        <v>4.5</v>
      </c>
    </row>
    <row r="2898" spans="1:5">
      <c r="A2898" s="20" t="s">
        <v>3082</v>
      </c>
      <c r="B2898">
        <v>2.3333333333333335</v>
      </c>
      <c r="C2898">
        <v>7</v>
      </c>
      <c r="D2898">
        <v>2.3333333333333335</v>
      </c>
      <c r="E2898">
        <v>2.3333333333333335</v>
      </c>
    </row>
    <row r="2899" spans="1:5">
      <c r="A2899" s="20" t="s">
        <v>3083</v>
      </c>
      <c r="B2899">
        <v>3</v>
      </c>
      <c r="C2899">
        <v>3</v>
      </c>
      <c r="D2899">
        <v>1</v>
      </c>
      <c r="E2899">
        <v>3</v>
      </c>
    </row>
    <row r="2900" spans="1:5">
      <c r="A2900" s="20" t="s">
        <v>3084</v>
      </c>
      <c r="B2900">
        <v>3.3333333333333335</v>
      </c>
      <c r="C2900">
        <v>10</v>
      </c>
      <c r="D2900">
        <v>2.3333333333333335</v>
      </c>
      <c r="E2900">
        <v>3</v>
      </c>
    </row>
    <row r="2901" spans="1:5">
      <c r="A2901" s="20" t="s">
        <v>3085</v>
      </c>
      <c r="B2901">
        <v>2</v>
      </c>
      <c r="C2901">
        <v>2</v>
      </c>
      <c r="D2901">
        <v>5</v>
      </c>
      <c r="E2901">
        <v>1</v>
      </c>
    </row>
    <row r="2902" spans="1:5">
      <c r="A2902" s="20" t="s">
        <v>3086</v>
      </c>
      <c r="B2902">
        <v>3</v>
      </c>
      <c r="C2902">
        <v>3</v>
      </c>
      <c r="D2902">
        <v>1</v>
      </c>
      <c r="E2902">
        <v>5</v>
      </c>
    </row>
    <row r="2903" spans="1:5">
      <c r="A2903" s="20" t="s">
        <v>3087</v>
      </c>
      <c r="B2903">
        <v>3</v>
      </c>
      <c r="C2903">
        <v>6</v>
      </c>
      <c r="D2903">
        <v>2.5</v>
      </c>
      <c r="E2903">
        <v>4</v>
      </c>
    </row>
    <row r="2904" spans="1:5">
      <c r="A2904" s="20" t="s">
        <v>3088</v>
      </c>
      <c r="B2904">
        <v>4</v>
      </c>
      <c r="C2904">
        <v>12</v>
      </c>
      <c r="D2904">
        <v>2.6666666666666665</v>
      </c>
      <c r="E2904">
        <v>3</v>
      </c>
    </row>
    <row r="2905" spans="1:5">
      <c r="A2905" s="20" t="s">
        <v>3089</v>
      </c>
      <c r="B2905">
        <v>3.3333333333333335</v>
      </c>
      <c r="C2905">
        <v>10</v>
      </c>
      <c r="D2905">
        <v>2.3333333333333335</v>
      </c>
      <c r="E2905">
        <v>3.6666666666666665</v>
      </c>
    </row>
    <row r="2906" spans="1:5">
      <c r="A2906" s="20" t="s">
        <v>3090</v>
      </c>
      <c r="B2906">
        <v>3</v>
      </c>
      <c r="C2906">
        <v>3</v>
      </c>
      <c r="D2906">
        <v>3</v>
      </c>
      <c r="E2906">
        <v>1</v>
      </c>
    </row>
    <row r="2907" spans="1:5">
      <c r="A2907" s="20" t="s">
        <v>3091</v>
      </c>
      <c r="B2907">
        <v>3.5</v>
      </c>
      <c r="C2907">
        <v>7</v>
      </c>
      <c r="D2907">
        <v>3.5</v>
      </c>
      <c r="E2907">
        <v>3.5</v>
      </c>
    </row>
    <row r="2908" spans="1:5">
      <c r="A2908" s="20" t="s">
        <v>3092</v>
      </c>
      <c r="B2908">
        <v>5</v>
      </c>
      <c r="C2908">
        <v>15</v>
      </c>
      <c r="D2908">
        <v>2.3333333333333335</v>
      </c>
      <c r="E2908">
        <v>3.3333333333333335</v>
      </c>
    </row>
    <row r="2909" spans="1:5">
      <c r="A2909" s="20" t="s">
        <v>3093</v>
      </c>
      <c r="B2909">
        <v>2</v>
      </c>
      <c r="C2909">
        <v>4</v>
      </c>
      <c r="D2909">
        <v>2.5</v>
      </c>
      <c r="E2909">
        <v>2</v>
      </c>
    </row>
    <row r="2910" spans="1:5">
      <c r="A2910" s="20" t="s">
        <v>3094</v>
      </c>
      <c r="B2910">
        <v>3.5</v>
      </c>
      <c r="C2910">
        <v>7</v>
      </c>
      <c r="D2910">
        <v>4</v>
      </c>
      <c r="E2910">
        <v>4</v>
      </c>
    </row>
    <row r="2911" spans="1:5">
      <c r="A2911" s="20" t="s">
        <v>3095</v>
      </c>
      <c r="B2911">
        <v>5</v>
      </c>
      <c r="C2911">
        <v>5</v>
      </c>
      <c r="D2911">
        <v>4</v>
      </c>
      <c r="E2911">
        <v>4</v>
      </c>
    </row>
    <row r="2912" spans="1:5">
      <c r="A2912" s="20" t="s">
        <v>3096</v>
      </c>
      <c r="B2912">
        <v>3.5</v>
      </c>
      <c r="C2912">
        <v>7</v>
      </c>
      <c r="D2912">
        <v>2.5</v>
      </c>
      <c r="E2912">
        <v>1</v>
      </c>
    </row>
    <row r="2913" spans="1:5">
      <c r="A2913" s="20" t="s">
        <v>3097</v>
      </c>
      <c r="B2913">
        <v>2</v>
      </c>
      <c r="C2913">
        <v>4</v>
      </c>
      <c r="D2913">
        <v>1</v>
      </c>
      <c r="E2913">
        <v>2</v>
      </c>
    </row>
    <row r="2914" spans="1:5">
      <c r="A2914" s="20" t="s">
        <v>3098</v>
      </c>
      <c r="B2914">
        <v>2</v>
      </c>
      <c r="C2914">
        <v>6</v>
      </c>
      <c r="D2914">
        <v>2.3333333333333335</v>
      </c>
      <c r="E2914">
        <v>3</v>
      </c>
    </row>
    <row r="2915" spans="1:5">
      <c r="A2915" s="20" t="s">
        <v>3099</v>
      </c>
      <c r="B2915">
        <v>3</v>
      </c>
      <c r="C2915">
        <v>6</v>
      </c>
      <c r="D2915">
        <v>4</v>
      </c>
      <c r="E2915">
        <v>4</v>
      </c>
    </row>
    <row r="2916" spans="1:5">
      <c r="A2916" s="20" t="s">
        <v>3100</v>
      </c>
      <c r="B2916">
        <v>4</v>
      </c>
      <c r="C2916">
        <v>4</v>
      </c>
      <c r="D2916">
        <v>4</v>
      </c>
      <c r="E2916">
        <v>2</v>
      </c>
    </row>
    <row r="2917" spans="1:5">
      <c r="A2917" s="20" t="s">
        <v>3101</v>
      </c>
      <c r="B2917">
        <v>1.3333333333333333</v>
      </c>
      <c r="C2917">
        <v>4</v>
      </c>
      <c r="D2917">
        <v>5</v>
      </c>
      <c r="E2917">
        <v>3</v>
      </c>
    </row>
    <row r="2918" spans="1:5">
      <c r="A2918" s="20" t="s">
        <v>3102</v>
      </c>
      <c r="B2918">
        <v>3.3333333333333335</v>
      </c>
      <c r="C2918">
        <v>10</v>
      </c>
      <c r="D2918">
        <v>2</v>
      </c>
      <c r="E2918">
        <v>1</v>
      </c>
    </row>
    <row r="2919" spans="1:5">
      <c r="A2919" s="20" t="s">
        <v>3103</v>
      </c>
      <c r="B2919">
        <v>2.6666666666666665</v>
      </c>
      <c r="C2919">
        <v>8</v>
      </c>
      <c r="D2919">
        <v>1.6666666666666667</v>
      </c>
      <c r="E2919">
        <v>3</v>
      </c>
    </row>
    <row r="2920" spans="1:5">
      <c r="A2920" s="20" t="s">
        <v>3104</v>
      </c>
      <c r="B2920">
        <v>5</v>
      </c>
      <c r="C2920">
        <v>5</v>
      </c>
      <c r="D2920">
        <v>2</v>
      </c>
      <c r="E2920">
        <v>5</v>
      </c>
    </row>
    <row r="2921" spans="1:5">
      <c r="A2921" s="20" t="s">
        <v>3105</v>
      </c>
      <c r="B2921">
        <v>3</v>
      </c>
      <c r="C2921">
        <v>3</v>
      </c>
      <c r="D2921">
        <v>3</v>
      </c>
      <c r="E2921">
        <v>3</v>
      </c>
    </row>
    <row r="2922" spans="1:5">
      <c r="A2922" s="20" t="s">
        <v>3106</v>
      </c>
      <c r="B2922">
        <v>4</v>
      </c>
      <c r="C2922">
        <v>4</v>
      </c>
      <c r="D2922">
        <v>5</v>
      </c>
      <c r="E2922">
        <v>3</v>
      </c>
    </row>
    <row r="2923" spans="1:5">
      <c r="A2923" s="20" t="s">
        <v>3107</v>
      </c>
      <c r="B2923">
        <v>3</v>
      </c>
      <c r="C2923">
        <v>6</v>
      </c>
      <c r="D2923">
        <v>1.5</v>
      </c>
      <c r="E2923">
        <v>3.5</v>
      </c>
    </row>
    <row r="2924" spans="1:5">
      <c r="A2924" s="20" t="s">
        <v>3108</v>
      </c>
      <c r="B2924">
        <v>4</v>
      </c>
      <c r="C2924">
        <v>8</v>
      </c>
      <c r="D2924">
        <v>2</v>
      </c>
      <c r="E2924">
        <v>4.5</v>
      </c>
    </row>
    <row r="2925" spans="1:5">
      <c r="A2925" s="20" t="s">
        <v>3109</v>
      </c>
      <c r="B2925">
        <v>5</v>
      </c>
      <c r="C2925">
        <v>5</v>
      </c>
      <c r="D2925">
        <v>1</v>
      </c>
      <c r="E2925">
        <v>5</v>
      </c>
    </row>
    <row r="2926" spans="1:5">
      <c r="A2926" s="20" t="s">
        <v>3110</v>
      </c>
      <c r="B2926">
        <v>2</v>
      </c>
      <c r="C2926">
        <v>6</v>
      </c>
      <c r="D2926">
        <v>1.6666666666666667</v>
      </c>
      <c r="E2926">
        <v>3</v>
      </c>
    </row>
    <row r="2927" spans="1:5">
      <c r="A2927" s="20" t="s">
        <v>3111</v>
      </c>
      <c r="B2927">
        <v>3.5</v>
      </c>
      <c r="C2927">
        <v>7</v>
      </c>
      <c r="D2927">
        <v>3</v>
      </c>
      <c r="E2927">
        <v>2</v>
      </c>
    </row>
    <row r="2928" spans="1:5">
      <c r="A2928" s="20" t="s">
        <v>3112</v>
      </c>
      <c r="B2928">
        <v>5</v>
      </c>
      <c r="C2928">
        <v>5</v>
      </c>
      <c r="D2928">
        <v>1</v>
      </c>
      <c r="E2928">
        <v>4</v>
      </c>
    </row>
    <row r="2929" spans="1:5">
      <c r="A2929" s="20" t="s">
        <v>3113</v>
      </c>
      <c r="B2929">
        <v>1</v>
      </c>
      <c r="C2929">
        <v>1</v>
      </c>
      <c r="D2929">
        <v>5</v>
      </c>
      <c r="E2929">
        <v>4</v>
      </c>
    </row>
    <row r="2930" spans="1:5">
      <c r="A2930" s="20" t="s">
        <v>3114</v>
      </c>
      <c r="B2930">
        <v>2</v>
      </c>
      <c r="C2930">
        <v>6</v>
      </c>
      <c r="D2930">
        <v>2.6666666666666665</v>
      </c>
      <c r="E2930">
        <v>2.3333333333333335</v>
      </c>
    </row>
    <row r="2931" spans="1:5">
      <c r="A2931" s="20" t="s">
        <v>3115</v>
      </c>
      <c r="B2931">
        <v>3</v>
      </c>
      <c r="C2931">
        <v>3</v>
      </c>
      <c r="D2931">
        <v>2</v>
      </c>
      <c r="E2931">
        <v>2</v>
      </c>
    </row>
    <row r="2932" spans="1:5">
      <c r="A2932" s="20" t="s">
        <v>3116</v>
      </c>
      <c r="B2932">
        <v>3</v>
      </c>
      <c r="C2932">
        <v>3</v>
      </c>
      <c r="D2932">
        <v>3</v>
      </c>
      <c r="E2932">
        <v>3</v>
      </c>
    </row>
    <row r="2933" spans="1:5">
      <c r="A2933" s="20" t="s">
        <v>3117</v>
      </c>
      <c r="B2933">
        <v>2.5</v>
      </c>
      <c r="C2933">
        <v>5</v>
      </c>
      <c r="D2933">
        <v>3.5</v>
      </c>
      <c r="E2933">
        <v>2</v>
      </c>
    </row>
    <row r="2934" spans="1:5">
      <c r="A2934" s="20" t="s">
        <v>3118</v>
      </c>
      <c r="B2934">
        <v>4</v>
      </c>
      <c r="C2934">
        <v>12</v>
      </c>
      <c r="D2934">
        <v>3</v>
      </c>
      <c r="E2934">
        <v>2</v>
      </c>
    </row>
    <row r="2935" spans="1:5">
      <c r="A2935" s="20" t="s">
        <v>3119</v>
      </c>
      <c r="B2935">
        <v>2</v>
      </c>
      <c r="C2935">
        <v>4</v>
      </c>
      <c r="D2935">
        <v>1</v>
      </c>
      <c r="E2935">
        <v>2</v>
      </c>
    </row>
    <row r="2936" spans="1:5">
      <c r="A2936" s="20" t="s">
        <v>3120</v>
      </c>
      <c r="B2936">
        <v>2</v>
      </c>
      <c r="C2936">
        <v>4</v>
      </c>
      <c r="D2936">
        <v>2.5</v>
      </c>
      <c r="E2936">
        <v>3</v>
      </c>
    </row>
    <row r="2937" spans="1:5">
      <c r="A2937" s="20" t="s">
        <v>3121</v>
      </c>
      <c r="B2937">
        <v>3.3333333333333335</v>
      </c>
      <c r="C2937">
        <v>10</v>
      </c>
      <c r="D2937">
        <v>3.3333333333333335</v>
      </c>
      <c r="E2937">
        <v>3.3333333333333335</v>
      </c>
    </row>
    <row r="2938" spans="1:5">
      <c r="A2938" s="20" t="s">
        <v>3122</v>
      </c>
      <c r="B2938">
        <v>3</v>
      </c>
      <c r="C2938">
        <v>3</v>
      </c>
      <c r="D2938">
        <v>5</v>
      </c>
      <c r="E2938">
        <v>5</v>
      </c>
    </row>
    <row r="2939" spans="1:5">
      <c r="A2939" s="20" t="s">
        <v>3123</v>
      </c>
      <c r="B2939">
        <v>2</v>
      </c>
      <c r="C2939">
        <v>2</v>
      </c>
      <c r="D2939">
        <v>2</v>
      </c>
      <c r="E2939">
        <v>3</v>
      </c>
    </row>
    <row r="2940" spans="1:5">
      <c r="A2940" s="20" t="s">
        <v>3124</v>
      </c>
      <c r="B2940">
        <v>2.6666666666666665</v>
      </c>
      <c r="C2940">
        <v>8</v>
      </c>
      <c r="D2940">
        <v>3.6666666666666665</v>
      </c>
      <c r="E2940">
        <v>2.3333333333333335</v>
      </c>
    </row>
    <row r="2941" spans="1:5">
      <c r="A2941" s="20" t="s">
        <v>3125</v>
      </c>
      <c r="B2941">
        <v>2</v>
      </c>
      <c r="C2941">
        <v>2</v>
      </c>
      <c r="D2941">
        <v>2</v>
      </c>
      <c r="E2941">
        <v>4</v>
      </c>
    </row>
    <row r="2942" spans="1:5">
      <c r="A2942" s="20" t="s">
        <v>3126</v>
      </c>
      <c r="B2942">
        <v>1.5</v>
      </c>
      <c r="C2942">
        <v>3</v>
      </c>
      <c r="D2942">
        <v>2.5</v>
      </c>
      <c r="E2942">
        <v>3.5</v>
      </c>
    </row>
    <row r="2943" spans="1:5">
      <c r="A2943" s="20" t="s">
        <v>3127</v>
      </c>
      <c r="B2943">
        <v>4.5</v>
      </c>
      <c r="C2943">
        <v>9</v>
      </c>
      <c r="D2943">
        <v>5</v>
      </c>
      <c r="E2943">
        <v>5</v>
      </c>
    </row>
    <row r="2944" spans="1:5">
      <c r="A2944" s="20" t="s">
        <v>3128</v>
      </c>
      <c r="B2944">
        <v>2</v>
      </c>
      <c r="C2944">
        <v>6</v>
      </c>
      <c r="D2944">
        <v>2</v>
      </c>
      <c r="E2944">
        <v>2.6666666666666665</v>
      </c>
    </row>
    <row r="2945" spans="1:5">
      <c r="A2945" s="20" t="s">
        <v>3129</v>
      </c>
      <c r="B2945">
        <v>4</v>
      </c>
      <c r="C2945">
        <v>8</v>
      </c>
      <c r="D2945">
        <v>2</v>
      </c>
      <c r="E2945">
        <v>2</v>
      </c>
    </row>
    <row r="2946" spans="1:5">
      <c r="A2946" s="20" t="s">
        <v>3130</v>
      </c>
      <c r="B2946">
        <v>1</v>
      </c>
      <c r="C2946">
        <v>2</v>
      </c>
      <c r="D2946">
        <v>2.5</v>
      </c>
      <c r="E2946">
        <v>3</v>
      </c>
    </row>
    <row r="2947" spans="1:5">
      <c r="A2947" s="20" t="s">
        <v>3131</v>
      </c>
      <c r="B2947">
        <v>3</v>
      </c>
      <c r="C2947">
        <v>6</v>
      </c>
      <c r="D2947">
        <v>3</v>
      </c>
      <c r="E2947">
        <v>3</v>
      </c>
    </row>
    <row r="2948" spans="1:5">
      <c r="A2948" s="20" t="s">
        <v>3132</v>
      </c>
      <c r="B2948">
        <v>5</v>
      </c>
      <c r="C2948">
        <v>10</v>
      </c>
      <c r="D2948">
        <v>3</v>
      </c>
      <c r="E2948">
        <v>1.5</v>
      </c>
    </row>
    <row r="2949" spans="1:5">
      <c r="A2949" s="20" t="s">
        <v>3133</v>
      </c>
      <c r="B2949">
        <v>3</v>
      </c>
      <c r="C2949">
        <v>9</v>
      </c>
      <c r="D2949">
        <v>3.3333333333333335</v>
      </c>
      <c r="E2949">
        <v>4.333333333333333</v>
      </c>
    </row>
    <row r="2950" spans="1:5">
      <c r="A2950" s="20" t="s">
        <v>3134</v>
      </c>
      <c r="B2950">
        <v>4</v>
      </c>
      <c r="C2950">
        <v>8</v>
      </c>
      <c r="D2950">
        <v>1.5</v>
      </c>
      <c r="E2950">
        <v>3</v>
      </c>
    </row>
    <row r="2951" spans="1:5">
      <c r="A2951" s="20" t="s">
        <v>3135</v>
      </c>
      <c r="B2951">
        <v>2</v>
      </c>
      <c r="C2951">
        <v>4</v>
      </c>
      <c r="D2951">
        <v>2.5</v>
      </c>
      <c r="E2951">
        <v>3</v>
      </c>
    </row>
    <row r="2952" spans="1:5">
      <c r="A2952" s="20" t="s">
        <v>3136</v>
      </c>
      <c r="B2952">
        <v>2</v>
      </c>
      <c r="C2952">
        <v>2</v>
      </c>
      <c r="D2952">
        <v>1</v>
      </c>
      <c r="E2952">
        <v>2</v>
      </c>
    </row>
    <row r="2953" spans="1:5">
      <c r="A2953" s="20" t="s">
        <v>3137</v>
      </c>
      <c r="B2953">
        <v>4</v>
      </c>
      <c r="C2953">
        <v>8</v>
      </c>
      <c r="D2953">
        <v>3</v>
      </c>
      <c r="E2953">
        <v>3</v>
      </c>
    </row>
    <row r="2954" spans="1:5">
      <c r="A2954" s="20" t="s">
        <v>3138</v>
      </c>
      <c r="B2954">
        <v>4</v>
      </c>
      <c r="C2954">
        <v>12</v>
      </c>
      <c r="D2954">
        <v>3.6666666666666665</v>
      </c>
      <c r="E2954">
        <v>2</v>
      </c>
    </row>
    <row r="2955" spans="1:5">
      <c r="A2955" s="20" t="s">
        <v>3139</v>
      </c>
      <c r="B2955">
        <v>1</v>
      </c>
      <c r="C2955">
        <v>1</v>
      </c>
      <c r="D2955">
        <v>2</v>
      </c>
      <c r="E2955">
        <v>4</v>
      </c>
    </row>
    <row r="2956" spans="1:5">
      <c r="A2956" s="20" t="s">
        <v>3140</v>
      </c>
      <c r="B2956">
        <v>3.6666666666666665</v>
      </c>
      <c r="C2956">
        <v>11</v>
      </c>
      <c r="D2956">
        <v>1</v>
      </c>
      <c r="E2956">
        <v>2.6666666666666665</v>
      </c>
    </row>
    <row r="2957" spans="1:5">
      <c r="A2957" s="20" t="s">
        <v>3141</v>
      </c>
      <c r="B2957">
        <v>3</v>
      </c>
      <c r="C2957">
        <v>3</v>
      </c>
      <c r="D2957">
        <v>4</v>
      </c>
      <c r="E2957">
        <v>1</v>
      </c>
    </row>
    <row r="2958" spans="1:5">
      <c r="A2958" s="20" t="s">
        <v>3142</v>
      </c>
      <c r="B2958">
        <v>4.666666666666667</v>
      </c>
      <c r="C2958">
        <v>14</v>
      </c>
      <c r="D2958">
        <v>3</v>
      </c>
      <c r="E2958">
        <v>2.3333333333333335</v>
      </c>
    </row>
    <row r="2959" spans="1:5">
      <c r="A2959" s="20" t="s">
        <v>3143</v>
      </c>
      <c r="B2959">
        <v>2</v>
      </c>
      <c r="C2959">
        <v>4</v>
      </c>
      <c r="D2959">
        <v>4.5</v>
      </c>
      <c r="E2959">
        <v>1</v>
      </c>
    </row>
    <row r="2960" spans="1:5">
      <c r="A2960" s="20" t="s">
        <v>3144</v>
      </c>
      <c r="B2960">
        <v>4</v>
      </c>
      <c r="C2960">
        <v>4</v>
      </c>
      <c r="D2960">
        <v>4</v>
      </c>
      <c r="E2960">
        <v>2</v>
      </c>
    </row>
    <row r="2961" spans="1:5">
      <c r="A2961" s="20" t="s">
        <v>3145</v>
      </c>
      <c r="B2961">
        <v>4.5</v>
      </c>
      <c r="C2961">
        <v>9</v>
      </c>
      <c r="D2961">
        <v>2.5</v>
      </c>
      <c r="E2961">
        <v>3</v>
      </c>
    </row>
    <row r="2962" spans="1:5">
      <c r="A2962" s="20" t="s">
        <v>3146</v>
      </c>
      <c r="B2962">
        <v>3</v>
      </c>
      <c r="C2962">
        <v>3</v>
      </c>
      <c r="D2962">
        <v>5</v>
      </c>
      <c r="E2962">
        <v>4</v>
      </c>
    </row>
    <row r="2963" spans="1:5">
      <c r="A2963" s="20" t="s">
        <v>3147</v>
      </c>
      <c r="B2963">
        <v>4</v>
      </c>
      <c r="C2963">
        <v>8</v>
      </c>
      <c r="D2963">
        <v>5</v>
      </c>
      <c r="E2963">
        <v>2</v>
      </c>
    </row>
    <row r="2964" spans="1:5">
      <c r="A2964" s="20" t="s">
        <v>3148</v>
      </c>
      <c r="B2964">
        <v>2</v>
      </c>
      <c r="C2964">
        <v>4</v>
      </c>
      <c r="D2964">
        <v>4.5</v>
      </c>
      <c r="E2964">
        <v>4</v>
      </c>
    </row>
    <row r="2965" spans="1:5">
      <c r="A2965" s="20" t="s">
        <v>3149</v>
      </c>
      <c r="B2965">
        <v>4</v>
      </c>
      <c r="C2965">
        <v>4</v>
      </c>
      <c r="D2965">
        <v>5</v>
      </c>
      <c r="E2965">
        <v>1</v>
      </c>
    </row>
    <row r="2966" spans="1:5">
      <c r="A2966" s="20" t="s">
        <v>3150</v>
      </c>
      <c r="B2966">
        <v>1</v>
      </c>
      <c r="C2966">
        <v>1</v>
      </c>
      <c r="D2966">
        <v>2</v>
      </c>
      <c r="E2966">
        <v>2</v>
      </c>
    </row>
    <row r="2967" spans="1:5">
      <c r="A2967" s="20" t="s">
        <v>3151</v>
      </c>
      <c r="B2967">
        <v>4</v>
      </c>
      <c r="C2967">
        <v>12</v>
      </c>
      <c r="D2967">
        <v>2.3333333333333335</v>
      </c>
      <c r="E2967">
        <v>1.6666666666666667</v>
      </c>
    </row>
    <row r="2968" spans="1:5">
      <c r="A2968" s="20" t="s">
        <v>3152</v>
      </c>
      <c r="B2968">
        <v>4.5</v>
      </c>
      <c r="C2968">
        <v>9</v>
      </c>
      <c r="D2968">
        <v>4.5</v>
      </c>
      <c r="E2968">
        <v>5</v>
      </c>
    </row>
    <row r="2969" spans="1:5">
      <c r="A2969" s="20" t="s">
        <v>3153</v>
      </c>
      <c r="B2969">
        <v>3.3333333333333335</v>
      </c>
      <c r="C2969">
        <v>10</v>
      </c>
      <c r="D2969">
        <v>2.3333333333333335</v>
      </c>
      <c r="E2969">
        <v>3.3333333333333335</v>
      </c>
    </row>
    <row r="2970" spans="1:5">
      <c r="A2970" s="20" t="s">
        <v>3154</v>
      </c>
      <c r="B2970">
        <v>3.5</v>
      </c>
      <c r="C2970">
        <v>7</v>
      </c>
      <c r="D2970">
        <v>3</v>
      </c>
      <c r="E2970">
        <v>2.5</v>
      </c>
    </row>
    <row r="2971" spans="1:5">
      <c r="A2971" s="20" t="s">
        <v>3155</v>
      </c>
      <c r="B2971">
        <v>5</v>
      </c>
      <c r="C2971">
        <v>5</v>
      </c>
      <c r="D2971">
        <v>3</v>
      </c>
      <c r="E2971">
        <v>4</v>
      </c>
    </row>
    <row r="2972" spans="1:5">
      <c r="A2972" s="20" t="s">
        <v>3156</v>
      </c>
      <c r="B2972">
        <v>2</v>
      </c>
      <c r="C2972">
        <v>4</v>
      </c>
      <c r="D2972">
        <v>4</v>
      </c>
      <c r="E2972">
        <v>2.5</v>
      </c>
    </row>
    <row r="2973" spans="1:5">
      <c r="A2973" s="20" t="s">
        <v>3157</v>
      </c>
      <c r="B2973">
        <v>2.5</v>
      </c>
      <c r="C2973">
        <v>5</v>
      </c>
      <c r="D2973">
        <v>3</v>
      </c>
      <c r="E2973">
        <v>1.5</v>
      </c>
    </row>
    <row r="2974" spans="1:5">
      <c r="A2974" s="20" t="s">
        <v>3158</v>
      </c>
      <c r="B2974">
        <v>5</v>
      </c>
      <c r="C2974">
        <v>5</v>
      </c>
      <c r="D2974">
        <v>2</v>
      </c>
      <c r="E2974">
        <v>4</v>
      </c>
    </row>
    <row r="2975" spans="1:5">
      <c r="A2975" s="20" t="s">
        <v>3159</v>
      </c>
      <c r="B2975">
        <v>1.3333333333333333</v>
      </c>
      <c r="C2975">
        <v>4</v>
      </c>
      <c r="D2975">
        <v>2.3333333333333335</v>
      </c>
      <c r="E2975">
        <v>3</v>
      </c>
    </row>
    <row r="2976" spans="1:5">
      <c r="A2976" s="20" t="s">
        <v>3160</v>
      </c>
      <c r="B2976">
        <v>3</v>
      </c>
      <c r="C2976">
        <v>3</v>
      </c>
      <c r="D2976">
        <v>5</v>
      </c>
      <c r="E2976">
        <v>5</v>
      </c>
    </row>
    <row r="2977" spans="1:5">
      <c r="A2977" s="20" t="s">
        <v>3161</v>
      </c>
      <c r="B2977">
        <v>1</v>
      </c>
      <c r="C2977">
        <v>1</v>
      </c>
      <c r="D2977">
        <v>3</v>
      </c>
      <c r="E2977">
        <v>3</v>
      </c>
    </row>
    <row r="2978" spans="1:5">
      <c r="A2978" s="20" t="s">
        <v>3162</v>
      </c>
      <c r="B2978">
        <v>5</v>
      </c>
      <c r="C2978">
        <v>5</v>
      </c>
      <c r="D2978">
        <v>4</v>
      </c>
      <c r="E2978">
        <v>5</v>
      </c>
    </row>
    <row r="2979" spans="1:5">
      <c r="A2979" s="20" t="s">
        <v>3163</v>
      </c>
      <c r="B2979">
        <v>2</v>
      </c>
      <c r="C2979">
        <v>2</v>
      </c>
      <c r="D2979">
        <v>5</v>
      </c>
      <c r="E2979">
        <v>5</v>
      </c>
    </row>
    <row r="2980" spans="1:5">
      <c r="A2980" s="20" t="s">
        <v>3164</v>
      </c>
      <c r="B2980">
        <v>3.3333333333333335</v>
      </c>
      <c r="C2980">
        <v>10</v>
      </c>
      <c r="D2980">
        <v>3.6666666666666665</v>
      </c>
      <c r="E2980">
        <v>3.3333333333333335</v>
      </c>
    </row>
    <row r="2981" spans="1:5">
      <c r="A2981" s="20" t="s">
        <v>3165</v>
      </c>
      <c r="B2981">
        <v>5</v>
      </c>
      <c r="C2981">
        <v>5</v>
      </c>
      <c r="D2981">
        <v>1</v>
      </c>
      <c r="E2981">
        <v>2</v>
      </c>
    </row>
    <row r="2982" spans="1:5">
      <c r="A2982" s="20" t="s">
        <v>3166</v>
      </c>
      <c r="B2982">
        <v>2.3333333333333335</v>
      </c>
      <c r="C2982">
        <v>7</v>
      </c>
      <c r="D2982">
        <v>2.6666666666666665</v>
      </c>
      <c r="E2982">
        <v>1.6666666666666667</v>
      </c>
    </row>
    <row r="2983" spans="1:5">
      <c r="A2983" s="20" t="s">
        <v>3167</v>
      </c>
      <c r="B2983">
        <v>1.6666666666666667</v>
      </c>
      <c r="C2983">
        <v>5</v>
      </c>
      <c r="D2983">
        <v>3.3333333333333335</v>
      </c>
      <c r="E2983">
        <v>3.6666666666666665</v>
      </c>
    </row>
    <row r="2984" spans="1:5">
      <c r="A2984" s="20" t="s">
        <v>3168</v>
      </c>
      <c r="B2984">
        <v>2.3333333333333335</v>
      </c>
      <c r="C2984">
        <v>7</v>
      </c>
      <c r="D2984">
        <v>2.3333333333333335</v>
      </c>
      <c r="E2984">
        <v>3.3333333333333335</v>
      </c>
    </row>
    <row r="2985" spans="1:5">
      <c r="A2985" s="20" t="s">
        <v>3169</v>
      </c>
      <c r="B2985">
        <v>3</v>
      </c>
      <c r="C2985">
        <v>9</v>
      </c>
      <c r="D2985">
        <v>4</v>
      </c>
      <c r="E2985">
        <v>4</v>
      </c>
    </row>
    <row r="2986" spans="1:5">
      <c r="A2986" s="20" t="s">
        <v>3170</v>
      </c>
      <c r="B2986">
        <v>1.5</v>
      </c>
      <c r="C2986">
        <v>3</v>
      </c>
      <c r="D2986">
        <v>3</v>
      </c>
      <c r="E2986">
        <v>2.5</v>
      </c>
    </row>
    <row r="2987" spans="1:5">
      <c r="A2987" s="20" t="s">
        <v>3171</v>
      </c>
      <c r="B2987">
        <v>3.5</v>
      </c>
      <c r="C2987">
        <v>7</v>
      </c>
      <c r="D2987">
        <v>3.5</v>
      </c>
      <c r="E2987">
        <v>3</v>
      </c>
    </row>
    <row r="2988" spans="1:5">
      <c r="A2988" s="20" t="s">
        <v>3172</v>
      </c>
      <c r="B2988">
        <v>3.5</v>
      </c>
      <c r="C2988">
        <v>7</v>
      </c>
      <c r="D2988">
        <v>3.5</v>
      </c>
      <c r="E2988">
        <v>4</v>
      </c>
    </row>
    <row r="2989" spans="1:5">
      <c r="A2989" s="20" t="s">
        <v>3173</v>
      </c>
      <c r="B2989">
        <v>3</v>
      </c>
      <c r="C2989">
        <v>6</v>
      </c>
      <c r="D2989">
        <v>3.5</v>
      </c>
      <c r="E2989">
        <v>1.5</v>
      </c>
    </row>
    <row r="2990" spans="1:5">
      <c r="A2990" s="20" t="s">
        <v>3174</v>
      </c>
      <c r="B2990">
        <v>2.5</v>
      </c>
      <c r="C2990">
        <v>5</v>
      </c>
      <c r="D2990">
        <v>3</v>
      </c>
      <c r="E2990">
        <v>3</v>
      </c>
    </row>
    <row r="2991" spans="1:5">
      <c r="A2991" s="20" t="s">
        <v>3175</v>
      </c>
      <c r="B2991">
        <v>1.5</v>
      </c>
      <c r="C2991">
        <v>3</v>
      </c>
      <c r="D2991">
        <v>3.5</v>
      </c>
      <c r="E2991">
        <v>4.5</v>
      </c>
    </row>
    <row r="2992" spans="1:5">
      <c r="A2992" s="20" t="s">
        <v>3176</v>
      </c>
      <c r="B2992">
        <v>4</v>
      </c>
      <c r="C2992">
        <v>4</v>
      </c>
      <c r="D2992">
        <v>1</v>
      </c>
      <c r="E2992">
        <v>4</v>
      </c>
    </row>
    <row r="2993" spans="1:5">
      <c r="A2993" s="20" t="s">
        <v>3177</v>
      </c>
      <c r="B2993">
        <v>4.333333333333333</v>
      </c>
      <c r="C2993">
        <v>13</v>
      </c>
      <c r="D2993">
        <v>4.666666666666667</v>
      </c>
      <c r="E2993">
        <v>2.6666666666666665</v>
      </c>
    </row>
    <row r="2994" spans="1:5">
      <c r="A2994" s="20" t="s">
        <v>3178</v>
      </c>
      <c r="B2994">
        <v>5</v>
      </c>
      <c r="C2994">
        <v>10</v>
      </c>
      <c r="D2994">
        <v>3.5</v>
      </c>
      <c r="E2994">
        <v>3</v>
      </c>
    </row>
    <row r="2995" spans="1:5">
      <c r="A2995" s="20" t="s">
        <v>3179</v>
      </c>
      <c r="B2995">
        <v>3</v>
      </c>
      <c r="C2995">
        <v>3</v>
      </c>
      <c r="D2995">
        <v>3</v>
      </c>
      <c r="E2995">
        <v>5</v>
      </c>
    </row>
    <row r="2996" spans="1:5">
      <c r="A2996" s="20" t="s">
        <v>3180</v>
      </c>
      <c r="B2996">
        <v>3.3333333333333335</v>
      </c>
      <c r="C2996">
        <v>10</v>
      </c>
      <c r="D2996">
        <v>2.6666666666666665</v>
      </c>
      <c r="E2996">
        <v>2.3333333333333335</v>
      </c>
    </row>
    <row r="2997" spans="1:5">
      <c r="A2997" s="20" t="s">
        <v>3181</v>
      </c>
      <c r="B2997">
        <v>4</v>
      </c>
      <c r="C2997">
        <v>8</v>
      </c>
      <c r="D2997">
        <v>2.5</v>
      </c>
      <c r="E2997">
        <v>3</v>
      </c>
    </row>
    <row r="2998" spans="1:5">
      <c r="A2998" s="20" t="s">
        <v>3182</v>
      </c>
      <c r="B2998">
        <v>2.5</v>
      </c>
      <c r="C2998">
        <v>5</v>
      </c>
      <c r="D2998">
        <v>4</v>
      </c>
      <c r="E2998">
        <v>3</v>
      </c>
    </row>
    <row r="2999" spans="1:5">
      <c r="A2999" s="20" t="s">
        <v>3183</v>
      </c>
      <c r="B2999">
        <v>3</v>
      </c>
      <c r="C2999">
        <v>3</v>
      </c>
      <c r="D2999">
        <v>2</v>
      </c>
      <c r="E2999">
        <v>1</v>
      </c>
    </row>
    <row r="3000" spans="1:5">
      <c r="A3000" s="20" t="s">
        <v>3184</v>
      </c>
      <c r="B3000">
        <v>4.5</v>
      </c>
      <c r="C3000">
        <v>9</v>
      </c>
      <c r="D3000">
        <v>4</v>
      </c>
      <c r="E3000">
        <v>3.5</v>
      </c>
    </row>
    <row r="3001" spans="1:5">
      <c r="A3001" s="20" t="s">
        <v>3185</v>
      </c>
      <c r="B3001">
        <v>1</v>
      </c>
      <c r="C3001">
        <v>1</v>
      </c>
      <c r="D3001">
        <v>4</v>
      </c>
      <c r="E3001">
        <v>1</v>
      </c>
    </row>
    <row r="3002" spans="1:5">
      <c r="A3002" s="20" t="s">
        <v>3186</v>
      </c>
      <c r="B3002">
        <v>3</v>
      </c>
      <c r="C3002">
        <v>3</v>
      </c>
      <c r="D3002">
        <v>1</v>
      </c>
      <c r="E3002">
        <v>4</v>
      </c>
    </row>
    <row r="3003" spans="1:5">
      <c r="A3003" s="20" t="s">
        <v>3187</v>
      </c>
      <c r="B3003">
        <v>4</v>
      </c>
      <c r="C3003">
        <v>8</v>
      </c>
      <c r="D3003">
        <v>2.5</v>
      </c>
      <c r="E3003">
        <v>3.5</v>
      </c>
    </row>
    <row r="3004" spans="1:5">
      <c r="A3004" s="20" t="s">
        <v>3188</v>
      </c>
      <c r="B3004">
        <v>1.5</v>
      </c>
      <c r="C3004">
        <v>3</v>
      </c>
      <c r="D3004">
        <v>3</v>
      </c>
      <c r="E3004">
        <v>1.5</v>
      </c>
    </row>
    <row r="3005" spans="1:5">
      <c r="A3005" s="20" t="s">
        <v>3189</v>
      </c>
      <c r="B3005">
        <v>2.6666666666666665</v>
      </c>
      <c r="C3005">
        <v>8</v>
      </c>
      <c r="D3005">
        <v>3</v>
      </c>
      <c r="E3005">
        <v>3.3333333333333335</v>
      </c>
    </row>
    <row r="3006" spans="1:5">
      <c r="A3006" s="20" t="s">
        <v>3190</v>
      </c>
      <c r="B3006">
        <v>2.5</v>
      </c>
      <c r="C3006">
        <v>5</v>
      </c>
      <c r="D3006">
        <v>1</v>
      </c>
      <c r="E3006">
        <v>4</v>
      </c>
    </row>
    <row r="3007" spans="1:5">
      <c r="A3007" s="20" t="s">
        <v>3191</v>
      </c>
      <c r="B3007">
        <v>3</v>
      </c>
      <c r="C3007">
        <v>9</v>
      </c>
      <c r="D3007">
        <v>2.3333333333333335</v>
      </c>
      <c r="E3007">
        <v>4.666666666666667</v>
      </c>
    </row>
    <row r="3008" spans="1:5">
      <c r="A3008" s="20" t="s">
        <v>3192</v>
      </c>
      <c r="B3008">
        <v>3</v>
      </c>
      <c r="C3008">
        <v>6</v>
      </c>
      <c r="D3008">
        <v>3</v>
      </c>
      <c r="E3008">
        <v>3</v>
      </c>
    </row>
    <row r="3009" spans="1:5">
      <c r="A3009" s="20" t="s">
        <v>3193</v>
      </c>
      <c r="B3009">
        <v>3.6666666666666665</v>
      </c>
      <c r="C3009">
        <v>11</v>
      </c>
      <c r="D3009">
        <v>3.6666666666666665</v>
      </c>
      <c r="E3009">
        <v>1.6666666666666667</v>
      </c>
    </row>
    <row r="3010" spans="1:5">
      <c r="A3010" s="20" t="s">
        <v>3194</v>
      </c>
      <c r="B3010">
        <v>3.3333333333333335</v>
      </c>
      <c r="C3010">
        <v>10</v>
      </c>
      <c r="D3010">
        <v>2.6666666666666665</v>
      </c>
      <c r="E3010">
        <v>3</v>
      </c>
    </row>
    <row r="3011" spans="1:5">
      <c r="A3011" s="20" t="s">
        <v>3195</v>
      </c>
      <c r="B3011">
        <v>3.6666666666666665</v>
      </c>
      <c r="C3011">
        <v>11</v>
      </c>
      <c r="D3011">
        <v>2.3333333333333335</v>
      </c>
      <c r="E3011">
        <v>3</v>
      </c>
    </row>
    <row r="3012" spans="1:5">
      <c r="A3012" s="20" t="s">
        <v>3196</v>
      </c>
      <c r="B3012">
        <v>2</v>
      </c>
      <c r="C3012">
        <v>2</v>
      </c>
      <c r="D3012">
        <v>2</v>
      </c>
      <c r="E3012">
        <v>1</v>
      </c>
    </row>
    <row r="3013" spans="1:5">
      <c r="A3013" s="20" t="s">
        <v>3197</v>
      </c>
      <c r="B3013">
        <v>3.3333333333333335</v>
      </c>
      <c r="C3013">
        <v>10</v>
      </c>
      <c r="D3013">
        <v>1.3333333333333333</v>
      </c>
      <c r="E3013">
        <v>2.6666666666666665</v>
      </c>
    </row>
    <row r="3014" spans="1:5">
      <c r="A3014" s="20" t="s">
        <v>3198</v>
      </c>
      <c r="B3014">
        <v>3.3333333333333335</v>
      </c>
      <c r="C3014">
        <v>10</v>
      </c>
      <c r="D3014">
        <v>2.3333333333333335</v>
      </c>
      <c r="E3014">
        <v>2.6666666666666665</v>
      </c>
    </row>
    <row r="3015" spans="1:5">
      <c r="A3015" s="20" t="s">
        <v>3199</v>
      </c>
      <c r="B3015">
        <v>2</v>
      </c>
      <c r="C3015">
        <v>2</v>
      </c>
      <c r="D3015">
        <v>1</v>
      </c>
      <c r="E3015">
        <v>1</v>
      </c>
    </row>
    <row r="3016" spans="1:5">
      <c r="A3016" s="20" t="s">
        <v>3200</v>
      </c>
      <c r="B3016">
        <v>3.5</v>
      </c>
      <c r="C3016">
        <v>7</v>
      </c>
      <c r="D3016">
        <v>3</v>
      </c>
      <c r="E3016">
        <v>3.5</v>
      </c>
    </row>
    <row r="3017" spans="1:5">
      <c r="A3017" s="20" t="s">
        <v>3201</v>
      </c>
      <c r="B3017">
        <v>3.5</v>
      </c>
      <c r="C3017">
        <v>7</v>
      </c>
      <c r="D3017">
        <v>2</v>
      </c>
      <c r="E3017">
        <v>3.5</v>
      </c>
    </row>
    <row r="3018" spans="1:5">
      <c r="A3018" s="20" t="s">
        <v>3202</v>
      </c>
      <c r="B3018">
        <v>2.3333333333333335</v>
      </c>
      <c r="C3018">
        <v>7</v>
      </c>
      <c r="D3018">
        <v>3.3333333333333335</v>
      </c>
      <c r="E3018">
        <v>2</v>
      </c>
    </row>
    <row r="3019" spans="1:5">
      <c r="A3019" s="20" t="s">
        <v>3203</v>
      </c>
      <c r="B3019">
        <v>3</v>
      </c>
      <c r="C3019">
        <v>3</v>
      </c>
      <c r="D3019">
        <v>4</v>
      </c>
      <c r="E3019">
        <v>5</v>
      </c>
    </row>
    <row r="3020" spans="1:5">
      <c r="A3020" s="20" t="s">
        <v>3204</v>
      </c>
      <c r="B3020">
        <v>3</v>
      </c>
      <c r="C3020">
        <v>6</v>
      </c>
      <c r="D3020">
        <v>3.5</v>
      </c>
      <c r="E3020">
        <v>3</v>
      </c>
    </row>
    <row r="3021" spans="1:5">
      <c r="A3021" s="20" t="s">
        <v>3205</v>
      </c>
      <c r="B3021">
        <v>4</v>
      </c>
      <c r="C3021">
        <v>12</v>
      </c>
      <c r="D3021">
        <v>2.6666666666666665</v>
      </c>
      <c r="E3021">
        <v>4</v>
      </c>
    </row>
    <row r="3022" spans="1:5">
      <c r="A3022" s="20" t="s">
        <v>3206</v>
      </c>
      <c r="B3022">
        <v>3.3333333333333335</v>
      </c>
      <c r="C3022">
        <v>10</v>
      </c>
      <c r="D3022">
        <v>4</v>
      </c>
      <c r="E3022">
        <v>4.333333333333333</v>
      </c>
    </row>
    <row r="3023" spans="1:5">
      <c r="A3023" s="20" t="s">
        <v>3207</v>
      </c>
      <c r="B3023">
        <v>4.333333333333333</v>
      </c>
      <c r="C3023">
        <v>13</v>
      </c>
      <c r="D3023">
        <v>1.3333333333333333</v>
      </c>
      <c r="E3023">
        <v>2.3333333333333335</v>
      </c>
    </row>
    <row r="3024" spans="1:5">
      <c r="A3024" s="20" t="s">
        <v>3208</v>
      </c>
      <c r="B3024">
        <v>5</v>
      </c>
      <c r="C3024">
        <v>5</v>
      </c>
      <c r="D3024">
        <v>3</v>
      </c>
      <c r="E3024">
        <v>2</v>
      </c>
    </row>
    <row r="3025" spans="1:5">
      <c r="A3025" s="20" t="s">
        <v>3209</v>
      </c>
      <c r="B3025">
        <v>4.5</v>
      </c>
      <c r="C3025">
        <v>9</v>
      </c>
      <c r="D3025">
        <v>3</v>
      </c>
      <c r="E3025">
        <v>3</v>
      </c>
    </row>
    <row r="3026" spans="1:5">
      <c r="A3026" s="20" t="s">
        <v>3210</v>
      </c>
      <c r="B3026">
        <v>5</v>
      </c>
      <c r="C3026">
        <v>10</v>
      </c>
      <c r="D3026">
        <v>2.5</v>
      </c>
      <c r="E3026">
        <v>3.5</v>
      </c>
    </row>
    <row r="3027" spans="1:5">
      <c r="A3027" s="20" t="s">
        <v>3211</v>
      </c>
      <c r="B3027">
        <v>3</v>
      </c>
      <c r="C3027">
        <v>9</v>
      </c>
      <c r="D3027">
        <v>5</v>
      </c>
      <c r="E3027">
        <v>4.333333333333333</v>
      </c>
    </row>
    <row r="3028" spans="1:5">
      <c r="A3028" s="20" t="s">
        <v>3212</v>
      </c>
      <c r="B3028">
        <v>3.5</v>
      </c>
      <c r="C3028">
        <v>7</v>
      </c>
      <c r="D3028">
        <v>2</v>
      </c>
      <c r="E3028">
        <v>3.5</v>
      </c>
    </row>
    <row r="3029" spans="1:5">
      <c r="A3029" s="20" t="s">
        <v>3213</v>
      </c>
      <c r="B3029">
        <v>2</v>
      </c>
      <c r="C3029">
        <v>4</v>
      </c>
      <c r="D3029">
        <v>4.5</v>
      </c>
      <c r="E3029">
        <v>3.5</v>
      </c>
    </row>
    <row r="3030" spans="1:5">
      <c r="A3030" s="20" t="s">
        <v>3214</v>
      </c>
      <c r="B3030">
        <v>3</v>
      </c>
      <c r="C3030">
        <v>3</v>
      </c>
      <c r="D3030">
        <v>5</v>
      </c>
      <c r="E3030">
        <v>5</v>
      </c>
    </row>
    <row r="3031" spans="1:5">
      <c r="A3031" s="20" t="s">
        <v>3215</v>
      </c>
      <c r="B3031">
        <v>5</v>
      </c>
      <c r="C3031">
        <v>5</v>
      </c>
      <c r="D3031">
        <v>4</v>
      </c>
      <c r="E3031">
        <v>3</v>
      </c>
    </row>
    <row r="3032" spans="1:5">
      <c r="A3032" s="20" t="s">
        <v>3216</v>
      </c>
      <c r="B3032">
        <v>3</v>
      </c>
      <c r="C3032">
        <v>9</v>
      </c>
      <c r="D3032">
        <v>3</v>
      </c>
      <c r="E3032">
        <v>2.6666666666666665</v>
      </c>
    </row>
    <row r="3033" spans="1:5">
      <c r="A3033" s="20" t="s">
        <v>3217</v>
      </c>
      <c r="B3033">
        <v>2</v>
      </c>
      <c r="C3033">
        <v>2</v>
      </c>
      <c r="D3033">
        <v>2</v>
      </c>
      <c r="E3033">
        <v>1</v>
      </c>
    </row>
    <row r="3034" spans="1:5">
      <c r="A3034" s="20" t="s">
        <v>3218</v>
      </c>
      <c r="B3034">
        <v>2</v>
      </c>
      <c r="C3034">
        <v>4</v>
      </c>
      <c r="D3034">
        <v>2.5</v>
      </c>
      <c r="E3034">
        <v>2.5</v>
      </c>
    </row>
    <row r="3035" spans="1:5">
      <c r="A3035" s="20" t="s">
        <v>3219</v>
      </c>
      <c r="B3035">
        <v>3.5</v>
      </c>
      <c r="C3035">
        <v>7</v>
      </c>
      <c r="D3035">
        <v>3</v>
      </c>
      <c r="E3035">
        <v>3.5</v>
      </c>
    </row>
    <row r="3036" spans="1:5">
      <c r="A3036" s="20" t="s">
        <v>3220</v>
      </c>
      <c r="B3036">
        <v>3.5</v>
      </c>
      <c r="C3036">
        <v>7</v>
      </c>
      <c r="D3036">
        <v>2.5</v>
      </c>
      <c r="E3036">
        <v>4</v>
      </c>
    </row>
    <row r="3037" spans="1:5">
      <c r="A3037" s="20" t="s">
        <v>3221</v>
      </c>
      <c r="B3037">
        <v>3</v>
      </c>
      <c r="C3037">
        <v>6</v>
      </c>
      <c r="D3037">
        <v>3.5</v>
      </c>
      <c r="E3037">
        <v>3.5</v>
      </c>
    </row>
    <row r="3038" spans="1:5">
      <c r="A3038" s="20" t="s">
        <v>3222</v>
      </c>
      <c r="B3038">
        <v>5</v>
      </c>
      <c r="C3038">
        <v>10</v>
      </c>
      <c r="D3038">
        <v>2.5</v>
      </c>
      <c r="E3038">
        <v>2.5</v>
      </c>
    </row>
    <row r="3039" spans="1:5">
      <c r="A3039" s="20" t="s">
        <v>3223</v>
      </c>
      <c r="B3039">
        <v>4</v>
      </c>
      <c r="C3039">
        <v>4</v>
      </c>
      <c r="D3039">
        <v>3</v>
      </c>
      <c r="E3039">
        <v>4</v>
      </c>
    </row>
    <row r="3040" spans="1:5">
      <c r="A3040" s="20" t="s">
        <v>3224</v>
      </c>
      <c r="B3040">
        <v>5</v>
      </c>
      <c r="C3040">
        <v>10</v>
      </c>
      <c r="D3040">
        <v>1</v>
      </c>
      <c r="E3040">
        <v>3</v>
      </c>
    </row>
    <row r="3041" spans="1:5">
      <c r="A3041" s="20" t="s">
        <v>3225</v>
      </c>
      <c r="B3041">
        <v>4.5</v>
      </c>
      <c r="C3041">
        <v>9</v>
      </c>
      <c r="D3041">
        <v>4</v>
      </c>
      <c r="E3041">
        <v>1</v>
      </c>
    </row>
    <row r="3042" spans="1:5">
      <c r="A3042" s="20" t="s">
        <v>3226</v>
      </c>
      <c r="B3042">
        <v>2.5</v>
      </c>
      <c r="C3042">
        <v>5</v>
      </c>
      <c r="D3042">
        <v>4.5</v>
      </c>
      <c r="E3042">
        <v>3.5</v>
      </c>
    </row>
    <row r="3043" spans="1:5">
      <c r="A3043" s="20" t="s">
        <v>3227</v>
      </c>
      <c r="B3043">
        <v>3.6666666666666665</v>
      </c>
      <c r="C3043">
        <v>11</v>
      </c>
      <c r="D3043">
        <v>4.333333333333333</v>
      </c>
      <c r="E3043">
        <v>3.6666666666666665</v>
      </c>
    </row>
    <row r="3044" spans="1:5">
      <c r="A3044" s="20" t="s">
        <v>3228</v>
      </c>
      <c r="B3044">
        <v>2</v>
      </c>
      <c r="C3044">
        <v>2</v>
      </c>
      <c r="D3044">
        <v>1</v>
      </c>
      <c r="E3044">
        <v>1</v>
      </c>
    </row>
    <row r="3045" spans="1:5">
      <c r="A3045" s="20" t="s">
        <v>3229</v>
      </c>
      <c r="B3045">
        <v>2.3333333333333335</v>
      </c>
      <c r="C3045">
        <v>7</v>
      </c>
      <c r="D3045">
        <v>2.3333333333333335</v>
      </c>
      <c r="E3045">
        <v>3.3333333333333335</v>
      </c>
    </row>
    <row r="3046" spans="1:5">
      <c r="A3046" s="20" t="s">
        <v>3230</v>
      </c>
      <c r="B3046">
        <v>3.6666666666666665</v>
      </c>
      <c r="C3046">
        <v>11</v>
      </c>
      <c r="D3046">
        <v>2.6666666666666665</v>
      </c>
      <c r="E3046">
        <v>2.6666666666666665</v>
      </c>
    </row>
    <row r="3047" spans="1:5">
      <c r="A3047" s="20" t="s">
        <v>3231</v>
      </c>
      <c r="B3047">
        <v>1.5</v>
      </c>
      <c r="C3047">
        <v>3</v>
      </c>
      <c r="D3047">
        <v>2.5</v>
      </c>
      <c r="E3047">
        <v>4</v>
      </c>
    </row>
    <row r="3048" spans="1:5">
      <c r="A3048" s="20" t="s">
        <v>3232</v>
      </c>
      <c r="B3048">
        <v>5</v>
      </c>
      <c r="C3048">
        <v>5</v>
      </c>
      <c r="D3048">
        <v>5</v>
      </c>
      <c r="E3048">
        <v>2</v>
      </c>
    </row>
    <row r="3049" spans="1:5">
      <c r="A3049" s="20" t="s">
        <v>3233</v>
      </c>
      <c r="B3049">
        <v>1</v>
      </c>
      <c r="C3049">
        <v>2</v>
      </c>
      <c r="D3049">
        <v>3</v>
      </c>
      <c r="E3049">
        <v>2.5</v>
      </c>
    </row>
    <row r="3050" spans="1:5">
      <c r="A3050" s="20" t="s">
        <v>3234</v>
      </c>
      <c r="B3050">
        <v>1</v>
      </c>
      <c r="C3050">
        <v>1</v>
      </c>
      <c r="D3050">
        <v>5</v>
      </c>
      <c r="E3050">
        <v>3</v>
      </c>
    </row>
    <row r="3051" spans="1:5">
      <c r="A3051" s="20" t="s">
        <v>3235</v>
      </c>
      <c r="B3051">
        <v>4</v>
      </c>
      <c r="C3051">
        <v>8</v>
      </c>
      <c r="D3051">
        <v>2.5</v>
      </c>
      <c r="E3051">
        <v>4</v>
      </c>
    </row>
    <row r="3052" spans="1:5">
      <c r="A3052" s="20" t="s">
        <v>3236</v>
      </c>
      <c r="B3052">
        <v>2</v>
      </c>
      <c r="C3052">
        <v>2</v>
      </c>
      <c r="D3052">
        <v>5</v>
      </c>
      <c r="E3052">
        <v>3</v>
      </c>
    </row>
    <row r="3053" spans="1:5">
      <c r="A3053" s="20" t="s">
        <v>3237</v>
      </c>
      <c r="B3053">
        <v>4</v>
      </c>
      <c r="C3053">
        <v>8</v>
      </c>
      <c r="D3053">
        <v>1</v>
      </c>
      <c r="E3053">
        <v>3</v>
      </c>
    </row>
    <row r="3054" spans="1:5">
      <c r="A3054" s="20" t="s">
        <v>3238</v>
      </c>
      <c r="B3054">
        <v>3</v>
      </c>
      <c r="C3054">
        <v>6</v>
      </c>
      <c r="D3054">
        <v>3.5</v>
      </c>
      <c r="E3054">
        <v>2</v>
      </c>
    </row>
    <row r="3055" spans="1:5">
      <c r="A3055" s="20" t="s">
        <v>3239</v>
      </c>
      <c r="B3055">
        <v>4</v>
      </c>
      <c r="C3055">
        <v>8</v>
      </c>
      <c r="D3055">
        <v>3.5</v>
      </c>
      <c r="E3055">
        <v>2.5</v>
      </c>
    </row>
    <row r="3056" spans="1:5">
      <c r="A3056" s="20" t="s">
        <v>3240</v>
      </c>
      <c r="B3056">
        <v>1</v>
      </c>
      <c r="C3056">
        <v>1</v>
      </c>
      <c r="D3056">
        <v>2</v>
      </c>
      <c r="E3056">
        <v>5</v>
      </c>
    </row>
    <row r="3057" spans="1:5">
      <c r="A3057" s="20" t="s">
        <v>3241</v>
      </c>
      <c r="B3057">
        <v>3.6666666666666665</v>
      </c>
      <c r="C3057">
        <v>11</v>
      </c>
      <c r="D3057">
        <v>3</v>
      </c>
      <c r="E3057">
        <v>3.3333333333333335</v>
      </c>
    </row>
    <row r="3058" spans="1:5">
      <c r="A3058" s="20" t="s">
        <v>3242</v>
      </c>
      <c r="B3058">
        <v>1.6666666666666667</v>
      </c>
      <c r="C3058">
        <v>5</v>
      </c>
      <c r="D3058">
        <v>2.6666666666666665</v>
      </c>
      <c r="E3058">
        <v>3</v>
      </c>
    </row>
    <row r="3059" spans="1:5">
      <c r="A3059" s="20" t="s">
        <v>3243</v>
      </c>
      <c r="B3059">
        <v>1</v>
      </c>
      <c r="C3059">
        <v>1</v>
      </c>
      <c r="D3059">
        <v>3</v>
      </c>
      <c r="E3059">
        <v>5</v>
      </c>
    </row>
    <row r="3060" spans="1:5">
      <c r="A3060" s="20" t="s">
        <v>3244</v>
      </c>
      <c r="B3060">
        <v>3</v>
      </c>
      <c r="C3060">
        <v>3</v>
      </c>
      <c r="D3060">
        <v>4</v>
      </c>
      <c r="E3060">
        <v>3</v>
      </c>
    </row>
    <row r="3061" spans="1:5">
      <c r="A3061" s="20" t="s">
        <v>3245</v>
      </c>
      <c r="B3061">
        <v>3</v>
      </c>
      <c r="C3061">
        <v>3</v>
      </c>
      <c r="D3061">
        <v>2</v>
      </c>
      <c r="E3061">
        <v>2</v>
      </c>
    </row>
    <row r="3062" spans="1:5">
      <c r="A3062" s="20" t="s">
        <v>3246</v>
      </c>
      <c r="B3062">
        <v>1.5</v>
      </c>
      <c r="C3062">
        <v>3</v>
      </c>
      <c r="D3062">
        <v>2.5</v>
      </c>
      <c r="E3062">
        <v>3.5</v>
      </c>
    </row>
    <row r="3063" spans="1:5">
      <c r="A3063" s="20" t="s">
        <v>3247</v>
      </c>
      <c r="B3063">
        <v>3</v>
      </c>
      <c r="C3063">
        <v>3</v>
      </c>
      <c r="D3063">
        <v>3</v>
      </c>
      <c r="E3063">
        <v>2</v>
      </c>
    </row>
    <row r="3064" spans="1:5">
      <c r="A3064" s="20" t="s">
        <v>3248</v>
      </c>
      <c r="B3064">
        <v>1</v>
      </c>
      <c r="C3064">
        <v>1</v>
      </c>
      <c r="D3064">
        <v>1</v>
      </c>
      <c r="E3064">
        <v>4</v>
      </c>
    </row>
    <row r="3065" spans="1:5">
      <c r="A3065" s="20" t="s">
        <v>3249</v>
      </c>
      <c r="B3065">
        <v>2</v>
      </c>
      <c r="C3065">
        <v>4</v>
      </c>
      <c r="D3065">
        <v>3.5</v>
      </c>
      <c r="E3065">
        <v>3</v>
      </c>
    </row>
    <row r="3066" spans="1:5">
      <c r="A3066" s="20" t="s">
        <v>3250</v>
      </c>
      <c r="B3066">
        <v>1</v>
      </c>
      <c r="C3066">
        <v>1</v>
      </c>
      <c r="D3066">
        <v>2</v>
      </c>
      <c r="E3066">
        <v>4</v>
      </c>
    </row>
    <row r="3067" spans="1:5">
      <c r="A3067" s="20" t="s">
        <v>3251</v>
      </c>
      <c r="B3067">
        <v>2.6666666666666665</v>
      </c>
      <c r="C3067">
        <v>8</v>
      </c>
      <c r="D3067">
        <v>1.6666666666666667</v>
      </c>
      <c r="E3067">
        <v>4</v>
      </c>
    </row>
    <row r="3068" spans="1:5">
      <c r="A3068" s="20" t="s">
        <v>3252</v>
      </c>
      <c r="B3068">
        <v>1</v>
      </c>
      <c r="C3068">
        <v>2</v>
      </c>
      <c r="D3068">
        <v>3.5</v>
      </c>
      <c r="E3068">
        <v>3</v>
      </c>
    </row>
    <row r="3069" spans="1:5">
      <c r="A3069" s="20" t="s">
        <v>3253</v>
      </c>
      <c r="B3069">
        <v>1</v>
      </c>
      <c r="C3069">
        <v>1</v>
      </c>
      <c r="D3069">
        <v>5</v>
      </c>
      <c r="E3069">
        <v>3</v>
      </c>
    </row>
    <row r="3070" spans="1:5">
      <c r="A3070" s="20" t="s">
        <v>3254</v>
      </c>
      <c r="B3070">
        <v>5</v>
      </c>
      <c r="C3070">
        <v>5</v>
      </c>
      <c r="D3070">
        <v>1</v>
      </c>
      <c r="E3070">
        <v>1</v>
      </c>
    </row>
    <row r="3071" spans="1:5">
      <c r="A3071" s="20" t="s">
        <v>3255</v>
      </c>
      <c r="B3071">
        <v>2</v>
      </c>
      <c r="C3071">
        <v>4</v>
      </c>
      <c r="D3071">
        <v>2.5</v>
      </c>
      <c r="E3071">
        <v>2.5</v>
      </c>
    </row>
    <row r="3072" spans="1:5">
      <c r="A3072" s="20" t="s">
        <v>3256</v>
      </c>
      <c r="B3072">
        <v>4</v>
      </c>
      <c r="C3072">
        <v>4</v>
      </c>
      <c r="D3072">
        <v>5</v>
      </c>
      <c r="E3072">
        <v>2</v>
      </c>
    </row>
    <row r="3073" spans="1:5">
      <c r="A3073" s="20" t="s">
        <v>3257</v>
      </c>
      <c r="B3073">
        <v>3.5</v>
      </c>
      <c r="C3073">
        <v>7</v>
      </c>
      <c r="D3073">
        <v>4</v>
      </c>
      <c r="E3073">
        <v>2</v>
      </c>
    </row>
    <row r="3074" spans="1:5">
      <c r="A3074" s="20" t="s">
        <v>3258</v>
      </c>
      <c r="B3074">
        <v>2.5</v>
      </c>
      <c r="C3074">
        <v>5</v>
      </c>
      <c r="D3074">
        <v>4</v>
      </c>
      <c r="E3074">
        <v>4.5</v>
      </c>
    </row>
    <row r="3075" spans="1:5">
      <c r="A3075" s="20" t="s">
        <v>3259</v>
      </c>
      <c r="B3075">
        <v>1</v>
      </c>
      <c r="C3075">
        <v>1</v>
      </c>
      <c r="D3075">
        <v>4</v>
      </c>
      <c r="E3075">
        <v>1</v>
      </c>
    </row>
    <row r="3076" spans="1:5">
      <c r="A3076" s="20" t="s">
        <v>3260</v>
      </c>
      <c r="B3076">
        <v>3.3333333333333335</v>
      </c>
      <c r="C3076">
        <v>10</v>
      </c>
      <c r="D3076">
        <v>2.3333333333333335</v>
      </c>
      <c r="E3076">
        <v>2.3333333333333335</v>
      </c>
    </row>
    <row r="3077" spans="1:5">
      <c r="A3077" s="20" t="s">
        <v>3261</v>
      </c>
      <c r="B3077">
        <v>3.5</v>
      </c>
      <c r="C3077">
        <v>7</v>
      </c>
      <c r="D3077">
        <v>3.5</v>
      </c>
      <c r="E3077">
        <v>1.5</v>
      </c>
    </row>
    <row r="3078" spans="1:5">
      <c r="A3078" s="20" t="s">
        <v>3262</v>
      </c>
      <c r="B3078">
        <v>1.5</v>
      </c>
      <c r="C3078">
        <v>3</v>
      </c>
      <c r="D3078">
        <v>1.5</v>
      </c>
      <c r="E3078">
        <v>3</v>
      </c>
    </row>
    <row r="3079" spans="1:5">
      <c r="A3079" s="20" t="s">
        <v>3263</v>
      </c>
      <c r="B3079">
        <v>3.3333333333333335</v>
      </c>
      <c r="C3079">
        <v>10</v>
      </c>
      <c r="D3079">
        <v>3</v>
      </c>
      <c r="E3079">
        <v>4.666666666666667</v>
      </c>
    </row>
    <row r="3080" spans="1:5">
      <c r="A3080" s="20" t="s">
        <v>3264</v>
      </c>
      <c r="B3080">
        <v>4</v>
      </c>
      <c r="C3080">
        <v>4</v>
      </c>
      <c r="D3080">
        <v>5</v>
      </c>
      <c r="E3080">
        <v>3</v>
      </c>
    </row>
    <row r="3081" spans="1:5">
      <c r="A3081" s="20" t="s">
        <v>3265</v>
      </c>
      <c r="B3081">
        <v>2.6666666666666665</v>
      </c>
      <c r="C3081">
        <v>8</v>
      </c>
      <c r="D3081">
        <v>1.3333333333333333</v>
      </c>
      <c r="E3081">
        <v>3.3333333333333335</v>
      </c>
    </row>
    <row r="3082" spans="1:5">
      <c r="A3082" s="20" t="s">
        <v>3266</v>
      </c>
      <c r="B3082">
        <v>3.6666666666666665</v>
      </c>
      <c r="C3082">
        <v>11</v>
      </c>
      <c r="D3082">
        <v>2</v>
      </c>
      <c r="E3082">
        <v>3.3333333333333335</v>
      </c>
    </row>
    <row r="3083" spans="1:5">
      <c r="A3083" s="20" t="s">
        <v>3267</v>
      </c>
      <c r="B3083">
        <v>4</v>
      </c>
      <c r="C3083">
        <v>4</v>
      </c>
      <c r="D3083">
        <v>4</v>
      </c>
      <c r="E3083">
        <v>3</v>
      </c>
    </row>
    <row r="3084" spans="1:5">
      <c r="A3084" s="20" t="s">
        <v>3268</v>
      </c>
      <c r="B3084">
        <v>5</v>
      </c>
      <c r="C3084">
        <v>5</v>
      </c>
      <c r="D3084">
        <v>3</v>
      </c>
      <c r="E3084">
        <v>1</v>
      </c>
    </row>
    <row r="3085" spans="1:5">
      <c r="A3085" s="20" t="s">
        <v>3269</v>
      </c>
      <c r="B3085">
        <v>5</v>
      </c>
      <c r="C3085">
        <v>5</v>
      </c>
      <c r="D3085">
        <v>4</v>
      </c>
      <c r="E3085">
        <v>3</v>
      </c>
    </row>
    <row r="3086" spans="1:5">
      <c r="A3086" s="20" t="s">
        <v>3270</v>
      </c>
      <c r="B3086">
        <v>3</v>
      </c>
      <c r="C3086">
        <v>9</v>
      </c>
      <c r="D3086">
        <v>2.6666666666666665</v>
      </c>
      <c r="E3086">
        <v>3</v>
      </c>
    </row>
    <row r="3087" spans="1:5">
      <c r="A3087" s="20" t="s">
        <v>3271</v>
      </c>
      <c r="B3087">
        <v>2.3333333333333335</v>
      </c>
      <c r="C3087">
        <v>7</v>
      </c>
      <c r="D3087">
        <v>4.333333333333333</v>
      </c>
      <c r="E3087">
        <v>3</v>
      </c>
    </row>
    <row r="3088" spans="1:5">
      <c r="A3088" s="20" t="s">
        <v>3272</v>
      </c>
      <c r="B3088">
        <v>4</v>
      </c>
      <c r="C3088">
        <v>12</v>
      </c>
      <c r="D3088">
        <v>4.333333333333333</v>
      </c>
      <c r="E3088">
        <v>4</v>
      </c>
    </row>
    <row r="3089" spans="1:5">
      <c r="A3089" s="20" t="s">
        <v>3273</v>
      </c>
      <c r="B3089">
        <v>3</v>
      </c>
      <c r="C3089">
        <v>3</v>
      </c>
      <c r="D3089">
        <v>4</v>
      </c>
      <c r="E3089">
        <v>5</v>
      </c>
    </row>
    <row r="3090" spans="1:5">
      <c r="A3090" s="20" t="s">
        <v>3274</v>
      </c>
      <c r="B3090">
        <v>3.3333333333333335</v>
      </c>
      <c r="C3090">
        <v>10</v>
      </c>
      <c r="D3090">
        <v>4</v>
      </c>
      <c r="E3090">
        <v>2.3333333333333335</v>
      </c>
    </row>
    <row r="3091" spans="1:5">
      <c r="A3091" s="20" t="s">
        <v>3275</v>
      </c>
      <c r="B3091">
        <v>2</v>
      </c>
      <c r="C3091">
        <v>6</v>
      </c>
      <c r="D3091">
        <v>3.3333333333333335</v>
      </c>
      <c r="E3091">
        <v>4</v>
      </c>
    </row>
    <row r="3092" spans="1:5">
      <c r="A3092" s="20" t="s">
        <v>3276</v>
      </c>
      <c r="B3092">
        <v>3.5</v>
      </c>
      <c r="C3092">
        <v>7</v>
      </c>
      <c r="D3092">
        <v>3.5</v>
      </c>
      <c r="E3092">
        <v>3.5</v>
      </c>
    </row>
    <row r="3093" spans="1:5">
      <c r="A3093" s="20" t="s">
        <v>3277</v>
      </c>
      <c r="B3093">
        <v>3</v>
      </c>
      <c r="C3093">
        <v>6</v>
      </c>
      <c r="D3093">
        <v>4.5</v>
      </c>
      <c r="E3093">
        <v>3</v>
      </c>
    </row>
    <row r="3094" spans="1:5">
      <c r="A3094" s="20" t="s">
        <v>3278</v>
      </c>
      <c r="B3094">
        <v>4</v>
      </c>
      <c r="C3094">
        <v>4</v>
      </c>
      <c r="D3094">
        <v>1</v>
      </c>
      <c r="E3094">
        <v>5</v>
      </c>
    </row>
    <row r="3095" spans="1:5">
      <c r="A3095" s="20" t="s">
        <v>3279</v>
      </c>
      <c r="B3095">
        <v>4</v>
      </c>
      <c r="C3095">
        <v>8</v>
      </c>
      <c r="D3095">
        <v>1.5</v>
      </c>
      <c r="E3095">
        <v>3</v>
      </c>
    </row>
    <row r="3096" spans="1:5">
      <c r="A3096" s="20" t="s">
        <v>3280</v>
      </c>
      <c r="B3096">
        <v>3.5</v>
      </c>
      <c r="C3096">
        <v>7</v>
      </c>
      <c r="D3096">
        <v>1.5</v>
      </c>
      <c r="E3096">
        <v>4</v>
      </c>
    </row>
    <row r="3097" spans="1:5">
      <c r="A3097" s="20" t="s">
        <v>3281</v>
      </c>
      <c r="B3097">
        <v>2</v>
      </c>
      <c r="C3097">
        <v>4</v>
      </c>
      <c r="D3097">
        <v>3</v>
      </c>
      <c r="E3097">
        <v>2</v>
      </c>
    </row>
    <row r="3098" spans="1:5">
      <c r="A3098" s="20" t="s">
        <v>3282</v>
      </c>
      <c r="B3098">
        <v>2.3333333333333335</v>
      </c>
      <c r="C3098">
        <v>7</v>
      </c>
      <c r="D3098">
        <v>4.333333333333333</v>
      </c>
      <c r="E3098">
        <v>2.6666666666666665</v>
      </c>
    </row>
    <row r="3099" spans="1:5">
      <c r="A3099" s="20" t="s">
        <v>3283</v>
      </c>
      <c r="B3099">
        <v>1</v>
      </c>
      <c r="C3099">
        <v>1</v>
      </c>
      <c r="D3099">
        <v>3</v>
      </c>
      <c r="E3099">
        <v>4</v>
      </c>
    </row>
    <row r="3100" spans="1:5">
      <c r="A3100" s="20" t="s">
        <v>3284</v>
      </c>
      <c r="B3100">
        <v>2.3333333333333335</v>
      </c>
      <c r="C3100">
        <v>7</v>
      </c>
      <c r="D3100">
        <v>3.3333333333333335</v>
      </c>
      <c r="E3100">
        <v>2</v>
      </c>
    </row>
    <row r="3101" spans="1:5">
      <c r="A3101" s="20" t="s">
        <v>3285</v>
      </c>
      <c r="B3101">
        <v>2</v>
      </c>
      <c r="C3101">
        <v>6</v>
      </c>
      <c r="D3101">
        <v>2.6666666666666665</v>
      </c>
      <c r="E3101">
        <v>2.6666666666666665</v>
      </c>
    </row>
    <row r="3102" spans="1:5">
      <c r="A3102" s="20" t="s">
        <v>3286</v>
      </c>
      <c r="B3102">
        <v>3.5</v>
      </c>
      <c r="C3102">
        <v>7</v>
      </c>
      <c r="D3102">
        <v>4.5</v>
      </c>
      <c r="E3102">
        <v>3</v>
      </c>
    </row>
    <row r="3103" spans="1:5">
      <c r="A3103" s="20" t="s">
        <v>3287</v>
      </c>
      <c r="B3103">
        <v>3</v>
      </c>
      <c r="C3103">
        <v>9</v>
      </c>
      <c r="D3103">
        <v>3.3333333333333335</v>
      </c>
      <c r="E3103">
        <v>3.3333333333333335</v>
      </c>
    </row>
    <row r="3104" spans="1:5">
      <c r="A3104" s="20" t="s">
        <v>3288</v>
      </c>
      <c r="B3104">
        <v>2.5</v>
      </c>
      <c r="C3104">
        <v>5</v>
      </c>
      <c r="D3104">
        <v>3</v>
      </c>
      <c r="E3104">
        <v>5</v>
      </c>
    </row>
    <row r="3105" spans="1:5">
      <c r="A3105" s="20" t="s">
        <v>3289</v>
      </c>
      <c r="B3105">
        <v>3.5</v>
      </c>
      <c r="C3105">
        <v>7</v>
      </c>
      <c r="D3105">
        <v>4</v>
      </c>
      <c r="E3105">
        <v>4.5</v>
      </c>
    </row>
    <row r="3106" spans="1:5">
      <c r="A3106" s="20" t="s">
        <v>3290</v>
      </c>
      <c r="B3106">
        <v>3.5</v>
      </c>
      <c r="C3106">
        <v>7</v>
      </c>
      <c r="D3106">
        <v>2</v>
      </c>
      <c r="E3106">
        <v>2</v>
      </c>
    </row>
    <row r="3107" spans="1:5">
      <c r="A3107" s="20" t="s">
        <v>3291</v>
      </c>
      <c r="B3107">
        <v>4</v>
      </c>
      <c r="C3107">
        <v>4</v>
      </c>
      <c r="D3107">
        <v>3</v>
      </c>
      <c r="E3107">
        <v>1</v>
      </c>
    </row>
    <row r="3108" spans="1:5">
      <c r="A3108" s="20" t="s">
        <v>3292</v>
      </c>
      <c r="B3108">
        <v>3</v>
      </c>
      <c r="C3108">
        <v>6</v>
      </c>
      <c r="D3108">
        <v>4.5</v>
      </c>
      <c r="E3108">
        <v>5</v>
      </c>
    </row>
    <row r="3109" spans="1:5">
      <c r="A3109" s="20" t="s">
        <v>3293</v>
      </c>
      <c r="B3109">
        <v>4</v>
      </c>
      <c r="C3109">
        <v>4</v>
      </c>
      <c r="D3109">
        <v>2</v>
      </c>
      <c r="E3109">
        <v>3</v>
      </c>
    </row>
    <row r="3110" spans="1:5">
      <c r="A3110" s="20" t="s">
        <v>3294</v>
      </c>
      <c r="B3110">
        <v>2</v>
      </c>
      <c r="C3110">
        <v>2</v>
      </c>
      <c r="D3110">
        <v>2</v>
      </c>
      <c r="E3110">
        <v>1</v>
      </c>
    </row>
    <row r="3111" spans="1:5">
      <c r="A3111" s="20" t="s">
        <v>3295</v>
      </c>
      <c r="B3111">
        <v>2.6666666666666665</v>
      </c>
      <c r="C3111">
        <v>8</v>
      </c>
      <c r="D3111">
        <v>1.3333333333333333</v>
      </c>
      <c r="E3111">
        <v>3</v>
      </c>
    </row>
    <row r="3112" spans="1:5">
      <c r="A3112" s="20" t="s">
        <v>3296</v>
      </c>
      <c r="B3112">
        <v>2.3333333333333335</v>
      </c>
      <c r="C3112">
        <v>7</v>
      </c>
      <c r="D3112">
        <v>1.3333333333333333</v>
      </c>
      <c r="E3112">
        <v>4.333333333333333</v>
      </c>
    </row>
    <row r="3113" spans="1:5">
      <c r="A3113" s="20" t="s">
        <v>3297</v>
      </c>
      <c r="B3113">
        <v>2</v>
      </c>
      <c r="C3113">
        <v>2</v>
      </c>
      <c r="D3113">
        <v>3</v>
      </c>
      <c r="E3113">
        <v>5</v>
      </c>
    </row>
    <row r="3114" spans="1:5">
      <c r="A3114" s="20" t="s">
        <v>3298</v>
      </c>
      <c r="B3114">
        <v>4.333333333333333</v>
      </c>
      <c r="C3114">
        <v>13</v>
      </c>
      <c r="D3114">
        <v>3</v>
      </c>
      <c r="E3114">
        <v>3.3333333333333335</v>
      </c>
    </row>
    <row r="3115" spans="1:5">
      <c r="A3115" s="20" t="s">
        <v>3299</v>
      </c>
      <c r="B3115">
        <v>2.6666666666666665</v>
      </c>
      <c r="C3115">
        <v>8</v>
      </c>
      <c r="D3115">
        <v>2.6666666666666665</v>
      </c>
      <c r="E3115">
        <v>3.3333333333333335</v>
      </c>
    </row>
    <row r="3116" spans="1:5">
      <c r="A3116" s="20" t="s">
        <v>3300</v>
      </c>
      <c r="B3116">
        <v>5</v>
      </c>
      <c r="C3116">
        <v>5</v>
      </c>
      <c r="D3116">
        <v>1</v>
      </c>
      <c r="E3116">
        <v>1</v>
      </c>
    </row>
    <row r="3117" spans="1:5">
      <c r="A3117" s="20" t="s">
        <v>3301</v>
      </c>
      <c r="B3117">
        <v>4</v>
      </c>
      <c r="C3117">
        <v>4</v>
      </c>
      <c r="D3117">
        <v>2</v>
      </c>
      <c r="E3117">
        <v>3</v>
      </c>
    </row>
    <row r="3118" spans="1:5">
      <c r="A3118" s="20" t="s">
        <v>3302</v>
      </c>
      <c r="B3118">
        <v>5</v>
      </c>
      <c r="C3118">
        <v>5</v>
      </c>
      <c r="D3118">
        <v>3</v>
      </c>
      <c r="E3118">
        <v>1</v>
      </c>
    </row>
    <row r="3119" spans="1:5">
      <c r="A3119" s="20" t="s">
        <v>3303</v>
      </c>
      <c r="B3119">
        <v>4</v>
      </c>
      <c r="C3119">
        <v>4</v>
      </c>
      <c r="D3119">
        <v>1</v>
      </c>
      <c r="E3119">
        <v>5</v>
      </c>
    </row>
    <row r="3120" spans="1:5">
      <c r="A3120" s="20" t="s">
        <v>3304</v>
      </c>
      <c r="B3120">
        <v>3</v>
      </c>
      <c r="C3120">
        <v>6</v>
      </c>
      <c r="D3120">
        <v>2</v>
      </c>
      <c r="E3120">
        <v>3</v>
      </c>
    </row>
    <row r="3121" spans="1:5">
      <c r="A3121" s="20" t="s">
        <v>3305</v>
      </c>
      <c r="B3121">
        <v>3</v>
      </c>
      <c r="C3121">
        <v>6</v>
      </c>
      <c r="D3121">
        <v>4.5</v>
      </c>
      <c r="E3121">
        <v>1.5</v>
      </c>
    </row>
    <row r="3122" spans="1:5">
      <c r="A3122" s="20" t="s">
        <v>3306</v>
      </c>
      <c r="B3122">
        <v>3</v>
      </c>
      <c r="C3122">
        <v>9</v>
      </c>
      <c r="D3122">
        <v>3.3333333333333335</v>
      </c>
      <c r="E3122">
        <v>3.3333333333333335</v>
      </c>
    </row>
    <row r="3123" spans="1:5">
      <c r="A3123" s="20" t="s">
        <v>3307</v>
      </c>
      <c r="B3123">
        <v>2.6666666666666665</v>
      </c>
      <c r="C3123">
        <v>8</v>
      </c>
      <c r="D3123">
        <v>4</v>
      </c>
      <c r="E3123">
        <v>3</v>
      </c>
    </row>
    <row r="3124" spans="1:5">
      <c r="A3124" s="20" t="s">
        <v>3308</v>
      </c>
      <c r="B3124">
        <v>1</v>
      </c>
      <c r="C3124">
        <v>1</v>
      </c>
      <c r="D3124">
        <v>2</v>
      </c>
      <c r="E3124">
        <v>5</v>
      </c>
    </row>
    <row r="3125" spans="1:5">
      <c r="A3125" s="20" t="s">
        <v>3309</v>
      </c>
      <c r="B3125">
        <v>2.3333333333333335</v>
      </c>
      <c r="C3125">
        <v>7</v>
      </c>
      <c r="D3125">
        <v>2.3333333333333335</v>
      </c>
      <c r="E3125">
        <v>4</v>
      </c>
    </row>
    <row r="3126" spans="1:5">
      <c r="A3126" s="20" t="s">
        <v>3310</v>
      </c>
      <c r="B3126">
        <v>1</v>
      </c>
      <c r="C3126">
        <v>1</v>
      </c>
      <c r="D3126">
        <v>2</v>
      </c>
      <c r="E3126">
        <v>1</v>
      </c>
    </row>
    <row r="3127" spans="1:5">
      <c r="A3127" s="20" t="s">
        <v>3311</v>
      </c>
      <c r="B3127">
        <v>4</v>
      </c>
      <c r="C3127">
        <v>4</v>
      </c>
      <c r="D3127">
        <v>3</v>
      </c>
      <c r="E3127">
        <v>4</v>
      </c>
    </row>
    <row r="3128" spans="1:5">
      <c r="A3128" s="20" t="s">
        <v>3312</v>
      </c>
      <c r="B3128">
        <v>2.3333333333333335</v>
      </c>
      <c r="C3128">
        <v>7</v>
      </c>
      <c r="D3128">
        <v>3.6666666666666665</v>
      </c>
      <c r="E3128">
        <v>3</v>
      </c>
    </row>
    <row r="3129" spans="1:5">
      <c r="A3129" s="20" t="s">
        <v>3313</v>
      </c>
      <c r="B3129">
        <v>2.5</v>
      </c>
      <c r="C3129">
        <v>5</v>
      </c>
      <c r="D3129">
        <v>4</v>
      </c>
      <c r="E3129">
        <v>2</v>
      </c>
    </row>
    <row r="3130" spans="1:5">
      <c r="A3130" s="20" t="s">
        <v>3314</v>
      </c>
      <c r="B3130">
        <v>3.6666666666666665</v>
      </c>
      <c r="C3130">
        <v>11</v>
      </c>
      <c r="D3130">
        <v>5</v>
      </c>
      <c r="E3130">
        <v>4</v>
      </c>
    </row>
    <row r="3131" spans="1:5">
      <c r="A3131" s="20" t="s">
        <v>3315</v>
      </c>
      <c r="B3131">
        <v>2</v>
      </c>
      <c r="C3131">
        <v>2</v>
      </c>
      <c r="D3131">
        <v>3</v>
      </c>
      <c r="E3131">
        <v>1</v>
      </c>
    </row>
    <row r="3132" spans="1:5">
      <c r="A3132" s="20" t="s">
        <v>3316</v>
      </c>
      <c r="B3132">
        <v>3.6666666666666665</v>
      </c>
      <c r="C3132">
        <v>11</v>
      </c>
      <c r="D3132">
        <v>4.666666666666667</v>
      </c>
      <c r="E3132">
        <v>2.6666666666666665</v>
      </c>
    </row>
    <row r="3133" spans="1:5">
      <c r="A3133" s="20" t="s">
        <v>3317</v>
      </c>
      <c r="B3133">
        <v>1</v>
      </c>
      <c r="C3133">
        <v>2</v>
      </c>
      <c r="D3133">
        <v>2</v>
      </c>
      <c r="E3133">
        <v>1.5</v>
      </c>
    </row>
    <row r="3134" spans="1:5">
      <c r="A3134" s="20" t="s">
        <v>3318</v>
      </c>
      <c r="B3134">
        <v>5</v>
      </c>
      <c r="C3134">
        <v>5</v>
      </c>
      <c r="D3134">
        <v>2</v>
      </c>
      <c r="E3134">
        <v>4</v>
      </c>
    </row>
    <row r="3135" spans="1:5">
      <c r="A3135" s="20" t="s">
        <v>3319</v>
      </c>
      <c r="B3135">
        <v>5</v>
      </c>
      <c r="C3135">
        <v>5</v>
      </c>
      <c r="D3135">
        <v>1</v>
      </c>
      <c r="E3135">
        <v>1</v>
      </c>
    </row>
    <row r="3136" spans="1:5">
      <c r="A3136" s="20" t="s">
        <v>3320</v>
      </c>
      <c r="B3136">
        <v>5</v>
      </c>
      <c r="C3136">
        <v>5</v>
      </c>
      <c r="D3136">
        <v>5</v>
      </c>
      <c r="E3136">
        <v>4</v>
      </c>
    </row>
    <row r="3137" spans="1:5">
      <c r="A3137" s="20" t="s">
        <v>3321</v>
      </c>
      <c r="B3137">
        <v>3</v>
      </c>
      <c r="C3137">
        <v>9</v>
      </c>
      <c r="D3137">
        <v>3</v>
      </c>
      <c r="E3137">
        <v>3.6666666666666665</v>
      </c>
    </row>
    <row r="3138" spans="1:5">
      <c r="A3138" s="20" t="s">
        <v>3322</v>
      </c>
      <c r="B3138">
        <v>2.6666666666666665</v>
      </c>
      <c r="C3138">
        <v>8</v>
      </c>
      <c r="D3138">
        <v>2.6666666666666665</v>
      </c>
      <c r="E3138">
        <v>3.6666666666666665</v>
      </c>
    </row>
    <row r="3139" spans="1:5">
      <c r="A3139" s="20" t="s">
        <v>3323</v>
      </c>
      <c r="B3139">
        <v>3.6666666666666665</v>
      </c>
      <c r="C3139">
        <v>11</v>
      </c>
      <c r="D3139">
        <v>3.6666666666666665</v>
      </c>
      <c r="E3139">
        <v>2.6666666666666665</v>
      </c>
    </row>
    <row r="3140" spans="1:5">
      <c r="A3140" s="20" t="s">
        <v>3324</v>
      </c>
      <c r="B3140">
        <v>2.5</v>
      </c>
      <c r="C3140">
        <v>5</v>
      </c>
      <c r="D3140">
        <v>3.5</v>
      </c>
      <c r="E3140">
        <v>4.5</v>
      </c>
    </row>
    <row r="3141" spans="1:5">
      <c r="A3141" s="20" t="s">
        <v>3325</v>
      </c>
      <c r="B3141">
        <v>1</v>
      </c>
      <c r="C3141">
        <v>1</v>
      </c>
      <c r="D3141">
        <v>3</v>
      </c>
      <c r="E3141">
        <v>4</v>
      </c>
    </row>
    <row r="3142" spans="1:5">
      <c r="A3142" s="20" t="s">
        <v>3326</v>
      </c>
      <c r="B3142">
        <v>2.6666666666666665</v>
      </c>
      <c r="C3142">
        <v>8</v>
      </c>
      <c r="D3142">
        <v>3</v>
      </c>
      <c r="E3142">
        <v>4</v>
      </c>
    </row>
    <row r="3143" spans="1:5">
      <c r="A3143" s="20" t="s">
        <v>3327</v>
      </c>
      <c r="B3143">
        <v>3</v>
      </c>
      <c r="C3143">
        <v>3</v>
      </c>
      <c r="D3143">
        <v>3</v>
      </c>
      <c r="E3143">
        <v>1</v>
      </c>
    </row>
    <row r="3144" spans="1:5">
      <c r="A3144" s="20" t="s">
        <v>3328</v>
      </c>
      <c r="B3144">
        <v>3</v>
      </c>
      <c r="C3144">
        <v>9</v>
      </c>
      <c r="D3144">
        <v>2</v>
      </c>
      <c r="E3144">
        <v>3.6666666666666665</v>
      </c>
    </row>
    <row r="3145" spans="1:5">
      <c r="A3145" s="20" t="s">
        <v>3329</v>
      </c>
      <c r="B3145">
        <v>4</v>
      </c>
      <c r="C3145">
        <v>8</v>
      </c>
      <c r="D3145">
        <v>2.5</v>
      </c>
      <c r="E3145">
        <v>3</v>
      </c>
    </row>
    <row r="3146" spans="1:5">
      <c r="A3146" s="20" t="s">
        <v>3330</v>
      </c>
      <c r="B3146">
        <v>4</v>
      </c>
      <c r="C3146">
        <v>4</v>
      </c>
      <c r="D3146">
        <v>5</v>
      </c>
      <c r="E3146">
        <v>2</v>
      </c>
    </row>
    <row r="3147" spans="1:5">
      <c r="A3147" s="20" t="s">
        <v>3331</v>
      </c>
      <c r="B3147">
        <v>2.5</v>
      </c>
      <c r="C3147">
        <v>5</v>
      </c>
      <c r="D3147">
        <v>4.5</v>
      </c>
      <c r="E3147">
        <v>2.5</v>
      </c>
    </row>
    <row r="3148" spans="1:5">
      <c r="A3148" s="20" t="s">
        <v>3332</v>
      </c>
      <c r="B3148">
        <v>1</v>
      </c>
      <c r="C3148">
        <v>1</v>
      </c>
      <c r="D3148">
        <v>4</v>
      </c>
      <c r="E3148">
        <v>3</v>
      </c>
    </row>
    <row r="3149" spans="1:5">
      <c r="A3149" s="20" t="s">
        <v>3333</v>
      </c>
      <c r="B3149">
        <v>2</v>
      </c>
      <c r="C3149">
        <v>2</v>
      </c>
      <c r="D3149">
        <v>4</v>
      </c>
      <c r="E3149">
        <v>3</v>
      </c>
    </row>
    <row r="3150" spans="1:5">
      <c r="A3150" s="20" t="s">
        <v>3334</v>
      </c>
      <c r="B3150">
        <v>3.3333333333333335</v>
      </c>
      <c r="C3150">
        <v>10</v>
      </c>
      <c r="D3150">
        <v>4.333333333333333</v>
      </c>
      <c r="E3150">
        <v>3.6666666666666665</v>
      </c>
    </row>
    <row r="3151" spans="1:5">
      <c r="A3151" s="20" t="s">
        <v>3335</v>
      </c>
      <c r="B3151">
        <v>2.3333333333333335</v>
      </c>
      <c r="C3151">
        <v>7</v>
      </c>
      <c r="D3151">
        <v>3</v>
      </c>
      <c r="E3151">
        <v>2</v>
      </c>
    </row>
    <row r="3152" spans="1:5">
      <c r="A3152" s="20" t="s">
        <v>3336</v>
      </c>
      <c r="B3152">
        <v>4.333333333333333</v>
      </c>
      <c r="C3152">
        <v>13</v>
      </c>
      <c r="D3152">
        <v>3.3333333333333335</v>
      </c>
      <c r="E3152">
        <v>3</v>
      </c>
    </row>
    <row r="3153" spans="1:5">
      <c r="A3153" s="20" t="s">
        <v>3337</v>
      </c>
      <c r="B3153">
        <v>3</v>
      </c>
      <c r="C3153">
        <v>3</v>
      </c>
      <c r="D3153">
        <v>2</v>
      </c>
      <c r="E3153">
        <v>5</v>
      </c>
    </row>
    <row r="3154" spans="1:5">
      <c r="A3154" s="20" t="s">
        <v>3338</v>
      </c>
      <c r="B3154">
        <v>2</v>
      </c>
      <c r="C3154">
        <v>6</v>
      </c>
      <c r="D3154">
        <v>3.3333333333333335</v>
      </c>
      <c r="E3154">
        <v>3</v>
      </c>
    </row>
    <row r="3155" spans="1:5">
      <c r="A3155" s="20" t="s">
        <v>3339</v>
      </c>
      <c r="B3155">
        <v>4</v>
      </c>
      <c r="C3155">
        <v>4</v>
      </c>
      <c r="D3155">
        <v>5</v>
      </c>
      <c r="E3155">
        <v>1</v>
      </c>
    </row>
    <row r="3156" spans="1:5">
      <c r="A3156" s="20" t="s">
        <v>3340</v>
      </c>
      <c r="B3156">
        <v>2</v>
      </c>
      <c r="C3156">
        <v>2</v>
      </c>
      <c r="D3156">
        <v>2</v>
      </c>
      <c r="E3156">
        <v>3</v>
      </c>
    </row>
    <row r="3157" spans="1:5">
      <c r="A3157" s="20" t="s">
        <v>3341</v>
      </c>
      <c r="B3157">
        <v>3</v>
      </c>
      <c r="C3157">
        <v>3</v>
      </c>
      <c r="D3157">
        <v>2</v>
      </c>
      <c r="E3157">
        <v>5</v>
      </c>
    </row>
    <row r="3158" spans="1:5">
      <c r="A3158" s="20" t="s">
        <v>3342</v>
      </c>
      <c r="B3158">
        <v>1</v>
      </c>
      <c r="C3158">
        <v>1</v>
      </c>
      <c r="D3158">
        <v>2</v>
      </c>
      <c r="E3158">
        <v>2</v>
      </c>
    </row>
    <row r="3159" spans="1:5">
      <c r="A3159" s="20" t="s">
        <v>3343</v>
      </c>
      <c r="B3159">
        <v>2</v>
      </c>
      <c r="C3159">
        <v>6</v>
      </c>
      <c r="D3159">
        <v>1.3333333333333333</v>
      </c>
      <c r="E3159">
        <v>4</v>
      </c>
    </row>
    <row r="3160" spans="1:5">
      <c r="A3160" s="20" t="s">
        <v>3344</v>
      </c>
      <c r="B3160">
        <v>4</v>
      </c>
      <c r="C3160">
        <v>4</v>
      </c>
      <c r="D3160">
        <v>1</v>
      </c>
      <c r="E3160">
        <v>1</v>
      </c>
    </row>
    <row r="3161" spans="1:5">
      <c r="A3161" s="20" t="s">
        <v>3345</v>
      </c>
      <c r="B3161">
        <v>1</v>
      </c>
      <c r="C3161">
        <v>1</v>
      </c>
      <c r="D3161">
        <v>2</v>
      </c>
      <c r="E3161">
        <v>2</v>
      </c>
    </row>
    <row r="3162" spans="1:5">
      <c r="A3162" s="20" t="s">
        <v>3346</v>
      </c>
      <c r="B3162">
        <v>3</v>
      </c>
      <c r="C3162">
        <v>6</v>
      </c>
      <c r="D3162">
        <v>1</v>
      </c>
      <c r="E3162">
        <v>1.5</v>
      </c>
    </row>
    <row r="3163" spans="1:5">
      <c r="A3163" s="20" t="s">
        <v>3347</v>
      </c>
      <c r="B3163">
        <v>3.6666666666666665</v>
      </c>
      <c r="C3163">
        <v>11</v>
      </c>
      <c r="D3163">
        <v>3.3333333333333335</v>
      </c>
      <c r="E3163">
        <v>2</v>
      </c>
    </row>
    <row r="3164" spans="1:5">
      <c r="A3164" s="20" t="s">
        <v>3348</v>
      </c>
      <c r="B3164">
        <v>1.5</v>
      </c>
      <c r="C3164">
        <v>3</v>
      </c>
      <c r="D3164">
        <v>3</v>
      </c>
      <c r="E3164">
        <v>4</v>
      </c>
    </row>
    <row r="3165" spans="1:5">
      <c r="A3165" s="20" t="s">
        <v>3349</v>
      </c>
      <c r="B3165">
        <v>3</v>
      </c>
      <c r="C3165">
        <v>6</v>
      </c>
      <c r="D3165">
        <v>5</v>
      </c>
      <c r="E3165">
        <v>2</v>
      </c>
    </row>
    <row r="3166" spans="1:5">
      <c r="A3166" s="20" t="s">
        <v>3350</v>
      </c>
      <c r="B3166">
        <v>3</v>
      </c>
      <c r="C3166">
        <v>3</v>
      </c>
      <c r="D3166">
        <v>2</v>
      </c>
      <c r="E3166">
        <v>5</v>
      </c>
    </row>
    <row r="3167" spans="1:5">
      <c r="A3167" s="20" t="s">
        <v>3351</v>
      </c>
      <c r="B3167">
        <v>3.5</v>
      </c>
      <c r="C3167">
        <v>7</v>
      </c>
      <c r="D3167">
        <v>4</v>
      </c>
      <c r="E3167">
        <v>2</v>
      </c>
    </row>
    <row r="3168" spans="1:5">
      <c r="A3168" s="20" t="s">
        <v>3352</v>
      </c>
      <c r="B3168">
        <v>5</v>
      </c>
      <c r="C3168">
        <v>5</v>
      </c>
      <c r="D3168">
        <v>2</v>
      </c>
      <c r="E3168">
        <v>2</v>
      </c>
    </row>
    <row r="3169" spans="1:5">
      <c r="A3169" s="20" t="s">
        <v>3353</v>
      </c>
      <c r="B3169">
        <v>2.5</v>
      </c>
      <c r="C3169">
        <v>5</v>
      </c>
      <c r="D3169">
        <v>2</v>
      </c>
      <c r="E3169">
        <v>2.5</v>
      </c>
    </row>
    <row r="3170" spans="1:5">
      <c r="A3170" s="20" t="s">
        <v>3354</v>
      </c>
      <c r="B3170">
        <v>3.5</v>
      </c>
      <c r="C3170">
        <v>7</v>
      </c>
      <c r="D3170">
        <v>4.5</v>
      </c>
      <c r="E3170">
        <v>5</v>
      </c>
    </row>
    <row r="3171" spans="1:5">
      <c r="A3171" s="20" t="s">
        <v>3355</v>
      </c>
      <c r="B3171">
        <v>4</v>
      </c>
      <c r="C3171">
        <v>4</v>
      </c>
      <c r="D3171">
        <v>3</v>
      </c>
      <c r="E3171">
        <v>4</v>
      </c>
    </row>
    <row r="3172" spans="1:5">
      <c r="A3172" s="20" t="s">
        <v>3356</v>
      </c>
      <c r="B3172">
        <v>1</v>
      </c>
      <c r="C3172">
        <v>1</v>
      </c>
      <c r="D3172">
        <v>4</v>
      </c>
      <c r="E3172">
        <v>1</v>
      </c>
    </row>
    <row r="3173" spans="1:5">
      <c r="A3173" s="20" t="s">
        <v>3357</v>
      </c>
      <c r="B3173">
        <v>3</v>
      </c>
      <c r="C3173">
        <v>6</v>
      </c>
      <c r="D3173">
        <v>4.5</v>
      </c>
      <c r="E3173">
        <v>5</v>
      </c>
    </row>
    <row r="3174" spans="1:5">
      <c r="A3174" s="20" t="s">
        <v>3358</v>
      </c>
      <c r="B3174">
        <v>2.3333333333333335</v>
      </c>
      <c r="C3174">
        <v>7</v>
      </c>
      <c r="D3174">
        <v>1.3333333333333333</v>
      </c>
      <c r="E3174">
        <v>4.666666666666667</v>
      </c>
    </row>
    <row r="3175" spans="1:5">
      <c r="A3175" s="20" t="s">
        <v>3359</v>
      </c>
      <c r="B3175">
        <v>5</v>
      </c>
      <c r="C3175">
        <v>5</v>
      </c>
      <c r="D3175">
        <v>4</v>
      </c>
      <c r="E3175">
        <v>3</v>
      </c>
    </row>
    <row r="3176" spans="1:5">
      <c r="A3176" s="20" t="s">
        <v>3360</v>
      </c>
      <c r="B3176">
        <v>3</v>
      </c>
      <c r="C3176">
        <v>3</v>
      </c>
      <c r="D3176">
        <v>4</v>
      </c>
      <c r="E3176">
        <v>4</v>
      </c>
    </row>
    <row r="3177" spans="1:5">
      <c r="A3177" s="20" t="s">
        <v>3361</v>
      </c>
      <c r="B3177">
        <v>4.333333333333333</v>
      </c>
      <c r="C3177">
        <v>13</v>
      </c>
      <c r="D3177">
        <v>2.6666666666666665</v>
      </c>
      <c r="E3177">
        <v>3.3333333333333335</v>
      </c>
    </row>
    <row r="3178" spans="1:5">
      <c r="A3178" s="20" t="s">
        <v>3362</v>
      </c>
      <c r="B3178">
        <v>3</v>
      </c>
      <c r="C3178">
        <v>9</v>
      </c>
      <c r="D3178">
        <v>4.333333333333333</v>
      </c>
      <c r="E3178">
        <v>3.3333333333333335</v>
      </c>
    </row>
    <row r="3179" spans="1:5">
      <c r="A3179" s="20" t="s">
        <v>3363</v>
      </c>
      <c r="B3179">
        <v>2</v>
      </c>
      <c r="C3179">
        <v>4</v>
      </c>
      <c r="D3179">
        <v>2</v>
      </c>
      <c r="E3179">
        <v>2</v>
      </c>
    </row>
    <row r="3180" spans="1:5">
      <c r="A3180" s="20" t="s">
        <v>3364</v>
      </c>
      <c r="B3180">
        <v>3</v>
      </c>
      <c r="C3180">
        <v>3</v>
      </c>
      <c r="D3180">
        <v>2</v>
      </c>
      <c r="E3180">
        <v>2</v>
      </c>
    </row>
    <row r="3181" spans="1:5">
      <c r="A3181" s="20" t="s">
        <v>3365</v>
      </c>
      <c r="B3181">
        <v>4.333333333333333</v>
      </c>
      <c r="C3181">
        <v>13</v>
      </c>
      <c r="D3181">
        <v>2</v>
      </c>
      <c r="E3181">
        <v>2.6666666666666665</v>
      </c>
    </row>
    <row r="3182" spans="1:5">
      <c r="A3182" s="20" t="s">
        <v>3366</v>
      </c>
      <c r="B3182">
        <v>3</v>
      </c>
      <c r="C3182">
        <v>9</v>
      </c>
      <c r="D3182">
        <v>3.6666666666666665</v>
      </c>
      <c r="E3182">
        <v>3</v>
      </c>
    </row>
    <row r="3183" spans="1:5">
      <c r="A3183" s="20" t="s">
        <v>3367</v>
      </c>
      <c r="B3183">
        <v>3</v>
      </c>
      <c r="C3183">
        <v>9</v>
      </c>
      <c r="D3183">
        <v>2</v>
      </c>
      <c r="E3183">
        <v>3</v>
      </c>
    </row>
    <row r="3184" spans="1:5">
      <c r="A3184" s="20" t="s">
        <v>3368</v>
      </c>
      <c r="B3184">
        <v>4.5</v>
      </c>
      <c r="C3184">
        <v>9</v>
      </c>
      <c r="D3184">
        <v>1.5</v>
      </c>
      <c r="E3184">
        <v>2.5</v>
      </c>
    </row>
    <row r="3185" spans="1:5">
      <c r="A3185" s="20" t="s">
        <v>3369</v>
      </c>
      <c r="B3185">
        <v>3</v>
      </c>
      <c r="C3185">
        <v>6</v>
      </c>
      <c r="D3185">
        <v>2</v>
      </c>
      <c r="E3185">
        <v>3</v>
      </c>
    </row>
    <row r="3186" spans="1:5">
      <c r="A3186" s="20" t="s">
        <v>3370</v>
      </c>
      <c r="B3186">
        <v>3</v>
      </c>
      <c r="C3186">
        <v>6</v>
      </c>
      <c r="D3186">
        <v>4.5</v>
      </c>
      <c r="E3186">
        <v>2</v>
      </c>
    </row>
    <row r="3187" spans="1:5">
      <c r="A3187" s="20" t="s">
        <v>3371</v>
      </c>
      <c r="B3187">
        <v>2</v>
      </c>
      <c r="C3187">
        <v>6</v>
      </c>
      <c r="D3187">
        <v>2.3333333333333335</v>
      </c>
      <c r="E3187">
        <v>2.6666666666666665</v>
      </c>
    </row>
    <row r="3188" spans="1:5">
      <c r="A3188" s="20" t="s">
        <v>3372</v>
      </c>
      <c r="B3188">
        <v>1</v>
      </c>
      <c r="C3188">
        <v>1</v>
      </c>
      <c r="D3188">
        <v>1</v>
      </c>
      <c r="E3188">
        <v>2</v>
      </c>
    </row>
    <row r="3189" spans="1:5">
      <c r="A3189" s="20" t="s">
        <v>3373</v>
      </c>
      <c r="B3189">
        <v>2</v>
      </c>
      <c r="C3189">
        <v>4</v>
      </c>
      <c r="D3189">
        <v>3</v>
      </c>
      <c r="E3189">
        <v>4.5</v>
      </c>
    </row>
    <row r="3190" spans="1:5">
      <c r="A3190" s="20" t="s">
        <v>3374</v>
      </c>
      <c r="B3190">
        <v>2.5</v>
      </c>
      <c r="C3190">
        <v>5</v>
      </c>
      <c r="D3190">
        <v>3.5</v>
      </c>
      <c r="E3190">
        <v>1.5</v>
      </c>
    </row>
    <row r="3191" spans="1:5">
      <c r="A3191" s="20" t="s">
        <v>3375</v>
      </c>
      <c r="B3191">
        <v>3.5</v>
      </c>
      <c r="C3191">
        <v>7</v>
      </c>
      <c r="D3191">
        <v>3</v>
      </c>
      <c r="E3191">
        <v>2.5</v>
      </c>
    </row>
    <row r="3192" spans="1:5">
      <c r="A3192" s="20" t="s">
        <v>3376</v>
      </c>
      <c r="B3192">
        <v>1.5</v>
      </c>
      <c r="C3192">
        <v>3</v>
      </c>
      <c r="D3192">
        <v>2</v>
      </c>
      <c r="E3192">
        <v>3</v>
      </c>
    </row>
    <row r="3193" spans="1:5">
      <c r="A3193" s="20" t="s">
        <v>3377</v>
      </c>
      <c r="B3193">
        <v>1</v>
      </c>
      <c r="C3193">
        <v>1</v>
      </c>
      <c r="D3193">
        <v>1</v>
      </c>
      <c r="E3193">
        <v>4</v>
      </c>
    </row>
    <row r="3194" spans="1:5">
      <c r="A3194" s="20" t="s">
        <v>3378</v>
      </c>
      <c r="B3194">
        <v>3</v>
      </c>
      <c r="C3194">
        <v>6</v>
      </c>
      <c r="D3194">
        <v>3</v>
      </c>
      <c r="E3194">
        <v>2</v>
      </c>
    </row>
    <row r="3195" spans="1:5">
      <c r="A3195" s="20" t="s">
        <v>3379</v>
      </c>
      <c r="B3195">
        <v>2</v>
      </c>
      <c r="C3195">
        <v>2</v>
      </c>
      <c r="D3195">
        <v>1</v>
      </c>
      <c r="E3195">
        <v>5</v>
      </c>
    </row>
    <row r="3196" spans="1:5">
      <c r="A3196" s="20" t="s">
        <v>3380</v>
      </c>
      <c r="B3196">
        <v>4</v>
      </c>
      <c r="C3196">
        <v>4</v>
      </c>
      <c r="D3196">
        <v>5</v>
      </c>
      <c r="E3196">
        <v>3</v>
      </c>
    </row>
    <row r="3197" spans="1:5">
      <c r="A3197" s="20" t="s">
        <v>3381</v>
      </c>
      <c r="B3197">
        <v>5</v>
      </c>
      <c r="C3197">
        <v>5</v>
      </c>
      <c r="D3197">
        <v>3</v>
      </c>
      <c r="E3197">
        <v>4</v>
      </c>
    </row>
    <row r="3198" spans="1:5">
      <c r="A3198" s="20" t="s">
        <v>3382</v>
      </c>
      <c r="B3198">
        <v>1</v>
      </c>
      <c r="C3198">
        <v>3</v>
      </c>
      <c r="D3198">
        <v>2.3333333333333335</v>
      </c>
      <c r="E3198">
        <v>3.3333333333333335</v>
      </c>
    </row>
    <row r="3199" spans="1:5">
      <c r="A3199" s="20" t="s">
        <v>3383</v>
      </c>
      <c r="B3199">
        <v>5</v>
      </c>
      <c r="C3199">
        <v>5</v>
      </c>
      <c r="D3199">
        <v>2</v>
      </c>
      <c r="E3199">
        <v>1</v>
      </c>
    </row>
    <row r="3200" spans="1:5">
      <c r="A3200" s="20" t="s">
        <v>3384</v>
      </c>
      <c r="B3200">
        <v>2.3333333333333335</v>
      </c>
      <c r="C3200">
        <v>7</v>
      </c>
      <c r="D3200">
        <v>2</v>
      </c>
      <c r="E3200">
        <v>2.6666666666666665</v>
      </c>
    </row>
    <row r="3201" spans="1:5">
      <c r="A3201" s="20" t="s">
        <v>3385</v>
      </c>
      <c r="B3201">
        <v>5</v>
      </c>
      <c r="C3201">
        <v>5</v>
      </c>
      <c r="D3201">
        <v>4</v>
      </c>
      <c r="E3201">
        <v>3</v>
      </c>
    </row>
    <row r="3202" spans="1:5">
      <c r="A3202" s="20" t="s">
        <v>3386</v>
      </c>
      <c r="B3202">
        <v>2</v>
      </c>
      <c r="C3202">
        <v>4</v>
      </c>
      <c r="D3202">
        <v>2.5</v>
      </c>
      <c r="E3202">
        <v>1.5</v>
      </c>
    </row>
    <row r="3203" spans="1:5">
      <c r="A3203" s="20" t="s">
        <v>3387</v>
      </c>
      <c r="B3203">
        <v>3.6666666666666665</v>
      </c>
      <c r="C3203">
        <v>11</v>
      </c>
      <c r="D3203">
        <v>4</v>
      </c>
      <c r="E3203">
        <v>2.6666666666666665</v>
      </c>
    </row>
    <row r="3204" spans="1:5">
      <c r="A3204" s="20" t="s">
        <v>3428</v>
      </c>
      <c r="B3204">
        <v>2.9976145038167941</v>
      </c>
      <c r="C3204">
        <v>18849</v>
      </c>
      <c r="D3204">
        <v>2.9750318066157759</v>
      </c>
      <c r="E3204">
        <v>3.0071564885496183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ED39-1032-4C81-B23A-0BF41821CCB6}">
  <dimension ref="A1:E19"/>
  <sheetViews>
    <sheetView workbookViewId="0">
      <selection activeCell="A20" sqref="A20"/>
    </sheetView>
  </sheetViews>
  <sheetFormatPr defaultRowHeight="14.4"/>
  <cols>
    <col min="1" max="1" width="17.33203125" customWidth="1"/>
    <col min="2" max="2" width="22.6640625" customWidth="1"/>
    <col min="3" max="3" width="49.5546875" customWidth="1"/>
    <col min="4" max="4" width="47.88671875" customWidth="1"/>
    <col min="5" max="5" width="37.5546875" customWidth="1"/>
  </cols>
  <sheetData>
    <row r="1" spans="1:5">
      <c r="A1" s="18" t="s">
        <v>3407</v>
      </c>
      <c r="B1" s="18" t="s">
        <v>3408</v>
      </c>
      <c r="C1" s="18" t="s">
        <v>3409</v>
      </c>
      <c r="D1" s="18" t="s">
        <v>3410</v>
      </c>
      <c r="E1" s="18" t="s">
        <v>3411</v>
      </c>
    </row>
    <row r="2" spans="1:5" ht="28.8">
      <c r="A2" t="s">
        <v>3480</v>
      </c>
      <c r="B2" t="s">
        <v>3413</v>
      </c>
      <c r="C2" s="17" t="s">
        <v>3414</v>
      </c>
      <c r="D2" t="s">
        <v>3415</v>
      </c>
      <c r="E2" t="s">
        <v>3416</v>
      </c>
    </row>
    <row r="3" spans="1:5" ht="28.8">
      <c r="A3" t="s">
        <v>3481</v>
      </c>
      <c r="B3" t="s">
        <v>3418</v>
      </c>
      <c r="C3" s="17" t="s">
        <v>3419</v>
      </c>
      <c r="D3" t="s">
        <v>3420</v>
      </c>
      <c r="E3" s="17" t="s">
        <v>3421</v>
      </c>
    </row>
    <row r="4" spans="1:5" ht="28.8">
      <c r="A4" t="s">
        <v>3482</v>
      </c>
      <c r="B4" s="17" t="s">
        <v>3424</v>
      </c>
      <c r="C4" s="17" t="s">
        <v>3425</v>
      </c>
      <c r="D4" s="17" t="s">
        <v>3426</v>
      </c>
      <c r="E4" s="17" t="s">
        <v>3427</v>
      </c>
    </row>
    <row r="5" spans="1:5" ht="28.8">
      <c r="A5" t="s">
        <v>3483</v>
      </c>
      <c r="B5" s="17" t="s">
        <v>3436</v>
      </c>
      <c r="C5" s="17" t="s">
        <v>3437</v>
      </c>
      <c r="D5" t="s">
        <v>3438</v>
      </c>
      <c r="E5" s="17" t="s">
        <v>3439</v>
      </c>
    </row>
    <row r="6" spans="1:5" ht="28.8">
      <c r="A6" t="s">
        <v>3484</v>
      </c>
      <c r="B6" t="s">
        <v>3463</v>
      </c>
      <c r="C6" t="s">
        <v>3464</v>
      </c>
      <c r="D6" s="17" t="s">
        <v>3465</v>
      </c>
      <c r="E6" s="17" t="s">
        <v>3466</v>
      </c>
    </row>
    <row r="7" spans="1:5" ht="28.8">
      <c r="A7" t="s">
        <v>3485</v>
      </c>
      <c r="B7" t="s">
        <v>3443</v>
      </c>
      <c r="C7" s="17" t="s">
        <v>3444</v>
      </c>
      <c r="D7" t="s">
        <v>3445</v>
      </c>
      <c r="E7" t="s">
        <v>3446</v>
      </c>
    </row>
    <row r="8" spans="1:5" ht="28.8">
      <c r="A8" t="s">
        <v>3486</v>
      </c>
      <c r="B8" s="17" t="s">
        <v>3468</v>
      </c>
      <c r="C8" t="s">
        <v>3469</v>
      </c>
      <c r="D8" t="s">
        <v>3470</v>
      </c>
      <c r="E8" s="17" t="s">
        <v>3471</v>
      </c>
    </row>
    <row r="9" spans="1:5" ht="28.8">
      <c r="A9" t="s">
        <v>3487</v>
      </c>
      <c r="B9" t="s">
        <v>3476</v>
      </c>
      <c r="C9" s="17" t="s">
        <v>3477</v>
      </c>
      <c r="D9" s="17" t="s">
        <v>3478</v>
      </c>
      <c r="E9" s="17" t="s">
        <v>3479</v>
      </c>
    </row>
    <row r="10" spans="1:5" ht="28.8">
      <c r="A10" t="s">
        <v>3412</v>
      </c>
      <c r="B10" t="s">
        <v>3488</v>
      </c>
      <c r="C10" s="17" t="s">
        <v>3489</v>
      </c>
      <c r="D10" t="s">
        <v>3490</v>
      </c>
      <c r="E10" s="22" t="s">
        <v>3491</v>
      </c>
    </row>
    <row r="11" spans="1:5" ht="43.2">
      <c r="A11" t="s">
        <v>3417</v>
      </c>
      <c r="B11" t="s">
        <v>3495</v>
      </c>
      <c r="C11" t="s">
        <v>3492</v>
      </c>
      <c r="D11" t="s">
        <v>3493</v>
      </c>
      <c r="E11" s="17" t="s">
        <v>3494</v>
      </c>
    </row>
    <row r="12" spans="1:5" ht="43.2">
      <c r="A12" t="s">
        <v>3423</v>
      </c>
      <c r="B12" t="s">
        <v>3496</v>
      </c>
      <c r="C12" s="17" t="s">
        <v>3497</v>
      </c>
      <c r="D12" s="17" t="s">
        <v>3498</v>
      </c>
      <c r="E12" s="17" t="s">
        <v>3499</v>
      </c>
    </row>
    <row r="13" spans="1:5" ht="28.8">
      <c r="A13" t="s">
        <v>3435</v>
      </c>
      <c r="B13" t="s">
        <v>3500</v>
      </c>
      <c r="C13" s="17" t="s">
        <v>3501</v>
      </c>
      <c r="D13" t="s">
        <v>3502</v>
      </c>
      <c r="E13" s="17" t="s">
        <v>3503</v>
      </c>
    </row>
    <row r="14" spans="1:5" ht="28.8">
      <c r="A14" t="s">
        <v>3435</v>
      </c>
      <c r="B14" t="s">
        <v>3504</v>
      </c>
      <c r="C14" s="17" t="s">
        <v>3505</v>
      </c>
      <c r="D14" s="17" t="s">
        <v>3506</v>
      </c>
      <c r="E14" s="17" t="s">
        <v>3507</v>
      </c>
    </row>
    <row r="15" spans="1:5" ht="28.8">
      <c r="A15" t="s">
        <v>3442</v>
      </c>
      <c r="B15" t="s">
        <v>3508</v>
      </c>
      <c r="C15" s="17" t="s">
        <v>3509</v>
      </c>
      <c r="D15" s="17" t="s">
        <v>3510</v>
      </c>
      <c r="E15" s="17" t="s">
        <v>3511</v>
      </c>
    </row>
    <row r="16" spans="1:5" ht="28.8">
      <c r="A16" t="s">
        <v>3467</v>
      </c>
      <c r="B16" t="s">
        <v>3512</v>
      </c>
      <c r="C16" s="17" t="s">
        <v>3513</v>
      </c>
      <c r="D16" s="17" t="s">
        <v>3515</v>
      </c>
      <c r="E16" s="17" t="s">
        <v>3514</v>
      </c>
    </row>
    <row r="17" spans="1:5" ht="43.2">
      <c r="A17" t="s">
        <v>3520</v>
      </c>
      <c r="B17" s="17" t="s">
        <v>3516</v>
      </c>
      <c r="C17" s="17" t="s">
        <v>3517</v>
      </c>
      <c r="D17" s="17" t="s">
        <v>3518</v>
      </c>
      <c r="E17" s="17" t="s">
        <v>3519</v>
      </c>
    </row>
    <row r="18" spans="1:5" ht="28.8">
      <c r="A18" t="s">
        <v>3529</v>
      </c>
      <c r="B18" s="17" t="s">
        <v>3521</v>
      </c>
      <c r="C18" s="17" t="s">
        <v>3522</v>
      </c>
      <c r="D18" s="17" t="s">
        <v>3523</v>
      </c>
      <c r="E18" s="17" t="s">
        <v>3524</v>
      </c>
    </row>
    <row r="19" spans="1:5" ht="28.8">
      <c r="A19" t="s">
        <v>3529</v>
      </c>
      <c r="B19" t="s">
        <v>3525</v>
      </c>
      <c r="C19" s="17" t="s">
        <v>3526</v>
      </c>
      <c r="D19" s="17" t="s">
        <v>3527</v>
      </c>
      <c r="E19" s="17" t="s">
        <v>3528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DB0FE-72E9-4830-8958-9E75E50EFB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employees_cleaned</vt:lpstr>
      <vt:lpstr>attrition_cleaned</vt:lpstr>
      <vt:lpstr>performance_pivot</vt:lpstr>
      <vt:lpstr>compensation_cleaned</vt:lpstr>
      <vt:lpstr>engagement_pivot</vt:lpstr>
      <vt:lpstr>data_notes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shaivi srivastava</dc:creator>
  <cp:lastModifiedBy>shaivi srivastava</cp:lastModifiedBy>
  <dcterms:created xsi:type="dcterms:W3CDTF">2025-12-18T09:23:32Z</dcterms:created>
  <dcterms:modified xsi:type="dcterms:W3CDTF">2025-12-25T13:28:50Z</dcterms:modified>
</cp:coreProperties>
</file>